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124226"/>
  <xr:revisionPtr revIDLastSave="0" documentId="13_ncr:1_{2FE80C12-80F4-4C66-8A76-2994E6899BD7}" xr6:coauthVersionLast="47" xr6:coauthVersionMax="47" xr10:uidLastSave="{00000000-0000-0000-0000-000000000000}"/>
  <bookViews>
    <workbookView xWindow="-108" yWindow="-108" windowWidth="23256" windowHeight="12456" tabRatio="739" firstSheet="4" activeTab="21" xr2:uid="{00000000-000D-0000-FFFF-FFFF00000000}"/>
  </bookViews>
  <sheets>
    <sheet name="追加新規商品コード" sheetId="47" r:id="rId1"/>
    <sheet name="欠品" sheetId="25" r:id="rId2"/>
    <sheet name="発注点割れ" sheetId="15" r:id="rId3"/>
    <sheet name="バーコード貼付" sheetId="1" r:id="rId4"/>
    <sheet name="1" sheetId="40" r:id="rId5"/>
    <sheet name="2" sheetId="46" r:id="rId6"/>
    <sheet name="3" sheetId="2" r:id="rId7"/>
    <sheet name="4" sheetId="4" r:id="rId8"/>
    <sheet name="5" sheetId="41" r:id="rId9"/>
    <sheet name="6" sheetId="3" r:id="rId10"/>
    <sheet name="7" sheetId="13" r:id="rId11"/>
    <sheet name="8" sheetId="6" r:id="rId12"/>
    <sheet name="9" sheetId="26" r:id="rId13"/>
    <sheet name="10" sheetId="5" r:id="rId14"/>
    <sheet name="11" sheetId="10" r:id="rId15"/>
    <sheet name="12" sheetId="11" r:id="rId16"/>
    <sheet name="13" sheetId="7" r:id="rId17"/>
    <sheet name="14" sheetId="8" r:id="rId18"/>
    <sheet name="15" sheetId="12" r:id="rId19"/>
    <sheet name="16" sheetId="42" r:id="rId20"/>
    <sheet name="17" sheetId="44" r:id="rId21"/>
    <sheet name="18" sheetId="43" r:id="rId22"/>
    <sheet name="欠品品名" sheetId="45" r:id="rId23"/>
    <sheet name="部品在庫" sheetId="17" r:id="rId24"/>
  </sheets>
  <definedNames>
    <definedName name="_xlnm._FilterDatabase" localSheetId="3" hidden="1">バーコード貼付!$B$1:$B$4582</definedName>
    <definedName name="_xlnm.Print_Area" localSheetId="4">'1'!$A$2:$I$7</definedName>
    <definedName name="_xlnm.Print_Area" localSheetId="13">'10'!$A$2:$I$28</definedName>
    <definedName name="_xlnm.Print_Area" localSheetId="14">'11'!$A$2:$I$86</definedName>
    <definedName name="_xlnm.Print_Area" localSheetId="15">'12'!$A$2:$I$21</definedName>
    <definedName name="_xlnm.Print_Area" localSheetId="16">'13'!$A$2:$I$56</definedName>
    <definedName name="_xlnm.Print_Area" localSheetId="17">'14'!$A$2:$I$101</definedName>
    <definedName name="_xlnm.Print_Area" localSheetId="18">'15'!$A$2:$I$21</definedName>
    <definedName name="_xlnm.Print_Area" localSheetId="19">'16'!$A$2:$I$7</definedName>
    <definedName name="_xlnm.Print_Area" localSheetId="20">'17'!$A$2:$I$41</definedName>
    <definedName name="_xlnm.Print_Area" localSheetId="21">'18'!$A$2:$I$7</definedName>
    <definedName name="_xlnm.Print_Area" localSheetId="5">'2'!$A$2:$I$19</definedName>
    <definedName name="_xlnm.Print_Area" localSheetId="6">'3'!$A$2:$I$338</definedName>
    <definedName name="_xlnm.Print_Area" localSheetId="7">'4'!$A$2:$I$110</definedName>
    <definedName name="_xlnm.Print_Area" localSheetId="8">'5'!$A$2:$I$18</definedName>
    <definedName name="_xlnm.Print_Area" localSheetId="9">'6'!$A$2:$I$45</definedName>
    <definedName name="_xlnm.Print_Area" localSheetId="10">'7'!$A$2:$I$66</definedName>
    <definedName name="_xlnm.Print_Area" localSheetId="11">'8'!$A$2:$I$135</definedName>
    <definedName name="_xlnm.Print_Area" localSheetId="12">'9'!$A$2:$I$42</definedName>
    <definedName name="_xlnm.Print_Area" localSheetId="3">バーコード貼付!$A$1:$D$2086</definedName>
    <definedName name="_xlnm.Print_Area" localSheetId="1">欠品!$A$1:$AC$61</definedName>
    <definedName name="_xlnm.Print_Area" localSheetId="2">発注点割れ!$A$1:$AE$61</definedName>
    <definedName name="_xlnm.Print_Area" localSheetId="23">部品在庫!$A$1:$L$3882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43" i="15" l="1"/>
  <c r="AB43" i="25"/>
  <c r="AC43" i="15"/>
  <c r="AA43" i="25"/>
  <c r="AB43" i="15"/>
  <c r="Z43" i="25"/>
  <c r="AA43" i="15"/>
  <c r="Y43" i="25"/>
  <c r="Z43" i="15"/>
  <c r="X43" i="25"/>
  <c r="Y43" i="15"/>
  <c r="W43" i="25"/>
  <c r="X43" i="15"/>
  <c r="V43" i="25"/>
  <c r="W43" i="15"/>
  <c r="U43" i="25"/>
  <c r="V43" i="15"/>
  <c r="T43" i="25"/>
  <c r="U43" i="15"/>
  <c r="S43" i="25"/>
  <c r="T43" i="15"/>
  <c r="R43" i="25"/>
  <c r="S43" i="15"/>
  <c r="Q43" i="25"/>
  <c r="R43" i="15"/>
  <c r="P43" i="25"/>
  <c r="Q43" i="15"/>
  <c r="O43" i="25"/>
  <c r="A8" i="40"/>
  <c r="P43" i="15"/>
  <c r="N43" i="25"/>
  <c r="O43" i="15"/>
  <c r="M43" i="25"/>
  <c r="N43" i="15"/>
  <c r="L43" i="25"/>
  <c r="M43" i="15"/>
  <c r="K43" i="25"/>
  <c r="L43" i="15"/>
  <c r="J43" i="25"/>
  <c r="K43" i="15"/>
  <c r="I43" i="25"/>
  <c r="J43" i="15"/>
  <c r="H43" i="25"/>
  <c r="I43" i="15"/>
  <c r="G43" i="25"/>
  <c r="H43" i="15"/>
  <c r="F43" i="25"/>
  <c r="G43" i="15"/>
  <c r="E43" i="25"/>
  <c r="F43" i="15"/>
  <c r="D43" i="25"/>
  <c r="E43" i="15"/>
  <c r="C43" i="25"/>
  <c r="D43" i="15"/>
  <c r="B43" i="25"/>
  <c r="C43" i="15"/>
  <c r="B43" i="15"/>
  <c r="F1" i="43"/>
  <c r="D38" i="43"/>
  <c r="C38" i="43"/>
  <c r="D37" i="43"/>
  <c r="C37" i="43"/>
  <c r="D36" i="43"/>
  <c r="C36" i="43"/>
  <c r="D35" i="43"/>
  <c r="C35" i="43"/>
  <c r="D34" i="43"/>
  <c r="C34" i="43"/>
  <c r="D33" i="43"/>
  <c r="C33" i="43"/>
  <c r="D32" i="43"/>
  <c r="C32" i="43"/>
  <c r="D31" i="43"/>
  <c r="C31" i="43"/>
  <c r="D30" i="43"/>
  <c r="C30" i="43"/>
  <c r="D29" i="43"/>
  <c r="C29" i="43"/>
  <c r="D28" i="43"/>
  <c r="C28" i="43"/>
  <c r="D27" i="43"/>
  <c r="C27" i="43"/>
  <c r="D26" i="43"/>
  <c r="C26" i="43"/>
  <c r="D25" i="43"/>
  <c r="C25" i="43"/>
  <c r="D24" i="43"/>
  <c r="C24" i="43"/>
  <c r="D23" i="43"/>
  <c r="C23" i="43"/>
  <c r="D22" i="43"/>
  <c r="C22" i="43"/>
  <c r="D21" i="43"/>
  <c r="C21" i="43"/>
  <c r="D20" i="43"/>
  <c r="C20" i="43"/>
  <c r="D19" i="43"/>
  <c r="C19" i="43"/>
  <c r="D18" i="43"/>
  <c r="C18" i="43"/>
  <c r="D17" i="43"/>
  <c r="C17" i="43"/>
  <c r="D16" i="43"/>
  <c r="C16" i="43"/>
  <c r="D15" i="43"/>
  <c r="C15" i="43"/>
  <c r="D14" i="43"/>
  <c r="C14" i="43"/>
  <c r="D13" i="43"/>
  <c r="C13" i="43"/>
  <c r="D12" i="43"/>
  <c r="C12" i="43"/>
  <c r="D11" i="43"/>
  <c r="C11" i="43"/>
  <c r="D10" i="43"/>
  <c r="C10" i="43"/>
  <c r="E4" i="43"/>
  <c r="D4" i="43"/>
  <c r="C4" i="43"/>
  <c r="D6" i="43"/>
  <c r="C6" i="43"/>
  <c r="E5" i="43"/>
  <c r="D5" i="43"/>
  <c r="C5" i="43"/>
  <c r="E9" i="43"/>
  <c r="D9" i="43"/>
  <c r="C9" i="43"/>
  <c r="E8" i="43"/>
  <c r="D8" i="43"/>
  <c r="C8" i="43"/>
  <c r="E7" i="43"/>
  <c r="D7" i="43"/>
  <c r="C7" i="43"/>
  <c r="D3" i="43"/>
  <c r="C3" i="43"/>
  <c r="D84" i="44"/>
  <c r="C84" i="44"/>
  <c r="D83" i="44"/>
  <c r="C83" i="44"/>
  <c r="D82" i="44"/>
  <c r="C82" i="44"/>
  <c r="D81" i="44"/>
  <c r="C81" i="44"/>
  <c r="D80" i="44"/>
  <c r="C80" i="44"/>
  <c r="D79" i="44"/>
  <c r="C79" i="44"/>
  <c r="D78" i="44"/>
  <c r="C78" i="44"/>
  <c r="E76" i="44"/>
  <c r="D76" i="44"/>
  <c r="C76" i="44"/>
  <c r="E75" i="44"/>
  <c r="D75" i="44"/>
  <c r="C75" i="44"/>
  <c r="E74" i="44"/>
  <c r="D74" i="44"/>
  <c r="C74" i="44"/>
  <c r="E73" i="44"/>
  <c r="D73" i="44"/>
  <c r="C73" i="44"/>
  <c r="E72" i="44"/>
  <c r="D72" i="44"/>
  <c r="C72" i="44"/>
  <c r="E71" i="44"/>
  <c r="D71" i="44"/>
  <c r="C71" i="44"/>
  <c r="E70" i="44"/>
  <c r="D70" i="44"/>
  <c r="C70" i="44"/>
  <c r="E69" i="44"/>
  <c r="D69" i="44"/>
  <c r="C69" i="44"/>
  <c r="E68" i="44"/>
  <c r="D68" i="44"/>
  <c r="C68" i="44"/>
  <c r="E67" i="44"/>
  <c r="D67" i="44"/>
  <c r="C67" i="44"/>
  <c r="E15" i="44"/>
  <c r="D15" i="44"/>
  <c r="C15" i="44"/>
  <c r="E9" i="44"/>
  <c r="D9" i="44"/>
  <c r="C9" i="44"/>
  <c r="E41" i="44"/>
  <c r="D41" i="44"/>
  <c r="C41" i="44"/>
  <c r="E37" i="44"/>
  <c r="D37" i="44"/>
  <c r="C37" i="44"/>
  <c r="E46" i="44"/>
  <c r="D46" i="44"/>
  <c r="C46" i="44"/>
  <c r="E45" i="44"/>
  <c r="D45" i="44"/>
  <c r="C45" i="44"/>
  <c r="E66" i="44"/>
  <c r="D66" i="44"/>
  <c r="C66" i="44"/>
  <c r="E32" i="44"/>
  <c r="D32" i="44"/>
  <c r="C32" i="44"/>
  <c r="E35" i="44"/>
  <c r="D35" i="44"/>
  <c r="C35" i="44"/>
  <c r="D65" i="44"/>
  <c r="C65" i="44"/>
  <c r="D64" i="44"/>
  <c r="C64" i="44"/>
  <c r="D63" i="44"/>
  <c r="C63" i="44"/>
  <c r="D62" i="44"/>
  <c r="C62" i="44"/>
  <c r="D77" i="44"/>
  <c r="C77" i="44"/>
  <c r="D43" i="44"/>
  <c r="C43" i="44"/>
  <c r="E44" i="44"/>
  <c r="D44" i="44"/>
  <c r="C44" i="44"/>
  <c r="E26" i="44"/>
  <c r="D26" i="44"/>
  <c r="C26" i="44"/>
  <c r="E8" i="44"/>
  <c r="D8" i="44"/>
  <c r="C8" i="44"/>
  <c r="E28" i="44"/>
  <c r="D28" i="44"/>
  <c r="C28" i="44"/>
  <c r="D30" i="44"/>
  <c r="C30" i="44"/>
  <c r="E27" i="44"/>
  <c r="D27" i="44"/>
  <c r="C27" i="44"/>
  <c r="E31" i="44"/>
  <c r="D31" i="44"/>
  <c r="C31" i="44"/>
  <c r="D34" i="44"/>
  <c r="C34" i="44"/>
  <c r="D12" i="44"/>
  <c r="C12" i="44"/>
  <c r="E29" i="44"/>
  <c r="D29" i="44"/>
  <c r="C29" i="44"/>
  <c r="E61" i="44"/>
  <c r="D61" i="44"/>
  <c r="C61" i="44"/>
  <c r="E38" i="44"/>
  <c r="D38" i="44"/>
  <c r="C38" i="44"/>
  <c r="E60" i="44"/>
  <c r="D60" i="44"/>
  <c r="C60" i="44"/>
  <c r="E59" i="44"/>
  <c r="D59" i="44"/>
  <c r="C59" i="44"/>
  <c r="E39" i="44"/>
  <c r="D39" i="44"/>
  <c r="C39" i="44"/>
  <c r="E58" i="44"/>
  <c r="D58" i="44"/>
  <c r="C58" i="44"/>
  <c r="D18" i="44"/>
  <c r="C18" i="44"/>
  <c r="E57" i="44"/>
  <c r="D57" i="44"/>
  <c r="C57" i="44"/>
  <c r="E16" i="44"/>
  <c r="D16" i="44"/>
  <c r="C16" i="44"/>
  <c r="D3" i="44"/>
  <c r="C3" i="44"/>
  <c r="E56" i="44"/>
  <c r="D56" i="44"/>
  <c r="C56" i="44"/>
  <c r="E55" i="44"/>
  <c r="D55" i="44"/>
  <c r="C55" i="44"/>
  <c r="D54" i="44"/>
  <c r="C54" i="44"/>
  <c r="D53" i="44"/>
  <c r="C53" i="44"/>
  <c r="E52" i="44"/>
  <c r="D52" i="44"/>
  <c r="C52" i="44"/>
  <c r="E21" i="44"/>
  <c r="D21" i="44"/>
  <c r="C21" i="44"/>
  <c r="E19" i="44"/>
  <c r="D19" i="44"/>
  <c r="C19" i="44"/>
  <c r="E17" i="44"/>
  <c r="D17" i="44"/>
  <c r="C17" i="44"/>
  <c r="E51" i="44"/>
  <c r="D51" i="44"/>
  <c r="C51" i="44"/>
  <c r="E50" i="44"/>
  <c r="D50" i="44"/>
  <c r="C50" i="44"/>
  <c r="E23" i="44"/>
  <c r="D23" i="44"/>
  <c r="C23" i="44"/>
  <c r="E24" i="44"/>
  <c r="D24" i="44"/>
  <c r="C24" i="44"/>
  <c r="E7" i="44"/>
  <c r="D7" i="44"/>
  <c r="C7" i="44"/>
  <c r="E6" i="44"/>
  <c r="D6" i="44"/>
  <c r="C6" i="44"/>
  <c r="E11" i="44"/>
  <c r="D11" i="44"/>
  <c r="C11" i="44"/>
  <c r="D25" i="44"/>
  <c r="C25" i="44"/>
  <c r="E13" i="44"/>
  <c r="D13" i="44"/>
  <c r="C13" i="44"/>
  <c r="E20" i="44"/>
  <c r="D20" i="44"/>
  <c r="C20" i="44"/>
  <c r="E4" i="44"/>
  <c r="D4" i="44"/>
  <c r="C4" i="44"/>
  <c r="D22" i="44"/>
  <c r="C22" i="44"/>
  <c r="D33" i="44"/>
  <c r="C33" i="44"/>
  <c r="E49" i="44"/>
  <c r="D49" i="44"/>
  <c r="C49" i="44"/>
  <c r="E10" i="44"/>
  <c r="D10" i="44"/>
  <c r="C10" i="44"/>
  <c r="E48" i="44"/>
  <c r="D48" i="44"/>
  <c r="C48" i="44"/>
  <c r="E36" i="44"/>
  <c r="D36" i="44"/>
  <c r="C36" i="44"/>
  <c r="E40" i="44"/>
  <c r="D40" i="44"/>
  <c r="C40" i="44"/>
  <c r="D5" i="44"/>
  <c r="C5" i="44"/>
  <c r="D14" i="44"/>
  <c r="C14" i="44"/>
  <c r="E42" i="44"/>
  <c r="D42" i="44"/>
  <c r="C42" i="44"/>
  <c r="D47" i="44"/>
  <c r="C47" i="44"/>
  <c r="D42" i="42"/>
  <c r="C42" i="42"/>
  <c r="D46" i="42"/>
  <c r="C46" i="42"/>
  <c r="E88" i="42"/>
  <c r="D88" i="42"/>
  <c r="C88" i="42"/>
  <c r="D40" i="42"/>
  <c r="C40" i="42"/>
  <c r="E6" i="42"/>
  <c r="D6" i="42"/>
  <c r="C6" i="42"/>
  <c r="D62" i="42"/>
  <c r="C62" i="42"/>
  <c r="E87" i="42"/>
  <c r="D87" i="42"/>
  <c r="C87" i="42"/>
  <c r="D17" i="42"/>
  <c r="C17" i="42"/>
  <c r="D26" i="42"/>
  <c r="C26" i="42"/>
  <c r="E10" i="42"/>
  <c r="D10" i="42"/>
  <c r="C10" i="42"/>
  <c r="D67" i="42"/>
  <c r="C67" i="42"/>
  <c r="D65" i="42"/>
  <c r="C65" i="42"/>
  <c r="D75" i="42"/>
  <c r="C75" i="42"/>
  <c r="E86" i="42"/>
  <c r="D86" i="42"/>
  <c r="C86" i="42"/>
  <c r="E85" i="42"/>
  <c r="D85" i="42"/>
  <c r="C85" i="42"/>
  <c r="D55" i="42"/>
  <c r="C55" i="42"/>
  <c r="D30" i="42"/>
  <c r="C30" i="42"/>
  <c r="D56" i="42"/>
  <c r="C56" i="42"/>
  <c r="E84" i="42"/>
  <c r="D84" i="42"/>
  <c r="C84" i="42"/>
  <c r="D50" i="42"/>
  <c r="C50" i="42"/>
  <c r="D58" i="42"/>
  <c r="C58" i="42"/>
  <c r="D57" i="42"/>
  <c r="C57" i="42"/>
  <c r="E83" i="42"/>
  <c r="D83" i="42"/>
  <c r="C83" i="42"/>
  <c r="D73" i="42"/>
  <c r="C73" i="42"/>
  <c r="E48" i="42"/>
  <c r="D48" i="42"/>
  <c r="C48" i="42"/>
  <c r="E29" i="42"/>
  <c r="D29" i="42"/>
  <c r="C29" i="42"/>
  <c r="E49" i="42"/>
  <c r="D49" i="42"/>
  <c r="C49" i="42"/>
  <c r="D28" i="42"/>
  <c r="C28" i="42"/>
  <c r="E82" i="42"/>
  <c r="D82" i="42"/>
  <c r="C82" i="42"/>
  <c r="E37" i="42"/>
  <c r="D37" i="42"/>
  <c r="C37" i="42"/>
  <c r="E9" i="42"/>
  <c r="D9" i="42"/>
  <c r="C9" i="42"/>
  <c r="E4" i="42"/>
  <c r="D4" i="42"/>
  <c r="C4" i="42"/>
  <c r="E23" i="42"/>
  <c r="D23" i="42"/>
  <c r="C23" i="42"/>
  <c r="E25" i="42"/>
  <c r="D25" i="42"/>
  <c r="C25" i="42"/>
  <c r="D39" i="42"/>
  <c r="C39" i="42"/>
  <c r="D32" i="42"/>
  <c r="C32" i="42"/>
  <c r="D20" i="42"/>
  <c r="C20" i="42"/>
  <c r="D21" i="42"/>
  <c r="C21" i="42"/>
  <c r="D27" i="42"/>
  <c r="C27" i="42"/>
  <c r="D35" i="42"/>
  <c r="C35" i="42"/>
  <c r="D8" i="42"/>
  <c r="C8" i="42"/>
  <c r="D70" i="42"/>
  <c r="C70" i="42"/>
  <c r="D59" i="42"/>
  <c r="C59" i="42"/>
  <c r="E12" i="42"/>
  <c r="D12" i="42"/>
  <c r="C12" i="42"/>
  <c r="D71" i="42"/>
  <c r="C71" i="42"/>
  <c r="D60" i="42"/>
  <c r="C60" i="42"/>
  <c r="D51" i="42"/>
  <c r="C51" i="42"/>
  <c r="E81" i="42"/>
  <c r="D81" i="42"/>
  <c r="C81" i="42"/>
  <c r="D61" i="42"/>
  <c r="C61" i="42"/>
  <c r="D13" i="42"/>
  <c r="C13" i="42"/>
  <c r="D66" i="42"/>
  <c r="C66" i="42"/>
  <c r="D3" i="42"/>
  <c r="C3" i="42"/>
  <c r="E80" i="42"/>
  <c r="D80" i="42"/>
  <c r="C80" i="42"/>
  <c r="D72" i="42"/>
  <c r="C72" i="42"/>
  <c r="D78" i="42"/>
  <c r="C78" i="42"/>
  <c r="D52" i="42"/>
  <c r="C52" i="42"/>
  <c r="D19" i="42"/>
  <c r="C19" i="42"/>
  <c r="D41" i="42"/>
  <c r="C41" i="42"/>
  <c r="D18" i="42"/>
  <c r="C18" i="42"/>
  <c r="D15" i="42"/>
  <c r="C15" i="42"/>
  <c r="D54" i="42"/>
  <c r="C54" i="42"/>
  <c r="D5" i="42"/>
  <c r="C5" i="42"/>
  <c r="D47" i="42"/>
  <c r="C47" i="42"/>
  <c r="D69" i="42"/>
  <c r="C69" i="42"/>
  <c r="D34" i="42"/>
  <c r="C34" i="42"/>
  <c r="E33" i="42"/>
  <c r="D33" i="42"/>
  <c r="C33" i="42"/>
  <c r="E53" i="42"/>
  <c r="D53" i="42"/>
  <c r="C53" i="42"/>
  <c r="E11" i="42"/>
  <c r="D11" i="42"/>
  <c r="C11" i="42"/>
  <c r="D38" i="42"/>
  <c r="C38" i="42"/>
  <c r="D45" i="42"/>
  <c r="C45" i="42"/>
  <c r="E79" i="42"/>
  <c r="D79" i="42"/>
  <c r="C79" i="42"/>
  <c r="D16" i="42"/>
  <c r="C16" i="42"/>
  <c r="E36" i="42"/>
  <c r="D36" i="42"/>
  <c r="C36" i="42"/>
  <c r="E44" i="42"/>
  <c r="D44" i="42"/>
  <c r="C44" i="42"/>
  <c r="E43" i="42"/>
  <c r="D43" i="42"/>
  <c r="C43" i="42"/>
  <c r="D76" i="42"/>
  <c r="C76" i="42"/>
  <c r="D77" i="42"/>
  <c r="C77" i="42"/>
  <c r="D14" i="42"/>
  <c r="C14" i="42"/>
  <c r="D7" i="42"/>
  <c r="C7" i="42"/>
  <c r="D22" i="42"/>
  <c r="C22" i="42"/>
  <c r="D63" i="42"/>
  <c r="C63" i="42"/>
  <c r="D31" i="42"/>
  <c r="C31" i="42"/>
  <c r="D74" i="42"/>
  <c r="C74" i="42"/>
  <c r="D24" i="42"/>
  <c r="C24" i="42"/>
  <c r="D68" i="42"/>
  <c r="C68" i="42"/>
  <c r="E64" i="42"/>
  <c r="D64" i="42"/>
  <c r="C64" i="42"/>
  <c r="D4" i="12"/>
  <c r="C4" i="12"/>
  <c r="E21" i="12"/>
  <c r="D21" i="12"/>
  <c r="C21" i="12"/>
  <c r="E20" i="12"/>
  <c r="D20" i="12"/>
  <c r="C20" i="12"/>
  <c r="E19" i="12"/>
  <c r="D19" i="12"/>
  <c r="C19" i="12"/>
  <c r="E18" i="12"/>
  <c r="D18" i="12"/>
  <c r="C18" i="12"/>
  <c r="E17" i="12"/>
  <c r="D17" i="12"/>
  <c r="C17" i="12"/>
  <c r="E16" i="12"/>
  <c r="D16" i="12"/>
  <c r="C16" i="12"/>
  <c r="E15" i="12"/>
  <c r="D15" i="12"/>
  <c r="C15" i="12"/>
  <c r="E14" i="12"/>
  <c r="D14" i="12"/>
  <c r="C14" i="12"/>
  <c r="E13" i="12"/>
  <c r="D13" i="12"/>
  <c r="C13" i="12"/>
  <c r="E12" i="12"/>
  <c r="D12" i="12"/>
  <c r="C12" i="12"/>
  <c r="E11" i="12"/>
  <c r="D11" i="12"/>
  <c r="C11" i="12"/>
  <c r="E10" i="12"/>
  <c r="D10" i="12"/>
  <c r="C10" i="12"/>
  <c r="E9" i="12"/>
  <c r="D9" i="12"/>
  <c r="C9" i="12"/>
  <c r="E3" i="12"/>
  <c r="D3" i="12"/>
  <c r="C3" i="12"/>
  <c r="E8" i="12"/>
  <c r="D8" i="12"/>
  <c r="C8" i="12"/>
  <c r="D5" i="12"/>
  <c r="C5" i="12"/>
  <c r="E7" i="12"/>
  <c r="D7" i="12"/>
  <c r="C7" i="12"/>
  <c r="E6" i="12"/>
  <c r="D6" i="12"/>
  <c r="C6" i="12"/>
  <c r="D18" i="8"/>
  <c r="C18" i="8"/>
  <c r="D8" i="8"/>
  <c r="C8" i="8"/>
  <c r="D17" i="8"/>
  <c r="C17" i="8"/>
  <c r="D19" i="8"/>
  <c r="C19" i="8"/>
  <c r="E101" i="8"/>
  <c r="D101" i="8"/>
  <c r="C101" i="8"/>
  <c r="E100" i="8"/>
  <c r="D100" i="8"/>
  <c r="C100" i="8"/>
  <c r="E99" i="8"/>
  <c r="D99" i="8"/>
  <c r="C99" i="8"/>
  <c r="E98" i="8"/>
  <c r="D98" i="8"/>
  <c r="C98" i="8"/>
  <c r="E97" i="8"/>
  <c r="D97" i="8"/>
  <c r="C97" i="8"/>
  <c r="E96" i="8"/>
  <c r="D96" i="8"/>
  <c r="C96" i="8"/>
  <c r="D6" i="8"/>
  <c r="C6" i="8"/>
  <c r="E95" i="8"/>
  <c r="D95" i="8"/>
  <c r="C95" i="8"/>
  <c r="E94" i="8"/>
  <c r="D94" i="8"/>
  <c r="C94" i="8"/>
  <c r="E93" i="8"/>
  <c r="D93" i="8"/>
  <c r="C93" i="8"/>
  <c r="E92" i="8"/>
  <c r="D92" i="8"/>
  <c r="C92" i="8"/>
  <c r="E91" i="8"/>
  <c r="D91" i="8"/>
  <c r="C91" i="8"/>
  <c r="E90" i="8"/>
  <c r="D90" i="8"/>
  <c r="C90" i="8"/>
  <c r="E89" i="8"/>
  <c r="D89" i="8"/>
  <c r="C89" i="8"/>
  <c r="E88" i="8"/>
  <c r="D88" i="8"/>
  <c r="C88" i="8"/>
  <c r="E87" i="8"/>
  <c r="D87" i="8"/>
  <c r="C87" i="8"/>
  <c r="E86" i="8"/>
  <c r="D86" i="8"/>
  <c r="C86" i="8"/>
  <c r="E85" i="8"/>
  <c r="D85" i="8"/>
  <c r="C85" i="8"/>
  <c r="E84" i="8"/>
  <c r="D84" i="8"/>
  <c r="C84" i="8"/>
  <c r="E83" i="8"/>
  <c r="D83" i="8"/>
  <c r="C83" i="8"/>
  <c r="E82" i="8"/>
  <c r="D82" i="8"/>
  <c r="C82" i="8"/>
  <c r="E81" i="8"/>
  <c r="D81" i="8"/>
  <c r="C81" i="8"/>
  <c r="E80" i="8"/>
  <c r="D80" i="8"/>
  <c r="C80" i="8"/>
  <c r="E79" i="8"/>
  <c r="D79" i="8"/>
  <c r="C79" i="8"/>
  <c r="E78" i="8"/>
  <c r="D78" i="8"/>
  <c r="C78" i="8"/>
  <c r="E77" i="8"/>
  <c r="D77" i="8"/>
  <c r="C77" i="8"/>
  <c r="E76" i="8"/>
  <c r="D76" i="8"/>
  <c r="C76" i="8"/>
  <c r="E75" i="8"/>
  <c r="D75" i="8"/>
  <c r="C75" i="8"/>
  <c r="E74" i="8"/>
  <c r="D74" i="8"/>
  <c r="C74" i="8"/>
  <c r="E73" i="8"/>
  <c r="D73" i="8"/>
  <c r="C73" i="8"/>
  <c r="E72" i="8"/>
  <c r="D72" i="8"/>
  <c r="C72" i="8"/>
  <c r="E71" i="8"/>
  <c r="D71" i="8"/>
  <c r="C71" i="8"/>
  <c r="E14" i="8"/>
  <c r="D14" i="8"/>
  <c r="C14" i="8"/>
  <c r="E70" i="8"/>
  <c r="D70" i="8"/>
  <c r="C70" i="8"/>
  <c r="E69" i="8"/>
  <c r="D69" i="8"/>
  <c r="C69" i="8"/>
  <c r="E68" i="8"/>
  <c r="D68" i="8"/>
  <c r="C68" i="8"/>
  <c r="E67" i="8"/>
  <c r="D67" i="8"/>
  <c r="C67" i="8"/>
  <c r="E66" i="8"/>
  <c r="D66" i="8"/>
  <c r="C66" i="8"/>
  <c r="D15" i="8"/>
  <c r="C15" i="8"/>
  <c r="D3" i="8"/>
  <c r="C3" i="8"/>
  <c r="E65" i="8"/>
  <c r="D65" i="8"/>
  <c r="C65" i="8"/>
  <c r="E64" i="8"/>
  <c r="D64" i="8"/>
  <c r="C64" i="8"/>
  <c r="E63" i="8"/>
  <c r="D63" i="8"/>
  <c r="C63" i="8"/>
  <c r="E62" i="8"/>
  <c r="D62" i="8"/>
  <c r="C62" i="8"/>
  <c r="E61" i="8"/>
  <c r="D61" i="8"/>
  <c r="C61" i="8"/>
  <c r="E60" i="8"/>
  <c r="D60" i="8"/>
  <c r="C60" i="8"/>
  <c r="E59" i="8"/>
  <c r="D59" i="8"/>
  <c r="C59" i="8"/>
  <c r="E58" i="8"/>
  <c r="D58" i="8"/>
  <c r="C58" i="8"/>
  <c r="E57" i="8"/>
  <c r="D57" i="8"/>
  <c r="C57" i="8"/>
  <c r="E56" i="8"/>
  <c r="D56" i="8"/>
  <c r="C56" i="8"/>
  <c r="E55" i="8"/>
  <c r="D55" i="8"/>
  <c r="C55" i="8"/>
  <c r="E54" i="8"/>
  <c r="D54" i="8"/>
  <c r="C54" i="8"/>
  <c r="E53" i="8"/>
  <c r="D53" i="8"/>
  <c r="C53" i="8"/>
  <c r="E52" i="8"/>
  <c r="D52" i="8"/>
  <c r="C52" i="8"/>
  <c r="E51" i="8"/>
  <c r="D51" i="8"/>
  <c r="C51" i="8"/>
  <c r="E50" i="8"/>
  <c r="D50" i="8"/>
  <c r="C50" i="8"/>
  <c r="E49" i="8"/>
  <c r="D49" i="8"/>
  <c r="C49" i="8"/>
  <c r="E48" i="8"/>
  <c r="D48" i="8"/>
  <c r="C48" i="8"/>
  <c r="E47" i="8"/>
  <c r="D47" i="8"/>
  <c r="C47" i="8"/>
  <c r="E46" i="8"/>
  <c r="D46" i="8"/>
  <c r="C46" i="8"/>
  <c r="E45" i="8"/>
  <c r="D45" i="8"/>
  <c r="C45" i="8"/>
  <c r="E44" i="8"/>
  <c r="D44" i="8"/>
  <c r="C44" i="8"/>
  <c r="E43" i="8"/>
  <c r="D43" i="8"/>
  <c r="C43" i="8"/>
  <c r="E42" i="8"/>
  <c r="D42" i="8"/>
  <c r="C42" i="8"/>
  <c r="E41" i="8"/>
  <c r="D41" i="8"/>
  <c r="C41" i="8"/>
  <c r="E40" i="8"/>
  <c r="D40" i="8"/>
  <c r="C40" i="8"/>
  <c r="E39" i="8"/>
  <c r="D39" i="8"/>
  <c r="C39" i="8"/>
  <c r="E38" i="8"/>
  <c r="D38" i="8"/>
  <c r="C38" i="8"/>
  <c r="E37" i="8"/>
  <c r="D37" i="8"/>
  <c r="C37" i="8"/>
  <c r="D11" i="8"/>
  <c r="C11" i="8"/>
  <c r="E36" i="8"/>
  <c r="D36" i="8"/>
  <c r="C36" i="8"/>
  <c r="E7" i="8"/>
  <c r="D7" i="8"/>
  <c r="C7" i="8"/>
  <c r="E35" i="8"/>
  <c r="D35" i="8"/>
  <c r="C35" i="8"/>
  <c r="E34" i="8"/>
  <c r="D34" i="8"/>
  <c r="C34" i="8"/>
  <c r="E33" i="8"/>
  <c r="D33" i="8"/>
  <c r="C33" i="8"/>
  <c r="E32" i="8"/>
  <c r="D32" i="8"/>
  <c r="C32" i="8"/>
  <c r="E31" i="8"/>
  <c r="D31" i="8"/>
  <c r="C31" i="8"/>
  <c r="E30" i="8"/>
  <c r="D30" i="8"/>
  <c r="C30" i="8"/>
  <c r="E29" i="8"/>
  <c r="D29" i="8"/>
  <c r="C29" i="8"/>
  <c r="D5" i="8"/>
  <c r="C5" i="8"/>
  <c r="E28" i="8"/>
  <c r="D28" i="8"/>
  <c r="C28" i="8"/>
  <c r="E27" i="8"/>
  <c r="D27" i="8"/>
  <c r="C27" i="8"/>
  <c r="D12" i="8"/>
  <c r="C12" i="8"/>
  <c r="E26" i="8"/>
  <c r="D26" i="8"/>
  <c r="C26" i="8"/>
  <c r="E25" i="8"/>
  <c r="D25" i="8"/>
  <c r="C25" i="8"/>
  <c r="E24" i="8"/>
  <c r="D24" i="8"/>
  <c r="C24" i="8"/>
  <c r="D10" i="8"/>
  <c r="C10" i="8"/>
  <c r="D13" i="8"/>
  <c r="C13" i="8"/>
  <c r="E23" i="8"/>
  <c r="D23" i="8"/>
  <c r="C23" i="8"/>
  <c r="D9" i="8"/>
  <c r="C9" i="8"/>
  <c r="E22" i="8"/>
  <c r="D22" i="8"/>
  <c r="C22" i="8"/>
  <c r="E20" i="8"/>
  <c r="D20" i="8"/>
  <c r="C20" i="8"/>
  <c r="E21" i="8"/>
  <c r="D21" i="8"/>
  <c r="C21" i="8"/>
  <c r="D4" i="8"/>
  <c r="C4" i="8"/>
  <c r="D16" i="8"/>
  <c r="C16" i="8"/>
  <c r="D56" i="7"/>
  <c r="C56" i="7"/>
  <c r="D55" i="7"/>
  <c r="C55" i="7"/>
  <c r="E54" i="7"/>
  <c r="D54" i="7"/>
  <c r="C54" i="7"/>
  <c r="E53" i="7"/>
  <c r="D53" i="7"/>
  <c r="C53" i="7"/>
  <c r="E52" i="7"/>
  <c r="D52" i="7"/>
  <c r="C52" i="7"/>
  <c r="E51" i="7"/>
  <c r="D51" i="7"/>
  <c r="C51" i="7"/>
  <c r="D4" i="7"/>
  <c r="C4" i="7"/>
  <c r="E12" i="7"/>
  <c r="D12" i="7"/>
  <c r="C12" i="7"/>
  <c r="E50" i="7"/>
  <c r="D50" i="7"/>
  <c r="C50" i="7"/>
  <c r="D5" i="7"/>
  <c r="C5" i="7"/>
  <c r="E49" i="7"/>
  <c r="D49" i="7"/>
  <c r="C49" i="7"/>
  <c r="E48" i="7"/>
  <c r="D48" i="7"/>
  <c r="C48" i="7"/>
  <c r="E19" i="7"/>
  <c r="D19" i="7"/>
  <c r="C19" i="7"/>
  <c r="E47" i="7"/>
  <c r="D47" i="7"/>
  <c r="C47" i="7"/>
  <c r="E46" i="7"/>
  <c r="D46" i="7"/>
  <c r="C46" i="7"/>
  <c r="E45" i="7"/>
  <c r="D45" i="7"/>
  <c r="C45" i="7"/>
  <c r="E44" i="7"/>
  <c r="D44" i="7"/>
  <c r="C44" i="7"/>
  <c r="E43" i="7"/>
  <c r="D43" i="7"/>
  <c r="C43" i="7"/>
  <c r="E42" i="7"/>
  <c r="D42" i="7"/>
  <c r="C42" i="7"/>
  <c r="D13" i="7"/>
  <c r="C13" i="7"/>
  <c r="D41" i="7"/>
  <c r="C41" i="7"/>
  <c r="E40" i="7"/>
  <c r="D40" i="7"/>
  <c r="C40" i="7"/>
  <c r="E17" i="7"/>
  <c r="D17" i="7"/>
  <c r="C17" i="7"/>
  <c r="D18" i="7"/>
  <c r="C18" i="7"/>
  <c r="E39" i="7"/>
  <c r="D39" i="7"/>
  <c r="C39" i="7"/>
  <c r="E38" i="7"/>
  <c r="D38" i="7"/>
  <c r="C38" i="7"/>
  <c r="E37" i="7"/>
  <c r="D37" i="7"/>
  <c r="C37" i="7"/>
  <c r="E36" i="7"/>
  <c r="D36" i="7"/>
  <c r="C36" i="7"/>
  <c r="E35" i="7"/>
  <c r="D35" i="7"/>
  <c r="C35" i="7"/>
  <c r="D3" i="7"/>
  <c r="C3" i="7"/>
  <c r="E34" i="7"/>
  <c r="D34" i="7"/>
  <c r="C34" i="7"/>
  <c r="E33" i="7"/>
  <c r="D33" i="7"/>
  <c r="C33" i="7"/>
  <c r="E32" i="7"/>
  <c r="D32" i="7"/>
  <c r="C32" i="7"/>
  <c r="E31" i="7"/>
  <c r="D31" i="7"/>
  <c r="C31" i="7"/>
  <c r="E30" i="7"/>
  <c r="D30" i="7"/>
  <c r="C30" i="7"/>
  <c r="E29" i="7"/>
  <c r="D29" i="7"/>
  <c r="C29" i="7"/>
  <c r="D21" i="7"/>
  <c r="C21" i="7"/>
  <c r="E28" i="7"/>
  <c r="D28" i="7"/>
  <c r="C28" i="7"/>
  <c r="E27" i="7"/>
  <c r="D27" i="7"/>
  <c r="C27" i="7"/>
  <c r="E10" i="7"/>
  <c r="D10" i="7"/>
  <c r="C10" i="7"/>
  <c r="E26" i="7"/>
  <c r="D26" i="7"/>
  <c r="C26" i="7"/>
  <c r="E25" i="7"/>
  <c r="D25" i="7"/>
  <c r="C25" i="7"/>
  <c r="E24" i="7"/>
  <c r="D24" i="7"/>
  <c r="C24" i="7"/>
  <c r="D6" i="7"/>
  <c r="C6" i="7"/>
  <c r="E9" i="7"/>
  <c r="D9" i="7"/>
  <c r="C9" i="7"/>
  <c r="D20" i="7"/>
  <c r="C20" i="7"/>
  <c r="E23" i="7"/>
  <c r="D23" i="7"/>
  <c r="C23" i="7"/>
  <c r="E15" i="7"/>
  <c r="D15" i="7"/>
  <c r="C15" i="7"/>
  <c r="D11" i="7"/>
  <c r="C11" i="7"/>
  <c r="E14" i="7"/>
  <c r="D14" i="7"/>
  <c r="C14" i="7"/>
  <c r="D8" i="7"/>
  <c r="C8" i="7"/>
  <c r="E22" i="7"/>
  <c r="D22" i="7"/>
  <c r="C22" i="7"/>
  <c r="E7" i="7"/>
  <c r="D7" i="7"/>
  <c r="C7" i="7"/>
  <c r="D16" i="7"/>
  <c r="C16" i="7"/>
  <c r="D28" i="11"/>
  <c r="C28" i="11"/>
  <c r="D27" i="11"/>
  <c r="C27" i="11"/>
  <c r="D26" i="11"/>
  <c r="C26" i="11"/>
  <c r="D25" i="11"/>
  <c r="C25" i="11"/>
  <c r="D24" i="11"/>
  <c r="C24" i="11"/>
  <c r="D23" i="11"/>
  <c r="C23" i="11"/>
  <c r="D22" i="11"/>
  <c r="C22" i="11"/>
  <c r="D9" i="11"/>
  <c r="C9" i="11"/>
  <c r="D5" i="11"/>
  <c r="C5" i="11"/>
  <c r="D12" i="11"/>
  <c r="C12" i="11"/>
  <c r="E10" i="11"/>
  <c r="D10" i="11"/>
  <c r="C10" i="11"/>
  <c r="E21" i="11"/>
  <c r="D21" i="11"/>
  <c r="C21" i="11"/>
  <c r="D13" i="11"/>
  <c r="C13" i="11"/>
  <c r="D7" i="11"/>
  <c r="C7" i="11"/>
  <c r="D4" i="11"/>
  <c r="C4" i="11"/>
  <c r="E20" i="11"/>
  <c r="D20" i="11"/>
  <c r="C20" i="11"/>
  <c r="E19" i="11"/>
  <c r="D19" i="11"/>
  <c r="C19" i="11"/>
  <c r="E18" i="11"/>
  <c r="D18" i="11"/>
  <c r="C18" i="11"/>
  <c r="D3" i="11"/>
  <c r="C3" i="11"/>
  <c r="E17" i="11"/>
  <c r="D17" i="11"/>
  <c r="C17" i="11"/>
  <c r="D6" i="11"/>
  <c r="C6" i="11"/>
  <c r="E16" i="11"/>
  <c r="D16" i="11"/>
  <c r="C16" i="11"/>
  <c r="E15" i="11"/>
  <c r="D15" i="11"/>
  <c r="C15" i="11"/>
  <c r="D8" i="11"/>
  <c r="C8" i="11"/>
  <c r="D14" i="11"/>
  <c r="C14" i="11"/>
  <c r="D11" i="11"/>
  <c r="C11" i="11"/>
  <c r="D86" i="10"/>
  <c r="C86" i="10"/>
  <c r="D85" i="10"/>
  <c r="C85" i="10"/>
  <c r="E84" i="10"/>
  <c r="D84" i="10"/>
  <c r="C84" i="10"/>
  <c r="D38" i="10"/>
  <c r="C38" i="10"/>
  <c r="E83" i="10"/>
  <c r="D83" i="10"/>
  <c r="C83" i="10"/>
  <c r="E82" i="10"/>
  <c r="D82" i="10"/>
  <c r="C82" i="10"/>
  <c r="E81" i="10"/>
  <c r="D81" i="10"/>
  <c r="C81" i="10"/>
  <c r="E80" i="10"/>
  <c r="D80" i="10"/>
  <c r="C80" i="10"/>
  <c r="D19" i="10"/>
  <c r="C19" i="10"/>
  <c r="E17" i="10"/>
  <c r="D17" i="10"/>
  <c r="C17" i="10"/>
  <c r="E30" i="10"/>
  <c r="D30" i="10"/>
  <c r="C30" i="10"/>
  <c r="E27" i="10"/>
  <c r="D27" i="10"/>
  <c r="C27" i="10"/>
  <c r="E79" i="10"/>
  <c r="D79" i="10"/>
  <c r="C79" i="10"/>
  <c r="E28" i="10"/>
  <c r="D28" i="10"/>
  <c r="C28" i="10"/>
  <c r="E78" i="10"/>
  <c r="D78" i="10"/>
  <c r="C78" i="10"/>
  <c r="E26" i="10"/>
  <c r="D26" i="10"/>
  <c r="C26" i="10"/>
  <c r="E77" i="10"/>
  <c r="D77" i="10"/>
  <c r="C77" i="10"/>
  <c r="D12" i="10"/>
  <c r="C12" i="10"/>
  <c r="E76" i="10"/>
  <c r="D76" i="10"/>
  <c r="C76" i="10"/>
  <c r="E75" i="10"/>
  <c r="D75" i="10"/>
  <c r="C75" i="10"/>
  <c r="E74" i="10"/>
  <c r="D74" i="10"/>
  <c r="C74" i="10"/>
  <c r="E73" i="10"/>
  <c r="D73" i="10"/>
  <c r="C73" i="10"/>
  <c r="E72" i="10"/>
  <c r="D72" i="10"/>
  <c r="C72" i="10"/>
  <c r="E71" i="10"/>
  <c r="D71" i="10"/>
  <c r="C71" i="10"/>
  <c r="E70" i="10"/>
  <c r="D70" i="10"/>
  <c r="C70" i="10"/>
  <c r="E69" i="10"/>
  <c r="D69" i="10"/>
  <c r="C69" i="10"/>
  <c r="E7" i="10"/>
  <c r="D7" i="10"/>
  <c r="C7" i="10"/>
  <c r="E8" i="10"/>
  <c r="D8" i="10"/>
  <c r="C8" i="10"/>
  <c r="E34" i="10"/>
  <c r="D34" i="10"/>
  <c r="C34" i="10"/>
  <c r="E68" i="10"/>
  <c r="D68" i="10"/>
  <c r="C68" i="10"/>
  <c r="D39" i="10"/>
  <c r="C39" i="10"/>
  <c r="E67" i="10"/>
  <c r="D67" i="10"/>
  <c r="C67" i="10"/>
  <c r="E66" i="10"/>
  <c r="D66" i="10"/>
  <c r="C66" i="10"/>
  <c r="E65" i="10"/>
  <c r="D65" i="10"/>
  <c r="C65" i="10"/>
  <c r="E64" i="10"/>
  <c r="D64" i="10"/>
  <c r="C64" i="10"/>
  <c r="E63" i="10"/>
  <c r="D63" i="10"/>
  <c r="C63" i="10"/>
  <c r="E62" i="10"/>
  <c r="D62" i="10"/>
  <c r="C62" i="10"/>
  <c r="E22" i="10"/>
  <c r="D22" i="10"/>
  <c r="C22" i="10"/>
  <c r="E3" i="10"/>
  <c r="D3" i="10"/>
  <c r="C3" i="10"/>
  <c r="D32" i="10"/>
  <c r="C32" i="10"/>
  <c r="E35" i="10"/>
  <c r="D35" i="10"/>
  <c r="C35" i="10"/>
  <c r="E61" i="10"/>
  <c r="D61" i="10"/>
  <c r="C61" i="10"/>
  <c r="E60" i="10"/>
  <c r="D60" i="10"/>
  <c r="C60" i="10"/>
  <c r="E59" i="10"/>
  <c r="D59" i="10"/>
  <c r="C59" i="10"/>
  <c r="E58" i="10"/>
  <c r="D58" i="10"/>
  <c r="C58" i="10"/>
  <c r="E57" i="10"/>
  <c r="D57" i="10"/>
  <c r="C57" i="10"/>
  <c r="D56" i="10"/>
  <c r="C56" i="10"/>
  <c r="E55" i="10"/>
  <c r="D55" i="10"/>
  <c r="C55" i="10"/>
  <c r="E54" i="10"/>
  <c r="D54" i="10"/>
  <c r="C54" i="10"/>
  <c r="E53" i="10"/>
  <c r="D53" i="10"/>
  <c r="C53" i="10"/>
  <c r="E52" i="10"/>
  <c r="D52" i="10"/>
  <c r="C52" i="10"/>
  <c r="E51" i="10"/>
  <c r="D51" i="10"/>
  <c r="C51" i="10"/>
  <c r="E50" i="10"/>
  <c r="D50" i="10"/>
  <c r="C50" i="10"/>
  <c r="E49" i="10"/>
  <c r="D49" i="10"/>
  <c r="C49" i="10"/>
  <c r="E48" i="10"/>
  <c r="D48" i="10"/>
  <c r="C48" i="10"/>
  <c r="E47" i="10"/>
  <c r="D47" i="10"/>
  <c r="C47" i="10"/>
  <c r="D15" i="10"/>
  <c r="C15" i="10"/>
  <c r="E46" i="10"/>
  <c r="D46" i="10"/>
  <c r="C46" i="10"/>
  <c r="D37" i="10"/>
  <c r="C37" i="10"/>
  <c r="E24" i="10"/>
  <c r="D24" i="10"/>
  <c r="C24" i="10"/>
  <c r="E18" i="10"/>
  <c r="D18" i="10"/>
  <c r="C18" i="10"/>
  <c r="D14" i="10"/>
  <c r="C14" i="10"/>
  <c r="D36" i="10"/>
  <c r="C36" i="10"/>
  <c r="D10" i="10"/>
  <c r="C10" i="10"/>
  <c r="D21" i="10"/>
  <c r="C21" i="10"/>
  <c r="E23" i="10"/>
  <c r="D23" i="10"/>
  <c r="C23" i="10"/>
  <c r="D33" i="10"/>
  <c r="C33" i="10"/>
  <c r="D16" i="10"/>
  <c r="C16" i="10"/>
  <c r="E45" i="10"/>
  <c r="D45" i="10"/>
  <c r="C45" i="10"/>
  <c r="D29" i="10"/>
  <c r="C29" i="10"/>
  <c r="E44" i="10"/>
  <c r="D44" i="10"/>
  <c r="C44" i="10"/>
  <c r="D20" i="10"/>
  <c r="C20" i="10"/>
  <c r="D11" i="10"/>
  <c r="C11" i="10"/>
  <c r="D5" i="10"/>
  <c r="C5" i="10"/>
  <c r="D4" i="10"/>
  <c r="C4" i="10"/>
  <c r="D25" i="10"/>
  <c r="C25" i="10"/>
  <c r="E6" i="10"/>
  <c r="D6" i="10"/>
  <c r="C6" i="10"/>
  <c r="D13" i="10"/>
  <c r="C13" i="10"/>
  <c r="E42" i="10"/>
  <c r="D42" i="10"/>
  <c r="C42" i="10"/>
  <c r="D40" i="10"/>
  <c r="C40" i="10"/>
  <c r="E41" i="10"/>
  <c r="D41" i="10"/>
  <c r="C41" i="10"/>
  <c r="E43" i="10"/>
  <c r="D43" i="10"/>
  <c r="C43" i="10"/>
  <c r="E9" i="10"/>
  <c r="D9" i="10"/>
  <c r="C9" i="10"/>
  <c r="D31" i="10"/>
  <c r="C31" i="10"/>
  <c r="E28" i="5"/>
  <c r="D28" i="5"/>
  <c r="C28" i="5"/>
  <c r="D3" i="5"/>
  <c r="C3" i="5"/>
  <c r="E27" i="5"/>
  <c r="D27" i="5"/>
  <c r="C27" i="5"/>
  <c r="D8" i="5"/>
  <c r="C8" i="5"/>
  <c r="E26" i="5"/>
  <c r="D26" i="5"/>
  <c r="C26" i="5"/>
  <c r="D25" i="5"/>
  <c r="C25" i="5"/>
  <c r="D15" i="5"/>
  <c r="C15" i="5"/>
  <c r="D24" i="5"/>
  <c r="C24" i="5"/>
  <c r="D17" i="5"/>
  <c r="C17" i="5"/>
  <c r="E23" i="5"/>
  <c r="D23" i="5"/>
  <c r="C23" i="5"/>
  <c r="E22" i="5"/>
  <c r="D22" i="5"/>
  <c r="C22" i="5"/>
  <c r="D4" i="5"/>
  <c r="C4" i="5"/>
  <c r="D18" i="5"/>
  <c r="C18" i="5"/>
  <c r="D10" i="5"/>
  <c r="C10" i="5"/>
  <c r="E21" i="5"/>
  <c r="D21" i="5"/>
  <c r="C21" i="5"/>
  <c r="D13" i="5"/>
  <c r="C13" i="5"/>
  <c r="D11" i="5"/>
  <c r="C11" i="5"/>
  <c r="E9" i="5"/>
  <c r="D9" i="5"/>
  <c r="C9" i="5"/>
  <c r="D7" i="5"/>
  <c r="C7" i="5"/>
  <c r="D5" i="5"/>
  <c r="C5" i="5"/>
  <c r="D16" i="5"/>
  <c r="C16" i="5"/>
  <c r="D20" i="5"/>
  <c r="C20" i="5"/>
  <c r="D6" i="5"/>
  <c r="C6" i="5"/>
  <c r="D19" i="5"/>
  <c r="C19" i="5"/>
  <c r="D12" i="5"/>
  <c r="C12" i="5"/>
  <c r="D14" i="5"/>
  <c r="C14" i="5"/>
  <c r="D42" i="26"/>
  <c r="C42" i="26"/>
  <c r="D41" i="26"/>
  <c r="C41" i="26"/>
  <c r="D40" i="26"/>
  <c r="C40" i="26"/>
  <c r="D39" i="26"/>
  <c r="C39" i="26"/>
  <c r="D38" i="26"/>
  <c r="C38" i="26"/>
  <c r="D37" i="26"/>
  <c r="C37" i="26"/>
  <c r="D36" i="26"/>
  <c r="C36" i="26"/>
  <c r="D35" i="26"/>
  <c r="C35" i="26"/>
  <c r="D34" i="26"/>
  <c r="C34" i="26"/>
  <c r="D33" i="26"/>
  <c r="C33" i="26"/>
  <c r="D32" i="26"/>
  <c r="C32" i="26"/>
  <c r="D31" i="26"/>
  <c r="C31" i="26"/>
  <c r="D30" i="26"/>
  <c r="C30" i="26"/>
  <c r="D29" i="26"/>
  <c r="C29" i="26"/>
  <c r="D28" i="26"/>
  <c r="C28" i="26"/>
  <c r="D27" i="26"/>
  <c r="C27" i="26"/>
  <c r="D26" i="26"/>
  <c r="C26" i="26"/>
  <c r="D20" i="26"/>
  <c r="C20" i="26"/>
  <c r="D10" i="26"/>
  <c r="C10" i="26"/>
  <c r="D7" i="26"/>
  <c r="C7" i="26"/>
  <c r="D18" i="26"/>
  <c r="C18" i="26"/>
  <c r="D21" i="26"/>
  <c r="C21" i="26"/>
  <c r="E25" i="26"/>
  <c r="D25" i="26"/>
  <c r="C25" i="26"/>
  <c r="E24" i="26"/>
  <c r="D24" i="26"/>
  <c r="C24" i="26"/>
  <c r="D23" i="26"/>
  <c r="C23" i="26"/>
  <c r="D13" i="26"/>
  <c r="C13" i="26"/>
  <c r="D14" i="26"/>
  <c r="C14" i="26"/>
  <c r="D19" i="26"/>
  <c r="C19" i="26"/>
  <c r="D17" i="26"/>
  <c r="C17" i="26"/>
  <c r="D11" i="26"/>
  <c r="C11" i="26"/>
  <c r="D5" i="26"/>
  <c r="C5" i="26"/>
  <c r="D3" i="26"/>
  <c r="C3" i="26"/>
  <c r="D6" i="26"/>
  <c r="C6" i="26"/>
  <c r="D15" i="26"/>
  <c r="C15" i="26"/>
  <c r="D12" i="26"/>
  <c r="C12" i="26"/>
  <c r="D8" i="26"/>
  <c r="C8" i="26"/>
  <c r="D4" i="26"/>
  <c r="C4" i="26"/>
  <c r="D9" i="26"/>
  <c r="C9" i="26"/>
  <c r="D16" i="26"/>
  <c r="C16" i="26"/>
  <c r="D22" i="26"/>
  <c r="C22" i="26"/>
  <c r="E10" i="6"/>
  <c r="D10" i="6"/>
  <c r="C10" i="6"/>
  <c r="E21" i="6"/>
  <c r="D21" i="6"/>
  <c r="C21" i="6"/>
  <c r="E135" i="6"/>
  <c r="D135" i="6"/>
  <c r="C135" i="6"/>
  <c r="E134" i="6"/>
  <c r="D134" i="6"/>
  <c r="C134" i="6"/>
  <c r="E133" i="6"/>
  <c r="D133" i="6"/>
  <c r="C133" i="6"/>
  <c r="E19" i="6"/>
  <c r="D19" i="6"/>
  <c r="C19" i="6"/>
  <c r="E25" i="6"/>
  <c r="D25" i="6"/>
  <c r="C25" i="6"/>
  <c r="D14" i="6"/>
  <c r="C14" i="6"/>
  <c r="E132" i="6"/>
  <c r="D132" i="6"/>
  <c r="C132" i="6"/>
  <c r="E131" i="6"/>
  <c r="D131" i="6"/>
  <c r="C131" i="6"/>
  <c r="E130" i="6"/>
  <c r="D130" i="6"/>
  <c r="C130" i="6"/>
  <c r="E129" i="6"/>
  <c r="D129" i="6"/>
  <c r="C129" i="6"/>
  <c r="D17" i="6"/>
  <c r="C17" i="6"/>
  <c r="E128" i="6"/>
  <c r="D128" i="6"/>
  <c r="C128" i="6"/>
  <c r="E26" i="6"/>
  <c r="D26" i="6"/>
  <c r="C26" i="6"/>
  <c r="E127" i="6"/>
  <c r="D127" i="6"/>
  <c r="C127" i="6"/>
  <c r="D22" i="6"/>
  <c r="C22" i="6"/>
  <c r="E126" i="6"/>
  <c r="D126" i="6"/>
  <c r="C126" i="6"/>
  <c r="E125" i="6"/>
  <c r="D125" i="6"/>
  <c r="C125" i="6"/>
  <c r="E124" i="6"/>
  <c r="D124" i="6"/>
  <c r="C124" i="6"/>
  <c r="E123" i="6"/>
  <c r="D123" i="6"/>
  <c r="C123" i="6"/>
  <c r="E122" i="6"/>
  <c r="D122" i="6"/>
  <c r="C122" i="6"/>
  <c r="E121" i="6"/>
  <c r="D121" i="6"/>
  <c r="C121" i="6"/>
  <c r="E120" i="6"/>
  <c r="D120" i="6"/>
  <c r="C120" i="6"/>
  <c r="E119" i="6"/>
  <c r="D119" i="6"/>
  <c r="C119" i="6"/>
  <c r="E118" i="6"/>
  <c r="D118" i="6"/>
  <c r="C118" i="6"/>
  <c r="E117" i="6"/>
  <c r="D117" i="6"/>
  <c r="C117" i="6"/>
  <c r="E116" i="6"/>
  <c r="D116" i="6"/>
  <c r="C116" i="6"/>
  <c r="D15" i="6"/>
  <c r="C15" i="6"/>
  <c r="E115" i="6"/>
  <c r="D115" i="6"/>
  <c r="C115" i="6"/>
  <c r="D9" i="6"/>
  <c r="C9" i="6"/>
  <c r="D13" i="6"/>
  <c r="C13" i="6"/>
  <c r="E114" i="6"/>
  <c r="D114" i="6"/>
  <c r="C114" i="6"/>
  <c r="E6" i="6"/>
  <c r="D6" i="6"/>
  <c r="C6" i="6"/>
  <c r="E113" i="6"/>
  <c r="D113" i="6"/>
  <c r="C113" i="6"/>
  <c r="E112" i="6"/>
  <c r="D112" i="6"/>
  <c r="C112" i="6"/>
  <c r="E111" i="6"/>
  <c r="D111" i="6"/>
  <c r="C111" i="6"/>
  <c r="E110" i="6"/>
  <c r="D110" i="6"/>
  <c r="C110" i="6"/>
  <c r="E109" i="6"/>
  <c r="D109" i="6"/>
  <c r="C109" i="6"/>
  <c r="D32" i="6"/>
  <c r="C32" i="6"/>
  <c r="E108" i="6"/>
  <c r="D108" i="6"/>
  <c r="C108" i="6"/>
  <c r="E107" i="6"/>
  <c r="D107" i="6"/>
  <c r="C107" i="6"/>
  <c r="E106" i="6"/>
  <c r="D106" i="6"/>
  <c r="C106" i="6"/>
  <c r="E105" i="6"/>
  <c r="D105" i="6"/>
  <c r="C105" i="6"/>
  <c r="E104" i="6"/>
  <c r="D104" i="6"/>
  <c r="C104" i="6"/>
  <c r="E103" i="6"/>
  <c r="D103" i="6"/>
  <c r="C103" i="6"/>
  <c r="E102" i="6"/>
  <c r="D102" i="6"/>
  <c r="C102" i="6"/>
  <c r="E101" i="6"/>
  <c r="D101" i="6"/>
  <c r="C101" i="6"/>
  <c r="E100" i="6"/>
  <c r="D100" i="6"/>
  <c r="C100" i="6"/>
  <c r="D12" i="6"/>
  <c r="C12" i="6"/>
  <c r="E99" i="6"/>
  <c r="D99" i="6"/>
  <c r="C99" i="6"/>
  <c r="E98" i="6"/>
  <c r="D98" i="6"/>
  <c r="C98" i="6"/>
  <c r="E97" i="6"/>
  <c r="D97" i="6"/>
  <c r="C97" i="6"/>
  <c r="E96" i="6"/>
  <c r="D96" i="6"/>
  <c r="C96" i="6"/>
  <c r="E95" i="6"/>
  <c r="D95" i="6"/>
  <c r="C95" i="6"/>
  <c r="E94" i="6"/>
  <c r="D94" i="6"/>
  <c r="C94" i="6"/>
  <c r="E93" i="6"/>
  <c r="D93" i="6"/>
  <c r="C93" i="6"/>
  <c r="E92" i="6"/>
  <c r="D92" i="6"/>
  <c r="C92" i="6"/>
  <c r="E91" i="6"/>
  <c r="D91" i="6"/>
  <c r="C91" i="6"/>
  <c r="E90" i="6"/>
  <c r="D90" i="6"/>
  <c r="C90" i="6"/>
  <c r="E89" i="6"/>
  <c r="D89" i="6"/>
  <c r="C89" i="6"/>
  <c r="E88" i="6"/>
  <c r="D88" i="6"/>
  <c r="C88" i="6"/>
  <c r="D28" i="6"/>
  <c r="C28" i="6"/>
  <c r="E87" i="6"/>
  <c r="D87" i="6"/>
  <c r="C87" i="6"/>
  <c r="E86" i="6"/>
  <c r="D86" i="6"/>
  <c r="C86" i="6"/>
  <c r="E85" i="6"/>
  <c r="D85" i="6"/>
  <c r="C85" i="6"/>
  <c r="E84" i="6"/>
  <c r="D84" i="6"/>
  <c r="C84" i="6"/>
  <c r="E83" i="6"/>
  <c r="D83" i="6"/>
  <c r="C83" i="6"/>
  <c r="D30" i="6"/>
  <c r="C30" i="6"/>
  <c r="E82" i="6"/>
  <c r="D82" i="6"/>
  <c r="C82" i="6"/>
  <c r="E81" i="6"/>
  <c r="D81" i="6"/>
  <c r="C81" i="6"/>
  <c r="E80" i="6"/>
  <c r="D80" i="6"/>
  <c r="C80" i="6"/>
  <c r="E79" i="6"/>
  <c r="D79" i="6"/>
  <c r="C79" i="6"/>
  <c r="E78" i="6"/>
  <c r="D78" i="6"/>
  <c r="C78" i="6"/>
  <c r="E77" i="6"/>
  <c r="D77" i="6"/>
  <c r="C77" i="6"/>
  <c r="E76" i="6"/>
  <c r="D76" i="6"/>
  <c r="C76" i="6"/>
  <c r="E75" i="6"/>
  <c r="D75" i="6"/>
  <c r="C75" i="6"/>
  <c r="E74" i="6"/>
  <c r="D74" i="6"/>
  <c r="C74" i="6"/>
  <c r="E73" i="6"/>
  <c r="D73" i="6"/>
  <c r="C73" i="6"/>
  <c r="E72" i="6"/>
  <c r="D72" i="6"/>
  <c r="C72" i="6"/>
  <c r="E71" i="6"/>
  <c r="D71" i="6"/>
  <c r="C71" i="6"/>
  <c r="E70" i="6"/>
  <c r="D70" i="6"/>
  <c r="C70" i="6"/>
  <c r="E69" i="6"/>
  <c r="D69" i="6"/>
  <c r="C69" i="6"/>
  <c r="E68" i="6"/>
  <c r="D68" i="6"/>
  <c r="C68" i="6"/>
  <c r="E67" i="6"/>
  <c r="D67" i="6"/>
  <c r="C67" i="6"/>
  <c r="E5" i="6"/>
  <c r="D5" i="6"/>
  <c r="C5" i="6"/>
  <c r="E16" i="6"/>
  <c r="D16" i="6"/>
  <c r="C16" i="6"/>
  <c r="E66" i="6"/>
  <c r="D66" i="6"/>
  <c r="C66" i="6"/>
  <c r="E65" i="6"/>
  <c r="D65" i="6"/>
  <c r="C65" i="6"/>
  <c r="E64" i="6"/>
  <c r="D64" i="6"/>
  <c r="C64" i="6"/>
  <c r="E63" i="6"/>
  <c r="D63" i="6"/>
  <c r="C63" i="6"/>
  <c r="E62" i="6"/>
  <c r="D62" i="6"/>
  <c r="C62" i="6"/>
  <c r="E61" i="6"/>
  <c r="D61" i="6"/>
  <c r="C61" i="6"/>
  <c r="E60" i="6"/>
  <c r="D60" i="6"/>
  <c r="C60" i="6"/>
  <c r="E59" i="6"/>
  <c r="D59" i="6"/>
  <c r="C59" i="6"/>
  <c r="E58" i="6"/>
  <c r="D58" i="6"/>
  <c r="C58" i="6"/>
  <c r="E57" i="6"/>
  <c r="D57" i="6"/>
  <c r="C57" i="6"/>
  <c r="E56" i="6"/>
  <c r="D56" i="6"/>
  <c r="C56" i="6"/>
  <c r="E55" i="6"/>
  <c r="D55" i="6"/>
  <c r="C55" i="6"/>
  <c r="E54" i="6"/>
  <c r="D54" i="6"/>
  <c r="C54" i="6"/>
  <c r="E53" i="6"/>
  <c r="D53" i="6"/>
  <c r="C53" i="6"/>
  <c r="E52" i="6"/>
  <c r="D52" i="6"/>
  <c r="C52" i="6"/>
  <c r="E51" i="6"/>
  <c r="D51" i="6"/>
  <c r="C51" i="6"/>
  <c r="E50" i="6"/>
  <c r="D50" i="6"/>
  <c r="C50" i="6"/>
  <c r="E49" i="6"/>
  <c r="D49" i="6"/>
  <c r="C49" i="6"/>
  <c r="E24" i="6"/>
  <c r="D24" i="6"/>
  <c r="C24" i="6"/>
  <c r="E48" i="6"/>
  <c r="D48" i="6"/>
  <c r="C48" i="6"/>
  <c r="E47" i="6"/>
  <c r="D47" i="6"/>
  <c r="C47" i="6"/>
  <c r="E3" i="6"/>
  <c r="D3" i="6"/>
  <c r="C3" i="6"/>
  <c r="E46" i="6"/>
  <c r="D46" i="6"/>
  <c r="C46" i="6"/>
  <c r="E45" i="6"/>
  <c r="D45" i="6"/>
  <c r="C45" i="6"/>
  <c r="E4" i="6"/>
  <c r="D4" i="6"/>
  <c r="C4" i="6"/>
  <c r="E44" i="6"/>
  <c r="D44" i="6"/>
  <c r="C44" i="6"/>
  <c r="E43" i="6"/>
  <c r="D43" i="6"/>
  <c r="C43" i="6"/>
  <c r="E42" i="6"/>
  <c r="D42" i="6"/>
  <c r="C42" i="6"/>
  <c r="E41" i="6"/>
  <c r="D41" i="6"/>
  <c r="C41" i="6"/>
  <c r="E40" i="6"/>
  <c r="D40" i="6"/>
  <c r="C40" i="6"/>
  <c r="D23" i="6"/>
  <c r="C23" i="6"/>
  <c r="D18" i="6"/>
  <c r="C18" i="6"/>
  <c r="E39" i="6"/>
  <c r="D39" i="6"/>
  <c r="C39" i="6"/>
  <c r="D8" i="6"/>
  <c r="C8" i="6"/>
  <c r="E20" i="6"/>
  <c r="D20" i="6"/>
  <c r="C20" i="6"/>
  <c r="E38" i="6"/>
  <c r="D38" i="6"/>
  <c r="C38" i="6"/>
  <c r="D11" i="6"/>
  <c r="C11" i="6"/>
  <c r="E7" i="6"/>
  <c r="D7" i="6"/>
  <c r="C7" i="6"/>
  <c r="E37" i="6"/>
  <c r="D37" i="6"/>
  <c r="C37" i="6"/>
  <c r="E31" i="6"/>
  <c r="D31" i="6"/>
  <c r="C31" i="6"/>
  <c r="E36" i="6"/>
  <c r="D36" i="6"/>
  <c r="C36" i="6"/>
  <c r="E35" i="6"/>
  <c r="D35" i="6"/>
  <c r="C35" i="6"/>
  <c r="E34" i="6"/>
  <c r="D34" i="6"/>
  <c r="C34" i="6"/>
  <c r="D29" i="6"/>
  <c r="C29" i="6"/>
  <c r="D27" i="6"/>
  <c r="C27" i="6"/>
  <c r="D33" i="6"/>
  <c r="C33" i="6"/>
  <c r="D66" i="13"/>
  <c r="C66" i="13"/>
  <c r="E65" i="13"/>
  <c r="D65" i="13"/>
  <c r="C65" i="13"/>
  <c r="D19" i="13"/>
  <c r="C19" i="13"/>
  <c r="D9" i="13"/>
  <c r="C9" i="13"/>
  <c r="D17" i="13"/>
  <c r="C17" i="13"/>
  <c r="D7" i="13"/>
  <c r="C7" i="13"/>
  <c r="D8" i="13"/>
  <c r="C8" i="13"/>
  <c r="E64" i="13"/>
  <c r="D64" i="13"/>
  <c r="C64" i="13"/>
  <c r="E63" i="13"/>
  <c r="D63" i="13"/>
  <c r="C63" i="13"/>
  <c r="E62" i="13"/>
  <c r="D62" i="13"/>
  <c r="C62" i="13"/>
  <c r="E61" i="13"/>
  <c r="D61" i="13"/>
  <c r="C61" i="13"/>
  <c r="D60" i="13"/>
  <c r="C60" i="13"/>
  <c r="D59" i="13"/>
  <c r="C59" i="13"/>
  <c r="E58" i="13"/>
  <c r="D58" i="13"/>
  <c r="C58" i="13"/>
  <c r="E57" i="13"/>
  <c r="D57" i="13"/>
  <c r="C57" i="13"/>
  <c r="E56" i="13"/>
  <c r="D56" i="13"/>
  <c r="C56" i="13"/>
  <c r="E55" i="13"/>
  <c r="D55" i="13"/>
  <c r="C55" i="13"/>
  <c r="E54" i="13"/>
  <c r="D54" i="13"/>
  <c r="C54" i="13"/>
  <c r="E53" i="13"/>
  <c r="D53" i="13"/>
  <c r="C53" i="13"/>
  <c r="E52" i="13"/>
  <c r="D52" i="13"/>
  <c r="C52" i="13"/>
  <c r="E51" i="13"/>
  <c r="D51" i="13"/>
  <c r="C51" i="13"/>
  <c r="E50" i="13"/>
  <c r="D50" i="13"/>
  <c r="C50" i="13"/>
  <c r="D49" i="13"/>
  <c r="C49" i="13"/>
  <c r="E48" i="13"/>
  <c r="D48" i="13"/>
  <c r="C48" i="13"/>
  <c r="E47" i="13"/>
  <c r="D47" i="13"/>
  <c r="C47" i="13"/>
  <c r="E46" i="13"/>
  <c r="D46" i="13"/>
  <c r="C46" i="13"/>
  <c r="E45" i="13"/>
  <c r="D45" i="13"/>
  <c r="C45" i="13"/>
  <c r="E44" i="13"/>
  <c r="D44" i="13"/>
  <c r="C44" i="13"/>
  <c r="E43" i="13"/>
  <c r="D43" i="13"/>
  <c r="C43" i="13"/>
  <c r="E14" i="13"/>
  <c r="D14" i="13"/>
  <c r="C14" i="13"/>
  <c r="E42" i="13"/>
  <c r="D42" i="13"/>
  <c r="C42" i="13"/>
  <c r="E41" i="13"/>
  <c r="D41" i="13"/>
  <c r="C41" i="13"/>
  <c r="D40" i="13"/>
  <c r="C40" i="13"/>
  <c r="D39" i="13"/>
  <c r="C39" i="13"/>
  <c r="D38" i="13"/>
  <c r="C38" i="13"/>
  <c r="E37" i="13"/>
  <c r="D37" i="13"/>
  <c r="C37" i="13"/>
  <c r="E36" i="13"/>
  <c r="D36" i="13"/>
  <c r="C36" i="13"/>
  <c r="E12" i="13"/>
  <c r="D12" i="13"/>
  <c r="C12" i="13"/>
  <c r="E35" i="13"/>
  <c r="D35" i="13"/>
  <c r="C35" i="13"/>
  <c r="E34" i="13"/>
  <c r="D34" i="13"/>
  <c r="C34" i="13"/>
  <c r="E33" i="13"/>
  <c r="D33" i="13"/>
  <c r="C33" i="13"/>
  <c r="D32" i="13"/>
  <c r="C32" i="13"/>
  <c r="D31" i="13"/>
  <c r="C31" i="13"/>
  <c r="E30" i="13"/>
  <c r="D30" i="13"/>
  <c r="C30" i="13"/>
  <c r="E29" i="13"/>
  <c r="D29" i="13"/>
  <c r="C29" i="13"/>
  <c r="E28" i="13"/>
  <c r="D28" i="13"/>
  <c r="C28" i="13"/>
  <c r="E27" i="13"/>
  <c r="D27" i="13"/>
  <c r="C27" i="13"/>
  <c r="D3" i="13"/>
  <c r="C3" i="13"/>
  <c r="D13" i="13"/>
  <c r="C13" i="13"/>
  <c r="E26" i="13"/>
  <c r="D26" i="13"/>
  <c r="C26" i="13"/>
  <c r="D11" i="13"/>
  <c r="C11" i="13"/>
  <c r="D10" i="13"/>
  <c r="C10" i="13"/>
  <c r="D16" i="13"/>
  <c r="C16" i="13"/>
  <c r="D15" i="13"/>
  <c r="C15" i="13"/>
  <c r="E25" i="13"/>
  <c r="D25" i="13"/>
  <c r="C25" i="13"/>
  <c r="D6" i="13"/>
  <c r="C6" i="13"/>
  <c r="E24" i="13"/>
  <c r="D24" i="13"/>
  <c r="C24" i="13"/>
  <c r="E5" i="13"/>
  <c r="D5" i="13"/>
  <c r="C5" i="13"/>
  <c r="E4" i="13"/>
  <c r="D4" i="13"/>
  <c r="C4" i="13"/>
  <c r="D18" i="13"/>
  <c r="C18" i="13"/>
  <c r="D20" i="13"/>
  <c r="C20" i="13"/>
  <c r="E23" i="13"/>
  <c r="D23" i="13"/>
  <c r="C23" i="13"/>
  <c r="E22" i="13"/>
  <c r="D22" i="13"/>
  <c r="C22" i="13"/>
  <c r="E21" i="13"/>
  <c r="D21" i="13"/>
  <c r="C21" i="13"/>
  <c r="D24" i="3"/>
  <c r="C24" i="3"/>
  <c r="D20" i="3"/>
  <c r="C20" i="3"/>
  <c r="E11" i="3"/>
  <c r="D11" i="3"/>
  <c r="C11" i="3"/>
  <c r="E42" i="3"/>
  <c r="D42" i="3"/>
  <c r="C42" i="3"/>
  <c r="D26" i="3"/>
  <c r="C26" i="3"/>
  <c r="D22" i="3"/>
  <c r="C22" i="3"/>
  <c r="E41" i="3"/>
  <c r="D41" i="3"/>
  <c r="C41" i="3"/>
  <c r="E40" i="3"/>
  <c r="D40" i="3"/>
  <c r="C40" i="3"/>
  <c r="D25" i="3"/>
  <c r="C25" i="3"/>
  <c r="E39" i="3"/>
  <c r="D39" i="3"/>
  <c r="C39" i="3"/>
  <c r="D4" i="3"/>
  <c r="C4" i="3"/>
  <c r="E32" i="3"/>
  <c r="D32" i="3"/>
  <c r="C32" i="3"/>
  <c r="D29" i="3"/>
  <c r="C29" i="3"/>
  <c r="D28" i="3"/>
  <c r="C28" i="3"/>
  <c r="E38" i="3"/>
  <c r="D38" i="3"/>
  <c r="C38" i="3"/>
  <c r="E8" i="3"/>
  <c r="D8" i="3"/>
  <c r="C8" i="3"/>
  <c r="E37" i="3"/>
  <c r="D37" i="3"/>
  <c r="C37" i="3"/>
  <c r="D21" i="3"/>
  <c r="C21" i="3"/>
  <c r="D5" i="3"/>
  <c r="C5" i="3"/>
  <c r="D30" i="3"/>
  <c r="C30" i="3"/>
  <c r="D10" i="3"/>
  <c r="C10" i="3"/>
  <c r="D12" i="3"/>
  <c r="C12" i="3"/>
  <c r="E3" i="3"/>
  <c r="D3" i="3"/>
  <c r="C3" i="3"/>
  <c r="D17" i="3"/>
  <c r="C17" i="3"/>
  <c r="D9" i="3"/>
  <c r="C9" i="3"/>
  <c r="D13" i="3"/>
  <c r="C13" i="3"/>
  <c r="E36" i="3"/>
  <c r="D36" i="3"/>
  <c r="C36" i="3"/>
  <c r="D15" i="3"/>
  <c r="C15" i="3"/>
  <c r="D44" i="3"/>
  <c r="C44" i="3"/>
  <c r="D43" i="3"/>
  <c r="C43" i="3"/>
  <c r="D27" i="3"/>
  <c r="C27" i="3"/>
  <c r="E34" i="3"/>
  <c r="D34" i="3"/>
  <c r="C34" i="3"/>
  <c r="E33" i="3"/>
  <c r="D33" i="3"/>
  <c r="C33" i="3"/>
  <c r="E35" i="3"/>
  <c r="D35" i="3"/>
  <c r="C35" i="3"/>
  <c r="D31" i="3"/>
  <c r="C31" i="3"/>
  <c r="D45" i="3"/>
  <c r="C45" i="3"/>
  <c r="D6" i="3"/>
  <c r="C6" i="3"/>
  <c r="D18" i="3"/>
  <c r="C18" i="3"/>
  <c r="D19" i="3"/>
  <c r="C19" i="3"/>
  <c r="D7" i="3"/>
  <c r="C7" i="3"/>
  <c r="D16" i="3"/>
  <c r="C16" i="3"/>
  <c r="D14" i="3"/>
  <c r="C14" i="3"/>
  <c r="D23" i="3"/>
  <c r="C23" i="3"/>
  <c r="D8" i="41"/>
  <c r="C8" i="41"/>
  <c r="D14" i="41"/>
  <c r="C14" i="41"/>
  <c r="D11" i="41"/>
  <c r="C11" i="41"/>
  <c r="D16" i="41"/>
  <c r="C16" i="41"/>
  <c r="D12" i="41"/>
  <c r="C12" i="41"/>
  <c r="D19" i="41"/>
  <c r="C19" i="41"/>
  <c r="D18" i="41"/>
  <c r="C18" i="41"/>
  <c r="D17" i="41"/>
  <c r="C17" i="41"/>
  <c r="E3" i="41"/>
  <c r="D3" i="41"/>
  <c r="C3" i="41"/>
  <c r="D13" i="41"/>
  <c r="C13" i="41"/>
  <c r="D15" i="41"/>
  <c r="C15" i="41"/>
  <c r="E9" i="41"/>
  <c r="D9" i="41"/>
  <c r="C9" i="41"/>
  <c r="D6" i="41"/>
  <c r="C6" i="41"/>
  <c r="E4" i="41"/>
  <c r="D4" i="41"/>
  <c r="C4" i="41"/>
  <c r="E5" i="41"/>
  <c r="D5" i="41"/>
  <c r="C5" i="41"/>
  <c r="E7" i="41"/>
  <c r="D7" i="41"/>
  <c r="C7" i="41"/>
  <c r="D10" i="41"/>
  <c r="C10" i="41"/>
  <c r="D110" i="4"/>
  <c r="C110" i="4"/>
  <c r="D109" i="4"/>
  <c r="C109" i="4"/>
  <c r="D108" i="4"/>
  <c r="C108" i="4"/>
  <c r="D107" i="4"/>
  <c r="C107" i="4"/>
  <c r="D106" i="4"/>
  <c r="C106" i="4"/>
  <c r="D105" i="4"/>
  <c r="C105" i="4"/>
  <c r="D104" i="4"/>
  <c r="C104" i="4"/>
  <c r="D103" i="4"/>
  <c r="C103" i="4"/>
  <c r="D102" i="4"/>
  <c r="C102" i="4"/>
  <c r="D101" i="4"/>
  <c r="C101" i="4"/>
  <c r="D67" i="4"/>
  <c r="C67" i="4"/>
  <c r="D30" i="4"/>
  <c r="C30" i="4"/>
  <c r="E57" i="4"/>
  <c r="D57" i="4"/>
  <c r="C57" i="4"/>
  <c r="E56" i="4"/>
  <c r="D56" i="4"/>
  <c r="C56" i="4"/>
  <c r="E55" i="4"/>
  <c r="D55" i="4"/>
  <c r="C55" i="4"/>
  <c r="E54" i="4"/>
  <c r="D54" i="4"/>
  <c r="C54" i="4"/>
  <c r="E53" i="4"/>
  <c r="D53" i="4"/>
  <c r="C53" i="4"/>
  <c r="E100" i="4"/>
  <c r="D100" i="4"/>
  <c r="C100" i="4"/>
  <c r="E99" i="4"/>
  <c r="D99" i="4"/>
  <c r="C99" i="4"/>
  <c r="E98" i="4"/>
  <c r="D98" i="4"/>
  <c r="C98" i="4"/>
  <c r="D3" i="4"/>
  <c r="C3" i="4"/>
  <c r="D21" i="4"/>
  <c r="C21" i="4"/>
  <c r="E97" i="4"/>
  <c r="D97" i="4"/>
  <c r="C97" i="4"/>
  <c r="E96" i="4"/>
  <c r="D96" i="4"/>
  <c r="C96" i="4"/>
  <c r="E18" i="4"/>
  <c r="D18" i="4"/>
  <c r="C18" i="4"/>
  <c r="E16" i="4"/>
  <c r="D16" i="4"/>
  <c r="C16" i="4"/>
  <c r="D24" i="4"/>
  <c r="C24" i="4"/>
  <c r="E61" i="4"/>
  <c r="D61" i="4"/>
  <c r="C61" i="4"/>
  <c r="D58" i="4"/>
  <c r="C58" i="4"/>
  <c r="E95" i="4"/>
  <c r="D95" i="4"/>
  <c r="C95" i="4"/>
  <c r="E94" i="4"/>
  <c r="D94" i="4"/>
  <c r="C94" i="4"/>
  <c r="E93" i="4"/>
  <c r="D93" i="4"/>
  <c r="C93" i="4"/>
  <c r="E92" i="4"/>
  <c r="D92" i="4"/>
  <c r="C92" i="4"/>
  <c r="E91" i="4"/>
  <c r="D91" i="4"/>
  <c r="C91" i="4"/>
  <c r="E90" i="4"/>
  <c r="D90" i="4"/>
  <c r="C90" i="4"/>
  <c r="E59" i="4"/>
  <c r="D59" i="4"/>
  <c r="C59" i="4"/>
  <c r="D66" i="4"/>
  <c r="C66" i="4"/>
  <c r="D60" i="4"/>
  <c r="C60" i="4"/>
  <c r="D17" i="4"/>
  <c r="C17" i="4"/>
  <c r="D64" i="4"/>
  <c r="C64" i="4"/>
  <c r="D5" i="4"/>
  <c r="C5" i="4"/>
  <c r="E89" i="4"/>
  <c r="D89" i="4"/>
  <c r="C89" i="4"/>
  <c r="E88" i="4"/>
  <c r="D88" i="4"/>
  <c r="C88" i="4"/>
  <c r="E87" i="4"/>
  <c r="D87" i="4"/>
  <c r="C87" i="4"/>
  <c r="E86" i="4"/>
  <c r="D86" i="4"/>
  <c r="C86" i="4"/>
  <c r="E85" i="4"/>
  <c r="D85" i="4"/>
  <c r="C85" i="4"/>
  <c r="E84" i="4"/>
  <c r="D84" i="4"/>
  <c r="C84" i="4"/>
  <c r="E83" i="4"/>
  <c r="D83" i="4"/>
  <c r="C83" i="4"/>
  <c r="E82" i="4"/>
  <c r="D82" i="4"/>
  <c r="C82" i="4"/>
  <c r="E81" i="4"/>
  <c r="D81" i="4"/>
  <c r="C81" i="4"/>
  <c r="E52" i="4"/>
  <c r="D52" i="4"/>
  <c r="C52" i="4"/>
  <c r="E51" i="4"/>
  <c r="D51" i="4"/>
  <c r="C51" i="4"/>
  <c r="E50" i="4"/>
  <c r="D50" i="4"/>
  <c r="C50" i="4"/>
  <c r="D22" i="4"/>
  <c r="C22" i="4"/>
  <c r="E49" i="4"/>
  <c r="D49" i="4"/>
  <c r="C49" i="4"/>
  <c r="E48" i="4"/>
  <c r="D48" i="4"/>
  <c r="C48" i="4"/>
  <c r="E47" i="4"/>
  <c r="D47" i="4"/>
  <c r="C47" i="4"/>
  <c r="E25" i="4"/>
  <c r="D25" i="4"/>
  <c r="C25" i="4"/>
  <c r="E28" i="4"/>
  <c r="D28" i="4"/>
  <c r="C28" i="4"/>
  <c r="E80" i="4"/>
  <c r="D80" i="4"/>
  <c r="C80" i="4"/>
  <c r="D6" i="4"/>
  <c r="C6" i="4"/>
  <c r="E79" i="4"/>
  <c r="D79" i="4"/>
  <c r="C79" i="4"/>
  <c r="E78" i="4"/>
  <c r="D78" i="4"/>
  <c r="C78" i="4"/>
  <c r="E46" i="4"/>
  <c r="D46" i="4"/>
  <c r="C46" i="4"/>
  <c r="E45" i="4"/>
  <c r="D45" i="4"/>
  <c r="C45" i="4"/>
  <c r="E44" i="4"/>
  <c r="D44" i="4"/>
  <c r="C44" i="4"/>
  <c r="E43" i="4"/>
  <c r="D43" i="4"/>
  <c r="C43" i="4"/>
  <c r="E42" i="4"/>
  <c r="D42" i="4"/>
  <c r="C42" i="4"/>
  <c r="E41" i="4"/>
  <c r="D41" i="4"/>
  <c r="C41" i="4"/>
  <c r="E77" i="4"/>
  <c r="D77" i="4"/>
  <c r="C77" i="4"/>
  <c r="D8" i="4"/>
  <c r="C8" i="4"/>
  <c r="E40" i="4"/>
  <c r="D40" i="4"/>
  <c r="C40" i="4"/>
  <c r="D15" i="4"/>
  <c r="C15" i="4"/>
  <c r="D26" i="4"/>
  <c r="C26" i="4"/>
  <c r="D62" i="4"/>
  <c r="C62" i="4"/>
  <c r="E39" i="4"/>
  <c r="D39" i="4"/>
  <c r="C39" i="4"/>
  <c r="D33" i="4"/>
  <c r="C33" i="4"/>
  <c r="D68" i="4"/>
  <c r="C68" i="4"/>
  <c r="E76" i="4"/>
  <c r="D76" i="4"/>
  <c r="C76" i="4"/>
  <c r="E38" i="4"/>
  <c r="D38" i="4"/>
  <c r="C38" i="4"/>
  <c r="D75" i="4"/>
  <c r="C75" i="4"/>
  <c r="E63" i="4"/>
  <c r="D63" i="4"/>
  <c r="C63" i="4"/>
  <c r="D10" i="4"/>
  <c r="C10" i="4"/>
  <c r="E35" i="4"/>
  <c r="D35" i="4"/>
  <c r="C35" i="4"/>
  <c r="D4" i="4"/>
  <c r="C4" i="4"/>
  <c r="E11" i="4"/>
  <c r="D11" i="4"/>
  <c r="C11" i="4"/>
  <c r="D74" i="4"/>
  <c r="C74" i="4"/>
  <c r="E37" i="4"/>
  <c r="D37" i="4"/>
  <c r="C37" i="4"/>
  <c r="D12" i="4"/>
  <c r="C12" i="4"/>
  <c r="D32" i="4"/>
  <c r="C32" i="4"/>
  <c r="D27" i="4"/>
  <c r="C27" i="4"/>
  <c r="D7" i="4"/>
  <c r="C7" i="4"/>
  <c r="E73" i="4"/>
  <c r="D73" i="4"/>
  <c r="C73" i="4"/>
  <c r="E36" i="4"/>
  <c r="D36" i="4"/>
  <c r="C36" i="4"/>
  <c r="D9" i="4"/>
  <c r="C9" i="4"/>
  <c r="D72" i="4"/>
  <c r="C72" i="4"/>
  <c r="D34" i="4"/>
  <c r="C34" i="4"/>
  <c r="D19" i="4"/>
  <c r="C19" i="4"/>
  <c r="E71" i="4"/>
  <c r="D71" i="4"/>
  <c r="C71" i="4"/>
  <c r="D13" i="4"/>
  <c r="C13" i="4"/>
  <c r="D20" i="4"/>
  <c r="C20" i="4"/>
  <c r="D14" i="4"/>
  <c r="C14" i="4"/>
  <c r="D65" i="4"/>
  <c r="C65" i="4"/>
  <c r="D31" i="4"/>
  <c r="C31" i="4"/>
  <c r="D69" i="4"/>
  <c r="C69" i="4"/>
  <c r="E70" i="4"/>
  <c r="D70" i="4"/>
  <c r="C70" i="4"/>
  <c r="D23" i="4"/>
  <c r="C23" i="4"/>
  <c r="D29" i="4"/>
  <c r="C29" i="4"/>
  <c r="D338" i="2"/>
  <c r="C338" i="2"/>
  <c r="D337" i="2"/>
  <c r="C337" i="2"/>
  <c r="D336" i="2"/>
  <c r="C336" i="2"/>
  <c r="E17" i="2"/>
  <c r="D17" i="2"/>
  <c r="C17" i="2"/>
  <c r="D133" i="2"/>
  <c r="C133" i="2"/>
  <c r="D126" i="2"/>
  <c r="C126" i="2"/>
  <c r="D335" i="2"/>
  <c r="C335" i="2"/>
  <c r="D334" i="2"/>
  <c r="C334" i="2"/>
  <c r="D333" i="2"/>
  <c r="C333" i="2"/>
  <c r="D332" i="2"/>
  <c r="C332" i="2"/>
  <c r="D331" i="2"/>
  <c r="C331" i="2"/>
  <c r="D330" i="2"/>
  <c r="C330" i="2"/>
  <c r="D329" i="2"/>
  <c r="C329" i="2"/>
  <c r="D328" i="2"/>
  <c r="C328" i="2"/>
  <c r="D327" i="2"/>
  <c r="C327" i="2"/>
  <c r="D326" i="2"/>
  <c r="C326" i="2"/>
  <c r="D325" i="2"/>
  <c r="C325" i="2"/>
  <c r="D324" i="2"/>
  <c r="C324" i="2"/>
  <c r="D323" i="2"/>
  <c r="C323" i="2"/>
  <c r="D322" i="2"/>
  <c r="C322" i="2"/>
  <c r="D321" i="2"/>
  <c r="C321" i="2"/>
  <c r="D320" i="2"/>
  <c r="C320" i="2"/>
  <c r="D319" i="2"/>
  <c r="C319" i="2"/>
  <c r="D318" i="2"/>
  <c r="C318" i="2"/>
  <c r="D317" i="2"/>
  <c r="C317" i="2"/>
  <c r="D316" i="2"/>
  <c r="C316" i="2"/>
  <c r="D315" i="2"/>
  <c r="C315" i="2"/>
  <c r="D314" i="2"/>
  <c r="C314" i="2"/>
  <c r="D313" i="2"/>
  <c r="C313" i="2"/>
  <c r="D312" i="2"/>
  <c r="C312" i="2"/>
  <c r="D311" i="2"/>
  <c r="C311" i="2"/>
  <c r="D310" i="2"/>
  <c r="C310" i="2"/>
  <c r="D309" i="2"/>
  <c r="C309" i="2"/>
  <c r="D308" i="2"/>
  <c r="C308" i="2"/>
  <c r="D307" i="2"/>
  <c r="C307" i="2"/>
  <c r="D306" i="2"/>
  <c r="C306" i="2"/>
  <c r="D305" i="2"/>
  <c r="C305" i="2"/>
  <c r="D304" i="2"/>
  <c r="C304" i="2"/>
  <c r="D303" i="2"/>
  <c r="C303" i="2"/>
  <c r="D302" i="2"/>
  <c r="C302" i="2"/>
  <c r="D301" i="2"/>
  <c r="C301" i="2"/>
  <c r="D300" i="2"/>
  <c r="C300" i="2"/>
  <c r="D299" i="2"/>
  <c r="C299" i="2"/>
  <c r="D298" i="2"/>
  <c r="C298" i="2"/>
  <c r="D297" i="2"/>
  <c r="C297" i="2"/>
  <c r="D296" i="2"/>
  <c r="C296" i="2"/>
  <c r="D295" i="2"/>
  <c r="C295" i="2"/>
  <c r="D294" i="2"/>
  <c r="C294" i="2"/>
  <c r="D293" i="2"/>
  <c r="C293" i="2"/>
  <c r="D292" i="2"/>
  <c r="C292" i="2"/>
  <c r="D291" i="2"/>
  <c r="C291" i="2"/>
  <c r="D290" i="2"/>
  <c r="C290" i="2"/>
  <c r="D289" i="2"/>
  <c r="C289" i="2"/>
  <c r="D288" i="2"/>
  <c r="C288" i="2"/>
  <c r="D287" i="2"/>
  <c r="C287" i="2"/>
  <c r="D286" i="2"/>
  <c r="C286" i="2"/>
  <c r="D285" i="2"/>
  <c r="C285" i="2"/>
  <c r="D284" i="2"/>
  <c r="C284" i="2"/>
  <c r="D283" i="2"/>
  <c r="C283" i="2"/>
  <c r="D282" i="2"/>
  <c r="C282" i="2"/>
  <c r="D281" i="2"/>
  <c r="C281" i="2"/>
  <c r="D280" i="2"/>
  <c r="C280" i="2"/>
  <c r="D279" i="2"/>
  <c r="C279" i="2"/>
  <c r="D278" i="2"/>
  <c r="C278" i="2"/>
  <c r="D277" i="2"/>
  <c r="C277" i="2"/>
  <c r="D276" i="2"/>
  <c r="C276" i="2"/>
  <c r="D275" i="2"/>
  <c r="C275" i="2"/>
  <c r="D274" i="2"/>
  <c r="C274" i="2"/>
  <c r="D273" i="2"/>
  <c r="C273" i="2"/>
  <c r="D272" i="2"/>
  <c r="C272" i="2"/>
  <c r="D271" i="2"/>
  <c r="C271" i="2"/>
  <c r="D270" i="2"/>
  <c r="C270" i="2"/>
  <c r="D269" i="2"/>
  <c r="C269" i="2"/>
  <c r="D268" i="2"/>
  <c r="C268" i="2"/>
  <c r="D267" i="2"/>
  <c r="C267" i="2"/>
  <c r="D266" i="2"/>
  <c r="C266" i="2"/>
  <c r="D265" i="2"/>
  <c r="C265" i="2"/>
  <c r="D264" i="2"/>
  <c r="C264" i="2"/>
  <c r="D263" i="2"/>
  <c r="C263" i="2"/>
  <c r="D262" i="2"/>
  <c r="C262" i="2"/>
  <c r="D132" i="2"/>
  <c r="C132" i="2"/>
  <c r="E120" i="2"/>
  <c r="D120" i="2"/>
  <c r="C120" i="2"/>
  <c r="D9" i="2"/>
  <c r="C9" i="2"/>
  <c r="E253" i="2"/>
  <c r="D253" i="2"/>
  <c r="C253" i="2"/>
  <c r="D131" i="2"/>
  <c r="C131" i="2"/>
  <c r="D261" i="2"/>
  <c r="O261" i="2" s="1"/>
  <c r="C261" i="2"/>
  <c r="D256" i="2"/>
  <c r="O256" i="2" s="1"/>
  <c r="C256" i="2"/>
  <c r="D255" i="2"/>
  <c r="O255" i="2" s="1"/>
  <c r="C255" i="2"/>
  <c r="D260" i="2"/>
  <c r="O260" i="2" s="1"/>
  <c r="C260" i="2"/>
  <c r="E252" i="2"/>
  <c r="D252" i="2"/>
  <c r="C252" i="2"/>
  <c r="E251" i="2"/>
  <c r="D251" i="2"/>
  <c r="C251" i="2"/>
  <c r="E250" i="2"/>
  <c r="D250" i="2"/>
  <c r="C250" i="2"/>
  <c r="E249" i="2"/>
  <c r="D249" i="2"/>
  <c r="C249" i="2"/>
  <c r="E248" i="2"/>
  <c r="D248" i="2"/>
  <c r="C248" i="2"/>
  <c r="E247" i="2"/>
  <c r="D247" i="2"/>
  <c r="C247" i="2"/>
  <c r="E246" i="2"/>
  <c r="D246" i="2"/>
  <c r="C246" i="2"/>
  <c r="E245" i="2"/>
  <c r="D245" i="2"/>
  <c r="C245" i="2"/>
  <c r="E244" i="2"/>
  <c r="D244" i="2"/>
  <c r="C244" i="2"/>
  <c r="E243" i="2"/>
  <c r="D243" i="2"/>
  <c r="C243" i="2"/>
  <c r="E242" i="2"/>
  <c r="D242" i="2"/>
  <c r="C242" i="2"/>
  <c r="E241" i="2"/>
  <c r="D241" i="2"/>
  <c r="C241" i="2"/>
  <c r="E240" i="2"/>
  <c r="D240" i="2"/>
  <c r="C240" i="2"/>
  <c r="E239" i="2"/>
  <c r="D239" i="2"/>
  <c r="C239" i="2"/>
  <c r="E238" i="2"/>
  <c r="D238" i="2"/>
  <c r="C238" i="2"/>
  <c r="E237" i="2"/>
  <c r="D237" i="2"/>
  <c r="C237" i="2"/>
  <c r="E236" i="2"/>
  <c r="D236" i="2"/>
  <c r="C236" i="2"/>
  <c r="E235" i="2"/>
  <c r="D235" i="2"/>
  <c r="C235" i="2"/>
  <c r="E234" i="2"/>
  <c r="D234" i="2"/>
  <c r="C234" i="2"/>
  <c r="E233" i="2"/>
  <c r="D233" i="2"/>
  <c r="C233" i="2"/>
  <c r="E232" i="2"/>
  <c r="D232" i="2"/>
  <c r="C232" i="2"/>
  <c r="E231" i="2"/>
  <c r="D231" i="2"/>
  <c r="C231" i="2"/>
  <c r="E230" i="2"/>
  <c r="D230" i="2"/>
  <c r="C230" i="2"/>
  <c r="E229" i="2"/>
  <c r="D229" i="2"/>
  <c r="C229" i="2"/>
  <c r="E228" i="2"/>
  <c r="D228" i="2"/>
  <c r="C228" i="2"/>
  <c r="E227" i="2"/>
  <c r="D227" i="2"/>
  <c r="C227" i="2"/>
  <c r="E226" i="2"/>
  <c r="D226" i="2"/>
  <c r="C226" i="2"/>
  <c r="E225" i="2"/>
  <c r="D225" i="2"/>
  <c r="C225" i="2"/>
  <c r="E224" i="2"/>
  <c r="D224" i="2"/>
  <c r="C224" i="2"/>
  <c r="E223" i="2"/>
  <c r="D223" i="2"/>
  <c r="C223" i="2"/>
  <c r="E222" i="2"/>
  <c r="D222" i="2"/>
  <c r="C222" i="2"/>
  <c r="E221" i="2"/>
  <c r="D221" i="2"/>
  <c r="C221" i="2"/>
  <c r="E220" i="2"/>
  <c r="D220" i="2"/>
  <c r="C220" i="2"/>
  <c r="E219" i="2"/>
  <c r="D219" i="2"/>
  <c r="C219" i="2"/>
  <c r="E218" i="2"/>
  <c r="D218" i="2"/>
  <c r="C218" i="2"/>
  <c r="D217" i="2"/>
  <c r="C217" i="2"/>
  <c r="E216" i="2"/>
  <c r="D216" i="2"/>
  <c r="C216" i="2"/>
  <c r="D215" i="2"/>
  <c r="C215" i="2"/>
  <c r="E214" i="2"/>
  <c r="D214" i="2"/>
  <c r="C214" i="2"/>
  <c r="E213" i="2"/>
  <c r="D213" i="2"/>
  <c r="C213" i="2"/>
  <c r="E212" i="2"/>
  <c r="D212" i="2"/>
  <c r="C212" i="2"/>
  <c r="E211" i="2"/>
  <c r="D211" i="2"/>
  <c r="C211" i="2"/>
  <c r="E210" i="2"/>
  <c r="D210" i="2"/>
  <c r="C210" i="2"/>
  <c r="D34" i="2"/>
  <c r="C34" i="2"/>
  <c r="E209" i="2"/>
  <c r="D209" i="2"/>
  <c r="C209" i="2"/>
  <c r="E208" i="2"/>
  <c r="D208" i="2"/>
  <c r="C208" i="2"/>
  <c r="E207" i="2"/>
  <c r="D207" i="2"/>
  <c r="C207" i="2"/>
  <c r="E206" i="2"/>
  <c r="D206" i="2"/>
  <c r="C206" i="2"/>
  <c r="E205" i="2"/>
  <c r="D205" i="2"/>
  <c r="C205" i="2"/>
  <c r="D14" i="2"/>
  <c r="C14" i="2"/>
  <c r="E204" i="2"/>
  <c r="D204" i="2"/>
  <c r="C204" i="2"/>
  <c r="D203" i="2"/>
  <c r="C203" i="2"/>
  <c r="D202" i="2"/>
  <c r="C202" i="2"/>
  <c r="E201" i="2"/>
  <c r="D201" i="2"/>
  <c r="C201" i="2"/>
  <c r="E200" i="2"/>
  <c r="D200" i="2"/>
  <c r="C200" i="2"/>
  <c r="E119" i="2"/>
  <c r="D119" i="2"/>
  <c r="C119" i="2"/>
  <c r="E118" i="2"/>
  <c r="D118" i="2"/>
  <c r="C118" i="2"/>
  <c r="D73" i="2"/>
  <c r="C73" i="2"/>
  <c r="E117" i="2"/>
  <c r="D117" i="2"/>
  <c r="C117" i="2"/>
  <c r="E116" i="2"/>
  <c r="D116" i="2"/>
  <c r="C116" i="2"/>
  <c r="E115" i="2"/>
  <c r="D115" i="2"/>
  <c r="C115" i="2"/>
  <c r="E114" i="2"/>
  <c r="D114" i="2"/>
  <c r="C114" i="2"/>
  <c r="E113" i="2"/>
  <c r="D113" i="2"/>
  <c r="C113" i="2"/>
  <c r="D77" i="2"/>
  <c r="C77" i="2"/>
  <c r="E112" i="2"/>
  <c r="D112" i="2"/>
  <c r="C112" i="2"/>
  <c r="E111" i="2"/>
  <c r="D111" i="2"/>
  <c r="C111" i="2"/>
  <c r="E110" i="2"/>
  <c r="D110" i="2"/>
  <c r="C110" i="2"/>
  <c r="D72" i="2"/>
  <c r="C72" i="2"/>
  <c r="E109" i="2"/>
  <c r="D109" i="2"/>
  <c r="C109" i="2"/>
  <c r="E108" i="2"/>
  <c r="D108" i="2"/>
  <c r="C108" i="2"/>
  <c r="E107" i="2"/>
  <c r="D107" i="2"/>
  <c r="C107" i="2"/>
  <c r="E106" i="2"/>
  <c r="D106" i="2"/>
  <c r="C106" i="2"/>
  <c r="E105" i="2"/>
  <c r="D105" i="2"/>
  <c r="C105" i="2"/>
  <c r="E104" i="2"/>
  <c r="D104" i="2"/>
  <c r="C104" i="2"/>
  <c r="E103" i="2"/>
  <c r="D103" i="2"/>
  <c r="C103" i="2"/>
  <c r="E102" i="2"/>
  <c r="D102" i="2"/>
  <c r="C102" i="2"/>
  <c r="E101" i="2"/>
  <c r="D101" i="2"/>
  <c r="C101" i="2"/>
  <c r="E100" i="2"/>
  <c r="D100" i="2"/>
  <c r="C100" i="2"/>
  <c r="E99" i="2"/>
  <c r="D99" i="2"/>
  <c r="C99" i="2"/>
  <c r="E98" i="2"/>
  <c r="D98" i="2"/>
  <c r="C98" i="2"/>
  <c r="D75" i="2"/>
  <c r="C75" i="2"/>
  <c r="E97" i="2"/>
  <c r="D97" i="2"/>
  <c r="C97" i="2"/>
  <c r="E96" i="2"/>
  <c r="D96" i="2"/>
  <c r="C96" i="2"/>
  <c r="E78" i="2"/>
  <c r="D78" i="2"/>
  <c r="C78" i="2"/>
  <c r="E95" i="2"/>
  <c r="D95" i="2"/>
  <c r="C95" i="2"/>
  <c r="E94" i="2"/>
  <c r="D94" i="2"/>
  <c r="C94" i="2"/>
  <c r="E93" i="2"/>
  <c r="D93" i="2"/>
  <c r="C93" i="2"/>
  <c r="E92" i="2"/>
  <c r="D92" i="2"/>
  <c r="C92" i="2"/>
  <c r="E91" i="2"/>
  <c r="D91" i="2"/>
  <c r="C91" i="2"/>
  <c r="E90" i="2"/>
  <c r="D90" i="2"/>
  <c r="C90" i="2"/>
  <c r="D89" i="2"/>
  <c r="C89" i="2"/>
  <c r="E199" i="2"/>
  <c r="D199" i="2"/>
  <c r="C199" i="2"/>
  <c r="E198" i="2"/>
  <c r="D198" i="2"/>
  <c r="C198" i="2"/>
  <c r="E197" i="2"/>
  <c r="D197" i="2"/>
  <c r="C197" i="2"/>
  <c r="E196" i="2"/>
  <c r="D196" i="2"/>
  <c r="C196" i="2"/>
  <c r="E195" i="2"/>
  <c r="D195" i="2"/>
  <c r="C195" i="2"/>
  <c r="E194" i="2"/>
  <c r="D194" i="2"/>
  <c r="C194" i="2"/>
  <c r="E193" i="2"/>
  <c r="D193" i="2"/>
  <c r="C193" i="2"/>
  <c r="E192" i="2"/>
  <c r="D192" i="2"/>
  <c r="C192" i="2"/>
  <c r="E191" i="2"/>
  <c r="D191" i="2"/>
  <c r="C191" i="2"/>
  <c r="D123" i="2"/>
  <c r="C123" i="2"/>
  <c r="E190" i="2"/>
  <c r="D190" i="2"/>
  <c r="C190" i="2"/>
  <c r="E189" i="2"/>
  <c r="D189" i="2"/>
  <c r="C189" i="2"/>
  <c r="E188" i="2"/>
  <c r="D188" i="2"/>
  <c r="C188" i="2"/>
  <c r="E187" i="2"/>
  <c r="D187" i="2"/>
  <c r="C187" i="2"/>
  <c r="E186" i="2"/>
  <c r="D186" i="2"/>
  <c r="C186" i="2"/>
  <c r="E185" i="2"/>
  <c r="D185" i="2"/>
  <c r="C185" i="2"/>
  <c r="E184" i="2"/>
  <c r="D184" i="2"/>
  <c r="C184" i="2"/>
  <c r="E183" i="2"/>
  <c r="D183" i="2"/>
  <c r="C183" i="2"/>
  <c r="E182" i="2"/>
  <c r="D182" i="2"/>
  <c r="C182" i="2"/>
  <c r="E181" i="2"/>
  <c r="D181" i="2"/>
  <c r="C181" i="2"/>
  <c r="E180" i="2"/>
  <c r="D180" i="2"/>
  <c r="C180" i="2"/>
  <c r="E179" i="2"/>
  <c r="D179" i="2"/>
  <c r="C179" i="2"/>
  <c r="D39" i="2"/>
  <c r="C39" i="2"/>
  <c r="E178" i="2"/>
  <c r="D178" i="2"/>
  <c r="C178" i="2"/>
  <c r="E177" i="2"/>
  <c r="D177" i="2"/>
  <c r="C177" i="2"/>
  <c r="D122" i="2"/>
  <c r="C122" i="2"/>
  <c r="D5" i="2"/>
  <c r="C5" i="2"/>
  <c r="D69" i="2"/>
  <c r="C69" i="2"/>
  <c r="D176" i="2"/>
  <c r="C176" i="2"/>
  <c r="E175" i="2"/>
  <c r="D175" i="2"/>
  <c r="C175" i="2"/>
  <c r="E174" i="2"/>
  <c r="D174" i="2"/>
  <c r="C174" i="2"/>
  <c r="E173" i="2"/>
  <c r="D173" i="2"/>
  <c r="C173" i="2"/>
  <c r="E172" i="2"/>
  <c r="D172" i="2"/>
  <c r="C172" i="2"/>
  <c r="D47" i="2"/>
  <c r="C47" i="2"/>
  <c r="E171" i="2"/>
  <c r="D171" i="2"/>
  <c r="C171" i="2"/>
  <c r="E170" i="2"/>
  <c r="D170" i="2"/>
  <c r="C170" i="2"/>
  <c r="E169" i="2"/>
  <c r="D169" i="2"/>
  <c r="C169" i="2"/>
  <c r="E168" i="2"/>
  <c r="D168" i="2"/>
  <c r="C168" i="2"/>
  <c r="E167" i="2"/>
  <c r="D167" i="2"/>
  <c r="C167" i="2"/>
  <c r="D166" i="2"/>
  <c r="C166" i="2"/>
  <c r="E165" i="2"/>
  <c r="D165" i="2"/>
  <c r="C165" i="2"/>
  <c r="E164" i="2"/>
  <c r="D164" i="2"/>
  <c r="C164" i="2"/>
  <c r="E163" i="2"/>
  <c r="D163" i="2"/>
  <c r="C163" i="2"/>
  <c r="E162" i="2"/>
  <c r="D162" i="2"/>
  <c r="C162" i="2"/>
  <c r="E161" i="2"/>
  <c r="D161" i="2"/>
  <c r="C161" i="2"/>
  <c r="D68" i="2"/>
  <c r="C68" i="2"/>
  <c r="D128" i="2"/>
  <c r="C128" i="2"/>
  <c r="E160" i="2"/>
  <c r="D160" i="2"/>
  <c r="C160" i="2"/>
  <c r="E159" i="2"/>
  <c r="D159" i="2"/>
  <c r="C159" i="2"/>
  <c r="E158" i="2"/>
  <c r="D158" i="2"/>
  <c r="C158" i="2"/>
  <c r="E157" i="2"/>
  <c r="D157" i="2"/>
  <c r="C157" i="2"/>
  <c r="E156" i="2"/>
  <c r="D156" i="2"/>
  <c r="C156" i="2"/>
  <c r="E155" i="2"/>
  <c r="D155" i="2"/>
  <c r="C155" i="2"/>
  <c r="E38" i="2"/>
  <c r="D38" i="2"/>
  <c r="C38" i="2"/>
  <c r="E12" i="2"/>
  <c r="D12" i="2"/>
  <c r="C12" i="2"/>
  <c r="E154" i="2"/>
  <c r="D154" i="2"/>
  <c r="C154" i="2"/>
  <c r="E153" i="2"/>
  <c r="D153" i="2"/>
  <c r="C153" i="2"/>
  <c r="E88" i="2"/>
  <c r="D88" i="2"/>
  <c r="C88" i="2"/>
  <c r="E87" i="2"/>
  <c r="D87" i="2"/>
  <c r="C87" i="2"/>
  <c r="E86" i="2"/>
  <c r="D86" i="2"/>
  <c r="C86" i="2"/>
  <c r="E85" i="2"/>
  <c r="D85" i="2"/>
  <c r="C85" i="2"/>
  <c r="E76" i="2"/>
  <c r="D76" i="2"/>
  <c r="C76" i="2"/>
  <c r="E84" i="2"/>
  <c r="D84" i="2"/>
  <c r="C84" i="2"/>
  <c r="D79" i="2"/>
  <c r="C79" i="2"/>
  <c r="E65" i="2"/>
  <c r="D65" i="2"/>
  <c r="C65" i="2"/>
  <c r="E83" i="2"/>
  <c r="D83" i="2"/>
  <c r="C83" i="2"/>
  <c r="E51" i="2"/>
  <c r="D51" i="2"/>
  <c r="C51" i="2"/>
  <c r="D40" i="2"/>
  <c r="C40" i="2"/>
  <c r="E152" i="2"/>
  <c r="D152" i="2"/>
  <c r="C152" i="2"/>
  <c r="D16" i="2"/>
  <c r="C16" i="2"/>
  <c r="D22" i="2"/>
  <c r="C22" i="2"/>
  <c r="D60" i="2"/>
  <c r="C60" i="2"/>
  <c r="D54" i="2"/>
  <c r="C54" i="2"/>
  <c r="E6" i="2"/>
  <c r="D6" i="2"/>
  <c r="C6" i="2"/>
  <c r="D21" i="2"/>
  <c r="C21" i="2"/>
  <c r="D67" i="2"/>
  <c r="C67" i="2"/>
  <c r="D48" i="2"/>
  <c r="C48" i="2"/>
  <c r="E61" i="2"/>
  <c r="D61" i="2"/>
  <c r="C61" i="2"/>
  <c r="E151" i="2"/>
  <c r="D151" i="2"/>
  <c r="C151" i="2"/>
  <c r="E150" i="2"/>
  <c r="D150" i="2"/>
  <c r="C150" i="2"/>
  <c r="E82" i="2"/>
  <c r="D82" i="2"/>
  <c r="C82" i="2"/>
  <c r="D31" i="2"/>
  <c r="C31" i="2"/>
  <c r="D74" i="2"/>
  <c r="C74" i="2"/>
  <c r="D64" i="2"/>
  <c r="C64" i="2"/>
  <c r="D56" i="2"/>
  <c r="C56" i="2"/>
  <c r="D81" i="2"/>
  <c r="C81" i="2"/>
  <c r="E149" i="2"/>
  <c r="D149" i="2"/>
  <c r="C149" i="2"/>
  <c r="E148" i="2"/>
  <c r="D148" i="2"/>
  <c r="C148" i="2"/>
  <c r="E147" i="2"/>
  <c r="D147" i="2"/>
  <c r="C147" i="2"/>
  <c r="E146" i="2"/>
  <c r="D146" i="2"/>
  <c r="C146" i="2"/>
  <c r="E145" i="2"/>
  <c r="D145" i="2"/>
  <c r="C145" i="2"/>
  <c r="E144" i="2"/>
  <c r="D144" i="2"/>
  <c r="C144" i="2"/>
  <c r="D121" i="2"/>
  <c r="C121" i="2"/>
  <c r="D71" i="2"/>
  <c r="C71" i="2"/>
  <c r="E143" i="2"/>
  <c r="D143" i="2"/>
  <c r="C143" i="2"/>
  <c r="E80" i="2"/>
  <c r="D80" i="2"/>
  <c r="C80" i="2"/>
  <c r="E142" i="2"/>
  <c r="D142" i="2"/>
  <c r="C142" i="2"/>
  <c r="E42" i="2"/>
  <c r="D42" i="2"/>
  <c r="C42" i="2"/>
  <c r="D28" i="2"/>
  <c r="C28" i="2"/>
  <c r="D52" i="2"/>
  <c r="C52" i="2"/>
  <c r="E26" i="2"/>
  <c r="D26" i="2"/>
  <c r="C26" i="2"/>
  <c r="E33" i="2"/>
  <c r="D33" i="2"/>
  <c r="C33" i="2"/>
  <c r="E44" i="2"/>
  <c r="D44" i="2"/>
  <c r="C44" i="2"/>
  <c r="E141" i="2"/>
  <c r="D141" i="2"/>
  <c r="C141" i="2"/>
  <c r="D45" i="2"/>
  <c r="C45" i="2"/>
  <c r="E140" i="2"/>
  <c r="D140" i="2"/>
  <c r="C140" i="2"/>
  <c r="D49" i="2"/>
  <c r="C49" i="2"/>
  <c r="D41" i="2"/>
  <c r="C41" i="2"/>
  <c r="D62" i="2"/>
  <c r="C62" i="2"/>
  <c r="D124" i="2"/>
  <c r="C124" i="2"/>
  <c r="D18" i="2"/>
  <c r="C18" i="2"/>
  <c r="D70" i="2"/>
  <c r="C70" i="2"/>
  <c r="D63" i="2"/>
  <c r="C63" i="2"/>
  <c r="D37" i="2"/>
  <c r="C37" i="2"/>
  <c r="D3" i="2"/>
  <c r="C3" i="2"/>
  <c r="D134" i="2"/>
  <c r="C134" i="2"/>
  <c r="D59" i="2"/>
  <c r="C59" i="2"/>
  <c r="E139" i="2"/>
  <c r="D139" i="2"/>
  <c r="C139" i="2"/>
  <c r="D30" i="2"/>
  <c r="C30" i="2"/>
  <c r="E55" i="2"/>
  <c r="D55" i="2"/>
  <c r="C55" i="2"/>
  <c r="E66" i="2"/>
  <c r="D66" i="2"/>
  <c r="C66" i="2"/>
  <c r="D43" i="2"/>
  <c r="C43" i="2"/>
  <c r="D4" i="2"/>
  <c r="C4" i="2"/>
  <c r="E7" i="2"/>
  <c r="D7" i="2"/>
  <c r="C7" i="2"/>
  <c r="E138" i="2"/>
  <c r="D138" i="2"/>
  <c r="C138" i="2"/>
  <c r="E137" i="2"/>
  <c r="D137" i="2"/>
  <c r="C137" i="2"/>
  <c r="D36" i="2"/>
  <c r="C36" i="2"/>
  <c r="D32" i="2"/>
  <c r="C32" i="2"/>
  <c r="D259" i="2"/>
  <c r="O259" i="2" s="1"/>
  <c r="C259" i="2"/>
  <c r="D24" i="2"/>
  <c r="C24" i="2"/>
  <c r="D50" i="2"/>
  <c r="O50" i="2" s="1"/>
  <c r="C50" i="2"/>
  <c r="D20" i="2"/>
  <c r="C20" i="2"/>
  <c r="D27" i="2"/>
  <c r="C27" i="2"/>
  <c r="D57" i="2"/>
  <c r="C57" i="2"/>
  <c r="D125" i="2"/>
  <c r="C125" i="2"/>
  <c r="D53" i="2"/>
  <c r="C53" i="2"/>
  <c r="D258" i="2"/>
  <c r="O258" i="2" s="1"/>
  <c r="C258" i="2"/>
  <c r="D135" i="2"/>
  <c r="C135" i="2"/>
  <c r="D23" i="2"/>
  <c r="C23" i="2"/>
  <c r="D257" i="2"/>
  <c r="O257" i="2" s="1"/>
  <c r="C257" i="2"/>
  <c r="D10" i="2"/>
  <c r="C10" i="2"/>
  <c r="D254" i="2"/>
  <c r="O254" i="2" s="1"/>
  <c r="C254" i="2"/>
  <c r="D29" i="2"/>
  <c r="C29" i="2"/>
  <c r="D130" i="2"/>
  <c r="C130" i="2"/>
  <c r="D129" i="2"/>
  <c r="C129" i="2"/>
  <c r="D19" i="2"/>
  <c r="C19" i="2"/>
  <c r="E136" i="2"/>
  <c r="D136" i="2"/>
  <c r="C136" i="2"/>
  <c r="D127" i="2"/>
  <c r="C127" i="2"/>
  <c r="E46" i="2"/>
  <c r="D46" i="2"/>
  <c r="C46" i="2"/>
  <c r="D8" i="2"/>
  <c r="C8" i="2"/>
  <c r="E35" i="2"/>
  <c r="D35" i="2"/>
  <c r="C35" i="2"/>
  <c r="D13" i="2"/>
  <c r="C13" i="2"/>
  <c r="D15" i="2"/>
  <c r="C15" i="2"/>
  <c r="D11" i="2"/>
  <c r="C11" i="2"/>
  <c r="E58" i="2"/>
  <c r="D58" i="2"/>
  <c r="C58" i="2"/>
  <c r="D25" i="2"/>
  <c r="C25" i="2"/>
  <c r="D128" i="46"/>
  <c r="C128" i="46"/>
  <c r="D127" i="46"/>
  <c r="C127" i="46"/>
  <c r="D126" i="46"/>
  <c r="C126" i="46"/>
  <c r="D125" i="46"/>
  <c r="C125" i="46"/>
  <c r="D124" i="46"/>
  <c r="C124" i="46"/>
  <c r="D123" i="46"/>
  <c r="C123" i="46"/>
  <c r="D122" i="46"/>
  <c r="C122" i="46"/>
  <c r="D121" i="46"/>
  <c r="C121" i="46"/>
  <c r="D120" i="46"/>
  <c r="C120" i="46"/>
  <c r="D119" i="46"/>
  <c r="C119" i="46"/>
  <c r="D118" i="46"/>
  <c r="C118" i="46"/>
  <c r="D117" i="46"/>
  <c r="C117" i="46"/>
  <c r="D116" i="46"/>
  <c r="C116" i="46"/>
  <c r="D115" i="46"/>
  <c r="C115" i="46"/>
  <c r="D114" i="46"/>
  <c r="C114" i="46"/>
  <c r="D113" i="46"/>
  <c r="C113" i="46"/>
  <c r="D112" i="46"/>
  <c r="C112" i="46"/>
  <c r="D111" i="46"/>
  <c r="C111" i="46"/>
  <c r="D110" i="46"/>
  <c r="C110" i="46"/>
  <c r="D109" i="46"/>
  <c r="C109" i="46"/>
  <c r="D78" i="46"/>
  <c r="C78" i="46"/>
  <c r="D91" i="46"/>
  <c r="C91" i="46"/>
  <c r="D77" i="46"/>
  <c r="C77" i="46"/>
  <c r="D90" i="46"/>
  <c r="C90" i="46"/>
  <c r="D108" i="46"/>
  <c r="C108" i="46"/>
  <c r="D79" i="46"/>
  <c r="C79" i="46"/>
  <c r="D73" i="46"/>
  <c r="C73" i="46"/>
  <c r="D3" i="46"/>
  <c r="C3" i="46"/>
  <c r="D9" i="46"/>
  <c r="C9" i="46"/>
  <c r="D6" i="46"/>
  <c r="C6" i="46"/>
  <c r="D8" i="46"/>
  <c r="C8" i="46"/>
  <c r="E72" i="46"/>
  <c r="D72" i="46"/>
  <c r="C72" i="46"/>
  <c r="E71" i="46"/>
  <c r="D71" i="46"/>
  <c r="C71" i="46"/>
  <c r="E70" i="46"/>
  <c r="D70" i="46"/>
  <c r="C70" i="46"/>
  <c r="E69" i="46"/>
  <c r="D69" i="46"/>
  <c r="C69" i="46"/>
  <c r="E68" i="46"/>
  <c r="D68" i="46"/>
  <c r="C68" i="46"/>
  <c r="E67" i="46"/>
  <c r="D67" i="46"/>
  <c r="C67" i="46"/>
  <c r="E66" i="46"/>
  <c r="D66" i="46"/>
  <c r="C66" i="46"/>
  <c r="E65" i="46"/>
  <c r="D65" i="46"/>
  <c r="C65" i="46"/>
  <c r="E64" i="46"/>
  <c r="D64" i="46"/>
  <c r="C64" i="46"/>
  <c r="E63" i="46"/>
  <c r="D63" i="46"/>
  <c r="C63" i="46"/>
  <c r="E62" i="46"/>
  <c r="D62" i="46"/>
  <c r="C62" i="46"/>
  <c r="E61" i="46"/>
  <c r="D61" i="46"/>
  <c r="C61" i="46"/>
  <c r="E60" i="46"/>
  <c r="D60" i="46"/>
  <c r="C60" i="46"/>
  <c r="E59" i="46"/>
  <c r="D59" i="46"/>
  <c r="C59" i="46"/>
  <c r="E58" i="46"/>
  <c r="D58" i="46"/>
  <c r="C58" i="46"/>
  <c r="E57" i="46"/>
  <c r="D57" i="46"/>
  <c r="C57" i="46"/>
  <c r="E56" i="46"/>
  <c r="D56" i="46"/>
  <c r="C56" i="46"/>
  <c r="E55" i="46"/>
  <c r="D55" i="46"/>
  <c r="C55" i="46"/>
  <c r="E54" i="46"/>
  <c r="D54" i="46"/>
  <c r="C54" i="46"/>
  <c r="E7" i="46"/>
  <c r="D7" i="46"/>
  <c r="C7" i="46"/>
  <c r="E53" i="46"/>
  <c r="D53" i="46"/>
  <c r="C53" i="46"/>
  <c r="E52" i="46"/>
  <c r="D52" i="46"/>
  <c r="C52" i="46"/>
  <c r="E51" i="46"/>
  <c r="D51" i="46"/>
  <c r="C51" i="46"/>
  <c r="E50" i="46"/>
  <c r="D50" i="46"/>
  <c r="C50" i="46"/>
  <c r="E49" i="46"/>
  <c r="D49" i="46"/>
  <c r="C49" i="46"/>
  <c r="E48" i="46"/>
  <c r="D48" i="46"/>
  <c r="C48" i="46"/>
  <c r="E47" i="46"/>
  <c r="D47" i="46"/>
  <c r="C47" i="46"/>
  <c r="E46" i="46"/>
  <c r="D46" i="46"/>
  <c r="C46" i="46"/>
  <c r="D4" i="46"/>
  <c r="C4" i="46"/>
  <c r="E45" i="46"/>
  <c r="D45" i="46"/>
  <c r="C45" i="46"/>
  <c r="E44" i="46"/>
  <c r="D44" i="46"/>
  <c r="C44" i="46"/>
  <c r="D10" i="46"/>
  <c r="C10" i="46"/>
  <c r="E43" i="46"/>
  <c r="D43" i="46"/>
  <c r="C43" i="46"/>
  <c r="E42" i="46"/>
  <c r="D42" i="46"/>
  <c r="C42" i="46"/>
  <c r="E41" i="46"/>
  <c r="D41" i="46"/>
  <c r="C41" i="46"/>
  <c r="E40" i="46"/>
  <c r="D40" i="46"/>
  <c r="C40" i="46"/>
  <c r="E39" i="46"/>
  <c r="D39" i="46"/>
  <c r="C39" i="46"/>
  <c r="D38" i="46"/>
  <c r="C38" i="46"/>
  <c r="E37" i="46"/>
  <c r="D37" i="46"/>
  <c r="C37" i="46"/>
  <c r="E36" i="46"/>
  <c r="D36" i="46"/>
  <c r="C36" i="46"/>
  <c r="E35" i="46"/>
  <c r="D35" i="46"/>
  <c r="C35" i="46"/>
  <c r="E34" i="46"/>
  <c r="D34" i="46"/>
  <c r="C34" i="46"/>
  <c r="E33" i="46"/>
  <c r="D33" i="46"/>
  <c r="C33" i="46"/>
  <c r="E32" i="46"/>
  <c r="D32" i="46"/>
  <c r="C32" i="46"/>
  <c r="E31" i="46"/>
  <c r="D31" i="46"/>
  <c r="C31" i="46"/>
  <c r="E30" i="46"/>
  <c r="D30" i="46"/>
  <c r="C30" i="46"/>
  <c r="E29" i="46"/>
  <c r="D29" i="46"/>
  <c r="C29" i="46"/>
  <c r="E28" i="46"/>
  <c r="D28" i="46"/>
  <c r="C28" i="46"/>
  <c r="E27" i="46"/>
  <c r="D27" i="46"/>
  <c r="C27" i="46"/>
  <c r="E26" i="46"/>
  <c r="D26" i="46"/>
  <c r="C26" i="46"/>
  <c r="E25" i="46"/>
  <c r="D25" i="46"/>
  <c r="C25" i="46"/>
  <c r="E24" i="46"/>
  <c r="D24" i="46"/>
  <c r="C24" i="46"/>
  <c r="E23" i="46"/>
  <c r="D23" i="46"/>
  <c r="C23" i="46"/>
  <c r="D22" i="46"/>
  <c r="C22" i="46"/>
  <c r="E21" i="46"/>
  <c r="D21" i="46"/>
  <c r="C21" i="46"/>
  <c r="E20" i="46"/>
  <c r="D20" i="46"/>
  <c r="C20" i="46"/>
  <c r="E19" i="46"/>
  <c r="D19" i="46"/>
  <c r="C19" i="46"/>
  <c r="E18" i="46"/>
  <c r="D18" i="46"/>
  <c r="C18" i="46"/>
  <c r="E17" i="46"/>
  <c r="D17" i="46"/>
  <c r="C17" i="46"/>
  <c r="E16" i="46"/>
  <c r="D16" i="46"/>
  <c r="C16" i="46"/>
  <c r="E15" i="46"/>
  <c r="D15" i="46"/>
  <c r="C15" i="46"/>
  <c r="E14" i="46"/>
  <c r="D14" i="46"/>
  <c r="C14" i="46"/>
  <c r="D89" i="46"/>
  <c r="C89" i="46"/>
  <c r="D88" i="46"/>
  <c r="C88" i="46"/>
  <c r="D83" i="46"/>
  <c r="C83" i="46"/>
  <c r="D87" i="46"/>
  <c r="C87" i="46"/>
  <c r="D86" i="46"/>
  <c r="C86" i="46"/>
  <c r="D85" i="46"/>
  <c r="C85" i="46"/>
  <c r="D76" i="46"/>
  <c r="C76" i="46"/>
  <c r="D84" i="46"/>
  <c r="C84" i="46"/>
  <c r="D74" i="46"/>
  <c r="C74" i="46"/>
  <c r="D81" i="46"/>
  <c r="C81" i="46"/>
  <c r="D107" i="46"/>
  <c r="C107" i="46"/>
  <c r="D106" i="46"/>
  <c r="C106" i="46"/>
  <c r="D105" i="46"/>
  <c r="C105" i="46"/>
  <c r="D104" i="46"/>
  <c r="C104" i="46"/>
  <c r="D92" i="46"/>
  <c r="C92" i="46"/>
  <c r="D103" i="46"/>
  <c r="C103" i="46"/>
  <c r="D102" i="46"/>
  <c r="C102" i="46"/>
  <c r="D101" i="46"/>
  <c r="C101" i="46"/>
  <c r="D100" i="46"/>
  <c r="C100" i="46"/>
  <c r="D99" i="46"/>
  <c r="C99" i="46"/>
  <c r="D80" i="46"/>
  <c r="C80" i="46"/>
  <c r="D98" i="46"/>
  <c r="C98" i="46"/>
  <c r="D97" i="46"/>
  <c r="C97" i="46"/>
  <c r="D96" i="46"/>
  <c r="C96" i="46"/>
  <c r="D95" i="46"/>
  <c r="C95" i="46"/>
  <c r="D94" i="46"/>
  <c r="C94" i="46"/>
  <c r="D93" i="46"/>
  <c r="C93" i="46"/>
  <c r="D5" i="46"/>
  <c r="C5" i="46"/>
  <c r="E13" i="46"/>
  <c r="D13" i="46"/>
  <c r="C13" i="46"/>
  <c r="E12" i="46"/>
  <c r="D12" i="46"/>
  <c r="C12" i="46"/>
  <c r="E11" i="46"/>
  <c r="D11" i="46"/>
  <c r="C11" i="46"/>
  <c r="D82" i="46"/>
  <c r="C82" i="46"/>
  <c r="D75" i="46"/>
  <c r="C75" i="46"/>
  <c r="E7" i="40"/>
  <c r="D7" i="40"/>
  <c r="C7" i="40"/>
  <c r="E6" i="40"/>
  <c r="D6" i="40"/>
  <c r="C6" i="40"/>
  <c r="D3" i="40"/>
  <c r="O3" i="40" s="1"/>
  <c r="C3" i="40"/>
  <c r="D5" i="40"/>
  <c r="C5" i="40"/>
  <c r="D4" i="40"/>
  <c r="C4" i="40"/>
  <c r="AC41" i="25"/>
  <c r="A44" i="25"/>
  <c r="A50" i="25"/>
  <c r="A57" i="25"/>
  <c r="A60" i="25"/>
  <c r="A53" i="25"/>
  <c r="A51" i="25"/>
  <c r="A59" i="25"/>
  <c r="A48" i="25"/>
  <c r="A61" i="15"/>
  <c r="A60" i="15"/>
  <c r="A48" i="15"/>
  <c r="A54" i="15"/>
  <c r="A46" i="15"/>
  <c r="A56" i="15"/>
  <c r="A57" i="15"/>
  <c r="A53" i="15"/>
  <c r="A58" i="15"/>
  <c r="A52" i="15"/>
  <c r="A59" i="15"/>
  <c r="A51" i="15"/>
  <c r="A45" i="15"/>
  <c r="A50" i="15"/>
  <c r="A55" i="15"/>
  <c r="A44" i="15"/>
  <c r="A49" i="15"/>
  <c r="A47" i="15"/>
  <c r="A47" i="25"/>
  <c r="A45" i="25"/>
  <c r="A58" i="25"/>
  <c r="A61" i="25"/>
  <c r="A52" i="25"/>
  <c r="A49" i="25"/>
  <c r="A54" i="25"/>
  <c r="A46" i="25"/>
  <c r="A55" i="25"/>
  <c r="A56" i="25"/>
  <c r="P2" i="43"/>
  <c r="P2" i="44"/>
  <c r="P2" i="42"/>
  <c r="P2" i="12"/>
  <c r="P2" i="8"/>
  <c r="P2" i="7"/>
  <c r="P2" i="11"/>
  <c r="P2" i="10"/>
  <c r="P2" i="5"/>
  <c r="P2" i="26"/>
  <c r="P2" i="6"/>
  <c r="P2" i="13"/>
  <c r="P2" i="3"/>
  <c r="P2" i="41"/>
  <c r="P2" i="4"/>
  <c r="P2" i="2"/>
  <c r="P2" i="46"/>
  <c r="P2" i="40"/>
  <c r="F1" i="40"/>
  <c r="F1" i="44"/>
  <c r="F1" i="42"/>
  <c r="F1" i="12"/>
  <c r="F1" i="8"/>
  <c r="F1" i="7"/>
  <c r="F1" i="11"/>
  <c r="F1" i="10"/>
  <c r="F1" i="5"/>
  <c r="F1" i="26"/>
  <c r="F1" i="6"/>
  <c r="F1" i="13"/>
  <c r="F1" i="3"/>
  <c r="F1" i="41"/>
  <c r="F1" i="4"/>
  <c r="F1" i="2"/>
  <c r="F1" i="46"/>
  <c r="AE41" i="15"/>
  <c r="H464" i="17"/>
  <c r="H466" i="17"/>
  <c r="H467" i="17"/>
  <c r="H468" i="17"/>
  <c r="H469" i="17"/>
  <c r="H470" i="17"/>
  <c r="H471" i="17"/>
  <c r="H472" i="17"/>
  <c r="H473" i="17"/>
  <c r="H474" i="17"/>
  <c r="H476" i="17"/>
  <c r="H477" i="17"/>
  <c r="H700" i="17"/>
  <c r="H701" i="17"/>
  <c r="H702" i="17"/>
  <c r="H703" i="17"/>
  <c r="H704" i="17"/>
  <c r="H705" i="17"/>
  <c r="H706" i="17"/>
  <c r="H707" i="17"/>
  <c r="H708" i="17"/>
  <c r="H709" i="17"/>
  <c r="H710" i="17"/>
  <c r="H711" i="17"/>
  <c r="H712" i="17"/>
  <c r="H713" i="17"/>
  <c r="H714" i="17"/>
  <c r="H715" i="17"/>
  <c r="H716" i="17"/>
  <c r="H717" i="17"/>
  <c r="H718" i="17"/>
  <c r="H719" i="17"/>
  <c r="H518" i="17"/>
  <c r="H520" i="17"/>
  <c r="H521" i="17"/>
  <c r="H522" i="17"/>
  <c r="H523" i="17"/>
  <c r="H524" i="17"/>
  <c r="H525" i="17"/>
  <c r="H526" i="17"/>
  <c r="H527" i="17"/>
  <c r="H528" i="17"/>
  <c r="H530" i="17"/>
  <c r="H531" i="17"/>
  <c r="H723" i="17"/>
  <c r="H724" i="17"/>
  <c r="H725" i="17"/>
  <c r="H726" i="17"/>
  <c r="H727" i="17"/>
  <c r="H728" i="17"/>
  <c r="H729" i="17"/>
  <c r="H730" i="17"/>
  <c r="H731" i="17"/>
  <c r="H732" i="17"/>
  <c r="H733" i="17"/>
  <c r="H734" i="17"/>
  <c r="H735" i="17"/>
  <c r="H736" i="17"/>
  <c r="H737" i="17"/>
  <c r="H738" i="17"/>
  <c r="H739" i="17"/>
  <c r="H740" i="17"/>
  <c r="H741" i="17"/>
  <c r="H804" i="17"/>
  <c r="H805" i="17"/>
  <c r="H806" i="17"/>
  <c r="H807" i="17"/>
  <c r="H808" i="17"/>
  <c r="H809" i="17"/>
  <c r="H810" i="17"/>
  <c r="H812" i="17"/>
  <c r="H813" i="17"/>
  <c r="H814" i="17"/>
  <c r="H815" i="17"/>
  <c r="H817" i="17"/>
  <c r="H818" i="17"/>
  <c r="H819" i="17"/>
  <c r="H820" i="17"/>
  <c r="H822" i="17"/>
  <c r="H823" i="17"/>
  <c r="H824" i="17"/>
  <c r="H825" i="17"/>
  <c r="H827" i="17"/>
  <c r="E2531" i="17"/>
  <c r="E2532" i="17"/>
  <c r="E2533" i="17"/>
  <c r="E2534" i="17"/>
  <c r="E2535" i="17"/>
  <c r="E2536" i="17"/>
  <c r="E2537" i="17"/>
  <c r="H560" i="17"/>
  <c r="H562" i="17"/>
  <c r="H563" i="17"/>
  <c r="H564" i="17"/>
  <c r="H565" i="17"/>
  <c r="H566" i="17"/>
  <c r="H567" i="17"/>
  <c r="H568" i="17"/>
  <c r="H569" i="17"/>
  <c r="H570" i="17"/>
  <c r="H572" i="17"/>
  <c r="H573" i="17"/>
  <c r="H578" i="17"/>
  <c r="H579" i="17"/>
  <c r="H580" i="17"/>
  <c r="H581" i="17"/>
  <c r="H616" i="17"/>
  <c r="H618" i="17"/>
  <c r="H619" i="17"/>
  <c r="H620" i="17"/>
  <c r="H621" i="17"/>
  <c r="H622" i="17"/>
  <c r="H623" i="17"/>
  <c r="H624" i="17"/>
  <c r="H625" i="17"/>
  <c r="H626" i="17"/>
  <c r="H628" i="17"/>
  <c r="H629" i="17"/>
  <c r="H633" i="17"/>
  <c r="H634" i="17"/>
  <c r="H635" i="17"/>
  <c r="H636" i="17"/>
  <c r="H637" i="17"/>
  <c r="H638" i="17"/>
  <c r="H777" i="17"/>
  <c r="H778" i="17"/>
  <c r="H779" i="17"/>
  <c r="H780" i="17"/>
  <c r="H781" i="17"/>
  <c r="H782" i="17"/>
  <c r="H783" i="17"/>
  <c r="H785" i="17"/>
  <c r="H786" i="17"/>
  <c r="H787" i="17"/>
  <c r="H788" i="17"/>
  <c r="H790" i="17"/>
  <c r="H791" i="17"/>
  <c r="H792" i="17"/>
  <c r="H793" i="17"/>
  <c r="H795" i="17"/>
  <c r="H796" i="17"/>
  <c r="H797" i="17"/>
  <c r="H798" i="17"/>
  <c r="H800" i="17"/>
  <c r="H745" i="17"/>
  <c r="H746" i="17"/>
  <c r="H747" i="17"/>
  <c r="H748" i="17"/>
  <c r="H749" i="17"/>
  <c r="H750" i="17"/>
  <c r="H751" i="17"/>
  <c r="H752" i="17"/>
  <c r="H753" i="17"/>
  <c r="H754" i="17"/>
  <c r="H755" i="17"/>
  <c r="I257" i="2" l="1"/>
  <c r="G257" i="2"/>
  <c r="G260" i="2"/>
  <c r="G256" i="2"/>
  <c r="G259" i="2"/>
  <c r="G261" i="2"/>
  <c r="I260" i="2"/>
  <c r="G254" i="2"/>
  <c r="G258" i="2"/>
  <c r="I254" i="2"/>
  <c r="I258" i="2"/>
  <c r="I261" i="2"/>
  <c r="G255" i="2"/>
  <c r="G50" i="2"/>
  <c r="I255" i="2"/>
  <c r="I50" i="2"/>
  <c r="I256" i="2"/>
  <c r="I259" i="2"/>
  <c r="G33" i="4"/>
  <c r="G3" i="4"/>
  <c r="G9" i="3"/>
  <c r="G10" i="3"/>
  <c r="G24" i="3"/>
  <c r="I11" i="46"/>
  <c r="I15" i="46"/>
  <c r="I19" i="46"/>
  <c r="I27" i="46"/>
  <c r="I31" i="46"/>
  <c r="I35" i="46"/>
  <c r="I39" i="46"/>
  <c r="G43" i="46"/>
  <c r="I23" i="46"/>
  <c r="G49" i="46"/>
  <c r="G59" i="46"/>
  <c r="I17" i="2"/>
  <c r="I20" i="3"/>
  <c r="O25" i="3"/>
  <c r="G13" i="46"/>
  <c r="G17" i="46"/>
  <c r="G21" i="46"/>
  <c r="G25" i="46"/>
  <c r="G29" i="46"/>
  <c r="G33" i="46"/>
  <c r="G37" i="46"/>
  <c r="G41" i="46"/>
  <c r="G47" i="46"/>
  <c r="G51" i="46"/>
  <c r="G54" i="46"/>
  <c r="G58" i="46"/>
  <c r="G62" i="46"/>
  <c r="I66" i="46"/>
  <c r="G70" i="46"/>
  <c r="G6" i="46"/>
  <c r="G19" i="3"/>
  <c r="I31" i="3"/>
  <c r="G27" i="3"/>
  <c r="G11" i="3"/>
  <c r="O8" i="41"/>
  <c r="O33" i="3"/>
  <c r="G14" i="3"/>
  <c r="O18" i="3"/>
  <c r="G12" i="46"/>
  <c r="I16" i="46"/>
  <c r="I20" i="46"/>
  <c r="I24" i="46"/>
  <c r="I28" i="46"/>
  <c r="I32" i="46"/>
  <c r="I36" i="46"/>
  <c r="I40" i="46"/>
  <c r="I10" i="46"/>
  <c r="I46" i="46"/>
  <c r="G50" i="46"/>
  <c r="I7" i="46"/>
  <c r="G57" i="46"/>
  <c r="G61" i="46"/>
  <c r="G65" i="46"/>
  <c r="I69" i="46"/>
  <c r="G8" i="46"/>
  <c r="G73" i="46"/>
  <c r="G10" i="4"/>
  <c r="G99" i="4"/>
  <c r="G8" i="41"/>
  <c r="I85" i="10"/>
  <c r="O5" i="3"/>
  <c r="O133" i="2"/>
  <c r="G42" i="46"/>
  <c r="G9" i="46"/>
  <c r="O17" i="2"/>
  <c r="O39" i="4"/>
  <c r="G5" i="46"/>
  <c r="I14" i="46"/>
  <c r="I18" i="46"/>
  <c r="I22" i="46"/>
  <c r="I26" i="46"/>
  <c r="I30" i="46"/>
  <c r="I34" i="46"/>
  <c r="G38" i="46"/>
  <c r="G48" i="46"/>
  <c r="G52" i="46"/>
  <c r="G55" i="46"/>
  <c r="G63" i="46"/>
  <c r="G67" i="46"/>
  <c r="G71" i="46"/>
  <c r="I133" i="2"/>
  <c r="I126" i="2"/>
  <c r="G21" i="4"/>
  <c r="O38" i="3"/>
  <c r="O126" i="2"/>
  <c r="O67" i="4"/>
  <c r="I34" i="3"/>
  <c r="O30" i="3"/>
  <c r="G85" i="10"/>
  <c r="G15" i="3"/>
  <c r="G23" i="3"/>
  <c r="G97" i="4"/>
  <c r="O45" i="4"/>
  <c r="G98" i="4"/>
  <c r="G17" i="2"/>
  <c r="G126" i="2"/>
  <c r="G133" i="2"/>
  <c r="G56" i="46"/>
  <c r="G4" i="46"/>
  <c r="G53" i="46"/>
  <c r="I60" i="46"/>
  <c r="G64" i="46"/>
  <c r="G68" i="46"/>
  <c r="G72" i="46"/>
  <c r="G3" i="46"/>
  <c r="I44" i="46"/>
  <c r="G45" i="46"/>
  <c r="G67" i="4"/>
  <c r="I33" i="3"/>
  <c r="I67" i="4"/>
  <c r="I19" i="3"/>
  <c r="I24" i="3"/>
  <c r="I4" i="46"/>
  <c r="I17" i="46"/>
  <c r="I21" i="46"/>
  <c r="I25" i="46"/>
  <c r="I29" i="46"/>
  <c r="I33" i="46"/>
  <c r="I37" i="46"/>
  <c r="I41" i="46"/>
  <c r="I13" i="46"/>
  <c r="I48" i="46"/>
  <c r="I52" i="46"/>
  <c r="I55" i="46"/>
  <c r="I58" i="46"/>
  <c r="I62" i="46"/>
  <c r="I67" i="46"/>
  <c r="I71" i="46"/>
  <c r="I9" i="46"/>
  <c r="G10" i="46"/>
  <c r="G14" i="46"/>
  <c r="G18" i="46"/>
  <c r="G22" i="46"/>
  <c r="G26" i="46"/>
  <c r="G30" i="46"/>
  <c r="G34" i="46"/>
  <c r="G39" i="46"/>
  <c r="I38" i="46"/>
  <c r="I42" i="46"/>
  <c r="I45" i="46"/>
  <c r="I49" i="46"/>
  <c r="I53" i="46"/>
  <c r="I56" i="46"/>
  <c r="I59" i="46"/>
  <c r="I63" i="46"/>
  <c r="I68" i="46"/>
  <c r="I72" i="46"/>
  <c r="I3" i="46"/>
  <c r="G66" i="46"/>
  <c r="G15" i="46"/>
  <c r="G19" i="46"/>
  <c r="G23" i="46"/>
  <c r="G28" i="46"/>
  <c r="G31" i="46"/>
  <c r="G35" i="46"/>
  <c r="G40" i="46"/>
  <c r="G46" i="46"/>
  <c r="G7" i="46"/>
  <c r="G60" i="46"/>
  <c r="G69" i="46"/>
  <c r="I43" i="46"/>
  <c r="I50" i="46"/>
  <c r="I5" i="46"/>
  <c r="I64" i="46"/>
  <c r="I8" i="46"/>
  <c r="I73" i="46"/>
  <c r="G44" i="46"/>
  <c r="G27" i="46"/>
  <c r="G16" i="46"/>
  <c r="G20" i="46"/>
  <c r="G24" i="46"/>
  <c r="G11" i="46"/>
  <c r="G32" i="46"/>
  <c r="G36" i="46"/>
  <c r="I12" i="46"/>
  <c r="I47" i="46"/>
  <c r="I51" i="46"/>
  <c r="I54" i="46"/>
  <c r="I57" i="46"/>
  <c r="I61" i="46"/>
  <c r="I65" i="46"/>
  <c r="I70" i="46"/>
  <c r="I6" i="46"/>
  <c r="G5" i="3"/>
  <c r="G33" i="3"/>
  <c r="O82" i="4"/>
  <c r="G82" i="4"/>
  <c r="O42" i="4"/>
  <c r="G42" i="4"/>
  <c r="O43" i="4"/>
  <c r="G43" i="4"/>
  <c r="O85" i="4"/>
  <c r="G85" i="4"/>
  <c r="O63" i="4"/>
  <c r="G63" i="4"/>
  <c r="O40" i="4"/>
  <c r="G40" i="4"/>
  <c r="O51" i="4"/>
  <c r="G51" i="4"/>
  <c r="O18" i="4"/>
  <c r="G18" i="4"/>
  <c r="O24" i="4"/>
  <c r="G24" i="4"/>
  <c r="O61" i="4"/>
  <c r="G61" i="4"/>
  <c r="O92" i="4"/>
  <c r="G92" i="4"/>
  <c r="O4" i="4"/>
  <c r="G4" i="4"/>
  <c r="O53" i="4"/>
  <c r="G53" i="4"/>
  <c r="O37" i="4"/>
  <c r="G37" i="4"/>
  <c r="O52" i="4"/>
  <c r="G52" i="4"/>
  <c r="O50" i="4"/>
  <c r="G50" i="4"/>
  <c r="O31" i="4"/>
  <c r="G31" i="4"/>
  <c r="O76" i="4"/>
  <c r="G76" i="4"/>
  <c r="O69" i="4"/>
  <c r="G69" i="4"/>
  <c r="O32" i="4"/>
  <c r="G32" i="4"/>
  <c r="O58" i="4"/>
  <c r="G58" i="4"/>
  <c r="O71" i="4"/>
  <c r="G71" i="4"/>
  <c r="O93" i="4"/>
  <c r="G93" i="4"/>
  <c r="O91" i="4"/>
  <c r="G91" i="4"/>
  <c r="O36" i="4"/>
  <c r="G36" i="4"/>
  <c r="O56" i="4"/>
  <c r="G56" i="4"/>
  <c r="O55" i="4"/>
  <c r="G55" i="4"/>
  <c r="O54" i="4"/>
  <c r="G54" i="4"/>
  <c r="I100" i="4"/>
  <c r="G100" i="4"/>
  <c r="O84" i="4"/>
  <c r="G84" i="4"/>
  <c r="O81" i="4"/>
  <c r="G81" i="4"/>
  <c r="O77" i="4"/>
  <c r="G77" i="4"/>
  <c r="O44" i="4"/>
  <c r="G44" i="4"/>
  <c r="O21" i="3"/>
  <c r="G21" i="3"/>
  <c r="O17" i="3"/>
  <c r="G17" i="3"/>
  <c r="O6" i="3"/>
  <c r="G6" i="3"/>
  <c r="O3" i="3"/>
  <c r="G3" i="3"/>
  <c r="O31" i="3"/>
  <c r="G31" i="3"/>
  <c r="O8" i="3"/>
  <c r="G8" i="3"/>
  <c r="O39" i="3"/>
  <c r="G39" i="3"/>
  <c r="O26" i="3"/>
  <c r="G26" i="3"/>
  <c r="O42" i="3"/>
  <c r="G42" i="3"/>
  <c r="O96" i="4"/>
  <c r="G96" i="4"/>
  <c r="O16" i="4"/>
  <c r="G16" i="4"/>
  <c r="O95" i="4"/>
  <c r="G95" i="4"/>
  <c r="O94" i="4"/>
  <c r="G94" i="4"/>
  <c r="O57" i="4"/>
  <c r="G57" i="4"/>
  <c r="O38" i="4"/>
  <c r="G38" i="4"/>
  <c r="O34" i="4"/>
  <c r="G34" i="4"/>
  <c r="O83" i="4"/>
  <c r="G83" i="4"/>
  <c r="O41" i="4"/>
  <c r="G41" i="4"/>
  <c r="O32" i="3"/>
  <c r="G32" i="3"/>
  <c r="O13" i="3"/>
  <c r="G13" i="3"/>
  <c r="G20" i="3"/>
  <c r="G38" i="3"/>
  <c r="O7" i="3"/>
  <c r="G7" i="3"/>
  <c r="O35" i="3"/>
  <c r="G35" i="3"/>
  <c r="O37" i="3"/>
  <c r="G37" i="3"/>
  <c r="O41" i="3"/>
  <c r="G41" i="3"/>
  <c r="O28" i="3"/>
  <c r="G28" i="3"/>
  <c r="O40" i="3"/>
  <c r="G40" i="3"/>
  <c r="G39" i="4"/>
  <c r="G45" i="4"/>
  <c r="G18" i="3"/>
  <c r="G25" i="3"/>
  <c r="O46" i="4"/>
  <c r="G46" i="4"/>
  <c r="O12" i="3"/>
  <c r="G12" i="3"/>
  <c r="O16" i="3"/>
  <c r="G16" i="3"/>
  <c r="O36" i="3"/>
  <c r="G36" i="3"/>
  <c r="O29" i="3"/>
  <c r="G29" i="3"/>
  <c r="O34" i="3"/>
  <c r="G34" i="3"/>
  <c r="O4" i="3"/>
  <c r="G4" i="3"/>
  <c r="O22" i="3"/>
  <c r="G22" i="3"/>
  <c r="O27" i="4"/>
  <c r="G27" i="4"/>
  <c r="G30" i="3"/>
  <c r="O10" i="4"/>
  <c r="O21" i="4"/>
  <c r="O100" i="4"/>
  <c r="O3" i="4"/>
  <c r="O13" i="46"/>
  <c r="O98" i="4"/>
  <c r="I42" i="3"/>
  <c r="O33" i="4"/>
  <c r="O97" i="4"/>
  <c r="O99" i="4"/>
  <c r="O70" i="46"/>
  <c r="O29" i="46"/>
  <c r="O6" i="46"/>
  <c r="O10" i="46"/>
  <c r="O14" i="46"/>
  <c r="O18" i="46"/>
  <c r="O22" i="46"/>
  <c r="O26" i="46"/>
  <c r="O30" i="46"/>
  <c r="O34" i="46"/>
  <c r="O38" i="46"/>
  <c r="O42" i="46"/>
  <c r="O44" i="46"/>
  <c r="O48" i="46"/>
  <c r="O52" i="46"/>
  <c r="O55" i="46"/>
  <c r="O58" i="46"/>
  <c r="O62" i="46"/>
  <c r="O67" i="46"/>
  <c r="O71" i="46"/>
  <c r="O9" i="46"/>
  <c r="O27" i="46"/>
  <c r="O17" i="46"/>
  <c r="O21" i="46"/>
  <c r="O25" i="46"/>
  <c r="O33" i="46"/>
  <c r="O37" i="46"/>
  <c r="O41" i="46"/>
  <c r="O47" i="46"/>
  <c r="O51" i="46"/>
  <c r="O54" i="46"/>
  <c r="O57" i="46"/>
  <c r="O61" i="46"/>
  <c r="O65" i="46"/>
  <c r="O66" i="46"/>
  <c r="O4" i="46"/>
  <c r="O15" i="46"/>
  <c r="O19" i="46"/>
  <c r="O23" i="46"/>
  <c r="O28" i="46"/>
  <c r="O31" i="46"/>
  <c r="O35" i="46"/>
  <c r="O39" i="46"/>
  <c r="O43" i="46"/>
  <c r="O45" i="46"/>
  <c r="O49" i="46"/>
  <c r="O53" i="46"/>
  <c r="O56" i="46"/>
  <c r="O59" i="46"/>
  <c r="O63" i="46"/>
  <c r="O68" i="46"/>
  <c r="O72" i="46"/>
  <c r="O3" i="46"/>
  <c r="O16" i="46"/>
  <c r="O20" i="46"/>
  <c r="O24" i="46"/>
  <c r="O11" i="46"/>
  <c r="O32" i="46"/>
  <c r="O36" i="46"/>
  <c r="O40" i="46"/>
  <c r="O12" i="46"/>
  <c r="O46" i="46"/>
  <c r="O50" i="46"/>
  <c r="O7" i="46"/>
  <c r="O5" i="46"/>
  <c r="O60" i="46"/>
  <c r="O64" i="46"/>
  <c r="O69" i="46"/>
  <c r="O8" i="46"/>
  <c r="O73" i="46"/>
  <c r="I98" i="4"/>
  <c r="I21" i="4"/>
  <c r="I99" i="4"/>
  <c r="I10" i="4"/>
  <c r="I97" i="4"/>
  <c r="I3" i="4"/>
  <c r="I33" i="4"/>
  <c r="E1166" i="17"/>
  <c r="O15" i="3"/>
  <c r="G2" i="46" l="1"/>
  <c r="G2" i="3"/>
  <c r="O86" i="4"/>
  <c r="G86" i="4"/>
  <c r="I2" i="46"/>
  <c r="AC54" i="25" s="1"/>
  <c r="O19" i="3"/>
  <c r="O24" i="3"/>
  <c r="O20" i="3"/>
  <c r="O9" i="3" l="1"/>
  <c r="I9" i="3"/>
  <c r="I23" i="3"/>
  <c r="O23" i="3"/>
  <c r="I11" i="3"/>
  <c r="O11" i="3"/>
  <c r="I27" i="3"/>
  <c r="O27" i="3"/>
  <c r="I10" i="3"/>
  <c r="O10" i="3"/>
  <c r="I14" i="3"/>
  <c r="O14" i="3"/>
  <c r="AE55" i="15"/>
  <c r="O9" i="4" l="1"/>
  <c r="G9" i="4"/>
  <c r="O88" i="4"/>
  <c r="G88" i="4"/>
  <c r="O73" i="4"/>
  <c r="G73" i="4"/>
  <c r="O29" i="4"/>
  <c r="G29" i="4"/>
  <c r="O62" i="4"/>
  <c r="G62" i="4"/>
  <c r="O87" i="4"/>
  <c r="G87" i="4"/>
  <c r="O89" i="4"/>
  <c r="G89" i="4"/>
  <c r="G32" i="44"/>
  <c r="G66" i="44"/>
  <c r="G45" i="44"/>
  <c r="G46" i="44"/>
  <c r="G37" i="44"/>
  <c r="G41" i="44"/>
  <c r="G42" i="44"/>
  <c r="G9" i="44"/>
  <c r="G15" i="44"/>
  <c r="G14" i="44"/>
  <c r="G67" i="44"/>
  <c r="G68" i="44"/>
  <c r="G69" i="44"/>
  <c r="G70" i="44"/>
  <c r="G10" i="44"/>
  <c r="G48" i="44"/>
  <c r="G36" i="44"/>
  <c r="G71" i="44"/>
  <c r="G72" i="44"/>
  <c r="G73" i="44"/>
  <c r="G47" i="44"/>
  <c r="G74" i="44"/>
  <c r="G75" i="44"/>
  <c r="G49" i="44"/>
  <c r="G76" i="44"/>
  <c r="G43" i="44"/>
  <c r="G62" i="44"/>
  <c r="G63" i="44"/>
  <c r="G64" i="44"/>
  <c r="G65" i="44"/>
  <c r="G4" i="44"/>
  <c r="G20" i="44"/>
  <c r="G13" i="44"/>
  <c r="G25" i="44"/>
  <c r="G11" i="44"/>
  <c r="G6" i="44"/>
  <c r="G7" i="44"/>
  <c r="G24" i="44"/>
  <c r="G23" i="44"/>
  <c r="G33" i="44"/>
  <c r="G50" i="44"/>
  <c r="G51" i="44"/>
  <c r="G17" i="44"/>
  <c r="G19" i="44"/>
  <c r="G21" i="44"/>
  <c r="G52" i="44"/>
  <c r="G53" i="44"/>
  <c r="G54" i="44"/>
  <c r="G55" i="44"/>
  <c r="G56" i="44"/>
  <c r="G5" i="44"/>
  <c r="G3" i="44"/>
  <c r="G16" i="44"/>
  <c r="G57" i="44"/>
  <c r="G18" i="44"/>
  <c r="G58" i="44"/>
  <c r="G39" i="44"/>
  <c r="G59" i="44"/>
  <c r="G60" i="44"/>
  <c r="G38" i="44"/>
  <c r="G61" i="44"/>
  <c r="G40" i="44"/>
  <c r="G29" i="44"/>
  <c r="G12" i="44"/>
  <c r="G34" i="44"/>
  <c r="G31" i="44"/>
  <c r="G27" i="44"/>
  <c r="G30" i="44"/>
  <c r="G35" i="44"/>
  <c r="G44" i="44"/>
  <c r="G26" i="44"/>
  <c r="G8" i="44"/>
  <c r="G28" i="44"/>
  <c r="O22" i="44" l="1"/>
  <c r="G22" i="44"/>
  <c r="G2" i="44" s="1"/>
  <c r="I58" i="44"/>
  <c r="O58" i="44"/>
  <c r="I3" i="44"/>
  <c r="O3" i="44"/>
  <c r="I54" i="44"/>
  <c r="O54" i="44"/>
  <c r="I19" i="44"/>
  <c r="O19" i="44"/>
  <c r="I33" i="44"/>
  <c r="O33" i="44"/>
  <c r="I6" i="44"/>
  <c r="O6" i="44"/>
  <c r="I20" i="44"/>
  <c r="O20" i="44"/>
  <c r="I65" i="44"/>
  <c r="O65" i="44"/>
  <c r="I75" i="44"/>
  <c r="O75" i="44"/>
  <c r="I72" i="44"/>
  <c r="O72" i="44"/>
  <c r="I10" i="44"/>
  <c r="O10" i="44"/>
  <c r="I67" i="44"/>
  <c r="O67" i="44"/>
  <c r="I42" i="44"/>
  <c r="O42" i="44"/>
  <c r="I45" i="44"/>
  <c r="O45" i="44"/>
  <c r="O18" i="44"/>
  <c r="O5" i="44"/>
  <c r="O53" i="44"/>
  <c r="O17" i="44"/>
  <c r="O23" i="44"/>
  <c r="O11" i="44"/>
  <c r="O4" i="44"/>
  <c r="I64" i="44"/>
  <c r="O64" i="44"/>
  <c r="O74" i="44"/>
  <c r="O71" i="44"/>
  <c r="O70" i="44"/>
  <c r="O14" i="44"/>
  <c r="O41" i="44"/>
  <c r="O66" i="44"/>
  <c r="I8" i="44"/>
  <c r="O8" i="44"/>
  <c r="I44" i="44"/>
  <c r="O44" i="44"/>
  <c r="I35" i="44"/>
  <c r="O35" i="44"/>
  <c r="O34" i="44"/>
  <c r="O61" i="44"/>
  <c r="O39" i="44"/>
  <c r="O16" i="44"/>
  <c r="O55" i="44"/>
  <c r="O21" i="44"/>
  <c r="O50" i="44"/>
  <c r="O7" i="44"/>
  <c r="O13" i="44"/>
  <c r="I62" i="44"/>
  <c r="O62" i="44"/>
  <c r="I43" i="44"/>
  <c r="O43" i="44"/>
  <c r="O49" i="44"/>
  <c r="O73" i="44"/>
  <c r="O48" i="44"/>
  <c r="O68" i="44"/>
  <c r="O9" i="44"/>
  <c r="O46" i="44"/>
  <c r="I30" i="44"/>
  <c r="O30" i="44"/>
  <c r="I12" i="44"/>
  <c r="O12" i="44"/>
  <c r="I38" i="44"/>
  <c r="O38" i="44"/>
  <c r="I28" i="44"/>
  <c r="O28" i="44"/>
  <c r="I26" i="44"/>
  <c r="O26" i="44"/>
  <c r="O27" i="44"/>
  <c r="O29" i="44"/>
  <c r="O60" i="44"/>
  <c r="I31" i="44"/>
  <c r="O31" i="44"/>
  <c r="I40" i="44"/>
  <c r="O40" i="44"/>
  <c r="I59" i="44"/>
  <c r="O59" i="44"/>
  <c r="I57" i="44"/>
  <c r="O57" i="44"/>
  <c r="I56" i="44"/>
  <c r="O56" i="44"/>
  <c r="I52" i="44"/>
  <c r="O52" i="44"/>
  <c r="I51" i="44"/>
  <c r="O51" i="44"/>
  <c r="I24" i="44"/>
  <c r="O24" i="44"/>
  <c r="I25" i="44"/>
  <c r="O25" i="44"/>
  <c r="I63" i="44"/>
  <c r="O63" i="44"/>
  <c r="I76" i="44"/>
  <c r="O76" i="44"/>
  <c r="I47" i="44"/>
  <c r="O47" i="44"/>
  <c r="I36" i="44"/>
  <c r="O36" i="44"/>
  <c r="I69" i="44"/>
  <c r="O69" i="44"/>
  <c r="I15" i="44"/>
  <c r="O15" i="44"/>
  <c r="I37" i="44"/>
  <c r="O37" i="44"/>
  <c r="I32" i="44"/>
  <c r="O32" i="44"/>
  <c r="I27" i="44"/>
  <c r="I34" i="44"/>
  <c r="I29" i="44"/>
  <c r="I61" i="44"/>
  <c r="I60" i="44"/>
  <c r="I39" i="44"/>
  <c r="I18" i="44"/>
  <c r="I16" i="44"/>
  <c r="I5" i="44"/>
  <c r="I55" i="44"/>
  <c r="I53" i="44"/>
  <c r="I21" i="44"/>
  <c r="I17" i="44"/>
  <c r="I50" i="44"/>
  <c r="I23" i="44"/>
  <c r="I7" i="44"/>
  <c r="I11" i="44"/>
  <c r="I13" i="44"/>
  <c r="I4" i="44"/>
  <c r="I49" i="44"/>
  <c r="I74" i="44"/>
  <c r="I73" i="44"/>
  <c r="I71" i="44"/>
  <c r="I48" i="44"/>
  <c r="I70" i="44"/>
  <c r="I68" i="44"/>
  <c r="I14" i="44"/>
  <c r="I9" i="44"/>
  <c r="I41" i="44"/>
  <c r="I46" i="44"/>
  <c r="I66" i="44"/>
  <c r="I22" i="44"/>
  <c r="I2" i="44" l="1"/>
  <c r="AC52" i="25" s="1"/>
  <c r="AE46" i="15"/>
  <c r="I18" i="3" l="1"/>
  <c r="I36" i="3"/>
  <c r="I15" i="3"/>
  <c r="I21" i="3"/>
  <c r="I6" i="3"/>
  <c r="I5" i="3"/>
  <c r="I7" i="3"/>
  <c r="I16" i="3"/>
  <c r="I30" i="3"/>
  <c r="I12" i="3"/>
  <c r="I3" i="3"/>
  <c r="I17" i="3"/>
  <c r="I13" i="3"/>
  <c r="H759" i="17" l="1"/>
  <c r="H760" i="17"/>
  <c r="H761" i="17"/>
  <c r="H762" i="17"/>
  <c r="H763" i="17"/>
  <c r="H764" i="17"/>
  <c r="H765" i="17"/>
  <c r="H766" i="17"/>
  <c r="H767" i="17"/>
  <c r="H768" i="17"/>
  <c r="H769" i="17"/>
  <c r="E889" i="17" l="1"/>
  <c r="O78" i="4" l="1"/>
  <c r="G78" i="4"/>
  <c r="H495" i="17"/>
  <c r="H494" i="17"/>
  <c r="H492" i="17"/>
  <c r="H491" i="17"/>
  <c r="H490" i="17"/>
  <c r="H489" i="17"/>
  <c r="H488" i="17"/>
  <c r="H487" i="17"/>
  <c r="H486" i="17"/>
  <c r="H485" i="17"/>
  <c r="H484" i="17"/>
  <c r="H482" i="17"/>
  <c r="H831" i="17" l="1"/>
  <c r="H832" i="17"/>
  <c r="H833" i="17"/>
  <c r="H834" i="17"/>
  <c r="H835" i="17"/>
  <c r="H836" i="17"/>
  <c r="H837" i="17"/>
  <c r="H839" i="17"/>
  <c r="H840" i="17"/>
  <c r="H841" i="17"/>
  <c r="H842" i="17"/>
  <c r="H843" i="17"/>
  <c r="H844" i="17"/>
  <c r="H845" i="17"/>
  <c r="H846" i="17"/>
  <c r="H847" i="17"/>
  <c r="H849" i="17"/>
  <c r="H850" i="17"/>
  <c r="H851" i="17"/>
  <c r="H852" i="17"/>
  <c r="H854" i="17"/>
  <c r="H446" i="17" l="1"/>
  <c r="H448" i="17"/>
  <c r="H449" i="17"/>
  <c r="H450" i="17"/>
  <c r="H451" i="17"/>
  <c r="H452" i="17"/>
  <c r="H453" i="17"/>
  <c r="H454" i="17"/>
  <c r="H455" i="17"/>
  <c r="H456" i="17"/>
  <c r="H458" i="17"/>
  <c r="H459" i="17"/>
  <c r="E902" i="17" l="1"/>
  <c r="E3854" i="17" l="1"/>
  <c r="E3853" i="17"/>
  <c r="E3852" i="17"/>
  <c r="E3851" i="17"/>
  <c r="E3850" i="17"/>
  <c r="E3849" i="17"/>
  <c r="E3844" i="17"/>
  <c r="E3843" i="17"/>
  <c r="E3842" i="17"/>
  <c r="H3841" i="17"/>
  <c r="J3841" i="17" s="1"/>
  <c r="E3841" i="17"/>
  <c r="E3840" i="17"/>
  <c r="H3839" i="17"/>
  <c r="J3839" i="17" s="1"/>
  <c r="E3839" i="17"/>
  <c r="E3838" i="17"/>
  <c r="E3834" i="17"/>
  <c r="E3833" i="17"/>
  <c r="E3832" i="17"/>
  <c r="H3831" i="17"/>
  <c r="J3831" i="17" s="1"/>
  <c r="E3831" i="17"/>
  <c r="E3830" i="17"/>
  <c r="H3829" i="17"/>
  <c r="J3829" i="17" s="1"/>
  <c r="E3829" i="17"/>
  <c r="E3828" i="17"/>
  <c r="E3824" i="17"/>
  <c r="E3823" i="17"/>
  <c r="E3822" i="17"/>
  <c r="H3821" i="17"/>
  <c r="J3821" i="17" s="1"/>
  <c r="E3821" i="17"/>
  <c r="E3820" i="17"/>
  <c r="H3819" i="17"/>
  <c r="J3819" i="17" s="1"/>
  <c r="E3819" i="17"/>
  <c r="E3818" i="17"/>
  <c r="E3814" i="17"/>
  <c r="E3813" i="17"/>
  <c r="E3812" i="17"/>
  <c r="H3811" i="17"/>
  <c r="J3811" i="17" s="1"/>
  <c r="E3811" i="17"/>
  <c r="E3810" i="17"/>
  <c r="H3809" i="17"/>
  <c r="J3809" i="17" s="1"/>
  <c r="E3809" i="17"/>
  <c r="E3808" i="17"/>
  <c r="E3804" i="17"/>
  <c r="E3803" i="17"/>
  <c r="E3802" i="17"/>
  <c r="H3801" i="17"/>
  <c r="J3801" i="17" s="1"/>
  <c r="E3801" i="17"/>
  <c r="E3800" i="17"/>
  <c r="H3799" i="17"/>
  <c r="J3799" i="17" s="1"/>
  <c r="E3799" i="17"/>
  <c r="E3798" i="17"/>
  <c r="E3794" i="17"/>
  <c r="E3793" i="17"/>
  <c r="E3792" i="17"/>
  <c r="H3791" i="17"/>
  <c r="J3791" i="17" s="1"/>
  <c r="E3791" i="17"/>
  <c r="E3790" i="17"/>
  <c r="H3789" i="17"/>
  <c r="J3789" i="17" s="1"/>
  <c r="E3789" i="17"/>
  <c r="E3788" i="17"/>
  <c r="E3784" i="17"/>
  <c r="E3783" i="17"/>
  <c r="E3782" i="17"/>
  <c r="H3781" i="17"/>
  <c r="J3781" i="17" s="1"/>
  <c r="E3781" i="17"/>
  <c r="E3780" i="17"/>
  <c r="H3779" i="17"/>
  <c r="J3779" i="17" s="1"/>
  <c r="E3779" i="17"/>
  <c r="E3778" i="17"/>
  <c r="E3774" i="17"/>
  <c r="E3773" i="17"/>
  <c r="E3772" i="17"/>
  <c r="H3771" i="17"/>
  <c r="J3771" i="17" s="1"/>
  <c r="E3771" i="17"/>
  <c r="E3770" i="17"/>
  <c r="H3769" i="17"/>
  <c r="J3769" i="17" s="1"/>
  <c r="E3769" i="17"/>
  <c r="E3768" i="17"/>
  <c r="E3764" i="17"/>
  <c r="E3763" i="17"/>
  <c r="E3762" i="17"/>
  <c r="H3761" i="17"/>
  <c r="J3761" i="17" s="1"/>
  <c r="E3761" i="17"/>
  <c r="E3760" i="17"/>
  <c r="H3759" i="17"/>
  <c r="J3759" i="17" s="1"/>
  <c r="E3759" i="17"/>
  <c r="E3758" i="17"/>
  <c r="E3754" i="17"/>
  <c r="E3753" i="17"/>
  <c r="E3752" i="17"/>
  <c r="H3751" i="17"/>
  <c r="J3751" i="17" s="1"/>
  <c r="E3751" i="17"/>
  <c r="E3750" i="17"/>
  <c r="H3749" i="17"/>
  <c r="J3749" i="17" s="1"/>
  <c r="E3749" i="17"/>
  <c r="E3748" i="17"/>
  <c r="E3744" i="17"/>
  <c r="E3743" i="17"/>
  <c r="E3742" i="17"/>
  <c r="H3741" i="17"/>
  <c r="J3741" i="17" s="1"/>
  <c r="E3741" i="17"/>
  <c r="E3740" i="17"/>
  <c r="H3739" i="17"/>
  <c r="J3739" i="17" s="1"/>
  <c r="E3739" i="17"/>
  <c r="E3738" i="17"/>
  <c r="E3734" i="17"/>
  <c r="E3733" i="17"/>
  <c r="E3732" i="17"/>
  <c r="H3731" i="17"/>
  <c r="J3731" i="17" s="1"/>
  <c r="E3731" i="17"/>
  <c r="E3730" i="17"/>
  <c r="E3729" i="17"/>
  <c r="E3728" i="17"/>
  <c r="E3724" i="17"/>
  <c r="E3723" i="17"/>
  <c r="E3722" i="17"/>
  <c r="H3721" i="17"/>
  <c r="J3721" i="17" s="1"/>
  <c r="E3721" i="17"/>
  <c r="E3720" i="17"/>
  <c r="H3719" i="17"/>
  <c r="J3719" i="17" s="1"/>
  <c r="E3719" i="17"/>
  <c r="E3718" i="17"/>
  <c r="E3714" i="17"/>
  <c r="E3713" i="17"/>
  <c r="E3712" i="17"/>
  <c r="E3711" i="17"/>
  <c r="E3710" i="17"/>
  <c r="H3709" i="17"/>
  <c r="J3709" i="17" s="1"/>
  <c r="E3709" i="17"/>
  <c r="E3708" i="17"/>
  <c r="E3704" i="17"/>
  <c r="E3703" i="17"/>
  <c r="E3702" i="17"/>
  <c r="E3701" i="17"/>
  <c r="E3700" i="17"/>
  <c r="H3699" i="17"/>
  <c r="J3699" i="17" s="1"/>
  <c r="E3699" i="17"/>
  <c r="E3698" i="17"/>
  <c r="E3694" i="17"/>
  <c r="E3693" i="17"/>
  <c r="E3692" i="17"/>
  <c r="E3691" i="17"/>
  <c r="E3690" i="17"/>
  <c r="H3689" i="17"/>
  <c r="J3689" i="17" s="1"/>
  <c r="E3689" i="17"/>
  <c r="E3688" i="17"/>
  <c r="E3684" i="17"/>
  <c r="E3683" i="17"/>
  <c r="E3682" i="17"/>
  <c r="E3681" i="17"/>
  <c r="E3680" i="17"/>
  <c r="H3679" i="17"/>
  <c r="J3679" i="17" s="1"/>
  <c r="E3679" i="17"/>
  <c r="E3678" i="17"/>
  <c r="E3674" i="17"/>
  <c r="E3673" i="17"/>
  <c r="E3672" i="17"/>
  <c r="E3671" i="17"/>
  <c r="E3670" i="17"/>
  <c r="H3669" i="17"/>
  <c r="J3669" i="17" s="1"/>
  <c r="E3669" i="17"/>
  <c r="E3668" i="17"/>
  <c r="E3664" i="17"/>
  <c r="E3663" i="17"/>
  <c r="E3662" i="17"/>
  <c r="E3661" i="17"/>
  <c r="E3660" i="17"/>
  <c r="H3659" i="17"/>
  <c r="J3659" i="17" s="1"/>
  <c r="E3659" i="17"/>
  <c r="E3658" i="17"/>
  <c r="E3654" i="17"/>
  <c r="E3653" i="17"/>
  <c r="E3652" i="17"/>
  <c r="E3651" i="17"/>
  <c r="E3650" i="17"/>
  <c r="H3649" i="17"/>
  <c r="J3649" i="17" s="1"/>
  <c r="E3649" i="17"/>
  <c r="E3648" i="17"/>
  <c r="E3644" i="17"/>
  <c r="E3643" i="17"/>
  <c r="E3642" i="17"/>
  <c r="E3641" i="17"/>
  <c r="E3640" i="17"/>
  <c r="H3639" i="17"/>
  <c r="J3639" i="17" s="1"/>
  <c r="E3639" i="17"/>
  <c r="E3638" i="17"/>
  <c r="E3634" i="17"/>
  <c r="E3633" i="17"/>
  <c r="E3632" i="17"/>
  <c r="E3631" i="17"/>
  <c r="E3630" i="17"/>
  <c r="H3629" i="17"/>
  <c r="J3629" i="17" s="1"/>
  <c r="E3629" i="17"/>
  <c r="E3628" i="17"/>
  <c r="I3623" i="17"/>
  <c r="H3623" i="17"/>
  <c r="E3623" i="17"/>
  <c r="I3622" i="17"/>
  <c r="H3622" i="17"/>
  <c r="E3622" i="17"/>
  <c r="E3621" i="17"/>
  <c r="E3620" i="17"/>
  <c r="E3619" i="17"/>
  <c r="I3615" i="17"/>
  <c r="H3615" i="17"/>
  <c r="E3615" i="17"/>
  <c r="I3614" i="17"/>
  <c r="H3614" i="17"/>
  <c r="E3614" i="17"/>
  <c r="I3613" i="17"/>
  <c r="H3613" i="17"/>
  <c r="E3613" i="17"/>
  <c r="E3612" i="17"/>
  <c r="E3611" i="17"/>
  <c r="E3610" i="17"/>
  <c r="E3606" i="17"/>
  <c r="E3605" i="17"/>
  <c r="E3604" i="17"/>
  <c r="E3603" i="17"/>
  <c r="E3599" i="17"/>
  <c r="E3598" i="17"/>
  <c r="E3597" i="17"/>
  <c r="E3596" i="17"/>
  <c r="E3592" i="17"/>
  <c r="E3591" i="17"/>
  <c r="E3590" i="17"/>
  <c r="E3589" i="17"/>
  <c r="E3588" i="17"/>
  <c r="E3587" i="17"/>
  <c r="E3586" i="17"/>
  <c r="I3582" i="17"/>
  <c r="H3582" i="17"/>
  <c r="E3582" i="17"/>
  <c r="E3581" i="17"/>
  <c r="E3580" i="17"/>
  <c r="E3579" i="17"/>
  <c r="E3578" i="17"/>
  <c r="I3574" i="17"/>
  <c r="H3574" i="17"/>
  <c r="E3574" i="17"/>
  <c r="I3573" i="17"/>
  <c r="H3573" i="17"/>
  <c r="E3573" i="17"/>
  <c r="I3572" i="17"/>
  <c r="H3572" i="17"/>
  <c r="E3572" i="17"/>
  <c r="I3571" i="17"/>
  <c r="H3571" i="17"/>
  <c r="E3571" i="17"/>
  <c r="E3570" i="17"/>
  <c r="E3569" i="17"/>
  <c r="E3568" i="17"/>
  <c r="E3564" i="17"/>
  <c r="E3563" i="17"/>
  <c r="E3562" i="17"/>
  <c r="E3561" i="17"/>
  <c r="I3557" i="17"/>
  <c r="H3557" i="17"/>
  <c r="E3557" i="17"/>
  <c r="I3556" i="17"/>
  <c r="H3556" i="17"/>
  <c r="E3556" i="17"/>
  <c r="E3555" i="17"/>
  <c r="E3554" i="17"/>
  <c r="E3553" i="17"/>
  <c r="E3552" i="17"/>
  <c r="I3548" i="17"/>
  <c r="H3548" i="17"/>
  <c r="E3548" i="17"/>
  <c r="E3547" i="17"/>
  <c r="E3546" i="17"/>
  <c r="E3545" i="17"/>
  <c r="E3544" i="17"/>
  <c r="E3540" i="17"/>
  <c r="E3539" i="17"/>
  <c r="E3538" i="17"/>
  <c r="E3537" i="17"/>
  <c r="H3533" i="17"/>
  <c r="E3533" i="17"/>
  <c r="E3532" i="17"/>
  <c r="E3531" i="17"/>
  <c r="E3530" i="17"/>
  <c r="I3533" i="17"/>
  <c r="E3529" i="17"/>
  <c r="I3525" i="17"/>
  <c r="H3525" i="17"/>
  <c r="E3525" i="17"/>
  <c r="E3524" i="17"/>
  <c r="E3523" i="17"/>
  <c r="E3522" i="17"/>
  <c r="E3521" i="17"/>
  <c r="E3517" i="17"/>
  <c r="E3516" i="17"/>
  <c r="E3515" i="17"/>
  <c r="E3514" i="17"/>
  <c r="I3510" i="17"/>
  <c r="H3510" i="17"/>
  <c r="E3510" i="17"/>
  <c r="I3509" i="17"/>
  <c r="H3509" i="17"/>
  <c r="E3509" i="17"/>
  <c r="E3508" i="17"/>
  <c r="E3507" i="17"/>
  <c r="E3506" i="17"/>
  <c r="E3502" i="17"/>
  <c r="E3501" i="17"/>
  <c r="E3500" i="17"/>
  <c r="E3499" i="17"/>
  <c r="E3495" i="17"/>
  <c r="E3494" i="17"/>
  <c r="E3493" i="17"/>
  <c r="E3492" i="17"/>
  <c r="E3488" i="17"/>
  <c r="E3487" i="17"/>
  <c r="E3486" i="17"/>
  <c r="E3485" i="17"/>
  <c r="I3481" i="17"/>
  <c r="H3481" i="17"/>
  <c r="E3481" i="17"/>
  <c r="E3480" i="17"/>
  <c r="E3479" i="17"/>
  <c r="E3478" i="17"/>
  <c r="E3474" i="17"/>
  <c r="B3474" i="17"/>
  <c r="E3473" i="17"/>
  <c r="E3472" i="17"/>
  <c r="I3468" i="17"/>
  <c r="H3468" i="17"/>
  <c r="E3468" i="17"/>
  <c r="I3467" i="17"/>
  <c r="H3467" i="17"/>
  <c r="E3467" i="17"/>
  <c r="E3466" i="17"/>
  <c r="E3465" i="17"/>
  <c r="E3464" i="17"/>
  <c r="E3460" i="17"/>
  <c r="E3459" i="17"/>
  <c r="E3458" i="17"/>
  <c r="E3457" i="17"/>
  <c r="I3453" i="17"/>
  <c r="H3453" i="17"/>
  <c r="E3453" i="17"/>
  <c r="I3452" i="17"/>
  <c r="H3452" i="17"/>
  <c r="E3452" i="17"/>
  <c r="E3451" i="17"/>
  <c r="E3450" i="17"/>
  <c r="E3449" i="17"/>
  <c r="E3445" i="17"/>
  <c r="E3444" i="17"/>
  <c r="E3443" i="17"/>
  <c r="I3439" i="17"/>
  <c r="H3439" i="17"/>
  <c r="E3439" i="17"/>
  <c r="I3438" i="17"/>
  <c r="H3438" i="17"/>
  <c r="E3438" i="17"/>
  <c r="E3437" i="17"/>
  <c r="E3436" i="17"/>
  <c r="E3435" i="17"/>
  <c r="I3431" i="17"/>
  <c r="H3431" i="17"/>
  <c r="E3431" i="17"/>
  <c r="I3430" i="17"/>
  <c r="H3430" i="17"/>
  <c r="E3430" i="17"/>
  <c r="E3429" i="17"/>
  <c r="E3428" i="17"/>
  <c r="E3427" i="17"/>
  <c r="I3423" i="17"/>
  <c r="H3423" i="17"/>
  <c r="E3423" i="17"/>
  <c r="E3422" i="17"/>
  <c r="E3421" i="17"/>
  <c r="E3420" i="17"/>
  <c r="H3416" i="17"/>
  <c r="J3416" i="17" s="1"/>
  <c r="E3416" i="17"/>
  <c r="E3415" i="17"/>
  <c r="E3414" i="17"/>
  <c r="E3413" i="17"/>
  <c r="E3407" i="17"/>
  <c r="E3406" i="17"/>
  <c r="E3402" i="17"/>
  <c r="E3401" i="17"/>
  <c r="E3400" i="17"/>
  <c r="E3399" i="17"/>
  <c r="E3398" i="17"/>
  <c r="E3397" i="17"/>
  <c r="E3393" i="17"/>
  <c r="E3392" i="17"/>
  <c r="E3391" i="17"/>
  <c r="E3390" i="17"/>
  <c r="E3389" i="17"/>
  <c r="E3388" i="17"/>
  <c r="E3384" i="17"/>
  <c r="E3383" i="17"/>
  <c r="E3382" i="17"/>
  <c r="E3381" i="17"/>
  <c r="E3380" i="17"/>
  <c r="E3379" i="17"/>
  <c r="E3375" i="17"/>
  <c r="E3374" i="17"/>
  <c r="E3373" i="17"/>
  <c r="E3372" i="17"/>
  <c r="E3371" i="17"/>
  <c r="E3370" i="17"/>
  <c r="E3366" i="17"/>
  <c r="E3365" i="17"/>
  <c r="E3364" i="17"/>
  <c r="E3363" i="17"/>
  <c r="E3362" i="17"/>
  <c r="E3361" i="17"/>
  <c r="E3357" i="17"/>
  <c r="E3356" i="17"/>
  <c r="E3355" i="17"/>
  <c r="E3354" i="17"/>
  <c r="E3353" i="17"/>
  <c r="E3352" i="17"/>
  <c r="E3348" i="17"/>
  <c r="E3347" i="17"/>
  <c r="E3346" i="17"/>
  <c r="E3345" i="17"/>
  <c r="E3344" i="17"/>
  <c r="E3343" i="17"/>
  <c r="E3339" i="17"/>
  <c r="E3338" i="17"/>
  <c r="E3337" i="17"/>
  <c r="E3336" i="17"/>
  <c r="E3335" i="17"/>
  <c r="E3334" i="17"/>
  <c r="E3330" i="17"/>
  <c r="E3329" i="17"/>
  <c r="E3328" i="17"/>
  <c r="E3327" i="17"/>
  <c r="E3326" i="17"/>
  <c r="E3325" i="17"/>
  <c r="E3321" i="17"/>
  <c r="E3320" i="17"/>
  <c r="E3319" i="17"/>
  <c r="E3318" i="17"/>
  <c r="E3317" i="17"/>
  <c r="E3316" i="17"/>
  <c r="E3312" i="17"/>
  <c r="E3311" i="17"/>
  <c r="E3310" i="17"/>
  <c r="E3309" i="17"/>
  <c r="E3308" i="17"/>
  <c r="E3307" i="17"/>
  <c r="E3303" i="17"/>
  <c r="E3302" i="17"/>
  <c r="E3301" i="17"/>
  <c r="E3300" i="17"/>
  <c r="E3299" i="17"/>
  <c r="E3298" i="17"/>
  <c r="E3294" i="17"/>
  <c r="E3293" i="17"/>
  <c r="E3292" i="17"/>
  <c r="E3291" i="17"/>
  <c r="E3290" i="17"/>
  <c r="E3289" i="17"/>
  <c r="E3285" i="17"/>
  <c r="E3284" i="17"/>
  <c r="E3283" i="17"/>
  <c r="E3282" i="17"/>
  <c r="E3281" i="17"/>
  <c r="E3280" i="17"/>
  <c r="E3276" i="17"/>
  <c r="E3275" i="17"/>
  <c r="E3274" i="17"/>
  <c r="E3273" i="17"/>
  <c r="E3272" i="17"/>
  <c r="E3271" i="17"/>
  <c r="E3267" i="17"/>
  <c r="E3266" i="17"/>
  <c r="E3265" i="17"/>
  <c r="E3264" i="17"/>
  <c r="E3263" i="17"/>
  <c r="E3262" i="17"/>
  <c r="E3258" i="17"/>
  <c r="E3257" i="17"/>
  <c r="E3256" i="17"/>
  <c r="E3255" i="17"/>
  <c r="E3254" i="17"/>
  <c r="E3253" i="17"/>
  <c r="E3249" i="17"/>
  <c r="E3248" i="17"/>
  <c r="E3247" i="17"/>
  <c r="E3246" i="17"/>
  <c r="E3245" i="17"/>
  <c r="E3244" i="17"/>
  <c r="E3240" i="17"/>
  <c r="E3239" i="17"/>
  <c r="E3238" i="17"/>
  <c r="E3237" i="17"/>
  <c r="E3236" i="17"/>
  <c r="E3235" i="17"/>
  <c r="E3231" i="17"/>
  <c r="E3230" i="17"/>
  <c r="E3229" i="17"/>
  <c r="E3228" i="17"/>
  <c r="E3227" i="17"/>
  <c r="E3226" i="17"/>
  <c r="E3222" i="17"/>
  <c r="E3221" i="17"/>
  <c r="E3220" i="17"/>
  <c r="E3219" i="17"/>
  <c r="E3218" i="17"/>
  <c r="E3217" i="17"/>
  <c r="E3213" i="17"/>
  <c r="E3212" i="17"/>
  <c r="E3211" i="17"/>
  <c r="E3210" i="17"/>
  <c r="E3209" i="17"/>
  <c r="E3208" i="17"/>
  <c r="E3204" i="17"/>
  <c r="E3203" i="17"/>
  <c r="E3202" i="17"/>
  <c r="E3201" i="17"/>
  <c r="E3200" i="17"/>
  <c r="E3199" i="17"/>
  <c r="E3198" i="17"/>
  <c r="I3193" i="17"/>
  <c r="H3193" i="17"/>
  <c r="E3193" i="17"/>
  <c r="E3190" i="17"/>
  <c r="E3189" i="17"/>
  <c r="E3185" i="17"/>
  <c r="E3183" i="17"/>
  <c r="E3180" i="17"/>
  <c r="I3179" i="17"/>
  <c r="H3179" i="17"/>
  <c r="E3179" i="17"/>
  <c r="B3179" i="17"/>
  <c r="B3180" i="17" s="1"/>
  <c r="B3181" i="17" s="1"/>
  <c r="B3182" i="17" s="1"/>
  <c r="B3183" i="17" s="1"/>
  <c r="B3184" i="17" s="1"/>
  <c r="B3185" i="17" s="1"/>
  <c r="B3186" i="17" s="1"/>
  <c r="B3187" i="17" s="1"/>
  <c r="B3188" i="17" s="1"/>
  <c r="B3189" i="17" s="1"/>
  <c r="B3190" i="17" s="1"/>
  <c r="B3191" i="17" s="1"/>
  <c r="B3192" i="17" s="1"/>
  <c r="B3193" i="17" s="1"/>
  <c r="I3178" i="17"/>
  <c r="H3178" i="17"/>
  <c r="E3178" i="17"/>
  <c r="I3173" i="17"/>
  <c r="H3173" i="17"/>
  <c r="E3173" i="17"/>
  <c r="E3170" i="17"/>
  <c r="E3169" i="17"/>
  <c r="E3165" i="17"/>
  <c r="E3163" i="17"/>
  <c r="E3160" i="17"/>
  <c r="I3159" i="17"/>
  <c r="H3159" i="17"/>
  <c r="E3159" i="17"/>
  <c r="B3159" i="17"/>
  <c r="B3160" i="17" s="1"/>
  <c r="B3161" i="17" s="1"/>
  <c r="B3162" i="17" s="1"/>
  <c r="B3163" i="17" s="1"/>
  <c r="B3164" i="17" s="1"/>
  <c r="B3165" i="17" s="1"/>
  <c r="B3166" i="17" s="1"/>
  <c r="B3167" i="17" s="1"/>
  <c r="B3168" i="17" s="1"/>
  <c r="B3169" i="17" s="1"/>
  <c r="B3170" i="17" s="1"/>
  <c r="B3171" i="17" s="1"/>
  <c r="B3172" i="17" s="1"/>
  <c r="B3173" i="17" s="1"/>
  <c r="I3158" i="17"/>
  <c r="H3158" i="17"/>
  <c r="E3158" i="17"/>
  <c r="I3153" i="17"/>
  <c r="H3153" i="17"/>
  <c r="E3153" i="17"/>
  <c r="E3150" i="17"/>
  <c r="E3149" i="17"/>
  <c r="E3145" i="17"/>
  <c r="E3143" i="17"/>
  <c r="E3140" i="17"/>
  <c r="I3139" i="17"/>
  <c r="H3139" i="17"/>
  <c r="E3139" i="17"/>
  <c r="B3139" i="17"/>
  <c r="B3140" i="17" s="1"/>
  <c r="B3141" i="17" s="1"/>
  <c r="B3142" i="17" s="1"/>
  <c r="B3143" i="17" s="1"/>
  <c r="B3144" i="17" s="1"/>
  <c r="B3145" i="17" s="1"/>
  <c r="B3146" i="17" s="1"/>
  <c r="B3147" i="17" s="1"/>
  <c r="B3148" i="17" s="1"/>
  <c r="B3149" i="17" s="1"/>
  <c r="B3150" i="17" s="1"/>
  <c r="B3151" i="17" s="1"/>
  <c r="B3152" i="17" s="1"/>
  <c r="B3153" i="17" s="1"/>
  <c r="I3138" i="17"/>
  <c r="H3138" i="17"/>
  <c r="E3138" i="17"/>
  <c r="I3133" i="17"/>
  <c r="H3133" i="17"/>
  <c r="E3133" i="17"/>
  <c r="E3130" i="17"/>
  <c r="E3129" i="17"/>
  <c r="E3125" i="17"/>
  <c r="E3123" i="17"/>
  <c r="E3120" i="17"/>
  <c r="I3119" i="17"/>
  <c r="H3119" i="17"/>
  <c r="E3119" i="17"/>
  <c r="B3119" i="17"/>
  <c r="B3120" i="17" s="1"/>
  <c r="B3121" i="17" s="1"/>
  <c r="B3122" i="17" s="1"/>
  <c r="B3123" i="17" s="1"/>
  <c r="B3124" i="17" s="1"/>
  <c r="B3125" i="17" s="1"/>
  <c r="B3126" i="17" s="1"/>
  <c r="B3127" i="17" s="1"/>
  <c r="B3128" i="17" s="1"/>
  <c r="B3129" i="17" s="1"/>
  <c r="B3130" i="17" s="1"/>
  <c r="B3131" i="17" s="1"/>
  <c r="B3132" i="17" s="1"/>
  <c r="B3133" i="17" s="1"/>
  <c r="I3118" i="17"/>
  <c r="H3118" i="17"/>
  <c r="E3118" i="17"/>
  <c r="I3113" i="17"/>
  <c r="H3113" i="17"/>
  <c r="E3113" i="17"/>
  <c r="E3110" i="17"/>
  <c r="E3109" i="17"/>
  <c r="E3105" i="17"/>
  <c r="E3103" i="17"/>
  <c r="E3100" i="17"/>
  <c r="I3099" i="17"/>
  <c r="H3099" i="17"/>
  <c r="E3099" i="17"/>
  <c r="B3099" i="17"/>
  <c r="B3100" i="17" s="1"/>
  <c r="B3101" i="17" s="1"/>
  <c r="B3102" i="17" s="1"/>
  <c r="B3103" i="17" s="1"/>
  <c r="B3104" i="17" s="1"/>
  <c r="B3105" i="17" s="1"/>
  <c r="B3106" i="17" s="1"/>
  <c r="B3107" i="17" s="1"/>
  <c r="B3108" i="17" s="1"/>
  <c r="B3109" i="17" s="1"/>
  <c r="B3110" i="17" s="1"/>
  <c r="B3111" i="17" s="1"/>
  <c r="B3112" i="17" s="1"/>
  <c r="B3113" i="17" s="1"/>
  <c r="I3098" i="17"/>
  <c r="H3098" i="17"/>
  <c r="E3098" i="17"/>
  <c r="I3093" i="17"/>
  <c r="H3093" i="17"/>
  <c r="E3093" i="17"/>
  <c r="E3090" i="17"/>
  <c r="E3089" i="17"/>
  <c r="E3085" i="17"/>
  <c r="E3083" i="17"/>
  <c r="E3080" i="17"/>
  <c r="I3079" i="17"/>
  <c r="H3079" i="17"/>
  <c r="E3079" i="17"/>
  <c r="B3079" i="17"/>
  <c r="B3080" i="17" s="1"/>
  <c r="B3081" i="17" s="1"/>
  <c r="B3082" i="17" s="1"/>
  <c r="B3083" i="17" s="1"/>
  <c r="B3084" i="17" s="1"/>
  <c r="B3085" i="17" s="1"/>
  <c r="B3086" i="17" s="1"/>
  <c r="B3087" i="17" s="1"/>
  <c r="B3088" i="17" s="1"/>
  <c r="B3089" i="17" s="1"/>
  <c r="B3090" i="17" s="1"/>
  <c r="B3091" i="17" s="1"/>
  <c r="B3092" i="17" s="1"/>
  <c r="B3093" i="17" s="1"/>
  <c r="I3078" i="17"/>
  <c r="H3078" i="17"/>
  <c r="E3078" i="17"/>
  <c r="I3073" i="17"/>
  <c r="H3073" i="17"/>
  <c r="E3073" i="17"/>
  <c r="E3070" i="17"/>
  <c r="E3069" i="17"/>
  <c r="E3065" i="17"/>
  <c r="E3063" i="17"/>
  <c r="E3060" i="17"/>
  <c r="I3059" i="17"/>
  <c r="H3059" i="17"/>
  <c r="E3059" i="17"/>
  <c r="B3059" i="17"/>
  <c r="B3060" i="17" s="1"/>
  <c r="B3061" i="17" s="1"/>
  <c r="B3063" i="17" s="1"/>
  <c r="B3064" i="17" s="1"/>
  <c r="B3065" i="17" s="1"/>
  <c r="B3066" i="17" s="1"/>
  <c r="B3067" i="17" s="1"/>
  <c r="B3068" i="17" s="1"/>
  <c r="B3069" i="17" s="1"/>
  <c r="B3070" i="17" s="1"/>
  <c r="B3071" i="17" s="1"/>
  <c r="B3072" i="17" s="1"/>
  <c r="B3073" i="17" s="1"/>
  <c r="I3058" i="17"/>
  <c r="H3058" i="17"/>
  <c r="E3058" i="17"/>
  <c r="I3053" i="17"/>
  <c r="H3053" i="17"/>
  <c r="E3053" i="17"/>
  <c r="E3050" i="17"/>
  <c r="E3049" i="17"/>
  <c r="E3045" i="17"/>
  <c r="E3043" i="17"/>
  <c r="E3040" i="17"/>
  <c r="I3039" i="17"/>
  <c r="H3039" i="17"/>
  <c r="E3039" i="17"/>
  <c r="B3039" i="17"/>
  <c r="B3040" i="17" s="1"/>
  <c r="B3041" i="17" s="1"/>
  <c r="B3043" i="17" s="1"/>
  <c r="B3044" i="17" s="1"/>
  <c r="B3045" i="17" s="1"/>
  <c r="B3046" i="17" s="1"/>
  <c r="B3047" i="17" s="1"/>
  <c r="B3048" i="17" s="1"/>
  <c r="B3049" i="17" s="1"/>
  <c r="B3050" i="17" s="1"/>
  <c r="B3051" i="17" s="1"/>
  <c r="B3052" i="17" s="1"/>
  <c r="B3053" i="17" s="1"/>
  <c r="I3038" i="17"/>
  <c r="H3038" i="17"/>
  <c r="E3038" i="17"/>
  <c r="I3033" i="17"/>
  <c r="H3033" i="17"/>
  <c r="E3033" i="17"/>
  <c r="E3030" i="17"/>
  <c r="E3029" i="17"/>
  <c r="E3025" i="17"/>
  <c r="E3023" i="17"/>
  <c r="E3020" i="17"/>
  <c r="I3019" i="17"/>
  <c r="H3019" i="17"/>
  <c r="E3019" i="17"/>
  <c r="B3019" i="17"/>
  <c r="B3020" i="17" s="1"/>
  <c r="B3021" i="17" s="1"/>
  <c r="B3023" i="17" s="1"/>
  <c r="B3024" i="17" s="1"/>
  <c r="B3025" i="17" s="1"/>
  <c r="B3026" i="17" s="1"/>
  <c r="B3027" i="17" s="1"/>
  <c r="B3028" i="17" s="1"/>
  <c r="B3029" i="17" s="1"/>
  <c r="B3030" i="17" s="1"/>
  <c r="B3031" i="17" s="1"/>
  <c r="B3032" i="17" s="1"/>
  <c r="B3033" i="17" s="1"/>
  <c r="I3018" i="17"/>
  <c r="H3018" i="17"/>
  <c r="E3018" i="17"/>
  <c r="I3013" i="17"/>
  <c r="H3013" i="17"/>
  <c r="E3013" i="17"/>
  <c r="E3010" i="17"/>
  <c r="E3009" i="17"/>
  <c r="E3005" i="17"/>
  <c r="E3003" i="17"/>
  <c r="E3000" i="17"/>
  <c r="I2999" i="17"/>
  <c r="H2999" i="17"/>
  <c r="E2999" i="17"/>
  <c r="B2999" i="17"/>
  <c r="B3000" i="17" s="1"/>
  <c r="B3001" i="17" s="1"/>
  <c r="B3002" i="17" s="1"/>
  <c r="B3003" i="17" s="1"/>
  <c r="B3004" i="17" s="1"/>
  <c r="B3005" i="17" s="1"/>
  <c r="B3006" i="17" s="1"/>
  <c r="B3007" i="17" s="1"/>
  <c r="B3008" i="17" s="1"/>
  <c r="B3009" i="17" s="1"/>
  <c r="B3010" i="17" s="1"/>
  <c r="B3011" i="17" s="1"/>
  <c r="B3012" i="17" s="1"/>
  <c r="B3013" i="17" s="1"/>
  <c r="I2998" i="17"/>
  <c r="H2998" i="17"/>
  <c r="E2998" i="17"/>
  <c r="I2993" i="17"/>
  <c r="H2993" i="17"/>
  <c r="E2993" i="17"/>
  <c r="E2990" i="17"/>
  <c r="E2989" i="17"/>
  <c r="E2985" i="17"/>
  <c r="E2983" i="17"/>
  <c r="E2980" i="17"/>
  <c r="I2979" i="17"/>
  <c r="H2979" i="17"/>
  <c r="E2979" i="17"/>
  <c r="B2979" i="17"/>
  <c r="B2980" i="17" s="1"/>
  <c r="B2981" i="17" s="1"/>
  <c r="B2982" i="17" s="1"/>
  <c r="B2983" i="17" s="1"/>
  <c r="B2984" i="17" s="1"/>
  <c r="B2985" i="17" s="1"/>
  <c r="B2986" i="17" s="1"/>
  <c r="B2987" i="17" s="1"/>
  <c r="B2988" i="17" s="1"/>
  <c r="B2989" i="17" s="1"/>
  <c r="B2990" i="17" s="1"/>
  <c r="B2991" i="17" s="1"/>
  <c r="B2992" i="17" s="1"/>
  <c r="B2993" i="17" s="1"/>
  <c r="I2978" i="17"/>
  <c r="H2978" i="17"/>
  <c r="E2978" i="17"/>
  <c r="I2973" i="17"/>
  <c r="H2973" i="17"/>
  <c r="E2973" i="17"/>
  <c r="E2970" i="17"/>
  <c r="E2969" i="17"/>
  <c r="E2965" i="17"/>
  <c r="E2963" i="17"/>
  <c r="E2960" i="17"/>
  <c r="E2959" i="17"/>
  <c r="I2958" i="17"/>
  <c r="H2958" i="17"/>
  <c r="E2958" i="17"/>
  <c r="I2957" i="17"/>
  <c r="H2957" i="17"/>
  <c r="E2957" i="17"/>
  <c r="B2957" i="17"/>
  <c r="B2960" i="17" s="1"/>
  <c r="B2961" i="17" s="1"/>
  <c r="B2962" i="17" s="1"/>
  <c r="B2963" i="17" s="1"/>
  <c r="B2964" i="17" s="1"/>
  <c r="B2965" i="17" s="1"/>
  <c r="B2966" i="17" s="1"/>
  <c r="B2967" i="17" s="1"/>
  <c r="B2968" i="17" s="1"/>
  <c r="B2969" i="17" s="1"/>
  <c r="B2970" i="17" s="1"/>
  <c r="B2971" i="17" s="1"/>
  <c r="B2972" i="17" s="1"/>
  <c r="B2973" i="17" s="1"/>
  <c r="I2956" i="17"/>
  <c r="H2956" i="17"/>
  <c r="E2956" i="17"/>
  <c r="I2951" i="17"/>
  <c r="H2951" i="17"/>
  <c r="E2951" i="17"/>
  <c r="I2948" i="17"/>
  <c r="H2948" i="17"/>
  <c r="E2948" i="17"/>
  <c r="I2947" i="17"/>
  <c r="H2947" i="17"/>
  <c r="E2947" i="17"/>
  <c r="I2943" i="17"/>
  <c r="H2943" i="17"/>
  <c r="E2943" i="17"/>
  <c r="I2941" i="17"/>
  <c r="H2941" i="17"/>
  <c r="E2941" i="17"/>
  <c r="I2938" i="17"/>
  <c r="H2938" i="17"/>
  <c r="E2938" i="17"/>
  <c r="I2937" i="17"/>
  <c r="H2937" i="17"/>
  <c r="E2937" i="17"/>
  <c r="I2936" i="17"/>
  <c r="H2936" i="17"/>
  <c r="E2936" i="17"/>
  <c r="I2935" i="17"/>
  <c r="H2935" i="17"/>
  <c r="E2935" i="17"/>
  <c r="B2935" i="17"/>
  <c r="B2938" i="17" s="1"/>
  <c r="B2939" i="17" s="1"/>
  <c r="B2940" i="17" s="1"/>
  <c r="B2941" i="17" s="1"/>
  <c r="B2942" i="17" s="1"/>
  <c r="B2943" i="17" s="1"/>
  <c r="B2944" i="17" s="1"/>
  <c r="B2945" i="17" s="1"/>
  <c r="B2946" i="17" s="1"/>
  <c r="B2947" i="17" s="1"/>
  <c r="B2948" i="17" s="1"/>
  <c r="B2949" i="17" s="1"/>
  <c r="B2950" i="17" s="1"/>
  <c r="B2951" i="17" s="1"/>
  <c r="I2934" i="17"/>
  <c r="H2934" i="17"/>
  <c r="E2934" i="17"/>
  <c r="I2928" i="17"/>
  <c r="H2928" i="17"/>
  <c r="E2928" i="17"/>
  <c r="I2927" i="17"/>
  <c r="H2927" i="17"/>
  <c r="E2927" i="17"/>
  <c r="E2925" i="17"/>
  <c r="E2924" i="17"/>
  <c r="E2923" i="17"/>
  <c r="I2922" i="17"/>
  <c r="H2922" i="17"/>
  <c r="E2922" i="17"/>
  <c r="I2921" i="17"/>
  <c r="H2921" i="17"/>
  <c r="E2921" i="17"/>
  <c r="I2920" i="17"/>
  <c r="H2920" i="17"/>
  <c r="E2920" i="17"/>
  <c r="I2919" i="17"/>
  <c r="H2919" i="17"/>
  <c r="E2919" i="17"/>
  <c r="E2918" i="17"/>
  <c r="I2917" i="17"/>
  <c r="H2917" i="17"/>
  <c r="E2917" i="17"/>
  <c r="I2916" i="17"/>
  <c r="H2916" i="17"/>
  <c r="E2916" i="17"/>
  <c r="I2915" i="17"/>
  <c r="H2915" i="17"/>
  <c r="E2915" i="17"/>
  <c r="I2914" i="17"/>
  <c r="H2914" i="17"/>
  <c r="E2914" i="17"/>
  <c r="I2913" i="17"/>
  <c r="H2913" i="17"/>
  <c r="E2913" i="17"/>
  <c r="I2912" i="17"/>
  <c r="H2912" i="17"/>
  <c r="E2912" i="17"/>
  <c r="I2909" i="17"/>
  <c r="H2909" i="17"/>
  <c r="E2909" i="17"/>
  <c r="I2908" i="17"/>
  <c r="H2908" i="17"/>
  <c r="E2908" i="17"/>
  <c r="B2908" i="17"/>
  <c r="B2909" i="17" s="1"/>
  <c r="B2910" i="17" s="1"/>
  <c r="B2911" i="17" s="1"/>
  <c r="B2912" i="17" s="1"/>
  <c r="B2913" i="17" s="1"/>
  <c r="B2914" i="17" s="1"/>
  <c r="B2915" i="17" s="1"/>
  <c r="B2916" i="17" s="1"/>
  <c r="B2917" i="17" s="1"/>
  <c r="B2918" i="17" s="1"/>
  <c r="B2919" i="17" s="1"/>
  <c r="B2920" i="17" s="1"/>
  <c r="B2921" i="17" s="1"/>
  <c r="B2922" i="17" s="1"/>
  <c r="B2923" i="17" s="1"/>
  <c r="B2924" i="17" s="1"/>
  <c r="B2925" i="17" s="1"/>
  <c r="B2926" i="17" s="1"/>
  <c r="B2927" i="17" s="1"/>
  <c r="I2907" i="17"/>
  <c r="H2907" i="17"/>
  <c r="E2907" i="17"/>
  <c r="I2902" i="17"/>
  <c r="H2902" i="17"/>
  <c r="E2902" i="17"/>
  <c r="I2901" i="17"/>
  <c r="H2901" i="17"/>
  <c r="E2901" i="17"/>
  <c r="E2899" i="17"/>
  <c r="E2898" i="17"/>
  <c r="E2897" i="17"/>
  <c r="I2896" i="17"/>
  <c r="H2896" i="17"/>
  <c r="E2896" i="17"/>
  <c r="I2895" i="17"/>
  <c r="H2895" i="17"/>
  <c r="E2895" i="17"/>
  <c r="I2894" i="17"/>
  <c r="H2894" i="17"/>
  <c r="E2894" i="17"/>
  <c r="I2893" i="17"/>
  <c r="H2893" i="17"/>
  <c r="E2893" i="17"/>
  <c r="E2892" i="17"/>
  <c r="I2891" i="17"/>
  <c r="H2891" i="17"/>
  <c r="E2891" i="17"/>
  <c r="I2890" i="17"/>
  <c r="H2890" i="17"/>
  <c r="E2890" i="17"/>
  <c r="I2889" i="17"/>
  <c r="H2889" i="17"/>
  <c r="E2889" i="17"/>
  <c r="I2888" i="17"/>
  <c r="H2888" i="17"/>
  <c r="E2888" i="17"/>
  <c r="I2887" i="17"/>
  <c r="H2887" i="17"/>
  <c r="E2887" i="17"/>
  <c r="I2886" i="17"/>
  <c r="H2886" i="17"/>
  <c r="E2886" i="17"/>
  <c r="I2883" i="17"/>
  <c r="H2883" i="17"/>
  <c r="E2883" i="17"/>
  <c r="I2882" i="17"/>
  <c r="H2882" i="17"/>
  <c r="E2882" i="17"/>
  <c r="B2882" i="17"/>
  <c r="B2883" i="17" s="1"/>
  <c r="B2884" i="17" s="1"/>
  <c r="B2885" i="17" s="1"/>
  <c r="B2886" i="17" s="1"/>
  <c r="B2887" i="17" s="1"/>
  <c r="B2888" i="17" s="1"/>
  <c r="B2889" i="17" s="1"/>
  <c r="B2890" i="17" s="1"/>
  <c r="B2891" i="17" s="1"/>
  <c r="B2892" i="17" s="1"/>
  <c r="B2893" i="17" s="1"/>
  <c r="B2894" i="17" s="1"/>
  <c r="B2895" i="17" s="1"/>
  <c r="B2896" i="17" s="1"/>
  <c r="B2897" i="17" s="1"/>
  <c r="B2898" i="17" s="1"/>
  <c r="B2899" i="17" s="1"/>
  <c r="B2900" i="17" s="1"/>
  <c r="B2901" i="17" s="1"/>
  <c r="I2881" i="17"/>
  <c r="H2881" i="17"/>
  <c r="E2881" i="17"/>
  <c r="I2876" i="17"/>
  <c r="H2876" i="17"/>
  <c r="E2876" i="17"/>
  <c r="I2875" i="17"/>
  <c r="H2875" i="17"/>
  <c r="E2875" i="17"/>
  <c r="E2873" i="17"/>
  <c r="E2872" i="17"/>
  <c r="E2871" i="17"/>
  <c r="I2870" i="17"/>
  <c r="H2870" i="17"/>
  <c r="E2870" i="17"/>
  <c r="I2869" i="17"/>
  <c r="H2869" i="17"/>
  <c r="E2869" i="17"/>
  <c r="I2868" i="17"/>
  <c r="H2868" i="17"/>
  <c r="E2868" i="17"/>
  <c r="I2867" i="17"/>
  <c r="H2867" i="17"/>
  <c r="E2867" i="17"/>
  <c r="E2866" i="17"/>
  <c r="I2865" i="17"/>
  <c r="H2865" i="17"/>
  <c r="E2865" i="17"/>
  <c r="I2864" i="17"/>
  <c r="H2864" i="17"/>
  <c r="E2864" i="17"/>
  <c r="I2863" i="17"/>
  <c r="H2863" i="17"/>
  <c r="E2863" i="17"/>
  <c r="I2862" i="17"/>
  <c r="H2862" i="17"/>
  <c r="E2862" i="17"/>
  <c r="I2861" i="17"/>
  <c r="H2861" i="17"/>
  <c r="E2861" i="17"/>
  <c r="I2860" i="17"/>
  <c r="H2860" i="17"/>
  <c r="E2860" i="17"/>
  <c r="I2857" i="17"/>
  <c r="H2857" i="17"/>
  <c r="E2857" i="17"/>
  <c r="I2856" i="17"/>
  <c r="H2856" i="17"/>
  <c r="E2856" i="17"/>
  <c r="B2856" i="17"/>
  <c r="B2857" i="17" s="1"/>
  <c r="B2858" i="17" s="1"/>
  <c r="B2859" i="17" s="1"/>
  <c r="B2860" i="17" s="1"/>
  <c r="B2861" i="17" s="1"/>
  <c r="B2862" i="17" s="1"/>
  <c r="B2863" i="17" s="1"/>
  <c r="B2864" i="17" s="1"/>
  <c r="B2865" i="17" s="1"/>
  <c r="B2866" i="17" s="1"/>
  <c r="B2867" i="17" s="1"/>
  <c r="B2868" i="17" s="1"/>
  <c r="B2869" i="17" s="1"/>
  <c r="B2870" i="17" s="1"/>
  <c r="B2871" i="17" s="1"/>
  <c r="B2872" i="17" s="1"/>
  <c r="B2873" i="17" s="1"/>
  <c r="B2874" i="17" s="1"/>
  <c r="B2875" i="17" s="1"/>
  <c r="I2855" i="17"/>
  <c r="H2855" i="17"/>
  <c r="E2855" i="17"/>
  <c r="I2850" i="17"/>
  <c r="H2850" i="17"/>
  <c r="E2850" i="17"/>
  <c r="I2849" i="17"/>
  <c r="H2849" i="17"/>
  <c r="E2849" i="17"/>
  <c r="E2847" i="17"/>
  <c r="E2846" i="17"/>
  <c r="E2845" i="17"/>
  <c r="I2844" i="17"/>
  <c r="H2844" i="17"/>
  <c r="E2844" i="17"/>
  <c r="I2843" i="17"/>
  <c r="H2843" i="17"/>
  <c r="E2843" i="17"/>
  <c r="I2842" i="17"/>
  <c r="H2842" i="17"/>
  <c r="E2842" i="17"/>
  <c r="I2841" i="17"/>
  <c r="H2841" i="17"/>
  <c r="E2841" i="17"/>
  <c r="E2840" i="17"/>
  <c r="I2839" i="17"/>
  <c r="H2839" i="17"/>
  <c r="E2839" i="17"/>
  <c r="I2838" i="17"/>
  <c r="H2838" i="17"/>
  <c r="E2838" i="17"/>
  <c r="I2837" i="17"/>
  <c r="H2837" i="17"/>
  <c r="E2837" i="17"/>
  <c r="I2836" i="17"/>
  <c r="H2836" i="17"/>
  <c r="E2836" i="17"/>
  <c r="I2835" i="17"/>
  <c r="H2835" i="17"/>
  <c r="E2835" i="17"/>
  <c r="I2834" i="17"/>
  <c r="H2834" i="17"/>
  <c r="E2834" i="17"/>
  <c r="I2831" i="17"/>
  <c r="H2831" i="17"/>
  <c r="E2831" i="17"/>
  <c r="I2830" i="17"/>
  <c r="H2830" i="17"/>
  <c r="E2830" i="17"/>
  <c r="B2830" i="17"/>
  <c r="B2831" i="17" s="1"/>
  <c r="B2832" i="17" s="1"/>
  <c r="B2833" i="17" s="1"/>
  <c r="B2834" i="17" s="1"/>
  <c r="B2835" i="17" s="1"/>
  <c r="B2836" i="17" s="1"/>
  <c r="B2837" i="17" s="1"/>
  <c r="B2838" i="17" s="1"/>
  <c r="B2839" i="17" s="1"/>
  <c r="B2840" i="17" s="1"/>
  <c r="B2841" i="17" s="1"/>
  <c r="B2842" i="17" s="1"/>
  <c r="B2843" i="17" s="1"/>
  <c r="B2844" i="17" s="1"/>
  <c r="B2845" i="17" s="1"/>
  <c r="B2846" i="17" s="1"/>
  <c r="B2847" i="17" s="1"/>
  <c r="B2848" i="17" s="1"/>
  <c r="B2849" i="17" s="1"/>
  <c r="I2829" i="17"/>
  <c r="H2829" i="17"/>
  <c r="E2829" i="17"/>
  <c r="I2824" i="17"/>
  <c r="H2824" i="17"/>
  <c r="E2824" i="17"/>
  <c r="I2823" i="17"/>
  <c r="H2823" i="17"/>
  <c r="E2823" i="17"/>
  <c r="E2821" i="17"/>
  <c r="E2820" i="17"/>
  <c r="E2819" i="17"/>
  <c r="I2818" i="17"/>
  <c r="H2818" i="17"/>
  <c r="E2818" i="17"/>
  <c r="I2817" i="17"/>
  <c r="H2817" i="17"/>
  <c r="E2817" i="17"/>
  <c r="I2816" i="17"/>
  <c r="H2816" i="17"/>
  <c r="E2816" i="17"/>
  <c r="I2815" i="17"/>
  <c r="H2815" i="17"/>
  <c r="E2815" i="17"/>
  <c r="E2814" i="17"/>
  <c r="I2813" i="17"/>
  <c r="H2813" i="17"/>
  <c r="E2813" i="17"/>
  <c r="I2812" i="17"/>
  <c r="H2812" i="17"/>
  <c r="E2812" i="17"/>
  <c r="I2811" i="17"/>
  <c r="H2811" i="17"/>
  <c r="E2811" i="17"/>
  <c r="I2810" i="17"/>
  <c r="H2810" i="17"/>
  <c r="E2810" i="17"/>
  <c r="I2809" i="17"/>
  <c r="H2809" i="17"/>
  <c r="E2809" i="17"/>
  <c r="I2808" i="17"/>
  <c r="H2808" i="17"/>
  <c r="E2808" i="17"/>
  <c r="I2805" i="17"/>
  <c r="H2805" i="17"/>
  <c r="E2805" i="17"/>
  <c r="I2804" i="17"/>
  <c r="H2804" i="17"/>
  <c r="E2804" i="17"/>
  <c r="B2804" i="17"/>
  <c r="B2805" i="17" s="1"/>
  <c r="B2806" i="17" s="1"/>
  <c r="B2807" i="17" s="1"/>
  <c r="B2808" i="17" s="1"/>
  <c r="B2809" i="17" s="1"/>
  <c r="B2810" i="17" s="1"/>
  <c r="B2811" i="17" s="1"/>
  <c r="B2812" i="17" s="1"/>
  <c r="B2813" i="17" s="1"/>
  <c r="B2814" i="17" s="1"/>
  <c r="B2815" i="17" s="1"/>
  <c r="B2816" i="17" s="1"/>
  <c r="B2817" i="17" s="1"/>
  <c r="B2818" i="17" s="1"/>
  <c r="B2819" i="17" s="1"/>
  <c r="B2820" i="17" s="1"/>
  <c r="B2821" i="17" s="1"/>
  <c r="B2822" i="17" s="1"/>
  <c r="B2823" i="17" s="1"/>
  <c r="I2803" i="17"/>
  <c r="H2803" i="17"/>
  <c r="E2803" i="17"/>
  <c r="I2798" i="17"/>
  <c r="H2798" i="17"/>
  <c r="E2798" i="17"/>
  <c r="I2797" i="17"/>
  <c r="H2797" i="17"/>
  <c r="E2797" i="17"/>
  <c r="E2795" i="17"/>
  <c r="E2794" i="17"/>
  <c r="E2793" i="17"/>
  <c r="I2792" i="17"/>
  <c r="H2792" i="17"/>
  <c r="E2792" i="17"/>
  <c r="I2791" i="17"/>
  <c r="H2791" i="17"/>
  <c r="E2791" i="17"/>
  <c r="I2790" i="17"/>
  <c r="H2790" i="17"/>
  <c r="E2790" i="17"/>
  <c r="I2789" i="17"/>
  <c r="H2789" i="17"/>
  <c r="E2789" i="17"/>
  <c r="E2788" i="17"/>
  <c r="I2787" i="17"/>
  <c r="H2787" i="17"/>
  <c r="E2787" i="17"/>
  <c r="I2786" i="17"/>
  <c r="H2786" i="17"/>
  <c r="E2786" i="17"/>
  <c r="I2785" i="17"/>
  <c r="H2785" i="17"/>
  <c r="E2785" i="17"/>
  <c r="I2784" i="17"/>
  <c r="H2784" i="17"/>
  <c r="E2784" i="17"/>
  <c r="I2783" i="17"/>
  <c r="H2783" i="17"/>
  <c r="E2783" i="17"/>
  <c r="I2782" i="17"/>
  <c r="H2782" i="17"/>
  <c r="E2782" i="17"/>
  <c r="I2779" i="17"/>
  <c r="H2779" i="17"/>
  <c r="E2779" i="17"/>
  <c r="I2778" i="17"/>
  <c r="H2778" i="17"/>
  <c r="E2778" i="17"/>
  <c r="B2778" i="17"/>
  <c r="B2779" i="17" s="1"/>
  <c r="B2780" i="17" s="1"/>
  <c r="B2781" i="17" s="1"/>
  <c r="B2782" i="17" s="1"/>
  <c r="B2783" i="17" s="1"/>
  <c r="B2784" i="17" s="1"/>
  <c r="B2785" i="17" s="1"/>
  <c r="B2786" i="17" s="1"/>
  <c r="B2787" i="17" s="1"/>
  <c r="B2788" i="17" s="1"/>
  <c r="B2789" i="17" s="1"/>
  <c r="B2790" i="17" s="1"/>
  <c r="B2791" i="17" s="1"/>
  <c r="B2792" i="17" s="1"/>
  <c r="B2793" i="17" s="1"/>
  <c r="B2794" i="17" s="1"/>
  <c r="B2795" i="17" s="1"/>
  <c r="B2796" i="17" s="1"/>
  <c r="B2797" i="17" s="1"/>
  <c r="I2777" i="17"/>
  <c r="H2777" i="17"/>
  <c r="E2777" i="17"/>
  <c r="E2776" i="17"/>
  <c r="I2772" i="17"/>
  <c r="H2772" i="17"/>
  <c r="E2772" i="17"/>
  <c r="I2771" i="17"/>
  <c r="H2771" i="17"/>
  <c r="E2771" i="17"/>
  <c r="E2770" i="17"/>
  <c r="E2769" i="17"/>
  <c r="E2768" i="17"/>
  <c r="E2767" i="17"/>
  <c r="I2766" i="17"/>
  <c r="H2766" i="17"/>
  <c r="E2766" i="17"/>
  <c r="I2765" i="17"/>
  <c r="H2765" i="17"/>
  <c r="E2765" i="17"/>
  <c r="I2764" i="17"/>
  <c r="H2764" i="17"/>
  <c r="E2764" i="17"/>
  <c r="I2763" i="17"/>
  <c r="H2763" i="17"/>
  <c r="E2763" i="17"/>
  <c r="E2762" i="17"/>
  <c r="I2761" i="17"/>
  <c r="H2761" i="17"/>
  <c r="E2761" i="17"/>
  <c r="I2760" i="17"/>
  <c r="H2760" i="17"/>
  <c r="E2760" i="17"/>
  <c r="I2759" i="17"/>
  <c r="H2759" i="17"/>
  <c r="E2759" i="17"/>
  <c r="I2758" i="17"/>
  <c r="H2758" i="17"/>
  <c r="E2758" i="17"/>
  <c r="I2757" i="17"/>
  <c r="H2757" i="17"/>
  <c r="E2757" i="17"/>
  <c r="I2756" i="17"/>
  <c r="H2756" i="17"/>
  <c r="E2756" i="17"/>
  <c r="I2753" i="17"/>
  <c r="H2753" i="17"/>
  <c r="E2753" i="17"/>
  <c r="I2752" i="17"/>
  <c r="H2752" i="17"/>
  <c r="E2752" i="17"/>
  <c r="B2752" i="17"/>
  <c r="B2753" i="17" s="1"/>
  <c r="B2754" i="17" s="1"/>
  <c r="B2755" i="17" s="1"/>
  <c r="B2756" i="17" s="1"/>
  <c r="B2757" i="17" s="1"/>
  <c r="B2758" i="17" s="1"/>
  <c r="B2759" i="17" s="1"/>
  <c r="B2760" i="17" s="1"/>
  <c r="B2761" i="17" s="1"/>
  <c r="B2762" i="17" s="1"/>
  <c r="B2763" i="17" s="1"/>
  <c r="B2764" i="17" s="1"/>
  <c r="B2765" i="17" s="1"/>
  <c r="B2766" i="17" s="1"/>
  <c r="B2767" i="17" s="1"/>
  <c r="B2768" i="17" s="1"/>
  <c r="B2769" i="17" s="1"/>
  <c r="B2770" i="17" s="1"/>
  <c r="B2771" i="17" s="1"/>
  <c r="I2751" i="17"/>
  <c r="H2751" i="17"/>
  <c r="E2751" i="17"/>
  <c r="E2750" i="17"/>
  <c r="E2746" i="17"/>
  <c r="I2745" i="17"/>
  <c r="H2745" i="17"/>
  <c r="E2745" i="17"/>
  <c r="E2744" i="17"/>
  <c r="E2743" i="17"/>
  <c r="E2742" i="17"/>
  <c r="E2741" i="17"/>
  <c r="I2740" i="17"/>
  <c r="H2740" i="17"/>
  <c r="E2740" i="17"/>
  <c r="I2739" i="17"/>
  <c r="H2739" i="17"/>
  <c r="E2739" i="17"/>
  <c r="I2738" i="17"/>
  <c r="H2738" i="17"/>
  <c r="E2738" i="17"/>
  <c r="I2737" i="17"/>
  <c r="H2737" i="17"/>
  <c r="E2737" i="17"/>
  <c r="E2736" i="17"/>
  <c r="I2735" i="17"/>
  <c r="H2735" i="17"/>
  <c r="E2735" i="17"/>
  <c r="I2734" i="17"/>
  <c r="H2734" i="17"/>
  <c r="E2734" i="17"/>
  <c r="I2733" i="17"/>
  <c r="H2733" i="17"/>
  <c r="E2733" i="17"/>
  <c r="I2732" i="17"/>
  <c r="H2732" i="17"/>
  <c r="E2732" i="17"/>
  <c r="I2731" i="17"/>
  <c r="H2731" i="17"/>
  <c r="E2731" i="17"/>
  <c r="I2730" i="17"/>
  <c r="H2730" i="17"/>
  <c r="E2730" i="17"/>
  <c r="I2727" i="17"/>
  <c r="H2727" i="17"/>
  <c r="E2727" i="17"/>
  <c r="I2726" i="17"/>
  <c r="H2726" i="17"/>
  <c r="E2726" i="17"/>
  <c r="B2726" i="17"/>
  <c r="B2727" i="17" s="1"/>
  <c r="B2728" i="17" s="1"/>
  <c r="B2729" i="17" s="1"/>
  <c r="B2730" i="17" s="1"/>
  <c r="B2731" i="17" s="1"/>
  <c r="B2732" i="17" s="1"/>
  <c r="B2733" i="17" s="1"/>
  <c r="B2734" i="17" s="1"/>
  <c r="B2735" i="17" s="1"/>
  <c r="B2736" i="17" s="1"/>
  <c r="B2737" i="17" s="1"/>
  <c r="B2738" i="17" s="1"/>
  <c r="B2739" i="17" s="1"/>
  <c r="B2740" i="17" s="1"/>
  <c r="B2741" i="17" s="1"/>
  <c r="B2742" i="17" s="1"/>
  <c r="B2743" i="17" s="1"/>
  <c r="B2744" i="17" s="1"/>
  <c r="B2745" i="17" s="1"/>
  <c r="I2725" i="17"/>
  <c r="H2725" i="17"/>
  <c r="E2725" i="17"/>
  <c r="E2724" i="17"/>
  <c r="I2719" i="17"/>
  <c r="H2719" i="17"/>
  <c r="E2719" i="17"/>
  <c r="I2718" i="17"/>
  <c r="H2718" i="17"/>
  <c r="E2718" i="17"/>
  <c r="I2717" i="17"/>
  <c r="H2717" i="17"/>
  <c r="E2717" i="17"/>
  <c r="I2716" i="17"/>
  <c r="H2716" i="17"/>
  <c r="E2716" i="17"/>
  <c r="I2715" i="17"/>
  <c r="H2715" i="17"/>
  <c r="E2715" i="17"/>
  <c r="I2714" i="17"/>
  <c r="H2714" i="17"/>
  <c r="E2714" i="17"/>
  <c r="B2714" i="17"/>
  <c r="B2715" i="17" s="1"/>
  <c r="B2717" i="17" s="1"/>
  <c r="B2718" i="17" s="1"/>
  <c r="B2719" i="17" s="1"/>
  <c r="I2713" i="17"/>
  <c r="H2713" i="17"/>
  <c r="E2713" i="17"/>
  <c r="E2712" i="17"/>
  <c r="I2708" i="17"/>
  <c r="H2708" i="17"/>
  <c r="E2708" i="17"/>
  <c r="I2707" i="17"/>
  <c r="H2707" i="17"/>
  <c r="E2707" i="17"/>
  <c r="I2706" i="17"/>
  <c r="H2706" i="17"/>
  <c r="E2706" i="17"/>
  <c r="I2705" i="17"/>
  <c r="H2705" i="17"/>
  <c r="E2705" i="17"/>
  <c r="I2704" i="17"/>
  <c r="H2704" i="17"/>
  <c r="E2704" i="17"/>
  <c r="B2704" i="17"/>
  <c r="B2705" i="17" s="1"/>
  <c r="B2706" i="17" s="1"/>
  <c r="B2707" i="17" s="1"/>
  <c r="B2708" i="17" s="1"/>
  <c r="I2703" i="17"/>
  <c r="H2703" i="17"/>
  <c r="E2703" i="17"/>
  <c r="E2702" i="17"/>
  <c r="I2698" i="17"/>
  <c r="H2698" i="17"/>
  <c r="E2698" i="17"/>
  <c r="I2697" i="17"/>
  <c r="H2697" i="17"/>
  <c r="E2697" i="17"/>
  <c r="I2696" i="17"/>
  <c r="H2696" i="17"/>
  <c r="E2696" i="17"/>
  <c r="I2695" i="17"/>
  <c r="H2695" i="17"/>
  <c r="E2695" i="17"/>
  <c r="I2694" i="17"/>
  <c r="H2694" i="17"/>
  <c r="E2694" i="17"/>
  <c r="B2694" i="17"/>
  <c r="B2695" i="17" s="1"/>
  <c r="B2696" i="17" s="1"/>
  <c r="B2697" i="17" s="1"/>
  <c r="B2698" i="17" s="1"/>
  <c r="I2693" i="17"/>
  <c r="H2693" i="17"/>
  <c r="E2693" i="17"/>
  <c r="E2692" i="17"/>
  <c r="I2688" i="17"/>
  <c r="H2688" i="17"/>
  <c r="E2688" i="17"/>
  <c r="I2687" i="17"/>
  <c r="H2687" i="17"/>
  <c r="E2687" i="17"/>
  <c r="I2686" i="17"/>
  <c r="H2686" i="17"/>
  <c r="E2686" i="17"/>
  <c r="I2685" i="17"/>
  <c r="H2685" i="17"/>
  <c r="E2685" i="17"/>
  <c r="I2684" i="17"/>
  <c r="H2684" i="17"/>
  <c r="E2684" i="17"/>
  <c r="B2684" i="17"/>
  <c r="B2685" i="17" s="1"/>
  <c r="B2686" i="17" s="1"/>
  <c r="B2687" i="17" s="1"/>
  <c r="B2688" i="17" s="1"/>
  <c r="I2683" i="17"/>
  <c r="H2683" i="17"/>
  <c r="E2683" i="17"/>
  <c r="E2682" i="17"/>
  <c r="I2678" i="17"/>
  <c r="H2678" i="17"/>
  <c r="E2678" i="17"/>
  <c r="I2677" i="17"/>
  <c r="H2677" i="17"/>
  <c r="E2677" i="17"/>
  <c r="I2676" i="17"/>
  <c r="H2676" i="17"/>
  <c r="E2676" i="17"/>
  <c r="I2675" i="17"/>
  <c r="H2675" i="17"/>
  <c r="E2675" i="17"/>
  <c r="I2674" i="17"/>
  <c r="H2674" i="17"/>
  <c r="E2674" i="17"/>
  <c r="B2674" i="17"/>
  <c r="B2675" i="17" s="1"/>
  <c r="B2676" i="17" s="1"/>
  <c r="B2677" i="17" s="1"/>
  <c r="B2678" i="17" s="1"/>
  <c r="I2673" i="17"/>
  <c r="H2673" i="17"/>
  <c r="E2673" i="17"/>
  <c r="E2672" i="17"/>
  <c r="I2668" i="17"/>
  <c r="H2668" i="17"/>
  <c r="E2668" i="17"/>
  <c r="I2667" i="17"/>
  <c r="H2667" i="17"/>
  <c r="E2667" i="17"/>
  <c r="I2666" i="17"/>
  <c r="H2666" i="17"/>
  <c r="E2666" i="17"/>
  <c r="I2665" i="17"/>
  <c r="H2665" i="17"/>
  <c r="E2665" i="17"/>
  <c r="I2664" i="17"/>
  <c r="H2664" i="17"/>
  <c r="E2664" i="17"/>
  <c r="B2664" i="17"/>
  <c r="B2665" i="17" s="1"/>
  <c r="B2666" i="17" s="1"/>
  <c r="B2667" i="17" s="1"/>
  <c r="B2668" i="17" s="1"/>
  <c r="I2663" i="17"/>
  <c r="H2663" i="17"/>
  <c r="E2663" i="17"/>
  <c r="E2662" i="17"/>
  <c r="I2658" i="17"/>
  <c r="H2658" i="17"/>
  <c r="E2658" i="17"/>
  <c r="I2657" i="17"/>
  <c r="H2657" i="17"/>
  <c r="E2657" i="17"/>
  <c r="I2656" i="17"/>
  <c r="H2656" i="17"/>
  <c r="E2656" i="17"/>
  <c r="I2655" i="17"/>
  <c r="H2655" i="17"/>
  <c r="E2655" i="17"/>
  <c r="I2654" i="17"/>
  <c r="H2654" i="17"/>
  <c r="E2654" i="17"/>
  <c r="B2654" i="17"/>
  <c r="B2655" i="17" s="1"/>
  <c r="B2656" i="17" s="1"/>
  <c r="B2657" i="17" s="1"/>
  <c r="B2658" i="17" s="1"/>
  <c r="I2653" i="17"/>
  <c r="H2653" i="17"/>
  <c r="E2653" i="17"/>
  <c r="E2652" i="17"/>
  <c r="I2647" i="17"/>
  <c r="H2647" i="17"/>
  <c r="E2647" i="17"/>
  <c r="I2646" i="17"/>
  <c r="H2646" i="17"/>
  <c r="E2646" i="17"/>
  <c r="I2645" i="17"/>
  <c r="H2645" i="17"/>
  <c r="E2645" i="17"/>
  <c r="I2644" i="17"/>
  <c r="H2644" i="17"/>
  <c r="E2644" i="17"/>
  <c r="I2643" i="17"/>
  <c r="H2643" i="17"/>
  <c r="E2643" i="17"/>
  <c r="B2643" i="17"/>
  <c r="B2644" i="17" s="1"/>
  <c r="B2645" i="17" s="1"/>
  <c r="B2646" i="17" s="1"/>
  <c r="B2647" i="17" s="1"/>
  <c r="I2642" i="17"/>
  <c r="H2642" i="17"/>
  <c r="E2642" i="17"/>
  <c r="E2641" i="17"/>
  <c r="I2637" i="17"/>
  <c r="H2637" i="17"/>
  <c r="E2637" i="17"/>
  <c r="I2636" i="17"/>
  <c r="H2636" i="17"/>
  <c r="E2636" i="17"/>
  <c r="I2635" i="17"/>
  <c r="H2635" i="17"/>
  <c r="E2635" i="17"/>
  <c r="I2634" i="17"/>
  <c r="H2634" i="17"/>
  <c r="E2634" i="17"/>
  <c r="I2633" i="17"/>
  <c r="H2633" i="17"/>
  <c r="E2633" i="17"/>
  <c r="B2633" i="17"/>
  <c r="B2634" i="17" s="1"/>
  <c r="B2635" i="17" s="1"/>
  <c r="B2636" i="17" s="1"/>
  <c r="B2637" i="17" s="1"/>
  <c r="I2632" i="17"/>
  <c r="H2632" i="17"/>
  <c r="E2632" i="17"/>
  <c r="E2631" i="17"/>
  <c r="I2627" i="17"/>
  <c r="H2627" i="17"/>
  <c r="E2627" i="17"/>
  <c r="I2626" i="17"/>
  <c r="H2626" i="17"/>
  <c r="E2626" i="17"/>
  <c r="I2625" i="17"/>
  <c r="H2625" i="17"/>
  <c r="E2625" i="17"/>
  <c r="I2624" i="17"/>
  <c r="H2624" i="17"/>
  <c r="E2624" i="17"/>
  <c r="I2623" i="17"/>
  <c r="H2623" i="17"/>
  <c r="E2623" i="17"/>
  <c r="B2623" i="17"/>
  <c r="B2624" i="17" s="1"/>
  <c r="B2625" i="17" s="1"/>
  <c r="B2626" i="17" s="1"/>
  <c r="B2627" i="17" s="1"/>
  <c r="I2622" i="17"/>
  <c r="H2622" i="17"/>
  <c r="E2622" i="17"/>
  <c r="E2621" i="17"/>
  <c r="I2617" i="17"/>
  <c r="H2617" i="17"/>
  <c r="E2617" i="17"/>
  <c r="I2616" i="17"/>
  <c r="H2616" i="17"/>
  <c r="E2616" i="17"/>
  <c r="I2615" i="17"/>
  <c r="H2615" i="17"/>
  <c r="E2615" i="17"/>
  <c r="I2614" i="17"/>
  <c r="H2614" i="17"/>
  <c r="E2614" i="17"/>
  <c r="I2613" i="17"/>
  <c r="H2613" i="17"/>
  <c r="E2613" i="17"/>
  <c r="B2613" i="17"/>
  <c r="B2614" i="17" s="1"/>
  <c r="B2615" i="17" s="1"/>
  <c r="B2616" i="17" s="1"/>
  <c r="B2617" i="17" s="1"/>
  <c r="I2612" i="17"/>
  <c r="H2612" i="17"/>
  <c r="E2612" i="17"/>
  <c r="E2611" i="17"/>
  <c r="I2607" i="17"/>
  <c r="H2607" i="17"/>
  <c r="E2607" i="17"/>
  <c r="I2606" i="17"/>
  <c r="H2606" i="17"/>
  <c r="E2606" i="17"/>
  <c r="I2605" i="17"/>
  <c r="H2605" i="17"/>
  <c r="E2605" i="17"/>
  <c r="I2604" i="17"/>
  <c r="H2604" i="17"/>
  <c r="E2604" i="17"/>
  <c r="I2603" i="17"/>
  <c r="H2603" i="17"/>
  <c r="E2603" i="17"/>
  <c r="B2603" i="17"/>
  <c r="B2604" i="17" s="1"/>
  <c r="B2605" i="17" s="1"/>
  <c r="B2606" i="17" s="1"/>
  <c r="B2607" i="17" s="1"/>
  <c r="I2602" i="17"/>
  <c r="H2602" i="17"/>
  <c r="E2602" i="17"/>
  <c r="E2601" i="17"/>
  <c r="I2597" i="17"/>
  <c r="H2597" i="17"/>
  <c r="E2597" i="17"/>
  <c r="I2596" i="17"/>
  <c r="H2596" i="17"/>
  <c r="E2596" i="17"/>
  <c r="I2595" i="17"/>
  <c r="H2595" i="17"/>
  <c r="E2595" i="17"/>
  <c r="I2594" i="17"/>
  <c r="H2594" i="17"/>
  <c r="E2594" i="17"/>
  <c r="I2593" i="17"/>
  <c r="H2593" i="17"/>
  <c r="E2593" i="17"/>
  <c r="B2593" i="17"/>
  <c r="B2594" i="17" s="1"/>
  <c r="B2595" i="17" s="1"/>
  <c r="B2596" i="17" s="1"/>
  <c r="B2597" i="17" s="1"/>
  <c r="I2592" i="17"/>
  <c r="H2592" i="17"/>
  <c r="E2592" i="17"/>
  <c r="E2591" i="17"/>
  <c r="I2587" i="17"/>
  <c r="H2587" i="17"/>
  <c r="E2587" i="17"/>
  <c r="I2586" i="17"/>
  <c r="H2586" i="17"/>
  <c r="E2586" i="17"/>
  <c r="I2585" i="17"/>
  <c r="H2585" i="17"/>
  <c r="E2585" i="17"/>
  <c r="I2584" i="17"/>
  <c r="H2584" i="17"/>
  <c r="E2584" i="17"/>
  <c r="I2583" i="17"/>
  <c r="H2583" i="17"/>
  <c r="E2583" i="17"/>
  <c r="B2583" i="17"/>
  <c r="B2584" i="17" s="1"/>
  <c r="B2585" i="17" s="1"/>
  <c r="B2586" i="17" s="1"/>
  <c r="B2587" i="17" s="1"/>
  <c r="I2582" i="17"/>
  <c r="H2582" i="17"/>
  <c r="E2582" i="17"/>
  <c r="E2581" i="17"/>
  <c r="I2577" i="17"/>
  <c r="H2577" i="17"/>
  <c r="E2577" i="17"/>
  <c r="I2576" i="17"/>
  <c r="H2576" i="17"/>
  <c r="E2576" i="17"/>
  <c r="I2575" i="17"/>
  <c r="H2575" i="17"/>
  <c r="E2575" i="17"/>
  <c r="I2574" i="17"/>
  <c r="H2574" i="17"/>
  <c r="E2574" i="17"/>
  <c r="I2573" i="17"/>
  <c r="H2573" i="17"/>
  <c r="E2573" i="17"/>
  <c r="B2573" i="17"/>
  <c r="B2574" i="17" s="1"/>
  <c r="B2575" i="17" s="1"/>
  <c r="B2576" i="17" s="1"/>
  <c r="B2577" i="17" s="1"/>
  <c r="I2572" i="17"/>
  <c r="H2572" i="17"/>
  <c r="E2572" i="17"/>
  <c r="E2571" i="17"/>
  <c r="I2567" i="17"/>
  <c r="H2567" i="17"/>
  <c r="E2567" i="17"/>
  <c r="I2566" i="17"/>
  <c r="H2566" i="17"/>
  <c r="E2566" i="17"/>
  <c r="I2565" i="17"/>
  <c r="H2565" i="17"/>
  <c r="E2565" i="17"/>
  <c r="I2564" i="17"/>
  <c r="H2564" i="17"/>
  <c r="E2564" i="17"/>
  <c r="I2563" i="17"/>
  <c r="H2563" i="17"/>
  <c r="E2563" i="17"/>
  <c r="B2563" i="17"/>
  <c r="B2564" i="17" s="1"/>
  <c r="B2565" i="17" s="1"/>
  <c r="B2566" i="17" s="1"/>
  <c r="B2567" i="17" s="1"/>
  <c r="I2562" i="17"/>
  <c r="H2562" i="17"/>
  <c r="E2562" i="17"/>
  <c r="E2561" i="17"/>
  <c r="I2557" i="17"/>
  <c r="H2557" i="17"/>
  <c r="E2557" i="17"/>
  <c r="I2556" i="17"/>
  <c r="H2556" i="17"/>
  <c r="E2556" i="17"/>
  <c r="I2555" i="17"/>
  <c r="H2555" i="17"/>
  <c r="E2555" i="17"/>
  <c r="I2554" i="17"/>
  <c r="H2554" i="17"/>
  <c r="E2554" i="17"/>
  <c r="I2553" i="17"/>
  <c r="H2553" i="17"/>
  <c r="E2553" i="17"/>
  <c r="B2553" i="17"/>
  <c r="B2554" i="17" s="1"/>
  <c r="B2555" i="17" s="1"/>
  <c r="B2556" i="17" s="1"/>
  <c r="B2557" i="17" s="1"/>
  <c r="I2552" i="17"/>
  <c r="H2552" i="17"/>
  <c r="E2552" i="17"/>
  <c r="E2551" i="17"/>
  <c r="I2547" i="17"/>
  <c r="H2547" i="17"/>
  <c r="E2547" i="17"/>
  <c r="I2546" i="17"/>
  <c r="H2546" i="17"/>
  <c r="E2546" i="17"/>
  <c r="I2545" i="17"/>
  <c r="H2545" i="17"/>
  <c r="E2545" i="17"/>
  <c r="I2544" i="17"/>
  <c r="H2544" i="17"/>
  <c r="E2544" i="17"/>
  <c r="I2543" i="17"/>
  <c r="H2543" i="17"/>
  <c r="E2543" i="17"/>
  <c r="B2543" i="17"/>
  <c r="B2544" i="17" s="1"/>
  <c r="B2545" i="17" s="1"/>
  <c r="B2546" i="17" s="1"/>
  <c r="B2547" i="17" s="1"/>
  <c r="I2542" i="17"/>
  <c r="H2542" i="17"/>
  <c r="E2542" i="17"/>
  <c r="E2541" i="17"/>
  <c r="I2537" i="17"/>
  <c r="H2537" i="17"/>
  <c r="I2536" i="17"/>
  <c r="H2536" i="17"/>
  <c r="I2535" i="17"/>
  <c r="H2535" i="17"/>
  <c r="I2534" i="17"/>
  <c r="H2534" i="17"/>
  <c r="I2533" i="17"/>
  <c r="H2533" i="17"/>
  <c r="B2533" i="17"/>
  <c r="B2534" i="17" s="1"/>
  <c r="B2535" i="17" s="1"/>
  <c r="B2536" i="17" s="1"/>
  <c r="B2537" i="17" s="1"/>
  <c r="I2532" i="17"/>
  <c r="H2532" i="17"/>
  <c r="I2526" i="17"/>
  <c r="H2526" i="17"/>
  <c r="E2526" i="17"/>
  <c r="I2525" i="17"/>
  <c r="H2525" i="17"/>
  <c r="E2525" i="17"/>
  <c r="I2524" i="17"/>
  <c r="H2524" i="17"/>
  <c r="E2524" i="17"/>
  <c r="I2523" i="17"/>
  <c r="H2523" i="17"/>
  <c r="E2523" i="17"/>
  <c r="I2522" i="17"/>
  <c r="H2522" i="17"/>
  <c r="E2522" i="17"/>
  <c r="I2521" i="17"/>
  <c r="H2521" i="17"/>
  <c r="E2521" i="17"/>
  <c r="I2520" i="17"/>
  <c r="H2520" i="17"/>
  <c r="E2520" i="17"/>
  <c r="I2519" i="17"/>
  <c r="H2519" i="17"/>
  <c r="E2519" i="17"/>
  <c r="B2519" i="17"/>
  <c r="B2520" i="17" s="1"/>
  <c r="B2521" i="17" s="1"/>
  <c r="B2522" i="17" s="1"/>
  <c r="B2523" i="17" s="1"/>
  <c r="B2524" i="17" s="1"/>
  <c r="B2525" i="17" s="1"/>
  <c r="B2526" i="17" s="1"/>
  <c r="I2518" i="17"/>
  <c r="H2518" i="17"/>
  <c r="E2518" i="17"/>
  <c r="E2517" i="17"/>
  <c r="I2513" i="17"/>
  <c r="H2513" i="17"/>
  <c r="E2513" i="17"/>
  <c r="I2512" i="17"/>
  <c r="H2512" i="17"/>
  <c r="E2512" i="17"/>
  <c r="I2511" i="17"/>
  <c r="H2511" i="17"/>
  <c r="E2511" i="17"/>
  <c r="I2510" i="17"/>
  <c r="H2510" i="17"/>
  <c r="E2510" i="17"/>
  <c r="I2509" i="17"/>
  <c r="H2509" i="17"/>
  <c r="E2509" i="17"/>
  <c r="I2508" i="17"/>
  <c r="H2508" i="17"/>
  <c r="E2508" i="17"/>
  <c r="I2507" i="17"/>
  <c r="H2507" i="17"/>
  <c r="E2507" i="17"/>
  <c r="I2506" i="17"/>
  <c r="H2506" i="17"/>
  <c r="E2506" i="17"/>
  <c r="B2506" i="17"/>
  <c r="B2507" i="17" s="1"/>
  <c r="B2508" i="17" s="1"/>
  <c r="B2509" i="17" s="1"/>
  <c r="B2510" i="17" s="1"/>
  <c r="B2511" i="17" s="1"/>
  <c r="B2512" i="17" s="1"/>
  <c r="B2513" i="17" s="1"/>
  <c r="I2505" i="17"/>
  <c r="H2505" i="17"/>
  <c r="E2505" i="17"/>
  <c r="E2504" i="17"/>
  <c r="I2500" i="17"/>
  <c r="H2500" i="17"/>
  <c r="E2500" i="17"/>
  <c r="I2499" i="17"/>
  <c r="H2499" i="17"/>
  <c r="E2499" i="17"/>
  <c r="I2498" i="17"/>
  <c r="H2498" i="17"/>
  <c r="E2498" i="17"/>
  <c r="I2497" i="17"/>
  <c r="H2497" i="17"/>
  <c r="E2497" i="17"/>
  <c r="I2496" i="17"/>
  <c r="H2496" i="17"/>
  <c r="E2496" i="17"/>
  <c r="I2495" i="17"/>
  <c r="H2495" i="17"/>
  <c r="E2495" i="17"/>
  <c r="I2494" i="17"/>
  <c r="H2494" i="17"/>
  <c r="E2494" i="17"/>
  <c r="I2493" i="17"/>
  <c r="H2493" i="17"/>
  <c r="E2493" i="17"/>
  <c r="B2493" i="17"/>
  <c r="B2494" i="17" s="1"/>
  <c r="B2495" i="17" s="1"/>
  <c r="B2496" i="17" s="1"/>
  <c r="B2497" i="17" s="1"/>
  <c r="B2498" i="17" s="1"/>
  <c r="B2499" i="17" s="1"/>
  <c r="B2500" i="17" s="1"/>
  <c r="I2492" i="17"/>
  <c r="H2492" i="17"/>
  <c r="E2492" i="17"/>
  <c r="E2491" i="17"/>
  <c r="I2487" i="17"/>
  <c r="H2487" i="17"/>
  <c r="E2487" i="17"/>
  <c r="I2486" i="17"/>
  <c r="H2486" i="17"/>
  <c r="E2486" i="17"/>
  <c r="I2485" i="17"/>
  <c r="H2485" i="17"/>
  <c r="E2485" i="17"/>
  <c r="I2484" i="17"/>
  <c r="H2484" i="17"/>
  <c r="E2484" i="17"/>
  <c r="I2483" i="17"/>
  <c r="H2483" i="17"/>
  <c r="E2483" i="17"/>
  <c r="I2482" i="17"/>
  <c r="H2482" i="17"/>
  <c r="E2482" i="17"/>
  <c r="I2481" i="17"/>
  <c r="H2481" i="17"/>
  <c r="E2481" i="17"/>
  <c r="I2480" i="17"/>
  <c r="H2480" i="17"/>
  <c r="E2480" i="17"/>
  <c r="B2480" i="17"/>
  <c r="B2481" i="17" s="1"/>
  <c r="B2482" i="17" s="1"/>
  <c r="B2483" i="17" s="1"/>
  <c r="B2484" i="17" s="1"/>
  <c r="B2485" i="17" s="1"/>
  <c r="B2486" i="17" s="1"/>
  <c r="B2487" i="17" s="1"/>
  <c r="I2479" i="17"/>
  <c r="H2479" i="17"/>
  <c r="E2479" i="17"/>
  <c r="E2478" i="17"/>
  <c r="I2474" i="17"/>
  <c r="H2474" i="17"/>
  <c r="E2474" i="17"/>
  <c r="I2473" i="17"/>
  <c r="H2473" i="17"/>
  <c r="E2473" i="17"/>
  <c r="I2472" i="17"/>
  <c r="H2472" i="17"/>
  <c r="E2472" i="17"/>
  <c r="I2471" i="17"/>
  <c r="H2471" i="17"/>
  <c r="E2471" i="17"/>
  <c r="I2470" i="17"/>
  <c r="H2470" i="17"/>
  <c r="E2470" i="17"/>
  <c r="I2469" i="17"/>
  <c r="H2469" i="17"/>
  <c r="E2469" i="17"/>
  <c r="I2468" i="17"/>
  <c r="H2468" i="17"/>
  <c r="E2468" i="17"/>
  <c r="I2467" i="17"/>
  <c r="H2467" i="17"/>
  <c r="E2467" i="17"/>
  <c r="B2467" i="17"/>
  <c r="B2468" i="17" s="1"/>
  <c r="B2469" i="17" s="1"/>
  <c r="B2470" i="17" s="1"/>
  <c r="B2471" i="17" s="1"/>
  <c r="B2472" i="17" s="1"/>
  <c r="B2473" i="17" s="1"/>
  <c r="B2474" i="17" s="1"/>
  <c r="I2466" i="17"/>
  <c r="H2466" i="17"/>
  <c r="E2466" i="17"/>
  <c r="E2465" i="17"/>
  <c r="I2461" i="17"/>
  <c r="H2461" i="17"/>
  <c r="E2461" i="17"/>
  <c r="I2460" i="17"/>
  <c r="H2460" i="17"/>
  <c r="E2460" i="17"/>
  <c r="I2459" i="17"/>
  <c r="H2459" i="17"/>
  <c r="E2459" i="17"/>
  <c r="I2458" i="17"/>
  <c r="H2458" i="17"/>
  <c r="E2458" i="17"/>
  <c r="I2457" i="17"/>
  <c r="H2457" i="17"/>
  <c r="E2457" i="17"/>
  <c r="I2456" i="17"/>
  <c r="H2456" i="17"/>
  <c r="E2456" i="17"/>
  <c r="I2455" i="17"/>
  <c r="H2455" i="17"/>
  <c r="E2455" i="17"/>
  <c r="I2454" i="17"/>
  <c r="H2454" i="17"/>
  <c r="E2454" i="17"/>
  <c r="B2454" i="17"/>
  <c r="B2455" i="17" s="1"/>
  <c r="B2456" i="17" s="1"/>
  <c r="B2457" i="17" s="1"/>
  <c r="B2458" i="17" s="1"/>
  <c r="B2459" i="17" s="1"/>
  <c r="B2460" i="17" s="1"/>
  <c r="B2461" i="17" s="1"/>
  <c r="I2453" i="17"/>
  <c r="H2453" i="17"/>
  <c r="E2453" i="17"/>
  <c r="E2452" i="17"/>
  <c r="I2448" i="17"/>
  <c r="H2448" i="17"/>
  <c r="E2448" i="17"/>
  <c r="I2447" i="17"/>
  <c r="H2447" i="17"/>
  <c r="E2447" i="17"/>
  <c r="I2446" i="17"/>
  <c r="H2446" i="17"/>
  <c r="E2446" i="17"/>
  <c r="I2445" i="17"/>
  <c r="H2445" i="17"/>
  <c r="E2445" i="17"/>
  <c r="I2444" i="17"/>
  <c r="H2444" i="17"/>
  <c r="E2444" i="17"/>
  <c r="I2443" i="17"/>
  <c r="H2443" i="17"/>
  <c r="E2443" i="17"/>
  <c r="I2442" i="17"/>
  <c r="H2442" i="17"/>
  <c r="E2442" i="17"/>
  <c r="I2441" i="17"/>
  <c r="H2441" i="17"/>
  <c r="E2441" i="17"/>
  <c r="B2441" i="17"/>
  <c r="B2442" i="17" s="1"/>
  <c r="B2443" i="17" s="1"/>
  <c r="B2444" i="17" s="1"/>
  <c r="B2445" i="17" s="1"/>
  <c r="B2446" i="17" s="1"/>
  <c r="B2447" i="17" s="1"/>
  <c r="B2448" i="17" s="1"/>
  <c r="I2440" i="17"/>
  <c r="H2440" i="17"/>
  <c r="E2440" i="17"/>
  <c r="E2439" i="17"/>
  <c r="I2435" i="17"/>
  <c r="H2435" i="17"/>
  <c r="E2435" i="17"/>
  <c r="I2434" i="17"/>
  <c r="H2434" i="17"/>
  <c r="E2434" i="17"/>
  <c r="I2433" i="17"/>
  <c r="H2433" i="17"/>
  <c r="E2433" i="17"/>
  <c r="I2432" i="17"/>
  <c r="H2432" i="17"/>
  <c r="E2432" i="17"/>
  <c r="I2431" i="17"/>
  <c r="H2431" i="17"/>
  <c r="E2431" i="17"/>
  <c r="I2430" i="17"/>
  <c r="H2430" i="17"/>
  <c r="E2430" i="17"/>
  <c r="I2429" i="17"/>
  <c r="H2429" i="17"/>
  <c r="E2429" i="17"/>
  <c r="I2428" i="17"/>
  <c r="H2428" i="17"/>
  <c r="E2428" i="17"/>
  <c r="B2428" i="17"/>
  <c r="B2429" i="17" s="1"/>
  <c r="B2430" i="17" s="1"/>
  <c r="B2431" i="17" s="1"/>
  <c r="B2432" i="17" s="1"/>
  <c r="B2433" i="17" s="1"/>
  <c r="B2434" i="17" s="1"/>
  <c r="B2435" i="17" s="1"/>
  <c r="I2427" i="17"/>
  <c r="H2427" i="17"/>
  <c r="E2427" i="17"/>
  <c r="E2426" i="17"/>
  <c r="H2421" i="17"/>
  <c r="E2421" i="17"/>
  <c r="H2420" i="17"/>
  <c r="E2420" i="17"/>
  <c r="H2419" i="17"/>
  <c r="E2419" i="17"/>
  <c r="H2418" i="17"/>
  <c r="E2418" i="17"/>
  <c r="H2417" i="17"/>
  <c r="E2417" i="17"/>
  <c r="H2416" i="17"/>
  <c r="E2416" i="17"/>
  <c r="H2415" i="17"/>
  <c r="E2415" i="17"/>
  <c r="H2414" i="17"/>
  <c r="E2414" i="17"/>
  <c r="B2414" i="17"/>
  <c r="B2415" i="17" s="1"/>
  <c r="B2416" i="17" s="1"/>
  <c r="B2417" i="17" s="1"/>
  <c r="B2418" i="17" s="1"/>
  <c r="B2419" i="17" s="1"/>
  <c r="B2420" i="17" s="1"/>
  <c r="B2421" i="17" s="1"/>
  <c r="H2413" i="17"/>
  <c r="E2413" i="17"/>
  <c r="I2421" i="17"/>
  <c r="E2412" i="17"/>
  <c r="I2408" i="17"/>
  <c r="H2408" i="17"/>
  <c r="E2408" i="17"/>
  <c r="I2407" i="17"/>
  <c r="H2407" i="17"/>
  <c r="E2407" i="17"/>
  <c r="I2406" i="17"/>
  <c r="H2406" i="17"/>
  <c r="E2406" i="17"/>
  <c r="I2405" i="17"/>
  <c r="H2405" i="17"/>
  <c r="E2405" i="17"/>
  <c r="I2404" i="17"/>
  <c r="H2404" i="17"/>
  <c r="E2404" i="17"/>
  <c r="I2403" i="17"/>
  <c r="H2403" i="17"/>
  <c r="E2403" i="17"/>
  <c r="I2402" i="17"/>
  <c r="H2402" i="17"/>
  <c r="E2402" i="17"/>
  <c r="I2401" i="17"/>
  <c r="H2401" i="17"/>
  <c r="E2401" i="17"/>
  <c r="B2401" i="17"/>
  <c r="B2402" i="17" s="1"/>
  <c r="B2403" i="17" s="1"/>
  <c r="B2404" i="17" s="1"/>
  <c r="B2405" i="17" s="1"/>
  <c r="B2406" i="17" s="1"/>
  <c r="B2407" i="17" s="1"/>
  <c r="B2408" i="17" s="1"/>
  <c r="I2400" i="17"/>
  <c r="H2400" i="17"/>
  <c r="E2400" i="17"/>
  <c r="E2399" i="17"/>
  <c r="I2395" i="17"/>
  <c r="H2395" i="17"/>
  <c r="E2395" i="17"/>
  <c r="I2394" i="17"/>
  <c r="H2394" i="17"/>
  <c r="E2394" i="17"/>
  <c r="I2393" i="17"/>
  <c r="H2393" i="17"/>
  <c r="E2393" i="17"/>
  <c r="I2392" i="17"/>
  <c r="H2392" i="17"/>
  <c r="E2392" i="17"/>
  <c r="I2391" i="17"/>
  <c r="H2391" i="17"/>
  <c r="E2391" i="17"/>
  <c r="I2390" i="17"/>
  <c r="H2390" i="17"/>
  <c r="E2390" i="17"/>
  <c r="I2389" i="17"/>
  <c r="H2389" i="17"/>
  <c r="E2389" i="17"/>
  <c r="I2388" i="17"/>
  <c r="H2388" i="17"/>
  <c r="E2388" i="17"/>
  <c r="B2388" i="17"/>
  <c r="B2389" i="17" s="1"/>
  <c r="B2390" i="17" s="1"/>
  <c r="B2391" i="17" s="1"/>
  <c r="B2392" i="17" s="1"/>
  <c r="B2393" i="17" s="1"/>
  <c r="B2394" i="17" s="1"/>
  <c r="B2395" i="17" s="1"/>
  <c r="I2387" i="17"/>
  <c r="H2387" i="17"/>
  <c r="E2387" i="17"/>
  <c r="E2386" i="17"/>
  <c r="I2382" i="17"/>
  <c r="H2382" i="17"/>
  <c r="E2382" i="17"/>
  <c r="I2381" i="17"/>
  <c r="H2381" i="17"/>
  <c r="E2381" i="17"/>
  <c r="I2380" i="17"/>
  <c r="H2380" i="17"/>
  <c r="E2380" i="17"/>
  <c r="I2379" i="17"/>
  <c r="H2379" i="17"/>
  <c r="E2379" i="17"/>
  <c r="I2378" i="17"/>
  <c r="H2378" i="17"/>
  <c r="E2378" i="17"/>
  <c r="I2377" i="17"/>
  <c r="H2377" i="17"/>
  <c r="E2377" i="17"/>
  <c r="I2376" i="17"/>
  <c r="H2376" i="17"/>
  <c r="E2376" i="17"/>
  <c r="I2375" i="17"/>
  <c r="H2375" i="17"/>
  <c r="E2375" i="17"/>
  <c r="B2375" i="17"/>
  <c r="B2376" i="17" s="1"/>
  <c r="B2377" i="17" s="1"/>
  <c r="B2378" i="17" s="1"/>
  <c r="B2379" i="17" s="1"/>
  <c r="B2380" i="17" s="1"/>
  <c r="B2381" i="17" s="1"/>
  <c r="B2382" i="17" s="1"/>
  <c r="I2374" i="17"/>
  <c r="H2374" i="17"/>
  <c r="E2374" i="17"/>
  <c r="E2373" i="17"/>
  <c r="I2369" i="17"/>
  <c r="H2369" i="17"/>
  <c r="E2369" i="17"/>
  <c r="I2368" i="17"/>
  <c r="H2368" i="17"/>
  <c r="E2368" i="17"/>
  <c r="I2367" i="17"/>
  <c r="H2367" i="17"/>
  <c r="E2367" i="17"/>
  <c r="I2366" i="17"/>
  <c r="H2366" i="17"/>
  <c r="E2366" i="17"/>
  <c r="I2365" i="17"/>
  <c r="H2365" i="17"/>
  <c r="E2365" i="17"/>
  <c r="I2364" i="17"/>
  <c r="H2364" i="17"/>
  <c r="E2364" i="17"/>
  <c r="I2363" i="17"/>
  <c r="H2363" i="17"/>
  <c r="E2363" i="17"/>
  <c r="I2362" i="17"/>
  <c r="H2362" i="17"/>
  <c r="E2362" i="17"/>
  <c r="B2362" i="17"/>
  <c r="B2363" i="17" s="1"/>
  <c r="B2364" i="17" s="1"/>
  <c r="B2365" i="17" s="1"/>
  <c r="B2366" i="17" s="1"/>
  <c r="B2367" i="17" s="1"/>
  <c r="B2368" i="17" s="1"/>
  <c r="B2369" i="17" s="1"/>
  <c r="I2361" i="17"/>
  <c r="H2361" i="17"/>
  <c r="E2361" i="17"/>
  <c r="E2360" i="17"/>
  <c r="I2356" i="17"/>
  <c r="H2356" i="17"/>
  <c r="E2356" i="17"/>
  <c r="I2355" i="17"/>
  <c r="H2355" i="17"/>
  <c r="E2355" i="17"/>
  <c r="I2354" i="17"/>
  <c r="H2354" i="17"/>
  <c r="E2354" i="17"/>
  <c r="I2353" i="17"/>
  <c r="H2353" i="17"/>
  <c r="E2353" i="17"/>
  <c r="I2352" i="17"/>
  <c r="H2352" i="17"/>
  <c r="E2352" i="17"/>
  <c r="I2351" i="17"/>
  <c r="H2351" i="17"/>
  <c r="E2351" i="17"/>
  <c r="I2350" i="17"/>
  <c r="H2350" i="17"/>
  <c r="E2350" i="17"/>
  <c r="I2349" i="17"/>
  <c r="H2349" i="17"/>
  <c r="E2349" i="17"/>
  <c r="B2349" i="17"/>
  <c r="B2350" i="17" s="1"/>
  <c r="B2351" i="17" s="1"/>
  <c r="B2352" i="17" s="1"/>
  <c r="B2353" i="17" s="1"/>
  <c r="B2354" i="17" s="1"/>
  <c r="B2355" i="17" s="1"/>
  <c r="B2356" i="17" s="1"/>
  <c r="I2348" i="17"/>
  <c r="H2348" i="17"/>
  <c r="E2348" i="17"/>
  <c r="E2347" i="17"/>
  <c r="I2343" i="17"/>
  <c r="H2343" i="17"/>
  <c r="E2343" i="17"/>
  <c r="I2342" i="17"/>
  <c r="H2342" i="17"/>
  <c r="E2342" i="17"/>
  <c r="I2341" i="17"/>
  <c r="H2341" i="17"/>
  <c r="E2341" i="17"/>
  <c r="I2340" i="17"/>
  <c r="H2340" i="17"/>
  <c r="E2340" i="17"/>
  <c r="I2339" i="17"/>
  <c r="H2339" i="17"/>
  <c r="E2339" i="17"/>
  <c r="I2338" i="17"/>
  <c r="H2338" i="17"/>
  <c r="E2338" i="17"/>
  <c r="I2337" i="17"/>
  <c r="H2337" i="17"/>
  <c r="E2337" i="17"/>
  <c r="I2336" i="17"/>
  <c r="H2336" i="17"/>
  <c r="E2336" i="17"/>
  <c r="B2336" i="17"/>
  <c r="B2337" i="17" s="1"/>
  <c r="B2338" i="17" s="1"/>
  <c r="B2339" i="17" s="1"/>
  <c r="B2340" i="17" s="1"/>
  <c r="B2341" i="17" s="1"/>
  <c r="B2342" i="17" s="1"/>
  <c r="B2343" i="17" s="1"/>
  <c r="I2335" i="17"/>
  <c r="H2335" i="17"/>
  <c r="E2335" i="17"/>
  <c r="E2334" i="17"/>
  <c r="I2330" i="17"/>
  <c r="H2330" i="17"/>
  <c r="E2330" i="17"/>
  <c r="I2329" i="17"/>
  <c r="H2329" i="17"/>
  <c r="E2329" i="17"/>
  <c r="I2328" i="17"/>
  <c r="H2328" i="17"/>
  <c r="E2328" i="17"/>
  <c r="I2327" i="17"/>
  <c r="H2327" i="17"/>
  <c r="E2327" i="17"/>
  <c r="I2326" i="17"/>
  <c r="H2326" i="17"/>
  <c r="E2326" i="17"/>
  <c r="I2325" i="17"/>
  <c r="H2325" i="17"/>
  <c r="E2325" i="17"/>
  <c r="I2324" i="17"/>
  <c r="H2324" i="17"/>
  <c r="E2324" i="17"/>
  <c r="I2323" i="17"/>
  <c r="H2323" i="17"/>
  <c r="E2323" i="17"/>
  <c r="B2323" i="17"/>
  <c r="B2324" i="17" s="1"/>
  <c r="B2325" i="17" s="1"/>
  <c r="B2326" i="17" s="1"/>
  <c r="B2327" i="17" s="1"/>
  <c r="B2328" i="17" s="1"/>
  <c r="B2329" i="17" s="1"/>
  <c r="B2330" i="17" s="1"/>
  <c r="I2322" i="17"/>
  <c r="H2322" i="17"/>
  <c r="E2322" i="17"/>
  <c r="E2321" i="17"/>
  <c r="I2317" i="17"/>
  <c r="H2317" i="17"/>
  <c r="E2317" i="17"/>
  <c r="I2316" i="17"/>
  <c r="H2316" i="17"/>
  <c r="E2316" i="17"/>
  <c r="I2315" i="17"/>
  <c r="H2315" i="17"/>
  <c r="E2315" i="17"/>
  <c r="I2314" i="17"/>
  <c r="H2314" i="17"/>
  <c r="E2314" i="17"/>
  <c r="I2313" i="17"/>
  <c r="H2313" i="17"/>
  <c r="E2313" i="17"/>
  <c r="I2312" i="17"/>
  <c r="H2312" i="17"/>
  <c r="E2312" i="17"/>
  <c r="I2311" i="17"/>
  <c r="H2311" i="17"/>
  <c r="E2311" i="17"/>
  <c r="I2310" i="17"/>
  <c r="H2310" i="17"/>
  <c r="E2310" i="17"/>
  <c r="B2310" i="17"/>
  <c r="B2311" i="17" s="1"/>
  <c r="B2312" i="17" s="1"/>
  <c r="B2313" i="17" s="1"/>
  <c r="B2314" i="17" s="1"/>
  <c r="B2315" i="17" s="1"/>
  <c r="B2316" i="17" s="1"/>
  <c r="B2317" i="17" s="1"/>
  <c r="I2309" i="17"/>
  <c r="H2309" i="17"/>
  <c r="E2309" i="17"/>
  <c r="E2308" i="17"/>
  <c r="I2304" i="17"/>
  <c r="H2304" i="17"/>
  <c r="E2304" i="17"/>
  <c r="I2303" i="17"/>
  <c r="H2303" i="17"/>
  <c r="E2303" i="17"/>
  <c r="I2302" i="17"/>
  <c r="H2302" i="17"/>
  <c r="E2302" i="17"/>
  <c r="I2301" i="17"/>
  <c r="H2301" i="17"/>
  <c r="E2301" i="17"/>
  <c r="I2300" i="17"/>
  <c r="H2300" i="17"/>
  <c r="E2300" i="17"/>
  <c r="I2299" i="17"/>
  <c r="H2299" i="17"/>
  <c r="E2299" i="17"/>
  <c r="I2298" i="17"/>
  <c r="H2298" i="17"/>
  <c r="E2298" i="17"/>
  <c r="I2297" i="17"/>
  <c r="H2297" i="17"/>
  <c r="E2297" i="17"/>
  <c r="B2297" i="17"/>
  <c r="B2298" i="17" s="1"/>
  <c r="B2299" i="17" s="1"/>
  <c r="B2300" i="17" s="1"/>
  <c r="B2301" i="17" s="1"/>
  <c r="B2302" i="17" s="1"/>
  <c r="B2303" i="17" s="1"/>
  <c r="B2304" i="17" s="1"/>
  <c r="I2296" i="17"/>
  <c r="H2296" i="17"/>
  <c r="E2296" i="17"/>
  <c r="E2295" i="17"/>
  <c r="I2291" i="17"/>
  <c r="H2291" i="17"/>
  <c r="E2291" i="17"/>
  <c r="I2290" i="17"/>
  <c r="H2290" i="17"/>
  <c r="E2290" i="17"/>
  <c r="I2289" i="17"/>
  <c r="H2289" i="17"/>
  <c r="E2289" i="17"/>
  <c r="I2288" i="17"/>
  <c r="H2288" i="17"/>
  <c r="E2288" i="17"/>
  <c r="I2287" i="17"/>
  <c r="H2287" i="17"/>
  <c r="E2287" i="17"/>
  <c r="I2286" i="17"/>
  <c r="H2286" i="17"/>
  <c r="E2286" i="17"/>
  <c r="I2285" i="17"/>
  <c r="H2285" i="17"/>
  <c r="E2285" i="17"/>
  <c r="I2284" i="17"/>
  <c r="H2284" i="17"/>
  <c r="E2284" i="17"/>
  <c r="B2284" i="17"/>
  <c r="B2285" i="17" s="1"/>
  <c r="B2286" i="17" s="1"/>
  <c r="B2287" i="17" s="1"/>
  <c r="B2288" i="17" s="1"/>
  <c r="B2289" i="17" s="1"/>
  <c r="B2290" i="17" s="1"/>
  <c r="B2291" i="17" s="1"/>
  <c r="I2283" i="17"/>
  <c r="H2283" i="17"/>
  <c r="E2283" i="17"/>
  <c r="E2282" i="17"/>
  <c r="I2278" i="17"/>
  <c r="H2278" i="17"/>
  <c r="E2278" i="17"/>
  <c r="I2277" i="17"/>
  <c r="H2277" i="17"/>
  <c r="E2277" i="17"/>
  <c r="I2276" i="17"/>
  <c r="H2276" i="17"/>
  <c r="E2276" i="17"/>
  <c r="I2275" i="17"/>
  <c r="H2275" i="17"/>
  <c r="E2275" i="17"/>
  <c r="I2274" i="17"/>
  <c r="H2274" i="17"/>
  <c r="E2274" i="17"/>
  <c r="I2273" i="17"/>
  <c r="H2273" i="17"/>
  <c r="E2273" i="17"/>
  <c r="I2272" i="17"/>
  <c r="H2272" i="17"/>
  <c r="E2272" i="17"/>
  <c r="I2271" i="17"/>
  <c r="H2271" i="17"/>
  <c r="E2271" i="17"/>
  <c r="B2271" i="17"/>
  <c r="B2272" i="17" s="1"/>
  <c r="B2273" i="17" s="1"/>
  <c r="B2274" i="17" s="1"/>
  <c r="B2275" i="17" s="1"/>
  <c r="B2276" i="17" s="1"/>
  <c r="B2277" i="17" s="1"/>
  <c r="B2278" i="17" s="1"/>
  <c r="I2270" i="17"/>
  <c r="H2270" i="17"/>
  <c r="E2270" i="17"/>
  <c r="E2269" i="17"/>
  <c r="H2261" i="17"/>
  <c r="E2261" i="17"/>
  <c r="H2260" i="17"/>
  <c r="E2260" i="17"/>
  <c r="H2259" i="17"/>
  <c r="E2259" i="17"/>
  <c r="H2258" i="17"/>
  <c r="E2258" i="17"/>
  <c r="H2257" i="17"/>
  <c r="E2257" i="17"/>
  <c r="H2256" i="17"/>
  <c r="E2256" i="17"/>
  <c r="H2255" i="17"/>
  <c r="E2255" i="17"/>
  <c r="H2254" i="17"/>
  <c r="E2254" i="17"/>
  <c r="H2253" i="17"/>
  <c r="E2253" i="17"/>
  <c r="H2252" i="17"/>
  <c r="E2252" i="17"/>
  <c r="H2251" i="17"/>
  <c r="E2251" i="17"/>
  <c r="H2250" i="17"/>
  <c r="E2250" i="17"/>
  <c r="H2248" i="17"/>
  <c r="E2248" i="17"/>
  <c r="H2247" i="17"/>
  <c r="E2247" i="17"/>
  <c r="H2246" i="17"/>
  <c r="E2246" i="17"/>
  <c r="H2245" i="17"/>
  <c r="E2245" i="17"/>
  <c r="B2245" i="17"/>
  <c r="B2247" i="17" s="1"/>
  <c r="B2248" i="17" s="1"/>
  <c r="B2249" i="17" s="1"/>
  <c r="B2250" i="17" s="1"/>
  <c r="B2251" i="17" s="1"/>
  <c r="B2252" i="17" s="1"/>
  <c r="B2253" i="17" s="1"/>
  <c r="B2254" i="17" s="1"/>
  <c r="B2255" i="17" s="1"/>
  <c r="B2256" i="17" s="1"/>
  <c r="B2257" i="17" s="1"/>
  <c r="B2258" i="17" s="1"/>
  <c r="B2259" i="17" s="1"/>
  <c r="B2260" i="17" s="1"/>
  <c r="B2261" i="17" s="1"/>
  <c r="B2262" i="17" s="1"/>
  <c r="B2263" i="17" s="1"/>
  <c r="B2264" i="17" s="1"/>
  <c r="I2244" i="17"/>
  <c r="I2261" i="17" s="1"/>
  <c r="H2244" i="17"/>
  <c r="E2244" i="17"/>
  <c r="E2243" i="17"/>
  <c r="E2242" i="17"/>
  <c r="H2235" i="17"/>
  <c r="E2235" i="17"/>
  <c r="H2234" i="17"/>
  <c r="E2234" i="17"/>
  <c r="H2233" i="17"/>
  <c r="E2233" i="17"/>
  <c r="H2232" i="17"/>
  <c r="E2232" i="17"/>
  <c r="H2231" i="17"/>
  <c r="E2231" i="17"/>
  <c r="H2230" i="17"/>
  <c r="E2230" i="17"/>
  <c r="H2229" i="17"/>
  <c r="E2229" i="17"/>
  <c r="H2228" i="17"/>
  <c r="E2228" i="17"/>
  <c r="H2227" i="17"/>
  <c r="E2227" i="17"/>
  <c r="H2226" i="17"/>
  <c r="E2226" i="17"/>
  <c r="H2225" i="17"/>
  <c r="E2225" i="17"/>
  <c r="H2224" i="17"/>
  <c r="E2224" i="17"/>
  <c r="H2222" i="17"/>
  <c r="E2222" i="17"/>
  <c r="H2221" i="17"/>
  <c r="E2221" i="17"/>
  <c r="H2220" i="17"/>
  <c r="E2220" i="17"/>
  <c r="H2219" i="17"/>
  <c r="E2219" i="17"/>
  <c r="B2219" i="17"/>
  <c r="B2221" i="17" s="1"/>
  <c r="B2222" i="17" s="1"/>
  <c r="B2223" i="17" s="1"/>
  <c r="B2224" i="17" s="1"/>
  <c r="B2225" i="17" s="1"/>
  <c r="B2226" i="17" s="1"/>
  <c r="B2227" i="17" s="1"/>
  <c r="B2228" i="17" s="1"/>
  <c r="B2229" i="17" s="1"/>
  <c r="B2230" i="17" s="1"/>
  <c r="B2231" i="17" s="1"/>
  <c r="B2232" i="17" s="1"/>
  <c r="B2233" i="17" s="1"/>
  <c r="B2234" i="17" s="1"/>
  <c r="B2235" i="17" s="1"/>
  <c r="B2236" i="17" s="1"/>
  <c r="B2237" i="17" s="1"/>
  <c r="B2238" i="17" s="1"/>
  <c r="I2218" i="17"/>
  <c r="I2235" i="17" s="1"/>
  <c r="H2218" i="17"/>
  <c r="E2218" i="17"/>
  <c r="E2217" i="17"/>
  <c r="E2216" i="17"/>
  <c r="H2209" i="17"/>
  <c r="E2209" i="17"/>
  <c r="H2208" i="17"/>
  <c r="E2208" i="17"/>
  <c r="H2207" i="17"/>
  <c r="E2207" i="17"/>
  <c r="H2206" i="17"/>
  <c r="E2206" i="17"/>
  <c r="H2205" i="17"/>
  <c r="E2205" i="17"/>
  <c r="H2204" i="17"/>
  <c r="E2204" i="17"/>
  <c r="H2203" i="17"/>
  <c r="E2203" i="17"/>
  <c r="H2202" i="17"/>
  <c r="E2202" i="17"/>
  <c r="H2201" i="17"/>
  <c r="E2201" i="17"/>
  <c r="H2200" i="17"/>
  <c r="E2200" i="17"/>
  <c r="H2199" i="17"/>
  <c r="E2199" i="17"/>
  <c r="H2198" i="17"/>
  <c r="E2198" i="17"/>
  <c r="H2196" i="17"/>
  <c r="E2196" i="17"/>
  <c r="H2195" i="17"/>
  <c r="E2195" i="17"/>
  <c r="H2194" i="17"/>
  <c r="E2194" i="17"/>
  <c r="H2193" i="17"/>
  <c r="E2193" i="17"/>
  <c r="B2193" i="17"/>
  <c r="B2195" i="17" s="1"/>
  <c r="B2196" i="17" s="1"/>
  <c r="B2197" i="17" s="1"/>
  <c r="B2198" i="17" s="1"/>
  <c r="B2199" i="17" s="1"/>
  <c r="B2200" i="17" s="1"/>
  <c r="B2201" i="17" s="1"/>
  <c r="B2202" i="17" s="1"/>
  <c r="B2203" i="17" s="1"/>
  <c r="B2204" i="17" s="1"/>
  <c r="B2205" i="17" s="1"/>
  <c r="B2206" i="17" s="1"/>
  <c r="B2207" i="17" s="1"/>
  <c r="B2208" i="17" s="1"/>
  <c r="B2209" i="17" s="1"/>
  <c r="B2210" i="17" s="1"/>
  <c r="B2211" i="17" s="1"/>
  <c r="B2212" i="17" s="1"/>
  <c r="I2192" i="17"/>
  <c r="I2209" i="17" s="1"/>
  <c r="H2192" i="17"/>
  <c r="E2192" i="17"/>
  <c r="E2191" i="17"/>
  <c r="E2190" i="17"/>
  <c r="H2183" i="17"/>
  <c r="E2183" i="17"/>
  <c r="H2182" i="17"/>
  <c r="E2182" i="17"/>
  <c r="H2181" i="17"/>
  <c r="E2181" i="17"/>
  <c r="H2180" i="17"/>
  <c r="E2180" i="17"/>
  <c r="H2179" i="17"/>
  <c r="E2179" i="17"/>
  <c r="H2178" i="17"/>
  <c r="E2178" i="17"/>
  <c r="H2177" i="17"/>
  <c r="E2177" i="17"/>
  <c r="H2176" i="17"/>
  <c r="E2176" i="17"/>
  <c r="H2175" i="17"/>
  <c r="E2175" i="17"/>
  <c r="H2174" i="17"/>
  <c r="E2174" i="17"/>
  <c r="H2173" i="17"/>
  <c r="E2173" i="17"/>
  <c r="H2172" i="17"/>
  <c r="E2172" i="17"/>
  <c r="H2170" i="17"/>
  <c r="E2170" i="17"/>
  <c r="H2169" i="17"/>
  <c r="E2169" i="17"/>
  <c r="H2168" i="17"/>
  <c r="E2168" i="17"/>
  <c r="H2167" i="17"/>
  <c r="E2167" i="17"/>
  <c r="B2167" i="17"/>
  <c r="B2169" i="17" s="1"/>
  <c r="B2170" i="17" s="1"/>
  <c r="B2171" i="17" s="1"/>
  <c r="B2172" i="17" s="1"/>
  <c r="B2173" i="17" s="1"/>
  <c r="B2174" i="17" s="1"/>
  <c r="B2175" i="17" s="1"/>
  <c r="B2176" i="17" s="1"/>
  <c r="B2177" i="17" s="1"/>
  <c r="B2178" i="17" s="1"/>
  <c r="B2179" i="17" s="1"/>
  <c r="B2180" i="17" s="1"/>
  <c r="B2181" i="17" s="1"/>
  <c r="B2182" i="17" s="1"/>
  <c r="B2183" i="17" s="1"/>
  <c r="B2184" i="17" s="1"/>
  <c r="B2185" i="17" s="1"/>
  <c r="B2186" i="17" s="1"/>
  <c r="I2166" i="17"/>
  <c r="I2183" i="17" s="1"/>
  <c r="H2166" i="17"/>
  <c r="E2166" i="17"/>
  <c r="E2165" i="17"/>
  <c r="E2164" i="17"/>
  <c r="H2157" i="17"/>
  <c r="E2157" i="17"/>
  <c r="H2156" i="17"/>
  <c r="E2156" i="17"/>
  <c r="H2155" i="17"/>
  <c r="E2155" i="17"/>
  <c r="H2154" i="17"/>
  <c r="E2154" i="17"/>
  <c r="H2153" i="17"/>
  <c r="E2153" i="17"/>
  <c r="H2152" i="17"/>
  <c r="E2152" i="17"/>
  <c r="H2151" i="17"/>
  <c r="E2151" i="17"/>
  <c r="I2150" i="17"/>
  <c r="H2150" i="17"/>
  <c r="E2150" i="17"/>
  <c r="H2149" i="17"/>
  <c r="E2149" i="17"/>
  <c r="H2148" i="17"/>
  <c r="E2148" i="17"/>
  <c r="H2147" i="17"/>
  <c r="E2147" i="17"/>
  <c r="H2146" i="17"/>
  <c r="E2146" i="17"/>
  <c r="H2144" i="17"/>
  <c r="E2144" i="17"/>
  <c r="H2143" i="17"/>
  <c r="E2143" i="17"/>
  <c r="H2142" i="17"/>
  <c r="E2142" i="17"/>
  <c r="H2141" i="17"/>
  <c r="E2141" i="17"/>
  <c r="B2141" i="17"/>
  <c r="B2143" i="17" s="1"/>
  <c r="B2144" i="17" s="1"/>
  <c r="B2145" i="17" s="1"/>
  <c r="B2146" i="17" s="1"/>
  <c r="B2147" i="17" s="1"/>
  <c r="B2148" i="17" s="1"/>
  <c r="B2149" i="17" s="1"/>
  <c r="B2150" i="17" s="1"/>
  <c r="B2151" i="17" s="1"/>
  <c r="B2152" i="17" s="1"/>
  <c r="B2153" i="17" s="1"/>
  <c r="B2154" i="17" s="1"/>
  <c r="B2155" i="17" s="1"/>
  <c r="B2156" i="17" s="1"/>
  <c r="B2157" i="17" s="1"/>
  <c r="B2158" i="17" s="1"/>
  <c r="B2159" i="17" s="1"/>
  <c r="B2160" i="17" s="1"/>
  <c r="I2140" i="17"/>
  <c r="I2157" i="17" s="1"/>
  <c r="H2140" i="17"/>
  <c r="E2140" i="17"/>
  <c r="E2139" i="17"/>
  <c r="E2138" i="17"/>
  <c r="H2131" i="17"/>
  <c r="E2131" i="17"/>
  <c r="H2130" i="17"/>
  <c r="E2130" i="17"/>
  <c r="H2129" i="17"/>
  <c r="E2129" i="17"/>
  <c r="H2128" i="17"/>
  <c r="E2128" i="17"/>
  <c r="H2127" i="17"/>
  <c r="E2127" i="17"/>
  <c r="H2126" i="17"/>
  <c r="E2126" i="17"/>
  <c r="H2125" i="17"/>
  <c r="E2125" i="17"/>
  <c r="H2124" i="17"/>
  <c r="E2124" i="17"/>
  <c r="H2123" i="17"/>
  <c r="E2123" i="17"/>
  <c r="H2122" i="17"/>
  <c r="E2122" i="17"/>
  <c r="H2121" i="17"/>
  <c r="E2121" i="17"/>
  <c r="H2120" i="17"/>
  <c r="E2120" i="17"/>
  <c r="H2118" i="17"/>
  <c r="E2118" i="17"/>
  <c r="H2117" i="17"/>
  <c r="E2117" i="17"/>
  <c r="H2116" i="17"/>
  <c r="E2116" i="17"/>
  <c r="H2115" i="17"/>
  <c r="E2115" i="17"/>
  <c r="B2115" i="17"/>
  <c r="B2117" i="17" s="1"/>
  <c r="B2118" i="17" s="1"/>
  <c r="B2119" i="17" s="1"/>
  <c r="B2120" i="17" s="1"/>
  <c r="B2121" i="17" s="1"/>
  <c r="B2122" i="17" s="1"/>
  <c r="B2123" i="17" s="1"/>
  <c r="B2124" i="17" s="1"/>
  <c r="B2125" i="17" s="1"/>
  <c r="B2126" i="17" s="1"/>
  <c r="B2127" i="17" s="1"/>
  <c r="B2128" i="17" s="1"/>
  <c r="B2129" i="17" s="1"/>
  <c r="B2130" i="17" s="1"/>
  <c r="B2131" i="17" s="1"/>
  <c r="B2132" i="17" s="1"/>
  <c r="B2133" i="17" s="1"/>
  <c r="B2134" i="17" s="1"/>
  <c r="I2114" i="17"/>
  <c r="I2118" i="17" s="1"/>
  <c r="H2114" i="17"/>
  <c r="E2114" i="17"/>
  <c r="E2113" i="17"/>
  <c r="E2112" i="17"/>
  <c r="H2105" i="17"/>
  <c r="E2105" i="17"/>
  <c r="H2104" i="17"/>
  <c r="E2104" i="17"/>
  <c r="H2103" i="17"/>
  <c r="E2103" i="17"/>
  <c r="H2102" i="17"/>
  <c r="E2102" i="17"/>
  <c r="H2101" i="17"/>
  <c r="E2101" i="17"/>
  <c r="H2100" i="17"/>
  <c r="E2100" i="17"/>
  <c r="H2099" i="17"/>
  <c r="E2099" i="17"/>
  <c r="H2098" i="17"/>
  <c r="E2098" i="17"/>
  <c r="H2097" i="17"/>
  <c r="E2097" i="17"/>
  <c r="H2096" i="17"/>
  <c r="E2096" i="17"/>
  <c r="H2095" i="17"/>
  <c r="E2095" i="17"/>
  <c r="H2094" i="17"/>
  <c r="E2094" i="17"/>
  <c r="H2092" i="17"/>
  <c r="E2092" i="17"/>
  <c r="H2091" i="17"/>
  <c r="E2091" i="17"/>
  <c r="H2090" i="17"/>
  <c r="E2090" i="17"/>
  <c r="H2089" i="17"/>
  <c r="E2089" i="17"/>
  <c r="B2089" i="17"/>
  <c r="B2091" i="17" s="1"/>
  <c r="B2092" i="17" s="1"/>
  <c r="B2093" i="17" s="1"/>
  <c r="B2094" i="17" s="1"/>
  <c r="B2095" i="17" s="1"/>
  <c r="B2096" i="17" s="1"/>
  <c r="B2097" i="17" s="1"/>
  <c r="B2098" i="17" s="1"/>
  <c r="B2099" i="17" s="1"/>
  <c r="B2100" i="17" s="1"/>
  <c r="B2101" i="17" s="1"/>
  <c r="B2102" i="17" s="1"/>
  <c r="B2103" i="17" s="1"/>
  <c r="B2104" i="17" s="1"/>
  <c r="B2105" i="17" s="1"/>
  <c r="B2106" i="17" s="1"/>
  <c r="B2107" i="17" s="1"/>
  <c r="B2108" i="17" s="1"/>
  <c r="I2088" i="17"/>
  <c r="I2105" i="17" s="1"/>
  <c r="H2088" i="17"/>
  <c r="E2088" i="17"/>
  <c r="E2087" i="17"/>
  <c r="E2086" i="17"/>
  <c r="H2079" i="17"/>
  <c r="E2079" i="17"/>
  <c r="H2078" i="17"/>
  <c r="E2078" i="17"/>
  <c r="H2077" i="17"/>
  <c r="E2077" i="17"/>
  <c r="H2076" i="17"/>
  <c r="E2076" i="17"/>
  <c r="H2075" i="17"/>
  <c r="E2075" i="17"/>
  <c r="H2074" i="17"/>
  <c r="E2074" i="17"/>
  <c r="H2073" i="17"/>
  <c r="E2073" i="17"/>
  <c r="H2072" i="17"/>
  <c r="E2072" i="17"/>
  <c r="H2071" i="17"/>
  <c r="E2071" i="17"/>
  <c r="H2070" i="17"/>
  <c r="E2070" i="17"/>
  <c r="H2069" i="17"/>
  <c r="E2069" i="17"/>
  <c r="H2068" i="17"/>
  <c r="E2068" i="17"/>
  <c r="H2066" i="17"/>
  <c r="E2066" i="17"/>
  <c r="H2065" i="17"/>
  <c r="E2065" i="17"/>
  <c r="H2064" i="17"/>
  <c r="E2064" i="17"/>
  <c r="H2063" i="17"/>
  <c r="E2063" i="17"/>
  <c r="B2063" i="17"/>
  <c r="B2065" i="17" s="1"/>
  <c r="B2066" i="17" s="1"/>
  <c r="B2067" i="17" s="1"/>
  <c r="B2068" i="17" s="1"/>
  <c r="B2069" i="17" s="1"/>
  <c r="B2070" i="17" s="1"/>
  <c r="B2071" i="17" s="1"/>
  <c r="B2072" i="17" s="1"/>
  <c r="B2073" i="17" s="1"/>
  <c r="B2074" i="17" s="1"/>
  <c r="B2075" i="17" s="1"/>
  <c r="B2076" i="17" s="1"/>
  <c r="B2077" i="17" s="1"/>
  <c r="B2078" i="17" s="1"/>
  <c r="B2079" i="17" s="1"/>
  <c r="B2080" i="17" s="1"/>
  <c r="B2081" i="17" s="1"/>
  <c r="B2082" i="17" s="1"/>
  <c r="I2062" i="17"/>
  <c r="H2062" i="17"/>
  <c r="E2062" i="17"/>
  <c r="E2061" i="17"/>
  <c r="E2060" i="17"/>
  <c r="H2053" i="17"/>
  <c r="E2053" i="17"/>
  <c r="H2052" i="17"/>
  <c r="E2052" i="17"/>
  <c r="H2051" i="17"/>
  <c r="E2051" i="17"/>
  <c r="H2050" i="17"/>
  <c r="E2050" i="17"/>
  <c r="H2049" i="17"/>
  <c r="E2049" i="17"/>
  <c r="H2048" i="17"/>
  <c r="E2048" i="17"/>
  <c r="H2047" i="17"/>
  <c r="E2047" i="17"/>
  <c r="H2046" i="17"/>
  <c r="E2046" i="17"/>
  <c r="H2045" i="17"/>
  <c r="E2045" i="17"/>
  <c r="H2044" i="17"/>
  <c r="E2044" i="17"/>
  <c r="H2043" i="17"/>
  <c r="E2043" i="17"/>
  <c r="H2042" i="17"/>
  <c r="E2042" i="17"/>
  <c r="H2040" i="17"/>
  <c r="E2040" i="17"/>
  <c r="H2039" i="17"/>
  <c r="E2039" i="17"/>
  <c r="H2038" i="17"/>
  <c r="E2038" i="17"/>
  <c r="H2037" i="17"/>
  <c r="E2037" i="17"/>
  <c r="B2037" i="17"/>
  <c r="B2039" i="17" s="1"/>
  <c r="B2040" i="17" s="1"/>
  <c r="B2041" i="17" s="1"/>
  <c r="B2042" i="17" s="1"/>
  <c r="B2043" i="17" s="1"/>
  <c r="B2044" i="17" s="1"/>
  <c r="B2045" i="17" s="1"/>
  <c r="B2046" i="17" s="1"/>
  <c r="B2047" i="17" s="1"/>
  <c r="B2048" i="17" s="1"/>
  <c r="B2049" i="17" s="1"/>
  <c r="B2050" i="17" s="1"/>
  <c r="B2051" i="17" s="1"/>
  <c r="B2052" i="17" s="1"/>
  <c r="B2053" i="17" s="1"/>
  <c r="B2054" i="17" s="1"/>
  <c r="B2055" i="17" s="1"/>
  <c r="B2056" i="17" s="1"/>
  <c r="I2036" i="17"/>
  <c r="I2040" i="17" s="1"/>
  <c r="H2036" i="17"/>
  <c r="E2036" i="17"/>
  <c r="E2035" i="17"/>
  <c r="E2034" i="17"/>
  <c r="H2027" i="17"/>
  <c r="E2027" i="17"/>
  <c r="H2026" i="17"/>
  <c r="E2026" i="17"/>
  <c r="H2025" i="17"/>
  <c r="E2025" i="17"/>
  <c r="H2024" i="17"/>
  <c r="E2024" i="17"/>
  <c r="H2023" i="17"/>
  <c r="E2023" i="17"/>
  <c r="H2022" i="17"/>
  <c r="E2022" i="17"/>
  <c r="H2021" i="17"/>
  <c r="E2021" i="17"/>
  <c r="H2020" i="17"/>
  <c r="E2020" i="17"/>
  <c r="H2019" i="17"/>
  <c r="E2019" i="17"/>
  <c r="H2018" i="17"/>
  <c r="E2018" i="17"/>
  <c r="H2017" i="17"/>
  <c r="E2017" i="17"/>
  <c r="H2016" i="17"/>
  <c r="E2016" i="17"/>
  <c r="H2014" i="17"/>
  <c r="E2014" i="17"/>
  <c r="H2013" i="17"/>
  <c r="E2013" i="17"/>
  <c r="H2012" i="17"/>
  <c r="E2012" i="17"/>
  <c r="H2011" i="17"/>
  <c r="E2011" i="17"/>
  <c r="B2011" i="17"/>
  <c r="B2013" i="17" s="1"/>
  <c r="B2014" i="17" s="1"/>
  <c r="B2015" i="17" s="1"/>
  <c r="B2016" i="17" s="1"/>
  <c r="B2017" i="17" s="1"/>
  <c r="B2018" i="17" s="1"/>
  <c r="B2019" i="17" s="1"/>
  <c r="B2020" i="17" s="1"/>
  <c r="B2021" i="17" s="1"/>
  <c r="B2022" i="17" s="1"/>
  <c r="B2023" i="17" s="1"/>
  <c r="B2024" i="17" s="1"/>
  <c r="B2025" i="17" s="1"/>
  <c r="B2026" i="17" s="1"/>
  <c r="B2027" i="17" s="1"/>
  <c r="B2028" i="17" s="1"/>
  <c r="B2029" i="17" s="1"/>
  <c r="B2030" i="17" s="1"/>
  <c r="I2010" i="17"/>
  <c r="I2027" i="17" s="1"/>
  <c r="H2010" i="17"/>
  <c r="E2010" i="17"/>
  <c r="E2009" i="17"/>
  <c r="E2008" i="17"/>
  <c r="H2000" i="17"/>
  <c r="E2000" i="17"/>
  <c r="H1999" i="17"/>
  <c r="E1999" i="17"/>
  <c r="H1998" i="17"/>
  <c r="E1998" i="17"/>
  <c r="H1997" i="17"/>
  <c r="E1997" i="17"/>
  <c r="H1996" i="17"/>
  <c r="E1996" i="17"/>
  <c r="H1995" i="17"/>
  <c r="E1995" i="17"/>
  <c r="H1994" i="17"/>
  <c r="E1994" i="17"/>
  <c r="H1993" i="17"/>
  <c r="E1993" i="17"/>
  <c r="H1992" i="17"/>
  <c r="E1992" i="17"/>
  <c r="H1991" i="17"/>
  <c r="E1991" i="17"/>
  <c r="H1990" i="17"/>
  <c r="E1990" i="17"/>
  <c r="H1989" i="17"/>
  <c r="E1989" i="17"/>
  <c r="E1988" i="17"/>
  <c r="H1987" i="17"/>
  <c r="E1987" i="17"/>
  <c r="H1986" i="17"/>
  <c r="E1986" i="17"/>
  <c r="H1985" i="17"/>
  <c r="E1985" i="17"/>
  <c r="H1984" i="17"/>
  <c r="E1984" i="17"/>
  <c r="B1984" i="17"/>
  <c r="B1986" i="17" s="1"/>
  <c r="B1987" i="17" s="1"/>
  <c r="B1988" i="17" s="1"/>
  <c r="B1989" i="17" s="1"/>
  <c r="B1990" i="17" s="1"/>
  <c r="B1991" i="17" s="1"/>
  <c r="B1992" i="17" s="1"/>
  <c r="B1993" i="17" s="1"/>
  <c r="B1994" i="17" s="1"/>
  <c r="B1995" i="17" s="1"/>
  <c r="B1996" i="17" s="1"/>
  <c r="B1997" i="17" s="1"/>
  <c r="B1998" i="17" s="1"/>
  <c r="B1999" i="17" s="1"/>
  <c r="B2000" i="17" s="1"/>
  <c r="B2001" i="17" s="1"/>
  <c r="B2002" i="17" s="1"/>
  <c r="B2003" i="17" s="1"/>
  <c r="I1983" i="17"/>
  <c r="I2000" i="17" s="1"/>
  <c r="H1983" i="17"/>
  <c r="E1983" i="17"/>
  <c r="E1982" i="17"/>
  <c r="E1981" i="17"/>
  <c r="H1974" i="17"/>
  <c r="E1974" i="17"/>
  <c r="H1973" i="17"/>
  <c r="E1973" i="17"/>
  <c r="H1972" i="17"/>
  <c r="E1972" i="17"/>
  <c r="H1971" i="17"/>
  <c r="E1971" i="17"/>
  <c r="H1970" i="17"/>
  <c r="E1970" i="17"/>
  <c r="H1969" i="17"/>
  <c r="E1969" i="17"/>
  <c r="H1968" i="17"/>
  <c r="E1968" i="17"/>
  <c r="H1967" i="17"/>
  <c r="E1967" i="17"/>
  <c r="H1966" i="17"/>
  <c r="E1966" i="17"/>
  <c r="H1965" i="17"/>
  <c r="E1965" i="17"/>
  <c r="H1964" i="17"/>
  <c r="E1964" i="17"/>
  <c r="H1963" i="17"/>
  <c r="E1963" i="17"/>
  <c r="E1962" i="17"/>
  <c r="H1961" i="17"/>
  <c r="E1961" i="17"/>
  <c r="H1960" i="17"/>
  <c r="E1960" i="17"/>
  <c r="H1959" i="17"/>
  <c r="E1959" i="17"/>
  <c r="H1958" i="17"/>
  <c r="E1958" i="17"/>
  <c r="B1958" i="17"/>
  <c r="B1960" i="17" s="1"/>
  <c r="B1961" i="17" s="1"/>
  <c r="B1962" i="17" s="1"/>
  <c r="B1963" i="17" s="1"/>
  <c r="B1964" i="17" s="1"/>
  <c r="B1965" i="17" s="1"/>
  <c r="B1966" i="17" s="1"/>
  <c r="B1967" i="17" s="1"/>
  <c r="B1968" i="17" s="1"/>
  <c r="B1969" i="17" s="1"/>
  <c r="B1970" i="17" s="1"/>
  <c r="B1971" i="17" s="1"/>
  <c r="B1972" i="17" s="1"/>
  <c r="B1973" i="17" s="1"/>
  <c r="B1974" i="17" s="1"/>
  <c r="B1975" i="17" s="1"/>
  <c r="B1976" i="17" s="1"/>
  <c r="B1977" i="17" s="1"/>
  <c r="I1957" i="17"/>
  <c r="I1974" i="17" s="1"/>
  <c r="H1957" i="17"/>
  <c r="E1957" i="17"/>
  <c r="E1956" i="17"/>
  <c r="E1955" i="17"/>
  <c r="H1948" i="17"/>
  <c r="E1948" i="17"/>
  <c r="H1947" i="17"/>
  <c r="E1947" i="17"/>
  <c r="H1946" i="17"/>
  <c r="E1946" i="17"/>
  <c r="H1945" i="17"/>
  <c r="E1945" i="17"/>
  <c r="H1944" i="17"/>
  <c r="E1944" i="17"/>
  <c r="H1943" i="17"/>
  <c r="E1943" i="17"/>
  <c r="H1942" i="17"/>
  <c r="E1942" i="17"/>
  <c r="H1941" i="17"/>
  <c r="E1941" i="17"/>
  <c r="H1940" i="17"/>
  <c r="E1940" i="17"/>
  <c r="H1939" i="17"/>
  <c r="E1939" i="17"/>
  <c r="H1938" i="17"/>
  <c r="E1938" i="17"/>
  <c r="H1937" i="17"/>
  <c r="E1937" i="17"/>
  <c r="E1936" i="17"/>
  <c r="H1935" i="17"/>
  <c r="E1935" i="17"/>
  <c r="H1934" i="17"/>
  <c r="E1934" i="17"/>
  <c r="H1933" i="17"/>
  <c r="E1933" i="17"/>
  <c r="H1932" i="17"/>
  <c r="E1932" i="17"/>
  <c r="B1932" i="17"/>
  <c r="B1934" i="17" s="1"/>
  <c r="B1935" i="17" s="1"/>
  <c r="B1936" i="17" s="1"/>
  <c r="B1937" i="17" s="1"/>
  <c r="B1938" i="17" s="1"/>
  <c r="B1939" i="17" s="1"/>
  <c r="B1940" i="17" s="1"/>
  <c r="B1941" i="17" s="1"/>
  <c r="B1942" i="17" s="1"/>
  <c r="B1943" i="17" s="1"/>
  <c r="B1944" i="17" s="1"/>
  <c r="B1945" i="17" s="1"/>
  <c r="B1946" i="17" s="1"/>
  <c r="B1947" i="17" s="1"/>
  <c r="B1948" i="17" s="1"/>
  <c r="B1949" i="17" s="1"/>
  <c r="B1950" i="17" s="1"/>
  <c r="B1951" i="17" s="1"/>
  <c r="I1931" i="17"/>
  <c r="I1948" i="17" s="1"/>
  <c r="H1931" i="17"/>
  <c r="E1931" i="17"/>
  <c r="E1930" i="17"/>
  <c r="E1929" i="17"/>
  <c r="H1922" i="17"/>
  <c r="E1922" i="17"/>
  <c r="H1921" i="17"/>
  <c r="E1921" i="17"/>
  <c r="H1920" i="17"/>
  <c r="E1920" i="17"/>
  <c r="H1919" i="17"/>
  <c r="E1919" i="17"/>
  <c r="H1918" i="17"/>
  <c r="E1918" i="17"/>
  <c r="H1917" i="17"/>
  <c r="E1917" i="17"/>
  <c r="H1916" i="17"/>
  <c r="E1916" i="17"/>
  <c r="H1915" i="17"/>
  <c r="E1915" i="17"/>
  <c r="H1914" i="17"/>
  <c r="E1914" i="17"/>
  <c r="H1913" i="17"/>
  <c r="E1913" i="17"/>
  <c r="H1912" i="17"/>
  <c r="E1912" i="17"/>
  <c r="H1911" i="17"/>
  <c r="E1911" i="17"/>
  <c r="E1910" i="17"/>
  <c r="H1909" i="17"/>
  <c r="E1909" i="17"/>
  <c r="H1908" i="17"/>
  <c r="E1908" i="17"/>
  <c r="H1907" i="17"/>
  <c r="E1907" i="17"/>
  <c r="H1906" i="17"/>
  <c r="E1906" i="17"/>
  <c r="B1906" i="17"/>
  <c r="B1908" i="17" s="1"/>
  <c r="B1909" i="17" s="1"/>
  <c r="B1910" i="17" s="1"/>
  <c r="B1911" i="17" s="1"/>
  <c r="B1912" i="17" s="1"/>
  <c r="B1913" i="17" s="1"/>
  <c r="B1914" i="17" s="1"/>
  <c r="B1915" i="17" s="1"/>
  <c r="B1916" i="17" s="1"/>
  <c r="B1917" i="17" s="1"/>
  <c r="B1918" i="17" s="1"/>
  <c r="B1919" i="17" s="1"/>
  <c r="B1920" i="17" s="1"/>
  <c r="B1921" i="17" s="1"/>
  <c r="B1922" i="17" s="1"/>
  <c r="B1923" i="17" s="1"/>
  <c r="B1924" i="17" s="1"/>
  <c r="B1925" i="17" s="1"/>
  <c r="I1905" i="17"/>
  <c r="I1922" i="17" s="1"/>
  <c r="H1905" i="17"/>
  <c r="E1905" i="17"/>
  <c r="E1904" i="17"/>
  <c r="E1903" i="17"/>
  <c r="H1896" i="17"/>
  <c r="E1896" i="17"/>
  <c r="H1895" i="17"/>
  <c r="E1895" i="17"/>
  <c r="H1894" i="17"/>
  <c r="E1894" i="17"/>
  <c r="H1893" i="17"/>
  <c r="E1893" i="17"/>
  <c r="H1892" i="17"/>
  <c r="E1892" i="17"/>
  <c r="H1891" i="17"/>
  <c r="E1891" i="17"/>
  <c r="H1890" i="17"/>
  <c r="E1890" i="17"/>
  <c r="H1889" i="17"/>
  <c r="E1889" i="17"/>
  <c r="H1888" i="17"/>
  <c r="E1888" i="17"/>
  <c r="H1887" i="17"/>
  <c r="E1887" i="17"/>
  <c r="H1886" i="17"/>
  <c r="E1886" i="17"/>
  <c r="H1885" i="17"/>
  <c r="E1885" i="17"/>
  <c r="E1884" i="17"/>
  <c r="H1883" i="17"/>
  <c r="E1883" i="17"/>
  <c r="H1882" i="17"/>
  <c r="E1882" i="17"/>
  <c r="H1881" i="17"/>
  <c r="E1881" i="17"/>
  <c r="H1880" i="17"/>
  <c r="E1880" i="17"/>
  <c r="B1880" i="17"/>
  <c r="B1882" i="17" s="1"/>
  <c r="B1883" i="17" s="1"/>
  <c r="B1884" i="17" s="1"/>
  <c r="B1885" i="17" s="1"/>
  <c r="B1886" i="17" s="1"/>
  <c r="B1887" i="17" s="1"/>
  <c r="B1888" i="17" s="1"/>
  <c r="B1889" i="17" s="1"/>
  <c r="B1890" i="17" s="1"/>
  <c r="B1891" i="17" s="1"/>
  <c r="B1892" i="17" s="1"/>
  <c r="B1893" i="17" s="1"/>
  <c r="B1894" i="17" s="1"/>
  <c r="B1895" i="17" s="1"/>
  <c r="B1896" i="17" s="1"/>
  <c r="B1897" i="17" s="1"/>
  <c r="B1898" i="17" s="1"/>
  <c r="B1899" i="17" s="1"/>
  <c r="I1879" i="17"/>
  <c r="I1896" i="17" s="1"/>
  <c r="H1879" i="17"/>
  <c r="E1879" i="17"/>
  <c r="E1878" i="17"/>
  <c r="E1877" i="17"/>
  <c r="H1870" i="17"/>
  <c r="E1870" i="17"/>
  <c r="H1869" i="17"/>
  <c r="E1869" i="17"/>
  <c r="H1868" i="17"/>
  <c r="E1868" i="17"/>
  <c r="H1867" i="17"/>
  <c r="E1867" i="17"/>
  <c r="H1866" i="17"/>
  <c r="E1866" i="17"/>
  <c r="H1865" i="17"/>
  <c r="E1865" i="17"/>
  <c r="H1864" i="17"/>
  <c r="E1864" i="17"/>
  <c r="H1863" i="17"/>
  <c r="E1863" i="17"/>
  <c r="H1862" i="17"/>
  <c r="E1862" i="17"/>
  <c r="H1861" i="17"/>
  <c r="E1861" i="17"/>
  <c r="H1860" i="17"/>
  <c r="E1860" i="17"/>
  <c r="H1859" i="17"/>
  <c r="E1859" i="17"/>
  <c r="E1858" i="17"/>
  <c r="H1857" i="17"/>
  <c r="E1857" i="17"/>
  <c r="H1856" i="17"/>
  <c r="E1856" i="17"/>
  <c r="H1855" i="17"/>
  <c r="E1855" i="17"/>
  <c r="H1854" i="17"/>
  <c r="E1854" i="17"/>
  <c r="B1854" i="17"/>
  <c r="B1856" i="17" s="1"/>
  <c r="B1857" i="17" s="1"/>
  <c r="B1858" i="17" s="1"/>
  <c r="B1859" i="17" s="1"/>
  <c r="B1860" i="17" s="1"/>
  <c r="B1861" i="17" s="1"/>
  <c r="B1862" i="17" s="1"/>
  <c r="B1863" i="17" s="1"/>
  <c r="B1864" i="17" s="1"/>
  <c r="B1865" i="17" s="1"/>
  <c r="B1866" i="17" s="1"/>
  <c r="B1867" i="17" s="1"/>
  <c r="B1868" i="17" s="1"/>
  <c r="B1869" i="17" s="1"/>
  <c r="B1870" i="17" s="1"/>
  <c r="B1871" i="17" s="1"/>
  <c r="B1872" i="17" s="1"/>
  <c r="B1873" i="17" s="1"/>
  <c r="I1853" i="17"/>
  <c r="I1870" i="17" s="1"/>
  <c r="H1853" i="17"/>
  <c r="E1853" i="17"/>
  <c r="E1852" i="17"/>
  <c r="E1851" i="17"/>
  <c r="H1844" i="17"/>
  <c r="E1844" i="17"/>
  <c r="H1843" i="17"/>
  <c r="E1843" i="17"/>
  <c r="H1842" i="17"/>
  <c r="E1842" i="17"/>
  <c r="H1841" i="17"/>
  <c r="E1841" i="17"/>
  <c r="H1840" i="17"/>
  <c r="E1840" i="17"/>
  <c r="H1839" i="17"/>
  <c r="E1839" i="17"/>
  <c r="H1838" i="17"/>
  <c r="E1838" i="17"/>
  <c r="H1837" i="17"/>
  <c r="E1837" i="17"/>
  <c r="H1836" i="17"/>
  <c r="E1836" i="17"/>
  <c r="H1835" i="17"/>
  <c r="E1835" i="17"/>
  <c r="H1834" i="17"/>
  <c r="E1834" i="17"/>
  <c r="H1833" i="17"/>
  <c r="E1833" i="17"/>
  <c r="E1832" i="17"/>
  <c r="H1831" i="17"/>
  <c r="E1831" i="17"/>
  <c r="H1830" i="17"/>
  <c r="E1830" i="17"/>
  <c r="H1829" i="17"/>
  <c r="E1829" i="17"/>
  <c r="H1828" i="17"/>
  <c r="E1828" i="17"/>
  <c r="B1828" i="17"/>
  <c r="B1830" i="17" s="1"/>
  <c r="B1831" i="17" s="1"/>
  <c r="B1832" i="17" s="1"/>
  <c r="B1833" i="17" s="1"/>
  <c r="B1834" i="17" s="1"/>
  <c r="B1835" i="17" s="1"/>
  <c r="B1836" i="17" s="1"/>
  <c r="B1837" i="17" s="1"/>
  <c r="B1838" i="17" s="1"/>
  <c r="B1839" i="17" s="1"/>
  <c r="B1840" i="17" s="1"/>
  <c r="B1841" i="17" s="1"/>
  <c r="B1842" i="17" s="1"/>
  <c r="B1843" i="17" s="1"/>
  <c r="B1844" i="17" s="1"/>
  <c r="B1845" i="17" s="1"/>
  <c r="B1846" i="17" s="1"/>
  <c r="B1847" i="17" s="1"/>
  <c r="H1827" i="17"/>
  <c r="E1827" i="17"/>
  <c r="E1826" i="17"/>
  <c r="I1827" i="17"/>
  <c r="E1825" i="17"/>
  <c r="H1818" i="17"/>
  <c r="E1818" i="17"/>
  <c r="H1817" i="17"/>
  <c r="E1817" i="17"/>
  <c r="H1816" i="17"/>
  <c r="E1816" i="17"/>
  <c r="H1815" i="17"/>
  <c r="E1815" i="17"/>
  <c r="H1814" i="17"/>
  <c r="E1814" i="17"/>
  <c r="H1813" i="17"/>
  <c r="E1813" i="17"/>
  <c r="H1812" i="17"/>
  <c r="E1812" i="17"/>
  <c r="H1811" i="17"/>
  <c r="E1811" i="17"/>
  <c r="H1810" i="17"/>
  <c r="E1810" i="17"/>
  <c r="H1809" i="17"/>
  <c r="E1809" i="17"/>
  <c r="H1808" i="17"/>
  <c r="E1808" i="17"/>
  <c r="H1807" i="17"/>
  <c r="E1807" i="17"/>
  <c r="E1806" i="17"/>
  <c r="H1805" i="17"/>
  <c r="E1805" i="17"/>
  <c r="H1804" i="17"/>
  <c r="E1804" i="17"/>
  <c r="H1803" i="17"/>
  <c r="E1803" i="17"/>
  <c r="H1802" i="17"/>
  <c r="E1802" i="17"/>
  <c r="B1802" i="17"/>
  <c r="B1804" i="17" s="1"/>
  <c r="B1805" i="17" s="1"/>
  <c r="B1806" i="17" s="1"/>
  <c r="B1807" i="17" s="1"/>
  <c r="B1808" i="17" s="1"/>
  <c r="B1809" i="17" s="1"/>
  <c r="B1810" i="17" s="1"/>
  <c r="B1811" i="17" s="1"/>
  <c r="B1812" i="17" s="1"/>
  <c r="B1813" i="17" s="1"/>
  <c r="B1814" i="17" s="1"/>
  <c r="B1815" i="17" s="1"/>
  <c r="B1816" i="17" s="1"/>
  <c r="B1817" i="17" s="1"/>
  <c r="B1818" i="17" s="1"/>
  <c r="B1819" i="17" s="1"/>
  <c r="B1820" i="17" s="1"/>
  <c r="B1821" i="17" s="1"/>
  <c r="I1801" i="17"/>
  <c r="I1818" i="17" s="1"/>
  <c r="H1801" i="17"/>
  <c r="E1801" i="17"/>
  <c r="E1800" i="17"/>
  <c r="E1799" i="17"/>
  <c r="H1792" i="17"/>
  <c r="E1792" i="17"/>
  <c r="H1791" i="17"/>
  <c r="E1791" i="17"/>
  <c r="H1790" i="17"/>
  <c r="E1790" i="17"/>
  <c r="H1789" i="17"/>
  <c r="E1789" i="17"/>
  <c r="H1788" i="17"/>
  <c r="E1788" i="17"/>
  <c r="H1787" i="17"/>
  <c r="E1787" i="17"/>
  <c r="H1786" i="17"/>
  <c r="E1786" i="17"/>
  <c r="H1785" i="17"/>
  <c r="E1785" i="17"/>
  <c r="H1784" i="17"/>
  <c r="E1784" i="17"/>
  <c r="H1783" i="17"/>
  <c r="E1783" i="17"/>
  <c r="H1782" i="17"/>
  <c r="E1782" i="17"/>
  <c r="H1781" i="17"/>
  <c r="E1781" i="17"/>
  <c r="E1780" i="17"/>
  <c r="H1779" i="17"/>
  <c r="E1779" i="17"/>
  <c r="H1778" i="17"/>
  <c r="E1778" i="17"/>
  <c r="H1777" i="17"/>
  <c r="E1777" i="17"/>
  <c r="H1776" i="17"/>
  <c r="E1776" i="17"/>
  <c r="B1776" i="17"/>
  <c r="B1778" i="17" s="1"/>
  <c r="B1779" i="17" s="1"/>
  <c r="B1780" i="17" s="1"/>
  <c r="B1781" i="17" s="1"/>
  <c r="B1782" i="17" s="1"/>
  <c r="B1783" i="17" s="1"/>
  <c r="B1784" i="17" s="1"/>
  <c r="B1785" i="17" s="1"/>
  <c r="B1786" i="17" s="1"/>
  <c r="B1787" i="17" s="1"/>
  <c r="B1788" i="17" s="1"/>
  <c r="B1789" i="17" s="1"/>
  <c r="B1790" i="17" s="1"/>
  <c r="B1791" i="17" s="1"/>
  <c r="B1792" i="17" s="1"/>
  <c r="B1793" i="17" s="1"/>
  <c r="B1794" i="17" s="1"/>
  <c r="B1795" i="17" s="1"/>
  <c r="H1775" i="17"/>
  <c r="E1775" i="17"/>
  <c r="E1774" i="17"/>
  <c r="I1775" i="17"/>
  <c r="E1773" i="17"/>
  <c r="H1766" i="17"/>
  <c r="E1766" i="17"/>
  <c r="H1765" i="17"/>
  <c r="E1765" i="17"/>
  <c r="H1764" i="17"/>
  <c r="E1764" i="17"/>
  <c r="H1763" i="17"/>
  <c r="E1763" i="17"/>
  <c r="H1762" i="17"/>
  <c r="E1762" i="17"/>
  <c r="H1761" i="17"/>
  <c r="E1761" i="17"/>
  <c r="H1760" i="17"/>
  <c r="E1760" i="17"/>
  <c r="H1759" i="17"/>
  <c r="E1759" i="17"/>
  <c r="H1758" i="17"/>
  <c r="E1758" i="17"/>
  <c r="H1757" i="17"/>
  <c r="E1757" i="17"/>
  <c r="H1756" i="17"/>
  <c r="E1756" i="17"/>
  <c r="H1755" i="17"/>
  <c r="E1755" i="17"/>
  <c r="E1754" i="17"/>
  <c r="H1753" i="17"/>
  <c r="E1753" i="17"/>
  <c r="H1752" i="17"/>
  <c r="E1752" i="17"/>
  <c r="H1751" i="17"/>
  <c r="E1751" i="17"/>
  <c r="H1750" i="17"/>
  <c r="E1750" i="17"/>
  <c r="B1750" i="17"/>
  <c r="B1752" i="17" s="1"/>
  <c r="B1753" i="17" s="1"/>
  <c r="B1754" i="17" s="1"/>
  <c r="B1755" i="17" s="1"/>
  <c r="B1756" i="17" s="1"/>
  <c r="B1757" i="17" s="1"/>
  <c r="B1758" i="17" s="1"/>
  <c r="B1759" i="17" s="1"/>
  <c r="B1760" i="17" s="1"/>
  <c r="B1761" i="17" s="1"/>
  <c r="B1762" i="17" s="1"/>
  <c r="B1763" i="17" s="1"/>
  <c r="B1764" i="17" s="1"/>
  <c r="B1765" i="17" s="1"/>
  <c r="B1766" i="17" s="1"/>
  <c r="B1767" i="17" s="1"/>
  <c r="B1768" i="17" s="1"/>
  <c r="B1769" i="17" s="1"/>
  <c r="I1749" i="17"/>
  <c r="I1766" i="17" s="1"/>
  <c r="H1749" i="17"/>
  <c r="E1749" i="17"/>
  <c r="E1748" i="17"/>
  <c r="E1747" i="17"/>
  <c r="H1740" i="17"/>
  <c r="E1740" i="17"/>
  <c r="H1739" i="17"/>
  <c r="E1739" i="17"/>
  <c r="H1738" i="17"/>
  <c r="E1738" i="17"/>
  <c r="H1737" i="17"/>
  <c r="E1737" i="17"/>
  <c r="H1736" i="17"/>
  <c r="E1736" i="17"/>
  <c r="H1735" i="17"/>
  <c r="E1735" i="17"/>
  <c r="H1734" i="17"/>
  <c r="E1734" i="17"/>
  <c r="H1733" i="17"/>
  <c r="E1733" i="17"/>
  <c r="H1732" i="17"/>
  <c r="E1732" i="17"/>
  <c r="H1731" i="17"/>
  <c r="E1731" i="17"/>
  <c r="H1730" i="17"/>
  <c r="E1730" i="17"/>
  <c r="H1729" i="17"/>
  <c r="E1729" i="17"/>
  <c r="E1728" i="17"/>
  <c r="H1727" i="17"/>
  <c r="E1727" i="17"/>
  <c r="H1726" i="17"/>
  <c r="E1726" i="17"/>
  <c r="H1725" i="17"/>
  <c r="E1725" i="17"/>
  <c r="H1724" i="17"/>
  <c r="E1724" i="17"/>
  <c r="B1724" i="17"/>
  <c r="B1726" i="17" s="1"/>
  <c r="B1727" i="17" s="1"/>
  <c r="B1728" i="17" s="1"/>
  <c r="B1729" i="17" s="1"/>
  <c r="B1730" i="17" s="1"/>
  <c r="B1731" i="17" s="1"/>
  <c r="B1732" i="17" s="1"/>
  <c r="B1733" i="17" s="1"/>
  <c r="B1734" i="17" s="1"/>
  <c r="B1735" i="17" s="1"/>
  <c r="B1736" i="17" s="1"/>
  <c r="B1737" i="17" s="1"/>
  <c r="B1738" i="17" s="1"/>
  <c r="B1739" i="17" s="1"/>
  <c r="B1740" i="17" s="1"/>
  <c r="B1741" i="17" s="1"/>
  <c r="B1742" i="17" s="1"/>
  <c r="B1743" i="17" s="1"/>
  <c r="I1723" i="17"/>
  <c r="I1740" i="17" s="1"/>
  <c r="H1723" i="17"/>
  <c r="E1723" i="17"/>
  <c r="E1722" i="17"/>
  <c r="E1721" i="17"/>
  <c r="H1714" i="17"/>
  <c r="E1714" i="17"/>
  <c r="H1713" i="17"/>
  <c r="E1713" i="17"/>
  <c r="H1712" i="17"/>
  <c r="E1712" i="17"/>
  <c r="H1711" i="17"/>
  <c r="E1711" i="17"/>
  <c r="H1710" i="17"/>
  <c r="E1710" i="17"/>
  <c r="H1709" i="17"/>
  <c r="E1709" i="17"/>
  <c r="H1708" i="17"/>
  <c r="E1708" i="17"/>
  <c r="H1707" i="17"/>
  <c r="E1707" i="17"/>
  <c r="H1706" i="17"/>
  <c r="E1706" i="17"/>
  <c r="H1705" i="17"/>
  <c r="E1705" i="17"/>
  <c r="H1704" i="17"/>
  <c r="E1704" i="17"/>
  <c r="H1703" i="17"/>
  <c r="E1703" i="17"/>
  <c r="E1702" i="17"/>
  <c r="H1701" i="17"/>
  <c r="E1701" i="17"/>
  <c r="H1700" i="17"/>
  <c r="E1700" i="17"/>
  <c r="B1700" i="17"/>
  <c r="B1701" i="17" s="1"/>
  <c r="B1702" i="17" s="1"/>
  <c r="B1703" i="17" s="1"/>
  <c r="B1704" i="17" s="1"/>
  <c r="B1705" i="17" s="1"/>
  <c r="B1706" i="17" s="1"/>
  <c r="B1707" i="17" s="1"/>
  <c r="B1708" i="17" s="1"/>
  <c r="B1709" i="17" s="1"/>
  <c r="B1710" i="17" s="1"/>
  <c r="B1711" i="17" s="1"/>
  <c r="B1712" i="17" s="1"/>
  <c r="B1713" i="17" s="1"/>
  <c r="B1714" i="17" s="1"/>
  <c r="B1715" i="17" s="1"/>
  <c r="B1716" i="17" s="1"/>
  <c r="B1717" i="17" s="1"/>
  <c r="H1699" i="17"/>
  <c r="E1699" i="17"/>
  <c r="H1698" i="17"/>
  <c r="E1698" i="17"/>
  <c r="I1697" i="17"/>
  <c r="H1697" i="17"/>
  <c r="E1697" i="17"/>
  <c r="E1696" i="17"/>
  <c r="E1695" i="17"/>
  <c r="A1695" i="17"/>
  <c r="H1688" i="17"/>
  <c r="E1688" i="17"/>
  <c r="H1687" i="17"/>
  <c r="E1687" i="17"/>
  <c r="H1686" i="17"/>
  <c r="E1686" i="17"/>
  <c r="H1685" i="17"/>
  <c r="E1685" i="17"/>
  <c r="H1684" i="17"/>
  <c r="E1684" i="17"/>
  <c r="H1683" i="17"/>
  <c r="E1683" i="17"/>
  <c r="H1682" i="17"/>
  <c r="E1682" i="17"/>
  <c r="H1681" i="17"/>
  <c r="E1681" i="17"/>
  <c r="H1680" i="17"/>
  <c r="E1680" i="17"/>
  <c r="H1679" i="17"/>
  <c r="E1679" i="17"/>
  <c r="H1678" i="17"/>
  <c r="E1678" i="17"/>
  <c r="H1677" i="17"/>
  <c r="E1677" i="17"/>
  <c r="E1676" i="17"/>
  <c r="H1675" i="17"/>
  <c r="E1675" i="17"/>
  <c r="H1674" i="17"/>
  <c r="E1674" i="17"/>
  <c r="B1674" i="17"/>
  <c r="B1675" i="17" s="1"/>
  <c r="B1676" i="17" s="1"/>
  <c r="B1677" i="17" s="1"/>
  <c r="B1678" i="17" s="1"/>
  <c r="B1679" i="17" s="1"/>
  <c r="B1680" i="17" s="1"/>
  <c r="B1681" i="17" s="1"/>
  <c r="B1682" i="17" s="1"/>
  <c r="B1683" i="17" s="1"/>
  <c r="B1684" i="17" s="1"/>
  <c r="B1685" i="17" s="1"/>
  <c r="B1686" i="17" s="1"/>
  <c r="B1687" i="17" s="1"/>
  <c r="B1688" i="17" s="1"/>
  <c r="B1689" i="17" s="1"/>
  <c r="B1690" i="17" s="1"/>
  <c r="B1691" i="17" s="1"/>
  <c r="H1673" i="17"/>
  <c r="E1673" i="17"/>
  <c r="H1672" i="17"/>
  <c r="E1672" i="17"/>
  <c r="I1671" i="17"/>
  <c r="H1671" i="17"/>
  <c r="E1671" i="17"/>
  <c r="E1670" i="17"/>
  <c r="E1669" i="17"/>
  <c r="H1662" i="17"/>
  <c r="E1662" i="17"/>
  <c r="H1661" i="17"/>
  <c r="E1661" i="17"/>
  <c r="H1660" i="17"/>
  <c r="E1660" i="17"/>
  <c r="H1659" i="17"/>
  <c r="E1659" i="17"/>
  <c r="H1658" i="17"/>
  <c r="E1658" i="17"/>
  <c r="H1657" i="17"/>
  <c r="E1657" i="17"/>
  <c r="H1656" i="17"/>
  <c r="E1656" i="17"/>
  <c r="H1655" i="17"/>
  <c r="E1655" i="17"/>
  <c r="H1654" i="17"/>
  <c r="E1654" i="17"/>
  <c r="H1653" i="17"/>
  <c r="E1653" i="17"/>
  <c r="H1652" i="17"/>
  <c r="E1652" i="17"/>
  <c r="H1651" i="17"/>
  <c r="E1651" i="17"/>
  <c r="E1650" i="17"/>
  <c r="H1649" i="17"/>
  <c r="E1649" i="17"/>
  <c r="H1648" i="17"/>
  <c r="E1648" i="17"/>
  <c r="H1647" i="17"/>
  <c r="E1647" i="17"/>
  <c r="H1646" i="17"/>
  <c r="E1646" i="17"/>
  <c r="B1646" i="17"/>
  <c r="B1648" i="17" s="1"/>
  <c r="B1649" i="17" s="1"/>
  <c r="B1650" i="17" s="1"/>
  <c r="B1651" i="17" s="1"/>
  <c r="B1652" i="17" s="1"/>
  <c r="B1653" i="17" s="1"/>
  <c r="B1654" i="17" s="1"/>
  <c r="B1655" i="17" s="1"/>
  <c r="B1656" i="17" s="1"/>
  <c r="B1657" i="17" s="1"/>
  <c r="B1658" i="17" s="1"/>
  <c r="B1659" i="17" s="1"/>
  <c r="B1660" i="17" s="1"/>
  <c r="B1661" i="17" s="1"/>
  <c r="B1662" i="17" s="1"/>
  <c r="B1663" i="17" s="1"/>
  <c r="B1664" i="17" s="1"/>
  <c r="B1665" i="17" s="1"/>
  <c r="I1645" i="17"/>
  <c r="I1661" i="17" s="1"/>
  <c r="H1645" i="17"/>
  <c r="E1645" i="17"/>
  <c r="E1644" i="17"/>
  <c r="E1643" i="17"/>
  <c r="H1636" i="17"/>
  <c r="E1636" i="17"/>
  <c r="H1635" i="17"/>
  <c r="E1635" i="17"/>
  <c r="H1634" i="17"/>
  <c r="E1634" i="17"/>
  <c r="H1633" i="17"/>
  <c r="E1633" i="17"/>
  <c r="H1632" i="17"/>
  <c r="E1632" i="17"/>
  <c r="H1631" i="17"/>
  <c r="E1631" i="17"/>
  <c r="H1630" i="17"/>
  <c r="E1630" i="17"/>
  <c r="H1629" i="17"/>
  <c r="E1629" i="17"/>
  <c r="H1628" i="17"/>
  <c r="E1628" i="17"/>
  <c r="H1627" i="17"/>
  <c r="E1627" i="17"/>
  <c r="H1626" i="17"/>
  <c r="E1626" i="17"/>
  <c r="H1625" i="17"/>
  <c r="E1625" i="17"/>
  <c r="E1624" i="17"/>
  <c r="H1623" i="17"/>
  <c r="E1623" i="17"/>
  <c r="H1622" i="17"/>
  <c r="E1622" i="17"/>
  <c r="H1621" i="17"/>
  <c r="E1621" i="17"/>
  <c r="H1620" i="17"/>
  <c r="E1620" i="17"/>
  <c r="B1620" i="17"/>
  <c r="B1622" i="17" s="1"/>
  <c r="B1623" i="17" s="1"/>
  <c r="B1624" i="17" s="1"/>
  <c r="B1625" i="17" s="1"/>
  <c r="B1626" i="17" s="1"/>
  <c r="B1627" i="17" s="1"/>
  <c r="B1628" i="17" s="1"/>
  <c r="B1629" i="17" s="1"/>
  <c r="B1630" i="17" s="1"/>
  <c r="B1631" i="17" s="1"/>
  <c r="B1632" i="17" s="1"/>
  <c r="B1633" i="17" s="1"/>
  <c r="B1634" i="17" s="1"/>
  <c r="B1635" i="17" s="1"/>
  <c r="B1636" i="17" s="1"/>
  <c r="B1637" i="17" s="1"/>
  <c r="B1638" i="17" s="1"/>
  <c r="B1639" i="17" s="1"/>
  <c r="I1619" i="17"/>
  <c r="I1636" i="17" s="1"/>
  <c r="H1619" i="17"/>
  <c r="E1619" i="17"/>
  <c r="E1618" i="17"/>
  <c r="E1617" i="17"/>
  <c r="H1610" i="17"/>
  <c r="E1610" i="17"/>
  <c r="H1609" i="17"/>
  <c r="E1609" i="17"/>
  <c r="H1608" i="17"/>
  <c r="E1608" i="17"/>
  <c r="H1607" i="17"/>
  <c r="E1607" i="17"/>
  <c r="H1606" i="17"/>
  <c r="E1606" i="17"/>
  <c r="H1605" i="17"/>
  <c r="E1605" i="17"/>
  <c r="H1604" i="17"/>
  <c r="E1604" i="17"/>
  <c r="H1603" i="17"/>
  <c r="E1603" i="17"/>
  <c r="H1602" i="17"/>
  <c r="E1602" i="17"/>
  <c r="H1601" i="17"/>
  <c r="E1601" i="17"/>
  <c r="H1600" i="17"/>
  <c r="E1600" i="17"/>
  <c r="H1599" i="17"/>
  <c r="E1599" i="17"/>
  <c r="H1598" i="17"/>
  <c r="E1598" i="17"/>
  <c r="H1597" i="17"/>
  <c r="E1597" i="17"/>
  <c r="H1596" i="17"/>
  <c r="E1596" i="17"/>
  <c r="B1596" i="17"/>
  <c r="B1598" i="17" s="1"/>
  <c r="B1599" i="17" s="1"/>
  <c r="B1601" i="17" s="1"/>
  <c r="B1602" i="17" s="1"/>
  <c r="B1603" i="17" s="1"/>
  <c r="B1604" i="17" s="1"/>
  <c r="B1605" i="17" s="1"/>
  <c r="B1606" i="17" s="1"/>
  <c r="B1607" i="17" s="1"/>
  <c r="B1608" i="17" s="1"/>
  <c r="B1609" i="17" s="1"/>
  <c r="B1610" i="17" s="1"/>
  <c r="B1611" i="17" s="1"/>
  <c r="B1612" i="17" s="1"/>
  <c r="I1595" i="17"/>
  <c r="H1595" i="17"/>
  <c r="E1595" i="17"/>
  <c r="E1594" i="17"/>
  <c r="E1593" i="17"/>
  <c r="E1592" i="17"/>
  <c r="E1591" i="17"/>
  <c r="H1585" i="17"/>
  <c r="E1585" i="17"/>
  <c r="H1584" i="17"/>
  <c r="E1584" i="17"/>
  <c r="H1583" i="17"/>
  <c r="E1583" i="17"/>
  <c r="H1582" i="17"/>
  <c r="E1582" i="17"/>
  <c r="H1581" i="17"/>
  <c r="E1581" i="17"/>
  <c r="H1580" i="17"/>
  <c r="E1580" i="17"/>
  <c r="H1579" i="17"/>
  <c r="E1579" i="17"/>
  <c r="H1578" i="17"/>
  <c r="E1578" i="17"/>
  <c r="H1577" i="17"/>
  <c r="E1577" i="17"/>
  <c r="H1576" i="17"/>
  <c r="E1576" i="17"/>
  <c r="H1575" i="17"/>
  <c r="E1575" i="17"/>
  <c r="H1574" i="17"/>
  <c r="E1574" i="17"/>
  <c r="H1573" i="17"/>
  <c r="E1573" i="17"/>
  <c r="H1572" i="17"/>
  <c r="E1572" i="17"/>
  <c r="H1571" i="17"/>
  <c r="E1571" i="17"/>
  <c r="B1571" i="17"/>
  <c r="B1573" i="17" s="1"/>
  <c r="B1574" i="17" s="1"/>
  <c r="B1576" i="17" s="1"/>
  <c r="B1577" i="17" s="1"/>
  <c r="B1578" i="17" s="1"/>
  <c r="B1579" i="17" s="1"/>
  <c r="B1580" i="17" s="1"/>
  <c r="B1581" i="17" s="1"/>
  <c r="B1582" i="17" s="1"/>
  <c r="B1583" i="17" s="1"/>
  <c r="B1584" i="17" s="1"/>
  <c r="B1585" i="17" s="1"/>
  <c r="B1586" i="17" s="1"/>
  <c r="B1587" i="17" s="1"/>
  <c r="I1570" i="17"/>
  <c r="I1585" i="17" s="1"/>
  <c r="H1570" i="17"/>
  <c r="E1570" i="17"/>
  <c r="E1569" i="17"/>
  <c r="E1568" i="17"/>
  <c r="E1567" i="17"/>
  <c r="E1566" i="17"/>
  <c r="H1560" i="17"/>
  <c r="E1560" i="17"/>
  <c r="H1559" i="17"/>
  <c r="E1559" i="17"/>
  <c r="H1558" i="17"/>
  <c r="E1558" i="17"/>
  <c r="H1557" i="17"/>
  <c r="E1557" i="17"/>
  <c r="H1556" i="17"/>
  <c r="E1556" i="17"/>
  <c r="H1555" i="17"/>
  <c r="E1555" i="17"/>
  <c r="H1554" i="17"/>
  <c r="E1554" i="17"/>
  <c r="H1553" i="17"/>
  <c r="E1553" i="17"/>
  <c r="H1552" i="17"/>
  <c r="E1552" i="17"/>
  <c r="H1551" i="17"/>
  <c r="E1551" i="17"/>
  <c r="H1550" i="17"/>
  <c r="E1550" i="17"/>
  <c r="H1549" i="17"/>
  <c r="E1549" i="17"/>
  <c r="H1548" i="17"/>
  <c r="E1548" i="17"/>
  <c r="H1547" i="17"/>
  <c r="E1547" i="17"/>
  <c r="H1546" i="17"/>
  <c r="E1546" i="17"/>
  <c r="B1546" i="17"/>
  <c r="B1548" i="17" s="1"/>
  <c r="B1549" i="17" s="1"/>
  <c r="B1551" i="17" s="1"/>
  <c r="B1552" i="17" s="1"/>
  <c r="B1553" i="17" s="1"/>
  <c r="B1554" i="17" s="1"/>
  <c r="B1555" i="17" s="1"/>
  <c r="B1556" i="17" s="1"/>
  <c r="B1557" i="17" s="1"/>
  <c r="B1558" i="17" s="1"/>
  <c r="B1559" i="17" s="1"/>
  <c r="B1560" i="17" s="1"/>
  <c r="B1561" i="17" s="1"/>
  <c r="B1562" i="17" s="1"/>
  <c r="I1545" i="17"/>
  <c r="H1545" i="17"/>
  <c r="E1545" i="17"/>
  <c r="E1544" i="17"/>
  <c r="E1543" i="17"/>
  <c r="E1542" i="17"/>
  <c r="E1541" i="17"/>
  <c r="H1535" i="17"/>
  <c r="E1535" i="17"/>
  <c r="H1534" i="17"/>
  <c r="E1534" i="17"/>
  <c r="H1533" i="17"/>
  <c r="E1533" i="17"/>
  <c r="H1532" i="17"/>
  <c r="E1532" i="17"/>
  <c r="H1531" i="17"/>
  <c r="E1531" i="17"/>
  <c r="H1530" i="17"/>
  <c r="E1530" i="17"/>
  <c r="H1529" i="17"/>
  <c r="E1529" i="17"/>
  <c r="H1528" i="17"/>
  <c r="E1528" i="17"/>
  <c r="H1527" i="17"/>
  <c r="E1527" i="17"/>
  <c r="H1526" i="17"/>
  <c r="E1526" i="17"/>
  <c r="H1525" i="17"/>
  <c r="E1525" i="17"/>
  <c r="H1524" i="17"/>
  <c r="E1524" i="17"/>
  <c r="H1523" i="17"/>
  <c r="E1523" i="17"/>
  <c r="H1522" i="17"/>
  <c r="E1522" i="17"/>
  <c r="H1521" i="17"/>
  <c r="E1521" i="17"/>
  <c r="B1521" i="17"/>
  <c r="B1523" i="17" s="1"/>
  <c r="B1524" i="17" s="1"/>
  <c r="B1526" i="17" s="1"/>
  <c r="B1527" i="17" s="1"/>
  <c r="B1528" i="17" s="1"/>
  <c r="B1529" i="17" s="1"/>
  <c r="B1530" i="17" s="1"/>
  <c r="B1531" i="17" s="1"/>
  <c r="B1532" i="17" s="1"/>
  <c r="B1533" i="17" s="1"/>
  <c r="B1534" i="17" s="1"/>
  <c r="B1535" i="17" s="1"/>
  <c r="B1536" i="17" s="1"/>
  <c r="B1537" i="17" s="1"/>
  <c r="I1520" i="17"/>
  <c r="I1535" i="17" s="1"/>
  <c r="H1520" i="17"/>
  <c r="E1520" i="17"/>
  <c r="E1519" i="17"/>
  <c r="A1519" i="17"/>
  <c r="E1518" i="17"/>
  <c r="A1518" i="17"/>
  <c r="E1517" i="17"/>
  <c r="A1517" i="17"/>
  <c r="E1516" i="17"/>
  <c r="A1516" i="17"/>
  <c r="H1510" i="17"/>
  <c r="E1510" i="17"/>
  <c r="H1509" i="17"/>
  <c r="E1509" i="17"/>
  <c r="H1508" i="17"/>
  <c r="E1508" i="17"/>
  <c r="H1507" i="17"/>
  <c r="E1507" i="17"/>
  <c r="H1506" i="17"/>
  <c r="E1506" i="17"/>
  <c r="H1505" i="17"/>
  <c r="E1505" i="17"/>
  <c r="H1504" i="17"/>
  <c r="E1504" i="17"/>
  <c r="H1503" i="17"/>
  <c r="E1503" i="17"/>
  <c r="H1502" i="17"/>
  <c r="E1502" i="17"/>
  <c r="H1501" i="17"/>
  <c r="E1501" i="17"/>
  <c r="H1500" i="17"/>
  <c r="E1500" i="17"/>
  <c r="H1499" i="17"/>
  <c r="E1499" i="17"/>
  <c r="H1498" i="17"/>
  <c r="E1498" i="17"/>
  <c r="H1497" i="17"/>
  <c r="E1497" i="17"/>
  <c r="H1496" i="17"/>
  <c r="E1496" i="17"/>
  <c r="B1496" i="17"/>
  <c r="B1498" i="17" s="1"/>
  <c r="B1499" i="17" s="1"/>
  <c r="B1501" i="17" s="1"/>
  <c r="B1502" i="17" s="1"/>
  <c r="B1503" i="17" s="1"/>
  <c r="B1504" i="17" s="1"/>
  <c r="B1505" i="17" s="1"/>
  <c r="B1506" i="17" s="1"/>
  <c r="B1507" i="17" s="1"/>
  <c r="B1508" i="17" s="1"/>
  <c r="B1509" i="17" s="1"/>
  <c r="B1510" i="17" s="1"/>
  <c r="B1511" i="17" s="1"/>
  <c r="B1512" i="17" s="1"/>
  <c r="I1495" i="17"/>
  <c r="I1510" i="17" s="1"/>
  <c r="H1495" i="17"/>
  <c r="E1495" i="17"/>
  <c r="E1494" i="17"/>
  <c r="E1493" i="17"/>
  <c r="E1492" i="17"/>
  <c r="E1491" i="17"/>
  <c r="H1485" i="17"/>
  <c r="E1485" i="17"/>
  <c r="H1484" i="17"/>
  <c r="E1484" i="17"/>
  <c r="H1483" i="17"/>
  <c r="E1483" i="17"/>
  <c r="H1482" i="17"/>
  <c r="E1482" i="17"/>
  <c r="H1481" i="17"/>
  <c r="E1481" i="17"/>
  <c r="H1480" i="17"/>
  <c r="E1480" i="17"/>
  <c r="H1479" i="17"/>
  <c r="E1479" i="17"/>
  <c r="H1478" i="17"/>
  <c r="E1478" i="17"/>
  <c r="H1477" i="17"/>
  <c r="E1477" i="17"/>
  <c r="H1476" i="17"/>
  <c r="E1476" i="17"/>
  <c r="H1475" i="17"/>
  <c r="E1475" i="17"/>
  <c r="H1474" i="17"/>
  <c r="E1474" i="17"/>
  <c r="H1473" i="17"/>
  <c r="E1473" i="17"/>
  <c r="B1473" i="17"/>
  <c r="B1474" i="17" s="1"/>
  <c r="B1476" i="17" s="1"/>
  <c r="B1477" i="17" s="1"/>
  <c r="B1478" i="17" s="1"/>
  <c r="B1479" i="17" s="1"/>
  <c r="B1480" i="17" s="1"/>
  <c r="B1481" i="17" s="1"/>
  <c r="B1482" i="17" s="1"/>
  <c r="B1483" i="17" s="1"/>
  <c r="B1484" i="17" s="1"/>
  <c r="B1485" i="17" s="1"/>
  <c r="B1486" i="17" s="1"/>
  <c r="B1487" i="17" s="1"/>
  <c r="H1472" i="17"/>
  <c r="E1472" i="17"/>
  <c r="H1471" i="17"/>
  <c r="E1471" i="17"/>
  <c r="I1470" i="17"/>
  <c r="I1485" i="17" s="1"/>
  <c r="H1470" i="17"/>
  <c r="E1470" i="17"/>
  <c r="E1469" i="17"/>
  <c r="A1469" i="17"/>
  <c r="E1468" i="17"/>
  <c r="A1468" i="17"/>
  <c r="E1467" i="17"/>
  <c r="A1467" i="17"/>
  <c r="E1466" i="17"/>
  <c r="A1466" i="17"/>
  <c r="H1460" i="17"/>
  <c r="E1460" i="17"/>
  <c r="H1459" i="17"/>
  <c r="E1459" i="17"/>
  <c r="H1458" i="17"/>
  <c r="E1458" i="17"/>
  <c r="H1457" i="17"/>
  <c r="E1457" i="17"/>
  <c r="H1456" i="17"/>
  <c r="E1456" i="17"/>
  <c r="H1455" i="17"/>
  <c r="E1455" i="17"/>
  <c r="H1454" i="17"/>
  <c r="E1454" i="17"/>
  <c r="H1453" i="17"/>
  <c r="E1453" i="17"/>
  <c r="H1452" i="17"/>
  <c r="E1452" i="17"/>
  <c r="H1451" i="17"/>
  <c r="E1451" i="17"/>
  <c r="H1450" i="17"/>
  <c r="E1450" i="17"/>
  <c r="H1449" i="17"/>
  <c r="E1449" i="17"/>
  <c r="H1448" i="17"/>
  <c r="E1448" i="17"/>
  <c r="H1447" i="17"/>
  <c r="E1447" i="17"/>
  <c r="H1446" i="17"/>
  <c r="E1446" i="17"/>
  <c r="B1446" i="17"/>
  <c r="B1448" i="17" s="1"/>
  <c r="B1449" i="17" s="1"/>
  <c r="B1451" i="17" s="1"/>
  <c r="B1452" i="17" s="1"/>
  <c r="B1453" i="17" s="1"/>
  <c r="B1454" i="17" s="1"/>
  <c r="B1455" i="17" s="1"/>
  <c r="B1456" i="17" s="1"/>
  <c r="B1457" i="17" s="1"/>
  <c r="B1458" i="17" s="1"/>
  <c r="B1459" i="17" s="1"/>
  <c r="B1460" i="17" s="1"/>
  <c r="B1461" i="17" s="1"/>
  <c r="B1462" i="17" s="1"/>
  <c r="I1445" i="17"/>
  <c r="I1460" i="17" s="1"/>
  <c r="H1445" i="17"/>
  <c r="E1445" i="17"/>
  <c r="E1444" i="17"/>
  <c r="E1443" i="17"/>
  <c r="E1442" i="17"/>
  <c r="E1441" i="17"/>
  <c r="H1435" i="17"/>
  <c r="E1435" i="17"/>
  <c r="H1434" i="17"/>
  <c r="E1434" i="17"/>
  <c r="H1433" i="17"/>
  <c r="E1433" i="17"/>
  <c r="H1432" i="17"/>
  <c r="E1432" i="17"/>
  <c r="H1431" i="17"/>
  <c r="E1431" i="17"/>
  <c r="H1430" i="17"/>
  <c r="E1430" i="17"/>
  <c r="H1429" i="17"/>
  <c r="E1429" i="17"/>
  <c r="H1428" i="17"/>
  <c r="E1428" i="17"/>
  <c r="H1427" i="17"/>
  <c r="E1427" i="17"/>
  <c r="H1426" i="17"/>
  <c r="E1426" i="17"/>
  <c r="H1425" i="17"/>
  <c r="E1425" i="17"/>
  <c r="H1424" i="17"/>
  <c r="E1424" i="17"/>
  <c r="H1423" i="17"/>
  <c r="E1423" i="17"/>
  <c r="H1422" i="17"/>
  <c r="E1422" i="17"/>
  <c r="H1421" i="17"/>
  <c r="E1421" i="17"/>
  <c r="B1421" i="17"/>
  <c r="B1423" i="17" s="1"/>
  <c r="B1424" i="17" s="1"/>
  <c r="B1426" i="17" s="1"/>
  <c r="B1427" i="17" s="1"/>
  <c r="B1428" i="17" s="1"/>
  <c r="B1429" i="17" s="1"/>
  <c r="B1430" i="17" s="1"/>
  <c r="B1431" i="17" s="1"/>
  <c r="B1432" i="17" s="1"/>
  <c r="B1433" i="17" s="1"/>
  <c r="B1434" i="17" s="1"/>
  <c r="B1435" i="17" s="1"/>
  <c r="B1436" i="17" s="1"/>
  <c r="B1437" i="17" s="1"/>
  <c r="I1420" i="17"/>
  <c r="H1420" i="17"/>
  <c r="E1420" i="17"/>
  <c r="E1419" i="17"/>
  <c r="E1418" i="17"/>
  <c r="E1417" i="17"/>
  <c r="E1416" i="17"/>
  <c r="H1410" i="17"/>
  <c r="E1410" i="17"/>
  <c r="H1409" i="17"/>
  <c r="E1409" i="17"/>
  <c r="H1408" i="17"/>
  <c r="E1408" i="17"/>
  <c r="H1407" i="17"/>
  <c r="E1407" i="17"/>
  <c r="H1406" i="17"/>
  <c r="E1406" i="17"/>
  <c r="H1405" i="17"/>
  <c r="E1405" i="17"/>
  <c r="H1404" i="17"/>
  <c r="E1404" i="17"/>
  <c r="H1403" i="17"/>
  <c r="E1403" i="17"/>
  <c r="H1402" i="17"/>
  <c r="E1402" i="17"/>
  <c r="H1401" i="17"/>
  <c r="E1401" i="17"/>
  <c r="H1400" i="17"/>
  <c r="E1400" i="17"/>
  <c r="H1399" i="17"/>
  <c r="E1399" i="17"/>
  <c r="H1398" i="17"/>
  <c r="E1398" i="17"/>
  <c r="H1397" i="17"/>
  <c r="E1397" i="17"/>
  <c r="H1396" i="17"/>
  <c r="E1396" i="17"/>
  <c r="B1396" i="17"/>
  <c r="B1398" i="17" s="1"/>
  <c r="B1399" i="17" s="1"/>
  <c r="B1401" i="17" s="1"/>
  <c r="B1402" i="17" s="1"/>
  <c r="B1403" i="17" s="1"/>
  <c r="B1404" i="17" s="1"/>
  <c r="B1405" i="17" s="1"/>
  <c r="B1406" i="17" s="1"/>
  <c r="B1407" i="17" s="1"/>
  <c r="B1408" i="17" s="1"/>
  <c r="B1409" i="17" s="1"/>
  <c r="B1410" i="17" s="1"/>
  <c r="B1411" i="17" s="1"/>
  <c r="B1412" i="17" s="1"/>
  <c r="I1395" i="17"/>
  <c r="I1410" i="17" s="1"/>
  <c r="H1395" i="17"/>
  <c r="E1395" i="17"/>
  <c r="E1394" i="17"/>
  <c r="E1393" i="17"/>
  <c r="E1392" i="17"/>
  <c r="E1391" i="17"/>
  <c r="I1373" i="17"/>
  <c r="H1373" i="17"/>
  <c r="E1373" i="17"/>
  <c r="B1372" i="17"/>
  <c r="B1374" i="17" s="1"/>
  <c r="B1375" i="17" s="1"/>
  <c r="B1376" i="17" s="1"/>
  <c r="B1377" i="17" s="1"/>
  <c r="B1378" i="17" s="1"/>
  <c r="B1379" i="17" s="1"/>
  <c r="B1380" i="17" s="1"/>
  <c r="B1381" i="17" s="1"/>
  <c r="B1382" i="17" s="1"/>
  <c r="B1383" i="17" s="1"/>
  <c r="B1384" i="17" s="1"/>
  <c r="B1385" i="17" s="1"/>
  <c r="B1386" i="17" s="1"/>
  <c r="B1387" i="17" s="1"/>
  <c r="E1370" i="17"/>
  <c r="E1369" i="17"/>
  <c r="H1361" i="17"/>
  <c r="E1361" i="17"/>
  <c r="H1360" i="17"/>
  <c r="E1360" i="17"/>
  <c r="H1359" i="17"/>
  <c r="E1359" i="17"/>
  <c r="H1358" i="17"/>
  <c r="E1358" i="17"/>
  <c r="H1357" i="17"/>
  <c r="E1357" i="17"/>
  <c r="H1356" i="17"/>
  <c r="E1356" i="17"/>
  <c r="H1355" i="17"/>
  <c r="E1355" i="17"/>
  <c r="H1354" i="17"/>
  <c r="E1354" i="17"/>
  <c r="H1353" i="17"/>
  <c r="E1353" i="17"/>
  <c r="H1352" i="17"/>
  <c r="E1352" i="17"/>
  <c r="B1352" i="17"/>
  <c r="B1353" i="17" s="1"/>
  <c r="B1354" i="17" s="1"/>
  <c r="B1355" i="17" s="1"/>
  <c r="B1356" i="17" s="1"/>
  <c r="B1357" i="17" s="1"/>
  <c r="B1358" i="17" s="1"/>
  <c r="B1359" i="17" s="1"/>
  <c r="B1360" i="17" s="1"/>
  <c r="B1361" i="17" s="1"/>
  <c r="B1362" i="17" s="1"/>
  <c r="B1363" i="17" s="1"/>
  <c r="B1364" i="17" s="1"/>
  <c r="H1351" i="17"/>
  <c r="E1351" i="17"/>
  <c r="H1350" i="17"/>
  <c r="E1350" i="17"/>
  <c r="H1349" i="17"/>
  <c r="E1349" i="17"/>
  <c r="H1348" i="17"/>
  <c r="E1348" i="17"/>
  <c r="I1347" i="17"/>
  <c r="H1347" i="17"/>
  <c r="E1347" i="17"/>
  <c r="I1346" i="17"/>
  <c r="H1346" i="17"/>
  <c r="E1346" i="17"/>
  <c r="H1344" i="17"/>
  <c r="E1344" i="17"/>
  <c r="H1343" i="17"/>
  <c r="E1343" i="17"/>
  <c r="H1342" i="17"/>
  <c r="E1342" i="17"/>
  <c r="H1341" i="17"/>
  <c r="E1341" i="17"/>
  <c r="B1341" i="17"/>
  <c r="B1343" i="17" s="1"/>
  <c r="B1344" i="17" s="1"/>
  <c r="B1346" i="17" s="1"/>
  <c r="I1340" i="17"/>
  <c r="I1349" i="17" s="1"/>
  <c r="H1340" i="17"/>
  <c r="E1340" i="17"/>
  <c r="E1339" i="17"/>
  <c r="E1338" i="17"/>
  <c r="E1337" i="17"/>
  <c r="E1336" i="17"/>
  <c r="H1329" i="17"/>
  <c r="E1329" i="17"/>
  <c r="H1328" i="17"/>
  <c r="E1328" i="17"/>
  <c r="H1327" i="17"/>
  <c r="E1327" i="17"/>
  <c r="H1326" i="17"/>
  <c r="E1326" i="17"/>
  <c r="H1325" i="17"/>
  <c r="E1325" i="17"/>
  <c r="H1324" i="17"/>
  <c r="E1324" i="17"/>
  <c r="H1323" i="17"/>
  <c r="E1323" i="17"/>
  <c r="H1322" i="17"/>
  <c r="E1322" i="17"/>
  <c r="H1321" i="17"/>
  <c r="E1321" i="17"/>
  <c r="H1320" i="17"/>
  <c r="E1320" i="17"/>
  <c r="B1320" i="17"/>
  <c r="B1321" i="17" s="1"/>
  <c r="B1322" i="17" s="1"/>
  <c r="B1323" i="17" s="1"/>
  <c r="B1324" i="17" s="1"/>
  <c r="B1325" i="17" s="1"/>
  <c r="B1326" i="17" s="1"/>
  <c r="B1327" i="17" s="1"/>
  <c r="B1328" i="17" s="1"/>
  <c r="B1329" i="17" s="1"/>
  <c r="B1330" i="17" s="1"/>
  <c r="B1331" i="17" s="1"/>
  <c r="B1332" i="17" s="1"/>
  <c r="H1319" i="17"/>
  <c r="E1319" i="17"/>
  <c r="H1318" i="17"/>
  <c r="E1318" i="17"/>
  <c r="H1317" i="17"/>
  <c r="E1317" i="17"/>
  <c r="H1316" i="17"/>
  <c r="E1316" i="17"/>
  <c r="I1315" i="17"/>
  <c r="H1315" i="17"/>
  <c r="E1315" i="17"/>
  <c r="I1314" i="17"/>
  <c r="H1314" i="17"/>
  <c r="E1314" i="17"/>
  <c r="H1312" i="17"/>
  <c r="E1312" i="17"/>
  <c r="H1311" i="17"/>
  <c r="E1311" i="17"/>
  <c r="H1310" i="17"/>
  <c r="E1310" i="17"/>
  <c r="H1309" i="17"/>
  <c r="E1309" i="17"/>
  <c r="B1309" i="17"/>
  <c r="B1311" i="17" s="1"/>
  <c r="B1312" i="17" s="1"/>
  <c r="B1314" i="17" s="1"/>
  <c r="I1308" i="17"/>
  <c r="I1329" i="17" s="1"/>
  <c r="H1308" i="17"/>
  <c r="E1308" i="17"/>
  <c r="E1307" i="17"/>
  <c r="E1306" i="17"/>
  <c r="E1305" i="17"/>
  <c r="E1304" i="17"/>
  <c r="H1297" i="17"/>
  <c r="E1297" i="17"/>
  <c r="H1296" i="17"/>
  <c r="E1296" i="17"/>
  <c r="H1295" i="17"/>
  <c r="E1295" i="17"/>
  <c r="H1294" i="17"/>
  <c r="E1294" i="17"/>
  <c r="H1293" i="17"/>
  <c r="E1293" i="17"/>
  <c r="H1292" i="17"/>
  <c r="E1292" i="17"/>
  <c r="H1291" i="17"/>
  <c r="E1291" i="17"/>
  <c r="H1290" i="17"/>
  <c r="E1290" i="17"/>
  <c r="H1289" i="17"/>
  <c r="E1289" i="17"/>
  <c r="H1288" i="17"/>
  <c r="E1288" i="17"/>
  <c r="B1288" i="17"/>
  <c r="B1289" i="17" s="1"/>
  <c r="B1290" i="17" s="1"/>
  <c r="B1291" i="17" s="1"/>
  <c r="B1292" i="17" s="1"/>
  <c r="B1293" i="17" s="1"/>
  <c r="B1294" i="17" s="1"/>
  <c r="B1295" i="17" s="1"/>
  <c r="B1296" i="17" s="1"/>
  <c r="B1297" i="17" s="1"/>
  <c r="B1298" i="17" s="1"/>
  <c r="B1299" i="17" s="1"/>
  <c r="B1300" i="17" s="1"/>
  <c r="H1287" i="17"/>
  <c r="E1287" i="17"/>
  <c r="H1286" i="17"/>
  <c r="E1286" i="17"/>
  <c r="H1285" i="17"/>
  <c r="E1285" i="17"/>
  <c r="H1284" i="17"/>
  <c r="E1284" i="17"/>
  <c r="I1283" i="17"/>
  <c r="H1283" i="17"/>
  <c r="E1283" i="17"/>
  <c r="I1282" i="17"/>
  <c r="H1282" i="17"/>
  <c r="E1282" i="17"/>
  <c r="H1280" i="17"/>
  <c r="E1280" i="17"/>
  <c r="H1279" i="17"/>
  <c r="E1279" i="17"/>
  <c r="H1278" i="17"/>
  <c r="E1278" i="17"/>
  <c r="H1277" i="17"/>
  <c r="E1277" i="17"/>
  <c r="B1277" i="17"/>
  <c r="B1279" i="17" s="1"/>
  <c r="B1280" i="17" s="1"/>
  <c r="B1282" i="17" s="1"/>
  <c r="I1276" i="17"/>
  <c r="H1276" i="17"/>
  <c r="E1276" i="17"/>
  <c r="E1275" i="17"/>
  <c r="E1274" i="17"/>
  <c r="E1273" i="17"/>
  <c r="E1272" i="17"/>
  <c r="H1264" i="17"/>
  <c r="E1264" i="17"/>
  <c r="H1263" i="17"/>
  <c r="E1263" i="17"/>
  <c r="H1262" i="17"/>
  <c r="E1262" i="17"/>
  <c r="H1261" i="17"/>
  <c r="E1261" i="17"/>
  <c r="H1260" i="17"/>
  <c r="E1260" i="17"/>
  <c r="H1259" i="17"/>
  <c r="E1259" i="17"/>
  <c r="H1258" i="17"/>
  <c r="E1258" i="17"/>
  <c r="H1257" i="17"/>
  <c r="E1257" i="17"/>
  <c r="H1256" i="17"/>
  <c r="E1256" i="17"/>
  <c r="B1256" i="17"/>
  <c r="B1257" i="17" s="1"/>
  <c r="B1258" i="17" s="1"/>
  <c r="B1259" i="17" s="1"/>
  <c r="B1260" i="17" s="1"/>
  <c r="B1261" i="17" s="1"/>
  <c r="B1262" i="17" s="1"/>
  <c r="B1263" i="17" s="1"/>
  <c r="B1264" i="17" s="1"/>
  <c r="B1265" i="17" s="1"/>
  <c r="B1266" i="17" s="1"/>
  <c r="B1267" i="17" s="1"/>
  <c r="B1268" i="17" s="1"/>
  <c r="H1255" i="17"/>
  <c r="E1255" i="17"/>
  <c r="H1254" i="17"/>
  <c r="E1254" i="17"/>
  <c r="H1253" i="17"/>
  <c r="E1253" i="17"/>
  <c r="H1252" i="17"/>
  <c r="E1252" i="17"/>
  <c r="I1251" i="17"/>
  <c r="H1251" i="17"/>
  <c r="E1251" i="17"/>
  <c r="I1250" i="17"/>
  <c r="H1250" i="17"/>
  <c r="E1250" i="17"/>
  <c r="H1248" i="17"/>
  <c r="E1248" i="17"/>
  <c r="H1247" i="17"/>
  <c r="E1247" i="17"/>
  <c r="H1246" i="17"/>
  <c r="E1246" i="17"/>
  <c r="H1245" i="17"/>
  <c r="E1245" i="17"/>
  <c r="B1245" i="17"/>
  <c r="B1247" i="17" s="1"/>
  <c r="B1248" i="17" s="1"/>
  <c r="B1250" i="17" s="1"/>
  <c r="I1244" i="17"/>
  <c r="I1253" i="17" s="1"/>
  <c r="H1244" i="17"/>
  <c r="E1244" i="17"/>
  <c r="E1243" i="17"/>
  <c r="E1242" i="17"/>
  <c r="E1241" i="17"/>
  <c r="E1240" i="17"/>
  <c r="H1233" i="17"/>
  <c r="E1233" i="17"/>
  <c r="H1232" i="17"/>
  <c r="E1232" i="17"/>
  <c r="H1231" i="17"/>
  <c r="E1231" i="17"/>
  <c r="H1230" i="17"/>
  <c r="E1230" i="17"/>
  <c r="H1229" i="17"/>
  <c r="E1229" i="17"/>
  <c r="H1228" i="17"/>
  <c r="E1228" i="17"/>
  <c r="H1227" i="17"/>
  <c r="E1227" i="17"/>
  <c r="H1226" i="17"/>
  <c r="E1226" i="17"/>
  <c r="H1225" i="17"/>
  <c r="E1225" i="17"/>
  <c r="H1224" i="17"/>
  <c r="E1224" i="17"/>
  <c r="B1224" i="17"/>
  <c r="B1225" i="17" s="1"/>
  <c r="B1226" i="17" s="1"/>
  <c r="B1227" i="17" s="1"/>
  <c r="B1228" i="17" s="1"/>
  <c r="B1229" i="17" s="1"/>
  <c r="B1230" i="17" s="1"/>
  <c r="B1231" i="17" s="1"/>
  <c r="B1232" i="17" s="1"/>
  <c r="B1233" i="17" s="1"/>
  <c r="B1234" i="17" s="1"/>
  <c r="B1235" i="17" s="1"/>
  <c r="B1236" i="17" s="1"/>
  <c r="H1223" i="17"/>
  <c r="E1223" i="17"/>
  <c r="H1222" i="17"/>
  <c r="E1222" i="17"/>
  <c r="H1221" i="17"/>
  <c r="E1221" i="17"/>
  <c r="H1220" i="17"/>
  <c r="E1220" i="17"/>
  <c r="I1219" i="17"/>
  <c r="H1219" i="17"/>
  <c r="E1219" i="17"/>
  <c r="I1218" i="17"/>
  <c r="H1218" i="17"/>
  <c r="E1218" i="17"/>
  <c r="H1216" i="17"/>
  <c r="E1216" i="17"/>
  <c r="H1215" i="17"/>
  <c r="E1215" i="17"/>
  <c r="H1214" i="17"/>
  <c r="E1214" i="17"/>
  <c r="H1213" i="17"/>
  <c r="E1213" i="17"/>
  <c r="B1213" i="17"/>
  <c r="B1215" i="17" s="1"/>
  <c r="B1216" i="17" s="1"/>
  <c r="B1218" i="17" s="1"/>
  <c r="I1212" i="17"/>
  <c r="I1215" i="17" s="1"/>
  <c r="H1212" i="17"/>
  <c r="E1212" i="17"/>
  <c r="E1211" i="17"/>
  <c r="E1210" i="17"/>
  <c r="E1209" i="17"/>
  <c r="E1208" i="17"/>
  <c r="H1201" i="17"/>
  <c r="E1201" i="17"/>
  <c r="H1200" i="17"/>
  <c r="E1200" i="17"/>
  <c r="H1199" i="17"/>
  <c r="E1199" i="17"/>
  <c r="H1198" i="17"/>
  <c r="E1198" i="17"/>
  <c r="H1197" i="17"/>
  <c r="E1197" i="17"/>
  <c r="H1196" i="17"/>
  <c r="E1196" i="17"/>
  <c r="H1195" i="17"/>
  <c r="E1195" i="17"/>
  <c r="H1194" i="17"/>
  <c r="E1194" i="17"/>
  <c r="H1193" i="17"/>
  <c r="E1193" i="17"/>
  <c r="H1192" i="17"/>
  <c r="E1192" i="17"/>
  <c r="B1192" i="17"/>
  <c r="B1193" i="17" s="1"/>
  <c r="B1194" i="17" s="1"/>
  <c r="B1195" i="17" s="1"/>
  <c r="B1196" i="17" s="1"/>
  <c r="B1197" i="17" s="1"/>
  <c r="B1198" i="17" s="1"/>
  <c r="B1199" i="17" s="1"/>
  <c r="B1200" i="17" s="1"/>
  <c r="B1201" i="17" s="1"/>
  <c r="B1202" i="17" s="1"/>
  <c r="B1203" i="17" s="1"/>
  <c r="B1204" i="17" s="1"/>
  <c r="H1191" i="17"/>
  <c r="E1191" i="17"/>
  <c r="H1190" i="17"/>
  <c r="E1190" i="17"/>
  <c r="H1189" i="17"/>
  <c r="E1189" i="17"/>
  <c r="H1188" i="17"/>
  <c r="E1188" i="17"/>
  <c r="I1187" i="17"/>
  <c r="H1187" i="17"/>
  <c r="E1187" i="17"/>
  <c r="I1186" i="17"/>
  <c r="H1186" i="17"/>
  <c r="E1186" i="17"/>
  <c r="H1184" i="17"/>
  <c r="E1184" i="17"/>
  <c r="H1183" i="17"/>
  <c r="E1183" i="17"/>
  <c r="H1182" i="17"/>
  <c r="E1182" i="17"/>
  <c r="H1181" i="17"/>
  <c r="E1181" i="17"/>
  <c r="B1181" i="17"/>
  <c r="B1183" i="17" s="1"/>
  <c r="B1184" i="17" s="1"/>
  <c r="I1180" i="17"/>
  <c r="I1190" i="17" s="1"/>
  <c r="H1180" i="17"/>
  <c r="E1180" i="17"/>
  <c r="E1179" i="17"/>
  <c r="E1178" i="17"/>
  <c r="E1177" i="17"/>
  <c r="E1176" i="17"/>
  <c r="H1169" i="17"/>
  <c r="E1169" i="17"/>
  <c r="H1168" i="17"/>
  <c r="E1168" i="17"/>
  <c r="H1167" i="17"/>
  <c r="E1167" i="17"/>
  <c r="H1166" i="17"/>
  <c r="H1165" i="17"/>
  <c r="E1165" i="17"/>
  <c r="H1164" i="17"/>
  <c r="E1164" i="17"/>
  <c r="H1163" i="17"/>
  <c r="E1163" i="17"/>
  <c r="H1162" i="17"/>
  <c r="E1162" i="17"/>
  <c r="H1161" i="17"/>
  <c r="E1161" i="17"/>
  <c r="H1160" i="17"/>
  <c r="E1160" i="17"/>
  <c r="B1160" i="17"/>
  <c r="B1161" i="17" s="1"/>
  <c r="B1162" i="17" s="1"/>
  <c r="B1163" i="17" s="1"/>
  <c r="B1164" i="17" s="1"/>
  <c r="B1165" i="17" s="1"/>
  <c r="B1166" i="17" s="1"/>
  <c r="B1167" i="17" s="1"/>
  <c r="B1168" i="17" s="1"/>
  <c r="B1169" i="17" s="1"/>
  <c r="B1170" i="17" s="1"/>
  <c r="B1171" i="17" s="1"/>
  <c r="B1172" i="17" s="1"/>
  <c r="H1159" i="17"/>
  <c r="E1159" i="17"/>
  <c r="H1158" i="17"/>
  <c r="E1158" i="17"/>
  <c r="H1157" i="17"/>
  <c r="E1157" i="17"/>
  <c r="H1156" i="17"/>
  <c r="E1156" i="17"/>
  <c r="I1155" i="17"/>
  <c r="H1155" i="17"/>
  <c r="E1155" i="17"/>
  <c r="H1154" i="17"/>
  <c r="E1154" i="17"/>
  <c r="H1152" i="17"/>
  <c r="E1152" i="17"/>
  <c r="H1151" i="17"/>
  <c r="E1151" i="17"/>
  <c r="H1150" i="17"/>
  <c r="E1150" i="17"/>
  <c r="H1149" i="17"/>
  <c r="E1149" i="17"/>
  <c r="B1149" i="17"/>
  <c r="B1151" i="17" s="1"/>
  <c r="B1152" i="17" s="1"/>
  <c r="B1154" i="17" s="1"/>
  <c r="H1148" i="17"/>
  <c r="E1148" i="17"/>
  <c r="E1147" i="17"/>
  <c r="E1146" i="17"/>
  <c r="E1145" i="17"/>
  <c r="I1154" i="17"/>
  <c r="E1144" i="17"/>
  <c r="H1137" i="17"/>
  <c r="E1137" i="17"/>
  <c r="H1136" i="17"/>
  <c r="E1136" i="17"/>
  <c r="H1135" i="17"/>
  <c r="E1135" i="17"/>
  <c r="H1134" i="17"/>
  <c r="E1134" i="17"/>
  <c r="H1133" i="17"/>
  <c r="E1133" i="17"/>
  <c r="H1132" i="17"/>
  <c r="E1132" i="17"/>
  <c r="H1131" i="17"/>
  <c r="E1131" i="17"/>
  <c r="H1130" i="17"/>
  <c r="E1130" i="17"/>
  <c r="H1129" i="17"/>
  <c r="E1129" i="17"/>
  <c r="H1128" i="17"/>
  <c r="E1128" i="17"/>
  <c r="B1128" i="17"/>
  <c r="B1129" i="17" s="1"/>
  <c r="B1130" i="17" s="1"/>
  <c r="B1131" i="17" s="1"/>
  <c r="B1132" i="17" s="1"/>
  <c r="B1133" i="17" s="1"/>
  <c r="B1134" i="17" s="1"/>
  <c r="B1135" i="17" s="1"/>
  <c r="B1136" i="17" s="1"/>
  <c r="B1137" i="17" s="1"/>
  <c r="B1138" i="17" s="1"/>
  <c r="B1139" i="17" s="1"/>
  <c r="B1140" i="17" s="1"/>
  <c r="H1127" i="17"/>
  <c r="E1127" i="17"/>
  <c r="H1126" i="17"/>
  <c r="E1126" i="17"/>
  <c r="H1125" i="17"/>
  <c r="E1125" i="17"/>
  <c r="H1124" i="17"/>
  <c r="E1124" i="17"/>
  <c r="I1123" i="17"/>
  <c r="H1123" i="17"/>
  <c r="E1123" i="17"/>
  <c r="I1122" i="17"/>
  <c r="H1122" i="17"/>
  <c r="E1122" i="17"/>
  <c r="H1120" i="17"/>
  <c r="E1120" i="17"/>
  <c r="H1119" i="17"/>
  <c r="E1119" i="17"/>
  <c r="H1118" i="17"/>
  <c r="E1118" i="17"/>
  <c r="H1117" i="17"/>
  <c r="E1117" i="17"/>
  <c r="B1117" i="17"/>
  <c r="B1119" i="17" s="1"/>
  <c r="B1120" i="17" s="1"/>
  <c r="B1122" i="17" s="1"/>
  <c r="I1116" i="17"/>
  <c r="I1137" i="17" s="1"/>
  <c r="H1116" i="17"/>
  <c r="E1116" i="17"/>
  <c r="E1115" i="17"/>
  <c r="E1114" i="17"/>
  <c r="E1113" i="17"/>
  <c r="E1112" i="17"/>
  <c r="H1105" i="17"/>
  <c r="E1105" i="17"/>
  <c r="H1104" i="17"/>
  <c r="E1104" i="17"/>
  <c r="H1103" i="17"/>
  <c r="E1103" i="17"/>
  <c r="H1102" i="17"/>
  <c r="E1102" i="17"/>
  <c r="H1101" i="17"/>
  <c r="E1101" i="17"/>
  <c r="H1100" i="17"/>
  <c r="E1100" i="17"/>
  <c r="H1099" i="17"/>
  <c r="E1099" i="17"/>
  <c r="H1098" i="17"/>
  <c r="E1098" i="17"/>
  <c r="H1097" i="17"/>
  <c r="E1097" i="17"/>
  <c r="H1096" i="17"/>
  <c r="E1096" i="17"/>
  <c r="B1096" i="17"/>
  <c r="B1097" i="17" s="1"/>
  <c r="B1098" i="17" s="1"/>
  <c r="B1099" i="17" s="1"/>
  <c r="B1100" i="17" s="1"/>
  <c r="B1101" i="17" s="1"/>
  <c r="B1102" i="17" s="1"/>
  <c r="B1103" i="17" s="1"/>
  <c r="B1104" i="17" s="1"/>
  <c r="B1105" i="17" s="1"/>
  <c r="B1106" i="17" s="1"/>
  <c r="B1107" i="17" s="1"/>
  <c r="B1108" i="17" s="1"/>
  <c r="H1095" i="17"/>
  <c r="E1095" i="17"/>
  <c r="H1094" i="17"/>
  <c r="E1094" i="17"/>
  <c r="H1093" i="17"/>
  <c r="E1093" i="17"/>
  <c r="H1092" i="17"/>
  <c r="E1092" i="17"/>
  <c r="H1091" i="17"/>
  <c r="E1091" i="17"/>
  <c r="I1090" i="17"/>
  <c r="H1090" i="17"/>
  <c r="E1090" i="17"/>
  <c r="H1088" i="17"/>
  <c r="E1088" i="17"/>
  <c r="H1087" i="17"/>
  <c r="E1087" i="17"/>
  <c r="H1086" i="17"/>
  <c r="E1086" i="17"/>
  <c r="H1085" i="17"/>
  <c r="E1085" i="17"/>
  <c r="B1085" i="17"/>
  <c r="B1087" i="17" s="1"/>
  <c r="B1088" i="17" s="1"/>
  <c r="B1090" i="17" s="1"/>
  <c r="H1084" i="17"/>
  <c r="E1084" i="17"/>
  <c r="E1083" i="17"/>
  <c r="E1082" i="17"/>
  <c r="I1081" i="17"/>
  <c r="I1091" i="17" s="1"/>
  <c r="H1081" i="17"/>
  <c r="E1081" i="17"/>
  <c r="E1080" i="17"/>
  <c r="H1073" i="17"/>
  <c r="E1073" i="17"/>
  <c r="H1072" i="17"/>
  <c r="E1072" i="17"/>
  <c r="H1071" i="17"/>
  <c r="E1071" i="17"/>
  <c r="H1070" i="17"/>
  <c r="E1070" i="17"/>
  <c r="H1069" i="17"/>
  <c r="E1069" i="17"/>
  <c r="H1068" i="17"/>
  <c r="E1068" i="17"/>
  <c r="H1067" i="17"/>
  <c r="E1067" i="17"/>
  <c r="H1066" i="17"/>
  <c r="E1066" i="17"/>
  <c r="H1065" i="17"/>
  <c r="E1065" i="17"/>
  <c r="H1064" i="17"/>
  <c r="E1064" i="17"/>
  <c r="B1064" i="17"/>
  <c r="B1065" i="17" s="1"/>
  <c r="B1066" i="17" s="1"/>
  <c r="B1067" i="17" s="1"/>
  <c r="B1068" i="17" s="1"/>
  <c r="B1069" i="17" s="1"/>
  <c r="B1070" i="17" s="1"/>
  <c r="B1071" i="17" s="1"/>
  <c r="B1072" i="17" s="1"/>
  <c r="B1073" i="17" s="1"/>
  <c r="B1074" i="17" s="1"/>
  <c r="B1075" i="17" s="1"/>
  <c r="B1076" i="17" s="1"/>
  <c r="H1063" i="17"/>
  <c r="E1063" i="17"/>
  <c r="H1062" i="17"/>
  <c r="E1062" i="17"/>
  <c r="H1061" i="17"/>
  <c r="E1061" i="17"/>
  <c r="H1060" i="17"/>
  <c r="E1060" i="17"/>
  <c r="I1059" i="17"/>
  <c r="H1059" i="17"/>
  <c r="E1059" i="17"/>
  <c r="I1058" i="17"/>
  <c r="H1058" i="17"/>
  <c r="E1058" i="17"/>
  <c r="H1056" i="17"/>
  <c r="E1056" i="17"/>
  <c r="H1055" i="17"/>
  <c r="E1055" i="17"/>
  <c r="H1054" i="17"/>
  <c r="E1054" i="17"/>
  <c r="H1053" i="17"/>
  <c r="E1053" i="17"/>
  <c r="B1053" i="17"/>
  <c r="B1055" i="17" s="1"/>
  <c r="B1056" i="17" s="1"/>
  <c r="B1058" i="17" s="1"/>
  <c r="I1052" i="17"/>
  <c r="I1073" i="17" s="1"/>
  <c r="H1052" i="17"/>
  <c r="E1052" i="17"/>
  <c r="E1051" i="17"/>
  <c r="E1050" i="17"/>
  <c r="E1049" i="17"/>
  <c r="E1048" i="17"/>
  <c r="H1041" i="17"/>
  <c r="E1041" i="17"/>
  <c r="H1040" i="17"/>
  <c r="E1040" i="17"/>
  <c r="H1039" i="17"/>
  <c r="E1039" i="17"/>
  <c r="H1038" i="17"/>
  <c r="E1038" i="17"/>
  <c r="H1037" i="17"/>
  <c r="E1037" i="17"/>
  <c r="H1036" i="17"/>
  <c r="E1036" i="17"/>
  <c r="H1035" i="17"/>
  <c r="E1035" i="17"/>
  <c r="H1034" i="17"/>
  <c r="E1034" i="17"/>
  <c r="H1033" i="17"/>
  <c r="E1033" i="17"/>
  <c r="H1032" i="17"/>
  <c r="E1032" i="17"/>
  <c r="B1032" i="17"/>
  <c r="B1033" i="17" s="1"/>
  <c r="B1034" i="17" s="1"/>
  <c r="B1035" i="17" s="1"/>
  <c r="B1036" i="17" s="1"/>
  <c r="B1037" i="17" s="1"/>
  <c r="B1038" i="17" s="1"/>
  <c r="B1039" i="17" s="1"/>
  <c r="B1040" i="17" s="1"/>
  <c r="B1041" i="17" s="1"/>
  <c r="B1042" i="17" s="1"/>
  <c r="B1043" i="17" s="1"/>
  <c r="B1044" i="17" s="1"/>
  <c r="H1031" i="17"/>
  <c r="E1031" i="17"/>
  <c r="H1030" i="17"/>
  <c r="E1030" i="17"/>
  <c r="H1029" i="17"/>
  <c r="E1029" i="17"/>
  <c r="H1028" i="17"/>
  <c r="E1028" i="17"/>
  <c r="I1027" i="17"/>
  <c r="H1027" i="17"/>
  <c r="E1027" i="17"/>
  <c r="I1026" i="17"/>
  <c r="H1026" i="17"/>
  <c r="E1026" i="17"/>
  <c r="H1024" i="17"/>
  <c r="E1024" i="17"/>
  <c r="H1023" i="17"/>
  <c r="E1023" i="17"/>
  <c r="H1022" i="17"/>
  <c r="E1022" i="17"/>
  <c r="H1021" i="17"/>
  <c r="E1021" i="17"/>
  <c r="B1021" i="17"/>
  <c r="B1023" i="17" s="1"/>
  <c r="B1024" i="17" s="1"/>
  <c r="B1026" i="17" s="1"/>
  <c r="I1020" i="17"/>
  <c r="I1029" i="17" s="1"/>
  <c r="H1020" i="17"/>
  <c r="E1020" i="17"/>
  <c r="E1019" i="17"/>
  <c r="E1018" i="17"/>
  <c r="E1017" i="17"/>
  <c r="E1016" i="17"/>
  <c r="H1009" i="17"/>
  <c r="E1009" i="17"/>
  <c r="H1008" i="17"/>
  <c r="E1008" i="17"/>
  <c r="H1007" i="17"/>
  <c r="E1007" i="17"/>
  <c r="H1006" i="17"/>
  <c r="E1006" i="17"/>
  <c r="H1005" i="17"/>
  <c r="E1005" i="17"/>
  <c r="H1004" i="17"/>
  <c r="E1004" i="17"/>
  <c r="H1003" i="17"/>
  <c r="E1003" i="17"/>
  <c r="H1002" i="17"/>
  <c r="E1002" i="17"/>
  <c r="H1001" i="17"/>
  <c r="E1001" i="17"/>
  <c r="H1000" i="17"/>
  <c r="E1000" i="17"/>
  <c r="H999" i="17"/>
  <c r="E999" i="17"/>
  <c r="H998" i="17"/>
  <c r="E998" i="17"/>
  <c r="H997" i="17"/>
  <c r="E997" i="17"/>
  <c r="B997" i="17"/>
  <c r="B1000" i="17" s="1"/>
  <c r="B1001" i="17" s="1"/>
  <c r="B1002" i="17" s="1"/>
  <c r="B1003" i="17" s="1"/>
  <c r="B1004" i="17" s="1"/>
  <c r="B1005" i="17" s="1"/>
  <c r="B1006" i="17" s="1"/>
  <c r="B1007" i="17" s="1"/>
  <c r="B1008" i="17" s="1"/>
  <c r="B1009" i="17" s="1"/>
  <c r="B1010" i="17" s="1"/>
  <c r="B1011" i="17" s="1"/>
  <c r="B1012" i="17" s="1"/>
  <c r="H996" i="17"/>
  <c r="E996" i="17"/>
  <c r="I995" i="17"/>
  <c r="H995" i="17"/>
  <c r="E995" i="17"/>
  <c r="I994" i="17"/>
  <c r="H994" i="17"/>
  <c r="E994" i="17"/>
  <c r="H992" i="17"/>
  <c r="E992" i="17"/>
  <c r="H991" i="17"/>
  <c r="E991" i="17"/>
  <c r="B991" i="17"/>
  <c r="B992" i="17" s="1"/>
  <c r="H990" i="17"/>
  <c r="E990" i="17"/>
  <c r="H989" i="17"/>
  <c r="E989" i="17"/>
  <c r="I988" i="17"/>
  <c r="I1009" i="17" s="1"/>
  <c r="H988" i="17"/>
  <c r="E988" i="17"/>
  <c r="E987" i="17"/>
  <c r="E986" i="17"/>
  <c r="E985" i="17"/>
  <c r="E984" i="17"/>
  <c r="H977" i="17"/>
  <c r="E977" i="17"/>
  <c r="H976" i="17"/>
  <c r="E976" i="17"/>
  <c r="H975" i="17"/>
  <c r="E975" i="17"/>
  <c r="H974" i="17"/>
  <c r="E974" i="17"/>
  <c r="H973" i="17"/>
  <c r="E973" i="17"/>
  <c r="H972" i="17"/>
  <c r="E972" i="17"/>
  <c r="H971" i="17"/>
  <c r="E971" i="17"/>
  <c r="H970" i="17"/>
  <c r="E970" i="17"/>
  <c r="H969" i="17"/>
  <c r="E969" i="17"/>
  <c r="H968" i="17"/>
  <c r="E968" i="17"/>
  <c r="H967" i="17"/>
  <c r="E967" i="17"/>
  <c r="H966" i="17"/>
  <c r="E966" i="17"/>
  <c r="H965" i="17"/>
  <c r="E965" i="17"/>
  <c r="B965" i="17"/>
  <c r="B968" i="17" s="1"/>
  <c r="B969" i="17" s="1"/>
  <c r="B970" i="17" s="1"/>
  <c r="B971" i="17" s="1"/>
  <c r="B972" i="17" s="1"/>
  <c r="B973" i="17" s="1"/>
  <c r="B974" i="17" s="1"/>
  <c r="B975" i="17" s="1"/>
  <c r="B976" i="17" s="1"/>
  <c r="B977" i="17" s="1"/>
  <c r="B978" i="17" s="1"/>
  <c r="B979" i="17" s="1"/>
  <c r="B980" i="17" s="1"/>
  <c r="H964" i="17"/>
  <c r="E964" i="17"/>
  <c r="I963" i="17"/>
  <c r="H963" i="17"/>
  <c r="E963" i="17"/>
  <c r="I962" i="17"/>
  <c r="H962" i="17"/>
  <c r="E962" i="17"/>
  <c r="H960" i="17"/>
  <c r="E960" i="17"/>
  <c r="B960" i="17"/>
  <c r="H959" i="17"/>
  <c r="E959" i="17"/>
  <c r="H958" i="17"/>
  <c r="E958" i="17"/>
  <c r="H957" i="17"/>
  <c r="E957" i="17"/>
  <c r="I956" i="17"/>
  <c r="I958" i="17" s="1"/>
  <c r="H956" i="17"/>
  <c r="E956" i="17"/>
  <c r="B956" i="17"/>
  <c r="B957" i="17" s="1"/>
  <c r="E955" i="17"/>
  <c r="E954" i="17"/>
  <c r="E953" i="17"/>
  <c r="E952" i="17"/>
  <c r="H945" i="17"/>
  <c r="E945" i="17"/>
  <c r="H944" i="17"/>
  <c r="E944" i="17"/>
  <c r="H943" i="17"/>
  <c r="E943" i="17"/>
  <c r="H942" i="17"/>
  <c r="E942" i="17"/>
  <c r="H941" i="17"/>
  <c r="E941" i="17"/>
  <c r="H940" i="17"/>
  <c r="E940" i="17"/>
  <c r="H939" i="17"/>
  <c r="E939" i="17"/>
  <c r="H938" i="17"/>
  <c r="E938" i="17"/>
  <c r="H937" i="17"/>
  <c r="E937" i="17"/>
  <c r="H936" i="17"/>
  <c r="E936" i="17"/>
  <c r="H935" i="17"/>
  <c r="E935" i="17"/>
  <c r="H934" i="17"/>
  <c r="E934" i="17"/>
  <c r="H933" i="17"/>
  <c r="E933" i="17"/>
  <c r="B933" i="17"/>
  <c r="B936" i="17" s="1"/>
  <c r="B937" i="17" s="1"/>
  <c r="B938" i="17" s="1"/>
  <c r="B939" i="17" s="1"/>
  <c r="B940" i="17" s="1"/>
  <c r="B941" i="17" s="1"/>
  <c r="B942" i="17" s="1"/>
  <c r="B943" i="17" s="1"/>
  <c r="B944" i="17" s="1"/>
  <c r="B945" i="17" s="1"/>
  <c r="B946" i="17" s="1"/>
  <c r="B947" i="17" s="1"/>
  <c r="B948" i="17" s="1"/>
  <c r="H932" i="17"/>
  <c r="E932" i="17"/>
  <c r="I931" i="17"/>
  <c r="H931" i="17"/>
  <c r="E931" i="17"/>
  <c r="I930" i="17"/>
  <c r="H930" i="17"/>
  <c r="E930" i="17"/>
  <c r="I929" i="17"/>
  <c r="H929" i="17"/>
  <c r="E929" i="17"/>
  <c r="H927" i="17"/>
  <c r="E927" i="17"/>
  <c r="B927" i="17"/>
  <c r="H926" i="17"/>
  <c r="E926" i="17"/>
  <c r="H925" i="17"/>
  <c r="E925" i="17"/>
  <c r="H924" i="17"/>
  <c r="E924" i="17"/>
  <c r="B924" i="17"/>
  <c r="I923" i="17"/>
  <c r="I945" i="17" s="1"/>
  <c r="H923" i="17"/>
  <c r="E923" i="17"/>
  <c r="E922" i="17"/>
  <c r="E921" i="17"/>
  <c r="E920" i="17"/>
  <c r="E919" i="17"/>
  <c r="E918" i="17"/>
  <c r="H911" i="17"/>
  <c r="E911" i="17"/>
  <c r="H910" i="17"/>
  <c r="E910" i="17"/>
  <c r="H909" i="17"/>
  <c r="E909" i="17"/>
  <c r="H908" i="17"/>
  <c r="E908" i="17"/>
  <c r="H907" i="17"/>
  <c r="E907" i="17"/>
  <c r="H906" i="17"/>
  <c r="E906" i="17"/>
  <c r="H905" i="17"/>
  <c r="E905" i="17"/>
  <c r="H904" i="17"/>
  <c r="E904" i="17"/>
  <c r="H903" i="17"/>
  <c r="E903" i="17"/>
  <c r="H902" i="17"/>
  <c r="H901" i="17"/>
  <c r="E901" i="17"/>
  <c r="H900" i="17"/>
  <c r="E900" i="17"/>
  <c r="H899" i="17"/>
  <c r="E899" i="17"/>
  <c r="B899" i="17"/>
  <c r="B902" i="17" s="1"/>
  <c r="B903" i="17" s="1"/>
  <c r="B904" i="17" s="1"/>
  <c r="B905" i="17" s="1"/>
  <c r="B906" i="17" s="1"/>
  <c r="B907" i="17" s="1"/>
  <c r="B908" i="17" s="1"/>
  <c r="B909" i="17" s="1"/>
  <c r="B910" i="17" s="1"/>
  <c r="B911" i="17" s="1"/>
  <c r="B912" i="17" s="1"/>
  <c r="B913" i="17" s="1"/>
  <c r="B914" i="17" s="1"/>
  <c r="H898" i="17"/>
  <c r="E898" i="17"/>
  <c r="H897" i="17"/>
  <c r="E897" i="17"/>
  <c r="H896" i="17"/>
  <c r="E896" i="17"/>
  <c r="H894" i="17"/>
  <c r="E894" i="17"/>
  <c r="B894" i="17"/>
  <c r="H893" i="17"/>
  <c r="E893" i="17"/>
  <c r="H892" i="17"/>
  <c r="E892" i="17"/>
  <c r="H891" i="17"/>
  <c r="E891" i="17"/>
  <c r="B891" i="17"/>
  <c r="I890" i="17"/>
  <c r="H890" i="17"/>
  <c r="E890" i="17"/>
  <c r="E888" i="17"/>
  <c r="E887" i="17"/>
  <c r="E886" i="17"/>
  <c r="H881" i="17"/>
  <c r="E881" i="17"/>
  <c r="H879" i="17"/>
  <c r="E879" i="17"/>
  <c r="H878" i="17"/>
  <c r="E878" i="17"/>
  <c r="H877" i="17"/>
  <c r="E877" i="17"/>
  <c r="H876" i="17"/>
  <c r="E876" i="17"/>
  <c r="H874" i="17"/>
  <c r="E874" i="17"/>
  <c r="H873" i="17"/>
  <c r="E873" i="17"/>
  <c r="H872" i="17"/>
  <c r="E872" i="17"/>
  <c r="H871" i="17"/>
  <c r="E871" i="17"/>
  <c r="H870" i="17"/>
  <c r="E870" i="17"/>
  <c r="H869" i="17"/>
  <c r="E869" i="17"/>
  <c r="H868" i="17"/>
  <c r="E868" i="17"/>
  <c r="H867" i="17"/>
  <c r="E867" i="17"/>
  <c r="H866" i="17"/>
  <c r="E866" i="17"/>
  <c r="E865" i="17"/>
  <c r="H864" i="17"/>
  <c r="E864" i="17"/>
  <c r="H863" i="17"/>
  <c r="E863" i="17"/>
  <c r="B863" i="17"/>
  <c r="B864" i="17" s="1"/>
  <c r="B865" i="17" s="1"/>
  <c r="B866" i="17" s="1"/>
  <c r="B867" i="17" s="1"/>
  <c r="B868" i="17" s="1"/>
  <c r="B869" i="17" s="1"/>
  <c r="B870" i="17" s="1"/>
  <c r="B871" i="17" s="1"/>
  <c r="B872" i="17" s="1"/>
  <c r="B873" i="17" s="1"/>
  <c r="B874" i="17" s="1"/>
  <c r="B875" i="17" s="1"/>
  <c r="B876" i="17" s="1"/>
  <c r="B877" i="17" s="1"/>
  <c r="B878" i="17" s="1"/>
  <c r="B879" i="17" s="1"/>
  <c r="B880" i="17" s="1"/>
  <c r="B881" i="17" s="1"/>
  <c r="H862" i="17"/>
  <c r="E862" i="17"/>
  <c r="H861" i="17"/>
  <c r="E861" i="17"/>
  <c r="I860" i="17"/>
  <c r="I879" i="17" s="1"/>
  <c r="E860" i="17"/>
  <c r="J859" i="17"/>
  <c r="E859" i="17"/>
  <c r="J858" i="17"/>
  <c r="E858" i="17"/>
  <c r="E854" i="17"/>
  <c r="E852" i="17"/>
  <c r="E851" i="17"/>
  <c r="E850" i="17"/>
  <c r="E849" i="17"/>
  <c r="E847" i="17"/>
  <c r="E846" i="17"/>
  <c r="E845" i="17"/>
  <c r="E844" i="17"/>
  <c r="E843" i="17"/>
  <c r="E842" i="17"/>
  <c r="E841" i="17"/>
  <c r="E840" i="17"/>
  <c r="E839" i="17"/>
  <c r="E838" i="17"/>
  <c r="E837" i="17"/>
  <c r="E836" i="17"/>
  <c r="B836" i="17"/>
  <c r="B837" i="17" s="1"/>
  <c r="B838" i="17" s="1"/>
  <c r="B839" i="17" s="1"/>
  <c r="B840" i="17" s="1"/>
  <c r="B841" i="17" s="1"/>
  <c r="B842" i="17" s="1"/>
  <c r="B843" i="17" s="1"/>
  <c r="B844" i="17" s="1"/>
  <c r="B845" i="17" s="1"/>
  <c r="B846" i="17" s="1"/>
  <c r="B847" i="17" s="1"/>
  <c r="B848" i="17" s="1"/>
  <c r="B849" i="17" s="1"/>
  <c r="B850" i="17" s="1"/>
  <c r="B851" i="17" s="1"/>
  <c r="B852" i="17" s="1"/>
  <c r="B853" i="17" s="1"/>
  <c r="B854" i="17" s="1"/>
  <c r="E835" i="17"/>
  <c r="E834" i="17"/>
  <c r="I833" i="17"/>
  <c r="I854" i="17" s="1"/>
  <c r="J854" i="17" s="1"/>
  <c r="E833" i="17"/>
  <c r="J832" i="17"/>
  <c r="E832" i="17"/>
  <c r="J831" i="17"/>
  <c r="E831" i="17"/>
  <c r="E827" i="17"/>
  <c r="E825" i="17"/>
  <c r="E824" i="17"/>
  <c r="E823" i="17"/>
  <c r="E822" i="17"/>
  <c r="E820" i="17"/>
  <c r="E819" i="17"/>
  <c r="E818" i="17"/>
  <c r="E817" i="17"/>
  <c r="E815" i="17"/>
  <c r="E814" i="17"/>
  <c r="E813" i="17"/>
  <c r="E812" i="17"/>
  <c r="E811" i="17"/>
  <c r="E810" i="17"/>
  <c r="E809" i="17"/>
  <c r="B809" i="17"/>
  <c r="B810" i="17" s="1"/>
  <c r="B811" i="17" s="1"/>
  <c r="B812" i="17" s="1"/>
  <c r="B813" i="17" s="1"/>
  <c r="B814" i="17" s="1"/>
  <c r="B815" i="17" s="1"/>
  <c r="B816" i="17" s="1"/>
  <c r="B817" i="17" s="1"/>
  <c r="B818" i="17" s="1"/>
  <c r="B819" i="17" s="1"/>
  <c r="B820" i="17" s="1"/>
  <c r="B821" i="17" s="1"/>
  <c r="B822" i="17" s="1"/>
  <c r="B823" i="17" s="1"/>
  <c r="B824" i="17" s="1"/>
  <c r="B825" i="17" s="1"/>
  <c r="B826" i="17" s="1"/>
  <c r="B827" i="17" s="1"/>
  <c r="E808" i="17"/>
  <c r="E807" i="17"/>
  <c r="I806" i="17"/>
  <c r="I825" i="17" s="1"/>
  <c r="E806" i="17"/>
  <c r="J805" i="17"/>
  <c r="E805" i="17"/>
  <c r="J804" i="17"/>
  <c r="E804" i="17"/>
  <c r="E800" i="17"/>
  <c r="E798" i="17"/>
  <c r="E797" i="17"/>
  <c r="E796" i="17"/>
  <c r="E795" i="17"/>
  <c r="E793" i="17"/>
  <c r="E792" i="17"/>
  <c r="E791" i="17"/>
  <c r="E790" i="17"/>
  <c r="E788" i="17"/>
  <c r="E787" i="17"/>
  <c r="E786" i="17"/>
  <c r="E785" i="17"/>
  <c r="B785" i="17"/>
  <c r="B786" i="17" s="1"/>
  <c r="B787" i="17" s="1"/>
  <c r="B788" i="17" s="1"/>
  <c r="B789" i="17" s="1"/>
  <c r="B790" i="17" s="1"/>
  <c r="B791" i="17" s="1"/>
  <c r="B792" i="17" s="1"/>
  <c r="B793" i="17" s="1"/>
  <c r="B794" i="17" s="1"/>
  <c r="B795" i="17" s="1"/>
  <c r="B796" i="17" s="1"/>
  <c r="B797" i="17" s="1"/>
  <c r="B798" i="17" s="1"/>
  <c r="B799" i="17" s="1"/>
  <c r="B800" i="17" s="1"/>
  <c r="E784" i="17"/>
  <c r="E783" i="17"/>
  <c r="E782" i="17"/>
  <c r="B782" i="17"/>
  <c r="E781" i="17"/>
  <c r="E780" i="17"/>
  <c r="I779" i="17"/>
  <c r="I798" i="17" s="1"/>
  <c r="E779" i="17"/>
  <c r="J778" i="17"/>
  <c r="E778" i="17"/>
  <c r="J777" i="17"/>
  <c r="E777" i="17"/>
  <c r="I772" i="17"/>
  <c r="H772" i="17"/>
  <c r="E772" i="17"/>
  <c r="I771" i="17"/>
  <c r="H771" i="17"/>
  <c r="E771" i="17"/>
  <c r="I770" i="17"/>
  <c r="H770" i="17"/>
  <c r="E770" i="17"/>
  <c r="I769" i="17"/>
  <c r="E769" i="17"/>
  <c r="I768" i="17"/>
  <c r="E768" i="17"/>
  <c r="I767" i="17"/>
  <c r="E767" i="17"/>
  <c r="I766" i="17"/>
  <c r="E766" i="17"/>
  <c r="B766" i="17"/>
  <c r="B767" i="17" s="1"/>
  <c r="B768" i="17" s="1"/>
  <c r="B769" i="17" s="1"/>
  <c r="B770" i="17" s="1"/>
  <c r="B771" i="17" s="1"/>
  <c r="B772" i="17" s="1"/>
  <c r="I765" i="17"/>
  <c r="E765" i="17"/>
  <c r="I764" i="17"/>
  <c r="J764" i="17" s="1"/>
  <c r="E764" i="17"/>
  <c r="I763" i="17"/>
  <c r="E763" i="17"/>
  <c r="B763" i="17"/>
  <c r="I762" i="17"/>
  <c r="E762" i="17"/>
  <c r="I761" i="17"/>
  <c r="J761" i="17" s="1"/>
  <c r="E761" i="17"/>
  <c r="I760" i="17"/>
  <c r="E760" i="17"/>
  <c r="J759" i="17"/>
  <c r="E759" i="17"/>
  <c r="I755" i="17"/>
  <c r="J755" i="17" s="1"/>
  <c r="E755" i="17"/>
  <c r="I754" i="17"/>
  <c r="E754" i="17"/>
  <c r="I753" i="17"/>
  <c r="J753" i="17" s="1"/>
  <c r="E753" i="17"/>
  <c r="I752" i="17"/>
  <c r="E752" i="17"/>
  <c r="B752" i="17"/>
  <c r="B753" i="17" s="1"/>
  <c r="B754" i="17" s="1"/>
  <c r="B755" i="17" s="1"/>
  <c r="I751" i="17"/>
  <c r="E751" i="17"/>
  <c r="I750" i="17"/>
  <c r="E750" i="17"/>
  <c r="I749" i="17"/>
  <c r="E749" i="17"/>
  <c r="B749" i="17"/>
  <c r="I748" i="17"/>
  <c r="E748" i="17"/>
  <c r="I747" i="17"/>
  <c r="E747" i="17"/>
  <c r="I746" i="17"/>
  <c r="E746" i="17"/>
  <c r="J745" i="17"/>
  <c r="E745" i="17"/>
  <c r="E741" i="17"/>
  <c r="E740" i="17"/>
  <c r="E739" i="17"/>
  <c r="E738" i="17"/>
  <c r="E737" i="17"/>
  <c r="E736" i="17"/>
  <c r="E735" i="17"/>
  <c r="E734" i="17"/>
  <c r="E733" i="17"/>
  <c r="B733" i="17"/>
  <c r="B734" i="17" s="1"/>
  <c r="B735" i="17" s="1"/>
  <c r="B736" i="17" s="1"/>
  <c r="B737" i="17" s="1"/>
  <c r="B738" i="17" s="1"/>
  <c r="B739" i="17" s="1"/>
  <c r="B740" i="17" s="1"/>
  <c r="B741" i="17" s="1"/>
  <c r="E732" i="17"/>
  <c r="E731" i="17"/>
  <c r="E730" i="17"/>
  <c r="B730" i="17"/>
  <c r="E729" i="17"/>
  <c r="E728" i="17"/>
  <c r="I727" i="17"/>
  <c r="J727" i="17" s="1"/>
  <c r="E727" i="17"/>
  <c r="J726" i="17"/>
  <c r="E726" i="17"/>
  <c r="J725" i="17"/>
  <c r="E725" i="17"/>
  <c r="J724" i="17"/>
  <c r="E724" i="17"/>
  <c r="J723" i="17"/>
  <c r="E723" i="17"/>
  <c r="E719" i="17"/>
  <c r="E718" i="17"/>
  <c r="E717" i="17"/>
  <c r="E716" i="17"/>
  <c r="E715" i="17"/>
  <c r="E714" i="17"/>
  <c r="E713" i="17"/>
  <c r="E712" i="17"/>
  <c r="E711" i="17"/>
  <c r="E710" i="17"/>
  <c r="B710" i="17"/>
  <c r="B711" i="17" s="1"/>
  <c r="B712" i="17" s="1"/>
  <c r="B713" i="17" s="1"/>
  <c r="B714" i="17" s="1"/>
  <c r="B715" i="17" s="1"/>
  <c r="B716" i="17" s="1"/>
  <c r="B717" i="17" s="1"/>
  <c r="B718" i="17" s="1"/>
  <c r="B719" i="17" s="1"/>
  <c r="E709" i="17"/>
  <c r="E708" i="17"/>
  <c r="E707" i="17"/>
  <c r="B707" i="17"/>
  <c r="E706" i="17"/>
  <c r="E705" i="17"/>
  <c r="I704" i="17"/>
  <c r="I741" i="17" s="1"/>
  <c r="J741" i="17" s="1"/>
  <c r="E704" i="17"/>
  <c r="J703" i="17"/>
  <c r="E703" i="17"/>
  <c r="J702" i="17"/>
  <c r="E702" i="17"/>
  <c r="J701" i="17"/>
  <c r="E701" i="17"/>
  <c r="J700" i="17"/>
  <c r="E700" i="17"/>
  <c r="H696" i="17"/>
  <c r="E696" i="17"/>
  <c r="H695" i="17"/>
  <c r="E695" i="17"/>
  <c r="H694" i="17"/>
  <c r="E694" i="17"/>
  <c r="H693" i="17"/>
  <c r="E693" i="17"/>
  <c r="H692" i="17"/>
  <c r="E692" i="17"/>
  <c r="H691" i="17"/>
  <c r="E691" i="17"/>
  <c r="H690" i="17"/>
  <c r="E690" i="17"/>
  <c r="H689" i="17"/>
  <c r="E689" i="17"/>
  <c r="H688" i="17"/>
  <c r="E688" i="17"/>
  <c r="H687" i="17"/>
  <c r="E687" i="17"/>
  <c r="B687" i="17"/>
  <c r="B688" i="17" s="1"/>
  <c r="B689" i="17" s="1"/>
  <c r="B690" i="17" s="1"/>
  <c r="B691" i="17" s="1"/>
  <c r="B692" i="17" s="1"/>
  <c r="B693" i="17" s="1"/>
  <c r="B694" i="17" s="1"/>
  <c r="B695" i="17" s="1"/>
  <c r="B696" i="17" s="1"/>
  <c r="H686" i="17"/>
  <c r="E686" i="17"/>
  <c r="H685" i="17"/>
  <c r="E685" i="17"/>
  <c r="H684" i="17"/>
  <c r="E684" i="17"/>
  <c r="B684" i="17"/>
  <c r="H683" i="17"/>
  <c r="E683" i="17"/>
  <c r="H682" i="17"/>
  <c r="E682" i="17"/>
  <c r="I681" i="17"/>
  <c r="I696" i="17" s="1"/>
  <c r="H681" i="17"/>
  <c r="E681" i="17"/>
  <c r="H680" i="17"/>
  <c r="J680" i="17" s="1"/>
  <c r="E680" i="17"/>
  <c r="H679" i="17"/>
  <c r="J679" i="17" s="1"/>
  <c r="E679" i="17"/>
  <c r="H678" i="17"/>
  <c r="J678" i="17" s="1"/>
  <c r="E678" i="17"/>
  <c r="H677" i="17"/>
  <c r="J677" i="17" s="1"/>
  <c r="E677" i="17"/>
  <c r="H672" i="17"/>
  <c r="E672" i="17"/>
  <c r="H671" i="17"/>
  <c r="E671" i="17"/>
  <c r="H670" i="17"/>
  <c r="E670" i="17"/>
  <c r="B670" i="17"/>
  <c r="B671" i="17" s="1"/>
  <c r="H669" i="17"/>
  <c r="E669" i="17"/>
  <c r="E668" i="17"/>
  <c r="E667" i="17"/>
  <c r="E666" i="17"/>
  <c r="E665" i="17"/>
  <c r="E664" i="17"/>
  <c r="E663" i="17"/>
  <c r="H662" i="17"/>
  <c r="E662" i="17"/>
  <c r="H661" i="17"/>
  <c r="E661" i="17"/>
  <c r="E660" i="17"/>
  <c r="H659" i="17"/>
  <c r="E659" i="17"/>
  <c r="H658" i="17"/>
  <c r="E658" i="17"/>
  <c r="H657" i="17"/>
  <c r="E657" i="17"/>
  <c r="H656" i="17"/>
  <c r="E656" i="17"/>
  <c r="H655" i="17"/>
  <c r="E655" i="17"/>
  <c r="H654" i="17"/>
  <c r="E654" i="17"/>
  <c r="B654" i="17"/>
  <c r="B655" i="17" s="1"/>
  <c r="B656" i="17" s="1"/>
  <c r="B657" i="17" s="1"/>
  <c r="B658" i="17" s="1"/>
  <c r="B659" i="17" s="1"/>
  <c r="B660" i="17" s="1"/>
  <c r="B661" i="17" s="1"/>
  <c r="B662" i="17" s="1"/>
  <c r="B663" i="17" s="1"/>
  <c r="H653" i="17"/>
  <c r="E653" i="17"/>
  <c r="H652" i="17"/>
  <c r="E652" i="17"/>
  <c r="H651" i="17"/>
  <c r="E651" i="17"/>
  <c r="H649" i="17"/>
  <c r="E649" i="17"/>
  <c r="B649" i="17"/>
  <c r="B651" i="17" s="1"/>
  <c r="E648" i="17"/>
  <c r="E647" i="17"/>
  <c r="E646" i="17"/>
  <c r="E645" i="17"/>
  <c r="E644" i="17"/>
  <c r="E643" i="17"/>
  <c r="E642" i="17"/>
  <c r="E638" i="17"/>
  <c r="E637" i="17"/>
  <c r="E636" i="17"/>
  <c r="B636" i="17"/>
  <c r="B637" i="17" s="1"/>
  <c r="E635" i="17"/>
  <c r="E634" i="17"/>
  <c r="E633" i="17"/>
  <c r="E632" i="17"/>
  <c r="E631" i="17"/>
  <c r="E630" i="17"/>
  <c r="E629" i="17"/>
  <c r="E628" i="17"/>
  <c r="E627" i="17"/>
  <c r="E626" i="17"/>
  <c r="E625" i="17"/>
  <c r="E624" i="17"/>
  <c r="E623" i="17"/>
  <c r="E622" i="17"/>
  <c r="E621" i="17"/>
  <c r="B621" i="17"/>
  <c r="B622" i="17" s="1"/>
  <c r="B623" i="17" s="1"/>
  <c r="B624" i="17" s="1"/>
  <c r="B625" i="17" s="1"/>
  <c r="B626" i="17" s="1"/>
  <c r="B627" i="17" s="1"/>
  <c r="B628" i="17" s="1"/>
  <c r="B629" i="17" s="1"/>
  <c r="B630" i="17" s="1"/>
  <c r="E620" i="17"/>
  <c r="E619" i="17"/>
  <c r="E618" i="17"/>
  <c r="B618" i="17"/>
  <c r="E616" i="17"/>
  <c r="E615" i="17"/>
  <c r="E614" i="17"/>
  <c r="I616" i="17"/>
  <c r="E613" i="17"/>
  <c r="H609" i="17"/>
  <c r="E609" i="17"/>
  <c r="H608" i="17"/>
  <c r="E608" i="17"/>
  <c r="H607" i="17"/>
  <c r="E607" i="17"/>
  <c r="H606" i="17"/>
  <c r="E606" i="17"/>
  <c r="B606" i="17"/>
  <c r="B607" i="17" s="1"/>
  <c r="H605" i="17"/>
  <c r="E605" i="17"/>
  <c r="E604" i="17"/>
  <c r="E603" i="17"/>
  <c r="E602" i="17"/>
  <c r="H601" i="17"/>
  <c r="E601" i="17"/>
  <c r="H600" i="17"/>
  <c r="E600" i="17"/>
  <c r="E599" i="17"/>
  <c r="H598" i="17"/>
  <c r="E598" i="17"/>
  <c r="H597" i="17"/>
  <c r="E597" i="17"/>
  <c r="H596" i="17"/>
  <c r="E596" i="17"/>
  <c r="H595" i="17"/>
  <c r="E595" i="17"/>
  <c r="H594" i="17"/>
  <c r="E594" i="17"/>
  <c r="H593" i="17"/>
  <c r="E593" i="17"/>
  <c r="B593" i="17"/>
  <c r="B594" i="17" s="1"/>
  <c r="B595" i="17" s="1"/>
  <c r="B596" i="17" s="1"/>
  <c r="B597" i="17" s="1"/>
  <c r="B598" i="17" s="1"/>
  <c r="B599" i="17" s="1"/>
  <c r="B600" i="17" s="1"/>
  <c r="B601" i="17" s="1"/>
  <c r="B602" i="17" s="1"/>
  <c r="H592" i="17"/>
  <c r="E592" i="17"/>
  <c r="H591" i="17"/>
  <c r="E591" i="17"/>
  <c r="H590" i="17"/>
  <c r="E590" i="17"/>
  <c r="B590" i="17"/>
  <c r="H588" i="17"/>
  <c r="E588" i="17"/>
  <c r="E587" i="17"/>
  <c r="I588" i="17"/>
  <c r="E586" i="17"/>
  <c r="E585" i="17"/>
  <c r="E581" i="17"/>
  <c r="E580" i="17"/>
  <c r="E579" i="17"/>
  <c r="E578" i="17"/>
  <c r="E577" i="17"/>
  <c r="E576" i="17"/>
  <c r="E575" i="17"/>
  <c r="E574" i="17"/>
  <c r="E573" i="17"/>
  <c r="E572" i="17"/>
  <c r="E571" i="17"/>
  <c r="E570" i="17"/>
  <c r="E569" i="17"/>
  <c r="E568" i="17"/>
  <c r="E567" i="17"/>
  <c r="E566" i="17"/>
  <c r="E565" i="17"/>
  <c r="B565" i="17"/>
  <c r="B566" i="17" s="1"/>
  <c r="B567" i="17" s="1"/>
  <c r="B568" i="17" s="1"/>
  <c r="B569" i="17" s="1"/>
  <c r="B570" i="17" s="1"/>
  <c r="B571" i="17" s="1"/>
  <c r="B572" i="17" s="1"/>
  <c r="B573" i="17" s="1"/>
  <c r="B574" i="17" s="1"/>
  <c r="B578" i="17" s="1"/>
  <c r="B579" i="17" s="1"/>
  <c r="B580" i="17" s="1"/>
  <c r="E564" i="17"/>
  <c r="E563" i="17"/>
  <c r="E562" i="17"/>
  <c r="B562" i="17"/>
  <c r="E560" i="17"/>
  <c r="E559" i="17"/>
  <c r="I560" i="17"/>
  <c r="E558" i="17"/>
  <c r="E557" i="17"/>
  <c r="H553" i="17"/>
  <c r="E553" i="17"/>
  <c r="H552" i="17"/>
  <c r="E552" i="17"/>
  <c r="H551" i="17"/>
  <c r="E551" i="17"/>
  <c r="E550" i="17"/>
  <c r="E549" i="17"/>
  <c r="E548" i="17"/>
  <c r="E547" i="17"/>
  <c r="E546" i="17"/>
  <c r="E545" i="17"/>
  <c r="E544" i="17"/>
  <c r="E543" i="17"/>
  <c r="E542" i="17"/>
  <c r="E541" i="17"/>
  <c r="B541" i="17"/>
  <c r="B542" i="17" s="1"/>
  <c r="B543" i="17" s="1"/>
  <c r="B544" i="17" s="1"/>
  <c r="B545" i="17" s="1"/>
  <c r="B546" i="17" s="1"/>
  <c r="B547" i="17" s="1"/>
  <c r="B548" i="17" s="1"/>
  <c r="B549" i="17" s="1"/>
  <c r="B550" i="17" s="1"/>
  <c r="B551" i="17" s="1"/>
  <c r="B552" i="17" s="1"/>
  <c r="B553" i="17" s="1"/>
  <c r="E540" i="17"/>
  <c r="E539" i="17"/>
  <c r="E538" i="17"/>
  <c r="I536" i="17"/>
  <c r="J536" i="17" s="1"/>
  <c r="E536" i="17"/>
  <c r="I541" i="17"/>
  <c r="J541" i="17" s="1"/>
  <c r="E535" i="17"/>
  <c r="E531" i="17"/>
  <c r="E530" i="17"/>
  <c r="E529" i="17"/>
  <c r="E528" i="17"/>
  <c r="E527" i="17"/>
  <c r="E526" i="17"/>
  <c r="E525" i="17"/>
  <c r="E524" i="17"/>
  <c r="E523" i="17"/>
  <c r="B523" i="17"/>
  <c r="B524" i="17" s="1"/>
  <c r="B525" i="17" s="1"/>
  <c r="B526" i="17" s="1"/>
  <c r="B527" i="17" s="1"/>
  <c r="B528" i="17" s="1"/>
  <c r="B529" i="17" s="1"/>
  <c r="B530" i="17" s="1"/>
  <c r="B531" i="17" s="1"/>
  <c r="E522" i="17"/>
  <c r="E521" i="17"/>
  <c r="E520" i="17"/>
  <c r="E518" i="17"/>
  <c r="B518" i="17"/>
  <c r="B520" i="17" s="1"/>
  <c r="I531" i="17"/>
  <c r="E517" i="17"/>
  <c r="H513" i="17"/>
  <c r="E513" i="17"/>
  <c r="H512" i="17"/>
  <c r="E512" i="17"/>
  <c r="E511" i="17"/>
  <c r="H510" i="17"/>
  <c r="E510" i="17"/>
  <c r="H509" i="17"/>
  <c r="E509" i="17"/>
  <c r="H508" i="17"/>
  <c r="E508" i="17"/>
  <c r="H507" i="17"/>
  <c r="E507" i="17"/>
  <c r="H506" i="17"/>
  <c r="E506" i="17"/>
  <c r="H505" i="17"/>
  <c r="E505" i="17"/>
  <c r="B505" i="17"/>
  <c r="B506" i="17" s="1"/>
  <c r="B507" i="17" s="1"/>
  <c r="B508" i="17" s="1"/>
  <c r="B509" i="17" s="1"/>
  <c r="B510" i="17" s="1"/>
  <c r="B511" i="17" s="1"/>
  <c r="B512" i="17" s="1"/>
  <c r="B513" i="17" s="1"/>
  <c r="H504" i="17"/>
  <c r="E504" i="17"/>
  <c r="H503" i="17"/>
  <c r="E503" i="17"/>
  <c r="H502" i="17"/>
  <c r="E502" i="17"/>
  <c r="H500" i="17"/>
  <c r="E500" i="17"/>
  <c r="I503" i="17"/>
  <c r="E499" i="17"/>
  <c r="E495" i="17"/>
  <c r="E494" i="17"/>
  <c r="E493" i="17"/>
  <c r="E492" i="17"/>
  <c r="E491" i="17"/>
  <c r="E490" i="17"/>
  <c r="E489" i="17"/>
  <c r="E488" i="17"/>
  <c r="E487" i="17"/>
  <c r="B487" i="17"/>
  <c r="B488" i="17" s="1"/>
  <c r="B489" i="17" s="1"/>
  <c r="B490" i="17" s="1"/>
  <c r="B491" i="17" s="1"/>
  <c r="B492" i="17" s="1"/>
  <c r="B493" i="17" s="1"/>
  <c r="B494" i="17" s="1"/>
  <c r="B495" i="17" s="1"/>
  <c r="E486" i="17"/>
  <c r="E485" i="17"/>
  <c r="E484" i="17"/>
  <c r="B484" i="17"/>
  <c r="E482" i="17"/>
  <c r="I495" i="17"/>
  <c r="E481" i="17"/>
  <c r="E477" i="17"/>
  <c r="E476" i="17"/>
  <c r="E475" i="17"/>
  <c r="E474" i="17"/>
  <c r="E473" i="17"/>
  <c r="E472" i="17"/>
  <c r="E471" i="17"/>
  <c r="E470" i="17"/>
  <c r="E469" i="17"/>
  <c r="B469" i="17"/>
  <c r="B470" i="17" s="1"/>
  <c r="B471" i="17" s="1"/>
  <c r="B472" i="17" s="1"/>
  <c r="B473" i="17" s="1"/>
  <c r="B474" i="17" s="1"/>
  <c r="B475" i="17" s="1"/>
  <c r="B476" i="17" s="1"/>
  <c r="E468" i="17"/>
  <c r="E467" i="17"/>
  <c r="E466" i="17"/>
  <c r="E464" i="17"/>
  <c r="I477" i="17"/>
  <c r="E463" i="17"/>
  <c r="E459" i="17"/>
  <c r="E458" i="17"/>
  <c r="E456" i="17"/>
  <c r="E455" i="17"/>
  <c r="E454" i="17"/>
  <c r="E453" i="17"/>
  <c r="E452" i="17"/>
  <c r="E451" i="17"/>
  <c r="B451" i="17"/>
  <c r="B452" i="17" s="1"/>
  <c r="B453" i="17" s="1"/>
  <c r="B454" i="17" s="1"/>
  <c r="B455" i="17" s="1"/>
  <c r="B456" i="17" s="1"/>
  <c r="B457" i="17" s="1"/>
  <c r="B458" i="17" s="1"/>
  <c r="B459" i="17" s="1"/>
  <c r="E450" i="17"/>
  <c r="E449" i="17"/>
  <c r="E448" i="17"/>
  <c r="E446" i="17"/>
  <c r="E445" i="17"/>
  <c r="E440" i="17"/>
  <c r="E439" i="17"/>
  <c r="E438" i="17"/>
  <c r="E437" i="17"/>
  <c r="A437" i="17"/>
  <c r="A438" i="17" s="1"/>
  <c r="A439" i="17" s="1"/>
  <c r="A440" i="17" s="1"/>
  <c r="E436" i="17"/>
  <c r="E432" i="17"/>
  <c r="E431" i="17"/>
  <c r="E430" i="17"/>
  <c r="E429" i="17"/>
  <c r="C429" i="17"/>
  <c r="C430" i="17" s="1"/>
  <c r="C431" i="17" s="1"/>
  <c r="C432" i="17" s="1"/>
  <c r="E428" i="17"/>
  <c r="H426" i="17"/>
  <c r="E426" i="17"/>
  <c r="H423" i="17"/>
  <c r="E423" i="17"/>
  <c r="H422" i="17"/>
  <c r="E422" i="17"/>
  <c r="H421" i="17"/>
  <c r="E421" i="17"/>
  <c r="H420" i="17"/>
  <c r="E420" i="17"/>
  <c r="H419" i="17"/>
  <c r="E419" i="17"/>
  <c r="H418" i="17"/>
  <c r="E418" i="17"/>
  <c r="B416" i="17"/>
  <c r="B418" i="17" s="1"/>
  <c r="B419" i="17" s="1"/>
  <c r="B420" i="17" s="1"/>
  <c r="B421" i="17" s="1"/>
  <c r="B422" i="17" s="1"/>
  <c r="B423" i="17" s="1"/>
  <c r="B424" i="17" s="1"/>
  <c r="B425" i="17" s="1"/>
  <c r="B426" i="17" s="1"/>
  <c r="B428" i="17" s="1"/>
  <c r="E415" i="17"/>
  <c r="E414" i="17"/>
  <c r="A414" i="17"/>
  <c r="A415" i="17" s="1"/>
  <c r="E413" i="17"/>
  <c r="E409" i="17"/>
  <c r="E408" i="17"/>
  <c r="E407" i="17"/>
  <c r="E406" i="17"/>
  <c r="E405" i="17"/>
  <c r="E404" i="17"/>
  <c r="E403" i="17"/>
  <c r="C403" i="17"/>
  <c r="C404" i="17" s="1"/>
  <c r="C405" i="17" s="1"/>
  <c r="C406" i="17" s="1"/>
  <c r="C407" i="17" s="1"/>
  <c r="C408" i="17" s="1"/>
  <c r="C409" i="17" s="1"/>
  <c r="E402" i="17"/>
  <c r="E401" i="17"/>
  <c r="H399" i="17"/>
  <c r="E399" i="17"/>
  <c r="H396" i="17"/>
  <c r="E396" i="17"/>
  <c r="H395" i="17"/>
  <c r="E395" i="17"/>
  <c r="H394" i="17"/>
  <c r="E394" i="17"/>
  <c r="H393" i="17"/>
  <c r="E393" i="17"/>
  <c r="H392" i="17"/>
  <c r="E392" i="17"/>
  <c r="H391" i="17"/>
  <c r="E391" i="17"/>
  <c r="H389" i="17"/>
  <c r="E389" i="17"/>
  <c r="B389" i="17"/>
  <c r="B391" i="17" s="1"/>
  <c r="B392" i="17" s="1"/>
  <c r="B393" i="17" s="1"/>
  <c r="B394" i="17" s="1"/>
  <c r="B395" i="17" s="1"/>
  <c r="B396" i="17" s="1"/>
  <c r="B397" i="17" s="1"/>
  <c r="B398" i="17" s="1"/>
  <c r="B399" i="17" s="1"/>
  <c r="B401" i="17" s="1"/>
  <c r="B402" i="17" s="1"/>
  <c r="E388" i="17"/>
  <c r="E387" i="17"/>
  <c r="A387" i="17"/>
  <c r="A388" i="17" s="1"/>
  <c r="I389" i="17"/>
  <c r="E386" i="17"/>
  <c r="E382" i="17"/>
  <c r="E381" i="17"/>
  <c r="E380" i="17"/>
  <c r="E379" i="17"/>
  <c r="E378" i="17"/>
  <c r="E377" i="17"/>
  <c r="E376" i="17"/>
  <c r="E375" i="17"/>
  <c r="C375" i="17"/>
  <c r="C376" i="17" s="1"/>
  <c r="C377" i="17" s="1"/>
  <c r="C378" i="17" s="1"/>
  <c r="C379" i="17" s="1"/>
  <c r="C380" i="17" s="1"/>
  <c r="C381" i="17" s="1"/>
  <c r="C382" i="17" s="1"/>
  <c r="E374" i="17"/>
  <c r="B374" i="17"/>
  <c r="E373" i="17"/>
  <c r="H371" i="17"/>
  <c r="E371" i="17"/>
  <c r="H368" i="17"/>
  <c r="E368" i="17"/>
  <c r="H367" i="17"/>
  <c r="E367" i="17"/>
  <c r="H366" i="17"/>
  <c r="E366" i="17"/>
  <c r="H365" i="17"/>
  <c r="E365" i="17"/>
  <c r="H364" i="17"/>
  <c r="E364" i="17"/>
  <c r="H363" i="17"/>
  <c r="E363" i="17"/>
  <c r="B361" i="17"/>
  <c r="B363" i="17" s="1"/>
  <c r="B364" i="17" s="1"/>
  <c r="B365" i="17" s="1"/>
  <c r="B366" i="17" s="1"/>
  <c r="B367" i="17" s="1"/>
  <c r="B368" i="17" s="1"/>
  <c r="B369" i="17" s="1"/>
  <c r="B370" i="17" s="1"/>
  <c r="B371" i="17" s="1"/>
  <c r="E360" i="17"/>
  <c r="E359" i="17"/>
  <c r="A359" i="17"/>
  <c r="A360" i="17" s="1"/>
  <c r="E358" i="17"/>
  <c r="E354" i="17"/>
  <c r="E353" i="17"/>
  <c r="E352" i="17"/>
  <c r="E351" i="17"/>
  <c r="E350" i="17"/>
  <c r="E349" i="17"/>
  <c r="E348" i="17"/>
  <c r="C348" i="17"/>
  <c r="C349" i="17" s="1"/>
  <c r="C350" i="17" s="1"/>
  <c r="C351" i="17" s="1"/>
  <c r="C352" i="17" s="1"/>
  <c r="C353" i="17" s="1"/>
  <c r="C354" i="17" s="1"/>
  <c r="E347" i="17"/>
  <c r="E346" i="17"/>
  <c r="H344" i="17"/>
  <c r="E344" i="17"/>
  <c r="H341" i="17"/>
  <c r="E341" i="17"/>
  <c r="H340" i="17"/>
  <c r="E340" i="17"/>
  <c r="H339" i="17"/>
  <c r="E339" i="17"/>
  <c r="H338" i="17"/>
  <c r="E338" i="17"/>
  <c r="H337" i="17"/>
  <c r="E337" i="17"/>
  <c r="H336" i="17"/>
  <c r="E336" i="17"/>
  <c r="B334" i="17"/>
  <c r="B336" i="17" s="1"/>
  <c r="B337" i="17" s="1"/>
  <c r="B338" i="17" s="1"/>
  <c r="B339" i="17" s="1"/>
  <c r="B340" i="17" s="1"/>
  <c r="B341" i="17" s="1"/>
  <c r="B342" i="17" s="1"/>
  <c r="B343" i="17" s="1"/>
  <c r="B344" i="17" s="1"/>
  <c r="E333" i="17"/>
  <c r="E332" i="17"/>
  <c r="A332" i="17"/>
  <c r="A333" i="17" s="1"/>
  <c r="I339" i="17"/>
  <c r="E331" i="17"/>
  <c r="E327" i="17"/>
  <c r="E326" i="17"/>
  <c r="E325" i="17"/>
  <c r="E324" i="17"/>
  <c r="C324" i="17"/>
  <c r="C325" i="17" s="1"/>
  <c r="C326" i="17" s="1"/>
  <c r="C327" i="17" s="1"/>
  <c r="E323" i="17"/>
  <c r="H318" i="17"/>
  <c r="E318" i="17"/>
  <c r="B318" i="17"/>
  <c r="B319" i="17" s="1"/>
  <c r="B320" i="17" s="1"/>
  <c r="B321" i="17" s="1"/>
  <c r="B323" i="17" s="1"/>
  <c r="H317" i="17"/>
  <c r="E317" i="17"/>
  <c r="H316" i="17"/>
  <c r="E316" i="17"/>
  <c r="H315" i="17"/>
  <c r="E315" i="17"/>
  <c r="H314" i="17"/>
  <c r="E314" i="17"/>
  <c r="H313" i="17"/>
  <c r="E313" i="17"/>
  <c r="B311" i="17"/>
  <c r="B313" i="17" s="1"/>
  <c r="B314" i="17" s="1"/>
  <c r="B315" i="17" s="1"/>
  <c r="B316" i="17" s="1"/>
  <c r="E310" i="17"/>
  <c r="E309" i="17"/>
  <c r="A309" i="17"/>
  <c r="A310" i="17" s="1"/>
  <c r="E308" i="17"/>
  <c r="E304" i="17"/>
  <c r="E303" i="17"/>
  <c r="E302" i="17"/>
  <c r="E301" i="17"/>
  <c r="E300" i="17"/>
  <c r="E299" i="17"/>
  <c r="C299" i="17"/>
  <c r="C300" i="17" s="1"/>
  <c r="C301" i="17" s="1"/>
  <c r="C302" i="17" s="1"/>
  <c r="C303" i="17" s="1"/>
  <c r="C304" i="17" s="1"/>
  <c r="E298" i="17"/>
  <c r="E297" i="17"/>
  <c r="H295" i="17"/>
  <c r="E295" i="17"/>
  <c r="H292" i="17"/>
  <c r="E292" i="17"/>
  <c r="H291" i="17"/>
  <c r="E291" i="17"/>
  <c r="H290" i="17"/>
  <c r="E290" i="17"/>
  <c r="H289" i="17"/>
  <c r="E289" i="17"/>
  <c r="H288" i="17"/>
  <c r="E288" i="17"/>
  <c r="E287" i="17"/>
  <c r="B287" i="17"/>
  <c r="B288" i="17" s="1"/>
  <c r="B289" i="17" s="1"/>
  <c r="B290" i="17" s="1"/>
  <c r="B291" i="17" s="1"/>
  <c r="B292" i="17" s="1"/>
  <c r="B293" i="17" s="1"/>
  <c r="B294" i="17" s="1"/>
  <c r="B295" i="17" s="1"/>
  <c r="B297" i="17" s="1"/>
  <c r="E284" i="17"/>
  <c r="E283" i="17"/>
  <c r="A283" i="17"/>
  <c r="A284" i="17" s="1"/>
  <c r="E282" i="17"/>
  <c r="E278" i="17"/>
  <c r="E277" i="17"/>
  <c r="E276" i="17"/>
  <c r="E275" i="17"/>
  <c r="E274" i="17"/>
  <c r="E273" i="17"/>
  <c r="E272" i="17"/>
  <c r="E271" i="17"/>
  <c r="E270" i="17"/>
  <c r="E269" i="17"/>
  <c r="E268" i="17"/>
  <c r="E267" i="17"/>
  <c r="C267" i="17"/>
  <c r="C268" i="17" s="1"/>
  <c r="C269" i="17" s="1"/>
  <c r="C270" i="17" s="1"/>
  <c r="C271" i="17" s="1"/>
  <c r="C272" i="17" s="1"/>
  <c r="C273" i="17" s="1"/>
  <c r="C274" i="17" s="1"/>
  <c r="C275" i="17" s="1"/>
  <c r="C276" i="17" s="1"/>
  <c r="C277" i="17" s="1"/>
  <c r="C278" i="17" s="1"/>
  <c r="E266" i="17"/>
  <c r="E265" i="17"/>
  <c r="H263" i="17"/>
  <c r="E263" i="17"/>
  <c r="H260" i="17"/>
  <c r="E260" i="17"/>
  <c r="H259" i="17"/>
  <c r="E259" i="17"/>
  <c r="H258" i="17"/>
  <c r="E258" i="17"/>
  <c r="H257" i="17"/>
  <c r="E257" i="17"/>
  <c r="H256" i="17"/>
  <c r="E256" i="17"/>
  <c r="H255" i="17"/>
  <c r="E255" i="17"/>
  <c r="B255" i="17"/>
  <c r="B256" i="17" s="1"/>
  <c r="B257" i="17" s="1"/>
  <c r="B258" i="17" s="1"/>
  <c r="B259" i="17" s="1"/>
  <c r="B260" i="17" s="1"/>
  <c r="B261" i="17" s="1"/>
  <c r="B262" i="17" s="1"/>
  <c r="B263" i="17" s="1"/>
  <c r="B265" i="17" s="1"/>
  <c r="B266" i="17" s="1"/>
  <c r="E252" i="17"/>
  <c r="E251" i="17"/>
  <c r="E250" i="17"/>
  <c r="E249" i="17"/>
  <c r="E245" i="17"/>
  <c r="H243" i="17"/>
  <c r="E243" i="17"/>
  <c r="H240" i="17"/>
  <c r="E240" i="17"/>
  <c r="H237" i="17"/>
  <c r="E237" i="17"/>
  <c r="H236" i="17"/>
  <c r="E236" i="17"/>
  <c r="H235" i="17"/>
  <c r="E235" i="17"/>
  <c r="H234" i="17"/>
  <c r="E234" i="17"/>
  <c r="E231" i="17"/>
  <c r="E230" i="17"/>
  <c r="E226" i="17"/>
  <c r="E225" i="17"/>
  <c r="H223" i="17"/>
  <c r="E223" i="17"/>
  <c r="H220" i="17"/>
  <c r="E220" i="17"/>
  <c r="H217" i="17"/>
  <c r="E217" i="17"/>
  <c r="H216" i="17"/>
  <c r="E216" i="17"/>
  <c r="H215" i="17"/>
  <c r="E215" i="17"/>
  <c r="B215" i="17"/>
  <c r="B216" i="17" s="1"/>
  <c r="B217" i="17" s="1"/>
  <c r="B218" i="17" s="1"/>
  <c r="B219" i="17" s="1"/>
  <c r="B220" i="17" s="1"/>
  <c r="B221" i="17" s="1"/>
  <c r="B222" i="17" s="1"/>
  <c r="B223" i="17" s="1"/>
  <c r="B225" i="17" s="1"/>
  <c r="B226" i="17" s="1"/>
  <c r="H214" i="17"/>
  <c r="E214" i="17"/>
  <c r="E211" i="17"/>
  <c r="E210" i="17"/>
  <c r="E209" i="17"/>
  <c r="E205" i="17"/>
  <c r="E201" i="17"/>
  <c r="E200" i="17"/>
  <c r="E199" i="17"/>
  <c r="E198" i="17"/>
  <c r="E197" i="17"/>
  <c r="E196" i="17"/>
  <c r="A196" i="17"/>
  <c r="A197" i="17" s="1"/>
  <c r="A198" i="17" s="1"/>
  <c r="A199" i="17" s="1"/>
  <c r="A200" i="17" s="1"/>
  <c r="A201" i="17" s="1"/>
  <c r="E195" i="17"/>
  <c r="H190" i="17"/>
  <c r="E190" i="17"/>
  <c r="I189" i="17"/>
  <c r="H189" i="17"/>
  <c r="E189" i="17"/>
  <c r="H187" i="17"/>
  <c r="E187" i="17"/>
  <c r="H185" i="17"/>
  <c r="E185" i="17"/>
  <c r="B185" i="17"/>
  <c r="B186" i="17" s="1"/>
  <c r="I190" i="17"/>
  <c r="E183" i="17"/>
  <c r="H179" i="17"/>
  <c r="E179" i="17"/>
  <c r="H178" i="17"/>
  <c r="E178" i="17"/>
  <c r="H176" i="17"/>
  <c r="E176" i="17"/>
  <c r="H174" i="17"/>
  <c r="E174" i="17"/>
  <c r="B174" i="17"/>
  <c r="B175" i="17" s="1"/>
  <c r="E172" i="17"/>
  <c r="E171" i="17"/>
  <c r="H167" i="17"/>
  <c r="E167" i="17"/>
  <c r="H166" i="17"/>
  <c r="E166" i="17"/>
  <c r="H164" i="17"/>
  <c r="E164" i="17"/>
  <c r="H162" i="17"/>
  <c r="E162" i="17"/>
  <c r="B162" i="17"/>
  <c r="B163" i="17" s="1"/>
  <c r="E160" i="17"/>
  <c r="H156" i="17"/>
  <c r="E156" i="17"/>
  <c r="H155" i="17"/>
  <c r="E155" i="17"/>
  <c r="H153" i="17"/>
  <c r="E153" i="17"/>
  <c r="H151" i="17"/>
  <c r="E151" i="17"/>
  <c r="B151" i="17"/>
  <c r="B152" i="17" s="1"/>
  <c r="I156" i="17"/>
  <c r="E149" i="17"/>
  <c r="H145" i="17"/>
  <c r="E145" i="17"/>
  <c r="B140" i="17"/>
  <c r="B141" i="17" s="1"/>
  <c r="E138" i="17"/>
  <c r="H134" i="17"/>
  <c r="E134" i="17"/>
  <c r="H133" i="17"/>
  <c r="E133" i="17"/>
  <c r="H131" i="17"/>
  <c r="E131" i="17"/>
  <c r="H129" i="17"/>
  <c r="E129" i="17"/>
  <c r="B129" i="17"/>
  <c r="B130" i="17" s="1"/>
  <c r="E127" i="17"/>
  <c r="E126" i="17"/>
  <c r="H123" i="17"/>
  <c r="E123" i="17"/>
  <c r="H122" i="17"/>
  <c r="E122" i="17"/>
  <c r="H120" i="17"/>
  <c r="E120" i="17"/>
  <c r="H118" i="17"/>
  <c r="E118" i="17"/>
  <c r="B118" i="17"/>
  <c r="B119" i="17" s="1"/>
  <c r="I122" i="17"/>
  <c r="E116" i="17"/>
  <c r="E115" i="17"/>
  <c r="E114" i="17"/>
  <c r="H111" i="17"/>
  <c r="E111" i="17"/>
  <c r="H110" i="17"/>
  <c r="E110" i="17"/>
  <c r="B108" i="17"/>
  <c r="I111" i="17"/>
  <c r="E106" i="17"/>
  <c r="B100" i="17"/>
  <c r="E98" i="17"/>
  <c r="H94" i="17"/>
  <c r="E94" i="17"/>
  <c r="H93" i="17"/>
  <c r="E93" i="17"/>
  <c r="H92" i="17"/>
  <c r="E92" i="17"/>
  <c r="E91" i="17"/>
  <c r="E90" i="17"/>
  <c r="H89" i="17"/>
  <c r="E89" i="17"/>
  <c r="E87" i="17"/>
  <c r="E86" i="17"/>
  <c r="H83" i="17"/>
  <c r="E83" i="17"/>
  <c r="H82" i="17"/>
  <c r="E82" i="17"/>
  <c r="H81" i="17"/>
  <c r="E81" i="17"/>
  <c r="E80" i="17"/>
  <c r="E79" i="17"/>
  <c r="H78" i="17"/>
  <c r="E78" i="17"/>
  <c r="I83" i="17"/>
  <c r="E76" i="17"/>
  <c r="E75" i="17"/>
  <c r="H72" i="17"/>
  <c r="E72" i="17"/>
  <c r="H71" i="17"/>
  <c r="E71" i="17"/>
  <c r="H70" i="17"/>
  <c r="E70" i="17"/>
  <c r="E69" i="17"/>
  <c r="E68" i="17"/>
  <c r="H67" i="17"/>
  <c r="E67" i="17"/>
  <c r="I72" i="17"/>
  <c r="E65" i="17"/>
  <c r="I62" i="17"/>
  <c r="H62" i="17"/>
  <c r="E62" i="17"/>
  <c r="H61" i="17"/>
  <c r="E61" i="17"/>
  <c r="H60" i="17"/>
  <c r="E60" i="17"/>
  <c r="E59" i="17"/>
  <c r="E58" i="17"/>
  <c r="H57" i="17"/>
  <c r="E57" i="17"/>
  <c r="I61" i="17"/>
  <c r="E55" i="17"/>
  <c r="A55" i="17"/>
  <c r="E54" i="17"/>
  <c r="I51" i="17"/>
  <c r="H51" i="17"/>
  <c r="E51" i="17"/>
  <c r="I50" i="17"/>
  <c r="H50" i="17"/>
  <c r="E50" i="17"/>
  <c r="E45" i="17"/>
  <c r="H42" i="17"/>
  <c r="E42" i="17"/>
  <c r="H41" i="17"/>
  <c r="E41" i="17"/>
  <c r="H40" i="17"/>
  <c r="E40" i="17"/>
  <c r="E39" i="17"/>
  <c r="E38" i="17"/>
  <c r="H37" i="17"/>
  <c r="E37" i="17"/>
  <c r="I41" i="17"/>
  <c r="E35" i="17"/>
  <c r="H32" i="17"/>
  <c r="E32" i="17"/>
  <c r="H31" i="17"/>
  <c r="E31" i="17"/>
  <c r="H30" i="17"/>
  <c r="E30" i="17"/>
  <c r="E29" i="17"/>
  <c r="E28" i="17"/>
  <c r="B28" i="17"/>
  <c r="H27" i="17"/>
  <c r="E27" i="17"/>
  <c r="I32" i="17"/>
  <c r="E25" i="17"/>
  <c r="H22" i="17"/>
  <c r="E22" i="17"/>
  <c r="B22" i="17"/>
  <c r="H21" i="17"/>
  <c r="E21" i="17"/>
  <c r="H20" i="17"/>
  <c r="E20" i="17"/>
  <c r="E18" i="17"/>
  <c r="B15" i="17"/>
  <c r="E11" i="17"/>
  <c r="I4" i="17"/>
  <c r="H4" i="17"/>
  <c r="E4" i="17"/>
  <c r="O4" i="40"/>
  <c r="G4" i="43"/>
  <c r="G6" i="43"/>
  <c r="G5" i="43"/>
  <c r="G9" i="43"/>
  <c r="G8" i="43"/>
  <c r="G7" i="43"/>
  <c r="G46" i="42"/>
  <c r="G40" i="42"/>
  <c r="G6" i="42"/>
  <c r="G62" i="42"/>
  <c r="G87" i="42"/>
  <c r="G76" i="42"/>
  <c r="G31" i="42"/>
  <c r="G26" i="42"/>
  <c r="G67" i="42"/>
  <c r="G45" i="42"/>
  <c r="G22" i="42"/>
  <c r="G16" i="42"/>
  <c r="G5" i="42"/>
  <c r="G15" i="42"/>
  <c r="G65" i="42"/>
  <c r="G43" i="42"/>
  <c r="G52" i="42"/>
  <c r="G86" i="42"/>
  <c r="G55" i="42"/>
  <c r="G36" i="42"/>
  <c r="G30" i="42"/>
  <c r="G18" i="42"/>
  <c r="G47" i="42"/>
  <c r="G77" i="42"/>
  <c r="G34" i="42"/>
  <c r="G74" i="42"/>
  <c r="G68" i="42"/>
  <c r="G84" i="42"/>
  <c r="G78" i="42"/>
  <c r="G58" i="42"/>
  <c r="G57" i="42"/>
  <c r="G79" i="42"/>
  <c r="G73" i="42"/>
  <c r="G29" i="42"/>
  <c r="G28" i="42"/>
  <c r="G54" i="42"/>
  <c r="G82" i="42"/>
  <c r="G37" i="42"/>
  <c r="G9" i="42"/>
  <c r="G23" i="42"/>
  <c r="G25" i="42"/>
  <c r="G39" i="42"/>
  <c r="G20" i="42"/>
  <c r="G27" i="42"/>
  <c r="G8" i="42"/>
  <c r="G70" i="42"/>
  <c r="G59" i="42"/>
  <c r="G71" i="42"/>
  <c r="G51" i="42"/>
  <c r="G61" i="42"/>
  <c r="G13" i="42"/>
  <c r="G66" i="42"/>
  <c r="G80" i="42"/>
  <c r="G21" i="12"/>
  <c r="G20" i="12"/>
  <c r="G18" i="12"/>
  <c r="G17" i="12"/>
  <c r="G14" i="12"/>
  <c r="G13" i="12"/>
  <c r="G11" i="12"/>
  <c r="G9" i="12"/>
  <c r="G3" i="12"/>
  <c r="G5" i="12"/>
  <c r="G7" i="12"/>
  <c r="G6" i="12"/>
  <c r="G100" i="8"/>
  <c r="G23" i="8"/>
  <c r="G97" i="8"/>
  <c r="G96" i="8"/>
  <c r="G6" i="8"/>
  <c r="G94" i="8"/>
  <c r="G10" i="8"/>
  <c r="G92" i="8"/>
  <c r="G90" i="8"/>
  <c r="G89" i="8"/>
  <c r="G88" i="8"/>
  <c r="G86" i="8"/>
  <c r="G84" i="8"/>
  <c r="G82" i="8"/>
  <c r="G81" i="8"/>
  <c r="G79" i="8"/>
  <c r="G77" i="8"/>
  <c r="G75" i="8"/>
  <c r="G74" i="8"/>
  <c r="G72" i="8"/>
  <c r="G14" i="8"/>
  <c r="G69" i="8"/>
  <c r="G68" i="8"/>
  <c r="G67" i="8"/>
  <c r="G3" i="8"/>
  <c r="G64" i="8"/>
  <c r="G63" i="8"/>
  <c r="G62" i="8"/>
  <c r="G60" i="8"/>
  <c r="G59" i="8"/>
  <c r="G57" i="8"/>
  <c r="G55" i="8"/>
  <c r="G54" i="8"/>
  <c r="G20" i="8"/>
  <c r="G53" i="8"/>
  <c r="G51" i="8"/>
  <c r="G50" i="8"/>
  <c r="G49" i="8"/>
  <c r="G48" i="8"/>
  <c r="G47" i="8"/>
  <c r="G45" i="8"/>
  <c r="G44" i="8"/>
  <c r="G19" i="8"/>
  <c r="G42" i="8"/>
  <c r="G41" i="8"/>
  <c r="G40" i="8"/>
  <c r="G38" i="8"/>
  <c r="G11" i="8"/>
  <c r="G9" i="8"/>
  <c r="G7" i="8"/>
  <c r="G35" i="8"/>
  <c r="G33" i="8"/>
  <c r="G31" i="8"/>
  <c r="G30" i="8"/>
  <c r="G4" i="8"/>
  <c r="G5" i="8"/>
  <c r="G22" i="8"/>
  <c r="G27" i="8"/>
  <c r="G12" i="8"/>
  <c r="G25" i="8"/>
  <c r="G53" i="7"/>
  <c r="G52" i="7"/>
  <c r="G51" i="7"/>
  <c r="G4" i="7"/>
  <c r="G50" i="7"/>
  <c r="G7" i="7"/>
  <c r="G49" i="7"/>
  <c r="G9" i="7"/>
  <c r="G19" i="7"/>
  <c r="G46" i="7"/>
  <c r="G45" i="7"/>
  <c r="G14" i="7"/>
  <c r="G43" i="7"/>
  <c r="G42" i="7"/>
  <c r="G6" i="7"/>
  <c r="G41" i="7"/>
  <c r="G40" i="7"/>
  <c r="G16" i="7"/>
  <c r="G15" i="7"/>
  <c r="G18" i="7"/>
  <c r="G38" i="7"/>
  <c r="G37" i="7"/>
  <c r="G36" i="7"/>
  <c r="G35" i="7"/>
  <c r="G34" i="7"/>
  <c r="G32" i="7"/>
  <c r="G31" i="7"/>
  <c r="G30" i="7"/>
  <c r="G29" i="7"/>
  <c r="G28" i="7"/>
  <c r="G10" i="7"/>
  <c r="G26" i="7"/>
  <c r="G25" i="7"/>
  <c r="G24" i="7"/>
  <c r="G23" i="7"/>
  <c r="G16" i="11"/>
  <c r="G3" i="11"/>
  <c r="G5" i="11"/>
  <c r="G12" i="11"/>
  <c r="G10" i="11"/>
  <c r="G21" i="11"/>
  <c r="G13" i="11"/>
  <c r="G14" i="11"/>
  <c r="G7" i="11"/>
  <c r="G11" i="11"/>
  <c r="G8" i="11"/>
  <c r="G15" i="11"/>
  <c r="G17" i="11"/>
  <c r="G4" i="11"/>
  <c r="G20" i="11"/>
  <c r="G19" i="11"/>
  <c r="G18" i="11"/>
  <c r="G83" i="10"/>
  <c r="G82" i="10"/>
  <c r="G81" i="10"/>
  <c r="G80" i="10"/>
  <c r="G19" i="10"/>
  <c r="G17" i="10"/>
  <c r="G30" i="10"/>
  <c r="G27" i="10"/>
  <c r="G44" i="10"/>
  <c r="G15" i="10"/>
  <c r="G46" i="10"/>
  <c r="G79" i="10"/>
  <c r="G28" i="10"/>
  <c r="G29" i="10"/>
  <c r="G78" i="10"/>
  <c r="G26" i="10"/>
  <c r="G18" i="10"/>
  <c r="G16" i="10"/>
  <c r="G10" i="10"/>
  <c r="G14" i="10"/>
  <c r="G21" i="10"/>
  <c r="G6" i="10"/>
  <c r="G9" i="10"/>
  <c r="G77" i="10"/>
  <c r="G12" i="10"/>
  <c r="G76" i="10"/>
  <c r="G75" i="10"/>
  <c r="G74" i="10"/>
  <c r="G73" i="10"/>
  <c r="G72" i="10"/>
  <c r="G71" i="10"/>
  <c r="G70" i="10"/>
  <c r="G11" i="10"/>
  <c r="G69" i="10"/>
  <c r="G7" i="10"/>
  <c r="G8" i="10"/>
  <c r="G34" i="10"/>
  <c r="G5" i="10"/>
  <c r="G24" i="10"/>
  <c r="G13" i="10"/>
  <c r="G20" i="10"/>
  <c r="G23" i="10"/>
  <c r="G68" i="10"/>
  <c r="G39" i="10"/>
  <c r="G33" i="10"/>
  <c r="G67" i="10"/>
  <c r="G66" i="10"/>
  <c r="G65" i="10"/>
  <c r="G64" i="10"/>
  <c r="G63" i="10"/>
  <c r="G62" i="10"/>
  <c r="G4" i="10"/>
  <c r="G22" i="10"/>
  <c r="G3" i="10"/>
  <c r="G31" i="10"/>
  <c r="G25" i="10"/>
  <c r="G32" i="10"/>
  <c r="G45" i="10"/>
  <c r="G35" i="10"/>
  <c r="G61" i="10"/>
  <c r="G37" i="10"/>
  <c r="G40" i="10"/>
  <c r="G60" i="10"/>
  <c r="G59" i="10"/>
  <c r="G58" i="10"/>
  <c r="G57" i="10"/>
  <c r="G56" i="10"/>
  <c r="G55" i="10"/>
  <c r="G54" i="10"/>
  <c r="G53" i="10"/>
  <c r="G52" i="10"/>
  <c r="G51" i="10"/>
  <c r="G36" i="10"/>
  <c r="G42" i="10"/>
  <c r="G41" i="10"/>
  <c r="G50" i="10"/>
  <c r="G49" i="10"/>
  <c r="G48" i="10"/>
  <c r="G43" i="10"/>
  <c r="G47" i="10"/>
  <c r="O28" i="5"/>
  <c r="O6" i="5"/>
  <c r="O7" i="5"/>
  <c r="O14" i="5"/>
  <c r="O11" i="5"/>
  <c r="O5" i="5"/>
  <c r="O19" i="5"/>
  <c r="O3" i="5"/>
  <c r="O27" i="5"/>
  <c r="O8" i="5"/>
  <c r="O12" i="5"/>
  <c r="O26" i="5"/>
  <c r="O25" i="5"/>
  <c r="O15" i="5"/>
  <c r="O16" i="5"/>
  <c r="O24" i="5"/>
  <c r="O13" i="5"/>
  <c r="O18" i="5"/>
  <c r="O10" i="5"/>
  <c r="O4" i="5"/>
  <c r="O17" i="5"/>
  <c r="O9" i="5"/>
  <c r="O23" i="5"/>
  <c r="O20" i="5"/>
  <c r="O22" i="5"/>
  <c r="G9" i="26"/>
  <c r="G19" i="26"/>
  <c r="G15" i="26"/>
  <c r="G16" i="26"/>
  <c r="G11" i="26"/>
  <c r="G14" i="26"/>
  <c r="G10" i="26"/>
  <c r="G13" i="26"/>
  <c r="G6" i="26"/>
  <c r="G17" i="26"/>
  <c r="G12" i="26"/>
  <c r="G5" i="26"/>
  <c r="G3" i="26"/>
  <c r="G8" i="26"/>
  <c r="G22" i="26"/>
  <c r="G7" i="26"/>
  <c r="G18" i="26"/>
  <c r="G21" i="26"/>
  <c r="G25" i="26"/>
  <c r="G24" i="26"/>
  <c r="G23" i="26"/>
  <c r="G35" i="6"/>
  <c r="G10" i="6"/>
  <c r="G34" i="6"/>
  <c r="G21" i="6"/>
  <c r="G135" i="6"/>
  <c r="G134" i="6"/>
  <c r="G133" i="6"/>
  <c r="G19" i="6"/>
  <c r="G11" i="6"/>
  <c r="G18" i="6"/>
  <c r="G25" i="6"/>
  <c r="G14" i="6"/>
  <c r="G132" i="6"/>
  <c r="G131" i="6"/>
  <c r="G130" i="6"/>
  <c r="G129" i="6"/>
  <c r="G17" i="6"/>
  <c r="G128" i="6"/>
  <c r="G26" i="6"/>
  <c r="G127" i="6"/>
  <c r="G22" i="6"/>
  <c r="G125" i="6"/>
  <c r="G124" i="6"/>
  <c r="G123" i="6"/>
  <c r="G122" i="6"/>
  <c r="G121" i="6"/>
  <c r="G39" i="6"/>
  <c r="G29" i="6"/>
  <c r="G119" i="6"/>
  <c r="G118" i="6"/>
  <c r="G117" i="6"/>
  <c r="G116" i="6"/>
  <c r="G37" i="6"/>
  <c r="G15" i="6"/>
  <c r="G115" i="6"/>
  <c r="G9" i="6"/>
  <c r="G13" i="6"/>
  <c r="G8" i="6"/>
  <c r="G6" i="6"/>
  <c r="G7" i="6"/>
  <c r="G113" i="6"/>
  <c r="G112" i="6"/>
  <c r="G111" i="6"/>
  <c r="G110" i="6"/>
  <c r="G32" i="6"/>
  <c r="G108" i="6"/>
  <c r="G107" i="6"/>
  <c r="G106" i="6"/>
  <c r="G105" i="6"/>
  <c r="G104" i="6"/>
  <c r="G103" i="6"/>
  <c r="G101" i="6"/>
  <c r="G100" i="6"/>
  <c r="G12" i="6"/>
  <c r="G99" i="6"/>
  <c r="G98" i="6"/>
  <c r="G97" i="6"/>
  <c r="G96" i="6"/>
  <c r="G95" i="6"/>
  <c r="G93" i="6"/>
  <c r="G92" i="6"/>
  <c r="G91" i="6"/>
  <c r="G90" i="6"/>
  <c r="G89" i="6"/>
  <c r="G88" i="6"/>
  <c r="G87" i="6"/>
  <c r="G86" i="6"/>
  <c r="G85" i="6"/>
  <c r="G84" i="6"/>
  <c r="G83" i="6"/>
  <c r="G30" i="6"/>
  <c r="G20" i="6"/>
  <c r="G81" i="6"/>
  <c r="G27" i="6"/>
  <c r="G80" i="6"/>
  <c r="G79" i="6"/>
  <c r="G78" i="6"/>
  <c r="G77" i="6"/>
  <c r="G76" i="6"/>
  <c r="G74" i="6"/>
  <c r="G73" i="6"/>
  <c r="G72" i="6"/>
  <c r="G71" i="6"/>
  <c r="G70" i="6"/>
  <c r="G69" i="6"/>
  <c r="G68" i="6"/>
  <c r="G67" i="6"/>
  <c r="G5" i="6"/>
  <c r="G16" i="6"/>
  <c r="G66" i="6"/>
  <c r="G38" i="6"/>
  <c r="G33" i="6"/>
  <c r="G65" i="6"/>
  <c r="G64" i="6"/>
  <c r="G63" i="6"/>
  <c r="G62" i="6"/>
  <c r="G61" i="6"/>
  <c r="G60" i="6"/>
  <c r="G59" i="6"/>
  <c r="G58" i="6"/>
  <c r="G57" i="6"/>
  <c r="G56" i="6"/>
  <c r="G55" i="6"/>
  <c r="G54" i="6"/>
  <c r="G53" i="6"/>
  <c r="G52" i="6"/>
  <c r="G51" i="6"/>
  <c r="G50" i="6"/>
  <c r="G49" i="6"/>
  <c r="G24" i="6"/>
  <c r="G48" i="6"/>
  <c r="G47" i="6"/>
  <c r="G3" i="6"/>
  <c r="G46" i="6"/>
  <c r="G45" i="6"/>
  <c r="G4" i="6"/>
  <c r="G44" i="6"/>
  <c r="G31" i="6"/>
  <c r="G36" i="6"/>
  <c r="G43" i="6"/>
  <c r="G42" i="6"/>
  <c r="G41" i="6"/>
  <c r="G40" i="6"/>
  <c r="G23" i="6"/>
  <c r="G65" i="13"/>
  <c r="G10" i="13"/>
  <c r="G19" i="13"/>
  <c r="G9" i="13"/>
  <c r="G17" i="13"/>
  <c r="G7" i="13"/>
  <c r="G20" i="13"/>
  <c r="G6" i="13"/>
  <c r="G8" i="13"/>
  <c r="G4" i="13"/>
  <c r="G15" i="13"/>
  <c r="G5" i="13"/>
  <c r="G64" i="13"/>
  <c r="G63" i="13"/>
  <c r="G62" i="13"/>
  <c r="G24" i="13"/>
  <c r="G25" i="13"/>
  <c r="G61" i="13"/>
  <c r="G59" i="13"/>
  <c r="G58" i="13"/>
  <c r="G57" i="13"/>
  <c r="G56" i="13"/>
  <c r="G55" i="13"/>
  <c r="G54" i="13"/>
  <c r="G53" i="13"/>
  <c r="G51" i="13"/>
  <c r="G50" i="13"/>
  <c r="G49" i="13"/>
  <c r="G48" i="13"/>
  <c r="G47" i="13"/>
  <c r="G46" i="13"/>
  <c r="G44" i="13"/>
  <c r="G43" i="13"/>
  <c r="G14" i="13"/>
  <c r="G42" i="13"/>
  <c r="G41" i="13"/>
  <c r="G40" i="13"/>
  <c r="G39" i="13"/>
  <c r="G38" i="13"/>
  <c r="G36" i="13"/>
  <c r="G23" i="13"/>
  <c r="G12" i="13"/>
  <c r="G22" i="13"/>
  <c r="G35" i="13"/>
  <c r="G34" i="13"/>
  <c r="G33" i="13"/>
  <c r="G32" i="13"/>
  <c r="G30" i="13"/>
  <c r="G29" i="13"/>
  <c r="G28" i="13"/>
  <c r="G27" i="13"/>
  <c r="G21" i="13"/>
  <c r="G3" i="13"/>
  <c r="G11" i="13"/>
  <c r="G26" i="13"/>
  <c r="I26" i="3"/>
  <c r="I22" i="3"/>
  <c r="I25" i="3"/>
  <c r="I39" i="3"/>
  <c r="I35" i="3"/>
  <c r="I4" i="3"/>
  <c r="I32" i="3"/>
  <c r="I28" i="3"/>
  <c r="I38" i="3"/>
  <c r="G11" i="41"/>
  <c r="G12" i="41"/>
  <c r="G10" i="41"/>
  <c r="G17" i="41"/>
  <c r="G16" i="41"/>
  <c r="G18" i="41"/>
  <c r="G14" i="41"/>
  <c r="G15" i="41"/>
  <c r="G7" i="41"/>
  <c r="G5" i="41"/>
  <c r="G4" i="41"/>
  <c r="G9" i="41"/>
  <c r="G6" i="41"/>
  <c r="G3" i="41"/>
  <c r="G13" i="41"/>
  <c r="I36" i="4"/>
  <c r="I56" i="4"/>
  <c r="I4" i="4"/>
  <c r="I55" i="4"/>
  <c r="I38" i="4"/>
  <c r="I54" i="4"/>
  <c r="I53" i="4"/>
  <c r="I96" i="4"/>
  <c r="I31" i="4"/>
  <c r="I18" i="4"/>
  <c r="I76" i="4"/>
  <c r="I16" i="4"/>
  <c r="I69" i="4"/>
  <c r="I32" i="4"/>
  <c r="I61" i="4"/>
  <c r="I58" i="4"/>
  <c r="I95" i="4"/>
  <c r="I71" i="4"/>
  <c r="I94" i="4"/>
  <c r="I92" i="4"/>
  <c r="I91" i="4"/>
  <c r="G90" i="4"/>
  <c r="G70" i="4"/>
  <c r="G65" i="4"/>
  <c r="G11" i="4"/>
  <c r="G59" i="4"/>
  <c r="G15" i="4"/>
  <c r="G26" i="4"/>
  <c r="G23" i="4"/>
  <c r="G14" i="4"/>
  <c r="G13" i="4"/>
  <c r="G7" i="4"/>
  <c r="G30" i="4"/>
  <c r="G66" i="4"/>
  <c r="G60" i="4"/>
  <c r="G17" i="4"/>
  <c r="G12" i="4"/>
  <c r="G68" i="4"/>
  <c r="G64" i="4"/>
  <c r="G5" i="4"/>
  <c r="I29" i="4"/>
  <c r="I62" i="4"/>
  <c r="I89" i="4"/>
  <c r="I88" i="4"/>
  <c r="I73" i="4"/>
  <c r="I87" i="4"/>
  <c r="I86" i="4"/>
  <c r="I85" i="4"/>
  <c r="I84" i="4"/>
  <c r="I83" i="4"/>
  <c r="I82" i="4"/>
  <c r="I63" i="4"/>
  <c r="I81" i="4"/>
  <c r="I52" i="4"/>
  <c r="I34" i="4"/>
  <c r="I51" i="4"/>
  <c r="I37" i="4"/>
  <c r="I27" i="4"/>
  <c r="I50" i="4"/>
  <c r="G22" i="4"/>
  <c r="G75" i="4"/>
  <c r="G74" i="4"/>
  <c r="G19" i="4"/>
  <c r="G20" i="4"/>
  <c r="G72" i="4"/>
  <c r="G49" i="4"/>
  <c r="G48" i="4"/>
  <c r="G47" i="4"/>
  <c r="G35" i="4"/>
  <c r="G25" i="4"/>
  <c r="G28" i="4"/>
  <c r="G80" i="4"/>
  <c r="G6" i="4"/>
  <c r="G79" i="4"/>
  <c r="I78" i="4"/>
  <c r="I46" i="4"/>
  <c r="I39" i="4"/>
  <c r="I40" i="4"/>
  <c r="G132" i="2"/>
  <c r="G120" i="2"/>
  <c r="G9" i="2"/>
  <c r="G253" i="2"/>
  <c r="G131" i="2"/>
  <c r="O57" i="2"/>
  <c r="O18" i="8" l="1"/>
  <c r="I18" i="8"/>
  <c r="G18" i="8"/>
  <c r="O8" i="8"/>
  <c r="I8" i="8"/>
  <c r="G8" i="8"/>
  <c r="O84" i="10"/>
  <c r="I84" i="10"/>
  <c r="G84" i="10"/>
  <c r="O54" i="7"/>
  <c r="I54" i="7"/>
  <c r="G54" i="7"/>
  <c r="G17" i="8"/>
  <c r="O17" i="8"/>
  <c r="I17" i="8"/>
  <c r="O30" i="4"/>
  <c r="I30" i="4"/>
  <c r="G138" i="2"/>
  <c r="O138" i="2"/>
  <c r="G234" i="2"/>
  <c r="O234" i="2"/>
  <c r="G240" i="2"/>
  <c r="O240" i="2"/>
  <c r="G246" i="2"/>
  <c r="O246" i="2"/>
  <c r="G252" i="2"/>
  <c r="O252" i="2"/>
  <c r="G25" i="2"/>
  <c r="O25" i="2"/>
  <c r="G49" i="2"/>
  <c r="O49" i="2"/>
  <c r="G149" i="2"/>
  <c r="O149" i="2"/>
  <c r="G64" i="2"/>
  <c r="O64" i="2"/>
  <c r="G4" i="2"/>
  <c r="O4" i="2"/>
  <c r="G150" i="2"/>
  <c r="O150" i="2"/>
  <c r="G85" i="2"/>
  <c r="O85" i="2"/>
  <c r="G125" i="2"/>
  <c r="O125" i="2"/>
  <c r="G174" i="2"/>
  <c r="O174" i="2"/>
  <c r="G39" i="2"/>
  <c r="O39" i="2"/>
  <c r="G188" i="2"/>
  <c r="O188" i="2"/>
  <c r="G197" i="2"/>
  <c r="O197" i="2"/>
  <c r="G97" i="2"/>
  <c r="O97" i="2"/>
  <c r="G10" i="2"/>
  <c r="O10" i="2"/>
  <c r="G134" i="2"/>
  <c r="O134" i="2"/>
  <c r="G43" i="2"/>
  <c r="O43" i="2"/>
  <c r="G6" i="2"/>
  <c r="O6" i="2"/>
  <c r="G86" i="2"/>
  <c r="O86" i="2"/>
  <c r="G46" i="2"/>
  <c r="O46" i="2"/>
  <c r="G157" i="2"/>
  <c r="O157" i="2"/>
  <c r="G164" i="2"/>
  <c r="O164" i="2"/>
  <c r="G5" i="2"/>
  <c r="O5" i="2"/>
  <c r="G183" i="2"/>
  <c r="O183" i="2"/>
  <c r="G135" i="2"/>
  <c r="O135" i="2"/>
  <c r="G198" i="2"/>
  <c r="O198" i="2"/>
  <c r="G75" i="2"/>
  <c r="O75" i="2"/>
  <c r="G109" i="2"/>
  <c r="O109" i="2"/>
  <c r="G73" i="2"/>
  <c r="O73" i="2"/>
  <c r="G218" i="2"/>
  <c r="O218" i="2"/>
  <c r="G18" i="2"/>
  <c r="O18" i="2"/>
  <c r="G145" i="2"/>
  <c r="O145" i="2"/>
  <c r="G74" i="2"/>
  <c r="O74" i="2"/>
  <c r="G61" i="2"/>
  <c r="O61" i="2"/>
  <c r="G40" i="2"/>
  <c r="O40" i="2"/>
  <c r="G65" i="2"/>
  <c r="O65" i="2"/>
  <c r="G30" i="2"/>
  <c r="O30" i="2"/>
  <c r="G158" i="2"/>
  <c r="O158" i="2"/>
  <c r="G165" i="2"/>
  <c r="O165" i="2"/>
  <c r="G176" i="2"/>
  <c r="O176" i="2"/>
  <c r="G179" i="2"/>
  <c r="O179" i="2"/>
  <c r="G189" i="2"/>
  <c r="O189" i="2"/>
  <c r="G199" i="2"/>
  <c r="O199" i="2"/>
  <c r="G98" i="2"/>
  <c r="O98" i="2"/>
  <c r="G72" i="2"/>
  <c r="O72" i="2"/>
  <c r="G118" i="2"/>
  <c r="O118" i="2"/>
  <c r="G209" i="2"/>
  <c r="O209" i="2"/>
  <c r="G213" i="2"/>
  <c r="O213" i="2"/>
  <c r="G224" i="2"/>
  <c r="O224" i="2"/>
  <c r="G229" i="2"/>
  <c r="O229" i="2"/>
  <c r="G235" i="2"/>
  <c r="O235" i="2"/>
  <c r="G241" i="2"/>
  <c r="O241" i="2"/>
  <c r="G52" i="2"/>
  <c r="O52" i="2"/>
  <c r="G15" i="2"/>
  <c r="O15" i="2"/>
  <c r="G55" i="2"/>
  <c r="O55" i="2"/>
  <c r="G143" i="2"/>
  <c r="O143" i="2"/>
  <c r="G146" i="2"/>
  <c r="O146" i="2"/>
  <c r="G27" i="2"/>
  <c r="O27" i="2"/>
  <c r="G53" i="2"/>
  <c r="O53" i="2"/>
  <c r="G31" i="2"/>
  <c r="O31" i="2"/>
  <c r="G48" i="2"/>
  <c r="O48" i="2"/>
  <c r="G7" i="2"/>
  <c r="O7" i="2"/>
  <c r="G79" i="2"/>
  <c r="O79" i="2"/>
  <c r="G88" i="2"/>
  <c r="O88" i="2"/>
  <c r="G70" i="2"/>
  <c r="O70" i="2"/>
  <c r="G37" i="2"/>
  <c r="O37" i="2"/>
  <c r="G141" i="2"/>
  <c r="O141" i="2"/>
  <c r="G66" i="2"/>
  <c r="O66" i="2"/>
  <c r="O131" i="2"/>
  <c r="I131" i="2"/>
  <c r="G180" i="2"/>
  <c r="O180" i="2"/>
  <c r="G190" i="2"/>
  <c r="O190" i="2"/>
  <c r="G89" i="2"/>
  <c r="O89" i="2"/>
  <c r="G99" i="2"/>
  <c r="O99" i="2"/>
  <c r="O120" i="2"/>
  <c r="I120" i="2"/>
  <c r="G119" i="2"/>
  <c r="O119" i="2"/>
  <c r="G34" i="2"/>
  <c r="O34" i="2"/>
  <c r="O132" i="2"/>
  <c r="I132" i="2"/>
  <c r="G230" i="2"/>
  <c r="O230" i="2"/>
  <c r="G242" i="2"/>
  <c r="O242" i="2"/>
  <c r="G24" i="2"/>
  <c r="O24" i="2"/>
  <c r="G32" i="2"/>
  <c r="O32" i="2"/>
  <c r="G142" i="2"/>
  <c r="O142" i="2"/>
  <c r="G41" i="2"/>
  <c r="O41" i="2"/>
  <c r="G147" i="2"/>
  <c r="O147" i="2"/>
  <c r="G81" i="2"/>
  <c r="O81" i="2"/>
  <c r="G23" i="2"/>
  <c r="O23" i="2"/>
  <c r="G35" i="2"/>
  <c r="O35" i="2"/>
  <c r="G82" i="2"/>
  <c r="O82" i="2"/>
  <c r="G59" i="2"/>
  <c r="O59" i="2"/>
  <c r="G60" i="2"/>
  <c r="O60" i="2"/>
  <c r="G84" i="2"/>
  <c r="O84" i="2"/>
  <c r="G153" i="2"/>
  <c r="O153" i="2"/>
  <c r="G8" i="2"/>
  <c r="O8" i="2"/>
  <c r="G155" i="2"/>
  <c r="O155" i="2"/>
  <c r="G139" i="2"/>
  <c r="O139" i="2"/>
  <c r="G161" i="2"/>
  <c r="O161" i="2"/>
  <c r="G167" i="2"/>
  <c r="O167" i="2"/>
  <c r="G172" i="2"/>
  <c r="O172" i="2"/>
  <c r="G129" i="2"/>
  <c r="O129" i="2"/>
  <c r="G178" i="2"/>
  <c r="O178" i="2"/>
  <c r="G181" i="2"/>
  <c r="O181" i="2"/>
  <c r="G186" i="2"/>
  <c r="O186" i="2"/>
  <c r="G123" i="2"/>
  <c r="O123" i="2"/>
  <c r="G195" i="2"/>
  <c r="O195" i="2"/>
  <c r="G90" i="2"/>
  <c r="O90" i="2"/>
  <c r="G78" i="2"/>
  <c r="O78" i="2"/>
  <c r="G100" i="2"/>
  <c r="O100" i="2"/>
  <c r="G106" i="2"/>
  <c r="O106" i="2"/>
  <c r="G110" i="2"/>
  <c r="O110" i="2"/>
  <c r="G115" i="2"/>
  <c r="O115" i="2"/>
  <c r="G200" i="2"/>
  <c r="O200" i="2"/>
  <c r="G205" i="2"/>
  <c r="O205" i="2"/>
  <c r="G210" i="2"/>
  <c r="O210" i="2"/>
  <c r="G215" i="2"/>
  <c r="O215" i="2"/>
  <c r="G220" i="2"/>
  <c r="O220" i="2"/>
  <c r="G226" i="2"/>
  <c r="O226" i="2"/>
  <c r="G231" i="2"/>
  <c r="O231" i="2"/>
  <c r="G237" i="2"/>
  <c r="O237" i="2"/>
  <c r="G243" i="2"/>
  <c r="O243" i="2"/>
  <c r="G249" i="2"/>
  <c r="O249" i="2"/>
  <c r="G36" i="2"/>
  <c r="O36" i="2"/>
  <c r="G121" i="2"/>
  <c r="O121" i="2"/>
  <c r="G29" i="2"/>
  <c r="O29" i="2"/>
  <c r="G21" i="2"/>
  <c r="O21" i="2"/>
  <c r="G16" i="2"/>
  <c r="O16" i="2"/>
  <c r="G51" i="2"/>
  <c r="O51" i="2"/>
  <c r="G12" i="2"/>
  <c r="O12" i="2"/>
  <c r="G127" i="2"/>
  <c r="O127" i="2"/>
  <c r="G163" i="2"/>
  <c r="O163" i="2"/>
  <c r="G169" i="2"/>
  <c r="O169" i="2"/>
  <c r="G69" i="2"/>
  <c r="O69" i="2"/>
  <c r="I9" i="2"/>
  <c r="O9" i="2"/>
  <c r="G136" i="2"/>
  <c r="O136" i="2"/>
  <c r="G92" i="2"/>
  <c r="O92" i="2"/>
  <c r="G33" i="2"/>
  <c r="O33" i="2"/>
  <c r="G42" i="2"/>
  <c r="O42" i="2"/>
  <c r="G144" i="2"/>
  <c r="O144" i="2"/>
  <c r="G20" i="2"/>
  <c r="O20" i="2"/>
  <c r="G13" i="2"/>
  <c r="O13" i="2"/>
  <c r="G151" i="2"/>
  <c r="O151" i="2"/>
  <c r="G152" i="2"/>
  <c r="O152" i="2"/>
  <c r="G83" i="2"/>
  <c r="O83" i="2"/>
  <c r="G3" i="2"/>
  <c r="O3" i="2"/>
  <c r="G128" i="2"/>
  <c r="O128" i="2"/>
  <c r="G170" i="2"/>
  <c r="O170" i="2"/>
  <c r="G175" i="2"/>
  <c r="O175" i="2"/>
  <c r="O253" i="2"/>
  <c r="I253" i="2"/>
  <c r="G192" i="2"/>
  <c r="O192" i="2"/>
  <c r="G93" i="2"/>
  <c r="O93" i="2"/>
  <c r="G103" i="2"/>
  <c r="O103" i="2"/>
  <c r="G77" i="2"/>
  <c r="O77" i="2"/>
  <c r="G203" i="2"/>
  <c r="O203" i="2"/>
  <c r="G208" i="2"/>
  <c r="O208" i="2"/>
  <c r="G212" i="2"/>
  <c r="O212" i="2"/>
  <c r="G223" i="2"/>
  <c r="O223" i="2"/>
  <c r="G26" i="2"/>
  <c r="O26" i="2"/>
  <c r="G44" i="2"/>
  <c r="O44" i="2"/>
  <c r="G58" i="2"/>
  <c r="O58" i="2"/>
  <c r="G11" i="2"/>
  <c r="O11" i="2"/>
  <c r="G63" i="2"/>
  <c r="O63" i="2"/>
  <c r="G54" i="2"/>
  <c r="O54" i="2"/>
  <c r="G87" i="2"/>
  <c r="O87" i="2"/>
  <c r="G140" i="2"/>
  <c r="O140" i="2"/>
  <c r="G68" i="2"/>
  <c r="O68" i="2"/>
  <c r="G171" i="2"/>
  <c r="O171" i="2"/>
  <c r="G122" i="2"/>
  <c r="O122" i="2"/>
  <c r="G184" i="2"/>
  <c r="O184" i="2"/>
  <c r="G193" i="2"/>
  <c r="O193" i="2"/>
  <c r="G94" i="2"/>
  <c r="O94" i="2"/>
  <c r="G104" i="2"/>
  <c r="O104" i="2"/>
  <c r="G113" i="2"/>
  <c r="O113" i="2"/>
  <c r="G204" i="2"/>
  <c r="O204" i="2"/>
  <c r="G219" i="2"/>
  <c r="O219" i="2"/>
  <c r="G247" i="2"/>
  <c r="O247" i="2"/>
  <c r="G159" i="2"/>
  <c r="O159" i="2"/>
  <c r="G166" i="2"/>
  <c r="O166" i="2"/>
  <c r="G47" i="2"/>
  <c r="O47" i="2"/>
  <c r="G177" i="2"/>
  <c r="O177" i="2"/>
  <c r="G185" i="2"/>
  <c r="O185" i="2"/>
  <c r="G194" i="2"/>
  <c r="O194" i="2"/>
  <c r="G95" i="2"/>
  <c r="O95" i="2"/>
  <c r="G105" i="2"/>
  <c r="O105" i="2"/>
  <c r="G114" i="2"/>
  <c r="O114" i="2"/>
  <c r="G14" i="2"/>
  <c r="O14" i="2"/>
  <c r="G214" i="2"/>
  <c r="O214" i="2"/>
  <c r="G225" i="2"/>
  <c r="O225" i="2"/>
  <c r="G236" i="2"/>
  <c r="O236" i="2"/>
  <c r="G248" i="2"/>
  <c r="O248" i="2"/>
  <c r="G124" i="2"/>
  <c r="O124" i="2"/>
  <c r="G28" i="2"/>
  <c r="O28" i="2"/>
  <c r="G80" i="2"/>
  <c r="O80" i="2"/>
  <c r="G71" i="2"/>
  <c r="O71" i="2"/>
  <c r="G148" i="2"/>
  <c r="O148" i="2"/>
  <c r="G56" i="2"/>
  <c r="O56" i="2"/>
  <c r="G19" i="2"/>
  <c r="O19" i="2"/>
  <c r="G45" i="2"/>
  <c r="O45" i="2"/>
  <c r="G67" i="2"/>
  <c r="O67" i="2"/>
  <c r="G22" i="2"/>
  <c r="O22" i="2"/>
  <c r="G76" i="2"/>
  <c r="O76" i="2"/>
  <c r="G154" i="2"/>
  <c r="O154" i="2"/>
  <c r="G38" i="2"/>
  <c r="O38" i="2"/>
  <c r="G156" i="2"/>
  <c r="O156" i="2"/>
  <c r="G160" i="2"/>
  <c r="O160" i="2"/>
  <c r="G162" i="2"/>
  <c r="O162" i="2"/>
  <c r="G168" i="2"/>
  <c r="O168" i="2"/>
  <c r="G173" i="2"/>
  <c r="O173" i="2"/>
  <c r="G130" i="2"/>
  <c r="O130" i="2"/>
  <c r="G62" i="2"/>
  <c r="O62" i="2"/>
  <c r="G182" i="2"/>
  <c r="O182" i="2"/>
  <c r="G187" i="2"/>
  <c r="O187" i="2"/>
  <c r="G191" i="2"/>
  <c r="O191" i="2"/>
  <c r="G196" i="2"/>
  <c r="O196" i="2"/>
  <c r="G91" i="2"/>
  <c r="O91" i="2"/>
  <c r="G96" i="2"/>
  <c r="O96" i="2"/>
  <c r="G101" i="2"/>
  <c r="O101" i="2"/>
  <c r="G107" i="2"/>
  <c r="O107" i="2"/>
  <c r="G111" i="2"/>
  <c r="O111" i="2"/>
  <c r="G116" i="2"/>
  <c r="O116" i="2"/>
  <c r="G201" i="2"/>
  <c r="O201" i="2"/>
  <c r="G206" i="2"/>
  <c r="O206" i="2"/>
  <c r="G137" i="2"/>
  <c r="O137" i="2"/>
  <c r="G216" i="2"/>
  <c r="O216" i="2"/>
  <c r="G221" i="2"/>
  <c r="O221" i="2"/>
  <c r="G227" i="2"/>
  <c r="O227" i="2"/>
  <c r="G232" i="2"/>
  <c r="O232" i="2"/>
  <c r="G238" i="2"/>
  <c r="O238" i="2"/>
  <c r="G244" i="2"/>
  <c r="O244" i="2"/>
  <c r="G250" i="2"/>
  <c r="O250" i="2"/>
  <c r="G102" i="2"/>
  <c r="O102" i="2"/>
  <c r="G108" i="2"/>
  <c r="O108" i="2"/>
  <c r="G112" i="2"/>
  <c r="O112" i="2"/>
  <c r="G117" i="2"/>
  <c r="O117" i="2"/>
  <c r="G202" i="2"/>
  <c r="O202" i="2"/>
  <c r="G207" i="2"/>
  <c r="O207" i="2"/>
  <c r="G211" i="2"/>
  <c r="O211" i="2"/>
  <c r="G217" i="2"/>
  <c r="O217" i="2"/>
  <c r="G222" i="2"/>
  <c r="O222" i="2"/>
  <c r="G228" i="2"/>
  <c r="O228" i="2"/>
  <c r="G233" i="2"/>
  <c r="O233" i="2"/>
  <c r="G239" i="2"/>
  <c r="O239" i="2"/>
  <c r="G245" i="2"/>
  <c r="O245" i="2"/>
  <c r="G251" i="2"/>
  <c r="O251" i="2"/>
  <c r="O4" i="12"/>
  <c r="I4" i="12"/>
  <c r="G4" i="12"/>
  <c r="O38" i="10"/>
  <c r="I38" i="10"/>
  <c r="G38" i="10"/>
  <c r="O20" i="26"/>
  <c r="I20" i="26"/>
  <c r="G20" i="26"/>
  <c r="I57" i="2"/>
  <c r="G57" i="2"/>
  <c r="O3" i="43"/>
  <c r="G3" i="43"/>
  <c r="G2" i="43" s="1"/>
  <c r="I3" i="43"/>
  <c r="I5" i="40"/>
  <c r="G5" i="40"/>
  <c r="I7" i="40"/>
  <c r="G7" i="40"/>
  <c r="I3" i="40"/>
  <c r="G3" i="40"/>
  <c r="I6" i="5"/>
  <c r="G6" i="5"/>
  <c r="G21" i="5"/>
  <c r="I21" i="5"/>
  <c r="I20" i="5"/>
  <c r="G20" i="5"/>
  <c r="I9" i="5"/>
  <c r="G9" i="5"/>
  <c r="I4" i="5"/>
  <c r="G4" i="5"/>
  <c r="I18" i="5"/>
  <c r="G18" i="5"/>
  <c r="I24" i="5"/>
  <c r="G24" i="5"/>
  <c r="I15" i="5"/>
  <c r="G15" i="5"/>
  <c r="I26" i="5"/>
  <c r="G26" i="5"/>
  <c r="I8" i="5"/>
  <c r="G8" i="5"/>
  <c r="I3" i="5"/>
  <c r="G3" i="5"/>
  <c r="I5" i="5"/>
  <c r="G5" i="5"/>
  <c r="I14" i="5"/>
  <c r="G14" i="5"/>
  <c r="G7" i="5"/>
  <c r="I7" i="5"/>
  <c r="I28" i="5"/>
  <c r="G28" i="5"/>
  <c r="I6" i="40"/>
  <c r="G6" i="40"/>
  <c r="I4" i="40"/>
  <c r="G4" i="40"/>
  <c r="I22" i="5"/>
  <c r="G22" i="5"/>
  <c r="I23" i="5"/>
  <c r="G23" i="5"/>
  <c r="I17" i="5"/>
  <c r="G17" i="5"/>
  <c r="I10" i="5"/>
  <c r="G10" i="5"/>
  <c r="I13" i="5"/>
  <c r="G13" i="5"/>
  <c r="I16" i="5"/>
  <c r="G16" i="5"/>
  <c r="I25" i="5"/>
  <c r="G25" i="5"/>
  <c r="I12" i="5"/>
  <c r="G12" i="5"/>
  <c r="I27" i="5"/>
  <c r="G27" i="5"/>
  <c r="I19" i="5"/>
  <c r="G19" i="5"/>
  <c r="I11" i="5"/>
  <c r="G11" i="5"/>
  <c r="O4" i="26"/>
  <c r="G4" i="26"/>
  <c r="O33" i="7"/>
  <c r="G33" i="7"/>
  <c r="O3" i="7"/>
  <c r="G3" i="7"/>
  <c r="O22" i="7"/>
  <c r="G22" i="7"/>
  <c r="O39" i="7"/>
  <c r="G39" i="7"/>
  <c r="O17" i="7"/>
  <c r="G17" i="7"/>
  <c r="O11" i="7"/>
  <c r="G11" i="7"/>
  <c r="O47" i="7"/>
  <c r="G47" i="7"/>
  <c r="O48" i="7"/>
  <c r="G48" i="7"/>
  <c r="O5" i="7"/>
  <c r="G5" i="7"/>
  <c r="O12" i="7"/>
  <c r="G12" i="7"/>
  <c r="O24" i="8"/>
  <c r="G24" i="8"/>
  <c r="O26" i="8"/>
  <c r="G26" i="8"/>
  <c r="O28" i="8"/>
  <c r="G28" i="8"/>
  <c r="O29" i="8"/>
  <c r="G29" i="8"/>
  <c r="O32" i="8"/>
  <c r="G32" i="8"/>
  <c r="O34" i="8"/>
  <c r="G34" i="8"/>
  <c r="O21" i="8"/>
  <c r="G21" i="8"/>
  <c r="O46" i="8"/>
  <c r="G46" i="8"/>
  <c r="O61" i="8"/>
  <c r="G61" i="8"/>
  <c r="O65" i="8"/>
  <c r="G65" i="8"/>
  <c r="O15" i="8"/>
  <c r="G15" i="8"/>
  <c r="O76" i="8"/>
  <c r="G76" i="8"/>
  <c r="O78" i="8"/>
  <c r="G78" i="8"/>
  <c r="O80" i="8"/>
  <c r="G80" i="8"/>
  <c r="O95" i="8"/>
  <c r="G95" i="8"/>
  <c r="O98" i="8"/>
  <c r="G98" i="8"/>
  <c r="O99" i="8"/>
  <c r="G99" i="8"/>
  <c r="O101" i="8"/>
  <c r="G101" i="8"/>
  <c r="O8" i="12"/>
  <c r="G8" i="12"/>
  <c r="O15" i="12"/>
  <c r="G15" i="12"/>
  <c r="O16" i="12"/>
  <c r="G16" i="12"/>
  <c r="O50" i="42"/>
  <c r="G50" i="42"/>
  <c r="O56" i="42"/>
  <c r="G56" i="42"/>
  <c r="O72" i="42"/>
  <c r="G72" i="42"/>
  <c r="O14" i="42"/>
  <c r="G14" i="42"/>
  <c r="O24" i="42"/>
  <c r="G24" i="42"/>
  <c r="O41" i="42"/>
  <c r="G41" i="42"/>
  <c r="O85" i="42"/>
  <c r="G85" i="42"/>
  <c r="O75" i="42"/>
  <c r="G75" i="42"/>
  <c r="O19" i="42"/>
  <c r="G19" i="42"/>
  <c r="O17" i="42"/>
  <c r="G17" i="42"/>
  <c r="O8" i="4"/>
  <c r="G8" i="4"/>
  <c r="G2" i="4" s="1"/>
  <c r="O19" i="41"/>
  <c r="G19" i="41"/>
  <c r="G2" i="41" s="1"/>
  <c r="O60" i="13"/>
  <c r="G60" i="13"/>
  <c r="O18" i="13"/>
  <c r="G18" i="13"/>
  <c r="O94" i="6"/>
  <c r="G94" i="6"/>
  <c r="O13" i="13"/>
  <c r="G13" i="13"/>
  <c r="O31" i="13"/>
  <c r="G31" i="13"/>
  <c r="O45" i="13"/>
  <c r="G45" i="13"/>
  <c r="O16" i="13"/>
  <c r="G16" i="13"/>
  <c r="O75" i="6"/>
  <c r="G75" i="6"/>
  <c r="O82" i="6"/>
  <c r="G82" i="6"/>
  <c r="O28" i="6"/>
  <c r="G28" i="6"/>
  <c r="O102" i="6"/>
  <c r="G102" i="6"/>
  <c r="O109" i="6"/>
  <c r="G109" i="6"/>
  <c r="O114" i="6"/>
  <c r="G114" i="6"/>
  <c r="O120" i="6"/>
  <c r="G120" i="6"/>
  <c r="O126" i="6"/>
  <c r="G126" i="6"/>
  <c r="O6" i="11"/>
  <c r="G6" i="11"/>
  <c r="O9" i="11"/>
  <c r="G9" i="11"/>
  <c r="O27" i="7"/>
  <c r="G27" i="7"/>
  <c r="O21" i="7"/>
  <c r="G21" i="7"/>
  <c r="O8" i="7"/>
  <c r="G8" i="7"/>
  <c r="O20" i="7"/>
  <c r="G20" i="7"/>
  <c r="O13" i="7"/>
  <c r="G13" i="7"/>
  <c r="O44" i="7"/>
  <c r="G44" i="7"/>
  <c r="O36" i="8"/>
  <c r="G36" i="8"/>
  <c r="O37" i="8"/>
  <c r="G37" i="8"/>
  <c r="O39" i="8"/>
  <c r="G39" i="8"/>
  <c r="O13" i="8"/>
  <c r="G13" i="8"/>
  <c r="O43" i="8"/>
  <c r="G43" i="8"/>
  <c r="O52" i="8"/>
  <c r="G52" i="8"/>
  <c r="O16" i="8"/>
  <c r="G16" i="8"/>
  <c r="O56" i="8"/>
  <c r="G56" i="8"/>
  <c r="O58" i="8"/>
  <c r="G58" i="8"/>
  <c r="O66" i="8"/>
  <c r="G66" i="8"/>
  <c r="O70" i="8"/>
  <c r="G70" i="8"/>
  <c r="O71" i="8"/>
  <c r="G71" i="8"/>
  <c r="O73" i="8"/>
  <c r="G73" i="8"/>
  <c r="O83" i="8"/>
  <c r="G83" i="8"/>
  <c r="O85" i="8"/>
  <c r="G85" i="8"/>
  <c r="O87" i="8"/>
  <c r="G87" i="8"/>
  <c r="O91" i="8"/>
  <c r="G91" i="8"/>
  <c r="O93" i="8"/>
  <c r="G93" i="8"/>
  <c r="O10" i="12"/>
  <c r="G10" i="12"/>
  <c r="O12" i="12"/>
  <c r="G12" i="12"/>
  <c r="O19" i="12"/>
  <c r="G19" i="12"/>
  <c r="O3" i="42"/>
  <c r="G3" i="42"/>
  <c r="O81" i="42"/>
  <c r="G81" i="42"/>
  <c r="O60" i="42"/>
  <c r="G60" i="42"/>
  <c r="O12" i="42"/>
  <c r="G12" i="42"/>
  <c r="O35" i="42"/>
  <c r="G35" i="42"/>
  <c r="O21" i="42"/>
  <c r="G21" i="42"/>
  <c r="O32" i="42"/>
  <c r="G32" i="42"/>
  <c r="O4" i="42"/>
  <c r="G4" i="42"/>
  <c r="O11" i="42"/>
  <c r="G11" i="42"/>
  <c r="O33" i="42"/>
  <c r="G33" i="42"/>
  <c r="O49" i="42"/>
  <c r="G49" i="42"/>
  <c r="O48" i="42"/>
  <c r="G48" i="42"/>
  <c r="O83" i="42"/>
  <c r="G83" i="42"/>
  <c r="O63" i="42"/>
  <c r="G63" i="42"/>
  <c r="O44" i="42"/>
  <c r="G44" i="42"/>
  <c r="O38" i="42"/>
  <c r="G38" i="42"/>
  <c r="O7" i="42"/>
  <c r="G7" i="42"/>
  <c r="O69" i="42"/>
  <c r="G69" i="42"/>
  <c r="O10" i="42"/>
  <c r="G10" i="42"/>
  <c r="O64" i="42"/>
  <c r="G64" i="42"/>
  <c r="O53" i="42"/>
  <c r="G53" i="42"/>
  <c r="O88" i="42"/>
  <c r="G88" i="42"/>
  <c r="O42" i="42"/>
  <c r="G42" i="42"/>
  <c r="O37" i="13"/>
  <c r="G37" i="13"/>
  <c r="O52" i="13"/>
  <c r="G52" i="13"/>
  <c r="I124" i="2"/>
  <c r="I24" i="2"/>
  <c r="I32" i="2"/>
  <c r="I49" i="2"/>
  <c r="I121" i="2"/>
  <c r="I25" i="2"/>
  <c r="I36" i="2"/>
  <c r="I142" i="2"/>
  <c r="I41" i="2"/>
  <c r="I147" i="2"/>
  <c r="I26" i="2"/>
  <c r="I18" i="2"/>
  <c r="I44" i="2"/>
  <c r="I58" i="2"/>
  <c r="I145" i="2"/>
  <c r="I149" i="2"/>
  <c r="I33" i="2"/>
  <c r="I52" i="2"/>
  <c r="I10" i="2"/>
  <c r="I15" i="2"/>
  <c r="I28" i="2"/>
  <c r="I42" i="2"/>
  <c r="I55" i="2"/>
  <c r="I80" i="2"/>
  <c r="I134" i="2"/>
  <c r="I143" i="2"/>
  <c r="I144" i="2"/>
  <c r="I146" i="2"/>
  <c r="I148" i="2"/>
  <c r="I47" i="4"/>
  <c r="O47" i="4"/>
  <c r="I74" i="4"/>
  <c r="O74" i="4"/>
  <c r="I17" i="4"/>
  <c r="O17" i="4"/>
  <c r="I26" i="4"/>
  <c r="O26" i="4"/>
  <c r="I26" i="13"/>
  <c r="O26" i="13"/>
  <c r="I32" i="13"/>
  <c r="O32" i="13"/>
  <c r="I39" i="13"/>
  <c r="O39" i="13"/>
  <c r="I46" i="13"/>
  <c r="O46" i="13"/>
  <c r="I54" i="13"/>
  <c r="O54" i="13"/>
  <c r="I25" i="13"/>
  <c r="O25" i="13"/>
  <c r="I15" i="13"/>
  <c r="O15" i="13"/>
  <c r="I7" i="12"/>
  <c r="O7" i="12"/>
  <c r="I9" i="12"/>
  <c r="O9" i="12"/>
  <c r="I11" i="12"/>
  <c r="O11" i="12"/>
  <c r="I13" i="12"/>
  <c r="O13" i="12"/>
  <c r="I18" i="12"/>
  <c r="O18" i="12"/>
  <c r="I20" i="12"/>
  <c r="O20" i="12"/>
  <c r="I20" i="4"/>
  <c r="O20" i="4"/>
  <c r="I68" i="4"/>
  <c r="O68" i="4"/>
  <c r="I14" i="4"/>
  <c r="O14" i="4"/>
  <c r="I70" i="4"/>
  <c r="O70" i="4"/>
  <c r="I11" i="13"/>
  <c r="O11" i="13"/>
  <c r="I30" i="13"/>
  <c r="O30" i="13"/>
  <c r="I23" i="13"/>
  <c r="O23" i="13"/>
  <c r="I14" i="13"/>
  <c r="O14" i="13"/>
  <c r="I5" i="13"/>
  <c r="O5" i="13"/>
  <c r="I17" i="13"/>
  <c r="O17" i="13"/>
  <c r="I79" i="4"/>
  <c r="O79" i="4"/>
  <c r="I49" i="4"/>
  <c r="O49" i="4"/>
  <c r="I5" i="4"/>
  <c r="O5" i="4"/>
  <c r="I7" i="4"/>
  <c r="O7" i="4"/>
  <c r="I59" i="4"/>
  <c r="O59" i="4"/>
  <c r="I21" i="13"/>
  <c r="O21" i="13"/>
  <c r="I34" i="13"/>
  <c r="O34" i="13"/>
  <c r="I44" i="13"/>
  <c r="O44" i="13"/>
  <c r="I50" i="13"/>
  <c r="O50" i="13"/>
  <c r="I58" i="13"/>
  <c r="O58" i="13"/>
  <c r="I63" i="13"/>
  <c r="O63" i="13"/>
  <c r="I8" i="13"/>
  <c r="O8" i="13"/>
  <c r="I10" i="13"/>
  <c r="O10" i="13"/>
  <c r="O80" i="4"/>
  <c r="O28" i="4"/>
  <c r="O35" i="4"/>
  <c r="O48" i="4"/>
  <c r="I72" i="4"/>
  <c r="O72" i="4"/>
  <c r="I19" i="4"/>
  <c r="O19" i="4"/>
  <c r="I75" i="4"/>
  <c r="O75" i="4"/>
  <c r="I64" i="4"/>
  <c r="O64" i="4"/>
  <c r="I12" i="4"/>
  <c r="O12" i="4"/>
  <c r="I60" i="4"/>
  <c r="O60" i="4"/>
  <c r="I13" i="4"/>
  <c r="O13" i="4"/>
  <c r="I23" i="4"/>
  <c r="O23" i="4"/>
  <c r="I15" i="4"/>
  <c r="O15" i="4"/>
  <c r="I65" i="4"/>
  <c r="O65" i="4"/>
  <c r="I90" i="4"/>
  <c r="O90" i="4"/>
  <c r="I3" i="13"/>
  <c r="O3" i="13"/>
  <c r="I27" i="13"/>
  <c r="O27" i="13"/>
  <c r="I29" i="13"/>
  <c r="O29" i="13"/>
  <c r="I33" i="13"/>
  <c r="O33" i="13"/>
  <c r="I35" i="13"/>
  <c r="O35" i="13"/>
  <c r="I12" i="13"/>
  <c r="O12" i="13"/>
  <c r="I36" i="13"/>
  <c r="O36" i="13"/>
  <c r="I38" i="13"/>
  <c r="O38" i="13"/>
  <c r="I40" i="13"/>
  <c r="O40" i="13"/>
  <c r="I42" i="13"/>
  <c r="O42" i="13"/>
  <c r="I43" i="13"/>
  <c r="O43" i="13"/>
  <c r="I47" i="13"/>
  <c r="O47" i="13"/>
  <c r="I49" i="13"/>
  <c r="O49" i="13"/>
  <c r="I51" i="13"/>
  <c r="O51" i="13"/>
  <c r="I53" i="13"/>
  <c r="O53" i="13"/>
  <c r="I55" i="13"/>
  <c r="O55" i="13"/>
  <c r="I57" i="13"/>
  <c r="O57" i="13"/>
  <c r="I59" i="13"/>
  <c r="O59" i="13"/>
  <c r="I61" i="13"/>
  <c r="O61" i="13"/>
  <c r="I24" i="13"/>
  <c r="O24" i="13"/>
  <c r="I62" i="13"/>
  <c r="O62" i="13"/>
  <c r="I64" i="13"/>
  <c r="O64" i="13"/>
  <c r="I4" i="13"/>
  <c r="O4" i="13"/>
  <c r="I6" i="13"/>
  <c r="O6" i="13"/>
  <c r="I7" i="13"/>
  <c r="O7" i="13"/>
  <c r="I9" i="13"/>
  <c r="O9" i="13"/>
  <c r="I19" i="13"/>
  <c r="O19" i="13"/>
  <c r="I65" i="13"/>
  <c r="O65" i="13"/>
  <c r="I6" i="12"/>
  <c r="O6" i="12"/>
  <c r="I5" i="12"/>
  <c r="O5" i="12"/>
  <c r="I3" i="12"/>
  <c r="O3" i="12"/>
  <c r="I14" i="12"/>
  <c r="O14" i="12"/>
  <c r="I17" i="12"/>
  <c r="O17" i="12"/>
  <c r="I21" i="12"/>
  <c r="O21" i="12"/>
  <c r="I25" i="4"/>
  <c r="O25" i="4"/>
  <c r="I22" i="4"/>
  <c r="O22" i="4"/>
  <c r="I66" i="4"/>
  <c r="O66" i="4"/>
  <c r="I11" i="4"/>
  <c r="O11" i="4"/>
  <c r="I28" i="13"/>
  <c r="O28" i="13"/>
  <c r="I22" i="13"/>
  <c r="O22" i="13"/>
  <c r="I41" i="13"/>
  <c r="O41" i="13"/>
  <c r="I48" i="13"/>
  <c r="O48" i="13"/>
  <c r="I56" i="13"/>
  <c r="O56" i="13"/>
  <c r="I20" i="13"/>
  <c r="O20" i="13"/>
  <c r="O6" i="4"/>
  <c r="I8" i="43"/>
  <c r="O8" i="43"/>
  <c r="I9" i="43"/>
  <c r="O9" i="43"/>
  <c r="I6" i="43"/>
  <c r="O6" i="43"/>
  <c r="I7" i="43"/>
  <c r="O7" i="43"/>
  <c r="I5" i="43"/>
  <c r="O5" i="43"/>
  <c r="I4" i="43"/>
  <c r="O4" i="43"/>
  <c r="I80" i="42"/>
  <c r="O80" i="42"/>
  <c r="I61" i="42"/>
  <c r="O61" i="42"/>
  <c r="I71" i="42"/>
  <c r="O71" i="42"/>
  <c r="I27" i="42"/>
  <c r="O27" i="42"/>
  <c r="I39" i="42"/>
  <c r="O39" i="42"/>
  <c r="I9" i="42"/>
  <c r="O9" i="42"/>
  <c r="I28" i="42"/>
  <c r="O28" i="42"/>
  <c r="I29" i="42"/>
  <c r="O29" i="42"/>
  <c r="I79" i="42"/>
  <c r="O79" i="42"/>
  <c r="I34" i="42"/>
  <c r="O34" i="42"/>
  <c r="I36" i="42"/>
  <c r="O36" i="42"/>
  <c r="I52" i="42"/>
  <c r="O52" i="42"/>
  <c r="I15" i="42"/>
  <c r="O15" i="42"/>
  <c r="I16" i="42"/>
  <c r="O16" i="42"/>
  <c r="I67" i="42"/>
  <c r="O67" i="42"/>
  <c r="I31" i="42"/>
  <c r="O31" i="42"/>
  <c r="I87" i="42"/>
  <c r="O87" i="42"/>
  <c r="I46" i="42"/>
  <c r="O46" i="42"/>
  <c r="I86" i="42"/>
  <c r="O86" i="42"/>
  <c r="I43" i="42"/>
  <c r="O43" i="42"/>
  <c r="I22" i="42"/>
  <c r="O22" i="42"/>
  <c r="I26" i="42"/>
  <c r="O26" i="42"/>
  <c r="I76" i="42"/>
  <c r="O76" i="42"/>
  <c r="I6" i="42"/>
  <c r="O6" i="42"/>
  <c r="I66" i="42"/>
  <c r="O66" i="42"/>
  <c r="I51" i="42"/>
  <c r="O51" i="42"/>
  <c r="I59" i="42"/>
  <c r="O59" i="42"/>
  <c r="I8" i="42"/>
  <c r="O8" i="42"/>
  <c r="I20" i="42"/>
  <c r="O20" i="42"/>
  <c r="I23" i="42"/>
  <c r="O23" i="42"/>
  <c r="I37" i="42"/>
  <c r="O37" i="42"/>
  <c r="I82" i="42"/>
  <c r="O82" i="42"/>
  <c r="I73" i="42"/>
  <c r="O73" i="42"/>
  <c r="I58" i="42"/>
  <c r="O58" i="42"/>
  <c r="I65" i="42"/>
  <c r="O65" i="42"/>
  <c r="I5" i="42"/>
  <c r="O5" i="42"/>
  <c r="I45" i="42"/>
  <c r="O45" i="42"/>
  <c r="I62" i="42"/>
  <c r="O62" i="42"/>
  <c r="I40" i="42"/>
  <c r="O40" i="42"/>
  <c r="I13" i="42"/>
  <c r="O13" i="42"/>
  <c r="I70" i="42"/>
  <c r="O70" i="42"/>
  <c r="I25" i="42"/>
  <c r="O25" i="42"/>
  <c r="I54" i="42"/>
  <c r="O54" i="42"/>
  <c r="I57" i="42"/>
  <c r="O57" i="42"/>
  <c r="I78" i="42"/>
  <c r="O78" i="42"/>
  <c r="I84" i="42"/>
  <c r="O84" i="42"/>
  <c r="I68" i="42"/>
  <c r="O68" i="42"/>
  <c r="I74" i="42"/>
  <c r="O74" i="42"/>
  <c r="I77" i="42"/>
  <c r="O77" i="42"/>
  <c r="I47" i="42"/>
  <c r="O47" i="42"/>
  <c r="I18" i="42"/>
  <c r="O18" i="42"/>
  <c r="I30" i="42"/>
  <c r="O30" i="42"/>
  <c r="I55" i="42"/>
  <c r="O55" i="42"/>
  <c r="I84" i="8"/>
  <c r="O84" i="8"/>
  <c r="I86" i="8"/>
  <c r="O86" i="8"/>
  <c r="I92" i="8"/>
  <c r="O92" i="8"/>
  <c r="I96" i="8"/>
  <c r="O96" i="8"/>
  <c r="I79" i="8"/>
  <c r="O79" i="8"/>
  <c r="I81" i="8"/>
  <c r="O81" i="8"/>
  <c r="I89" i="8"/>
  <c r="O89" i="8"/>
  <c r="I94" i="8"/>
  <c r="O94" i="8"/>
  <c r="I6" i="8"/>
  <c r="O6" i="8"/>
  <c r="I97" i="8"/>
  <c r="O97" i="8"/>
  <c r="I23" i="8"/>
  <c r="O23" i="8"/>
  <c r="I100" i="8"/>
  <c r="O100" i="8"/>
  <c r="I82" i="8"/>
  <c r="O82" i="8"/>
  <c r="I88" i="8"/>
  <c r="O88" i="8"/>
  <c r="I90" i="8"/>
  <c r="O90" i="8"/>
  <c r="I10" i="8"/>
  <c r="O10" i="8"/>
  <c r="I67" i="8"/>
  <c r="O67" i="8"/>
  <c r="I69" i="8"/>
  <c r="O69" i="8"/>
  <c r="I14" i="8"/>
  <c r="O14" i="8"/>
  <c r="I72" i="8"/>
  <c r="O72" i="8"/>
  <c r="I74" i="8"/>
  <c r="O74" i="8"/>
  <c r="I64" i="8"/>
  <c r="O64" i="8"/>
  <c r="I3" i="8"/>
  <c r="O3" i="8"/>
  <c r="I68" i="8"/>
  <c r="O68" i="8"/>
  <c r="I75" i="8"/>
  <c r="O75" i="8"/>
  <c r="I77" i="8"/>
  <c r="O77" i="8"/>
  <c r="I51" i="8"/>
  <c r="O51" i="8"/>
  <c r="I20" i="8"/>
  <c r="O20" i="8"/>
  <c r="I57" i="8"/>
  <c r="O57" i="8"/>
  <c r="I53" i="8"/>
  <c r="O53" i="8"/>
  <c r="I55" i="8"/>
  <c r="O55" i="8"/>
  <c r="I59" i="8"/>
  <c r="O59" i="8"/>
  <c r="I63" i="8"/>
  <c r="O63" i="8"/>
  <c r="I50" i="8"/>
  <c r="O50" i="8"/>
  <c r="I54" i="8"/>
  <c r="O54" i="8"/>
  <c r="I60" i="8"/>
  <c r="O60" i="8"/>
  <c r="I62" i="8"/>
  <c r="O62" i="8"/>
  <c r="I45" i="8"/>
  <c r="O45" i="8"/>
  <c r="I9" i="8"/>
  <c r="O9" i="8"/>
  <c r="I11" i="8"/>
  <c r="O11" i="8"/>
  <c r="I38" i="8"/>
  <c r="O38" i="8"/>
  <c r="I40" i="8"/>
  <c r="O40" i="8"/>
  <c r="I42" i="8"/>
  <c r="O42" i="8"/>
  <c r="I19" i="8"/>
  <c r="O19" i="8"/>
  <c r="I44" i="8"/>
  <c r="O44" i="8"/>
  <c r="I48" i="8"/>
  <c r="O48" i="8"/>
  <c r="I7" i="8"/>
  <c r="O7" i="8"/>
  <c r="I41" i="8"/>
  <c r="O41" i="8"/>
  <c r="I47" i="8"/>
  <c r="O47" i="8"/>
  <c r="I49" i="8"/>
  <c r="O49" i="8"/>
  <c r="I25" i="8"/>
  <c r="O25" i="8"/>
  <c r="I12" i="8"/>
  <c r="O12" i="8"/>
  <c r="I22" i="8"/>
  <c r="O22" i="8"/>
  <c r="I5" i="8"/>
  <c r="O5" i="8"/>
  <c r="I4" i="8"/>
  <c r="O4" i="8"/>
  <c r="I31" i="8"/>
  <c r="O31" i="8"/>
  <c r="I33" i="8"/>
  <c r="O33" i="8"/>
  <c r="I35" i="8"/>
  <c r="O35" i="8"/>
  <c r="I27" i="8"/>
  <c r="O27" i="8"/>
  <c r="I30" i="8"/>
  <c r="O30" i="8"/>
  <c r="I23" i="7"/>
  <c r="O23" i="7"/>
  <c r="I25" i="7"/>
  <c r="O25" i="7"/>
  <c r="I10" i="7"/>
  <c r="O10" i="7"/>
  <c r="I28" i="7"/>
  <c r="O28" i="7"/>
  <c r="I29" i="7"/>
  <c r="O29" i="7"/>
  <c r="I31" i="7"/>
  <c r="O31" i="7"/>
  <c r="I37" i="7"/>
  <c r="O37" i="7"/>
  <c r="I40" i="7"/>
  <c r="O40" i="7"/>
  <c r="I41" i="7"/>
  <c r="O41" i="7"/>
  <c r="I6" i="7"/>
  <c r="O6" i="7"/>
  <c r="I42" i="7"/>
  <c r="O42" i="7"/>
  <c r="I14" i="7"/>
  <c r="O14" i="7"/>
  <c r="I45" i="7"/>
  <c r="O45" i="7"/>
  <c r="I49" i="7"/>
  <c r="O49" i="7"/>
  <c r="I51" i="7"/>
  <c r="O51" i="7"/>
  <c r="I52" i="7"/>
  <c r="O52" i="7"/>
  <c r="I24" i="7"/>
  <c r="O24" i="7"/>
  <c r="I26" i="7"/>
  <c r="O26" i="7"/>
  <c r="I30" i="7"/>
  <c r="O30" i="7"/>
  <c r="I32" i="7"/>
  <c r="O32" i="7"/>
  <c r="I34" i="7"/>
  <c r="O34" i="7"/>
  <c r="I35" i="7"/>
  <c r="O35" i="7"/>
  <c r="I36" i="7"/>
  <c r="O36" i="7"/>
  <c r="I38" i="7"/>
  <c r="O38" i="7"/>
  <c r="I18" i="7"/>
  <c r="O18" i="7"/>
  <c r="I15" i="7"/>
  <c r="O15" i="7"/>
  <c r="I16" i="7"/>
  <c r="O16" i="7"/>
  <c r="I43" i="7"/>
  <c r="O43" i="7"/>
  <c r="I46" i="7"/>
  <c r="O46" i="7"/>
  <c r="I19" i="7"/>
  <c r="O19" i="7"/>
  <c r="I9" i="7"/>
  <c r="O9" i="7"/>
  <c r="I7" i="7"/>
  <c r="O7" i="7"/>
  <c r="I50" i="7"/>
  <c r="O50" i="7"/>
  <c r="I4" i="7"/>
  <c r="O4" i="7"/>
  <c r="I53" i="7"/>
  <c r="O53" i="7"/>
  <c r="O19" i="11"/>
  <c r="O4" i="11"/>
  <c r="O17" i="11"/>
  <c r="O8" i="11"/>
  <c r="O7" i="11"/>
  <c r="I13" i="11"/>
  <c r="O13" i="11"/>
  <c r="I10" i="11"/>
  <c r="O10" i="11"/>
  <c r="I5" i="11"/>
  <c r="O5" i="11"/>
  <c r="I3" i="11"/>
  <c r="O3" i="11"/>
  <c r="O18" i="11"/>
  <c r="O20" i="11"/>
  <c r="I15" i="11"/>
  <c r="O15" i="11"/>
  <c r="I11" i="11"/>
  <c r="O11" i="11"/>
  <c r="I14" i="11"/>
  <c r="O14" i="11"/>
  <c r="I21" i="11"/>
  <c r="O21" i="11"/>
  <c r="I12" i="11"/>
  <c r="O12" i="11"/>
  <c r="I16" i="11"/>
  <c r="O16" i="11"/>
  <c r="O45" i="10"/>
  <c r="O25" i="10"/>
  <c r="O9" i="10"/>
  <c r="O10" i="10"/>
  <c r="O18" i="10"/>
  <c r="O78" i="10"/>
  <c r="O28" i="10"/>
  <c r="O46" i="10"/>
  <c r="O44" i="10"/>
  <c r="O30" i="10"/>
  <c r="O19" i="10"/>
  <c r="O81" i="10"/>
  <c r="O83" i="10"/>
  <c r="O22" i="10"/>
  <c r="O62" i="10"/>
  <c r="O64" i="10"/>
  <c r="O66" i="10"/>
  <c r="O33" i="10"/>
  <c r="O68" i="10"/>
  <c r="O20" i="10"/>
  <c r="O24" i="10"/>
  <c r="O34" i="10"/>
  <c r="O7" i="10"/>
  <c r="O11" i="10"/>
  <c r="O71" i="10"/>
  <c r="O73" i="10"/>
  <c r="O75" i="10"/>
  <c r="O12" i="10"/>
  <c r="O21" i="10"/>
  <c r="O43" i="10"/>
  <c r="O48" i="10"/>
  <c r="O50" i="10"/>
  <c r="O42" i="10"/>
  <c r="O51" i="10"/>
  <c r="O53" i="10"/>
  <c r="O55" i="10"/>
  <c r="O57" i="10"/>
  <c r="O59" i="10"/>
  <c r="O40" i="10"/>
  <c r="O61" i="10"/>
  <c r="O47" i="10"/>
  <c r="O49" i="10"/>
  <c r="O41" i="10"/>
  <c r="O36" i="10"/>
  <c r="O52" i="10"/>
  <c r="O54" i="10"/>
  <c r="O56" i="10"/>
  <c r="O58" i="10"/>
  <c r="O60" i="10"/>
  <c r="O37" i="10"/>
  <c r="O35" i="10"/>
  <c r="O32" i="10"/>
  <c r="O31" i="10"/>
  <c r="O3" i="10"/>
  <c r="O4" i="10"/>
  <c r="O63" i="10"/>
  <c r="O65" i="10"/>
  <c r="O67" i="10"/>
  <c r="O39" i="10"/>
  <c r="O23" i="10"/>
  <c r="O13" i="10"/>
  <c r="O5" i="10"/>
  <c r="O8" i="10"/>
  <c r="O69" i="10"/>
  <c r="O70" i="10"/>
  <c r="O72" i="10"/>
  <c r="O74" i="10"/>
  <c r="O76" i="10"/>
  <c r="O77" i="10"/>
  <c r="O6" i="10"/>
  <c r="O14" i="10"/>
  <c r="O16" i="10"/>
  <c r="O26" i="10"/>
  <c r="O29" i="10"/>
  <c r="O79" i="10"/>
  <c r="O15" i="10"/>
  <c r="O27" i="10"/>
  <c r="O17" i="10"/>
  <c r="O80" i="10"/>
  <c r="O82" i="10"/>
  <c r="O21" i="5"/>
  <c r="I24" i="26"/>
  <c r="O24" i="26"/>
  <c r="I25" i="26"/>
  <c r="O25" i="26"/>
  <c r="I13" i="26"/>
  <c r="O13" i="26"/>
  <c r="I16" i="26"/>
  <c r="O16" i="26"/>
  <c r="I19" i="26"/>
  <c r="O19" i="26"/>
  <c r="I23" i="26"/>
  <c r="O23" i="26"/>
  <c r="I18" i="26"/>
  <c r="O18" i="26"/>
  <c r="I22" i="26"/>
  <c r="O22" i="26"/>
  <c r="I3" i="26"/>
  <c r="O3" i="26"/>
  <c r="I17" i="26"/>
  <c r="O17" i="26"/>
  <c r="I14" i="26"/>
  <c r="O14" i="26"/>
  <c r="I21" i="26"/>
  <c r="O21" i="26"/>
  <c r="I7" i="26"/>
  <c r="O7" i="26"/>
  <c r="I8" i="26"/>
  <c r="O8" i="26"/>
  <c r="I5" i="26"/>
  <c r="O5" i="26"/>
  <c r="I12" i="26"/>
  <c r="O12" i="26"/>
  <c r="I6" i="26"/>
  <c r="O6" i="26"/>
  <c r="I10" i="26"/>
  <c r="O10" i="26"/>
  <c r="I11" i="26"/>
  <c r="O11" i="26"/>
  <c r="I15" i="26"/>
  <c r="O15" i="26"/>
  <c r="I9" i="26"/>
  <c r="O9" i="26"/>
  <c r="I118" i="6"/>
  <c r="O118" i="6"/>
  <c r="I39" i="6"/>
  <c r="O39" i="6"/>
  <c r="I122" i="6"/>
  <c r="O122" i="6"/>
  <c r="I124" i="6"/>
  <c r="O124" i="6"/>
  <c r="I127" i="6"/>
  <c r="O127" i="6"/>
  <c r="I128" i="6"/>
  <c r="O128" i="6"/>
  <c r="I129" i="6"/>
  <c r="O129" i="6"/>
  <c r="I131" i="6"/>
  <c r="O131" i="6"/>
  <c r="I14" i="6"/>
  <c r="O14" i="6"/>
  <c r="I18" i="6"/>
  <c r="O18" i="6"/>
  <c r="I19" i="6"/>
  <c r="O19" i="6"/>
  <c r="I134" i="6"/>
  <c r="O134" i="6"/>
  <c r="I21" i="6"/>
  <c r="O21" i="6"/>
  <c r="I10" i="6"/>
  <c r="O10" i="6"/>
  <c r="I40" i="6"/>
  <c r="O40" i="6"/>
  <c r="I42" i="6"/>
  <c r="O42" i="6"/>
  <c r="I36" i="6"/>
  <c r="O36" i="6"/>
  <c r="I44" i="6"/>
  <c r="O44" i="6"/>
  <c r="I45" i="6"/>
  <c r="O45" i="6"/>
  <c r="I3" i="6"/>
  <c r="O3" i="6"/>
  <c r="I48" i="6"/>
  <c r="O48" i="6"/>
  <c r="I49" i="6"/>
  <c r="O49" i="6"/>
  <c r="I51" i="6"/>
  <c r="O51" i="6"/>
  <c r="I53" i="6"/>
  <c r="O53" i="6"/>
  <c r="I55" i="6"/>
  <c r="O55" i="6"/>
  <c r="I57" i="6"/>
  <c r="O57" i="6"/>
  <c r="I59" i="6"/>
  <c r="O59" i="6"/>
  <c r="I61" i="6"/>
  <c r="O61" i="6"/>
  <c r="I63" i="6"/>
  <c r="O63" i="6"/>
  <c r="I65" i="6"/>
  <c r="O65" i="6"/>
  <c r="I38" i="6"/>
  <c r="O38" i="6"/>
  <c r="I16" i="6"/>
  <c r="O16" i="6"/>
  <c r="I67" i="6"/>
  <c r="O67" i="6"/>
  <c r="I69" i="6"/>
  <c r="O69" i="6"/>
  <c r="I71" i="6"/>
  <c r="O71" i="6"/>
  <c r="I73" i="6"/>
  <c r="O73" i="6"/>
  <c r="I77" i="6"/>
  <c r="O77" i="6"/>
  <c r="I79" i="6"/>
  <c r="O79" i="6"/>
  <c r="I27" i="6"/>
  <c r="O27" i="6"/>
  <c r="I30" i="6"/>
  <c r="O30" i="6"/>
  <c r="I84" i="6"/>
  <c r="O84" i="6"/>
  <c r="I86" i="6"/>
  <c r="O86" i="6"/>
  <c r="I89" i="6"/>
  <c r="O89" i="6"/>
  <c r="I91" i="6"/>
  <c r="O91" i="6"/>
  <c r="I93" i="6"/>
  <c r="O93" i="6"/>
  <c r="I95" i="6"/>
  <c r="O95" i="6"/>
  <c r="I97" i="6"/>
  <c r="O97" i="6"/>
  <c r="I99" i="6"/>
  <c r="O99" i="6"/>
  <c r="I100" i="6"/>
  <c r="O100" i="6"/>
  <c r="I104" i="6"/>
  <c r="O104" i="6"/>
  <c r="I106" i="6"/>
  <c r="O106" i="6"/>
  <c r="I108" i="6"/>
  <c r="O108" i="6"/>
  <c r="I111" i="6"/>
  <c r="O111" i="6"/>
  <c r="I113" i="6"/>
  <c r="O113" i="6"/>
  <c r="I6" i="6"/>
  <c r="O6" i="6"/>
  <c r="I9" i="6"/>
  <c r="O9" i="6"/>
  <c r="I15" i="6"/>
  <c r="O15" i="6"/>
  <c r="I116" i="6"/>
  <c r="O116" i="6"/>
  <c r="I23" i="6"/>
  <c r="O23" i="6"/>
  <c r="I41" i="6"/>
  <c r="O41" i="6"/>
  <c r="I43" i="6"/>
  <c r="O43" i="6"/>
  <c r="I31" i="6"/>
  <c r="O31" i="6"/>
  <c r="I4" i="6"/>
  <c r="O4" i="6"/>
  <c r="I46" i="6"/>
  <c r="O46" i="6"/>
  <c r="I47" i="6"/>
  <c r="O47" i="6"/>
  <c r="I24" i="6"/>
  <c r="O24" i="6"/>
  <c r="I50" i="6"/>
  <c r="O50" i="6"/>
  <c r="I52" i="6"/>
  <c r="O52" i="6"/>
  <c r="I54" i="6"/>
  <c r="O54" i="6"/>
  <c r="I56" i="6"/>
  <c r="O56" i="6"/>
  <c r="I58" i="6"/>
  <c r="O58" i="6"/>
  <c r="I60" i="6"/>
  <c r="O60" i="6"/>
  <c r="I62" i="6"/>
  <c r="O62" i="6"/>
  <c r="I64" i="6"/>
  <c r="O64" i="6"/>
  <c r="I33" i="6"/>
  <c r="O33" i="6"/>
  <c r="I66" i="6"/>
  <c r="O66" i="6"/>
  <c r="I5" i="6"/>
  <c r="O5" i="6"/>
  <c r="I68" i="6"/>
  <c r="O68" i="6"/>
  <c r="I70" i="6"/>
  <c r="O70" i="6"/>
  <c r="I72" i="6"/>
  <c r="O72" i="6"/>
  <c r="I74" i="6"/>
  <c r="O74" i="6"/>
  <c r="I76" i="6"/>
  <c r="O76" i="6"/>
  <c r="I78" i="6"/>
  <c r="O78" i="6"/>
  <c r="I80" i="6"/>
  <c r="O80" i="6"/>
  <c r="I81" i="6"/>
  <c r="O81" i="6"/>
  <c r="I20" i="6"/>
  <c r="O20" i="6"/>
  <c r="I83" i="6"/>
  <c r="O83" i="6"/>
  <c r="I85" i="6"/>
  <c r="O85" i="6"/>
  <c r="I87" i="6"/>
  <c r="O87" i="6"/>
  <c r="I88" i="6"/>
  <c r="O88" i="6"/>
  <c r="I90" i="6"/>
  <c r="O90" i="6"/>
  <c r="I92" i="6"/>
  <c r="O92" i="6"/>
  <c r="I96" i="6"/>
  <c r="O96" i="6"/>
  <c r="I98" i="6"/>
  <c r="O98" i="6"/>
  <c r="I12" i="6"/>
  <c r="O12" i="6"/>
  <c r="I101" i="6"/>
  <c r="O101" i="6"/>
  <c r="I103" i="6"/>
  <c r="O103" i="6"/>
  <c r="I105" i="6"/>
  <c r="O105" i="6"/>
  <c r="I107" i="6"/>
  <c r="O107" i="6"/>
  <c r="I32" i="6"/>
  <c r="O32" i="6"/>
  <c r="I110" i="6"/>
  <c r="O110" i="6"/>
  <c r="I112" i="6"/>
  <c r="O112" i="6"/>
  <c r="I7" i="6"/>
  <c r="O7" i="6"/>
  <c r="I8" i="6"/>
  <c r="O8" i="6"/>
  <c r="I13" i="6"/>
  <c r="O13" i="6"/>
  <c r="I115" i="6"/>
  <c r="O115" i="6"/>
  <c r="I37" i="6"/>
  <c r="O37" i="6"/>
  <c r="I117" i="6"/>
  <c r="O117" i="6"/>
  <c r="I119" i="6"/>
  <c r="O119" i="6"/>
  <c r="I29" i="6"/>
  <c r="O29" i="6"/>
  <c r="I121" i="6"/>
  <c r="O121" i="6"/>
  <c r="I123" i="6"/>
  <c r="O123" i="6"/>
  <c r="I125" i="6"/>
  <c r="O125" i="6"/>
  <c r="I22" i="6"/>
  <c r="O22" i="6"/>
  <c r="I26" i="6"/>
  <c r="O26" i="6"/>
  <c r="I17" i="6"/>
  <c r="O17" i="6"/>
  <c r="I130" i="6"/>
  <c r="O130" i="6"/>
  <c r="I132" i="6"/>
  <c r="O132" i="6"/>
  <c r="I25" i="6"/>
  <c r="O25" i="6"/>
  <c r="I11" i="6"/>
  <c r="O11" i="6"/>
  <c r="I133" i="6"/>
  <c r="O133" i="6"/>
  <c r="I135" i="6"/>
  <c r="O135" i="6"/>
  <c r="I34" i="6"/>
  <c r="O34" i="6"/>
  <c r="I35" i="6"/>
  <c r="O35" i="6"/>
  <c r="I4" i="41"/>
  <c r="O4" i="41"/>
  <c r="I16" i="41"/>
  <c r="O16" i="41"/>
  <c r="I12" i="41"/>
  <c r="O12" i="41"/>
  <c r="I13" i="41"/>
  <c r="O13" i="41"/>
  <c r="I7" i="41"/>
  <c r="O7" i="41"/>
  <c r="I6" i="41"/>
  <c r="O6" i="41"/>
  <c r="I14" i="41"/>
  <c r="O14" i="41"/>
  <c r="O3" i="41"/>
  <c r="O9" i="41"/>
  <c r="O5" i="41"/>
  <c r="O15" i="41"/>
  <c r="O18" i="41"/>
  <c r="O17" i="41"/>
  <c r="O10" i="41"/>
  <c r="O11" i="41"/>
  <c r="I70" i="2"/>
  <c r="J1373" i="17"/>
  <c r="J1495" i="17"/>
  <c r="J1570" i="17"/>
  <c r="J2270" i="17"/>
  <c r="J2271" i="17"/>
  <c r="J2273" i="17"/>
  <c r="J2275" i="17"/>
  <c r="J2277" i="17"/>
  <c r="J2296" i="17"/>
  <c r="J2297" i="17"/>
  <c r="J2299" i="17"/>
  <c r="J2301" i="17"/>
  <c r="J2303" i="17"/>
  <c r="J2311" i="17"/>
  <c r="J2313" i="17"/>
  <c r="J2315" i="17"/>
  <c r="J2317" i="17"/>
  <c r="J2337" i="17"/>
  <c r="J2339" i="17"/>
  <c r="J2341" i="17"/>
  <c r="J2343" i="17"/>
  <c r="J2348" i="17"/>
  <c r="J2349" i="17"/>
  <c r="J2351" i="17"/>
  <c r="J2353" i="17"/>
  <c r="J2355" i="17"/>
  <c r="J2363" i="17"/>
  <c r="J2365" i="17"/>
  <c r="J2367" i="17"/>
  <c r="J2369" i="17"/>
  <c r="J2374" i="17"/>
  <c r="J2375" i="17"/>
  <c r="J2377" i="17"/>
  <c r="J2379" i="17"/>
  <c r="J2381" i="17"/>
  <c r="J2389" i="17"/>
  <c r="J2391" i="17"/>
  <c r="J2393" i="17"/>
  <c r="J2395" i="17"/>
  <c r="J2400" i="17"/>
  <c r="J2401" i="17"/>
  <c r="J2403" i="17"/>
  <c r="J2405" i="17"/>
  <c r="J2407" i="17"/>
  <c r="J2468" i="17"/>
  <c r="J2470" i="17"/>
  <c r="J2472" i="17"/>
  <c r="J2474" i="17"/>
  <c r="J2494" i="17"/>
  <c r="J2496" i="17"/>
  <c r="J2498" i="17"/>
  <c r="J2500" i="17"/>
  <c r="J2505" i="17"/>
  <c r="J2506" i="17"/>
  <c r="J2508" i="17"/>
  <c r="J2510" i="17"/>
  <c r="J2512" i="17"/>
  <c r="J2520" i="17"/>
  <c r="J2522" i="17"/>
  <c r="J2524" i="17"/>
  <c r="J2526" i="17"/>
  <c r="J2572" i="17"/>
  <c r="J2573" i="17"/>
  <c r="J2575" i="17"/>
  <c r="J2577" i="17"/>
  <c r="J2602" i="17"/>
  <c r="J2603" i="17"/>
  <c r="J2605" i="17"/>
  <c r="J2607" i="17"/>
  <c r="J2642" i="17"/>
  <c r="J2643" i="17"/>
  <c r="J2645" i="17"/>
  <c r="J2647" i="17"/>
  <c r="J2663" i="17"/>
  <c r="J2664" i="17"/>
  <c r="J2666" i="17"/>
  <c r="J2668" i="17"/>
  <c r="J2683" i="17"/>
  <c r="J2684" i="17"/>
  <c r="J2686" i="17"/>
  <c r="J2688" i="17"/>
  <c r="J2716" i="17"/>
  <c r="J2718" i="17"/>
  <c r="J2787" i="17"/>
  <c r="J2791" i="17"/>
  <c r="J2831" i="17"/>
  <c r="J2835" i="17"/>
  <c r="J2837" i="17"/>
  <c r="J2839" i="17"/>
  <c r="J2843" i="17"/>
  <c r="J2876" i="17"/>
  <c r="J2902" i="17"/>
  <c r="J3038" i="17"/>
  <c r="J3039" i="17"/>
  <c r="J3093" i="17"/>
  <c r="J3118" i="17"/>
  <c r="J3119" i="17"/>
  <c r="J3158" i="17"/>
  <c r="J3159" i="17"/>
  <c r="J3557" i="17"/>
  <c r="J3571" i="17"/>
  <c r="J3573" i="17"/>
  <c r="J3614" i="17"/>
  <c r="I783" i="17"/>
  <c r="J783" i="17" s="1"/>
  <c r="J779" i="17"/>
  <c r="I780" i="17"/>
  <c r="J780" i="17" s="1"/>
  <c r="J1052" i="17"/>
  <c r="J1058" i="17"/>
  <c r="I1065" i="17"/>
  <c r="J1065" i="17" s="1"/>
  <c r="I2044" i="17"/>
  <c r="J2044" i="17" s="1"/>
  <c r="I2052" i="17"/>
  <c r="J2052" i="17" s="1"/>
  <c r="I793" i="17"/>
  <c r="J793" i="17" s="1"/>
  <c r="I1069" i="17"/>
  <c r="J1069" i="17" s="1"/>
  <c r="J2036" i="17"/>
  <c r="I2048" i="17"/>
  <c r="J2048" i="17" s="1"/>
  <c r="I708" i="17"/>
  <c r="J708" i="17" s="1"/>
  <c r="I733" i="17"/>
  <c r="J733" i="17" s="1"/>
  <c r="I734" i="17"/>
  <c r="J734" i="17" s="1"/>
  <c r="I735" i="17"/>
  <c r="J735" i="17" s="1"/>
  <c r="I736" i="17"/>
  <c r="J736" i="17" s="1"/>
  <c r="I737" i="17"/>
  <c r="J737" i="17" s="1"/>
  <c r="I738" i="17"/>
  <c r="J738" i="17" s="1"/>
  <c r="I739" i="17"/>
  <c r="J739" i="17" s="1"/>
  <c r="I740" i="17"/>
  <c r="J740" i="17" s="1"/>
  <c r="I1259" i="17"/>
  <c r="J1259" i="17" s="1"/>
  <c r="I1263" i="17"/>
  <c r="J1263" i="17" s="1"/>
  <c r="J704" i="17"/>
  <c r="I730" i="17"/>
  <c r="J730" i="17" s="1"/>
  <c r="I791" i="17"/>
  <c r="J791" i="17" s="1"/>
  <c r="J833" i="17"/>
  <c r="I1067" i="17"/>
  <c r="J1067" i="17" s="1"/>
  <c r="I1071" i="17"/>
  <c r="J1071" i="17" s="1"/>
  <c r="I1221" i="17"/>
  <c r="J1221" i="17" s="1"/>
  <c r="J1244" i="17"/>
  <c r="J1250" i="17"/>
  <c r="I1257" i="17"/>
  <c r="J1257" i="17" s="1"/>
  <c r="I1261" i="17"/>
  <c r="J1261" i="17" s="1"/>
  <c r="J1283" i="17"/>
  <c r="I2042" i="17"/>
  <c r="J2042" i="17" s="1"/>
  <c r="I2046" i="17"/>
  <c r="J2046" i="17" s="1"/>
  <c r="I2050" i="17"/>
  <c r="J2050" i="17" s="1"/>
  <c r="I817" i="17"/>
  <c r="J817" i="17" s="1"/>
  <c r="I862" i="17"/>
  <c r="J862" i="17" s="1"/>
  <c r="I863" i="17"/>
  <c r="J863" i="17" s="1"/>
  <c r="I867" i="17"/>
  <c r="J867" i="17" s="1"/>
  <c r="I881" i="17"/>
  <c r="J881" i="17" s="1"/>
  <c r="I1358" i="17"/>
  <c r="J1358" i="17" s="1"/>
  <c r="I1360" i="17"/>
  <c r="J1360" i="17" s="1"/>
  <c r="I1648" i="17"/>
  <c r="J1648" i="17" s="1"/>
  <c r="I1652" i="17"/>
  <c r="J1652" i="17" s="1"/>
  <c r="I1656" i="17"/>
  <c r="J1656" i="17" s="1"/>
  <c r="I1660" i="17"/>
  <c r="J1660" i="17" s="1"/>
  <c r="I2121" i="17"/>
  <c r="J2121" i="17" s="1"/>
  <c r="I2123" i="17"/>
  <c r="J2123" i="17" s="1"/>
  <c r="I2125" i="17"/>
  <c r="J2125" i="17" s="1"/>
  <c r="I2127" i="17"/>
  <c r="J2127" i="17" s="1"/>
  <c r="I2129" i="17"/>
  <c r="J2129" i="17" s="1"/>
  <c r="I2131" i="17"/>
  <c r="J2131" i="17" s="1"/>
  <c r="I819" i="17"/>
  <c r="J819" i="17" s="1"/>
  <c r="I827" i="17"/>
  <c r="J827" i="17" s="1"/>
  <c r="I869" i="17"/>
  <c r="J869" i="17" s="1"/>
  <c r="I871" i="17"/>
  <c r="J871" i="17" s="1"/>
  <c r="I873" i="17"/>
  <c r="J873" i="17" s="1"/>
  <c r="I1351" i="17"/>
  <c r="J1351" i="17" s="1"/>
  <c r="I1352" i="17"/>
  <c r="J1352" i="17" s="1"/>
  <c r="I1354" i="17"/>
  <c r="J1354" i="17" s="1"/>
  <c r="I1356" i="17"/>
  <c r="J1356" i="17" s="1"/>
  <c r="I705" i="17"/>
  <c r="J705" i="17" s="1"/>
  <c r="I729" i="17"/>
  <c r="J729" i="17" s="1"/>
  <c r="I732" i="17"/>
  <c r="J732" i="17" s="1"/>
  <c r="J746" i="17"/>
  <c r="J748" i="17"/>
  <c r="J749" i="17"/>
  <c r="J751" i="17"/>
  <c r="J752" i="17"/>
  <c r="J754" i="17"/>
  <c r="I790" i="17"/>
  <c r="J790" i="17" s="1"/>
  <c r="I792" i="17"/>
  <c r="J792" i="17" s="1"/>
  <c r="I800" i="17"/>
  <c r="J800" i="17" s="1"/>
  <c r="J806" i="17"/>
  <c r="I807" i="17"/>
  <c r="J807" i="17" s="1"/>
  <c r="I818" i="17"/>
  <c r="J818" i="17" s="1"/>
  <c r="I820" i="17"/>
  <c r="J820" i="17" s="1"/>
  <c r="I834" i="17"/>
  <c r="J834" i="17" s="1"/>
  <c r="I849" i="17"/>
  <c r="J849" i="17" s="1"/>
  <c r="I850" i="17"/>
  <c r="J850" i="17" s="1"/>
  <c r="I851" i="17"/>
  <c r="J851" i="17" s="1"/>
  <c r="I852" i="17"/>
  <c r="J852" i="17" s="1"/>
  <c r="J860" i="17"/>
  <c r="I864" i="17"/>
  <c r="J864" i="17" s="1"/>
  <c r="I866" i="17"/>
  <c r="J866" i="17" s="1"/>
  <c r="I868" i="17"/>
  <c r="J868" i="17" s="1"/>
  <c r="I870" i="17"/>
  <c r="J870" i="17" s="1"/>
  <c r="I872" i="17"/>
  <c r="J872" i="17" s="1"/>
  <c r="I874" i="17"/>
  <c r="J874" i="17" s="1"/>
  <c r="J956" i="17"/>
  <c r="J962" i="17"/>
  <c r="J988" i="17"/>
  <c r="I989" i="17"/>
  <c r="J989" i="17" s="1"/>
  <c r="J994" i="17"/>
  <c r="I998" i="17"/>
  <c r="J998" i="17" s="1"/>
  <c r="I1063" i="17"/>
  <c r="J1063" i="17" s="1"/>
  <c r="I1064" i="17"/>
  <c r="J1064" i="17" s="1"/>
  <c r="I1066" i="17"/>
  <c r="J1066" i="17" s="1"/>
  <c r="I1068" i="17"/>
  <c r="J1068" i="17" s="1"/>
  <c r="I1070" i="17"/>
  <c r="J1070" i="17" s="1"/>
  <c r="I1072" i="17"/>
  <c r="J1072" i="17" s="1"/>
  <c r="J1123" i="17"/>
  <c r="I1255" i="17"/>
  <c r="J1255" i="17" s="1"/>
  <c r="I1256" i="17"/>
  <c r="J1256" i="17" s="1"/>
  <c r="I1258" i="17"/>
  <c r="J1258" i="17" s="1"/>
  <c r="I1260" i="17"/>
  <c r="J1260" i="17" s="1"/>
  <c r="I1262" i="17"/>
  <c r="J1262" i="17" s="1"/>
  <c r="I1264" i="17"/>
  <c r="J1264" i="17" s="1"/>
  <c r="J1315" i="17"/>
  <c r="J1340" i="17"/>
  <c r="J1346" i="17"/>
  <c r="I1353" i="17"/>
  <c r="J1353" i="17" s="1"/>
  <c r="I1355" i="17"/>
  <c r="J1355" i="17" s="1"/>
  <c r="I1357" i="17"/>
  <c r="J1357" i="17" s="1"/>
  <c r="I1359" i="17"/>
  <c r="J1359" i="17" s="1"/>
  <c r="I1361" i="17"/>
  <c r="J1361" i="17" s="1"/>
  <c r="J1445" i="17"/>
  <c r="I1654" i="17"/>
  <c r="J1654" i="17" s="1"/>
  <c r="I1658" i="17"/>
  <c r="J1658" i="17" s="1"/>
  <c r="I1662" i="17"/>
  <c r="J1662" i="17" s="1"/>
  <c r="J1801" i="17"/>
  <c r="J1983" i="17"/>
  <c r="I2043" i="17"/>
  <c r="J2043" i="17" s="1"/>
  <c r="I2045" i="17"/>
  <c r="J2045" i="17" s="1"/>
  <c r="I2047" i="17"/>
  <c r="J2047" i="17" s="1"/>
  <c r="I2049" i="17"/>
  <c r="J2049" i="17" s="1"/>
  <c r="I2051" i="17"/>
  <c r="J2051" i="17" s="1"/>
  <c r="I2053" i="17"/>
  <c r="J2053" i="17" s="1"/>
  <c r="J2114" i="17"/>
  <c r="I2120" i="17"/>
  <c r="J2120" i="17" s="1"/>
  <c r="I2122" i="17"/>
  <c r="J2122" i="17" s="1"/>
  <c r="I2124" i="17"/>
  <c r="J2124" i="17" s="1"/>
  <c r="I2126" i="17"/>
  <c r="J2126" i="17" s="1"/>
  <c r="I2128" i="17"/>
  <c r="J2128" i="17" s="1"/>
  <c r="I2130" i="17"/>
  <c r="J2130" i="17" s="1"/>
  <c r="J2272" i="17"/>
  <c r="J2274" i="17"/>
  <c r="J2276" i="17"/>
  <c r="J2278" i="17"/>
  <c r="J2298" i="17"/>
  <c r="J2300" i="17"/>
  <c r="J2302" i="17"/>
  <c r="J2304" i="17"/>
  <c r="J2309" i="17"/>
  <c r="J2310" i="17"/>
  <c r="J2312" i="17"/>
  <c r="J2314" i="17"/>
  <c r="J2316" i="17"/>
  <c r="J2335" i="17"/>
  <c r="J2336" i="17"/>
  <c r="J2338" i="17"/>
  <c r="J2340" i="17"/>
  <c r="J2342" i="17"/>
  <c r="J2350" i="17"/>
  <c r="J2352" i="17"/>
  <c r="J2354" i="17"/>
  <c r="J2356" i="17"/>
  <c r="J2361" i="17"/>
  <c r="J2362" i="17"/>
  <c r="J2364" i="17"/>
  <c r="J2366" i="17"/>
  <c r="J2368" i="17"/>
  <c r="J2376" i="17"/>
  <c r="J2378" i="17"/>
  <c r="J2380" i="17"/>
  <c r="J2382" i="17"/>
  <c r="J2387" i="17"/>
  <c r="J2388" i="17"/>
  <c r="J2390" i="17"/>
  <c r="J2392" i="17"/>
  <c r="J2394" i="17"/>
  <c r="J2402" i="17"/>
  <c r="J2404" i="17"/>
  <c r="J2406" i="17"/>
  <c r="J2408" i="17"/>
  <c r="J2466" i="17"/>
  <c r="J2467" i="17"/>
  <c r="J2469" i="17"/>
  <c r="J2471" i="17"/>
  <c r="J2473" i="17"/>
  <c r="J2492" i="17"/>
  <c r="J2493" i="17"/>
  <c r="J2495" i="17"/>
  <c r="J2497" i="17"/>
  <c r="J2499" i="17"/>
  <c r="J2507" i="17"/>
  <c r="J2509" i="17"/>
  <c r="J2511" i="17"/>
  <c r="J2513" i="17"/>
  <c r="J2518" i="17"/>
  <c r="J2519" i="17"/>
  <c r="J2521" i="17"/>
  <c r="J2523" i="17"/>
  <c r="J2525" i="17"/>
  <c r="J2574" i="17"/>
  <c r="J2576" i="17"/>
  <c r="J2604" i="17"/>
  <c r="J2606" i="17"/>
  <c r="J2644" i="17"/>
  <c r="J2646" i="17"/>
  <c r="J2665" i="17"/>
  <c r="J2667" i="17"/>
  <c r="J2685" i="17"/>
  <c r="J2687" i="17"/>
  <c r="J2717" i="17"/>
  <c r="J2719" i="17"/>
  <c r="J2786" i="17"/>
  <c r="J2792" i="17"/>
  <c r="J2823" i="17"/>
  <c r="J2829" i="17"/>
  <c r="J2830" i="17"/>
  <c r="J2834" i="17"/>
  <c r="J2836" i="17"/>
  <c r="J2838" i="17"/>
  <c r="J2844" i="17"/>
  <c r="J2927" i="17"/>
  <c r="J2958" i="17"/>
  <c r="J2993" i="17"/>
  <c r="J3018" i="17"/>
  <c r="J3019" i="17"/>
  <c r="J3058" i="17"/>
  <c r="J3059" i="17"/>
  <c r="J3430" i="17"/>
  <c r="J3439" i="17"/>
  <c r="J3467" i="17"/>
  <c r="J3622" i="17"/>
  <c r="I71" i="2"/>
  <c r="J51" i="17"/>
  <c r="J681" i="17"/>
  <c r="I682" i="17"/>
  <c r="J682" i="17" s="1"/>
  <c r="I685" i="17"/>
  <c r="J685" i="17" s="1"/>
  <c r="J696" i="17"/>
  <c r="I706" i="17"/>
  <c r="J706" i="17" s="1"/>
  <c r="I707" i="17"/>
  <c r="J707" i="17" s="1"/>
  <c r="I709" i="17"/>
  <c r="J709" i="17" s="1"/>
  <c r="I710" i="17"/>
  <c r="J710" i="17" s="1"/>
  <c r="I711" i="17"/>
  <c r="J711" i="17" s="1"/>
  <c r="I712" i="17"/>
  <c r="J712" i="17" s="1"/>
  <c r="I713" i="17"/>
  <c r="J713" i="17" s="1"/>
  <c r="I714" i="17"/>
  <c r="J714" i="17" s="1"/>
  <c r="I715" i="17"/>
  <c r="J715" i="17" s="1"/>
  <c r="I716" i="17"/>
  <c r="J716" i="17" s="1"/>
  <c r="I717" i="17"/>
  <c r="J717" i="17" s="1"/>
  <c r="I718" i="17"/>
  <c r="J718" i="17" s="1"/>
  <c r="I719" i="17"/>
  <c r="J719" i="17" s="1"/>
  <c r="I728" i="17"/>
  <c r="J728" i="17" s="1"/>
  <c r="I731" i="17"/>
  <c r="J731" i="17" s="1"/>
  <c r="J747" i="17"/>
  <c r="J750" i="17"/>
  <c r="J760" i="17"/>
  <c r="J762" i="17"/>
  <c r="J763" i="17"/>
  <c r="J765" i="17"/>
  <c r="J766" i="17"/>
  <c r="J767" i="17"/>
  <c r="J768" i="17"/>
  <c r="J769" i="17"/>
  <c r="J770" i="17"/>
  <c r="J771" i="17"/>
  <c r="J772" i="17"/>
  <c r="I781" i="17"/>
  <c r="J781" i="17" s="1"/>
  <c r="I782" i="17"/>
  <c r="J782" i="17" s="1"/>
  <c r="I785" i="17"/>
  <c r="J785" i="17" s="1"/>
  <c r="I786" i="17"/>
  <c r="J786" i="17" s="1"/>
  <c r="I787" i="17"/>
  <c r="J787" i="17" s="1"/>
  <c r="I788" i="17"/>
  <c r="J788" i="17" s="1"/>
  <c r="I795" i="17"/>
  <c r="J795" i="17" s="1"/>
  <c r="I796" i="17"/>
  <c r="J796" i="17" s="1"/>
  <c r="I797" i="17"/>
  <c r="J797" i="17" s="1"/>
  <c r="I808" i="17"/>
  <c r="J808" i="17" s="1"/>
  <c r="I809" i="17"/>
  <c r="J809" i="17" s="1"/>
  <c r="I810" i="17"/>
  <c r="J810" i="17" s="1"/>
  <c r="I812" i="17"/>
  <c r="J812" i="17" s="1"/>
  <c r="I813" i="17"/>
  <c r="J813" i="17" s="1"/>
  <c r="I814" i="17"/>
  <c r="J814" i="17" s="1"/>
  <c r="I815" i="17"/>
  <c r="J815" i="17" s="1"/>
  <c r="I822" i="17"/>
  <c r="J822" i="17" s="1"/>
  <c r="I823" i="17"/>
  <c r="J823" i="17" s="1"/>
  <c r="I824" i="17"/>
  <c r="J824" i="17" s="1"/>
  <c r="I835" i="17"/>
  <c r="J835" i="17" s="1"/>
  <c r="I836" i="17"/>
  <c r="J836" i="17" s="1"/>
  <c r="I837" i="17"/>
  <c r="J837" i="17" s="1"/>
  <c r="I839" i="17"/>
  <c r="J839" i="17" s="1"/>
  <c r="I840" i="17"/>
  <c r="J840" i="17" s="1"/>
  <c r="I841" i="17"/>
  <c r="J841" i="17" s="1"/>
  <c r="I842" i="17"/>
  <c r="J842" i="17" s="1"/>
  <c r="I843" i="17"/>
  <c r="J843" i="17" s="1"/>
  <c r="I844" i="17"/>
  <c r="J844" i="17" s="1"/>
  <c r="I845" i="17"/>
  <c r="J845" i="17" s="1"/>
  <c r="I846" i="17"/>
  <c r="J846" i="17" s="1"/>
  <c r="I847" i="17"/>
  <c r="J847" i="17" s="1"/>
  <c r="I861" i="17"/>
  <c r="J861" i="17" s="1"/>
  <c r="I876" i="17"/>
  <c r="J876" i="17" s="1"/>
  <c r="I877" i="17"/>
  <c r="J877" i="17" s="1"/>
  <c r="I878" i="17"/>
  <c r="J878" i="17" s="1"/>
  <c r="J923" i="17"/>
  <c r="J929" i="17"/>
  <c r="J931" i="17"/>
  <c r="I932" i="17"/>
  <c r="J932" i="17" s="1"/>
  <c r="I933" i="17"/>
  <c r="J933" i="17" s="1"/>
  <c r="J1020" i="17"/>
  <c r="J1026" i="17"/>
  <c r="I1031" i="17"/>
  <c r="J1031" i="17" s="1"/>
  <c r="I1032" i="17"/>
  <c r="J1032" i="17" s="1"/>
  <c r="I1033" i="17"/>
  <c r="J1033" i="17" s="1"/>
  <c r="I1034" i="17"/>
  <c r="J1034" i="17" s="1"/>
  <c r="I1035" i="17"/>
  <c r="J1035" i="17" s="1"/>
  <c r="I1036" i="17"/>
  <c r="J1036" i="17" s="1"/>
  <c r="I1037" i="17"/>
  <c r="J1037" i="17" s="1"/>
  <c r="I1038" i="17"/>
  <c r="J1038" i="17" s="1"/>
  <c r="I1039" i="17"/>
  <c r="J1039" i="17" s="1"/>
  <c r="I1040" i="17"/>
  <c r="J1040" i="17" s="1"/>
  <c r="I1041" i="17"/>
  <c r="J1041" i="17" s="1"/>
  <c r="I1054" i="17"/>
  <c r="J1054" i="17" s="1"/>
  <c r="I1055" i="17"/>
  <c r="J1055" i="17" s="1"/>
  <c r="I1056" i="17"/>
  <c r="J1056" i="17" s="1"/>
  <c r="I1061" i="17"/>
  <c r="J1061" i="17" s="1"/>
  <c r="I1183" i="17"/>
  <c r="J1183" i="17" s="1"/>
  <c r="I1233" i="17"/>
  <c r="J1233" i="17" s="1"/>
  <c r="I1232" i="17"/>
  <c r="J1232" i="17" s="1"/>
  <c r="I1231" i="17"/>
  <c r="J1231" i="17" s="1"/>
  <c r="I1230" i="17"/>
  <c r="J1230" i="17" s="1"/>
  <c r="I1229" i="17"/>
  <c r="J1229" i="17" s="1"/>
  <c r="I1228" i="17"/>
  <c r="J1228" i="17" s="1"/>
  <c r="I1227" i="17"/>
  <c r="J1227" i="17" s="1"/>
  <c r="I1226" i="17"/>
  <c r="J1226" i="17" s="1"/>
  <c r="I1225" i="17"/>
  <c r="J1225" i="17" s="1"/>
  <c r="I1224" i="17"/>
  <c r="J1224" i="17" s="1"/>
  <c r="I1223" i="17"/>
  <c r="J1223" i="17" s="1"/>
  <c r="I1214" i="17"/>
  <c r="J1214" i="17" s="1"/>
  <c r="I1216" i="17"/>
  <c r="J1216" i="17" s="1"/>
  <c r="I683" i="17"/>
  <c r="J683" i="17" s="1"/>
  <c r="I684" i="17"/>
  <c r="J684" i="17" s="1"/>
  <c r="I686" i="17"/>
  <c r="J686" i="17" s="1"/>
  <c r="I687" i="17"/>
  <c r="J687" i="17" s="1"/>
  <c r="I688" i="17"/>
  <c r="J688" i="17" s="1"/>
  <c r="I689" i="17"/>
  <c r="J689" i="17" s="1"/>
  <c r="I690" i="17"/>
  <c r="J690" i="17" s="1"/>
  <c r="I691" i="17"/>
  <c r="J691" i="17" s="1"/>
  <c r="I692" i="17"/>
  <c r="J692" i="17" s="1"/>
  <c r="I693" i="17"/>
  <c r="J693" i="17" s="1"/>
  <c r="I694" i="17"/>
  <c r="J694" i="17" s="1"/>
  <c r="I695" i="17"/>
  <c r="J695" i="17" s="1"/>
  <c r="J798" i="17"/>
  <c r="J825" i="17"/>
  <c r="J879" i="17"/>
  <c r="I925" i="17"/>
  <c r="J925" i="17" s="1"/>
  <c r="I935" i="17"/>
  <c r="J935" i="17" s="1"/>
  <c r="I936" i="17"/>
  <c r="J936" i="17" s="1"/>
  <c r="I937" i="17"/>
  <c r="J937" i="17" s="1"/>
  <c r="I938" i="17"/>
  <c r="J938" i="17" s="1"/>
  <c r="I939" i="17"/>
  <c r="J939" i="17" s="1"/>
  <c r="I940" i="17"/>
  <c r="J940" i="17" s="1"/>
  <c r="I941" i="17"/>
  <c r="J941" i="17" s="1"/>
  <c r="I942" i="17"/>
  <c r="J942" i="17" s="1"/>
  <c r="I943" i="17"/>
  <c r="J943" i="17" s="1"/>
  <c r="I944" i="17"/>
  <c r="J944" i="17" s="1"/>
  <c r="I1022" i="17"/>
  <c r="J1022" i="17" s="1"/>
  <c r="I1023" i="17"/>
  <c r="J1023" i="17" s="1"/>
  <c r="I1024" i="17"/>
  <c r="J1024" i="17" s="1"/>
  <c r="I1201" i="17"/>
  <c r="J1201" i="17" s="1"/>
  <c r="I1188" i="17"/>
  <c r="J1188" i="17" s="1"/>
  <c r="I1182" i="17"/>
  <c r="J1182" i="17" s="1"/>
  <c r="I1184" i="17"/>
  <c r="J1184" i="17" s="1"/>
  <c r="I1397" i="17"/>
  <c r="J1397" i="17" s="1"/>
  <c r="I1398" i="17"/>
  <c r="J1398" i="17" s="1"/>
  <c r="I1399" i="17"/>
  <c r="J1399" i="17" s="1"/>
  <c r="I1522" i="17"/>
  <c r="J1522" i="17" s="1"/>
  <c r="I1523" i="17"/>
  <c r="J1523" i="17" s="1"/>
  <c r="I1524" i="17"/>
  <c r="J1524" i="17" s="1"/>
  <c r="I1621" i="17"/>
  <c r="J1621" i="17" s="1"/>
  <c r="I1623" i="17"/>
  <c r="J1623" i="17" s="1"/>
  <c r="I1625" i="17"/>
  <c r="J1625" i="17" s="1"/>
  <c r="I1627" i="17"/>
  <c r="J1627" i="17" s="1"/>
  <c r="I1629" i="17"/>
  <c r="J1629" i="17" s="1"/>
  <c r="I1631" i="17"/>
  <c r="J1631" i="17" s="1"/>
  <c r="I1633" i="17"/>
  <c r="J1633" i="17" s="1"/>
  <c r="I1635" i="17"/>
  <c r="J1635" i="17" s="1"/>
  <c r="I1688" i="17"/>
  <c r="J1688" i="17" s="1"/>
  <c r="I1672" i="17"/>
  <c r="J1672" i="17" s="1"/>
  <c r="I2079" i="17"/>
  <c r="J2079" i="17" s="1"/>
  <c r="I2078" i="17"/>
  <c r="J2078" i="17" s="1"/>
  <c r="I2077" i="17"/>
  <c r="J2077" i="17" s="1"/>
  <c r="I2076" i="17"/>
  <c r="J2076" i="17" s="1"/>
  <c r="I2075" i="17"/>
  <c r="J2075" i="17" s="1"/>
  <c r="I2074" i="17"/>
  <c r="J2074" i="17" s="1"/>
  <c r="I2073" i="17"/>
  <c r="J2073" i="17" s="1"/>
  <c r="I2072" i="17"/>
  <c r="J2072" i="17" s="1"/>
  <c r="I2071" i="17"/>
  <c r="J2071" i="17" s="1"/>
  <c r="I2070" i="17"/>
  <c r="J2070" i="17" s="1"/>
  <c r="I2069" i="17"/>
  <c r="J2069" i="17" s="1"/>
  <c r="I2068" i="17"/>
  <c r="J2068" i="17" s="1"/>
  <c r="I2064" i="17"/>
  <c r="J2064" i="17" s="1"/>
  <c r="I2066" i="17"/>
  <c r="J2066" i="17" s="1"/>
  <c r="J1155" i="17"/>
  <c r="J1180" i="17"/>
  <c r="J1187" i="17"/>
  <c r="J1212" i="17"/>
  <c r="J1218" i="17"/>
  <c r="I1246" i="17"/>
  <c r="J1246" i="17" s="1"/>
  <c r="I1247" i="17"/>
  <c r="J1247" i="17" s="1"/>
  <c r="I1248" i="17"/>
  <c r="J1248" i="17" s="1"/>
  <c r="I1342" i="17"/>
  <c r="J1342" i="17" s="1"/>
  <c r="I1343" i="17"/>
  <c r="J1343" i="17" s="1"/>
  <c r="I1344" i="17"/>
  <c r="J1344" i="17" s="1"/>
  <c r="J1395" i="17"/>
  <c r="I1447" i="17"/>
  <c r="J1447" i="17" s="1"/>
  <c r="I1448" i="17"/>
  <c r="J1448" i="17" s="1"/>
  <c r="I1449" i="17"/>
  <c r="J1449" i="17" s="1"/>
  <c r="I1497" i="17"/>
  <c r="J1497" i="17" s="1"/>
  <c r="I1498" i="17"/>
  <c r="J1498" i="17" s="1"/>
  <c r="I1499" i="17"/>
  <c r="J1499" i="17" s="1"/>
  <c r="J1520" i="17"/>
  <c r="I1572" i="17"/>
  <c r="J1572" i="17" s="1"/>
  <c r="I1573" i="17"/>
  <c r="J1573" i="17" s="1"/>
  <c r="I1574" i="17"/>
  <c r="J1574" i="17" s="1"/>
  <c r="J1619" i="17"/>
  <c r="I1622" i="17"/>
  <c r="J1622" i="17" s="1"/>
  <c r="I1626" i="17"/>
  <c r="J1626" i="17" s="1"/>
  <c r="I1628" i="17"/>
  <c r="J1628" i="17" s="1"/>
  <c r="I1630" i="17"/>
  <c r="J1630" i="17" s="1"/>
  <c r="I1632" i="17"/>
  <c r="J1632" i="17" s="1"/>
  <c r="I1634" i="17"/>
  <c r="J1634" i="17" s="1"/>
  <c r="I1647" i="17"/>
  <c r="J1647" i="17" s="1"/>
  <c r="I1649" i="17"/>
  <c r="J1649" i="17" s="1"/>
  <c r="I1651" i="17"/>
  <c r="J1651" i="17" s="1"/>
  <c r="I1653" i="17"/>
  <c r="J1653" i="17" s="1"/>
  <c r="I1655" i="17"/>
  <c r="J1655" i="17" s="1"/>
  <c r="I1657" i="17"/>
  <c r="J1657" i="17" s="1"/>
  <c r="I1659" i="17"/>
  <c r="J1659" i="17" s="1"/>
  <c r="I2065" i="17"/>
  <c r="J2065" i="17" s="1"/>
  <c r="J1645" i="17"/>
  <c r="J1671" i="17"/>
  <c r="I1803" i="17"/>
  <c r="J1803" i="17" s="1"/>
  <c r="I1804" i="17"/>
  <c r="J1804" i="17" s="1"/>
  <c r="I1805" i="17"/>
  <c r="J1805" i="17" s="1"/>
  <c r="I1807" i="17"/>
  <c r="J1807" i="17" s="1"/>
  <c r="I1808" i="17"/>
  <c r="J1808" i="17" s="1"/>
  <c r="I1809" i="17"/>
  <c r="J1809" i="17" s="1"/>
  <c r="I1810" i="17"/>
  <c r="J1810" i="17" s="1"/>
  <c r="I1811" i="17"/>
  <c r="J1811" i="17" s="1"/>
  <c r="I1812" i="17"/>
  <c r="J1812" i="17" s="1"/>
  <c r="I1813" i="17"/>
  <c r="J1813" i="17" s="1"/>
  <c r="I1814" i="17"/>
  <c r="J1814" i="17" s="1"/>
  <c r="I1815" i="17"/>
  <c r="J1815" i="17" s="1"/>
  <c r="I1816" i="17"/>
  <c r="J1816" i="17" s="1"/>
  <c r="I1817" i="17"/>
  <c r="J1817" i="17" s="1"/>
  <c r="I1985" i="17"/>
  <c r="J1985" i="17" s="1"/>
  <c r="I1986" i="17"/>
  <c r="J1986" i="17" s="1"/>
  <c r="I1987" i="17"/>
  <c r="J1987" i="17" s="1"/>
  <c r="I1989" i="17"/>
  <c r="J1989" i="17" s="1"/>
  <c r="I1990" i="17"/>
  <c r="J1990" i="17" s="1"/>
  <c r="I1991" i="17"/>
  <c r="J1991" i="17" s="1"/>
  <c r="I1992" i="17"/>
  <c r="J1992" i="17" s="1"/>
  <c r="I1993" i="17"/>
  <c r="J1993" i="17" s="1"/>
  <c r="I1994" i="17"/>
  <c r="J1994" i="17" s="1"/>
  <c r="I1995" i="17"/>
  <c r="J1995" i="17" s="1"/>
  <c r="I1996" i="17"/>
  <c r="J1996" i="17" s="1"/>
  <c r="I1997" i="17"/>
  <c r="J1997" i="17" s="1"/>
  <c r="I1998" i="17"/>
  <c r="J1998" i="17" s="1"/>
  <c r="I1999" i="17"/>
  <c r="J1999" i="17" s="1"/>
  <c r="I2038" i="17"/>
  <c r="J2038" i="17" s="1"/>
  <c r="I2039" i="17"/>
  <c r="J2039" i="17" s="1"/>
  <c r="J2062" i="17"/>
  <c r="I2116" i="17"/>
  <c r="J2116" i="17" s="1"/>
  <c r="I2117" i="17"/>
  <c r="J2117" i="17" s="1"/>
  <c r="J2150" i="17"/>
  <c r="J2772" i="17"/>
  <c r="J2777" i="17"/>
  <c r="J2778" i="17"/>
  <c r="J2779" i="17"/>
  <c r="J2782" i="17"/>
  <c r="J2783" i="17"/>
  <c r="J2784" i="17"/>
  <c r="J2785" i="17"/>
  <c r="J2763" i="17"/>
  <c r="J2764" i="17"/>
  <c r="J2797" i="17"/>
  <c r="J2803" i="17"/>
  <c r="J2804" i="17"/>
  <c r="J2805" i="17"/>
  <c r="J2808" i="17"/>
  <c r="J2809" i="17"/>
  <c r="J2810" i="17"/>
  <c r="J2811" i="17"/>
  <c r="J2812" i="17"/>
  <c r="J2813" i="17"/>
  <c r="J2815" i="17"/>
  <c r="J2816" i="17"/>
  <c r="J2817" i="17"/>
  <c r="J2818" i="17"/>
  <c r="J2849" i="17"/>
  <c r="J2867" i="17"/>
  <c r="J2868" i="17"/>
  <c r="J2907" i="17"/>
  <c r="J2908" i="17"/>
  <c r="J2909" i="17"/>
  <c r="J2912" i="17"/>
  <c r="J2913" i="17"/>
  <c r="J2914" i="17"/>
  <c r="J2915" i="17"/>
  <c r="J2916" i="17"/>
  <c r="J2917" i="17"/>
  <c r="J2919" i="17"/>
  <c r="J2920" i="17"/>
  <c r="J2921" i="17"/>
  <c r="J2922" i="17"/>
  <c r="J2936" i="17"/>
  <c r="J2943" i="17"/>
  <c r="J2998" i="17"/>
  <c r="J2999" i="17"/>
  <c r="J3053" i="17"/>
  <c r="J3073" i="17"/>
  <c r="J3113" i="17"/>
  <c r="J3138" i="17"/>
  <c r="J3139" i="17"/>
  <c r="J3193" i="17"/>
  <c r="J3623" i="17"/>
  <c r="J3613" i="17"/>
  <c r="J3615" i="17"/>
  <c r="J3582" i="17"/>
  <c r="J3572" i="17"/>
  <c r="J3574" i="17"/>
  <c r="J3556" i="17"/>
  <c r="J3548" i="17"/>
  <c r="J3525" i="17"/>
  <c r="J3509" i="17"/>
  <c r="J3510" i="17"/>
  <c r="J3481" i="17"/>
  <c r="J3468" i="17"/>
  <c r="J3453" i="17"/>
  <c r="J3452" i="17"/>
  <c r="J3438" i="17"/>
  <c r="J3431" i="17"/>
  <c r="J3423" i="17"/>
  <c r="J3178" i="17"/>
  <c r="J3179" i="17"/>
  <c r="J3173" i="17"/>
  <c r="J3153" i="17"/>
  <c r="J3133" i="17"/>
  <c r="J3098" i="17"/>
  <c r="J3099" i="17"/>
  <c r="J3078" i="17"/>
  <c r="J3079" i="17"/>
  <c r="J3033" i="17"/>
  <c r="J3013" i="17"/>
  <c r="J2978" i="17"/>
  <c r="J2979" i="17"/>
  <c r="J2956" i="17"/>
  <c r="J2957" i="17"/>
  <c r="J2973" i="17"/>
  <c r="J2934" i="17"/>
  <c r="J2935" i="17"/>
  <c r="J2937" i="17"/>
  <c r="J2938" i="17"/>
  <c r="J2941" i="17"/>
  <c r="J2947" i="17"/>
  <c r="J2948" i="17"/>
  <c r="J2951" i="17"/>
  <c r="J2737" i="17"/>
  <c r="J2738" i="17"/>
  <c r="J2789" i="17"/>
  <c r="J2790" i="17"/>
  <c r="J2841" i="17"/>
  <c r="J2842" i="17"/>
  <c r="J2893" i="17"/>
  <c r="J2894" i="17"/>
  <c r="J2928" i="17"/>
  <c r="J2881" i="17"/>
  <c r="J2882" i="17"/>
  <c r="J2883" i="17"/>
  <c r="J2886" i="17"/>
  <c r="J2887" i="17"/>
  <c r="J2888" i="17"/>
  <c r="J2889" i="17"/>
  <c r="J2890" i="17"/>
  <c r="J2891" i="17"/>
  <c r="J2895" i="17"/>
  <c r="J2896" i="17"/>
  <c r="J2901" i="17"/>
  <c r="J2855" i="17"/>
  <c r="J2856" i="17"/>
  <c r="J2857" i="17"/>
  <c r="J2860" i="17"/>
  <c r="J2861" i="17"/>
  <c r="J2862" i="17"/>
  <c r="J2863" i="17"/>
  <c r="J2864" i="17"/>
  <c r="J2865" i="17"/>
  <c r="J2869" i="17"/>
  <c r="J2870" i="17"/>
  <c r="J2875" i="17"/>
  <c r="J2850" i="17"/>
  <c r="J2824" i="17"/>
  <c r="J2798" i="17"/>
  <c r="J2751" i="17"/>
  <c r="J2752" i="17"/>
  <c r="J2753" i="17"/>
  <c r="J2756" i="17"/>
  <c r="J2757" i="17"/>
  <c r="J2758" i="17"/>
  <c r="J2759" i="17"/>
  <c r="J2760" i="17"/>
  <c r="J2761" i="17"/>
  <c r="J2765" i="17"/>
  <c r="J2766" i="17"/>
  <c r="J2771" i="17"/>
  <c r="J2725" i="17"/>
  <c r="J2726" i="17"/>
  <c r="J2727" i="17"/>
  <c r="J2730" i="17"/>
  <c r="J2731" i="17"/>
  <c r="J2732" i="17"/>
  <c r="J2733" i="17"/>
  <c r="J2734" i="17"/>
  <c r="J2735" i="17"/>
  <c r="J2739" i="17"/>
  <c r="J2740" i="17"/>
  <c r="J2745" i="17"/>
  <c r="J2713" i="17"/>
  <c r="J2714" i="17"/>
  <c r="J2715" i="17"/>
  <c r="J2703" i="17"/>
  <c r="J2704" i="17"/>
  <c r="J2705" i="17"/>
  <c r="J2706" i="17"/>
  <c r="J2707" i="17"/>
  <c r="J2708" i="17"/>
  <c r="J2693" i="17"/>
  <c r="J2694" i="17"/>
  <c r="J2695" i="17"/>
  <c r="J2696" i="17"/>
  <c r="J2697" i="17"/>
  <c r="J2698" i="17"/>
  <c r="J2673" i="17"/>
  <c r="J2674" i="17"/>
  <c r="J2675" i="17"/>
  <c r="J2676" i="17"/>
  <c r="J2677" i="17"/>
  <c r="J2678" i="17"/>
  <c r="J2653" i="17"/>
  <c r="J2654" i="17"/>
  <c r="J2655" i="17"/>
  <c r="J2656" i="17"/>
  <c r="J2657" i="17"/>
  <c r="J2658" i="17"/>
  <c r="J2632" i="17"/>
  <c r="J2633" i="17"/>
  <c r="J2634" i="17"/>
  <c r="J2635" i="17"/>
  <c r="J2636" i="17"/>
  <c r="J2637" i="17"/>
  <c r="J2622" i="17"/>
  <c r="J2623" i="17"/>
  <c r="J2624" i="17"/>
  <c r="J2625" i="17"/>
  <c r="J2626" i="17"/>
  <c r="J2627" i="17"/>
  <c r="J2612" i="17"/>
  <c r="J2613" i="17"/>
  <c r="J2614" i="17"/>
  <c r="J2615" i="17"/>
  <c r="J2616" i="17"/>
  <c r="J2617" i="17"/>
  <c r="J2592" i="17"/>
  <c r="J2593" i="17"/>
  <c r="J2594" i="17"/>
  <c r="J2595" i="17"/>
  <c r="J2596" i="17"/>
  <c r="J2597" i="17"/>
  <c r="J2582" i="17"/>
  <c r="J2583" i="17"/>
  <c r="J2584" i="17"/>
  <c r="J2585" i="17"/>
  <c r="J2586" i="17"/>
  <c r="J2587" i="17"/>
  <c r="J2562" i="17"/>
  <c r="J2563" i="17"/>
  <c r="J2564" i="17"/>
  <c r="J2565" i="17"/>
  <c r="J2566" i="17"/>
  <c r="J2567" i="17"/>
  <c r="J2552" i="17"/>
  <c r="J2553" i="17"/>
  <c r="J2554" i="17"/>
  <c r="J2555" i="17"/>
  <c r="J2556" i="17"/>
  <c r="J2557" i="17"/>
  <c r="J2542" i="17"/>
  <c r="J2543" i="17"/>
  <c r="J2544" i="17"/>
  <c r="J2545" i="17"/>
  <c r="J2546" i="17"/>
  <c r="J2547" i="17"/>
  <c r="J2532" i="17"/>
  <c r="J2533" i="17"/>
  <c r="J2534" i="17"/>
  <c r="J2535" i="17"/>
  <c r="J2536" i="17"/>
  <c r="J2537" i="17"/>
  <c r="J2479" i="17"/>
  <c r="J2480" i="17"/>
  <c r="J2481" i="17"/>
  <c r="J2482" i="17"/>
  <c r="J2483" i="17"/>
  <c r="J2484" i="17"/>
  <c r="J2485" i="17"/>
  <c r="J2486" i="17"/>
  <c r="J2487" i="17"/>
  <c r="J2453" i="17"/>
  <c r="J2454" i="17"/>
  <c r="J2455" i="17"/>
  <c r="J2456" i="17"/>
  <c r="J2457" i="17"/>
  <c r="J2458" i="17"/>
  <c r="J2459" i="17"/>
  <c r="J2460" i="17"/>
  <c r="J2461" i="17"/>
  <c r="J2440" i="17"/>
  <c r="J2441" i="17"/>
  <c r="J2442" i="17"/>
  <c r="J2443" i="17"/>
  <c r="J2444" i="17"/>
  <c r="J2445" i="17"/>
  <c r="J2446" i="17"/>
  <c r="J2447" i="17"/>
  <c r="J2448" i="17"/>
  <c r="J2427" i="17"/>
  <c r="J2428" i="17"/>
  <c r="J2429" i="17"/>
  <c r="J2430" i="17"/>
  <c r="J2431" i="17"/>
  <c r="J2432" i="17"/>
  <c r="J2433" i="17"/>
  <c r="J2434" i="17"/>
  <c r="J2435" i="17"/>
  <c r="J2322" i="17"/>
  <c r="J2323" i="17"/>
  <c r="J2324" i="17"/>
  <c r="J2325" i="17"/>
  <c r="J2326" i="17"/>
  <c r="J2327" i="17"/>
  <c r="J2328" i="17"/>
  <c r="J2329" i="17"/>
  <c r="J2330" i="17"/>
  <c r="J2283" i="17"/>
  <c r="J2284" i="17"/>
  <c r="J2285" i="17"/>
  <c r="J2286" i="17"/>
  <c r="J2287" i="17"/>
  <c r="J2288" i="17"/>
  <c r="J2289" i="17"/>
  <c r="J2290" i="17"/>
  <c r="J2291" i="17"/>
  <c r="I2245" i="17"/>
  <c r="J2245" i="17" s="1"/>
  <c r="J2261" i="17"/>
  <c r="J2244" i="17"/>
  <c r="I2246" i="17"/>
  <c r="J2246" i="17" s="1"/>
  <c r="I2247" i="17"/>
  <c r="J2247" i="17" s="1"/>
  <c r="I2248" i="17"/>
  <c r="J2248" i="17" s="1"/>
  <c r="I2250" i="17"/>
  <c r="J2250" i="17" s="1"/>
  <c r="I2251" i="17"/>
  <c r="J2251" i="17" s="1"/>
  <c r="I2252" i="17"/>
  <c r="J2252" i="17" s="1"/>
  <c r="I2253" i="17"/>
  <c r="J2253" i="17" s="1"/>
  <c r="I2254" i="17"/>
  <c r="J2254" i="17" s="1"/>
  <c r="I2255" i="17"/>
  <c r="J2255" i="17" s="1"/>
  <c r="I2256" i="17"/>
  <c r="J2256" i="17" s="1"/>
  <c r="I2257" i="17"/>
  <c r="J2257" i="17" s="1"/>
  <c r="I2258" i="17"/>
  <c r="J2258" i="17" s="1"/>
  <c r="I2259" i="17"/>
  <c r="J2259" i="17" s="1"/>
  <c r="I2260" i="17"/>
  <c r="J2260" i="17" s="1"/>
  <c r="I2219" i="17"/>
  <c r="J2219" i="17" s="1"/>
  <c r="J2235" i="17"/>
  <c r="J2218" i="17"/>
  <c r="I2220" i="17"/>
  <c r="J2220" i="17" s="1"/>
  <c r="I2221" i="17"/>
  <c r="J2221" i="17" s="1"/>
  <c r="I2222" i="17"/>
  <c r="J2222" i="17" s="1"/>
  <c r="I2224" i="17"/>
  <c r="J2224" i="17" s="1"/>
  <c r="I2225" i="17"/>
  <c r="J2225" i="17" s="1"/>
  <c r="I2226" i="17"/>
  <c r="J2226" i="17" s="1"/>
  <c r="I2227" i="17"/>
  <c r="J2227" i="17" s="1"/>
  <c r="I2228" i="17"/>
  <c r="J2228" i="17" s="1"/>
  <c r="I2229" i="17"/>
  <c r="J2229" i="17" s="1"/>
  <c r="I2230" i="17"/>
  <c r="J2230" i="17" s="1"/>
  <c r="I2231" i="17"/>
  <c r="J2231" i="17" s="1"/>
  <c r="I2232" i="17"/>
  <c r="J2232" i="17" s="1"/>
  <c r="I2233" i="17"/>
  <c r="J2233" i="17" s="1"/>
  <c r="I2234" i="17"/>
  <c r="J2234" i="17" s="1"/>
  <c r="I2193" i="17"/>
  <c r="J2193" i="17" s="1"/>
  <c r="J2209" i="17"/>
  <c r="J2192" i="17"/>
  <c r="I2194" i="17"/>
  <c r="J2194" i="17" s="1"/>
  <c r="I2195" i="17"/>
  <c r="J2195" i="17" s="1"/>
  <c r="I2196" i="17"/>
  <c r="J2196" i="17" s="1"/>
  <c r="I2198" i="17"/>
  <c r="J2198" i="17" s="1"/>
  <c r="I2199" i="17"/>
  <c r="J2199" i="17" s="1"/>
  <c r="I2200" i="17"/>
  <c r="J2200" i="17" s="1"/>
  <c r="I2201" i="17"/>
  <c r="J2201" i="17" s="1"/>
  <c r="I2202" i="17"/>
  <c r="J2202" i="17" s="1"/>
  <c r="I2203" i="17"/>
  <c r="J2203" i="17" s="1"/>
  <c r="I2204" i="17"/>
  <c r="J2204" i="17" s="1"/>
  <c r="I2205" i="17"/>
  <c r="J2205" i="17" s="1"/>
  <c r="I2206" i="17"/>
  <c r="J2206" i="17" s="1"/>
  <c r="I2207" i="17"/>
  <c r="J2207" i="17" s="1"/>
  <c r="I2208" i="17"/>
  <c r="J2208" i="17" s="1"/>
  <c r="I2167" i="17"/>
  <c r="J2167" i="17" s="1"/>
  <c r="J2183" i="17"/>
  <c r="J2166" i="17"/>
  <c r="I2168" i="17"/>
  <c r="J2168" i="17" s="1"/>
  <c r="I2169" i="17"/>
  <c r="J2169" i="17" s="1"/>
  <c r="I2170" i="17"/>
  <c r="J2170" i="17" s="1"/>
  <c r="I2172" i="17"/>
  <c r="J2172" i="17" s="1"/>
  <c r="I2173" i="17"/>
  <c r="J2173" i="17" s="1"/>
  <c r="I2174" i="17"/>
  <c r="J2174" i="17" s="1"/>
  <c r="I2175" i="17"/>
  <c r="J2175" i="17" s="1"/>
  <c r="I2176" i="17"/>
  <c r="J2176" i="17" s="1"/>
  <c r="I2177" i="17"/>
  <c r="J2177" i="17" s="1"/>
  <c r="I2178" i="17"/>
  <c r="J2178" i="17" s="1"/>
  <c r="I2179" i="17"/>
  <c r="J2179" i="17" s="1"/>
  <c r="I2180" i="17"/>
  <c r="J2180" i="17" s="1"/>
  <c r="I2181" i="17"/>
  <c r="J2181" i="17" s="1"/>
  <c r="I2182" i="17"/>
  <c r="J2182" i="17" s="1"/>
  <c r="I2141" i="17"/>
  <c r="J2141" i="17" s="1"/>
  <c r="J2157" i="17"/>
  <c r="J2140" i="17"/>
  <c r="I2142" i="17"/>
  <c r="J2142" i="17" s="1"/>
  <c r="I2143" i="17"/>
  <c r="J2143" i="17" s="1"/>
  <c r="I2144" i="17"/>
  <c r="J2144" i="17" s="1"/>
  <c r="I2146" i="17"/>
  <c r="J2146" i="17" s="1"/>
  <c r="I2147" i="17"/>
  <c r="J2147" i="17" s="1"/>
  <c r="I2148" i="17"/>
  <c r="J2148" i="17" s="1"/>
  <c r="I2149" i="17"/>
  <c r="J2149" i="17" s="1"/>
  <c r="I2151" i="17"/>
  <c r="J2151" i="17" s="1"/>
  <c r="I2152" i="17"/>
  <c r="J2152" i="17" s="1"/>
  <c r="I2153" i="17"/>
  <c r="J2153" i="17" s="1"/>
  <c r="I2154" i="17"/>
  <c r="J2154" i="17" s="1"/>
  <c r="I2155" i="17"/>
  <c r="J2155" i="17" s="1"/>
  <c r="I2156" i="17"/>
  <c r="J2156" i="17" s="1"/>
  <c r="I2115" i="17"/>
  <c r="J2115" i="17" s="1"/>
  <c r="J2118" i="17"/>
  <c r="I2089" i="17"/>
  <c r="J2089" i="17" s="1"/>
  <c r="J2105" i="17"/>
  <c r="J2088" i="17"/>
  <c r="I2090" i="17"/>
  <c r="J2090" i="17" s="1"/>
  <c r="I2091" i="17"/>
  <c r="J2091" i="17" s="1"/>
  <c r="I2092" i="17"/>
  <c r="J2092" i="17" s="1"/>
  <c r="I2094" i="17"/>
  <c r="J2094" i="17" s="1"/>
  <c r="I2095" i="17"/>
  <c r="J2095" i="17" s="1"/>
  <c r="I2096" i="17"/>
  <c r="J2096" i="17" s="1"/>
  <c r="I2097" i="17"/>
  <c r="J2097" i="17" s="1"/>
  <c r="I2098" i="17"/>
  <c r="J2098" i="17" s="1"/>
  <c r="I2099" i="17"/>
  <c r="J2099" i="17" s="1"/>
  <c r="I2100" i="17"/>
  <c r="J2100" i="17" s="1"/>
  <c r="I2101" i="17"/>
  <c r="J2101" i="17" s="1"/>
  <c r="I2102" i="17"/>
  <c r="J2102" i="17" s="1"/>
  <c r="I2103" i="17"/>
  <c r="J2103" i="17" s="1"/>
  <c r="I2104" i="17"/>
  <c r="J2104" i="17" s="1"/>
  <c r="I2063" i="17"/>
  <c r="J2063" i="17" s="1"/>
  <c r="I2037" i="17"/>
  <c r="J2037" i="17" s="1"/>
  <c r="J2040" i="17"/>
  <c r="I2011" i="17"/>
  <c r="J2011" i="17" s="1"/>
  <c r="J2027" i="17"/>
  <c r="J2010" i="17"/>
  <c r="I2012" i="17"/>
  <c r="J2012" i="17" s="1"/>
  <c r="I2013" i="17"/>
  <c r="J2013" i="17" s="1"/>
  <c r="I2014" i="17"/>
  <c r="J2014" i="17" s="1"/>
  <c r="I2016" i="17"/>
  <c r="J2016" i="17" s="1"/>
  <c r="I2017" i="17"/>
  <c r="J2017" i="17" s="1"/>
  <c r="I2018" i="17"/>
  <c r="J2018" i="17" s="1"/>
  <c r="I2019" i="17"/>
  <c r="J2019" i="17" s="1"/>
  <c r="I2020" i="17"/>
  <c r="J2020" i="17" s="1"/>
  <c r="I2021" i="17"/>
  <c r="J2021" i="17" s="1"/>
  <c r="I2022" i="17"/>
  <c r="J2022" i="17" s="1"/>
  <c r="I2023" i="17"/>
  <c r="J2023" i="17" s="1"/>
  <c r="I2024" i="17"/>
  <c r="J2024" i="17" s="1"/>
  <c r="I2025" i="17"/>
  <c r="J2025" i="17" s="1"/>
  <c r="I2026" i="17"/>
  <c r="J2026" i="17" s="1"/>
  <c r="I1984" i="17"/>
  <c r="J1984" i="17" s="1"/>
  <c r="J2000" i="17"/>
  <c r="I1958" i="17"/>
  <c r="J1958" i="17" s="1"/>
  <c r="J1974" i="17"/>
  <c r="J1957" i="17"/>
  <c r="I1959" i="17"/>
  <c r="J1959" i="17" s="1"/>
  <c r="I1960" i="17"/>
  <c r="J1960" i="17" s="1"/>
  <c r="I1961" i="17"/>
  <c r="J1961" i="17" s="1"/>
  <c r="I1963" i="17"/>
  <c r="J1963" i="17" s="1"/>
  <c r="I1964" i="17"/>
  <c r="J1964" i="17" s="1"/>
  <c r="I1965" i="17"/>
  <c r="J1965" i="17" s="1"/>
  <c r="I1966" i="17"/>
  <c r="J1966" i="17" s="1"/>
  <c r="I1967" i="17"/>
  <c r="J1967" i="17" s="1"/>
  <c r="I1968" i="17"/>
  <c r="J1968" i="17" s="1"/>
  <c r="I1969" i="17"/>
  <c r="J1969" i="17" s="1"/>
  <c r="I1970" i="17"/>
  <c r="J1970" i="17" s="1"/>
  <c r="I1971" i="17"/>
  <c r="J1971" i="17" s="1"/>
  <c r="I1972" i="17"/>
  <c r="J1972" i="17" s="1"/>
  <c r="I1973" i="17"/>
  <c r="J1973" i="17" s="1"/>
  <c r="I1932" i="17"/>
  <c r="J1932" i="17" s="1"/>
  <c r="J1948" i="17"/>
  <c r="J1931" i="17"/>
  <c r="I1933" i="17"/>
  <c r="J1933" i="17" s="1"/>
  <c r="I1934" i="17"/>
  <c r="J1934" i="17" s="1"/>
  <c r="I1935" i="17"/>
  <c r="J1935" i="17" s="1"/>
  <c r="I1937" i="17"/>
  <c r="J1937" i="17" s="1"/>
  <c r="I1938" i="17"/>
  <c r="J1938" i="17" s="1"/>
  <c r="I1939" i="17"/>
  <c r="J1939" i="17" s="1"/>
  <c r="I1940" i="17"/>
  <c r="J1940" i="17" s="1"/>
  <c r="I1941" i="17"/>
  <c r="J1941" i="17" s="1"/>
  <c r="I1942" i="17"/>
  <c r="J1942" i="17" s="1"/>
  <c r="I1943" i="17"/>
  <c r="J1943" i="17" s="1"/>
  <c r="I1944" i="17"/>
  <c r="J1944" i="17" s="1"/>
  <c r="I1945" i="17"/>
  <c r="J1945" i="17" s="1"/>
  <c r="I1946" i="17"/>
  <c r="J1946" i="17" s="1"/>
  <c r="I1947" i="17"/>
  <c r="J1947" i="17" s="1"/>
  <c r="I1906" i="17"/>
  <c r="J1906" i="17" s="1"/>
  <c r="J1922" i="17"/>
  <c r="J1905" i="17"/>
  <c r="I1907" i="17"/>
  <c r="J1907" i="17" s="1"/>
  <c r="I1908" i="17"/>
  <c r="J1908" i="17" s="1"/>
  <c r="I1909" i="17"/>
  <c r="J1909" i="17" s="1"/>
  <c r="I1911" i="17"/>
  <c r="J1911" i="17" s="1"/>
  <c r="I1912" i="17"/>
  <c r="J1912" i="17" s="1"/>
  <c r="I1913" i="17"/>
  <c r="J1913" i="17" s="1"/>
  <c r="I1914" i="17"/>
  <c r="J1914" i="17" s="1"/>
  <c r="I1915" i="17"/>
  <c r="J1915" i="17" s="1"/>
  <c r="I1916" i="17"/>
  <c r="J1916" i="17" s="1"/>
  <c r="I1917" i="17"/>
  <c r="J1917" i="17" s="1"/>
  <c r="I1918" i="17"/>
  <c r="J1918" i="17" s="1"/>
  <c r="I1919" i="17"/>
  <c r="J1919" i="17" s="1"/>
  <c r="I1920" i="17"/>
  <c r="J1920" i="17" s="1"/>
  <c r="I1921" i="17"/>
  <c r="J1921" i="17" s="1"/>
  <c r="I1880" i="17"/>
  <c r="J1880" i="17" s="1"/>
  <c r="J1896" i="17"/>
  <c r="J1879" i="17"/>
  <c r="I1881" i="17"/>
  <c r="J1881" i="17" s="1"/>
  <c r="I1882" i="17"/>
  <c r="J1882" i="17" s="1"/>
  <c r="I1883" i="17"/>
  <c r="J1883" i="17" s="1"/>
  <c r="I1885" i="17"/>
  <c r="J1885" i="17" s="1"/>
  <c r="I1886" i="17"/>
  <c r="J1886" i="17" s="1"/>
  <c r="I1887" i="17"/>
  <c r="J1887" i="17" s="1"/>
  <c r="I1888" i="17"/>
  <c r="J1888" i="17" s="1"/>
  <c r="I1889" i="17"/>
  <c r="J1889" i="17" s="1"/>
  <c r="I1890" i="17"/>
  <c r="J1890" i="17" s="1"/>
  <c r="I1891" i="17"/>
  <c r="J1891" i="17" s="1"/>
  <c r="I1892" i="17"/>
  <c r="J1892" i="17" s="1"/>
  <c r="I1893" i="17"/>
  <c r="J1893" i="17" s="1"/>
  <c r="I1894" i="17"/>
  <c r="J1894" i="17" s="1"/>
  <c r="I1895" i="17"/>
  <c r="J1895" i="17" s="1"/>
  <c r="I1854" i="17"/>
  <c r="J1854" i="17" s="1"/>
  <c r="J1870" i="17"/>
  <c r="J1853" i="17"/>
  <c r="I1855" i="17"/>
  <c r="J1855" i="17" s="1"/>
  <c r="I1856" i="17"/>
  <c r="J1856" i="17" s="1"/>
  <c r="I1857" i="17"/>
  <c r="J1857" i="17" s="1"/>
  <c r="I1859" i="17"/>
  <c r="J1859" i="17" s="1"/>
  <c r="I1860" i="17"/>
  <c r="J1860" i="17" s="1"/>
  <c r="I1861" i="17"/>
  <c r="J1861" i="17" s="1"/>
  <c r="I1862" i="17"/>
  <c r="J1862" i="17" s="1"/>
  <c r="I1863" i="17"/>
  <c r="J1863" i="17" s="1"/>
  <c r="I1864" i="17"/>
  <c r="J1864" i="17" s="1"/>
  <c r="I1865" i="17"/>
  <c r="J1865" i="17" s="1"/>
  <c r="I1866" i="17"/>
  <c r="J1866" i="17" s="1"/>
  <c r="I1867" i="17"/>
  <c r="J1867" i="17" s="1"/>
  <c r="I1868" i="17"/>
  <c r="J1868" i="17" s="1"/>
  <c r="I1869" i="17"/>
  <c r="J1869" i="17" s="1"/>
  <c r="I1802" i="17"/>
  <c r="J1802" i="17" s="1"/>
  <c r="J1818" i="17"/>
  <c r="I1750" i="17"/>
  <c r="J1750" i="17" s="1"/>
  <c r="J1766" i="17"/>
  <c r="J1749" i="17"/>
  <c r="I1751" i="17"/>
  <c r="J1751" i="17" s="1"/>
  <c r="I1752" i="17"/>
  <c r="J1752" i="17" s="1"/>
  <c r="I1753" i="17"/>
  <c r="J1753" i="17" s="1"/>
  <c r="I1755" i="17"/>
  <c r="J1755" i="17" s="1"/>
  <c r="I1756" i="17"/>
  <c r="J1756" i="17" s="1"/>
  <c r="I1757" i="17"/>
  <c r="J1757" i="17" s="1"/>
  <c r="I1758" i="17"/>
  <c r="J1758" i="17" s="1"/>
  <c r="I1759" i="17"/>
  <c r="J1759" i="17" s="1"/>
  <c r="I1760" i="17"/>
  <c r="J1760" i="17" s="1"/>
  <c r="I1761" i="17"/>
  <c r="J1761" i="17" s="1"/>
  <c r="I1762" i="17"/>
  <c r="J1762" i="17" s="1"/>
  <c r="I1763" i="17"/>
  <c r="J1763" i="17" s="1"/>
  <c r="I1764" i="17"/>
  <c r="J1764" i="17" s="1"/>
  <c r="I1765" i="17"/>
  <c r="J1765" i="17" s="1"/>
  <c r="I1724" i="17"/>
  <c r="J1724" i="17" s="1"/>
  <c r="J1740" i="17"/>
  <c r="J1723" i="17"/>
  <c r="I1725" i="17"/>
  <c r="J1725" i="17" s="1"/>
  <c r="I1726" i="17"/>
  <c r="J1726" i="17" s="1"/>
  <c r="I1727" i="17"/>
  <c r="J1727" i="17" s="1"/>
  <c r="I1729" i="17"/>
  <c r="J1729" i="17" s="1"/>
  <c r="I1730" i="17"/>
  <c r="J1730" i="17" s="1"/>
  <c r="I1731" i="17"/>
  <c r="J1731" i="17" s="1"/>
  <c r="I1732" i="17"/>
  <c r="J1732" i="17" s="1"/>
  <c r="I1733" i="17"/>
  <c r="J1733" i="17" s="1"/>
  <c r="I1734" i="17"/>
  <c r="J1734" i="17" s="1"/>
  <c r="I1735" i="17"/>
  <c r="J1735" i="17" s="1"/>
  <c r="I1736" i="17"/>
  <c r="J1736" i="17" s="1"/>
  <c r="I1737" i="17"/>
  <c r="J1737" i="17" s="1"/>
  <c r="I1738" i="17"/>
  <c r="J1738" i="17" s="1"/>
  <c r="I1739" i="17"/>
  <c r="J1739" i="17" s="1"/>
  <c r="I1699" i="17"/>
  <c r="J1699" i="17" s="1"/>
  <c r="I1700" i="17"/>
  <c r="J1700" i="17" s="1"/>
  <c r="I1701" i="17"/>
  <c r="J1701" i="17" s="1"/>
  <c r="I1703" i="17"/>
  <c r="J1703" i="17" s="1"/>
  <c r="I1704" i="17"/>
  <c r="J1704" i="17" s="1"/>
  <c r="I1705" i="17"/>
  <c r="J1705" i="17" s="1"/>
  <c r="I1706" i="17"/>
  <c r="J1706" i="17" s="1"/>
  <c r="I1707" i="17"/>
  <c r="J1707" i="17" s="1"/>
  <c r="I1708" i="17"/>
  <c r="J1708" i="17" s="1"/>
  <c r="I1709" i="17"/>
  <c r="J1709" i="17" s="1"/>
  <c r="I1710" i="17"/>
  <c r="J1710" i="17" s="1"/>
  <c r="I1711" i="17"/>
  <c r="J1711" i="17" s="1"/>
  <c r="I1712" i="17"/>
  <c r="J1712" i="17" s="1"/>
  <c r="I1713" i="17"/>
  <c r="J1713" i="17" s="1"/>
  <c r="I1714" i="17"/>
  <c r="J1714" i="17" s="1"/>
  <c r="J1697" i="17"/>
  <c r="I1698" i="17"/>
  <c r="J1698" i="17" s="1"/>
  <c r="I1673" i="17"/>
  <c r="J1673" i="17" s="1"/>
  <c r="I1674" i="17"/>
  <c r="J1674" i="17" s="1"/>
  <c r="I1675" i="17"/>
  <c r="J1675" i="17" s="1"/>
  <c r="I1677" i="17"/>
  <c r="J1677" i="17" s="1"/>
  <c r="I1678" i="17"/>
  <c r="J1678" i="17" s="1"/>
  <c r="I1679" i="17"/>
  <c r="J1679" i="17" s="1"/>
  <c r="I1680" i="17"/>
  <c r="J1680" i="17" s="1"/>
  <c r="I1681" i="17"/>
  <c r="J1681" i="17" s="1"/>
  <c r="I1682" i="17"/>
  <c r="J1682" i="17" s="1"/>
  <c r="I1683" i="17"/>
  <c r="J1683" i="17" s="1"/>
  <c r="I1684" i="17"/>
  <c r="J1684" i="17" s="1"/>
  <c r="I1685" i="17"/>
  <c r="J1685" i="17" s="1"/>
  <c r="I1686" i="17"/>
  <c r="J1686" i="17" s="1"/>
  <c r="I1687" i="17"/>
  <c r="J1687" i="17" s="1"/>
  <c r="I1646" i="17"/>
  <c r="J1646" i="17" s="1"/>
  <c r="J1661" i="17"/>
  <c r="I1620" i="17"/>
  <c r="J1620" i="17" s="1"/>
  <c r="J1636" i="17"/>
  <c r="I1596" i="17"/>
  <c r="J1596" i="17" s="1"/>
  <c r="I1600" i="17"/>
  <c r="J1600" i="17" s="1"/>
  <c r="I1601" i="17"/>
  <c r="J1601" i="17" s="1"/>
  <c r="I1602" i="17"/>
  <c r="J1602" i="17" s="1"/>
  <c r="I1603" i="17"/>
  <c r="J1603" i="17" s="1"/>
  <c r="I1604" i="17"/>
  <c r="J1604" i="17" s="1"/>
  <c r="I1605" i="17"/>
  <c r="J1605" i="17" s="1"/>
  <c r="I1606" i="17"/>
  <c r="J1606" i="17" s="1"/>
  <c r="I1607" i="17"/>
  <c r="J1607" i="17" s="1"/>
  <c r="I1608" i="17"/>
  <c r="J1608" i="17" s="1"/>
  <c r="I1609" i="17"/>
  <c r="J1609" i="17" s="1"/>
  <c r="I1610" i="17"/>
  <c r="J1610" i="17" s="1"/>
  <c r="J1595" i="17"/>
  <c r="I1597" i="17"/>
  <c r="J1597" i="17" s="1"/>
  <c r="I1598" i="17"/>
  <c r="J1598" i="17" s="1"/>
  <c r="I1599" i="17"/>
  <c r="J1599" i="17" s="1"/>
  <c r="J1585" i="17"/>
  <c r="I1571" i="17"/>
  <c r="J1571" i="17" s="1"/>
  <c r="I1575" i="17"/>
  <c r="J1575" i="17" s="1"/>
  <c r="I1576" i="17"/>
  <c r="J1576" i="17" s="1"/>
  <c r="I1577" i="17"/>
  <c r="J1577" i="17" s="1"/>
  <c r="I1578" i="17"/>
  <c r="J1578" i="17" s="1"/>
  <c r="I1579" i="17"/>
  <c r="J1579" i="17" s="1"/>
  <c r="I1580" i="17"/>
  <c r="J1580" i="17" s="1"/>
  <c r="I1581" i="17"/>
  <c r="J1581" i="17" s="1"/>
  <c r="I1582" i="17"/>
  <c r="J1582" i="17" s="1"/>
  <c r="I1583" i="17"/>
  <c r="J1583" i="17" s="1"/>
  <c r="I1584" i="17"/>
  <c r="J1584" i="17" s="1"/>
  <c r="I1546" i="17"/>
  <c r="J1546" i="17" s="1"/>
  <c r="I1550" i="17"/>
  <c r="J1550" i="17" s="1"/>
  <c r="I1551" i="17"/>
  <c r="J1551" i="17" s="1"/>
  <c r="I1552" i="17"/>
  <c r="J1552" i="17" s="1"/>
  <c r="I1553" i="17"/>
  <c r="J1553" i="17" s="1"/>
  <c r="I1554" i="17"/>
  <c r="J1554" i="17" s="1"/>
  <c r="I1555" i="17"/>
  <c r="J1555" i="17" s="1"/>
  <c r="I1556" i="17"/>
  <c r="J1556" i="17" s="1"/>
  <c r="I1557" i="17"/>
  <c r="J1557" i="17" s="1"/>
  <c r="I1558" i="17"/>
  <c r="J1558" i="17" s="1"/>
  <c r="I1559" i="17"/>
  <c r="J1559" i="17" s="1"/>
  <c r="I1560" i="17"/>
  <c r="J1560" i="17" s="1"/>
  <c r="J1545" i="17"/>
  <c r="I1547" i="17"/>
  <c r="J1547" i="17" s="1"/>
  <c r="I1548" i="17"/>
  <c r="J1548" i="17" s="1"/>
  <c r="I1549" i="17"/>
  <c r="J1549" i="17" s="1"/>
  <c r="J1535" i="17"/>
  <c r="I1521" i="17"/>
  <c r="J1521" i="17" s="1"/>
  <c r="I1525" i="17"/>
  <c r="J1525" i="17" s="1"/>
  <c r="I1526" i="17"/>
  <c r="J1526" i="17" s="1"/>
  <c r="I1527" i="17"/>
  <c r="J1527" i="17" s="1"/>
  <c r="I1528" i="17"/>
  <c r="J1528" i="17" s="1"/>
  <c r="I1529" i="17"/>
  <c r="J1529" i="17" s="1"/>
  <c r="I1530" i="17"/>
  <c r="J1530" i="17" s="1"/>
  <c r="I1531" i="17"/>
  <c r="J1531" i="17" s="1"/>
  <c r="I1532" i="17"/>
  <c r="J1532" i="17" s="1"/>
  <c r="I1533" i="17"/>
  <c r="J1533" i="17" s="1"/>
  <c r="I1534" i="17"/>
  <c r="J1534" i="17" s="1"/>
  <c r="J1510" i="17"/>
  <c r="I1496" i="17"/>
  <c r="J1496" i="17" s="1"/>
  <c r="I1500" i="17"/>
  <c r="J1500" i="17" s="1"/>
  <c r="I1501" i="17"/>
  <c r="J1501" i="17" s="1"/>
  <c r="I1502" i="17"/>
  <c r="J1502" i="17" s="1"/>
  <c r="I1503" i="17"/>
  <c r="J1503" i="17" s="1"/>
  <c r="I1504" i="17"/>
  <c r="J1504" i="17" s="1"/>
  <c r="I1505" i="17"/>
  <c r="J1505" i="17" s="1"/>
  <c r="I1506" i="17"/>
  <c r="J1506" i="17" s="1"/>
  <c r="I1507" i="17"/>
  <c r="J1507" i="17" s="1"/>
  <c r="I1508" i="17"/>
  <c r="J1508" i="17" s="1"/>
  <c r="I1509" i="17"/>
  <c r="J1509" i="17" s="1"/>
  <c r="I1472" i="17"/>
  <c r="J1472" i="17" s="1"/>
  <c r="I1473" i="17"/>
  <c r="J1473" i="17" s="1"/>
  <c r="I1474" i="17"/>
  <c r="J1474" i="17" s="1"/>
  <c r="J1485" i="17"/>
  <c r="J1470" i="17"/>
  <c r="I1471" i="17"/>
  <c r="J1471" i="17" s="1"/>
  <c r="I1475" i="17"/>
  <c r="J1475" i="17" s="1"/>
  <c r="I1476" i="17"/>
  <c r="J1476" i="17" s="1"/>
  <c r="I1477" i="17"/>
  <c r="J1477" i="17" s="1"/>
  <c r="I1478" i="17"/>
  <c r="J1478" i="17" s="1"/>
  <c r="I1479" i="17"/>
  <c r="J1479" i="17" s="1"/>
  <c r="I1480" i="17"/>
  <c r="J1480" i="17" s="1"/>
  <c r="I1481" i="17"/>
  <c r="J1481" i="17" s="1"/>
  <c r="I1482" i="17"/>
  <c r="J1482" i="17" s="1"/>
  <c r="I1483" i="17"/>
  <c r="J1483" i="17" s="1"/>
  <c r="I1484" i="17"/>
  <c r="J1484" i="17" s="1"/>
  <c r="J1460" i="17"/>
  <c r="I1446" i="17"/>
  <c r="J1446" i="17" s="1"/>
  <c r="I1450" i="17"/>
  <c r="J1450" i="17" s="1"/>
  <c r="I1451" i="17"/>
  <c r="J1451" i="17" s="1"/>
  <c r="I1452" i="17"/>
  <c r="J1452" i="17" s="1"/>
  <c r="I1453" i="17"/>
  <c r="J1453" i="17" s="1"/>
  <c r="I1454" i="17"/>
  <c r="J1454" i="17" s="1"/>
  <c r="I1455" i="17"/>
  <c r="J1455" i="17" s="1"/>
  <c r="I1456" i="17"/>
  <c r="J1456" i="17" s="1"/>
  <c r="I1457" i="17"/>
  <c r="J1457" i="17" s="1"/>
  <c r="I1458" i="17"/>
  <c r="J1458" i="17" s="1"/>
  <c r="I1459" i="17"/>
  <c r="J1459" i="17" s="1"/>
  <c r="I1421" i="17"/>
  <c r="J1421" i="17" s="1"/>
  <c r="I1425" i="17"/>
  <c r="J1425" i="17" s="1"/>
  <c r="I1426" i="17"/>
  <c r="J1426" i="17" s="1"/>
  <c r="I1427" i="17"/>
  <c r="J1427" i="17" s="1"/>
  <c r="I1428" i="17"/>
  <c r="J1428" i="17" s="1"/>
  <c r="I1429" i="17"/>
  <c r="J1429" i="17" s="1"/>
  <c r="I1430" i="17"/>
  <c r="J1430" i="17" s="1"/>
  <c r="I1431" i="17"/>
  <c r="J1431" i="17" s="1"/>
  <c r="I1432" i="17"/>
  <c r="J1432" i="17" s="1"/>
  <c r="I1433" i="17"/>
  <c r="J1433" i="17" s="1"/>
  <c r="I1434" i="17"/>
  <c r="J1434" i="17" s="1"/>
  <c r="I1435" i="17"/>
  <c r="J1435" i="17" s="1"/>
  <c r="J1420" i="17"/>
  <c r="I1422" i="17"/>
  <c r="J1422" i="17" s="1"/>
  <c r="I1423" i="17"/>
  <c r="J1423" i="17" s="1"/>
  <c r="I1424" i="17"/>
  <c r="J1424" i="17" s="1"/>
  <c r="J1410" i="17"/>
  <c r="I1396" i="17"/>
  <c r="J1396" i="17" s="1"/>
  <c r="I1400" i="17"/>
  <c r="J1400" i="17" s="1"/>
  <c r="I1401" i="17"/>
  <c r="J1401" i="17" s="1"/>
  <c r="I1402" i="17"/>
  <c r="J1402" i="17" s="1"/>
  <c r="I1403" i="17"/>
  <c r="J1403" i="17" s="1"/>
  <c r="I1404" i="17"/>
  <c r="J1404" i="17" s="1"/>
  <c r="I1405" i="17"/>
  <c r="J1405" i="17" s="1"/>
  <c r="I1406" i="17"/>
  <c r="J1406" i="17" s="1"/>
  <c r="I1407" i="17"/>
  <c r="J1407" i="17" s="1"/>
  <c r="I1408" i="17"/>
  <c r="J1408" i="17" s="1"/>
  <c r="I1409" i="17"/>
  <c r="J1409" i="17" s="1"/>
  <c r="I1341" i="17"/>
  <c r="J1341" i="17" s="1"/>
  <c r="J1347" i="17"/>
  <c r="I1348" i="17"/>
  <c r="J1348" i="17" s="1"/>
  <c r="J1349" i="17"/>
  <c r="I1350" i="17"/>
  <c r="J1350" i="17" s="1"/>
  <c r="I1309" i="17"/>
  <c r="J1309" i="17" s="1"/>
  <c r="I1316" i="17"/>
  <c r="J1316" i="17" s="1"/>
  <c r="I1318" i="17"/>
  <c r="J1318" i="17" s="1"/>
  <c r="J1329" i="17"/>
  <c r="J1308" i="17"/>
  <c r="I1310" i="17"/>
  <c r="J1310" i="17" s="1"/>
  <c r="I1311" i="17"/>
  <c r="J1311" i="17" s="1"/>
  <c r="I1312" i="17"/>
  <c r="J1312" i="17" s="1"/>
  <c r="J1314" i="17"/>
  <c r="I1317" i="17"/>
  <c r="J1317" i="17" s="1"/>
  <c r="I1319" i="17"/>
  <c r="J1319" i="17" s="1"/>
  <c r="I1320" i="17"/>
  <c r="J1320" i="17" s="1"/>
  <c r="I1321" i="17"/>
  <c r="J1321" i="17" s="1"/>
  <c r="I1322" i="17"/>
  <c r="J1322" i="17" s="1"/>
  <c r="I1323" i="17"/>
  <c r="J1323" i="17" s="1"/>
  <c r="I1324" i="17"/>
  <c r="J1324" i="17" s="1"/>
  <c r="I1325" i="17"/>
  <c r="J1325" i="17" s="1"/>
  <c r="I1326" i="17"/>
  <c r="J1326" i="17" s="1"/>
  <c r="I1327" i="17"/>
  <c r="J1327" i="17" s="1"/>
  <c r="I1328" i="17"/>
  <c r="J1328" i="17" s="1"/>
  <c r="J1276" i="17"/>
  <c r="I1278" i="17"/>
  <c r="J1278" i="17" s="1"/>
  <c r="I1279" i="17"/>
  <c r="J1279" i="17" s="1"/>
  <c r="I1280" i="17"/>
  <c r="J1280" i="17" s="1"/>
  <c r="J1282" i="17"/>
  <c r="I1285" i="17"/>
  <c r="J1285" i="17" s="1"/>
  <c r="I1287" i="17"/>
  <c r="J1287" i="17" s="1"/>
  <c r="I1288" i="17"/>
  <c r="J1288" i="17" s="1"/>
  <c r="I1289" i="17"/>
  <c r="J1289" i="17" s="1"/>
  <c r="I1290" i="17"/>
  <c r="J1290" i="17" s="1"/>
  <c r="I1291" i="17"/>
  <c r="J1291" i="17" s="1"/>
  <c r="I1292" i="17"/>
  <c r="J1292" i="17" s="1"/>
  <c r="I1293" i="17"/>
  <c r="J1293" i="17" s="1"/>
  <c r="I1294" i="17"/>
  <c r="J1294" i="17" s="1"/>
  <c r="I1295" i="17"/>
  <c r="J1295" i="17" s="1"/>
  <c r="I1296" i="17"/>
  <c r="J1296" i="17" s="1"/>
  <c r="I1297" i="17"/>
  <c r="J1297" i="17" s="1"/>
  <c r="I1277" i="17"/>
  <c r="J1277" i="17" s="1"/>
  <c r="I1284" i="17"/>
  <c r="J1284" i="17" s="1"/>
  <c r="I1286" i="17"/>
  <c r="J1286" i="17" s="1"/>
  <c r="I1245" i="17"/>
  <c r="J1245" i="17" s="1"/>
  <c r="J1251" i="17"/>
  <c r="I1252" i="17"/>
  <c r="J1252" i="17" s="1"/>
  <c r="J1253" i="17"/>
  <c r="I1254" i="17"/>
  <c r="J1254" i="17" s="1"/>
  <c r="I1213" i="17"/>
  <c r="J1213" i="17" s="1"/>
  <c r="J1215" i="17"/>
  <c r="J1219" i="17"/>
  <c r="I1220" i="17"/>
  <c r="J1220" i="17" s="1"/>
  <c r="I1222" i="17"/>
  <c r="J1222" i="17" s="1"/>
  <c r="I1181" i="17"/>
  <c r="J1181" i="17" s="1"/>
  <c r="J1186" i="17"/>
  <c r="I1189" i="17"/>
  <c r="J1189" i="17" s="1"/>
  <c r="J1190" i="17"/>
  <c r="I1191" i="17"/>
  <c r="J1191" i="17" s="1"/>
  <c r="I1192" i="17"/>
  <c r="J1192" i="17" s="1"/>
  <c r="I1193" i="17"/>
  <c r="J1193" i="17" s="1"/>
  <c r="I1194" i="17"/>
  <c r="J1194" i="17" s="1"/>
  <c r="I1195" i="17"/>
  <c r="J1195" i="17" s="1"/>
  <c r="I1196" i="17"/>
  <c r="J1196" i="17" s="1"/>
  <c r="I1197" i="17"/>
  <c r="J1197" i="17" s="1"/>
  <c r="I1198" i="17"/>
  <c r="J1198" i="17" s="1"/>
  <c r="I1199" i="17"/>
  <c r="J1199" i="17" s="1"/>
  <c r="I1200" i="17"/>
  <c r="J1200" i="17" s="1"/>
  <c r="I1117" i="17"/>
  <c r="J1117" i="17" s="1"/>
  <c r="I1124" i="17"/>
  <c r="J1124" i="17" s="1"/>
  <c r="I1126" i="17"/>
  <c r="J1126" i="17" s="1"/>
  <c r="J1137" i="17"/>
  <c r="J1116" i="17"/>
  <c r="I1118" i="17"/>
  <c r="J1118" i="17" s="1"/>
  <c r="I1119" i="17"/>
  <c r="J1119" i="17" s="1"/>
  <c r="I1120" i="17"/>
  <c r="J1120" i="17" s="1"/>
  <c r="J1122" i="17"/>
  <c r="I1125" i="17"/>
  <c r="J1125" i="17" s="1"/>
  <c r="I1127" i="17"/>
  <c r="J1127" i="17" s="1"/>
  <c r="I1128" i="17"/>
  <c r="J1128" i="17" s="1"/>
  <c r="I1129" i="17"/>
  <c r="J1129" i="17" s="1"/>
  <c r="I1130" i="17"/>
  <c r="J1130" i="17" s="1"/>
  <c r="I1131" i="17"/>
  <c r="J1131" i="17" s="1"/>
  <c r="I1132" i="17"/>
  <c r="J1132" i="17" s="1"/>
  <c r="I1133" i="17"/>
  <c r="J1133" i="17" s="1"/>
  <c r="I1134" i="17"/>
  <c r="J1134" i="17" s="1"/>
  <c r="I1135" i="17"/>
  <c r="J1135" i="17" s="1"/>
  <c r="I1136" i="17"/>
  <c r="J1136" i="17" s="1"/>
  <c r="J1090" i="17"/>
  <c r="I1053" i="17"/>
  <c r="J1053" i="17" s="1"/>
  <c r="J1059" i="17"/>
  <c r="I1060" i="17"/>
  <c r="J1060" i="17" s="1"/>
  <c r="I1062" i="17"/>
  <c r="J1062" i="17" s="1"/>
  <c r="J1073" i="17"/>
  <c r="I1021" i="17"/>
  <c r="J1021" i="17" s="1"/>
  <c r="J1027" i="17"/>
  <c r="I1028" i="17"/>
  <c r="J1028" i="17" s="1"/>
  <c r="J1029" i="17"/>
  <c r="I1030" i="17"/>
  <c r="J1030" i="17" s="1"/>
  <c r="J1009" i="17"/>
  <c r="I990" i="17"/>
  <c r="J990" i="17" s="1"/>
  <c r="I991" i="17"/>
  <c r="J991" i="17" s="1"/>
  <c r="I992" i="17"/>
  <c r="J992" i="17" s="1"/>
  <c r="J995" i="17"/>
  <c r="I996" i="17"/>
  <c r="J996" i="17" s="1"/>
  <c r="I997" i="17"/>
  <c r="J997" i="17" s="1"/>
  <c r="I999" i="17"/>
  <c r="J999" i="17" s="1"/>
  <c r="I1000" i="17"/>
  <c r="J1000" i="17" s="1"/>
  <c r="I1001" i="17"/>
  <c r="J1001" i="17" s="1"/>
  <c r="I1002" i="17"/>
  <c r="J1002" i="17" s="1"/>
  <c r="I1003" i="17"/>
  <c r="J1003" i="17" s="1"/>
  <c r="I1004" i="17"/>
  <c r="J1004" i="17" s="1"/>
  <c r="I1005" i="17"/>
  <c r="J1005" i="17" s="1"/>
  <c r="I1006" i="17"/>
  <c r="J1006" i="17" s="1"/>
  <c r="I1007" i="17"/>
  <c r="J1007" i="17" s="1"/>
  <c r="I1008" i="17"/>
  <c r="J1008" i="17" s="1"/>
  <c r="I957" i="17"/>
  <c r="J957" i="17" s="1"/>
  <c r="J958" i="17"/>
  <c r="I959" i="17"/>
  <c r="J959" i="17" s="1"/>
  <c r="I960" i="17"/>
  <c r="J960" i="17" s="1"/>
  <c r="J963" i="17"/>
  <c r="I964" i="17"/>
  <c r="J964" i="17" s="1"/>
  <c r="I965" i="17"/>
  <c r="J965" i="17" s="1"/>
  <c r="I967" i="17"/>
  <c r="J967" i="17" s="1"/>
  <c r="I968" i="17"/>
  <c r="J968" i="17" s="1"/>
  <c r="I969" i="17"/>
  <c r="J969" i="17" s="1"/>
  <c r="I970" i="17"/>
  <c r="J970" i="17" s="1"/>
  <c r="I971" i="17"/>
  <c r="J971" i="17" s="1"/>
  <c r="I972" i="17"/>
  <c r="J972" i="17" s="1"/>
  <c r="I973" i="17"/>
  <c r="J973" i="17" s="1"/>
  <c r="I974" i="17"/>
  <c r="J974" i="17" s="1"/>
  <c r="I975" i="17"/>
  <c r="J975" i="17" s="1"/>
  <c r="I976" i="17"/>
  <c r="J976" i="17" s="1"/>
  <c r="I977" i="17"/>
  <c r="J977" i="17" s="1"/>
  <c r="I966" i="17"/>
  <c r="J966" i="17" s="1"/>
  <c r="I924" i="17"/>
  <c r="J924" i="17" s="1"/>
  <c r="I926" i="17"/>
  <c r="J926" i="17" s="1"/>
  <c r="I927" i="17"/>
  <c r="J927" i="17" s="1"/>
  <c r="J930" i="17"/>
  <c r="I934" i="17"/>
  <c r="J934" i="17" s="1"/>
  <c r="J945" i="17"/>
  <c r="I891" i="17"/>
  <c r="J891" i="17" s="1"/>
  <c r="I893" i="17"/>
  <c r="J893" i="17" s="1"/>
  <c r="I894" i="17"/>
  <c r="J894" i="17" s="1"/>
  <c r="I897" i="17"/>
  <c r="J897" i="17" s="1"/>
  <c r="I900" i="17"/>
  <c r="J900" i="17" s="1"/>
  <c r="I902" i="17"/>
  <c r="J902" i="17" s="1"/>
  <c r="I903" i="17"/>
  <c r="J903" i="17" s="1"/>
  <c r="I904" i="17"/>
  <c r="J904" i="17" s="1"/>
  <c r="I905" i="17"/>
  <c r="J905" i="17" s="1"/>
  <c r="I906" i="17"/>
  <c r="J906" i="17" s="1"/>
  <c r="I907" i="17"/>
  <c r="J907" i="17" s="1"/>
  <c r="I908" i="17"/>
  <c r="J908" i="17" s="1"/>
  <c r="I909" i="17"/>
  <c r="J909" i="17" s="1"/>
  <c r="I910" i="17"/>
  <c r="J910" i="17" s="1"/>
  <c r="I911" i="17"/>
  <c r="J911" i="17" s="1"/>
  <c r="J890" i="17"/>
  <c r="I892" i="17"/>
  <c r="J892" i="17" s="1"/>
  <c r="I896" i="17"/>
  <c r="J896" i="17" s="1"/>
  <c r="I898" i="17"/>
  <c r="J898" i="17" s="1"/>
  <c r="I899" i="17"/>
  <c r="J899" i="17" s="1"/>
  <c r="I901" i="17"/>
  <c r="J901" i="17" s="1"/>
  <c r="J50" i="17"/>
  <c r="I1792" i="17"/>
  <c r="J1792" i="17" s="1"/>
  <c r="I1791" i="17"/>
  <c r="J1791" i="17" s="1"/>
  <c r="I1790" i="17"/>
  <c r="J1790" i="17" s="1"/>
  <c r="I1789" i="17"/>
  <c r="J1789" i="17" s="1"/>
  <c r="I1788" i="17"/>
  <c r="J1788" i="17" s="1"/>
  <c r="I1787" i="17"/>
  <c r="J1787" i="17" s="1"/>
  <c r="I1786" i="17"/>
  <c r="J1786" i="17" s="1"/>
  <c r="I1785" i="17"/>
  <c r="J1785" i="17" s="1"/>
  <c r="I1784" i="17"/>
  <c r="J1784" i="17" s="1"/>
  <c r="I1783" i="17"/>
  <c r="J1783" i="17" s="1"/>
  <c r="I1782" i="17"/>
  <c r="J1782" i="17" s="1"/>
  <c r="I1781" i="17"/>
  <c r="J1781" i="17" s="1"/>
  <c r="I1779" i="17"/>
  <c r="J1779" i="17" s="1"/>
  <c r="I1778" i="17"/>
  <c r="J1778" i="17" s="1"/>
  <c r="I1777" i="17"/>
  <c r="J1777" i="17" s="1"/>
  <c r="I1776" i="17"/>
  <c r="J1776" i="17" s="1"/>
  <c r="J1775" i="17"/>
  <c r="I1844" i="17"/>
  <c r="J1844" i="17" s="1"/>
  <c r="I1843" i="17"/>
  <c r="J1843" i="17" s="1"/>
  <c r="I1842" i="17"/>
  <c r="J1842" i="17" s="1"/>
  <c r="I1841" i="17"/>
  <c r="J1841" i="17" s="1"/>
  <c r="I1840" i="17"/>
  <c r="J1840" i="17" s="1"/>
  <c r="I1839" i="17"/>
  <c r="J1839" i="17" s="1"/>
  <c r="I1838" i="17"/>
  <c r="J1838" i="17" s="1"/>
  <c r="I1837" i="17"/>
  <c r="J1837" i="17" s="1"/>
  <c r="I1836" i="17"/>
  <c r="J1836" i="17" s="1"/>
  <c r="I1835" i="17"/>
  <c r="J1835" i="17" s="1"/>
  <c r="I1834" i="17"/>
  <c r="J1834" i="17" s="1"/>
  <c r="I1833" i="17"/>
  <c r="J1833" i="17" s="1"/>
  <c r="I1831" i="17"/>
  <c r="J1831" i="17" s="1"/>
  <c r="I1830" i="17"/>
  <c r="J1830" i="17" s="1"/>
  <c r="I1829" i="17"/>
  <c r="J1829" i="17" s="1"/>
  <c r="I1828" i="17"/>
  <c r="J1828" i="17" s="1"/>
  <c r="J1827" i="17"/>
  <c r="I1148" i="17"/>
  <c r="J1148" i="17" s="1"/>
  <c r="J1154" i="17"/>
  <c r="J1081" i="17"/>
  <c r="I1084" i="17"/>
  <c r="J1084" i="17" s="1"/>
  <c r="J1091" i="17"/>
  <c r="J3533" i="17"/>
  <c r="I446" i="17"/>
  <c r="J446" i="17" s="1"/>
  <c r="I449" i="17"/>
  <c r="J449" i="17" s="1"/>
  <c r="I521" i="17"/>
  <c r="J521" i="17" s="1"/>
  <c r="I580" i="17"/>
  <c r="J580" i="17" s="1"/>
  <c r="I579" i="17"/>
  <c r="J579" i="17" s="1"/>
  <c r="I578" i="17"/>
  <c r="I563" i="17"/>
  <c r="J563" i="17" s="1"/>
  <c r="I581" i="17"/>
  <c r="J581" i="17" s="1"/>
  <c r="I562" i="17"/>
  <c r="J562" i="17" s="1"/>
  <c r="I573" i="17"/>
  <c r="J573" i="17" s="1"/>
  <c r="I572" i="17"/>
  <c r="J572" i="17" s="1"/>
  <c r="I570" i="17"/>
  <c r="J570" i="17" s="1"/>
  <c r="I569" i="17"/>
  <c r="J569" i="17" s="1"/>
  <c r="I568" i="17"/>
  <c r="J568" i="17" s="1"/>
  <c r="I567" i="17"/>
  <c r="J567" i="17" s="1"/>
  <c r="I566" i="17"/>
  <c r="J566" i="17" s="1"/>
  <c r="I565" i="17"/>
  <c r="J565" i="17" s="1"/>
  <c r="I564" i="17"/>
  <c r="J564" i="17" s="1"/>
  <c r="I608" i="17"/>
  <c r="J608" i="17" s="1"/>
  <c r="I601" i="17"/>
  <c r="J601" i="17" s="1"/>
  <c r="I600" i="17"/>
  <c r="J600" i="17" s="1"/>
  <c r="I598" i="17"/>
  <c r="J598" i="17" s="1"/>
  <c r="I597" i="17"/>
  <c r="J597" i="17" s="1"/>
  <c r="I596" i="17"/>
  <c r="J596" i="17" s="1"/>
  <c r="I595" i="17"/>
  <c r="J595" i="17" s="1"/>
  <c r="I594" i="17"/>
  <c r="J594" i="17" s="1"/>
  <c r="I609" i="17"/>
  <c r="J609" i="17" s="1"/>
  <c r="I607" i="17"/>
  <c r="J607" i="17" s="1"/>
  <c r="I606" i="17"/>
  <c r="J606" i="17" s="1"/>
  <c r="I605" i="17"/>
  <c r="J605" i="17" s="1"/>
  <c r="I591" i="17"/>
  <c r="J591" i="17" s="1"/>
  <c r="I590" i="17"/>
  <c r="J590" i="17" s="1"/>
  <c r="I593" i="17"/>
  <c r="J593" i="17" s="1"/>
  <c r="I592" i="17"/>
  <c r="J592" i="17" s="1"/>
  <c r="I459" i="17"/>
  <c r="J459" i="17" s="1"/>
  <c r="I458" i="17"/>
  <c r="J458" i="17" s="1"/>
  <c r="I455" i="17"/>
  <c r="J455" i="17" s="1"/>
  <c r="I454" i="17"/>
  <c r="J454" i="17" s="1"/>
  <c r="I448" i="17"/>
  <c r="J448" i="17" s="1"/>
  <c r="I450" i="17"/>
  <c r="J450" i="17" s="1"/>
  <c r="I451" i="17"/>
  <c r="J451" i="17" s="1"/>
  <c r="I452" i="17"/>
  <c r="J452" i="17" s="1"/>
  <c r="I453" i="17"/>
  <c r="J453" i="17" s="1"/>
  <c r="I466" i="17"/>
  <c r="J466" i="17" s="1"/>
  <c r="I468" i="17"/>
  <c r="J468" i="17" s="1"/>
  <c r="I469" i="17"/>
  <c r="J469" i="17" s="1"/>
  <c r="I470" i="17"/>
  <c r="J470" i="17" s="1"/>
  <c r="I471" i="17"/>
  <c r="J471" i="17" s="1"/>
  <c r="I472" i="17"/>
  <c r="J472" i="17" s="1"/>
  <c r="I473" i="17"/>
  <c r="J473" i="17" s="1"/>
  <c r="I474" i="17"/>
  <c r="J474" i="17" s="1"/>
  <c r="I476" i="17"/>
  <c r="J476" i="17" s="1"/>
  <c r="J477" i="17"/>
  <c r="I485" i="17"/>
  <c r="J485" i="17" s="1"/>
  <c r="J495" i="17"/>
  <c r="I502" i="17"/>
  <c r="J502" i="17" s="1"/>
  <c r="J503" i="17"/>
  <c r="I504" i="17"/>
  <c r="J504" i="17" s="1"/>
  <c r="I505" i="17"/>
  <c r="J505" i="17" s="1"/>
  <c r="I506" i="17"/>
  <c r="J506" i="17" s="1"/>
  <c r="I507" i="17"/>
  <c r="J507" i="17" s="1"/>
  <c r="I508" i="17"/>
  <c r="J508" i="17" s="1"/>
  <c r="I509" i="17"/>
  <c r="J509" i="17" s="1"/>
  <c r="I513" i="17"/>
  <c r="J513" i="17" s="1"/>
  <c r="J531" i="17"/>
  <c r="J578" i="17"/>
  <c r="I637" i="17"/>
  <c r="J637" i="17" s="1"/>
  <c r="I636" i="17"/>
  <c r="J636" i="17" s="1"/>
  <c r="I635" i="17"/>
  <c r="J635" i="17" s="1"/>
  <c r="I619" i="17"/>
  <c r="J619" i="17" s="1"/>
  <c r="I638" i="17"/>
  <c r="J638" i="17" s="1"/>
  <c r="I629" i="17"/>
  <c r="J629" i="17" s="1"/>
  <c r="I628" i="17"/>
  <c r="J628" i="17" s="1"/>
  <c r="I626" i="17"/>
  <c r="J626" i="17" s="1"/>
  <c r="I625" i="17"/>
  <c r="J625" i="17" s="1"/>
  <c r="I624" i="17"/>
  <c r="J624" i="17" s="1"/>
  <c r="I623" i="17"/>
  <c r="J623" i="17" s="1"/>
  <c r="I622" i="17"/>
  <c r="J622" i="17" s="1"/>
  <c r="I621" i="17"/>
  <c r="J621" i="17" s="1"/>
  <c r="I620" i="17"/>
  <c r="J620" i="17" s="1"/>
  <c r="I618" i="17"/>
  <c r="J618" i="17" s="1"/>
  <c r="I464" i="17"/>
  <c r="J464" i="17" s="1"/>
  <c r="I467" i="17"/>
  <c r="J467" i="17" s="1"/>
  <c r="I482" i="17"/>
  <c r="J482" i="17" s="1"/>
  <c r="I484" i="17"/>
  <c r="J484" i="17" s="1"/>
  <c r="I486" i="17"/>
  <c r="J486" i="17" s="1"/>
  <c r="I487" i="17"/>
  <c r="J487" i="17" s="1"/>
  <c r="I488" i="17"/>
  <c r="J488" i="17" s="1"/>
  <c r="I489" i="17"/>
  <c r="J489" i="17" s="1"/>
  <c r="I490" i="17"/>
  <c r="J490" i="17" s="1"/>
  <c r="I491" i="17"/>
  <c r="J491" i="17" s="1"/>
  <c r="I500" i="17"/>
  <c r="J500" i="17" s="1"/>
  <c r="I518" i="17"/>
  <c r="J518" i="17" s="1"/>
  <c r="I520" i="17"/>
  <c r="J520" i="17" s="1"/>
  <c r="I522" i="17"/>
  <c r="J522" i="17" s="1"/>
  <c r="I523" i="17"/>
  <c r="J523" i="17" s="1"/>
  <c r="I524" i="17"/>
  <c r="J524" i="17" s="1"/>
  <c r="I525" i="17"/>
  <c r="J525" i="17" s="1"/>
  <c r="I526" i="17"/>
  <c r="J526" i="17" s="1"/>
  <c r="I527" i="17"/>
  <c r="J527" i="17" s="1"/>
  <c r="I549" i="17"/>
  <c r="J549" i="17" s="1"/>
  <c r="I545" i="17"/>
  <c r="J545" i="17" s="1"/>
  <c r="I543" i="17"/>
  <c r="J543" i="17" s="1"/>
  <c r="I539" i="17"/>
  <c r="J539" i="17" s="1"/>
  <c r="I538" i="17"/>
  <c r="I540" i="17" s="1"/>
  <c r="J540" i="17" s="1"/>
  <c r="I542" i="17"/>
  <c r="I553" i="17"/>
  <c r="J553" i="17" s="1"/>
  <c r="J560" i="17"/>
  <c r="J588" i="17"/>
  <c r="J616" i="17"/>
  <c r="I649" i="17"/>
  <c r="I651" i="17" s="1"/>
  <c r="J651" i="17" s="1"/>
  <c r="J4" i="17"/>
  <c r="I57" i="17"/>
  <c r="J57" i="17" s="1"/>
  <c r="I60" i="17"/>
  <c r="J60" i="17" s="1"/>
  <c r="I67" i="17"/>
  <c r="J67" i="17" s="1"/>
  <c r="I71" i="17"/>
  <c r="J71" i="17" s="1"/>
  <c r="I78" i="17"/>
  <c r="J78" i="17" s="1"/>
  <c r="I82" i="17"/>
  <c r="J82" i="17" s="1"/>
  <c r="I145" i="17"/>
  <c r="J145" i="17" s="1"/>
  <c r="I155" i="17"/>
  <c r="J155" i="17" s="1"/>
  <c r="I94" i="17"/>
  <c r="J94" i="17" s="1"/>
  <c r="I92" i="17"/>
  <c r="J92" i="17" s="1"/>
  <c r="I93" i="17"/>
  <c r="J93" i="17" s="1"/>
  <c r="I89" i="17"/>
  <c r="J89" i="17" s="1"/>
  <c r="I22" i="17"/>
  <c r="J22" i="17" s="1"/>
  <c r="I21" i="17"/>
  <c r="J21" i="17" s="1"/>
  <c r="I20" i="17"/>
  <c r="J20" i="17" s="1"/>
  <c r="I31" i="17"/>
  <c r="J31" i="17" s="1"/>
  <c r="J32" i="17"/>
  <c r="I40" i="17"/>
  <c r="J40" i="17" s="1"/>
  <c r="J41" i="17"/>
  <c r="I42" i="17"/>
  <c r="J42" i="17" s="1"/>
  <c r="J61" i="17"/>
  <c r="J72" i="17"/>
  <c r="J83" i="17"/>
  <c r="I110" i="17"/>
  <c r="J110" i="17" s="1"/>
  <c r="J111" i="17"/>
  <c r="I118" i="17"/>
  <c r="J118" i="17" s="1"/>
  <c r="I120" i="17"/>
  <c r="J120" i="17" s="1"/>
  <c r="J122" i="17"/>
  <c r="I123" i="17"/>
  <c r="J123" i="17" s="1"/>
  <c r="I133" i="17"/>
  <c r="J133" i="17" s="1"/>
  <c r="I129" i="17"/>
  <c r="J129" i="17" s="1"/>
  <c r="I134" i="17"/>
  <c r="J134" i="17" s="1"/>
  <c r="I166" i="17"/>
  <c r="J166" i="17" s="1"/>
  <c r="I162" i="17"/>
  <c r="J162" i="17" s="1"/>
  <c r="I167" i="17"/>
  <c r="J167" i="17" s="1"/>
  <c r="I178" i="17"/>
  <c r="J178" i="17" s="1"/>
  <c r="I174" i="17"/>
  <c r="J174" i="17" s="1"/>
  <c r="I179" i="17"/>
  <c r="J179" i="17" s="1"/>
  <c r="I243" i="17"/>
  <c r="J243" i="17" s="1"/>
  <c r="I237" i="17"/>
  <c r="J237" i="17" s="1"/>
  <c r="I235" i="17"/>
  <c r="J235" i="17" s="1"/>
  <c r="I240" i="17"/>
  <c r="J240" i="17" s="1"/>
  <c r="I236" i="17"/>
  <c r="J236" i="17" s="1"/>
  <c r="I234" i="17"/>
  <c r="J234" i="17" s="1"/>
  <c r="I27" i="17"/>
  <c r="J27" i="17" s="1"/>
  <c r="I30" i="17"/>
  <c r="J30" i="17" s="1"/>
  <c r="I37" i="17"/>
  <c r="J37" i="17" s="1"/>
  <c r="J62" i="17"/>
  <c r="I70" i="17"/>
  <c r="J70" i="17" s="1"/>
  <c r="I81" i="17"/>
  <c r="J81" i="17" s="1"/>
  <c r="I131" i="17"/>
  <c r="J131" i="17" s="1"/>
  <c r="J156" i="17"/>
  <c r="I164" i="17"/>
  <c r="J164" i="17" s="1"/>
  <c r="I176" i="17"/>
  <c r="J176" i="17" s="1"/>
  <c r="I223" i="17"/>
  <c r="J223" i="17" s="1"/>
  <c r="I220" i="17"/>
  <c r="J220" i="17" s="1"/>
  <c r="I217" i="17"/>
  <c r="J217" i="17" s="1"/>
  <c r="I216" i="17"/>
  <c r="J216" i="17" s="1"/>
  <c r="I215" i="17"/>
  <c r="J215" i="17" s="1"/>
  <c r="I214" i="17"/>
  <c r="J214" i="17" s="1"/>
  <c r="J190" i="17"/>
  <c r="J389" i="17"/>
  <c r="I151" i="17"/>
  <c r="J151" i="17" s="1"/>
  <c r="I153" i="17"/>
  <c r="J153" i="17" s="1"/>
  <c r="I185" i="17"/>
  <c r="J185" i="17" s="1"/>
  <c r="I187" i="17"/>
  <c r="J187" i="17" s="1"/>
  <c r="J189" i="17"/>
  <c r="J2421" i="17"/>
  <c r="I2413" i="17"/>
  <c r="J2413" i="17" s="1"/>
  <c r="I2414" i="17"/>
  <c r="J2414" i="17" s="1"/>
  <c r="I2415" i="17"/>
  <c r="J2415" i="17" s="1"/>
  <c r="I2416" i="17"/>
  <c r="J2416" i="17" s="1"/>
  <c r="I2417" i="17"/>
  <c r="J2417" i="17" s="1"/>
  <c r="I2418" i="17"/>
  <c r="J2418" i="17" s="1"/>
  <c r="I2419" i="17"/>
  <c r="J2419" i="17" s="1"/>
  <c r="I2420" i="17"/>
  <c r="J2420" i="17" s="1"/>
  <c r="I263" i="17"/>
  <c r="J263" i="17" s="1"/>
  <c r="I260" i="17"/>
  <c r="J260" i="17" s="1"/>
  <c r="I259" i="17"/>
  <c r="J259" i="17" s="1"/>
  <c r="I258" i="17"/>
  <c r="J258" i="17" s="1"/>
  <c r="I257" i="17"/>
  <c r="J257" i="17" s="1"/>
  <c r="I256" i="17"/>
  <c r="J256" i="17" s="1"/>
  <c r="I255" i="17"/>
  <c r="J255" i="17" s="1"/>
  <c r="I292" i="17"/>
  <c r="J292" i="17" s="1"/>
  <c r="I291" i="17"/>
  <c r="J291" i="17" s="1"/>
  <c r="I290" i="17"/>
  <c r="J290" i="17" s="1"/>
  <c r="I289" i="17"/>
  <c r="J289" i="17" s="1"/>
  <c r="I288" i="17"/>
  <c r="J288" i="17" s="1"/>
  <c r="I295" i="17"/>
  <c r="J295" i="17" s="1"/>
  <c r="I318" i="17"/>
  <c r="J318" i="17" s="1"/>
  <c r="I317" i="17"/>
  <c r="J317" i="17" s="1"/>
  <c r="I313" i="17"/>
  <c r="J313" i="17" s="1"/>
  <c r="I314" i="17"/>
  <c r="J314" i="17" s="1"/>
  <c r="I315" i="17"/>
  <c r="J315" i="17" s="1"/>
  <c r="I316" i="17"/>
  <c r="J316" i="17" s="1"/>
  <c r="I344" i="17"/>
  <c r="J344" i="17" s="1"/>
  <c r="I371" i="17"/>
  <c r="J371" i="17" s="1"/>
  <c r="I368" i="17"/>
  <c r="J368" i="17" s="1"/>
  <c r="I367" i="17"/>
  <c r="J367" i="17" s="1"/>
  <c r="I366" i="17"/>
  <c r="J366" i="17" s="1"/>
  <c r="I365" i="17"/>
  <c r="J365" i="17" s="1"/>
  <c r="I364" i="17"/>
  <c r="J364" i="17" s="1"/>
  <c r="I363" i="17"/>
  <c r="J363" i="17" s="1"/>
  <c r="I399" i="17"/>
  <c r="J399" i="17" s="1"/>
  <c r="I396" i="17"/>
  <c r="J396" i="17" s="1"/>
  <c r="I395" i="17"/>
  <c r="J395" i="17" s="1"/>
  <c r="I394" i="17"/>
  <c r="J394" i="17" s="1"/>
  <c r="I393" i="17"/>
  <c r="J393" i="17" s="1"/>
  <c r="I392" i="17"/>
  <c r="J392" i="17" s="1"/>
  <c r="I391" i="17"/>
  <c r="J391" i="17" s="1"/>
  <c r="I426" i="17"/>
  <c r="J426" i="17" s="1"/>
  <c r="I423" i="17"/>
  <c r="J423" i="17" s="1"/>
  <c r="I422" i="17"/>
  <c r="J422" i="17" s="1"/>
  <c r="I421" i="17"/>
  <c r="J421" i="17" s="1"/>
  <c r="I420" i="17"/>
  <c r="J420" i="17" s="1"/>
  <c r="I419" i="17"/>
  <c r="J419" i="17" s="1"/>
  <c r="I418" i="17"/>
  <c r="J418" i="17" s="1"/>
  <c r="I336" i="17"/>
  <c r="J336" i="17" s="1"/>
  <c r="I337" i="17"/>
  <c r="J337" i="17" s="1"/>
  <c r="I338" i="17"/>
  <c r="J338" i="17" s="1"/>
  <c r="J339" i="17"/>
  <c r="I9" i="4"/>
  <c r="I8" i="4"/>
  <c r="I24" i="4"/>
  <c r="I19" i="41"/>
  <c r="I40" i="3"/>
  <c r="I31" i="13"/>
  <c r="I45" i="13"/>
  <c r="I60" i="13"/>
  <c r="I18" i="13"/>
  <c r="I82" i="6"/>
  <c r="I94" i="6"/>
  <c r="I109" i="6"/>
  <c r="I120" i="6"/>
  <c r="I4" i="26"/>
  <c r="I6" i="11"/>
  <c r="I27" i="7"/>
  <c r="I17" i="7"/>
  <c r="I47" i="7"/>
  <c r="I24" i="8"/>
  <c r="I34" i="8"/>
  <c r="I43" i="8"/>
  <c r="I58" i="8"/>
  <c r="I71" i="8"/>
  <c r="I85" i="8"/>
  <c r="I99" i="8"/>
  <c r="I16" i="12"/>
  <c r="I60" i="42"/>
  <c r="I11" i="42"/>
  <c r="I56" i="42"/>
  <c r="I75" i="42"/>
  <c r="I10" i="42"/>
  <c r="I42" i="42"/>
  <c r="I93" i="4"/>
  <c r="I57" i="4"/>
  <c r="I8" i="3"/>
  <c r="I13" i="13"/>
  <c r="I37" i="13"/>
  <c r="I52" i="13"/>
  <c r="I16" i="13"/>
  <c r="I75" i="6"/>
  <c r="I28" i="6"/>
  <c r="I102" i="6"/>
  <c r="I114" i="6"/>
  <c r="I126" i="6"/>
  <c r="I9" i="11"/>
  <c r="I3" i="7"/>
  <c r="I20" i="7"/>
  <c r="I12" i="7"/>
  <c r="I29" i="8"/>
  <c r="I37" i="8"/>
  <c r="I52" i="8"/>
  <c r="I15" i="8"/>
  <c r="I78" i="8"/>
  <c r="I93" i="8"/>
  <c r="I10" i="12"/>
  <c r="I21" i="42"/>
  <c r="I48" i="42"/>
  <c r="I24" i="42"/>
  <c r="I38" i="42"/>
  <c r="I64" i="42"/>
  <c r="I33" i="7"/>
  <c r="I39" i="7"/>
  <c r="I8" i="7"/>
  <c r="I44" i="7"/>
  <c r="I5" i="7"/>
  <c r="I28" i="8"/>
  <c r="I32" i="8"/>
  <c r="I36" i="8"/>
  <c r="I13" i="8"/>
  <c r="I56" i="8"/>
  <c r="I65" i="8"/>
  <c r="I70" i="8"/>
  <c r="I76" i="8"/>
  <c r="I83" i="8"/>
  <c r="I91" i="8"/>
  <c r="I98" i="8"/>
  <c r="I8" i="12"/>
  <c r="I15" i="12"/>
  <c r="I81" i="42"/>
  <c r="I35" i="42"/>
  <c r="I4" i="42"/>
  <c r="I49" i="42"/>
  <c r="I50" i="42"/>
  <c r="I14" i="42"/>
  <c r="I85" i="42"/>
  <c r="I44" i="42"/>
  <c r="I69" i="42"/>
  <c r="I17" i="42"/>
  <c r="I88" i="42"/>
  <c r="I21" i="7"/>
  <c r="I22" i="7"/>
  <c r="I11" i="7"/>
  <c r="I13" i="7"/>
  <c r="I48" i="7"/>
  <c r="I26" i="8"/>
  <c r="I21" i="8"/>
  <c r="I39" i="8"/>
  <c r="I46" i="8"/>
  <c r="I16" i="8"/>
  <c r="I61" i="8"/>
  <c r="I66" i="8"/>
  <c r="I73" i="8"/>
  <c r="I80" i="8"/>
  <c r="I87" i="8"/>
  <c r="I95" i="8"/>
  <c r="I101" i="8"/>
  <c r="I12" i="12"/>
  <c r="I19" i="12"/>
  <c r="I3" i="42"/>
  <c r="I12" i="42"/>
  <c r="I32" i="42"/>
  <c r="I33" i="42"/>
  <c r="I83" i="42"/>
  <c r="I72" i="42"/>
  <c r="I41" i="42"/>
  <c r="I63" i="42"/>
  <c r="I7" i="42"/>
  <c r="I19" i="42"/>
  <c r="I53" i="42"/>
  <c r="I81" i="2"/>
  <c r="I56" i="2"/>
  <c r="I64" i="2"/>
  <c r="I43" i="2"/>
  <c r="I11" i="2"/>
  <c r="I27" i="2"/>
  <c r="I23" i="2"/>
  <c r="I19" i="2"/>
  <c r="I29" i="2"/>
  <c r="I20" i="2"/>
  <c r="I74" i="2"/>
  <c r="I53" i="2"/>
  <c r="I35" i="2"/>
  <c r="I45" i="2"/>
  <c r="I4" i="2"/>
  <c r="I13" i="2"/>
  <c r="I63" i="2"/>
  <c r="I31" i="2"/>
  <c r="I82" i="2"/>
  <c r="I150" i="2"/>
  <c r="I151" i="2"/>
  <c r="I61" i="2"/>
  <c r="I48" i="2"/>
  <c r="I59" i="2"/>
  <c r="I67" i="2"/>
  <c r="I21" i="2"/>
  <c r="I6" i="2"/>
  <c r="I54" i="2"/>
  <c r="I7" i="2"/>
  <c r="I60" i="2"/>
  <c r="I22" i="2"/>
  <c r="I16" i="2"/>
  <c r="I152" i="2"/>
  <c r="I40" i="2"/>
  <c r="I51" i="2"/>
  <c r="I83" i="2"/>
  <c r="I65" i="2"/>
  <c r="I79" i="2"/>
  <c r="I84" i="2"/>
  <c r="I76" i="2"/>
  <c r="I85" i="2"/>
  <c r="I86" i="2"/>
  <c r="I87" i="2"/>
  <c r="I88" i="2"/>
  <c r="I153" i="2"/>
  <c r="I154" i="2"/>
  <c r="I12" i="2"/>
  <c r="I3" i="2"/>
  <c r="I30" i="2"/>
  <c r="I37" i="2"/>
  <c r="I8" i="2"/>
  <c r="I38" i="2"/>
  <c r="I125" i="2"/>
  <c r="I46" i="2"/>
  <c r="I140" i="2"/>
  <c r="I141" i="2"/>
  <c r="I155" i="2"/>
  <c r="I156" i="2"/>
  <c r="I127" i="2"/>
  <c r="I157" i="2"/>
  <c r="I158" i="2"/>
  <c r="I159" i="2"/>
  <c r="I139" i="2"/>
  <c r="I160" i="2"/>
  <c r="I128" i="2"/>
  <c r="I68" i="2"/>
  <c r="I66" i="2"/>
  <c r="I161" i="2"/>
  <c r="I162" i="2"/>
  <c r="I163" i="2"/>
  <c r="I164" i="2"/>
  <c r="I165" i="2"/>
  <c r="I166" i="2"/>
  <c r="I167" i="2"/>
  <c r="I168" i="2"/>
  <c r="I169" i="2"/>
  <c r="I170" i="2"/>
  <c r="I171" i="2"/>
  <c r="I47" i="2"/>
  <c r="I172" i="2"/>
  <c r="I173" i="2"/>
  <c r="I174" i="2"/>
  <c r="I175" i="2"/>
  <c r="I176" i="2"/>
  <c r="I129" i="2"/>
  <c r="I130" i="2"/>
  <c r="I69" i="2"/>
  <c r="I5" i="2"/>
  <c r="I122" i="2"/>
  <c r="I177" i="2"/>
  <c r="I178" i="2"/>
  <c r="I62" i="2"/>
  <c r="I39" i="2"/>
  <c r="I179" i="2"/>
  <c r="I180" i="2"/>
  <c r="I181" i="2"/>
  <c r="I182" i="2"/>
  <c r="I183" i="2"/>
  <c r="I184" i="2"/>
  <c r="I185" i="2"/>
  <c r="I186" i="2"/>
  <c r="I187" i="2"/>
  <c r="I188" i="2"/>
  <c r="I135" i="2"/>
  <c r="I189" i="2"/>
  <c r="I190" i="2"/>
  <c r="I123" i="2"/>
  <c r="I191" i="2"/>
  <c r="I136" i="2"/>
  <c r="I192" i="2"/>
  <c r="I193" i="2"/>
  <c r="I194" i="2"/>
  <c r="I195" i="2"/>
  <c r="I196" i="2"/>
  <c r="I197" i="2"/>
  <c r="I198" i="2"/>
  <c r="I199" i="2"/>
  <c r="I89" i="2"/>
  <c r="I90" i="2"/>
  <c r="I91" i="2"/>
  <c r="I92" i="2"/>
  <c r="I93" i="2"/>
  <c r="I94" i="2"/>
  <c r="I95" i="2"/>
  <c r="I78" i="2"/>
  <c r="I96" i="2"/>
  <c r="I97" i="2"/>
  <c r="I75" i="2"/>
  <c r="I98" i="2"/>
  <c r="I99" i="2"/>
  <c r="I100" i="2"/>
  <c r="I101" i="2"/>
  <c r="I102" i="2"/>
  <c r="I103" i="2"/>
  <c r="I104" i="2"/>
  <c r="I105" i="2"/>
  <c r="I106" i="2"/>
  <c r="I107" i="2"/>
  <c r="I108" i="2"/>
  <c r="I109" i="2"/>
  <c r="I72" i="2"/>
  <c r="I110" i="2"/>
  <c r="I111" i="2"/>
  <c r="I112" i="2"/>
  <c r="I77" i="2"/>
  <c r="I113" i="2"/>
  <c r="I114" i="2"/>
  <c r="I115" i="2"/>
  <c r="I116" i="2"/>
  <c r="I117" i="2"/>
  <c r="I73" i="2"/>
  <c r="I118" i="2"/>
  <c r="I119" i="2"/>
  <c r="I200" i="2"/>
  <c r="I201" i="2"/>
  <c r="I202" i="2"/>
  <c r="I203" i="2"/>
  <c r="I204" i="2"/>
  <c r="I14" i="2"/>
  <c r="I205" i="2"/>
  <c r="I206" i="2"/>
  <c r="I207" i="2"/>
  <c r="I208" i="2"/>
  <c r="I209" i="2"/>
  <c r="I34" i="2"/>
  <c r="I210" i="2"/>
  <c r="I137" i="2"/>
  <c r="I211" i="2"/>
  <c r="I212" i="2"/>
  <c r="I213" i="2"/>
  <c r="I214" i="2"/>
  <c r="I215" i="2"/>
  <c r="I216" i="2"/>
  <c r="I217" i="2"/>
  <c r="I218" i="2"/>
  <c r="I219" i="2"/>
  <c r="I220" i="2"/>
  <c r="I221" i="2"/>
  <c r="I222" i="2"/>
  <c r="I223" i="2"/>
  <c r="I224" i="2"/>
  <c r="I225" i="2"/>
  <c r="I226" i="2"/>
  <c r="I227" i="2"/>
  <c r="I228" i="2"/>
  <c r="I138" i="2"/>
  <c r="I229" i="2"/>
  <c r="I230" i="2"/>
  <c r="I231" i="2"/>
  <c r="I232" i="2"/>
  <c r="I233" i="2"/>
  <c r="I234" i="2"/>
  <c r="I235" i="2"/>
  <c r="I236" i="2"/>
  <c r="I237" i="2"/>
  <c r="I238" i="2"/>
  <c r="I239" i="2"/>
  <c r="I240" i="2"/>
  <c r="I241" i="2"/>
  <c r="I242" i="2"/>
  <c r="I243" i="2"/>
  <c r="I244" i="2"/>
  <c r="I245" i="2"/>
  <c r="I246" i="2"/>
  <c r="I247" i="2"/>
  <c r="I248" i="2"/>
  <c r="I249" i="2"/>
  <c r="I250" i="2"/>
  <c r="I251" i="2"/>
  <c r="I252" i="2"/>
  <c r="I77" i="4"/>
  <c r="I41" i="4"/>
  <c r="I42" i="4"/>
  <c r="I43" i="4"/>
  <c r="I44" i="4"/>
  <c r="I45" i="4"/>
  <c r="I6" i="4"/>
  <c r="I80" i="4"/>
  <c r="I28" i="4"/>
  <c r="I35" i="4"/>
  <c r="I48" i="4"/>
  <c r="I8" i="41"/>
  <c r="I3" i="41"/>
  <c r="I9" i="41"/>
  <c r="I5" i="41"/>
  <c r="I15" i="41"/>
  <c r="I18" i="41"/>
  <c r="I17" i="41"/>
  <c r="I10" i="41"/>
  <c r="I11" i="41"/>
  <c r="I47" i="10"/>
  <c r="I43" i="10"/>
  <c r="I48" i="10"/>
  <c r="I49" i="10"/>
  <c r="I50" i="10"/>
  <c r="I41" i="10"/>
  <c r="I42" i="10"/>
  <c r="I36" i="10"/>
  <c r="I51" i="10"/>
  <c r="I52" i="10"/>
  <c r="I53" i="10"/>
  <c r="I54" i="10"/>
  <c r="I55" i="10"/>
  <c r="I56" i="10"/>
  <c r="I57" i="10"/>
  <c r="I58" i="10"/>
  <c r="I59" i="10"/>
  <c r="I60" i="10"/>
  <c r="I40" i="10"/>
  <c r="I37" i="10"/>
  <c r="I61" i="10"/>
  <c r="I35" i="10"/>
  <c r="I45" i="10"/>
  <c r="I32" i="10"/>
  <c r="I25" i="10"/>
  <c r="I31" i="10"/>
  <c r="I3" i="10"/>
  <c r="I22" i="10"/>
  <c r="I4" i="10"/>
  <c r="I62" i="10"/>
  <c r="I63" i="10"/>
  <c r="I64" i="10"/>
  <c r="I65" i="10"/>
  <c r="I66" i="10"/>
  <c r="I67" i="10"/>
  <c r="I33" i="10"/>
  <c r="I39" i="10"/>
  <c r="I68" i="10"/>
  <c r="I23" i="10"/>
  <c r="I20" i="10"/>
  <c r="I13" i="10"/>
  <c r="I24" i="10"/>
  <c r="I5" i="10"/>
  <c r="I34" i="10"/>
  <c r="I8" i="10"/>
  <c r="I7" i="10"/>
  <c r="I69" i="10"/>
  <c r="I11" i="10"/>
  <c r="I70" i="10"/>
  <c r="I71" i="10"/>
  <c r="I72" i="10"/>
  <c r="I73" i="10"/>
  <c r="I74" i="10"/>
  <c r="I75" i="10"/>
  <c r="I76" i="10"/>
  <c r="I12" i="10"/>
  <c r="I77" i="10"/>
  <c r="I9" i="10"/>
  <c r="I6" i="10"/>
  <c r="I21" i="10"/>
  <c r="I14" i="10"/>
  <c r="I10" i="10"/>
  <c r="I16" i="10"/>
  <c r="I18" i="10"/>
  <c r="I26" i="10"/>
  <c r="I78" i="10"/>
  <c r="I29" i="10"/>
  <c r="I28" i="10"/>
  <c r="I79" i="10"/>
  <c r="I46" i="10"/>
  <c r="I15" i="10"/>
  <c r="I44" i="10"/>
  <c r="I27" i="10"/>
  <c r="I30" i="10"/>
  <c r="I17" i="10"/>
  <c r="I19" i="10"/>
  <c r="I80" i="10"/>
  <c r="I81" i="10"/>
  <c r="I82" i="10"/>
  <c r="I83" i="10"/>
  <c r="I18" i="11"/>
  <c r="I19" i="11"/>
  <c r="I20" i="11"/>
  <c r="I4" i="11"/>
  <c r="I17" i="11"/>
  <c r="I8" i="11"/>
  <c r="I7" i="11"/>
  <c r="I672" i="17" l="1"/>
  <c r="J672" i="17" s="1"/>
  <c r="I656" i="17"/>
  <c r="J656" i="17" s="1"/>
  <c r="I657" i="17"/>
  <c r="J657" i="17" s="1"/>
  <c r="I544" i="17"/>
  <c r="J544" i="17" s="1"/>
  <c r="I552" i="17"/>
  <c r="J552" i="17" s="1"/>
  <c r="I551" i="17"/>
  <c r="J551" i="17" s="1"/>
  <c r="I669" i="17"/>
  <c r="J669" i="17" s="1"/>
  <c r="J538" i="17"/>
  <c r="J649" i="17"/>
  <c r="G2" i="26"/>
  <c r="AE53" i="15" s="1"/>
  <c r="G2" i="40"/>
  <c r="AE61" i="15" s="1"/>
  <c r="G2" i="8"/>
  <c r="G2" i="2"/>
  <c r="G2" i="12"/>
  <c r="G2" i="10"/>
  <c r="AE50" i="15" s="1"/>
  <c r="G2" i="5"/>
  <c r="G2" i="7"/>
  <c r="G2" i="13"/>
  <c r="G2" i="6"/>
  <c r="G2" i="11"/>
  <c r="G2" i="42"/>
  <c r="I2" i="11"/>
  <c r="I2" i="43"/>
  <c r="AC53" i="25" s="1"/>
  <c r="I2" i="12"/>
  <c r="I2" i="2"/>
  <c r="I2" i="4"/>
  <c r="I2" i="26"/>
  <c r="AC61" i="25" s="1"/>
  <c r="I2" i="40"/>
  <c r="AC44" i="25" s="1"/>
  <c r="I2" i="5"/>
  <c r="I2" i="42"/>
  <c r="I2" i="8"/>
  <c r="I2" i="7"/>
  <c r="I2" i="10"/>
  <c r="I2" i="6"/>
  <c r="I2" i="13"/>
  <c r="I2" i="41"/>
  <c r="AC57" i="25" s="1"/>
  <c r="I654" i="17"/>
  <c r="J654" i="17" s="1"/>
  <c r="I661" i="17"/>
  <c r="J661" i="17" s="1"/>
  <c r="I652" i="17"/>
  <c r="J652" i="17" s="1"/>
  <c r="I671" i="17"/>
  <c r="J671" i="17" s="1"/>
  <c r="I1169" i="17"/>
  <c r="J1169" i="17" s="1"/>
  <c r="I1168" i="17"/>
  <c r="J1168" i="17" s="1"/>
  <c r="I1167" i="17"/>
  <c r="J1167" i="17" s="1"/>
  <c r="I1166" i="17"/>
  <c r="J1166" i="17" s="1"/>
  <c r="I1165" i="17"/>
  <c r="J1165" i="17" s="1"/>
  <c r="I1164" i="17"/>
  <c r="J1164" i="17" s="1"/>
  <c r="I1163" i="17"/>
  <c r="J1163" i="17" s="1"/>
  <c r="I1162" i="17"/>
  <c r="J1162" i="17" s="1"/>
  <c r="I1161" i="17"/>
  <c r="J1161" i="17" s="1"/>
  <c r="I1160" i="17"/>
  <c r="J1160" i="17" s="1"/>
  <c r="I1159" i="17"/>
  <c r="J1159" i="17" s="1"/>
  <c r="I1157" i="17"/>
  <c r="J1157" i="17" s="1"/>
  <c r="I1152" i="17"/>
  <c r="J1152" i="17" s="1"/>
  <c r="I1151" i="17"/>
  <c r="J1151" i="17" s="1"/>
  <c r="I1150" i="17"/>
  <c r="J1150" i="17" s="1"/>
  <c r="I1158" i="17"/>
  <c r="J1158" i="17" s="1"/>
  <c r="I1156" i="17"/>
  <c r="J1156" i="17" s="1"/>
  <c r="I1149" i="17"/>
  <c r="J1149" i="17" s="1"/>
  <c r="I1105" i="17"/>
  <c r="J1105" i="17" s="1"/>
  <c r="I1104" i="17"/>
  <c r="J1104" i="17" s="1"/>
  <c r="I1103" i="17"/>
  <c r="J1103" i="17" s="1"/>
  <c r="I1102" i="17"/>
  <c r="J1102" i="17" s="1"/>
  <c r="I1101" i="17"/>
  <c r="J1101" i="17" s="1"/>
  <c r="I1100" i="17"/>
  <c r="J1100" i="17" s="1"/>
  <c r="I1099" i="17"/>
  <c r="J1099" i="17" s="1"/>
  <c r="I1098" i="17"/>
  <c r="J1098" i="17" s="1"/>
  <c r="I1097" i="17"/>
  <c r="J1097" i="17" s="1"/>
  <c r="I1096" i="17"/>
  <c r="J1096" i="17" s="1"/>
  <c r="I1095" i="17"/>
  <c r="J1095" i="17" s="1"/>
  <c r="I1093" i="17"/>
  <c r="J1093" i="17" s="1"/>
  <c r="I1088" i="17"/>
  <c r="J1088" i="17" s="1"/>
  <c r="I1087" i="17"/>
  <c r="J1087" i="17" s="1"/>
  <c r="I1086" i="17"/>
  <c r="J1086" i="17" s="1"/>
  <c r="I1094" i="17"/>
  <c r="J1094" i="17" s="1"/>
  <c r="I1092" i="17"/>
  <c r="J1092" i="17" s="1"/>
  <c r="I1085" i="17"/>
  <c r="J1085" i="17" s="1"/>
  <c r="I655" i="17"/>
  <c r="I659" i="17"/>
  <c r="J659" i="17" s="1"/>
  <c r="I670" i="17"/>
  <c r="J670" i="17" s="1"/>
  <c r="I653" i="17"/>
  <c r="J653" i="17" s="1"/>
  <c r="I658" i="17"/>
  <c r="J658" i="17" s="1"/>
  <c r="I662" i="17"/>
  <c r="J662" i="17" s="1"/>
  <c r="I548" i="17"/>
  <c r="I530" i="17"/>
  <c r="J530" i="17" s="1"/>
  <c r="I528" i="17"/>
  <c r="J528" i="17" s="1"/>
  <c r="I494" i="17"/>
  <c r="J494" i="17" s="1"/>
  <c r="I492" i="17"/>
  <c r="J492" i="17" s="1"/>
  <c r="I456" i="17"/>
  <c r="J456" i="17" s="1"/>
  <c r="I512" i="17"/>
  <c r="J512" i="17" s="1"/>
  <c r="I510" i="17"/>
  <c r="J510" i="17" s="1"/>
  <c r="I341" i="17"/>
  <c r="J341" i="17" s="1"/>
  <c r="I340" i="17"/>
  <c r="J340" i="17" s="1"/>
  <c r="AE44" i="15" l="1"/>
  <c r="AE59" i="15"/>
  <c r="AE51" i="15"/>
  <c r="AE45" i="15"/>
  <c r="AE47" i="15"/>
  <c r="AE54" i="15"/>
  <c r="AE56" i="15"/>
  <c r="AE48" i="15"/>
  <c r="AE57" i="15"/>
  <c r="AE52" i="15"/>
  <c r="AC50" i="25"/>
  <c r="I546" i="17"/>
  <c r="J546" i="17" s="1"/>
  <c r="J548" i="17"/>
  <c r="AC60" i="25"/>
  <c r="AC48" i="25"/>
  <c r="AC59" i="25"/>
  <c r="AC45" i="25"/>
  <c r="AE58" i="15"/>
  <c r="AC49" i="25"/>
  <c r="AC51" i="25"/>
  <c r="AC55" i="25"/>
  <c r="AC46" i="25"/>
  <c r="AC47" i="25"/>
  <c r="AC56" i="25"/>
  <c r="AE60" i="15"/>
  <c r="AE49" i="15" l="1"/>
  <c r="I2" i="3"/>
  <c r="AC58" i="25" s="1"/>
  <c r="AC43" i="25" s="1"/>
  <c r="AB42" i="25" s="1"/>
  <c r="Z42" i="25" l="1"/>
  <c r="AA42" i="25"/>
  <c r="X42" i="25"/>
  <c r="Y42" i="25"/>
  <c r="V42" i="25"/>
  <c r="W42" i="25"/>
  <c r="T42" i="25"/>
  <c r="U42" i="25"/>
  <c r="R42" i="25"/>
  <c r="S42" i="25"/>
  <c r="P42" i="25"/>
  <c r="Q42" i="25"/>
  <c r="N42" i="25"/>
  <c r="O42" i="25"/>
  <c r="L42" i="25"/>
  <c r="M42" i="25"/>
  <c r="J42" i="25"/>
  <c r="K42" i="25"/>
  <c r="H42" i="25"/>
  <c r="I42" i="25"/>
  <c r="F42" i="25"/>
  <c r="G42" i="25"/>
  <c r="D42" i="25"/>
  <c r="E42" i="25"/>
  <c r="B42" i="25"/>
  <c r="C42" i="25"/>
  <c r="AC42" i="25"/>
  <c r="AE43" i="15"/>
  <c r="AD42" i="15" s="1"/>
  <c r="AB42" i="15" l="1"/>
  <c r="AC42" i="15"/>
  <c r="Z42" i="15"/>
  <c r="AA42" i="15"/>
  <c r="X42" i="15"/>
  <c r="Y42" i="15"/>
  <c r="V42" i="15"/>
  <c r="W42" i="15"/>
  <c r="T42" i="15"/>
  <c r="U42" i="15"/>
  <c r="R42" i="15"/>
  <c r="S42" i="15"/>
  <c r="P42" i="15"/>
  <c r="Q42" i="15"/>
  <c r="N42" i="15"/>
  <c r="O42" i="15"/>
  <c r="L42" i="15"/>
  <c r="M42" i="15"/>
  <c r="J42" i="15"/>
  <c r="K42" i="15"/>
  <c r="H42" i="15"/>
  <c r="I42" i="15"/>
  <c r="F42" i="15"/>
  <c r="G42" i="15"/>
  <c r="D42" i="15"/>
  <c r="E42" i="15"/>
  <c r="B42" i="15"/>
  <c r="C42" i="15"/>
  <c r="AE42" i="15"/>
</calcChain>
</file>

<file path=xl/sharedStrings.xml><?xml version="1.0" encoding="utf-8"?>
<sst xmlns="http://schemas.openxmlformats.org/spreadsheetml/2006/main" count="58606" uniqueCount="16168">
  <si>
    <t>商品コード</t>
    <rPh sb="0" eb="2">
      <t>ショウヒン</t>
    </rPh>
    <phoneticPr fontId="10"/>
  </si>
  <si>
    <t>商品名</t>
    <rPh sb="0" eb="2">
      <t>ショウヒン</t>
    </rPh>
    <rPh sb="2" eb="3">
      <t>メイ</t>
    </rPh>
    <phoneticPr fontId="10"/>
  </si>
  <si>
    <t>在庫数</t>
    <rPh sb="0" eb="2">
      <t>ザイコ</t>
    </rPh>
    <rPh sb="2" eb="3">
      <t>スウ</t>
    </rPh>
    <phoneticPr fontId="10"/>
  </si>
  <si>
    <t>TSA070400</t>
  </si>
  <si>
    <t>TSA070401</t>
  </si>
  <si>
    <t>TSA070450</t>
  </si>
  <si>
    <t>TSA070450W</t>
  </si>
  <si>
    <t>TSA070451</t>
  </si>
  <si>
    <t>TSA070500</t>
  </si>
  <si>
    <t>TSA070501</t>
  </si>
  <si>
    <t>TSA070550</t>
  </si>
  <si>
    <t>TSA070551</t>
  </si>
  <si>
    <t>TSA070600</t>
  </si>
  <si>
    <t>TSA070601</t>
  </si>
  <si>
    <t>TSA070650</t>
  </si>
  <si>
    <t>TSA070651</t>
  </si>
  <si>
    <t>TSA070700</t>
  </si>
  <si>
    <t>TSA070701</t>
  </si>
  <si>
    <t>TSA070750</t>
  </si>
  <si>
    <t>TSA070751</t>
  </si>
  <si>
    <t>TSA070800</t>
  </si>
  <si>
    <t>TSA070801</t>
  </si>
  <si>
    <t>TSA070850</t>
  </si>
  <si>
    <t>TSA070851</t>
  </si>
  <si>
    <t>TSA070900</t>
  </si>
  <si>
    <t>TSA070901</t>
  </si>
  <si>
    <t>TSA070950</t>
  </si>
  <si>
    <t>TSA070951</t>
  </si>
  <si>
    <t>TSA071000</t>
  </si>
  <si>
    <t>TSA071001</t>
  </si>
  <si>
    <t>TSA071050</t>
  </si>
  <si>
    <t>TSA071051</t>
  </si>
  <si>
    <t>TSA071100</t>
  </si>
  <si>
    <t>TSA071101</t>
  </si>
  <si>
    <t>CHX04035</t>
  </si>
  <si>
    <t>CHX04040</t>
  </si>
  <si>
    <t>CHX04045</t>
  </si>
  <si>
    <t>CHX04050</t>
  </si>
  <si>
    <t>CHX04055</t>
  </si>
  <si>
    <t>CHX04060</t>
  </si>
  <si>
    <t>CHX04065</t>
  </si>
  <si>
    <t>CHX04070</t>
  </si>
  <si>
    <t>CHX04075</t>
  </si>
  <si>
    <t>CHX04080</t>
  </si>
  <si>
    <t>TSP35H</t>
  </si>
  <si>
    <t>TSP35HZ</t>
  </si>
  <si>
    <t>TSP40H</t>
  </si>
  <si>
    <t>TSP40HZ</t>
  </si>
  <si>
    <t>TSP40Y</t>
  </si>
  <si>
    <t>TSP40YZ</t>
  </si>
  <si>
    <t>TSP45H</t>
  </si>
  <si>
    <t>TSP45HZ</t>
  </si>
  <si>
    <t>TSP45Y</t>
  </si>
  <si>
    <t>TSP45YZ</t>
  </si>
  <si>
    <t>TSP50H</t>
  </si>
  <si>
    <t>TSP50HZ</t>
  </si>
  <si>
    <t>TSP50Y</t>
  </si>
  <si>
    <t>TSP50YZ</t>
  </si>
  <si>
    <t>TSP55H</t>
  </si>
  <si>
    <t>TSP55HZ</t>
  </si>
  <si>
    <t>TSP55Y</t>
  </si>
  <si>
    <t>TSP55YZ</t>
  </si>
  <si>
    <t>TSP60H</t>
  </si>
  <si>
    <t>TSP60HZ</t>
  </si>
  <si>
    <t>TSP60Y</t>
  </si>
  <si>
    <t>TSP60YZ</t>
  </si>
  <si>
    <t>TSP65H</t>
  </si>
  <si>
    <t>TSP65HZ</t>
  </si>
  <si>
    <t>TSP65Y</t>
  </si>
  <si>
    <t>TSP65YZ</t>
  </si>
  <si>
    <t>TSP70H</t>
  </si>
  <si>
    <t>TSP70HZ</t>
  </si>
  <si>
    <t>TSP70Y</t>
  </si>
  <si>
    <t>TSP70YZ</t>
  </si>
  <si>
    <t>TSP75H</t>
  </si>
  <si>
    <t>TSP75HZ</t>
  </si>
  <si>
    <t>TSP75Y</t>
  </si>
  <si>
    <t>TSP75YZ</t>
  </si>
  <si>
    <t>TSP80H</t>
  </si>
  <si>
    <t>TSP80HZ</t>
  </si>
  <si>
    <t>TSP80Y</t>
  </si>
  <si>
    <t>TSP80YZ</t>
  </si>
  <si>
    <t>TP35H</t>
  </si>
  <si>
    <t>TP40H</t>
  </si>
  <si>
    <t>TP42H</t>
  </si>
  <si>
    <t>TP45H</t>
  </si>
  <si>
    <t>TP48H</t>
  </si>
  <si>
    <t>TP50H</t>
  </si>
  <si>
    <t>TP55H</t>
  </si>
  <si>
    <t>TP60H</t>
  </si>
  <si>
    <t>TP65H</t>
  </si>
  <si>
    <t>TP70H</t>
  </si>
  <si>
    <t>TP75H</t>
  </si>
  <si>
    <t>TP80H</t>
  </si>
  <si>
    <t>TP85H</t>
  </si>
  <si>
    <t>TP90H</t>
  </si>
  <si>
    <t>KPG04035</t>
  </si>
  <si>
    <t>KPG04040</t>
  </si>
  <si>
    <t>KPG04045</t>
  </si>
  <si>
    <t>KPG04050</t>
  </si>
  <si>
    <t>KPG04055</t>
  </si>
  <si>
    <t>KPG04060</t>
  </si>
  <si>
    <t>KPG04065</t>
  </si>
  <si>
    <t>KPG04070</t>
  </si>
  <si>
    <t>KPG04075</t>
  </si>
  <si>
    <t>KPG04080</t>
  </si>
  <si>
    <t>CP04030F</t>
  </si>
  <si>
    <t>CP04034F</t>
  </si>
  <si>
    <t>CP04038F</t>
  </si>
  <si>
    <t>CP04040F</t>
  </si>
  <si>
    <t>CP04042F</t>
  </si>
  <si>
    <t>CP04045F</t>
  </si>
  <si>
    <t>CP04050F</t>
  </si>
  <si>
    <t>CP04055F</t>
  </si>
  <si>
    <t>DG04034F</t>
  </si>
  <si>
    <t>DG04038F</t>
  </si>
  <si>
    <t>DG04040F</t>
  </si>
  <si>
    <t>DG04042F</t>
  </si>
  <si>
    <t>DG04045F</t>
  </si>
  <si>
    <t>DG04050F</t>
  </si>
  <si>
    <t>DG04055F</t>
  </si>
  <si>
    <t>DJ04030F</t>
  </si>
  <si>
    <t>DJ04034F</t>
  </si>
  <si>
    <t>DJ04038F</t>
  </si>
  <si>
    <t>DJ04040F</t>
  </si>
  <si>
    <t>DJ04042F</t>
  </si>
  <si>
    <t>DJ04045F</t>
  </si>
  <si>
    <t>DJ04050F</t>
  </si>
  <si>
    <t>DJ04055F</t>
  </si>
  <si>
    <t>DQ04034F</t>
  </si>
  <si>
    <t>DQ04038F</t>
  </si>
  <si>
    <t>DQ04040F</t>
  </si>
  <si>
    <t>DQ04042F</t>
  </si>
  <si>
    <t>DQ04045F</t>
  </si>
  <si>
    <t>DQ04050F</t>
  </si>
  <si>
    <t>DQ04055F</t>
  </si>
  <si>
    <t>OLBK44</t>
  </si>
  <si>
    <t>OLBK57</t>
  </si>
  <si>
    <t>OLBK63</t>
  </si>
  <si>
    <t>OLB32</t>
  </si>
  <si>
    <t>OLB38</t>
  </si>
  <si>
    <t>OLB44</t>
  </si>
  <si>
    <t>OLB50</t>
  </si>
  <si>
    <t>OLB51</t>
  </si>
  <si>
    <t>OLB57</t>
  </si>
  <si>
    <t>OLB70</t>
  </si>
  <si>
    <t>OLB76</t>
  </si>
  <si>
    <t>OLB89</t>
  </si>
  <si>
    <t>KZN8808454</t>
  </si>
  <si>
    <t>KZN8808454N</t>
  </si>
  <si>
    <t>UMC330</t>
  </si>
  <si>
    <t>UMC617</t>
  </si>
  <si>
    <t>UMC617N</t>
  </si>
  <si>
    <t>UMD100B</t>
  </si>
  <si>
    <t>UMD100N</t>
  </si>
  <si>
    <t>UMD1650</t>
  </si>
  <si>
    <t>UMD1650N</t>
  </si>
  <si>
    <t>UMD5001</t>
  </si>
  <si>
    <t>Y1A</t>
  </si>
  <si>
    <t>Y1B</t>
  </si>
  <si>
    <t>Y1C</t>
  </si>
  <si>
    <t>Y2A</t>
  </si>
  <si>
    <t>Y2B</t>
  </si>
  <si>
    <t>Y2C</t>
  </si>
  <si>
    <t>Y3A</t>
  </si>
  <si>
    <t>Y4A</t>
  </si>
  <si>
    <t>Y5A</t>
  </si>
  <si>
    <t>Y6A</t>
  </si>
  <si>
    <t>Y7A</t>
  </si>
  <si>
    <t>ZNGM</t>
  </si>
  <si>
    <t>ZNGMN</t>
  </si>
  <si>
    <t>ZO1A</t>
  </si>
  <si>
    <t>ZO10A</t>
  </si>
  <si>
    <t>ZO11A</t>
  </si>
  <si>
    <t>ZO11B</t>
  </si>
  <si>
    <t>ZO2A</t>
  </si>
  <si>
    <t>ZO3A</t>
  </si>
  <si>
    <t>ZO4A</t>
  </si>
  <si>
    <t>ZO4B</t>
  </si>
  <si>
    <t>ZO5A</t>
  </si>
  <si>
    <t>ZO6A</t>
  </si>
  <si>
    <t>ZO6AN</t>
  </si>
  <si>
    <t>ZO6B</t>
  </si>
  <si>
    <t>ZO6BN</t>
  </si>
  <si>
    <t>ZO7A</t>
  </si>
  <si>
    <t>ZO7B</t>
  </si>
  <si>
    <t>ZO7BBS</t>
  </si>
  <si>
    <t>ZO8A</t>
  </si>
  <si>
    <t>ZO8AN</t>
  </si>
  <si>
    <t>ZO9A</t>
  </si>
  <si>
    <t>ZO9AN</t>
  </si>
  <si>
    <t>2FE43002</t>
  </si>
  <si>
    <t>2FE43008</t>
  </si>
  <si>
    <t>2FE52003</t>
  </si>
  <si>
    <t>2FE52004</t>
  </si>
  <si>
    <t>2FE52010</t>
  </si>
  <si>
    <t>TA1</t>
  </si>
  <si>
    <t>TA1A</t>
  </si>
  <si>
    <t>TA1B</t>
  </si>
  <si>
    <t>TA2</t>
  </si>
  <si>
    <t>TA2A</t>
  </si>
  <si>
    <t>TA2B</t>
  </si>
  <si>
    <t>KA61012</t>
  </si>
  <si>
    <t>KA61019</t>
  </si>
  <si>
    <t>KA61019ST</t>
  </si>
  <si>
    <t>KA61025</t>
  </si>
  <si>
    <t>KA61025ST</t>
  </si>
  <si>
    <t>KA61032</t>
  </si>
  <si>
    <t>KA61032ST</t>
  </si>
  <si>
    <t>KA61032STW</t>
  </si>
  <si>
    <t>KA61038</t>
  </si>
  <si>
    <t>KA61038ST</t>
  </si>
  <si>
    <t>KA61038STW</t>
  </si>
  <si>
    <t>KA61045ST</t>
  </si>
  <si>
    <t>KA61050</t>
  </si>
  <si>
    <t>KA61050STW</t>
  </si>
  <si>
    <t>KA61065</t>
  </si>
  <si>
    <t>KA61065STW</t>
  </si>
  <si>
    <t>KA61076ST</t>
  </si>
  <si>
    <t>KA61076STW</t>
  </si>
  <si>
    <t>KA61100STW</t>
  </si>
  <si>
    <t>KA63019</t>
  </si>
  <si>
    <t>KA63025</t>
  </si>
  <si>
    <t>KA63032</t>
  </si>
  <si>
    <t>KA63038</t>
  </si>
  <si>
    <t>KA63045</t>
  </si>
  <si>
    <t>KA63050</t>
  </si>
  <si>
    <t>KA63065</t>
  </si>
  <si>
    <t>KA63076</t>
  </si>
  <si>
    <t>KA63100</t>
  </si>
  <si>
    <t>KA65016</t>
  </si>
  <si>
    <t>KA65019</t>
  </si>
  <si>
    <t>KA65025</t>
  </si>
  <si>
    <t>KA65032</t>
  </si>
  <si>
    <t>KA65038</t>
  </si>
  <si>
    <t>KA65045</t>
  </si>
  <si>
    <t>KA65050</t>
  </si>
  <si>
    <t>KA65065</t>
  </si>
  <si>
    <t>KA65076</t>
  </si>
  <si>
    <t>KA65100</t>
  </si>
  <si>
    <t>KA69032</t>
  </si>
  <si>
    <t>KA6903225</t>
  </si>
  <si>
    <t>KA69038</t>
  </si>
  <si>
    <t>KA69045</t>
  </si>
  <si>
    <t>KA69050</t>
  </si>
  <si>
    <t>KA69065</t>
  </si>
  <si>
    <t>KA69076</t>
  </si>
  <si>
    <t>KA69100</t>
  </si>
  <si>
    <t>KA87012</t>
  </si>
  <si>
    <t>KA87019</t>
  </si>
  <si>
    <t>KA8701925</t>
  </si>
  <si>
    <t>KA87025</t>
  </si>
  <si>
    <t>KA87032</t>
  </si>
  <si>
    <t>KA87038</t>
  </si>
  <si>
    <t>KA87050</t>
  </si>
  <si>
    <t>KA87065</t>
  </si>
  <si>
    <t>KA87076</t>
  </si>
  <si>
    <t>KA88032</t>
  </si>
  <si>
    <t>KA88038</t>
  </si>
  <si>
    <t>KA88045</t>
  </si>
  <si>
    <t>KA88050</t>
  </si>
  <si>
    <t>KA88065</t>
  </si>
  <si>
    <t>KA88076</t>
  </si>
  <si>
    <t>KA88100</t>
  </si>
  <si>
    <t>KA89032</t>
  </si>
  <si>
    <t>KA8903225</t>
  </si>
  <si>
    <t>KA89038</t>
  </si>
  <si>
    <t>KA89045</t>
  </si>
  <si>
    <t>KA89050</t>
  </si>
  <si>
    <t>KA8905045</t>
  </si>
  <si>
    <t>KA89065</t>
  </si>
  <si>
    <t>KA89076</t>
  </si>
  <si>
    <t>KA89100</t>
  </si>
  <si>
    <t>KA90032025</t>
  </si>
  <si>
    <t>KA90032032</t>
  </si>
  <si>
    <t>KA90038038</t>
  </si>
  <si>
    <t>KA90045050</t>
  </si>
  <si>
    <t>KA90050050</t>
  </si>
  <si>
    <t>KA90065065</t>
  </si>
  <si>
    <t>KA90076076</t>
  </si>
  <si>
    <t>KA90100100</t>
  </si>
  <si>
    <t>KA91032</t>
  </si>
  <si>
    <t>KA9103225</t>
  </si>
  <si>
    <t>KA91038</t>
  </si>
  <si>
    <t>KA91045</t>
  </si>
  <si>
    <t>KA91050</t>
  </si>
  <si>
    <t>KA9105045</t>
  </si>
  <si>
    <t>KA91065</t>
  </si>
  <si>
    <t>KA91076</t>
  </si>
  <si>
    <t>KA91100</t>
  </si>
  <si>
    <t>KA97012</t>
  </si>
  <si>
    <t>KA97019T</t>
  </si>
  <si>
    <t>KA97025T</t>
  </si>
  <si>
    <t>KA97032AW</t>
  </si>
  <si>
    <t>KA97032AWM</t>
  </si>
  <si>
    <t>KA97032W</t>
  </si>
  <si>
    <t>KA97038AW</t>
  </si>
  <si>
    <t>KA97038AWM</t>
  </si>
  <si>
    <t>KA97038W</t>
  </si>
  <si>
    <t>KA97045T</t>
  </si>
  <si>
    <t>KA97050AW</t>
  </si>
  <si>
    <t>KA97050AWM</t>
  </si>
  <si>
    <t>KA97050T</t>
  </si>
  <si>
    <t>KA97050W</t>
  </si>
  <si>
    <t>KA97065AW</t>
  </si>
  <si>
    <t>KA97065AWM</t>
  </si>
  <si>
    <t>KA97065W</t>
  </si>
  <si>
    <t>KA97076AW</t>
  </si>
  <si>
    <t>KA97076AWM</t>
  </si>
  <si>
    <t>KA97076T</t>
  </si>
  <si>
    <t>KA97076W</t>
  </si>
  <si>
    <t>KA97100AW</t>
  </si>
  <si>
    <t>KA97100AWM</t>
  </si>
  <si>
    <t>KA97100T</t>
  </si>
  <si>
    <t>KA97100W</t>
  </si>
  <si>
    <t>KH04009</t>
  </si>
  <si>
    <t>KH04019</t>
  </si>
  <si>
    <t>KH04032</t>
  </si>
  <si>
    <t>KH04050</t>
  </si>
  <si>
    <t>KH04065</t>
  </si>
  <si>
    <t>BN2025SH</t>
  </si>
  <si>
    <t>BN2032SH</t>
  </si>
  <si>
    <t>BN2050SH</t>
  </si>
  <si>
    <t>LB90025</t>
  </si>
  <si>
    <t>LB90032</t>
  </si>
  <si>
    <t>LB90038</t>
  </si>
  <si>
    <t>LB90050</t>
  </si>
  <si>
    <t>LB90065</t>
  </si>
  <si>
    <t>LB90076</t>
  </si>
  <si>
    <t>RDS019</t>
  </si>
  <si>
    <t>RDS025</t>
  </si>
  <si>
    <t>RDS032</t>
  </si>
  <si>
    <t>RDS038</t>
  </si>
  <si>
    <t>RDS050</t>
  </si>
  <si>
    <t>RDS065</t>
  </si>
  <si>
    <t>RDS076</t>
  </si>
  <si>
    <t>RI03025</t>
  </si>
  <si>
    <t>RI03032</t>
  </si>
  <si>
    <t>RI03038</t>
  </si>
  <si>
    <t>RI03050</t>
  </si>
  <si>
    <t>EH06025032</t>
  </si>
  <si>
    <t>EH06025038</t>
  </si>
  <si>
    <t>EH06032038</t>
  </si>
  <si>
    <t>EH06038044</t>
  </si>
  <si>
    <t>EH06038050</t>
  </si>
  <si>
    <t>EH06044050</t>
  </si>
  <si>
    <t>EH06050063</t>
  </si>
  <si>
    <t>EH06063076</t>
  </si>
  <si>
    <t>FM04019</t>
  </si>
  <si>
    <t>FM04025</t>
  </si>
  <si>
    <t>FM04032</t>
  </si>
  <si>
    <t>FM04038</t>
  </si>
  <si>
    <t>FM04045</t>
  </si>
  <si>
    <t>FM04050</t>
  </si>
  <si>
    <t>FM04065</t>
  </si>
  <si>
    <t>FM04076</t>
  </si>
  <si>
    <t>RK03019</t>
  </si>
  <si>
    <t>RK03025</t>
  </si>
  <si>
    <t>RK03032</t>
  </si>
  <si>
    <t>RK03038</t>
  </si>
  <si>
    <t>RK03045</t>
  </si>
  <si>
    <t>RK03050</t>
  </si>
  <si>
    <t>RK03065</t>
  </si>
  <si>
    <t>RK03076</t>
  </si>
  <si>
    <t>QI009</t>
  </si>
  <si>
    <t>QI012</t>
  </si>
  <si>
    <t>QI019</t>
  </si>
  <si>
    <t>THM2025</t>
  </si>
  <si>
    <t>THM2025NT</t>
  </si>
  <si>
    <t>THM2530</t>
  </si>
  <si>
    <t>THM2530NT</t>
  </si>
  <si>
    <t>THM3040</t>
  </si>
  <si>
    <t>THM3040NT</t>
  </si>
  <si>
    <t>THM4040</t>
  </si>
  <si>
    <t>THM4040NT</t>
  </si>
  <si>
    <t>THM4050</t>
  </si>
  <si>
    <t>THM4050NT</t>
  </si>
  <si>
    <t>THM5050</t>
  </si>
  <si>
    <t>THM5050NT</t>
  </si>
  <si>
    <t>THM5060</t>
  </si>
  <si>
    <t>THM5060NT</t>
  </si>
  <si>
    <t>THM6060</t>
  </si>
  <si>
    <t>THM6060NT</t>
  </si>
  <si>
    <t>THM6070</t>
  </si>
  <si>
    <t>THM6070NT</t>
  </si>
  <si>
    <t>THM6080</t>
  </si>
  <si>
    <t>THM6080NT</t>
  </si>
  <si>
    <t>THM80100</t>
  </si>
  <si>
    <t>THM80100F</t>
  </si>
  <si>
    <t>THM80100NT</t>
  </si>
  <si>
    <t>THM8080</t>
  </si>
  <si>
    <t>THM8080NT</t>
  </si>
  <si>
    <t>RI06032</t>
  </si>
  <si>
    <t>RI06038</t>
  </si>
  <si>
    <t>RJ06032</t>
  </si>
  <si>
    <t>RJ06038</t>
  </si>
  <si>
    <t>RM06032</t>
  </si>
  <si>
    <t>RM06038</t>
  </si>
  <si>
    <t>RES06012</t>
  </si>
  <si>
    <t>RES06016</t>
  </si>
  <si>
    <t>RES06019</t>
  </si>
  <si>
    <t>RES06022</t>
  </si>
  <si>
    <t>RES06025</t>
  </si>
  <si>
    <t>RES06032</t>
  </si>
  <si>
    <t>RES06038</t>
  </si>
  <si>
    <t>RES06045</t>
  </si>
  <si>
    <t>RES06050</t>
  </si>
  <si>
    <t>RES06065</t>
  </si>
  <si>
    <t>RES06076</t>
  </si>
  <si>
    <t>REW06012</t>
  </si>
  <si>
    <t>REW06016</t>
  </si>
  <si>
    <t>REW06019</t>
  </si>
  <si>
    <t>REW06022</t>
  </si>
  <si>
    <t>REW06025</t>
  </si>
  <si>
    <t>REW06032</t>
  </si>
  <si>
    <t>REW06038</t>
  </si>
  <si>
    <t>REW06050</t>
  </si>
  <si>
    <t>REW06065</t>
  </si>
  <si>
    <t>REW06076</t>
  </si>
  <si>
    <t>BCB6550</t>
  </si>
  <si>
    <t>BCB8050</t>
  </si>
  <si>
    <t>BCB8065</t>
  </si>
  <si>
    <t>BU06032025</t>
  </si>
  <si>
    <t>BU06038032</t>
  </si>
  <si>
    <t>BU06050038</t>
  </si>
  <si>
    <t>RB06009</t>
  </si>
  <si>
    <t>RB06012</t>
  </si>
  <si>
    <t>RB06019</t>
  </si>
  <si>
    <t>RB06025</t>
  </si>
  <si>
    <t>RD06003</t>
  </si>
  <si>
    <t>RD06006</t>
  </si>
  <si>
    <t>RD06006006</t>
  </si>
  <si>
    <t>RD06009</t>
  </si>
  <si>
    <t>RD06012</t>
  </si>
  <si>
    <t>RD06019</t>
  </si>
  <si>
    <t>RD06025</t>
  </si>
  <si>
    <t>RD06032</t>
  </si>
  <si>
    <t>RD06038</t>
  </si>
  <si>
    <t>RD06038032</t>
  </si>
  <si>
    <t>RD06050</t>
  </si>
  <si>
    <t>RD06065</t>
  </si>
  <si>
    <t>RD06076</t>
  </si>
  <si>
    <t>SC04020</t>
  </si>
  <si>
    <t>SC04025</t>
  </si>
  <si>
    <t>SC04032</t>
  </si>
  <si>
    <t>SC04038</t>
  </si>
  <si>
    <t>SC04050</t>
  </si>
  <si>
    <t>DPHD</t>
  </si>
  <si>
    <t>NQ25</t>
  </si>
  <si>
    <t>NQ25N</t>
  </si>
  <si>
    <t>NQ25T</t>
  </si>
  <si>
    <t>NQ32</t>
  </si>
  <si>
    <t>NQ32T</t>
  </si>
  <si>
    <t>NQ38</t>
  </si>
  <si>
    <t>NQ38N</t>
  </si>
  <si>
    <t>NQ38T</t>
  </si>
  <si>
    <t>NQ3832T</t>
  </si>
  <si>
    <t>NQ50</t>
  </si>
  <si>
    <t>NQ50N</t>
  </si>
  <si>
    <t>NQ50T</t>
  </si>
  <si>
    <t>NQ65</t>
  </si>
  <si>
    <t>NQ65N</t>
  </si>
  <si>
    <t>NQ65T</t>
  </si>
  <si>
    <t>BN118060</t>
  </si>
  <si>
    <t>BN118070</t>
  </si>
  <si>
    <t>CPQ100</t>
  </si>
  <si>
    <t>CPQ70</t>
  </si>
  <si>
    <t>CPQ76</t>
  </si>
  <si>
    <t>CHQ06022</t>
  </si>
  <si>
    <t>CHQ06025</t>
  </si>
  <si>
    <t>CHQ06030</t>
  </si>
  <si>
    <t>CHQ06038</t>
  </si>
  <si>
    <t>CHQ06042</t>
  </si>
  <si>
    <t>CHQ06060</t>
  </si>
  <si>
    <t>CHQ06070</t>
  </si>
  <si>
    <t>BN113225SPH</t>
  </si>
  <si>
    <t>BN113241SPH</t>
  </si>
  <si>
    <t>BN1140</t>
  </si>
  <si>
    <t>BN114038SPH</t>
  </si>
  <si>
    <t>BN114041SPH</t>
  </si>
  <si>
    <t>BN1150</t>
  </si>
  <si>
    <t>BN115045SPH</t>
  </si>
  <si>
    <t>BN115050SPH</t>
  </si>
  <si>
    <t>BN115060SPH</t>
  </si>
  <si>
    <t>BN1180</t>
  </si>
  <si>
    <t>BN118060SPH</t>
  </si>
  <si>
    <t>BN118063SPH</t>
  </si>
  <si>
    <t>BN118076SPH</t>
  </si>
  <si>
    <t>UC050</t>
  </si>
  <si>
    <t>NA060221A</t>
  </si>
  <si>
    <t>NA060221B</t>
  </si>
  <si>
    <t>NA060281A</t>
  </si>
  <si>
    <t>NA060281B</t>
  </si>
  <si>
    <t>NA060321A</t>
  </si>
  <si>
    <t>NA060321B</t>
  </si>
  <si>
    <t>NA060381A</t>
  </si>
  <si>
    <t>NA060381B</t>
  </si>
  <si>
    <t>NA060421A</t>
  </si>
  <si>
    <t>NA060421B</t>
  </si>
  <si>
    <t>NA060481A</t>
  </si>
  <si>
    <t>NA060481B</t>
  </si>
  <si>
    <t>NA060551A</t>
  </si>
  <si>
    <t>NA060551B</t>
  </si>
  <si>
    <t>NA060601A</t>
  </si>
  <si>
    <t>NA060601B</t>
  </si>
  <si>
    <t>NA060701A</t>
  </si>
  <si>
    <t>NA060701B</t>
  </si>
  <si>
    <t>NA060801A</t>
  </si>
  <si>
    <t>NA060801B</t>
  </si>
  <si>
    <t>NA060900B</t>
  </si>
  <si>
    <t>NA060901A</t>
  </si>
  <si>
    <t>NA060901B</t>
  </si>
  <si>
    <t>NB040280</t>
  </si>
  <si>
    <t>NB040281</t>
  </si>
  <si>
    <t>NB040320</t>
  </si>
  <si>
    <t>NB040321</t>
  </si>
  <si>
    <t>NB040380</t>
  </si>
  <si>
    <t>NB040381</t>
  </si>
  <si>
    <t>NB040421</t>
  </si>
  <si>
    <t>NB3040420</t>
  </si>
  <si>
    <t>NB3040480</t>
  </si>
  <si>
    <t>NB3040550</t>
  </si>
  <si>
    <t>NB3040600</t>
  </si>
  <si>
    <t>NB3040650</t>
  </si>
  <si>
    <t>NB3040700</t>
  </si>
  <si>
    <t>NB3040750</t>
  </si>
  <si>
    <t>NB3040751</t>
  </si>
  <si>
    <t>BN1132</t>
  </si>
  <si>
    <t>BN113232SPH</t>
  </si>
  <si>
    <t>BN115038SPH</t>
  </si>
  <si>
    <t>32SH</t>
  </si>
  <si>
    <t>38SH</t>
  </si>
  <si>
    <t>80SP</t>
  </si>
  <si>
    <t>80SPFNASI</t>
  </si>
  <si>
    <t>80SPHN76</t>
  </si>
  <si>
    <t>80SPH63</t>
  </si>
  <si>
    <t>80SPH76</t>
  </si>
  <si>
    <t>THM6080F</t>
  </si>
  <si>
    <t>FRM04015</t>
  </si>
  <si>
    <t>FRM04020</t>
  </si>
  <si>
    <t>FRM04025</t>
  </si>
  <si>
    <t>FRM04032</t>
  </si>
  <si>
    <t>FRM04040</t>
  </si>
  <si>
    <t>FRM04050</t>
  </si>
  <si>
    <t>FRM04065</t>
  </si>
  <si>
    <t>FRM04080</t>
  </si>
  <si>
    <t>FR06015</t>
  </si>
  <si>
    <t>FR06020</t>
  </si>
  <si>
    <t>FR06025</t>
  </si>
  <si>
    <t>FR06032</t>
  </si>
  <si>
    <t>FR06040</t>
  </si>
  <si>
    <t>FR06050</t>
  </si>
  <si>
    <t>FR06065</t>
  </si>
  <si>
    <t>FR06080</t>
  </si>
  <si>
    <t>JC060910</t>
  </si>
  <si>
    <t>JC060912</t>
  </si>
  <si>
    <t>JC060915</t>
  </si>
  <si>
    <t>JC061212</t>
  </si>
  <si>
    <t>JU0610</t>
  </si>
  <si>
    <t>JU0612</t>
  </si>
  <si>
    <t>JU0615</t>
  </si>
  <si>
    <t>QCN5K015</t>
  </si>
  <si>
    <t>QCN5K015N</t>
  </si>
  <si>
    <t>QCN5K020</t>
  </si>
  <si>
    <t>QCN5K020N</t>
  </si>
  <si>
    <t>QCN5K025</t>
  </si>
  <si>
    <t>QCN5K025N</t>
  </si>
  <si>
    <t>QCN5K032</t>
  </si>
  <si>
    <t>QCN5K032N</t>
  </si>
  <si>
    <t>QCN5K040</t>
  </si>
  <si>
    <t>QCN5K040N</t>
  </si>
  <si>
    <t>QCN5K050</t>
  </si>
  <si>
    <t>QCN5K050N</t>
  </si>
  <si>
    <t>QCN5K065</t>
  </si>
  <si>
    <t>QCN5K065N</t>
  </si>
  <si>
    <t>QCN5K080</t>
  </si>
  <si>
    <t>QCN5K080N</t>
  </si>
  <si>
    <t>NAF04015</t>
  </si>
  <si>
    <t>NAF04020</t>
  </si>
  <si>
    <t>NAF04025</t>
  </si>
  <si>
    <t>NAF04032</t>
  </si>
  <si>
    <t>NAF04040</t>
  </si>
  <si>
    <t>NAF04050</t>
  </si>
  <si>
    <t>NAF04065</t>
  </si>
  <si>
    <t>NAF04080</t>
  </si>
  <si>
    <t>TRA045A</t>
  </si>
  <si>
    <t>TRA045G</t>
  </si>
  <si>
    <t>TRA045K</t>
  </si>
  <si>
    <t>TRA045T</t>
  </si>
  <si>
    <t>TRA050A</t>
  </si>
  <si>
    <t>TRA050G</t>
  </si>
  <si>
    <t>TRA050K</t>
  </si>
  <si>
    <t>TRA050T</t>
  </si>
  <si>
    <t>TRA055A</t>
  </si>
  <si>
    <t>TRA055G</t>
  </si>
  <si>
    <t>TRA055K</t>
  </si>
  <si>
    <t>TRA055T</t>
  </si>
  <si>
    <t>TRA060A</t>
  </si>
  <si>
    <t>TRA060G</t>
  </si>
  <si>
    <t>TRA060K</t>
  </si>
  <si>
    <t>TRA060T</t>
  </si>
  <si>
    <t>TRA065A</t>
  </si>
  <si>
    <t>TRA065G</t>
  </si>
  <si>
    <t>TRA065K</t>
  </si>
  <si>
    <t>TRA065T</t>
  </si>
  <si>
    <t>TRA070A</t>
  </si>
  <si>
    <t>TRA070G</t>
  </si>
  <si>
    <t>TRA070K</t>
  </si>
  <si>
    <t>TRA070T</t>
  </si>
  <si>
    <t>TRA075A</t>
  </si>
  <si>
    <t>TRA075G</t>
  </si>
  <si>
    <t>TRA075K</t>
  </si>
  <si>
    <t>TRA075T</t>
  </si>
  <si>
    <t>TRA080A</t>
  </si>
  <si>
    <t>TRA080G</t>
  </si>
  <si>
    <t>TRA080K</t>
  </si>
  <si>
    <t>TRA080T</t>
  </si>
  <si>
    <t>TRA085G</t>
  </si>
  <si>
    <t>TRA085K</t>
  </si>
  <si>
    <t>TRA085T</t>
  </si>
  <si>
    <t>TRA090G</t>
  </si>
  <si>
    <t>TRA090K</t>
  </si>
  <si>
    <t>TRA090T</t>
  </si>
  <si>
    <t>TRA090W</t>
  </si>
  <si>
    <t>TRA095G</t>
  </si>
  <si>
    <t>TRA095K</t>
  </si>
  <si>
    <t>TRA095T</t>
  </si>
  <si>
    <t>TRA100G</t>
  </si>
  <si>
    <t>TRA100K</t>
  </si>
  <si>
    <t>TRA100T</t>
  </si>
  <si>
    <t>TRP075</t>
  </si>
  <si>
    <t>TRP080</t>
  </si>
  <si>
    <t>TRP085</t>
  </si>
  <si>
    <t>TRP090</t>
  </si>
  <si>
    <t>TRP095</t>
  </si>
  <si>
    <t>TRP100</t>
  </si>
  <si>
    <t>TRU045</t>
  </si>
  <si>
    <t>TRU050</t>
  </si>
  <si>
    <t>TRU055</t>
  </si>
  <si>
    <t>TRU060</t>
  </si>
  <si>
    <t>TRU065</t>
  </si>
  <si>
    <t>TRU070</t>
  </si>
  <si>
    <t>TRU075</t>
  </si>
  <si>
    <t>CTP04019</t>
  </si>
  <si>
    <t>CT04022</t>
  </si>
  <si>
    <t>CT04025</t>
  </si>
  <si>
    <t>CT04028</t>
  </si>
  <si>
    <t>CT04030</t>
  </si>
  <si>
    <t>CT04032</t>
  </si>
  <si>
    <t>CT04034</t>
  </si>
  <si>
    <t>CT04035</t>
  </si>
  <si>
    <t>CT04036</t>
  </si>
  <si>
    <t>CT04038</t>
  </si>
  <si>
    <t>CT04040</t>
  </si>
  <si>
    <t>CT04042</t>
  </si>
  <si>
    <t>CT04044</t>
  </si>
  <si>
    <t>CT04045</t>
  </si>
  <si>
    <t>CT04048</t>
  </si>
  <si>
    <t>CT04050</t>
  </si>
  <si>
    <t>CT04055</t>
  </si>
  <si>
    <t>CT04060</t>
  </si>
  <si>
    <t>CT04065</t>
  </si>
  <si>
    <t>CT04070</t>
  </si>
  <si>
    <t>CT04075</t>
  </si>
  <si>
    <t>CT04080</t>
  </si>
  <si>
    <t>CT04085</t>
  </si>
  <si>
    <t>CT04090</t>
  </si>
  <si>
    <t>CU04025</t>
  </si>
  <si>
    <t>CU04028</t>
  </si>
  <si>
    <t>CU04030</t>
  </si>
  <si>
    <t>CU04032</t>
  </si>
  <si>
    <t>CU04034</t>
  </si>
  <si>
    <t>CU04035</t>
  </si>
  <si>
    <t>CU04036</t>
  </si>
  <si>
    <t>CU04038</t>
  </si>
  <si>
    <t>CU04040</t>
  </si>
  <si>
    <t>CU04042</t>
  </si>
  <si>
    <t>CU04044</t>
  </si>
  <si>
    <t>CU04045</t>
  </si>
  <si>
    <t>CU04048</t>
  </si>
  <si>
    <t>CU04050</t>
  </si>
  <si>
    <t>CU04055</t>
  </si>
  <si>
    <t>CU04060</t>
  </si>
  <si>
    <t>CU04065</t>
  </si>
  <si>
    <t>CU04070</t>
  </si>
  <si>
    <t>CW04040</t>
  </si>
  <si>
    <t>CW04045</t>
  </si>
  <si>
    <t>CW04050</t>
  </si>
  <si>
    <t>CW04055</t>
  </si>
  <si>
    <t>CW04060</t>
  </si>
  <si>
    <t>CW04065</t>
  </si>
  <si>
    <t>CW04070</t>
  </si>
  <si>
    <t>CW04075</t>
  </si>
  <si>
    <t>CW04080</t>
  </si>
  <si>
    <t>CW04085</t>
  </si>
  <si>
    <t>TO04040</t>
  </si>
  <si>
    <t>TO04040Z</t>
  </si>
  <si>
    <t>TO04045</t>
  </si>
  <si>
    <t>TO04045Z</t>
  </si>
  <si>
    <t>TO04050</t>
  </si>
  <si>
    <t>TO04050Z</t>
  </si>
  <si>
    <t>TO04055</t>
  </si>
  <si>
    <t>TO04055Z</t>
  </si>
  <si>
    <t>TO04060</t>
  </si>
  <si>
    <t>TO04060Z</t>
  </si>
  <si>
    <t>TO04065</t>
  </si>
  <si>
    <t>TO04065Z</t>
  </si>
  <si>
    <t>TO04070</t>
  </si>
  <si>
    <t>TO04070Z</t>
  </si>
  <si>
    <t>TO04075</t>
  </si>
  <si>
    <t>TO04075Z</t>
  </si>
  <si>
    <t>TO04080</t>
  </si>
  <si>
    <t>TO04080Z</t>
  </si>
  <si>
    <t>TO04085</t>
  </si>
  <si>
    <t>TO04085Z</t>
  </si>
  <si>
    <t>TO04090</t>
  </si>
  <si>
    <t>TO04090Z</t>
  </si>
  <si>
    <t>TO04095</t>
  </si>
  <si>
    <t>TO04095Z</t>
  </si>
  <si>
    <t>TO04100</t>
  </si>
  <si>
    <t>TO04100Z</t>
  </si>
  <si>
    <t>TO04105</t>
  </si>
  <si>
    <t>TO04105Z</t>
  </si>
  <si>
    <t>TO04110</t>
  </si>
  <si>
    <t>TO04110Z</t>
  </si>
  <si>
    <t>TSB07040</t>
  </si>
  <si>
    <t>TSB07040Z</t>
  </si>
  <si>
    <t>TSB07045</t>
  </si>
  <si>
    <t>TSB07045Z</t>
  </si>
  <si>
    <t>TSB07050</t>
  </si>
  <si>
    <t>TSB07050Z</t>
  </si>
  <si>
    <t>TSB07055</t>
  </si>
  <si>
    <t>TSB07055Z</t>
  </si>
  <si>
    <t>TSB07060</t>
  </si>
  <si>
    <t>TSB07060Z</t>
  </si>
  <si>
    <t>TSB07065</t>
  </si>
  <si>
    <t>TSB07065Z</t>
  </si>
  <si>
    <t>TSB07070</t>
  </si>
  <si>
    <t>TSB07070Z</t>
  </si>
  <si>
    <t>TSB07075</t>
  </si>
  <si>
    <t>TSB07075Z</t>
  </si>
  <si>
    <t>TSB07080</t>
  </si>
  <si>
    <t>TSB07080Z</t>
  </si>
  <si>
    <t>TSB07085</t>
  </si>
  <si>
    <t>TSB07085Z</t>
  </si>
  <si>
    <t>TSA070400Z</t>
  </si>
  <si>
    <t>TSA070401Z</t>
  </si>
  <si>
    <t>TSA070450Z</t>
  </si>
  <si>
    <t>TSA070451Z</t>
  </si>
  <si>
    <t>TSA070500Z</t>
  </si>
  <si>
    <t>TSA070501Z</t>
  </si>
  <si>
    <t>TSA070550Z</t>
  </si>
  <si>
    <t>TSA070551Z</t>
  </si>
  <si>
    <t>TSA070600Z</t>
  </si>
  <si>
    <t>TSA070601Z</t>
  </si>
  <si>
    <t>TSA070650Z</t>
  </si>
  <si>
    <t>TSA070651Z</t>
  </si>
  <si>
    <t>TSA070700Z</t>
  </si>
  <si>
    <t>TSA070701Z</t>
  </si>
  <si>
    <t>TSA070750Z</t>
  </si>
  <si>
    <t>TSA070751Z</t>
  </si>
  <si>
    <t>TSA070800Z</t>
  </si>
  <si>
    <t>TSA070801Z</t>
  </si>
  <si>
    <t>TSA070850Z</t>
  </si>
  <si>
    <t>TSA070851Z</t>
  </si>
  <si>
    <t>TSA070900Z</t>
  </si>
  <si>
    <t>TSA070901Z</t>
  </si>
  <si>
    <t>TSA070950Z</t>
  </si>
  <si>
    <t>TSA070951Z</t>
  </si>
  <si>
    <t>TSA071000Z</t>
  </si>
  <si>
    <t>TSA071001Z</t>
  </si>
  <si>
    <t>TSA071050Z</t>
  </si>
  <si>
    <t>TSA071051Z</t>
  </si>
  <si>
    <t>TSA071100Z</t>
  </si>
  <si>
    <t>TSA071101Z</t>
  </si>
  <si>
    <t>CTP04022</t>
  </si>
  <si>
    <t>CTP04025</t>
  </si>
  <si>
    <t>CTP04028</t>
  </si>
  <si>
    <t>CTP04030</t>
  </si>
  <si>
    <t>CTP04032</t>
  </si>
  <si>
    <t>CTP04034</t>
  </si>
  <si>
    <t>CTP04035</t>
  </si>
  <si>
    <t>CTP04036</t>
  </si>
  <si>
    <t>CTP04044</t>
  </si>
  <si>
    <t>CTP04045</t>
  </si>
  <si>
    <t>EG043028</t>
  </si>
  <si>
    <t>EG0430281</t>
  </si>
  <si>
    <t>EG043030</t>
  </si>
  <si>
    <t>EG0430301</t>
  </si>
  <si>
    <t>EG043032</t>
  </si>
  <si>
    <t>EG0430321</t>
  </si>
  <si>
    <t>EG043034</t>
  </si>
  <si>
    <t>EG0430341</t>
  </si>
  <si>
    <t>EG043035</t>
  </si>
  <si>
    <t>EG043036</t>
  </si>
  <si>
    <t>EG0430361</t>
  </si>
  <si>
    <t>EG043038</t>
  </si>
  <si>
    <t>EG0430381</t>
  </si>
  <si>
    <t>EG043040</t>
  </si>
  <si>
    <t>EG0430401</t>
  </si>
  <si>
    <t>EG043042</t>
  </si>
  <si>
    <t>EG0430421</t>
  </si>
  <si>
    <t>EG043044</t>
  </si>
  <si>
    <t>EG0430441</t>
  </si>
  <si>
    <t>EG043045</t>
  </si>
  <si>
    <t>EG0430451</t>
  </si>
  <si>
    <t>EG043048</t>
  </si>
  <si>
    <t>EG0430481</t>
  </si>
  <si>
    <t>EG043050</t>
  </si>
  <si>
    <t>EG0430501</t>
  </si>
  <si>
    <t>EG043055</t>
  </si>
  <si>
    <t>EG0430551</t>
  </si>
  <si>
    <t>EG043060</t>
  </si>
  <si>
    <t>EG0430601</t>
  </si>
  <si>
    <t>EG043065</t>
  </si>
  <si>
    <t>EG0430651</t>
  </si>
  <si>
    <t>EG043070</t>
  </si>
  <si>
    <t>EG0430701</t>
  </si>
  <si>
    <t>EG043075</t>
  </si>
  <si>
    <t>EG0430751</t>
  </si>
  <si>
    <t>EG043080</t>
  </si>
  <si>
    <t>EG0430801</t>
  </si>
  <si>
    <t>EG043085</t>
  </si>
  <si>
    <t>EG0430851</t>
  </si>
  <si>
    <t>EG043090</t>
  </si>
  <si>
    <t>EG0430901</t>
  </si>
  <si>
    <t>EG043095</t>
  </si>
  <si>
    <t>EG0430951</t>
  </si>
  <si>
    <t>EG043100</t>
  </si>
  <si>
    <t>EG0431001</t>
  </si>
  <si>
    <t>EG043105</t>
  </si>
  <si>
    <t>EG0431051</t>
  </si>
  <si>
    <t>EG043110</t>
  </si>
  <si>
    <t>EG0431101</t>
  </si>
  <si>
    <t>EG043115</t>
  </si>
  <si>
    <t>EG0431151</t>
  </si>
  <si>
    <t>EG0431201</t>
  </si>
  <si>
    <t>UA02</t>
  </si>
  <si>
    <t>UC040</t>
  </si>
  <si>
    <t>UC045</t>
  </si>
  <si>
    <t>UC055</t>
  </si>
  <si>
    <t>UC060</t>
  </si>
  <si>
    <t>UC065</t>
  </si>
  <si>
    <t>UC070</t>
  </si>
  <si>
    <t>UC075</t>
  </si>
  <si>
    <t>UC080</t>
  </si>
  <si>
    <t>UC085</t>
  </si>
  <si>
    <t>UC090</t>
  </si>
  <si>
    <t>UC095</t>
  </si>
  <si>
    <t>UC100</t>
  </si>
  <si>
    <t>UC105</t>
  </si>
  <si>
    <t>UC110</t>
  </si>
  <si>
    <t>YL99060</t>
  </si>
  <si>
    <t>YL99064</t>
  </si>
  <si>
    <t>YL99067</t>
  </si>
  <si>
    <t>YL99070</t>
  </si>
  <si>
    <t>YL99077</t>
  </si>
  <si>
    <t>YL99088</t>
  </si>
  <si>
    <t>YL99096</t>
  </si>
  <si>
    <t>YL99110</t>
  </si>
  <si>
    <t>YL99120</t>
  </si>
  <si>
    <t>YL99127</t>
  </si>
  <si>
    <t>YL99140</t>
  </si>
  <si>
    <t>YL99150</t>
  </si>
  <si>
    <t>YL99160</t>
  </si>
  <si>
    <t>YL99170</t>
  </si>
  <si>
    <t>YL99180</t>
  </si>
  <si>
    <t>YL99195</t>
  </si>
  <si>
    <t>YM99060</t>
  </si>
  <si>
    <t>YM99064</t>
  </si>
  <si>
    <t>YM99067</t>
  </si>
  <si>
    <t>YM99070</t>
  </si>
  <si>
    <t>YM99077</t>
  </si>
  <si>
    <t>YM99088</t>
  </si>
  <si>
    <t>YM99096</t>
  </si>
  <si>
    <t>YM99110</t>
  </si>
  <si>
    <t>YM99120</t>
  </si>
  <si>
    <t>YM99127</t>
  </si>
  <si>
    <t>YM99140</t>
  </si>
  <si>
    <t>YM99150</t>
  </si>
  <si>
    <t>YM99160</t>
  </si>
  <si>
    <t>YM99170</t>
  </si>
  <si>
    <t>YM99180</t>
  </si>
  <si>
    <t>YM99195</t>
  </si>
  <si>
    <t>CP04032</t>
  </si>
  <si>
    <t>CP04038</t>
  </si>
  <si>
    <t>CP04044</t>
  </si>
  <si>
    <t>CP04050</t>
  </si>
  <si>
    <t>CP04051</t>
  </si>
  <si>
    <t>CP04057</t>
  </si>
  <si>
    <t>CP04063</t>
  </si>
  <si>
    <t>CP04070</t>
  </si>
  <si>
    <t>CP04076</t>
  </si>
  <si>
    <t>CP04089</t>
  </si>
  <si>
    <t>CP04100</t>
  </si>
  <si>
    <t>CP04114</t>
  </si>
  <si>
    <t>CP04125</t>
  </si>
  <si>
    <t>DG04032</t>
  </si>
  <si>
    <t>DG04038</t>
  </si>
  <si>
    <t>DG04044</t>
  </si>
  <si>
    <t>DG04050</t>
  </si>
  <si>
    <t>DG04057</t>
  </si>
  <si>
    <t>DG04063</t>
  </si>
  <si>
    <t>DG04070</t>
  </si>
  <si>
    <t>DG04076</t>
  </si>
  <si>
    <t>DG04089</t>
  </si>
  <si>
    <t>DG04100</t>
  </si>
  <si>
    <t>DG04114</t>
  </si>
  <si>
    <t>DG04125</t>
  </si>
  <si>
    <t>DJ04032</t>
  </si>
  <si>
    <t>DJ04038</t>
  </si>
  <si>
    <t>DJ04044</t>
  </si>
  <si>
    <t>DJ04050</t>
  </si>
  <si>
    <t>DJ04057</t>
  </si>
  <si>
    <t>DJ04063</t>
  </si>
  <si>
    <t>DJ04070</t>
  </si>
  <si>
    <t>DJ04076</t>
  </si>
  <si>
    <t>DJ04089</t>
  </si>
  <si>
    <t>DJ04100</t>
  </si>
  <si>
    <t>DJ04114</t>
  </si>
  <si>
    <t>DQ04032</t>
  </si>
  <si>
    <t>DQ04038</t>
  </si>
  <si>
    <t>DQ04044</t>
  </si>
  <si>
    <t>DQ04050</t>
  </si>
  <si>
    <t>DQ04057</t>
  </si>
  <si>
    <t>DQ04063</t>
  </si>
  <si>
    <t>DQ04070</t>
  </si>
  <si>
    <t>DQ04076</t>
  </si>
  <si>
    <t>DQ04089</t>
  </si>
  <si>
    <t>DQ04100</t>
  </si>
  <si>
    <t>DQ04114</t>
  </si>
  <si>
    <t>NA060220A</t>
  </si>
  <si>
    <t>NA060220B</t>
  </si>
  <si>
    <t>NA060280A</t>
  </si>
  <si>
    <t>NA060280B</t>
  </si>
  <si>
    <t>NA060320A</t>
  </si>
  <si>
    <t>NA060320B</t>
  </si>
  <si>
    <t>NA060380A</t>
  </si>
  <si>
    <t>NA060380B</t>
  </si>
  <si>
    <t>NA060420A</t>
  </si>
  <si>
    <t>NA060420B</t>
  </si>
  <si>
    <t>NA060480A</t>
  </si>
  <si>
    <t>NA060480B</t>
  </si>
  <si>
    <t>NA060550A</t>
  </si>
  <si>
    <t>NA060550B</t>
  </si>
  <si>
    <t>NA060600A</t>
  </si>
  <si>
    <t>NA060600B</t>
  </si>
  <si>
    <t>NA060700A</t>
  </si>
  <si>
    <t>NA060700B</t>
  </si>
  <si>
    <t>NA060800A</t>
  </si>
  <si>
    <t>NA060800B</t>
  </si>
  <si>
    <t>NB3040421</t>
  </si>
  <si>
    <t>NB3040481</t>
  </si>
  <si>
    <t>NB3040551</t>
  </si>
  <si>
    <t>NB3040601</t>
  </si>
  <si>
    <t>NB3040651</t>
  </si>
  <si>
    <t>NB3040701</t>
  </si>
  <si>
    <t>BS17</t>
  </si>
  <si>
    <t>GAI1808060</t>
  </si>
  <si>
    <t>GAI1808070</t>
  </si>
  <si>
    <t>25SH</t>
  </si>
  <si>
    <t>32SP</t>
  </si>
  <si>
    <t>32SPH25</t>
  </si>
  <si>
    <t>32SPH32</t>
  </si>
  <si>
    <t>40SP</t>
  </si>
  <si>
    <t>40SPFNASI</t>
  </si>
  <si>
    <t>40SPH38</t>
  </si>
  <si>
    <t>50SH</t>
  </si>
  <si>
    <t>50SP</t>
  </si>
  <si>
    <t>50SPH45</t>
  </si>
  <si>
    <t>50SPH50</t>
  </si>
  <si>
    <t>65SH</t>
  </si>
  <si>
    <t>袋ナット</t>
    <rPh sb="0" eb="1">
      <t>フクロ</t>
    </rPh>
    <phoneticPr fontId="9"/>
  </si>
  <si>
    <t>コード</t>
    <phoneticPr fontId="9"/>
  </si>
  <si>
    <t>在庫数</t>
    <rPh sb="0" eb="2">
      <t>ザイコ</t>
    </rPh>
    <rPh sb="2" eb="3">
      <t>スウ</t>
    </rPh>
    <phoneticPr fontId="9"/>
  </si>
  <si>
    <t>番号</t>
    <rPh sb="0" eb="2">
      <t>バンゴウ</t>
    </rPh>
    <phoneticPr fontId="9"/>
  </si>
  <si>
    <t>在庫欠品</t>
    <rPh sb="0" eb="2">
      <t>ザイコ</t>
    </rPh>
    <rPh sb="2" eb="4">
      <t>ケッピン</t>
    </rPh>
    <phoneticPr fontId="9"/>
  </si>
  <si>
    <t>発注点</t>
    <rPh sb="0" eb="2">
      <t>ハッチュウ</t>
    </rPh>
    <rPh sb="2" eb="3">
      <t>テン</t>
    </rPh>
    <phoneticPr fontId="9"/>
  </si>
  <si>
    <t>発注点</t>
    <rPh sb="0" eb="2">
      <t>ハッチュウ</t>
    </rPh>
    <rPh sb="2" eb="3">
      <t>テン</t>
    </rPh>
    <phoneticPr fontId="9"/>
  </si>
  <si>
    <t>TRP045</t>
    <phoneticPr fontId="9"/>
  </si>
  <si>
    <t>TRP050</t>
    <phoneticPr fontId="9"/>
  </si>
  <si>
    <t>TRP055</t>
    <phoneticPr fontId="9"/>
  </si>
  <si>
    <t>TRP060</t>
    <phoneticPr fontId="9"/>
  </si>
  <si>
    <t>TRP065</t>
    <phoneticPr fontId="9"/>
  </si>
  <si>
    <t>TRP070</t>
    <phoneticPr fontId="9"/>
  </si>
  <si>
    <t>合計</t>
  </si>
  <si>
    <t>KAB01019</t>
  </si>
  <si>
    <t>KAB01025</t>
  </si>
  <si>
    <t>KAB01032</t>
  </si>
  <si>
    <t>KAB01038</t>
  </si>
  <si>
    <t>KAB01045</t>
  </si>
  <si>
    <t>KAB01050</t>
  </si>
  <si>
    <t>KAB01065</t>
  </si>
  <si>
    <t>KAB01076</t>
  </si>
  <si>
    <t>KAB01100</t>
  </si>
  <si>
    <t>KAB02019</t>
  </si>
  <si>
    <t>KAB02025</t>
  </si>
  <si>
    <t>KAB02032</t>
  </si>
  <si>
    <t>KAB02038</t>
  </si>
  <si>
    <t>KAB02045</t>
  </si>
  <si>
    <t>KAB02050</t>
  </si>
  <si>
    <t>KAB02065</t>
  </si>
  <si>
    <t>KAB02076</t>
  </si>
  <si>
    <t>KAB02100</t>
  </si>
  <si>
    <t>KAB03019</t>
  </si>
  <si>
    <t>KAB03025</t>
  </si>
  <si>
    <t>KAB03032</t>
  </si>
  <si>
    <t>KAB03038</t>
  </si>
  <si>
    <t>KAB03050</t>
  </si>
  <si>
    <t>KAB03065</t>
  </si>
  <si>
    <t>KAB03076</t>
  </si>
  <si>
    <t>KAB03100</t>
  </si>
  <si>
    <t>KAB04019</t>
  </si>
  <si>
    <t>KAB04025</t>
  </si>
  <si>
    <t>KAB04032</t>
  </si>
  <si>
    <t>KAB04038</t>
  </si>
  <si>
    <t>KAB04045</t>
  </si>
  <si>
    <t>KAB04050</t>
  </si>
  <si>
    <t>KAB04065</t>
  </si>
  <si>
    <t>KAB04076</t>
  </si>
  <si>
    <t>KAB04100</t>
  </si>
  <si>
    <t>KAB05019</t>
  </si>
  <si>
    <t>KAB05025</t>
  </si>
  <si>
    <t>KAB05032</t>
  </si>
  <si>
    <t>KAB05038</t>
  </si>
  <si>
    <t>KAB05050</t>
  </si>
  <si>
    <t>KAB05065</t>
  </si>
  <si>
    <t>KAB05076</t>
  </si>
  <si>
    <t>KAB05100</t>
  </si>
  <si>
    <t>KAB06032</t>
  </si>
  <si>
    <t>KAB06038</t>
  </si>
  <si>
    <t>KAB06045</t>
  </si>
  <si>
    <t>KAB06050</t>
  </si>
  <si>
    <t>KAB06065</t>
  </si>
  <si>
    <t>KAB06076</t>
  </si>
  <si>
    <t>KAB06100</t>
  </si>
  <si>
    <t>KAB0703235</t>
  </si>
  <si>
    <t>KAB0703243</t>
  </si>
  <si>
    <t>KAB0703849</t>
  </si>
  <si>
    <t>KAB0705061</t>
  </si>
  <si>
    <t>KAB0706577</t>
  </si>
  <si>
    <t>KA9203225</t>
  </si>
  <si>
    <t>KA9203232</t>
  </si>
  <si>
    <t>KA9203840</t>
  </si>
  <si>
    <t>KA9205050</t>
  </si>
  <si>
    <t>KA9206550</t>
  </si>
  <si>
    <t>KA9206565</t>
  </si>
  <si>
    <t>KA9207565</t>
  </si>
  <si>
    <t>KA9207575</t>
  </si>
  <si>
    <t>KA92100100</t>
  </si>
  <si>
    <t>KA9203225SS</t>
  </si>
  <si>
    <t>KA9203232SS</t>
  </si>
  <si>
    <t>KA9203840SS</t>
  </si>
  <si>
    <t>KA9205050SS</t>
  </si>
  <si>
    <t>KA9206550SS</t>
  </si>
  <si>
    <t>KA9206565SS</t>
  </si>
  <si>
    <t>KA9207565SS</t>
  </si>
  <si>
    <t>KA9207575SS</t>
  </si>
  <si>
    <t>ボール用ナット</t>
    <rPh sb="3" eb="4">
      <t>ヨウ</t>
    </rPh>
    <phoneticPr fontId="9"/>
  </si>
  <si>
    <t>オーリング</t>
    <phoneticPr fontId="9"/>
  </si>
  <si>
    <t>ホースアダプター</t>
    <phoneticPr fontId="9"/>
  </si>
  <si>
    <t>取り付けボルト</t>
    <rPh sb="0" eb="1">
      <t>ト</t>
    </rPh>
    <rPh sb="2" eb="3">
      <t>ツ</t>
    </rPh>
    <phoneticPr fontId="9"/>
  </si>
  <si>
    <t>1(25)　キングストン</t>
    <phoneticPr fontId="9"/>
  </si>
  <si>
    <t>3/4(19)　キングストン</t>
    <phoneticPr fontId="9"/>
  </si>
  <si>
    <t>1-1/4(32)　キングストン</t>
    <phoneticPr fontId="9"/>
  </si>
  <si>
    <t>1-1/2(38)　キングストン</t>
    <phoneticPr fontId="9"/>
  </si>
  <si>
    <t>1-3/4(45)　キングストン</t>
    <phoneticPr fontId="9"/>
  </si>
  <si>
    <t>2(50)　キングストン</t>
    <phoneticPr fontId="9"/>
  </si>
  <si>
    <t>2-1/2(65)　キングストン</t>
    <phoneticPr fontId="9"/>
  </si>
  <si>
    <t>3(76)　キングストン</t>
    <phoneticPr fontId="9"/>
  </si>
  <si>
    <t>4(100)　キングストン</t>
    <phoneticPr fontId="9"/>
  </si>
  <si>
    <t>３/４　(１９)　ボール型キングストン本体　加工上がり</t>
    <rPh sb="12" eb="13">
      <t>ガタ</t>
    </rPh>
    <rPh sb="19" eb="21">
      <t>ホンタイ</t>
    </rPh>
    <rPh sb="22" eb="24">
      <t>カコウ</t>
    </rPh>
    <rPh sb="24" eb="25">
      <t>ア</t>
    </rPh>
    <phoneticPr fontId="9"/>
  </si>
  <si>
    <t>３/４　(１９)　ボール型キングストン本体　鋳物素材</t>
    <rPh sb="12" eb="13">
      <t>ガタ</t>
    </rPh>
    <rPh sb="19" eb="21">
      <t>ホンタイ</t>
    </rPh>
    <rPh sb="22" eb="24">
      <t>イモノ</t>
    </rPh>
    <rPh sb="24" eb="26">
      <t>ソザイ</t>
    </rPh>
    <phoneticPr fontId="9"/>
  </si>
  <si>
    <t>1/2(12)　キングストン</t>
    <phoneticPr fontId="9"/>
  </si>
  <si>
    <t>単式海水漉し器　１７SH</t>
    <rPh sb="0" eb="2">
      <t>タンシキ</t>
    </rPh>
    <rPh sb="2" eb="4">
      <t>カイスイ</t>
    </rPh>
    <rPh sb="4" eb="5">
      <t>コ</t>
    </rPh>
    <rPh sb="6" eb="7">
      <t>キ</t>
    </rPh>
    <phoneticPr fontId="9"/>
  </si>
  <si>
    <t>単式海水漉し器　２５SH</t>
    <rPh sb="0" eb="2">
      <t>タンシキ</t>
    </rPh>
    <rPh sb="2" eb="4">
      <t>カイスイ</t>
    </rPh>
    <rPh sb="4" eb="5">
      <t>コ</t>
    </rPh>
    <rPh sb="6" eb="7">
      <t>キ</t>
    </rPh>
    <phoneticPr fontId="9"/>
  </si>
  <si>
    <t>単式海水漉し器　３２SH</t>
    <rPh sb="0" eb="2">
      <t>タンシキ</t>
    </rPh>
    <rPh sb="2" eb="4">
      <t>カイスイ</t>
    </rPh>
    <rPh sb="4" eb="5">
      <t>コ</t>
    </rPh>
    <rPh sb="6" eb="7">
      <t>キ</t>
    </rPh>
    <phoneticPr fontId="9"/>
  </si>
  <si>
    <t>単式海水漉し器　３８SH</t>
    <rPh sb="0" eb="2">
      <t>タンシキ</t>
    </rPh>
    <rPh sb="2" eb="4">
      <t>カイスイ</t>
    </rPh>
    <rPh sb="4" eb="5">
      <t>コ</t>
    </rPh>
    <rPh sb="6" eb="7">
      <t>キ</t>
    </rPh>
    <phoneticPr fontId="9"/>
  </si>
  <si>
    <t>単式海水漉し器　５０SH</t>
    <rPh sb="0" eb="2">
      <t>タンシキ</t>
    </rPh>
    <rPh sb="2" eb="4">
      <t>カイスイ</t>
    </rPh>
    <rPh sb="4" eb="5">
      <t>コ</t>
    </rPh>
    <rPh sb="6" eb="7">
      <t>キ</t>
    </rPh>
    <phoneticPr fontId="9"/>
  </si>
  <si>
    <t>単式海水漉し器　３２SP</t>
    <rPh sb="0" eb="2">
      <t>タンシキ</t>
    </rPh>
    <rPh sb="2" eb="4">
      <t>カイスイ</t>
    </rPh>
    <rPh sb="4" eb="5">
      <t>コ</t>
    </rPh>
    <rPh sb="6" eb="7">
      <t>キ</t>
    </rPh>
    <phoneticPr fontId="9"/>
  </si>
  <si>
    <t>単式海水漉し器　４０SP</t>
    <rPh sb="0" eb="2">
      <t>タンシキ</t>
    </rPh>
    <rPh sb="2" eb="4">
      <t>カイスイ</t>
    </rPh>
    <rPh sb="4" eb="5">
      <t>コ</t>
    </rPh>
    <rPh sb="6" eb="7">
      <t>キ</t>
    </rPh>
    <phoneticPr fontId="9"/>
  </si>
  <si>
    <t>単式海水漉し器　５０SP</t>
    <rPh sb="0" eb="2">
      <t>タンシキ</t>
    </rPh>
    <rPh sb="2" eb="4">
      <t>カイスイ</t>
    </rPh>
    <rPh sb="4" eb="5">
      <t>コ</t>
    </rPh>
    <rPh sb="6" eb="7">
      <t>キ</t>
    </rPh>
    <phoneticPr fontId="9"/>
  </si>
  <si>
    <t>単式海水漉し器　８０SP</t>
    <rPh sb="0" eb="2">
      <t>タンシキ</t>
    </rPh>
    <rPh sb="2" eb="4">
      <t>カイスイ</t>
    </rPh>
    <rPh sb="4" eb="5">
      <t>コ</t>
    </rPh>
    <rPh sb="6" eb="7">
      <t>キ</t>
    </rPh>
    <phoneticPr fontId="9"/>
  </si>
  <si>
    <t>BS17</t>
    <phoneticPr fontId="9"/>
  </si>
  <si>
    <t>25SH</t>
    <phoneticPr fontId="9"/>
  </si>
  <si>
    <t>32SH</t>
    <phoneticPr fontId="9"/>
  </si>
  <si>
    <t>38SH</t>
    <phoneticPr fontId="9"/>
  </si>
  <si>
    <t>50SH</t>
    <phoneticPr fontId="9"/>
  </si>
  <si>
    <t>65SH</t>
    <phoneticPr fontId="9"/>
  </si>
  <si>
    <t>32SP</t>
    <phoneticPr fontId="9"/>
  </si>
  <si>
    <t>32SPH25</t>
    <phoneticPr fontId="9"/>
  </si>
  <si>
    <t>32SPH32</t>
    <phoneticPr fontId="9"/>
  </si>
  <si>
    <t>40SP</t>
    <phoneticPr fontId="9"/>
  </si>
  <si>
    <t>40SPH38</t>
    <phoneticPr fontId="9"/>
  </si>
  <si>
    <t>50SP</t>
    <phoneticPr fontId="9"/>
  </si>
  <si>
    <t>50SPH45</t>
    <phoneticPr fontId="9"/>
  </si>
  <si>
    <t>50SPH50</t>
    <phoneticPr fontId="9"/>
  </si>
  <si>
    <t>80SP</t>
    <phoneticPr fontId="9"/>
  </si>
  <si>
    <t>80SPFNASI</t>
    <phoneticPr fontId="9"/>
  </si>
  <si>
    <t>GAI1808060</t>
    <phoneticPr fontId="9"/>
  </si>
  <si>
    <t>GAI1808070</t>
    <phoneticPr fontId="9"/>
  </si>
  <si>
    <t>80SPH63</t>
    <phoneticPr fontId="9"/>
  </si>
  <si>
    <t>80SPH76</t>
    <phoneticPr fontId="9"/>
  </si>
  <si>
    <t>80SPHN76</t>
    <phoneticPr fontId="9"/>
  </si>
  <si>
    <t>キングストンストレーナ</t>
    <phoneticPr fontId="9"/>
  </si>
  <si>
    <t>BN0217</t>
    <phoneticPr fontId="9"/>
  </si>
  <si>
    <t>BN0225</t>
    <phoneticPr fontId="9"/>
  </si>
  <si>
    <t>BN0232</t>
    <phoneticPr fontId="9"/>
  </si>
  <si>
    <t>BN0240</t>
    <phoneticPr fontId="9"/>
  </si>
  <si>
    <t>BN0250</t>
    <phoneticPr fontId="9"/>
  </si>
  <si>
    <t>BN0280</t>
    <phoneticPr fontId="9"/>
  </si>
  <si>
    <t>BN0317</t>
    <phoneticPr fontId="9"/>
  </si>
  <si>
    <t>BN0325SH</t>
    <phoneticPr fontId="9"/>
  </si>
  <si>
    <t>BN0332SH</t>
    <phoneticPr fontId="9"/>
  </si>
  <si>
    <t>BN0338SH</t>
    <phoneticPr fontId="9"/>
  </si>
  <si>
    <t>BN0350SH</t>
    <phoneticPr fontId="9"/>
  </si>
  <si>
    <t>BN0365SH</t>
    <phoneticPr fontId="9"/>
  </si>
  <si>
    <t>BN0417</t>
    <phoneticPr fontId="9"/>
  </si>
  <si>
    <t>BN0425SH</t>
    <phoneticPr fontId="9"/>
  </si>
  <si>
    <t>BN0432SH</t>
    <phoneticPr fontId="9"/>
  </si>
  <si>
    <t>BN0438SH</t>
    <phoneticPr fontId="9"/>
  </si>
  <si>
    <t>BN0450SH</t>
    <phoneticPr fontId="9"/>
  </si>
  <si>
    <t>BN0617FS</t>
    <phoneticPr fontId="9"/>
  </si>
  <si>
    <t>SHOT06007161</t>
    <phoneticPr fontId="9"/>
  </si>
  <si>
    <t>SHOT06007162</t>
    <phoneticPr fontId="9"/>
  </si>
  <si>
    <t>SHOT06007160</t>
    <phoneticPr fontId="9"/>
  </si>
  <si>
    <t>SHOT06007170</t>
    <phoneticPr fontId="9"/>
  </si>
  <si>
    <t>SHOT06007163</t>
    <phoneticPr fontId="9"/>
  </si>
  <si>
    <t>SHOT06007140</t>
    <phoneticPr fontId="9"/>
  </si>
  <si>
    <t>SHOT06007131</t>
    <phoneticPr fontId="9"/>
  </si>
  <si>
    <t>SHOT06007132</t>
    <phoneticPr fontId="9"/>
  </si>
  <si>
    <t>SHOT06007133</t>
    <phoneticPr fontId="9"/>
  </si>
  <si>
    <t>SHOT06007130</t>
    <phoneticPr fontId="9"/>
  </si>
  <si>
    <t>SHOT06007176</t>
    <phoneticPr fontId="9"/>
  </si>
  <si>
    <t>SHOT06007174</t>
    <phoneticPr fontId="9"/>
  </si>
  <si>
    <t>SHOT06007173</t>
    <phoneticPr fontId="9"/>
  </si>
  <si>
    <t>SHOT06007176</t>
    <phoneticPr fontId="9"/>
  </si>
  <si>
    <t>SHOT06007175</t>
    <phoneticPr fontId="9"/>
  </si>
  <si>
    <t>SHOT06007174</t>
    <phoneticPr fontId="9"/>
  </si>
  <si>
    <t>SHOT06007173</t>
    <phoneticPr fontId="9"/>
  </si>
  <si>
    <t>SHOT06007172</t>
    <phoneticPr fontId="9"/>
  </si>
  <si>
    <t>SHOT06007171</t>
    <phoneticPr fontId="9"/>
  </si>
  <si>
    <t>SHOT06006730</t>
    <phoneticPr fontId="9"/>
  </si>
  <si>
    <t>SHOT06006750</t>
    <phoneticPr fontId="9"/>
  </si>
  <si>
    <t>SHOT06006760</t>
    <phoneticPr fontId="9"/>
  </si>
  <si>
    <t>SHOT06006740</t>
    <phoneticPr fontId="9"/>
  </si>
  <si>
    <t>SHOT06006770</t>
    <phoneticPr fontId="9"/>
  </si>
  <si>
    <t>SHOT06006771</t>
    <phoneticPr fontId="9"/>
  </si>
  <si>
    <t>SHOT06006791</t>
    <phoneticPr fontId="9"/>
  </si>
  <si>
    <t>SHOT06006800</t>
    <phoneticPr fontId="9"/>
  </si>
  <si>
    <t>SHOT06006810</t>
    <phoneticPr fontId="9"/>
  </si>
  <si>
    <t>SHOT06006820</t>
    <phoneticPr fontId="9"/>
  </si>
  <si>
    <t>SHOT06006821</t>
    <phoneticPr fontId="9"/>
  </si>
  <si>
    <t>SHOT06006830</t>
    <phoneticPr fontId="9"/>
  </si>
  <si>
    <t>SHOT06007320</t>
    <phoneticPr fontId="9"/>
  </si>
  <si>
    <t>BN21</t>
    <phoneticPr fontId="9"/>
  </si>
  <si>
    <t>品名</t>
    <rPh sb="0" eb="2">
      <t>ヒンメイ</t>
    </rPh>
    <phoneticPr fontId="9"/>
  </si>
  <si>
    <t>BN1280SP</t>
    <phoneticPr fontId="9"/>
  </si>
  <si>
    <t>BN09</t>
    <phoneticPr fontId="9"/>
  </si>
  <si>
    <t>BN0765SH</t>
    <phoneticPr fontId="9"/>
  </si>
  <si>
    <t>BN0665FO</t>
    <phoneticPr fontId="9"/>
  </si>
  <si>
    <t>BN1180</t>
    <phoneticPr fontId="9"/>
  </si>
  <si>
    <t>BN1080SPB</t>
    <phoneticPr fontId="9"/>
  </si>
  <si>
    <t>BN118063SPH</t>
    <phoneticPr fontId="9"/>
  </si>
  <si>
    <t>BN118076SPH</t>
    <phoneticPr fontId="9"/>
  </si>
  <si>
    <t>BN0738SH</t>
    <phoneticPr fontId="9"/>
  </si>
  <si>
    <t>発注数</t>
    <rPh sb="0" eb="2">
      <t>ハッチュウ</t>
    </rPh>
    <rPh sb="2" eb="3">
      <t>スウ</t>
    </rPh>
    <phoneticPr fontId="9"/>
  </si>
  <si>
    <t>標準納期</t>
    <rPh sb="0" eb="2">
      <t>ヒョウジュン</t>
    </rPh>
    <rPh sb="2" eb="4">
      <t>ノウキ</t>
    </rPh>
    <phoneticPr fontId="9"/>
  </si>
  <si>
    <t>BN0565SH</t>
    <phoneticPr fontId="9"/>
  </si>
  <si>
    <t>BN22M12</t>
    <phoneticPr fontId="9"/>
  </si>
  <si>
    <t>BN0465SH</t>
    <phoneticPr fontId="9"/>
  </si>
  <si>
    <t>BN1450</t>
    <phoneticPr fontId="9"/>
  </si>
  <si>
    <t>BN0650FO</t>
    <phoneticPr fontId="9"/>
  </si>
  <si>
    <t>BN0250</t>
    <phoneticPr fontId="9"/>
  </si>
  <si>
    <t>BN0350SH</t>
    <phoneticPr fontId="9"/>
  </si>
  <si>
    <t>BN0550SH</t>
    <phoneticPr fontId="9"/>
  </si>
  <si>
    <t>BN1250SP</t>
    <phoneticPr fontId="9"/>
  </si>
  <si>
    <t>BN118060SPH</t>
    <phoneticPr fontId="9"/>
  </si>
  <si>
    <t>BN115038SPH</t>
    <phoneticPr fontId="9"/>
  </si>
  <si>
    <t>BN115045SPH</t>
    <phoneticPr fontId="9"/>
  </si>
  <si>
    <t>BN115050SPH</t>
    <phoneticPr fontId="9"/>
  </si>
  <si>
    <t>BN115060SPH</t>
    <phoneticPr fontId="9"/>
  </si>
  <si>
    <t>BN1050SPB</t>
    <phoneticPr fontId="9"/>
  </si>
  <si>
    <t>40SPFNASI</t>
    <phoneticPr fontId="9"/>
  </si>
  <si>
    <t>BN0640FO</t>
    <phoneticPr fontId="9"/>
  </si>
  <si>
    <t>BN0240</t>
    <phoneticPr fontId="9"/>
  </si>
  <si>
    <t>BN0338SH</t>
    <phoneticPr fontId="9"/>
  </si>
  <si>
    <t>BN22M10</t>
    <phoneticPr fontId="9"/>
  </si>
  <si>
    <t>BN1240SP</t>
    <phoneticPr fontId="9"/>
  </si>
  <si>
    <t>BN1032SPB</t>
    <phoneticPr fontId="9"/>
  </si>
  <si>
    <t>BN1140</t>
    <phoneticPr fontId="9"/>
  </si>
  <si>
    <t>BN114041SPH</t>
    <phoneticPr fontId="9"/>
  </si>
  <si>
    <t>BN114038SPH</t>
    <phoneticPr fontId="9"/>
  </si>
  <si>
    <t>BN1432</t>
    <phoneticPr fontId="9"/>
  </si>
  <si>
    <t>BN0532SH</t>
    <phoneticPr fontId="9"/>
  </si>
  <si>
    <t>BN1232SP</t>
    <phoneticPr fontId="9"/>
  </si>
  <si>
    <t>BN1132</t>
    <phoneticPr fontId="9"/>
  </si>
  <si>
    <t>BN113225SPH</t>
    <phoneticPr fontId="9"/>
  </si>
  <si>
    <t>BN113232SPH</t>
    <phoneticPr fontId="9"/>
  </si>
  <si>
    <t>BN113241SPH</t>
    <phoneticPr fontId="9"/>
  </si>
  <si>
    <t>BN118060</t>
    <phoneticPr fontId="9"/>
  </si>
  <si>
    <t>BN118070</t>
    <phoneticPr fontId="9"/>
  </si>
  <si>
    <t>一体型海水漉し器　６５SH</t>
    <rPh sb="0" eb="3">
      <t>イッタイガタ</t>
    </rPh>
    <rPh sb="3" eb="5">
      <t>カイスイ</t>
    </rPh>
    <rPh sb="5" eb="6">
      <t>コ</t>
    </rPh>
    <rPh sb="7" eb="8">
      <t>キ</t>
    </rPh>
    <phoneticPr fontId="9"/>
  </si>
  <si>
    <t>BN2050SH</t>
    <phoneticPr fontId="9"/>
  </si>
  <si>
    <t>KA63019</t>
    <phoneticPr fontId="9"/>
  </si>
  <si>
    <t>実棚</t>
    <rPh sb="0" eb="1">
      <t>ジツ</t>
    </rPh>
    <rPh sb="1" eb="2">
      <t>タナ</t>
    </rPh>
    <phoneticPr fontId="9"/>
  </si>
  <si>
    <t>帳簿</t>
    <rPh sb="0" eb="2">
      <t>チョウボ</t>
    </rPh>
    <phoneticPr fontId="9"/>
  </si>
  <si>
    <t>SHOT06005290</t>
    <phoneticPr fontId="9"/>
  </si>
  <si>
    <t>SHOT06005260</t>
    <phoneticPr fontId="9"/>
  </si>
  <si>
    <t>SHOT06005249</t>
    <phoneticPr fontId="9"/>
  </si>
  <si>
    <t>SHOT06005250</t>
    <phoneticPr fontId="9"/>
  </si>
  <si>
    <t>SHOT06005251</t>
    <phoneticPr fontId="9"/>
  </si>
  <si>
    <t>SHOT06005270</t>
    <phoneticPr fontId="9"/>
  </si>
  <si>
    <t>SHOT06005280</t>
    <phoneticPr fontId="9"/>
  </si>
  <si>
    <t>SHOT06005281</t>
    <phoneticPr fontId="9"/>
  </si>
  <si>
    <t>SHOT06005282</t>
    <phoneticPr fontId="9"/>
  </si>
  <si>
    <t>SHOT06006950</t>
    <phoneticPr fontId="9"/>
  </si>
  <si>
    <t>SHOT06006960</t>
    <phoneticPr fontId="9"/>
  </si>
  <si>
    <t>SHOT06006970</t>
    <phoneticPr fontId="9"/>
  </si>
  <si>
    <t>SHOT06006980</t>
    <phoneticPr fontId="9"/>
  </si>
  <si>
    <t>SHOT06006990</t>
    <phoneticPr fontId="9"/>
  </si>
  <si>
    <t>SHOT06006991</t>
    <phoneticPr fontId="9"/>
  </si>
  <si>
    <t>BN0517</t>
    <phoneticPr fontId="9"/>
  </si>
  <si>
    <t>BN0817</t>
    <phoneticPr fontId="9"/>
  </si>
  <si>
    <t>BN0525SH</t>
    <phoneticPr fontId="9"/>
  </si>
  <si>
    <t>BN0532SH</t>
    <phoneticPr fontId="9"/>
  </si>
  <si>
    <t>BN0538SH</t>
    <phoneticPr fontId="9"/>
  </si>
  <si>
    <t>BN0550SH</t>
    <phoneticPr fontId="9"/>
  </si>
  <si>
    <t>BN0625FO</t>
    <phoneticPr fontId="9"/>
  </si>
  <si>
    <t>BN0632FO</t>
    <phoneticPr fontId="9"/>
  </si>
  <si>
    <t>BN0640FO</t>
    <phoneticPr fontId="9"/>
  </si>
  <si>
    <t>BN0650FO</t>
    <phoneticPr fontId="9"/>
  </si>
  <si>
    <t>BN0665FO</t>
    <phoneticPr fontId="9"/>
  </si>
  <si>
    <t>BN0632FO</t>
    <phoneticPr fontId="9"/>
  </si>
  <si>
    <t>BN0725SH</t>
    <phoneticPr fontId="9"/>
  </si>
  <si>
    <t>BN0738SH</t>
    <phoneticPr fontId="9"/>
  </si>
  <si>
    <t>横型複式海水漉し器　４０W</t>
    <rPh sb="0" eb="2">
      <t>ヨコガタ</t>
    </rPh>
    <rPh sb="2" eb="4">
      <t>フクシキ</t>
    </rPh>
    <rPh sb="4" eb="6">
      <t>カイスイ</t>
    </rPh>
    <rPh sb="6" eb="7">
      <t>コ</t>
    </rPh>
    <rPh sb="8" eb="9">
      <t>キ</t>
    </rPh>
    <phoneticPr fontId="9"/>
  </si>
  <si>
    <t>エアー抜きコック</t>
    <rPh sb="3" eb="4">
      <t>ヌ</t>
    </rPh>
    <phoneticPr fontId="9"/>
  </si>
  <si>
    <t>袋ナット</t>
    <rPh sb="0" eb="1">
      <t>フクロ</t>
    </rPh>
    <phoneticPr fontId="9"/>
  </si>
  <si>
    <t>SHOT06007330</t>
    <phoneticPr fontId="9"/>
  </si>
  <si>
    <t>横型複式海水漉し器　６５W</t>
    <rPh sb="0" eb="2">
      <t>ヨコガタ</t>
    </rPh>
    <rPh sb="2" eb="4">
      <t>フクシキ</t>
    </rPh>
    <rPh sb="4" eb="6">
      <t>カイスイ</t>
    </rPh>
    <rPh sb="6" eb="7">
      <t>コ</t>
    </rPh>
    <rPh sb="8" eb="9">
      <t>キ</t>
    </rPh>
    <phoneticPr fontId="9"/>
  </si>
  <si>
    <t>SHOT06007340</t>
    <phoneticPr fontId="9"/>
  </si>
  <si>
    <t>横型複式海水漉し器　５０W</t>
    <rPh sb="0" eb="2">
      <t>ヨコガタ</t>
    </rPh>
    <rPh sb="2" eb="4">
      <t>フクシキ</t>
    </rPh>
    <rPh sb="4" eb="6">
      <t>カイスイ</t>
    </rPh>
    <rPh sb="6" eb="7">
      <t>コ</t>
    </rPh>
    <rPh sb="8" eb="9">
      <t>キ</t>
    </rPh>
    <phoneticPr fontId="9"/>
  </si>
  <si>
    <t>SHOT06007120</t>
    <phoneticPr fontId="9"/>
  </si>
  <si>
    <t>横型複式海水漉し器　８０W</t>
    <rPh sb="0" eb="2">
      <t>ヨコガタ</t>
    </rPh>
    <rPh sb="2" eb="4">
      <t>フクシキ</t>
    </rPh>
    <rPh sb="4" eb="6">
      <t>カイスイ</t>
    </rPh>
    <rPh sb="6" eb="7">
      <t>コ</t>
    </rPh>
    <rPh sb="8" eb="9">
      <t>キ</t>
    </rPh>
    <phoneticPr fontId="9"/>
  </si>
  <si>
    <t>SHOT06007110</t>
    <phoneticPr fontId="9"/>
  </si>
  <si>
    <t>測定日</t>
    <rPh sb="0" eb="2">
      <t>ソクテイ</t>
    </rPh>
    <rPh sb="2" eb="3">
      <t>ビ</t>
    </rPh>
    <phoneticPr fontId="9"/>
  </si>
  <si>
    <t>BS40W</t>
    <phoneticPr fontId="9"/>
  </si>
  <si>
    <t>BS40WI</t>
    <phoneticPr fontId="9"/>
  </si>
  <si>
    <t>BS50W</t>
    <phoneticPr fontId="9"/>
  </si>
  <si>
    <t>BS50WI</t>
    <phoneticPr fontId="9"/>
  </si>
  <si>
    <t>BS65W</t>
    <phoneticPr fontId="9"/>
  </si>
  <si>
    <t>BS65WI</t>
    <phoneticPr fontId="9"/>
  </si>
  <si>
    <t>BS80W</t>
    <phoneticPr fontId="9"/>
  </si>
  <si>
    <t>BS80WI</t>
    <phoneticPr fontId="9"/>
  </si>
  <si>
    <t>BWN0140</t>
    <phoneticPr fontId="9"/>
  </si>
  <si>
    <t>BWN0150</t>
    <phoneticPr fontId="9"/>
  </si>
  <si>
    <t>BWN0165</t>
    <phoneticPr fontId="9"/>
  </si>
  <si>
    <t>BWN0180</t>
    <phoneticPr fontId="9"/>
  </si>
  <si>
    <t>BWN0240</t>
    <phoneticPr fontId="9"/>
  </si>
  <si>
    <t>BWN0250</t>
    <phoneticPr fontId="9"/>
  </si>
  <si>
    <t>BWN0265</t>
    <phoneticPr fontId="9"/>
  </si>
  <si>
    <t>BWN0280</t>
    <phoneticPr fontId="9"/>
  </si>
  <si>
    <t>BWN0440</t>
    <phoneticPr fontId="9"/>
  </si>
  <si>
    <t>BWN0540</t>
    <phoneticPr fontId="9"/>
  </si>
  <si>
    <t>BWN0450</t>
    <phoneticPr fontId="9"/>
  </si>
  <si>
    <t>BWN0465</t>
    <phoneticPr fontId="9"/>
  </si>
  <si>
    <t>BWN0480</t>
    <phoneticPr fontId="9"/>
  </si>
  <si>
    <t>BWN0550</t>
    <phoneticPr fontId="9"/>
  </si>
  <si>
    <t>BWN0565</t>
    <phoneticPr fontId="9"/>
  </si>
  <si>
    <t>BWN0580</t>
    <phoneticPr fontId="9"/>
  </si>
  <si>
    <t>BWN0640</t>
    <phoneticPr fontId="9"/>
  </si>
  <si>
    <t>BWN0650</t>
    <phoneticPr fontId="9"/>
  </si>
  <si>
    <t>BWN0665</t>
    <phoneticPr fontId="9"/>
  </si>
  <si>
    <t>BWN0680</t>
    <phoneticPr fontId="9"/>
  </si>
  <si>
    <t>BWN1140</t>
    <phoneticPr fontId="9"/>
  </si>
  <si>
    <t>BWN1150</t>
    <phoneticPr fontId="9"/>
  </si>
  <si>
    <t>BWN1165</t>
    <phoneticPr fontId="9"/>
  </si>
  <si>
    <t>BWN1180</t>
    <phoneticPr fontId="9"/>
  </si>
  <si>
    <t>BWN1240</t>
    <phoneticPr fontId="9"/>
  </si>
  <si>
    <t>BWN1280</t>
    <phoneticPr fontId="9"/>
  </si>
  <si>
    <t>BWN1265</t>
    <phoneticPr fontId="9"/>
  </si>
  <si>
    <t>BWN1250</t>
    <phoneticPr fontId="9"/>
  </si>
  <si>
    <t>BWN1340</t>
    <phoneticPr fontId="9"/>
  </si>
  <si>
    <t>BWN1350</t>
    <phoneticPr fontId="9"/>
  </si>
  <si>
    <t>BWN1365</t>
    <phoneticPr fontId="9"/>
  </si>
  <si>
    <t>BWN1380</t>
    <phoneticPr fontId="9"/>
  </si>
  <si>
    <t>BWN1440</t>
    <phoneticPr fontId="9"/>
  </si>
  <si>
    <t>BWN1450</t>
    <phoneticPr fontId="9"/>
  </si>
  <si>
    <t>BWN1465</t>
    <phoneticPr fontId="9"/>
  </si>
  <si>
    <t>BWN1480</t>
    <phoneticPr fontId="9"/>
  </si>
  <si>
    <t>BWN1565</t>
    <phoneticPr fontId="9"/>
  </si>
  <si>
    <t>BWN1580</t>
    <phoneticPr fontId="9"/>
  </si>
  <si>
    <t>BWN1680</t>
    <phoneticPr fontId="9"/>
  </si>
  <si>
    <t>BWN1665</t>
    <phoneticPr fontId="9"/>
  </si>
  <si>
    <t>BWN1650</t>
    <phoneticPr fontId="9"/>
  </si>
  <si>
    <t>BWN1640</t>
    <phoneticPr fontId="9"/>
  </si>
  <si>
    <t>BWN1740</t>
    <phoneticPr fontId="9"/>
  </si>
  <si>
    <t>BWN1750</t>
    <phoneticPr fontId="9"/>
  </si>
  <si>
    <t>BWN1765</t>
    <phoneticPr fontId="9"/>
  </si>
  <si>
    <t>BWN1780</t>
    <phoneticPr fontId="9"/>
  </si>
  <si>
    <t>BWN1880</t>
    <phoneticPr fontId="9"/>
  </si>
  <si>
    <t>BWN1865</t>
    <phoneticPr fontId="9"/>
  </si>
  <si>
    <t>BWN1850</t>
    <phoneticPr fontId="9"/>
  </si>
  <si>
    <t>BWN1840</t>
    <phoneticPr fontId="9"/>
  </si>
  <si>
    <t>BWN1940</t>
    <phoneticPr fontId="9"/>
  </si>
  <si>
    <t>BWN1950</t>
    <phoneticPr fontId="9"/>
  </si>
  <si>
    <t>BWN1965</t>
    <phoneticPr fontId="9"/>
  </si>
  <si>
    <t>BWN1980</t>
    <phoneticPr fontId="9"/>
  </si>
  <si>
    <t>BWN2065</t>
    <phoneticPr fontId="9"/>
  </si>
  <si>
    <t>BWN2080</t>
    <phoneticPr fontId="9"/>
  </si>
  <si>
    <t>BWN1550</t>
    <phoneticPr fontId="9"/>
  </si>
  <si>
    <t>BWN1540</t>
    <phoneticPr fontId="9"/>
  </si>
  <si>
    <t>BWN2340</t>
    <phoneticPr fontId="9"/>
  </si>
  <si>
    <t>BWN2350</t>
    <phoneticPr fontId="9"/>
  </si>
  <si>
    <t>BWN2365</t>
    <phoneticPr fontId="9"/>
  </si>
  <si>
    <t>BWN2380</t>
    <phoneticPr fontId="9"/>
  </si>
  <si>
    <t>BN2025SH</t>
    <phoneticPr fontId="9"/>
  </si>
  <si>
    <t>BN2032SH</t>
    <phoneticPr fontId="9"/>
  </si>
  <si>
    <t>BN3017SH</t>
    <phoneticPr fontId="9"/>
  </si>
  <si>
    <t>BN3025SH</t>
    <phoneticPr fontId="9"/>
  </si>
  <si>
    <t>BN3032SH</t>
    <phoneticPr fontId="9"/>
  </si>
  <si>
    <t>BN3038SH</t>
    <phoneticPr fontId="9"/>
  </si>
  <si>
    <t>BN3050SH</t>
    <phoneticPr fontId="9"/>
  </si>
  <si>
    <t>BN3065SH</t>
    <phoneticPr fontId="9"/>
  </si>
  <si>
    <t>BN3032SP</t>
    <phoneticPr fontId="9"/>
  </si>
  <si>
    <t>BN3032SPH</t>
    <phoneticPr fontId="9"/>
  </si>
  <si>
    <t>BN3040SH</t>
    <phoneticPr fontId="9"/>
  </si>
  <si>
    <t>BN3040SP</t>
    <phoneticPr fontId="9"/>
  </si>
  <si>
    <t>BN3040SPH</t>
    <phoneticPr fontId="9"/>
  </si>
  <si>
    <t>BN3050SP</t>
    <phoneticPr fontId="9"/>
  </si>
  <si>
    <t>BN3050SPH</t>
    <phoneticPr fontId="9"/>
  </si>
  <si>
    <t>BN3080SPH</t>
    <phoneticPr fontId="9"/>
  </si>
  <si>
    <t>BN3080SP</t>
    <phoneticPr fontId="9"/>
  </si>
  <si>
    <t>防蝕亜鉛</t>
    <rPh sb="0" eb="2">
      <t>ボウショク</t>
    </rPh>
    <rPh sb="2" eb="4">
      <t>アエン</t>
    </rPh>
    <phoneticPr fontId="9"/>
  </si>
  <si>
    <t>パッキン押さえ</t>
    <rPh sb="4" eb="5">
      <t>オ</t>
    </rPh>
    <phoneticPr fontId="9"/>
  </si>
  <si>
    <t>パッキンボックス</t>
    <phoneticPr fontId="9"/>
  </si>
  <si>
    <t>丸座金</t>
    <rPh sb="0" eb="1">
      <t>マル</t>
    </rPh>
    <rPh sb="1" eb="2">
      <t>ザ</t>
    </rPh>
    <rPh sb="2" eb="3">
      <t>カネ</t>
    </rPh>
    <phoneticPr fontId="9"/>
  </si>
  <si>
    <t>取り付け台</t>
    <rPh sb="0" eb="1">
      <t>ト</t>
    </rPh>
    <rPh sb="2" eb="3">
      <t>ツ</t>
    </rPh>
    <rPh sb="4" eb="5">
      <t>ダイ</t>
    </rPh>
    <phoneticPr fontId="9"/>
  </si>
  <si>
    <t>立て込みボルト</t>
    <rPh sb="0" eb="1">
      <t>タ</t>
    </rPh>
    <rPh sb="2" eb="3">
      <t>コ</t>
    </rPh>
    <phoneticPr fontId="9"/>
  </si>
  <si>
    <t>植え込みボルト</t>
    <rPh sb="0" eb="1">
      <t>ウ</t>
    </rPh>
    <rPh sb="2" eb="3">
      <t>コ</t>
    </rPh>
    <phoneticPr fontId="9"/>
  </si>
  <si>
    <t>1種ナット</t>
    <rPh sb="1" eb="2">
      <t>シュ</t>
    </rPh>
    <phoneticPr fontId="9"/>
  </si>
  <si>
    <t>3種ナット</t>
    <rPh sb="1" eb="2">
      <t>シュ</t>
    </rPh>
    <phoneticPr fontId="9"/>
  </si>
  <si>
    <t>シーコレンスパッキン</t>
    <phoneticPr fontId="9"/>
  </si>
  <si>
    <t>TSA４５</t>
    <phoneticPr fontId="9"/>
  </si>
  <si>
    <t>TSA４０</t>
    <phoneticPr fontId="9"/>
  </si>
  <si>
    <t>TSA５０</t>
    <phoneticPr fontId="9"/>
  </si>
  <si>
    <t>TSA５５</t>
    <phoneticPr fontId="9"/>
  </si>
  <si>
    <t>TSA６０</t>
    <phoneticPr fontId="9"/>
  </si>
  <si>
    <t>TSA６５</t>
    <phoneticPr fontId="9"/>
  </si>
  <si>
    <t>TSA７０</t>
    <phoneticPr fontId="9"/>
  </si>
  <si>
    <t>TSA７５</t>
    <phoneticPr fontId="9"/>
  </si>
  <si>
    <t>TSA８０</t>
    <phoneticPr fontId="9"/>
  </si>
  <si>
    <t>TSA８５</t>
    <phoneticPr fontId="9"/>
  </si>
  <si>
    <t>TSA９０</t>
    <phoneticPr fontId="9"/>
  </si>
  <si>
    <t>TSA９５</t>
    <phoneticPr fontId="9"/>
  </si>
  <si>
    <t>TSA１００</t>
    <phoneticPr fontId="9"/>
  </si>
  <si>
    <t>TSA１０５</t>
    <phoneticPr fontId="9"/>
  </si>
  <si>
    <t>TSA１１０</t>
    <phoneticPr fontId="9"/>
  </si>
  <si>
    <t>パイプ（Z用）</t>
    <rPh sb="5" eb="6">
      <t>ヨウ</t>
    </rPh>
    <phoneticPr fontId="9"/>
  </si>
  <si>
    <t>樹脂パイプ（Z用）</t>
    <rPh sb="0" eb="2">
      <t>ジュシ</t>
    </rPh>
    <rPh sb="7" eb="8">
      <t>ヨウ</t>
    </rPh>
    <phoneticPr fontId="9"/>
  </si>
  <si>
    <t>TSA070950</t>
    <phoneticPr fontId="9"/>
  </si>
  <si>
    <t>TSA070900</t>
    <phoneticPr fontId="9"/>
  </si>
  <si>
    <t>TSA070850</t>
    <phoneticPr fontId="9"/>
  </si>
  <si>
    <t>TSA070800</t>
    <phoneticPr fontId="9"/>
  </si>
  <si>
    <t>TSA070750</t>
    <phoneticPr fontId="9"/>
  </si>
  <si>
    <t>TSA070700</t>
    <phoneticPr fontId="9"/>
  </si>
  <si>
    <t>TSA070650</t>
    <phoneticPr fontId="9"/>
  </si>
  <si>
    <t>TSA070600</t>
    <phoneticPr fontId="9"/>
  </si>
  <si>
    <t>TSA070550</t>
    <phoneticPr fontId="9"/>
  </si>
  <si>
    <t>TSA070500</t>
    <phoneticPr fontId="9"/>
  </si>
  <si>
    <t>受け間座（Z用）</t>
    <rPh sb="0" eb="1">
      <t>ウ</t>
    </rPh>
    <rPh sb="2" eb="3">
      <t>カン</t>
    </rPh>
    <rPh sb="3" eb="4">
      <t>ザ</t>
    </rPh>
    <rPh sb="6" eb="7">
      <t>ヨウ</t>
    </rPh>
    <phoneticPr fontId="9"/>
  </si>
  <si>
    <t>TSP35</t>
    <phoneticPr fontId="9"/>
  </si>
  <si>
    <t>ワッシャ</t>
    <phoneticPr fontId="9"/>
  </si>
  <si>
    <t>ダイヤフラム</t>
    <phoneticPr fontId="9"/>
  </si>
  <si>
    <t>TSP４０</t>
    <phoneticPr fontId="9"/>
  </si>
  <si>
    <t>TSP４５</t>
    <phoneticPr fontId="9"/>
  </si>
  <si>
    <t>TSP５０</t>
    <phoneticPr fontId="9"/>
  </si>
  <si>
    <t>TSP５５</t>
    <phoneticPr fontId="9"/>
  </si>
  <si>
    <t>TSP６０</t>
    <phoneticPr fontId="9"/>
  </si>
  <si>
    <t>TSP６５</t>
    <phoneticPr fontId="9"/>
  </si>
  <si>
    <t>TSP７０</t>
    <phoneticPr fontId="9"/>
  </si>
  <si>
    <t>TSP７５</t>
    <phoneticPr fontId="9"/>
  </si>
  <si>
    <t>TSP８０</t>
    <phoneticPr fontId="9"/>
  </si>
  <si>
    <t>TSS４０</t>
    <phoneticPr fontId="9"/>
  </si>
  <si>
    <t>TSS４５</t>
    <phoneticPr fontId="9"/>
  </si>
  <si>
    <t>TSS５０</t>
    <phoneticPr fontId="9"/>
  </si>
  <si>
    <t>TSS５５</t>
    <phoneticPr fontId="9"/>
  </si>
  <si>
    <t>TSS６０</t>
    <phoneticPr fontId="9"/>
  </si>
  <si>
    <t>TSS６５</t>
    <phoneticPr fontId="9"/>
  </si>
  <si>
    <t>TSS７０</t>
    <phoneticPr fontId="9"/>
  </si>
  <si>
    <t>TSS７５</t>
    <phoneticPr fontId="9"/>
  </si>
  <si>
    <t>TSS８０</t>
    <phoneticPr fontId="9"/>
  </si>
  <si>
    <t>TSS８５</t>
    <phoneticPr fontId="9"/>
  </si>
  <si>
    <t>TSS９０</t>
    <phoneticPr fontId="9"/>
  </si>
  <si>
    <t>TSS９５</t>
    <phoneticPr fontId="9"/>
  </si>
  <si>
    <t>TSS１００</t>
    <phoneticPr fontId="9"/>
  </si>
  <si>
    <t>TSS１０５</t>
    <phoneticPr fontId="9"/>
  </si>
  <si>
    <t>TSS１１０</t>
    <phoneticPr fontId="9"/>
  </si>
  <si>
    <t>TSB４０</t>
    <phoneticPr fontId="9"/>
  </si>
  <si>
    <t>TSB４５</t>
    <phoneticPr fontId="9"/>
  </si>
  <si>
    <t>TSB５０</t>
    <phoneticPr fontId="9"/>
  </si>
  <si>
    <t>TSB５５</t>
    <phoneticPr fontId="9"/>
  </si>
  <si>
    <t>TSB６０</t>
    <phoneticPr fontId="9"/>
  </si>
  <si>
    <t>TSB６５</t>
    <phoneticPr fontId="9"/>
  </si>
  <si>
    <t>TSB７０</t>
    <phoneticPr fontId="9"/>
  </si>
  <si>
    <t>TSB７５</t>
    <phoneticPr fontId="9"/>
  </si>
  <si>
    <t>TSB８０</t>
    <phoneticPr fontId="9"/>
  </si>
  <si>
    <t>TSB８５</t>
    <phoneticPr fontId="9"/>
  </si>
  <si>
    <t>TRA４５</t>
    <phoneticPr fontId="9"/>
  </si>
  <si>
    <t>TRA５０</t>
    <phoneticPr fontId="9"/>
  </si>
  <si>
    <t>TRA５５</t>
    <phoneticPr fontId="9"/>
  </si>
  <si>
    <t>TRA６０</t>
    <phoneticPr fontId="9"/>
  </si>
  <si>
    <t>TRA６５</t>
    <phoneticPr fontId="9"/>
  </si>
  <si>
    <t>TRA７０</t>
    <phoneticPr fontId="9"/>
  </si>
  <si>
    <t>TRA７５</t>
    <phoneticPr fontId="9"/>
  </si>
  <si>
    <t>TRA８０</t>
    <phoneticPr fontId="9"/>
  </si>
  <si>
    <t>TRA080T</t>
    <phoneticPr fontId="9"/>
  </si>
  <si>
    <t>TRA080A</t>
    <phoneticPr fontId="9"/>
  </si>
  <si>
    <t>TRA８５</t>
    <phoneticPr fontId="9"/>
  </si>
  <si>
    <t>TRA085T</t>
    <phoneticPr fontId="9"/>
  </si>
  <si>
    <t>TRA９０</t>
    <phoneticPr fontId="9"/>
  </si>
  <si>
    <t>TRA９５</t>
    <phoneticPr fontId="9"/>
  </si>
  <si>
    <t>TRA１００</t>
    <phoneticPr fontId="9"/>
  </si>
  <si>
    <t>TRP４５</t>
    <phoneticPr fontId="9"/>
  </si>
  <si>
    <t>TRP５０</t>
    <phoneticPr fontId="9"/>
  </si>
  <si>
    <t>TRP５５</t>
    <phoneticPr fontId="9"/>
  </si>
  <si>
    <t>TRP６０</t>
    <phoneticPr fontId="9"/>
  </si>
  <si>
    <t>TRP６５</t>
    <phoneticPr fontId="9"/>
  </si>
  <si>
    <t>TRP７０</t>
    <phoneticPr fontId="9"/>
  </si>
  <si>
    <t>TRP７５</t>
    <phoneticPr fontId="9"/>
  </si>
  <si>
    <t>TRP８０</t>
    <phoneticPr fontId="9"/>
  </si>
  <si>
    <t>TRP８５</t>
    <phoneticPr fontId="9"/>
  </si>
  <si>
    <t>TRP９０</t>
    <phoneticPr fontId="9"/>
  </si>
  <si>
    <t>TRP９５</t>
    <phoneticPr fontId="9"/>
  </si>
  <si>
    <t>TRP１００</t>
    <phoneticPr fontId="9"/>
  </si>
  <si>
    <t>TRU４５</t>
    <phoneticPr fontId="9"/>
  </si>
  <si>
    <t>TRU５０</t>
    <phoneticPr fontId="9"/>
  </si>
  <si>
    <t>TRU５５</t>
    <phoneticPr fontId="9"/>
  </si>
  <si>
    <t>TRU６０</t>
    <phoneticPr fontId="9"/>
  </si>
  <si>
    <t>TRU６５</t>
    <phoneticPr fontId="9"/>
  </si>
  <si>
    <t>TRU７０</t>
    <phoneticPr fontId="9"/>
  </si>
  <si>
    <t>TRU７５</t>
    <phoneticPr fontId="9"/>
  </si>
  <si>
    <t>縦型複式海水漉し器　BT４０W</t>
    <rPh sb="0" eb="1">
      <t>タテ</t>
    </rPh>
    <rPh sb="1" eb="2">
      <t>ガタ</t>
    </rPh>
    <rPh sb="2" eb="4">
      <t>フクシキ</t>
    </rPh>
    <rPh sb="4" eb="6">
      <t>カイスイ</t>
    </rPh>
    <rPh sb="6" eb="7">
      <t>コ</t>
    </rPh>
    <rPh sb="8" eb="9">
      <t>キ</t>
    </rPh>
    <phoneticPr fontId="9"/>
  </si>
  <si>
    <t>TRA45A</t>
    <phoneticPr fontId="9"/>
  </si>
  <si>
    <t>TRA50A</t>
    <phoneticPr fontId="9"/>
  </si>
  <si>
    <t>TRA55A</t>
    <phoneticPr fontId="9"/>
  </si>
  <si>
    <t>TRA60A</t>
    <phoneticPr fontId="9"/>
  </si>
  <si>
    <t>TRA65A</t>
    <phoneticPr fontId="9"/>
  </si>
  <si>
    <t>TRA70A</t>
    <phoneticPr fontId="9"/>
  </si>
  <si>
    <t>TRA75A</t>
    <phoneticPr fontId="9"/>
  </si>
  <si>
    <t>TRA80A</t>
    <phoneticPr fontId="9"/>
  </si>
  <si>
    <t>BT40W</t>
    <phoneticPr fontId="9"/>
  </si>
  <si>
    <t>BT40WI</t>
    <phoneticPr fontId="9"/>
  </si>
  <si>
    <t>縦型複式海水漉し器　BT５０W</t>
    <rPh sb="0" eb="1">
      <t>タテ</t>
    </rPh>
    <rPh sb="1" eb="2">
      <t>ガタ</t>
    </rPh>
    <rPh sb="2" eb="4">
      <t>フクシキ</t>
    </rPh>
    <rPh sb="4" eb="6">
      <t>カイスイ</t>
    </rPh>
    <rPh sb="6" eb="7">
      <t>コ</t>
    </rPh>
    <rPh sb="8" eb="9">
      <t>キ</t>
    </rPh>
    <phoneticPr fontId="9"/>
  </si>
  <si>
    <t>BT50W</t>
    <phoneticPr fontId="9"/>
  </si>
  <si>
    <t>BT50WI</t>
    <phoneticPr fontId="9"/>
  </si>
  <si>
    <t>BT65W</t>
    <phoneticPr fontId="9"/>
  </si>
  <si>
    <t>BT65WI</t>
    <phoneticPr fontId="9"/>
  </si>
  <si>
    <t>縦型複式海水漉し器　BT６５W</t>
    <rPh sb="0" eb="1">
      <t>タテ</t>
    </rPh>
    <rPh sb="1" eb="2">
      <t>ガタ</t>
    </rPh>
    <rPh sb="2" eb="4">
      <t>フクシキ</t>
    </rPh>
    <rPh sb="4" eb="6">
      <t>カイスイ</t>
    </rPh>
    <rPh sb="6" eb="7">
      <t>コ</t>
    </rPh>
    <rPh sb="8" eb="9">
      <t>キ</t>
    </rPh>
    <phoneticPr fontId="9"/>
  </si>
  <si>
    <t>縦型複式海水漉し器　BT１００W</t>
    <rPh sb="0" eb="1">
      <t>タテ</t>
    </rPh>
    <rPh sb="1" eb="2">
      <t>ガタ</t>
    </rPh>
    <rPh sb="2" eb="4">
      <t>フクシキ</t>
    </rPh>
    <rPh sb="4" eb="6">
      <t>カイスイ</t>
    </rPh>
    <rPh sb="6" eb="7">
      <t>コ</t>
    </rPh>
    <rPh sb="8" eb="9">
      <t>キ</t>
    </rPh>
    <phoneticPr fontId="9"/>
  </si>
  <si>
    <t>BT100WI</t>
    <phoneticPr fontId="9"/>
  </si>
  <si>
    <t>BT100W05</t>
    <phoneticPr fontId="9"/>
  </si>
  <si>
    <t>BT100W06</t>
    <phoneticPr fontId="9"/>
  </si>
  <si>
    <t>BT100W10</t>
    <phoneticPr fontId="9"/>
  </si>
  <si>
    <t>BT100W12</t>
    <phoneticPr fontId="9"/>
  </si>
  <si>
    <t>BT100W13</t>
    <phoneticPr fontId="9"/>
  </si>
  <si>
    <t>BT100W14</t>
    <phoneticPr fontId="9"/>
  </si>
  <si>
    <t>BT100W16</t>
    <phoneticPr fontId="9"/>
  </si>
  <si>
    <t>BT100W17</t>
    <phoneticPr fontId="9"/>
  </si>
  <si>
    <t>BT100W19</t>
    <phoneticPr fontId="9"/>
  </si>
  <si>
    <t>BT100W22</t>
    <phoneticPr fontId="9"/>
  </si>
  <si>
    <t>縦型複式海水漉し器　BT１２５W</t>
    <rPh sb="0" eb="1">
      <t>タテ</t>
    </rPh>
    <rPh sb="1" eb="2">
      <t>ガタ</t>
    </rPh>
    <rPh sb="2" eb="4">
      <t>フクシキ</t>
    </rPh>
    <rPh sb="4" eb="6">
      <t>カイスイ</t>
    </rPh>
    <rPh sb="6" eb="7">
      <t>コ</t>
    </rPh>
    <rPh sb="8" eb="9">
      <t>キ</t>
    </rPh>
    <phoneticPr fontId="9"/>
  </si>
  <si>
    <t>BT125W03</t>
    <phoneticPr fontId="9"/>
  </si>
  <si>
    <t>BT125W05</t>
    <phoneticPr fontId="9"/>
  </si>
  <si>
    <t>BT125W06</t>
    <phoneticPr fontId="9"/>
  </si>
  <si>
    <t>BT125W09</t>
    <phoneticPr fontId="9"/>
  </si>
  <si>
    <t>BT125W10</t>
    <phoneticPr fontId="9"/>
  </si>
  <si>
    <t>BT125W11</t>
    <phoneticPr fontId="9"/>
  </si>
  <si>
    <t>BT125W12</t>
    <phoneticPr fontId="9"/>
  </si>
  <si>
    <t>BT125W13</t>
    <phoneticPr fontId="9"/>
  </si>
  <si>
    <t>BT125W14</t>
    <phoneticPr fontId="9"/>
  </si>
  <si>
    <t>BT125W16</t>
    <phoneticPr fontId="9"/>
  </si>
  <si>
    <t>BT125W17</t>
    <phoneticPr fontId="9"/>
  </si>
  <si>
    <t>BT125W19</t>
    <phoneticPr fontId="9"/>
  </si>
  <si>
    <t>BT125W26</t>
    <phoneticPr fontId="9"/>
  </si>
  <si>
    <t>BT40W02</t>
    <phoneticPr fontId="9"/>
  </si>
  <si>
    <t>BT40W07</t>
    <phoneticPr fontId="9"/>
  </si>
  <si>
    <t>BT40W08</t>
    <phoneticPr fontId="9"/>
  </si>
  <si>
    <t>BT40W09</t>
    <phoneticPr fontId="9"/>
  </si>
  <si>
    <t>BT40W11</t>
    <phoneticPr fontId="9"/>
  </si>
  <si>
    <t>BT40W12</t>
    <phoneticPr fontId="9"/>
  </si>
  <si>
    <t>BT40W13</t>
    <phoneticPr fontId="9"/>
  </si>
  <si>
    <t>BT40W14</t>
    <phoneticPr fontId="9"/>
  </si>
  <si>
    <t>BT40W16</t>
    <phoneticPr fontId="9"/>
  </si>
  <si>
    <t>BT40W17</t>
    <phoneticPr fontId="9"/>
  </si>
  <si>
    <t>BT40W18</t>
    <phoneticPr fontId="9"/>
  </si>
  <si>
    <t>BT40W21</t>
    <phoneticPr fontId="9"/>
  </si>
  <si>
    <t>BT40W26</t>
    <phoneticPr fontId="9"/>
  </si>
  <si>
    <t>BT40W28</t>
    <phoneticPr fontId="9"/>
  </si>
  <si>
    <t>BT40W33</t>
    <phoneticPr fontId="9"/>
  </si>
  <si>
    <t>BT40W34</t>
    <phoneticPr fontId="9"/>
  </si>
  <si>
    <t>BT50W02</t>
    <phoneticPr fontId="9"/>
  </si>
  <si>
    <t>BT50W06</t>
    <phoneticPr fontId="9"/>
  </si>
  <si>
    <t>BT50W07</t>
    <phoneticPr fontId="9"/>
  </si>
  <si>
    <t>BT50W08</t>
    <phoneticPr fontId="9"/>
  </si>
  <si>
    <t>BT50W09</t>
    <phoneticPr fontId="9"/>
  </si>
  <si>
    <t>BT50W11</t>
    <phoneticPr fontId="9"/>
  </si>
  <si>
    <t>BT50W12</t>
    <phoneticPr fontId="9"/>
  </si>
  <si>
    <t>BT50W14</t>
    <phoneticPr fontId="9"/>
  </si>
  <si>
    <t>BT50W16</t>
    <phoneticPr fontId="9"/>
  </si>
  <si>
    <t>BT50W17</t>
    <phoneticPr fontId="9"/>
  </si>
  <si>
    <t>BT50W18</t>
    <phoneticPr fontId="9"/>
  </si>
  <si>
    <t>BT50W21</t>
    <phoneticPr fontId="9"/>
  </si>
  <si>
    <t>BT50W26</t>
    <phoneticPr fontId="9"/>
  </si>
  <si>
    <t>BT50W28</t>
    <phoneticPr fontId="9"/>
  </si>
  <si>
    <t>BT50W30</t>
    <phoneticPr fontId="9"/>
  </si>
  <si>
    <t>BT50W33</t>
    <phoneticPr fontId="9"/>
  </si>
  <si>
    <t>BT65W04</t>
    <phoneticPr fontId="9"/>
  </si>
  <si>
    <t>BT65W05</t>
    <phoneticPr fontId="9"/>
  </si>
  <si>
    <t>BT65W06</t>
    <phoneticPr fontId="9"/>
  </si>
  <si>
    <t>BT65W08</t>
    <phoneticPr fontId="9"/>
  </si>
  <si>
    <t>BT65W10</t>
    <phoneticPr fontId="9"/>
  </si>
  <si>
    <t>BT65W12</t>
    <phoneticPr fontId="9"/>
  </si>
  <si>
    <t>BT65W13</t>
    <phoneticPr fontId="9"/>
  </si>
  <si>
    <t>BT65W14</t>
    <phoneticPr fontId="9"/>
  </si>
  <si>
    <t>BT65W15</t>
    <phoneticPr fontId="9"/>
  </si>
  <si>
    <t>BT65W16</t>
    <phoneticPr fontId="9"/>
  </si>
  <si>
    <t>BT65W17</t>
    <phoneticPr fontId="9"/>
  </si>
  <si>
    <t>BT65W19</t>
    <phoneticPr fontId="9"/>
  </si>
  <si>
    <t>BT65W21</t>
    <phoneticPr fontId="9"/>
  </si>
  <si>
    <t>BT65W22</t>
    <phoneticPr fontId="9"/>
  </si>
  <si>
    <t>BWT0265</t>
    <phoneticPr fontId="9"/>
  </si>
  <si>
    <t>TKW040</t>
    <phoneticPr fontId="9"/>
  </si>
  <si>
    <t>TKW040K</t>
    <phoneticPr fontId="9"/>
  </si>
  <si>
    <t>TKW050</t>
    <phoneticPr fontId="9"/>
  </si>
  <si>
    <t>TKW050K</t>
    <phoneticPr fontId="9"/>
  </si>
  <si>
    <t>TKW065</t>
    <phoneticPr fontId="9"/>
  </si>
  <si>
    <t>TKW065K</t>
    <phoneticPr fontId="9"/>
  </si>
  <si>
    <t>TRAB08045</t>
    <phoneticPr fontId="9"/>
  </si>
  <si>
    <t>TRAB08050</t>
    <phoneticPr fontId="9"/>
  </si>
  <si>
    <t>TRAB08055</t>
    <phoneticPr fontId="9"/>
  </si>
  <si>
    <t>TRAB08065</t>
    <phoneticPr fontId="9"/>
  </si>
  <si>
    <t>TRAB08075</t>
    <phoneticPr fontId="9"/>
  </si>
  <si>
    <t>TRAB08080</t>
    <phoneticPr fontId="9"/>
  </si>
  <si>
    <t>TRAB08085</t>
    <phoneticPr fontId="9"/>
  </si>
  <si>
    <t>TRAB08090</t>
    <phoneticPr fontId="9"/>
  </si>
  <si>
    <t>TRAB08095</t>
    <phoneticPr fontId="9"/>
  </si>
  <si>
    <t>TRAB08100</t>
    <phoneticPr fontId="9"/>
  </si>
  <si>
    <t>TRAB05045</t>
    <phoneticPr fontId="9"/>
  </si>
  <si>
    <t>TRAB05050</t>
    <phoneticPr fontId="9"/>
  </si>
  <si>
    <t>TRAB05060</t>
    <phoneticPr fontId="9"/>
  </si>
  <si>
    <t>TRAB05070</t>
    <phoneticPr fontId="9"/>
  </si>
  <si>
    <t>TRAB05075</t>
    <phoneticPr fontId="9"/>
  </si>
  <si>
    <t>TRAB05080</t>
    <phoneticPr fontId="9"/>
  </si>
  <si>
    <t>SRA06040</t>
    <phoneticPr fontId="9"/>
  </si>
  <si>
    <t>SRA06045</t>
    <phoneticPr fontId="9"/>
  </si>
  <si>
    <t>SRB04040</t>
    <phoneticPr fontId="9"/>
  </si>
  <si>
    <t>SRB04045</t>
    <phoneticPr fontId="9"/>
  </si>
  <si>
    <t>SRB04050</t>
    <phoneticPr fontId="9"/>
  </si>
  <si>
    <t>SRB04055</t>
    <phoneticPr fontId="9"/>
  </si>
  <si>
    <t>SRB04060</t>
    <phoneticPr fontId="9"/>
  </si>
  <si>
    <t>SRB04065</t>
    <phoneticPr fontId="9"/>
  </si>
  <si>
    <t>SRB04070</t>
    <phoneticPr fontId="9"/>
  </si>
  <si>
    <t>SRB04075</t>
    <phoneticPr fontId="9"/>
  </si>
  <si>
    <t>SRB04080</t>
    <phoneticPr fontId="9"/>
  </si>
  <si>
    <t>SRB04085</t>
    <phoneticPr fontId="9"/>
  </si>
  <si>
    <t>SRB04090</t>
    <phoneticPr fontId="9"/>
  </si>
  <si>
    <t>SRB04095</t>
    <phoneticPr fontId="9"/>
  </si>
  <si>
    <t>SRB04100</t>
    <phoneticPr fontId="9"/>
  </si>
  <si>
    <t>SRB04105</t>
    <phoneticPr fontId="9"/>
  </si>
  <si>
    <t>SRB04110</t>
    <phoneticPr fontId="9"/>
  </si>
  <si>
    <t>SRB05040</t>
    <phoneticPr fontId="9"/>
  </si>
  <si>
    <t>SRB05045</t>
    <phoneticPr fontId="9"/>
  </si>
  <si>
    <t>SRB05050</t>
    <phoneticPr fontId="9"/>
  </si>
  <si>
    <t>SRB05055</t>
    <phoneticPr fontId="9"/>
  </si>
  <si>
    <t>SRB05060</t>
    <phoneticPr fontId="9"/>
  </si>
  <si>
    <t>SRB05065</t>
    <phoneticPr fontId="9"/>
  </si>
  <si>
    <t>SRB05070</t>
    <phoneticPr fontId="9"/>
  </si>
  <si>
    <t>SRB05075</t>
    <phoneticPr fontId="9"/>
  </si>
  <si>
    <t>SRB05080</t>
    <phoneticPr fontId="9"/>
  </si>
  <si>
    <t>SRB05085</t>
    <phoneticPr fontId="9"/>
  </si>
  <si>
    <t>SRB05090</t>
    <phoneticPr fontId="9"/>
  </si>
  <si>
    <t>SRB05095</t>
    <phoneticPr fontId="9"/>
  </si>
  <si>
    <t>SRB05100</t>
    <phoneticPr fontId="9"/>
  </si>
  <si>
    <t>SRB05105</t>
    <phoneticPr fontId="9"/>
  </si>
  <si>
    <t>SRB05110</t>
    <phoneticPr fontId="9"/>
  </si>
  <si>
    <t>SRB06040</t>
    <phoneticPr fontId="9"/>
  </si>
  <si>
    <t>SRB06045</t>
    <phoneticPr fontId="9"/>
  </si>
  <si>
    <t>SRB06050</t>
    <phoneticPr fontId="9"/>
  </si>
  <si>
    <t>SRB06055</t>
    <phoneticPr fontId="9"/>
  </si>
  <si>
    <t>SRB06060</t>
    <phoneticPr fontId="9"/>
  </si>
  <si>
    <t>SRB06065</t>
    <phoneticPr fontId="9"/>
  </si>
  <si>
    <t>SRB06070</t>
    <phoneticPr fontId="9"/>
  </si>
  <si>
    <t>SRB06075</t>
    <phoneticPr fontId="9"/>
  </si>
  <si>
    <t>SRB06080</t>
    <phoneticPr fontId="9"/>
  </si>
  <si>
    <t>SRB06085</t>
    <phoneticPr fontId="9"/>
  </si>
  <si>
    <t>SRB06090</t>
    <phoneticPr fontId="9"/>
  </si>
  <si>
    <t>SRB06095</t>
    <phoneticPr fontId="9"/>
  </si>
  <si>
    <t>SRB06100</t>
    <phoneticPr fontId="9"/>
  </si>
  <si>
    <t>SRB06105</t>
    <phoneticPr fontId="9"/>
  </si>
  <si>
    <t>SRB06110</t>
    <phoneticPr fontId="9"/>
  </si>
  <si>
    <t>SRB01110</t>
    <phoneticPr fontId="9"/>
  </si>
  <si>
    <t>SRB01105</t>
    <phoneticPr fontId="9"/>
  </si>
  <si>
    <t>SRB01100</t>
    <phoneticPr fontId="9"/>
  </si>
  <si>
    <t>SRB01095</t>
    <phoneticPr fontId="9"/>
  </si>
  <si>
    <t>SRB01090</t>
    <phoneticPr fontId="9"/>
  </si>
  <si>
    <t>SRB01085</t>
    <phoneticPr fontId="9"/>
  </si>
  <si>
    <t>SRB01080</t>
    <phoneticPr fontId="9"/>
  </si>
  <si>
    <t>SRB01075</t>
    <phoneticPr fontId="9"/>
  </si>
  <si>
    <t>SRB01070</t>
    <phoneticPr fontId="9"/>
  </si>
  <si>
    <t>SRB01065</t>
    <phoneticPr fontId="9"/>
  </si>
  <si>
    <t>SRB01060</t>
    <phoneticPr fontId="9"/>
  </si>
  <si>
    <t>SRB01055</t>
    <phoneticPr fontId="9"/>
  </si>
  <si>
    <t>SRB01050</t>
    <phoneticPr fontId="9"/>
  </si>
  <si>
    <t>SRB01045</t>
    <phoneticPr fontId="9"/>
  </si>
  <si>
    <t>SRB01040</t>
    <phoneticPr fontId="9"/>
  </si>
  <si>
    <t>SRB03040</t>
    <phoneticPr fontId="9"/>
  </si>
  <si>
    <t>SRB03045</t>
    <phoneticPr fontId="9"/>
  </si>
  <si>
    <t>SRB03050</t>
    <phoneticPr fontId="9"/>
  </si>
  <si>
    <t>SRB03055</t>
    <phoneticPr fontId="9"/>
  </si>
  <si>
    <t>SRB03060</t>
    <phoneticPr fontId="9"/>
  </si>
  <si>
    <t>SRB03065</t>
    <phoneticPr fontId="9"/>
  </si>
  <si>
    <t>SRB03070</t>
    <phoneticPr fontId="9"/>
  </si>
  <si>
    <t>SRB03075</t>
    <phoneticPr fontId="9"/>
  </si>
  <si>
    <t>SRB03080</t>
    <phoneticPr fontId="9"/>
  </si>
  <si>
    <t>SRB03085</t>
    <phoneticPr fontId="9"/>
  </si>
  <si>
    <t>SRB03090</t>
    <phoneticPr fontId="9"/>
  </si>
  <si>
    <t>SRB03095</t>
    <phoneticPr fontId="9"/>
  </si>
  <si>
    <t>SRB03100</t>
    <phoneticPr fontId="9"/>
  </si>
  <si>
    <t>SRB03105</t>
    <phoneticPr fontId="9"/>
  </si>
  <si>
    <t>SRB03110</t>
    <phoneticPr fontId="9"/>
  </si>
  <si>
    <t>SRB15110</t>
    <phoneticPr fontId="9"/>
  </si>
  <si>
    <t>SRB15105</t>
    <phoneticPr fontId="9"/>
  </si>
  <si>
    <t>SRB15100</t>
    <phoneticPr fontId="9"/>
  </si>
  <si>
    <t>SRB15095</t>
    <phoneticPr fontId="9"/>
  </si>
  <si>
    <t>SRB15090</t>
    <phoneticPr fontId="9"/>
  </si>
  <si>
    <t>SRB15085</t>
    <phoneticPr fontId="9"/>
  </si>
  <si>
    <t>SRB15080</t>
    <phoneticPr fontId="9"/>
  </si>
  <si>
    <t>SRB15075</t>
    <phoneticPr fontId="9"/>
  </si>
  <si>
    <t>SRB15070</t>
    <phoneticPr fontId="9"/>
  </si>
  <si>
    <t>SRB15065</t>
    <phoneticPr fontId="9"/>
  </si>
  <si>
    <t>SRB15060</t>
    <phoneticPr fontId="9"/>
  </si>
  <si>
    <t>SRB15055</t>
    <phoneticPr fontId="9"/>
  </si>
  <si>
    <t>SRB15050</t>
    <phoneticPr fontId="9"/>
  </si>
  <si>
    <t>SRB15045</t>
    <phoneticPr fontId="9"/>
  </si>
  <si>
    <t>SRB15040</t>
    <phoneticPr fontId="9"/>
  </si>
  <si>
    <t>SRB14085</t>
    <phoneticPr fontId="9"/>
  </si>
  <si>
    <t>SRB14090</t>
    <phoneticPr fontId="9"/>
  </si>
  <si>
    <t>SRB14095</t>
    <phoneticPr fontId="9"/>
  </si>
  <si>
    <t>SRB14100</t>
    <phoneticPr fontId="9"/>
  </si>
  <si>
    <t>SRB14110</t>
    <phoneticPr fontId="9"/>
  </si>
  <si>
    <t>SRB14080</t>
    <phoneticPr fontId="9"/>
  </si>
  <si>
    <t>SRB14075</t>
    <phoneticPr fontId="9"/>
  </si>
  <si>
    <t>SRB14070</t>
    <phoneticPr fontId="9"/>
  </si>
  <si>
    <t>SRB14065</t>
    <phoneticPr fontId="9"/>
  </si>
  <si>
    <t>SRB14060</t>
    <phoneticPr fontId="9"/>
  </si>
  <si>
    <t>SRB14055</t>
    <phoneticPr fontId="9"/>
  </si>
  <si>
    <t>SRB14050</t>
    <phoneticPr fontId="9"/>
  </si>
  <si>
    <t>SRB14045</t>
    <phoneticPr fontId="9"/>
  </si>
  <si>
    <t>SRB14040</t>
    <phoneticPr fontId="9"/>
  </si>
  <si>
    <t>SRB13040</t>
    <phoneticPr fontId="9"/>
  </si>
  <si>
    <t>SRB13045</t>
    <phoneticPr fontId="9"/>
  </si>
  <si>
    <t>SRB13050</t>
    <phoneticPr fontId="9"/>
  </si>
  <si>
    <t>SRB13055</t>
    <phoneticPr fontId="9"/>
  </si>
  <si>
    <t>SRB13060</t>
    <phoneticPr fontId="9"/>
  </si>
  <si>
    <t>SRB13065</t>
    <phoneticPr fontId="9"/>
  </si>
  <si>
    <t>SRB13070</t>
    <phoneticPr fontId="9"/>
  </si>
  <si>
    <t>SRB13075</t>
    <phoneticPr fontId="9"/>
  </si>
  <si>
    <t>SRB13080</t>
    <phoneticPr fontId="9"/>
  </si>
  <si>
    <t>SRB13085</t>
    <phoneticPr fontId="9"/>
  </si>
  <si>
    <t>SRB13090</t>
    <phoneticPr fontId="9"/>
  </si>
  <si>
    <t>SRB13095</t>
    <phoneticPr fontId="9"/>
  </si>
  <si>
    <t>SRB13100</t>
    <phoneticPr fontId="9"/>
  </si>
  <si>
    <t>SRB13105</t>
    <phoneticPr fontId="9"/>
  </si>
  <si>
    <t>SRB13110</t>
    <phoneticPr fontId="9"/>
  </si>
  <si>
    <t>TSPB02040</t>
    <phoneticPr fontId="9"/>
  </si>
  <si>
    <t>Oリング</t>
    <phoneticPr fontId="9"/>
  </si>
  <si>
    <t>TSPB02045</t>
    <phoneticPr fontId="9"/>
  </si>
  <si>
    <t>TSPB02050</t>
    <phoneticPr fontId="9"/>
  </si>
  <si>
    <t>TSPB02055</t>
    <phoneticPr fontId="9"/>
  </si>
  <si>
    <t>TSPB02060</t>
    <phoneticPr fontId="9"/>
  </si>
  <si>
    <t>TSPB02065</t>
    <phoneticPr fontId="9"/>
  </si>
  <si>
    <t>TSPB02070</t>
    <phoneticPr fontId="9"/>
  </si>
  <si>
    <t>TSPB02075</t>
    <phoneticPr fontId="9"/>
  </si>
  <si>
    <t>TSPB02080</t>
    <phoneticPr fontId="9"/>
  </si>
  <si>
    <t>TSPB01040</t>
    <phoneticPr fontId="9"/>
  </si>
  <si>
    <t>TSPB01040Y</t>
    <phoneticPr fontId="9"/>
  </si>
  <si>
    <t>TSPB01045</t>
    <phoneticPr fontId="9"/>
  </si>
  <si>
    <t>TSPB01045Y</t>
    <phoneticPr fontId="9"/>
  </si>
  <si>
    <t>TSPB01050</t>
    <phoneticPr fontId="9"/>
  </si>
  <si>
    <t>TSPB01050Y</t>
    <phoneticPr fontId="9"/>
  </si>
  <si>
    <t>TSPB01055</t>
    <phoneticPr fontId="9"/>
  </si>
  <si>
    <t>TSPB01055Y</t>
    <phoneticPr fontId="9"/>
  </si>
  <si>
    <t>TSPB01060</t>
    <phoneticPr fontId="9"/>
  </si>
  <si>
    <t>TSPB01060Y</t>
    <phoneticPr fontId="9"/>
  </si>
  <si>
    <t>TSPB01065</t>
    <phoneticPr fontId="9"/>
  </si>
  <si>
    <t>TSPB01065Y</t>
    <phoneticPr fontId="9"/>
  </si>
  <si>
    <t>TSPB01070</t>
    <phoneticPr fontId="9"/>
  </si>
  <si>
    <t>TSPB01070Y</t>
    <phoneticPr fontId="9"/>
  </si>
  <si>
    <t>TSPB01075</t>
    <phoneticPr fontId="9"/>
  </si>
  <si>
    <t>TSPB01075Y</t>
    <phoneticPr fontId="9"/>
  </si>
  <si>
    <t>TSPB01080</t>
    <phoneticPr fontId="9"/>
  </si>
  <si>
    <t>TSPB01080Y</t>
    <phoneticPr fontId="9"/>
  </si>
  <si>
    <t>SRA03040</t>
    <phoneticPr fontId="9"/>
  </si>
  <si>
    <t>SRA03045</t>
    <phoneticPr fontId="9"/>
  </si>
  <si>
    <t>SRA06050</t>
    <phoneticPr fontId="9"/>
  </si>
  <si>
    <t>SRA03050</t>
    <phoneticPr fontId="9"/>
  </si>
  <si>
    <t>SRA06055</t>
    <phoneticPr fontId="9"/>
  </si>
  <si>
    <t>SRA03055</t>
    <phoneticPr fontId="9"/>
  </si>
  <si>
    <t>SRA06060</t>
    <phoneticPr fontId="9"/>
  </si>
  <si>
    <t>SRA03060</t>
    <phoneticPr fontId="9"/>
  </si>
  <si>
    <t>SRA06065</t>
    <phoneticPr fontId="9"/>
  </si>
  <si>
    <t>SRA03065</t>
    <phoneticPr fontId="9"/>
  </si>
  <si>
    <t>SRA06070</t>
    <phoneticPr fontId="9"/>
  </si>
  <si>
    <t>SRA03070</t>
    <phoneticPr fontId="9"/>
  </si>
  <si>
    <t>SRA06075</t>
    <phoneticPr fontId="9"/>
  </si>
  <si>
    <t>SRA03075</t>
    <phoneticPr fontId="9"/>
  </si>
  <si>
    <t>SRA06080</t>
    <phoneticPr fontId="9"/>
  </si>
  <si>
    <t>SRA03080</t>
    <phoneticPr fontId="9"/>
  </si>
  <si>
    <t>SRA06085</t>
    <phoneticPr fontId="9"/>
  </si>
  <si>
    <t>SRA03085</t>
    <phoneticPr fontId="9"/>
  </si>
  <si>
    <t>SRA06090</t>
    <phoneticPr fontId="9"/>
  </si>
  <si>
    <t>SRA03090</t>
    <phoneticPr fontId="9"/>
  </si>
  <si>
    <t>SRA06095</t>
    <phoneticPr fontId="9"/>
  </si>
  <si>
    <t>SRA03095</t>
    <phoneticPr fontId="9"/>
  </si>
  <si>
    <t>SRA06100</t>
    <phoneticPr fontId="9"/>
  </si>
  <si>
    <t>SRA03100</t>
    <phoneticPr fontId="9"/>
  </si>
  <si>
    <t>SRA06105</t>
    <phoneticPr fontId="9"/>
  </si>
  <si>
    <t>SRA03105</t>
    <phoneticPr fontId="9"/>
  </si>
  <si>
    <t>SRA06110</t>
    <phoneticPr fontId="9"/>
  </si>
  <si>
    <t>SRA03110</t>
    <phoneticPr fontId="9"/>
  </si>
  <si>
    <t>SRA05110</t>
    <phoneticPr fontId="9"/>
  </si>
  <si>
    <t>SRA05105</t>
    <phoneticPr fontId="9"/>
  </si>
  <si>
    <t>SRA05100</t>
    <phoneticPr fontId="9"/>
  </si>
  <si>
    <t>SRA05095</t>
    <phoneticPr fontId="9"/>
  </si>
  <si>
    <t>SRA05090</t>
    <phoneticPr fontId="9"/>
  </si>
  <si>
    <t>SRA05085</t>
    <phoneticPr fontId="9"/>
  </si>
  <si>
    <t>SRA05080</t>
    <phoneticPr fontId="9"/>
  </si>
  <si>
    <t>SRA05075</t>
    <phoneticPr fontId="9"/>
  </si>
  <si>
    <t>SRA05070</t>
    <phoneticPr fontId="9"/>
  </si>
  <si>
    <t>SRA05065</t>
    <phoneticPr fontId="9"/>
  </si>
  <si>
    <t>SRA05060</t>
    <phoneticPr fontId="9"/>
  </si>
  <si>
    <t>SRA05055</t>
    <phoneticPr fontId="9"/>
  </si>
  <si>
    <t>SRA05050</t>
    <phoneticPr fontId="9"/>
  </si>
  <si>
    <t>SRA05045</t>
    <phoneticPr fontId="9"/>
  </si>
  <si>
    <t>SRA05040</t>
    <phoneticPr fontId="9"/>
  </si>
  <si>
    <t>SRB16040</t>
    <phoneticPr fontId="9"/>
  </si>
  <si>
    <t>SRB17040</t>
    <phoneticPr fontId="9"/>
  </si>
  <si>
    <t>SRB18040</t>
    <phoneticPr fontId="9"/>
  </si>
  <si>
    <t>SRB19040</t>
    <phoneticPr fontId="9"/>
  </si>
  <si>
    <t>SRB17045</t>
    <phoneticPr fontId="9"/>
  </si>
  <si>
    <t>SRB18045</t>
    <phoneticPr fontId="9"/>
  </si>
  <si>
    <t>SRB19045</t>
    <phoneticPr fontId="9"/>
  </si>
  <si>
    <t>SRB16045</t>
    <phoneticPr fontId="9"/>
  </si>
  <si>
    <t>SRB17050</t>
    <phoneticPr fontId="9"/>
  </si>
  <si>
    <t>SRB18050</t>
    <phoneticPr fontId="9"/>
  </si>
  <si>
    <t>SRB19050</t>
    <phoneticPr fontId="9"/>
  </si>
  <si>
    <t>SRB16050</t>
    <phoneticPr fontId="9"/>
  </si>
  <si>
    <t>SRB17055</t>
    <phoneticPr fontId="9"/>
  </si>
  <si>
    <t>SRB18055</t>
    <phoneticPr fontId="9"/>
  </si>
  <si>
    <t>SRB19055</t>
    <phoneticPr fontId="9"/>
  </si>
  <si>
    <t>SRB16055</t>
    <phoneticPr fontId="9"/>
  </si>
  <si>
    <t>SRB17060</t>
    <phoneticPr fontId="9"/>
  </si>
  <si>
    <t>SRB16060</t>
    <phoneticPr fontId="9"/>
  </si>
  <si>
    <t>SRB18055</t>
    <phoneticPr fontId="9"/>
  </si>
  <si>
    <t>SRB19055</t>
    <phoneticPr fontId="9"/>
  </si>
  <si>
    <t>SRB17065</t>
    <phoneticPr fontId="9"/>
  </si>
  <si>
    <t>SRB18065</t>
    <phoneticPr fontId="9"/>
  </si>
  <si>
    <t>SRB19065</t>
    <phoneticPr fontId="9"/>
  </si>
  <si>
    <t>SRB16065</t>
    <phoneticPr fontId="9"/>
  </si>
  <si>
    <t>SRB17070</t>
    <phoneticPr fontId="9"/>
  </si>
  <si>
    <t>SRB16070</t>
    <phoneticPr fontId="9"/>
  </si>
  <si>
    <t>SRB18065</t>
    <phoneticPr fontId="9"/>
  </si>
  <si>
    <t>SRB19065</t>
    <phoneticPr fontId="9"/>
  </si>
  <si>
    <t>SRB17075</t>
    <phoneticPr fontId="9"/>
  </si>
  <si>
    <t>SRB18075</t>
    <phoneticPr fontId="9"/>
  </si>
  <si>
    <t>SRB19075</t>
    <phoneticPr fontId="9"/>
  </si>
  <si>
    <t>SRB16075</t>
    <phoneticPr fontId="9"/>
  </si>
  <si>
    <t>SRB17080</t>
    <phoneticPr fontId="9"/>
  </si>
  <si>
    <t>SRB18080</t>
    <phoneticPr fontId="9"/>
  </si>
  <si>
    <t>SRB19080</t>
    <phoneticPr fontId="9"/>
  </si>
  <si>
    <t>SRB16080</t>
    <phoneticPr fontId="9"/>
  </si>
  <si>
    <t>SRB17085</t>
    <phoneticPr fontId="9"/>
  </si>
  <si>
    <t>SRB18085</t>
    <phoneticPr fontId="9"/>
  </si>
  <si>
    <t>SRB19085</t>
    <phoneticPr fontId="9"/>
  </si>
  <si>
    <t>SRB16085</t>
    <phoneticPr fontId="9"/>
  </si>
  <si>
    <t>SRB17090</t>
    <phoneticPr fontId="9"/>
  </si>
  <si>
    <t>SRB18090</t>
    <phoneticPr fontId="9"/>
  </si>
  <si>
    <t>SRB19090</t>
    <phoneticPr fontId="9"/>
  </si>
  <si>
    <t>SRB16090</t>
    <phoneticPr fontId="9"/>
  </si>
  <si>
    <t>SRB17095</t>
    <phoneticPr fontId="9"/>
  </si>
  <si>
    <t>SRB16095</t>
    <phoneticPr fontId="9"/>
  </si>
  <si>
    <t>SRB17100</t>
    <phoneticPr fontId="9"/>
  </si>
  <si>
    <t>SRB18100</t>
    <phoneticPr fontId="9"/>
  </si>
  <si>
    <t>SRB19100</t>
    <phoneticPr fontId="9"/>
  </si>
  <si>
    <t>SRB16100</t>
    <phoneticPr fontId="9"/>
  </si>
  <si>
    <t>SRB17105</t>
    <phoneticPr fontId="9"/>
  </si>
  <si>
    <t>SRB16105</t>
    <phoneticPr fontId="9"/>
  </si>
  <si>
    <t>SRB17110</t>
    <phoneticPr fontId="9"/>
  </si>
  <si>
    <t>SRB18110</t>
    <phoneticPr fontId="9"/>
  </si>
  <si>
    <t>SRB19110</t>
    <phoneticPr fontId="9"/>
  </si>
  <si>
    <t>SRB16110</t>
    <phoneticPr fontId="9"/>
  </si>
  <si>
    <t>SRB500312075</t>
    <phoneticPr fontId="9"/>
  </si>
  <si>
    <t>SRB500310065</t>
    <phoneticPr fontId="9"/>
  </si>
  <si>
    <t>SRB510308</t>
    <phoneticPr fontId="9"/>
  </si>
  <si>
    <t>SRB510310</t>
    <phoneticPr fontId="9"/>
  </si>
  <si>
    <t>SRB520612</t>
    <phoneticPr fontId="9"/>
  </si>
  <si>
    <t>SRB530612</t>
    <phoneticPr fontId="9"/>
  </si>
  <si>
    <t>SRB520610</t>
    <phoneticPr fontId="9"/>
  </si>
  <si>
    <t>SRB530610</t>
    <phoneticPr fontId="9"/>
  </si>
  <si>
    <t>SRB44040</t>
    <phoneticPr fontId="9"/>
  </si>
  <si>
    <t>SRB44055</t>
    <phoneticPr fontId="9"/>
  </si>
  <si>
    <t>SRB44080</t>
    <phoneticPr fontId="9"/>
  </si>
  <si>
    <t>SRB45M08</t>
    <phoneticPr fontId="9"/>
  </si>
  <si>
    <t>SRB45M06</t>
    <phoneticPr fontId="9"/>
  </si>
  <si>
    <t>SRB2008</t>
    <phoneticPr fontId="9"/>
  </si>
  <si>
    <t>SRB2010</t>
    <phoneticPr fontId="9"/>
  </si>
  <si>
    <t>SRB04110</t>
    <phoneticPr fontId="9"/>
  </si>
  <si>
    <t>SRB05110</t>
    <phoneticPr fontId="9"/>
  </si>
  <si>
    <t>SRB06110</t>
    <phoneticPr fontId="9"/>
  </si>
  <si>
    <t>SRB01110</t>
    <phoneticPr fontId="9"/>
  </si>
  <si>
    <t>SRB04105</t>
    <phoneticPr fontId="9"/>
  </si>
  <si>
    <t>SRB01105</t>
    <phoneticPr fontId="9"/>
  </si>
  <si>
    <t>SRB06105</t>
    <phoneticPr fontId="9"/>
  </si>
  <si>
    <t>SRB05100</t>
    <phoneticPr fontId="9"/>
  </si>
  <si>
    <t>SRB04100</t>
    <phoneticPr fontId="9"/>
  </si>
  <si>
    <t>SRB01100</t>
    <phoneticPr fontId="9"/>
  </si>
  <si>
    <t>SRB06100</t>
    <phoneticPr fontId="9"/>
  </si>
  <si>
    <t>SRB04095</t>
    <phoneticPr fontId="9"/>
  </si>
  <si>
    <t>SRB06095</t>
    <phoneticPr fontId="9"/>
  </si>
  <si>
    <t>SRB05090</t>
    <phoneticPr fontId="9"/>
  </si>
  <si>
    <t>SRB01090</t>
    <phoneticPr fontId="9"/>
  </si>
  <si>
    <t>SRB06090</t>
    <phoneticPr fontId="9"/>
  </si>
  <si>
    <t>SRB05085</t>
    <phoneticPr fontId="9"/>
  </si>
  <si>
    <t>SRB04085</t>
    <phoneticPr fontId="9"/>
  </si>
  <si>
    <t>SRB01085</t>
    <phoneticPr fontId="9"/>
  </si>
  <si>
    <t>SRB06085</t>
    <phoneticPr fontId="9"/>
  </si>
  <si>
    <t>SRB05080</t>
    <phoneticPr fontId="9"/>
  </si>
  <si>
    <t>SRB04080</t>
    <phoneticPr fontId="9"/>
  </si>
  <si>
    <t>SRB01080</t>
    <phoneticPr fontId="9"/>
  </si>
  <si>
    <t>SRB06080</t>
    <phoneticPr fontId="9"/>
  </si>
  <si>
    <t>SRB04075</t>
    <phoneticPr fontId="9"/>
  </si>
  <si>
    <t>SRB06075</t>
    <phoneticPr fontId="9"/>
  </si>
  <si>
    <t>SRB05070</t>
    <phoneticPr fontId="9"/>
  </si>
  <si>
    <t>SRB04070</t>
    <phoneticPr fontId="9"/>
  </si>
  <si>
    <t>SRB01070</t>
    <phoneticPr fontId="9"/>
  </si>
  <si>
    <t>SRB05065</t>
    <phoneticPr fontId="9"/>
  </si>
  <si>
    <t>SRB04065</t>
    <phoneticPr fontId="9"/>
  </si>
  <si>
    <t>SRB01065</t>
    <phoneticPr fontId="9"/>
  </si>
  <si>
    <t>SRB06065</t>
    <phoneticPr fontId="9"/>
  </si>
  <si>
    <t>SRB05060</t>
    <phoneticPr fontId="9"/>
  </si>
  <si>
    <t>SRB04060</t>
    <phoneticPr fontId="9"/>
  </si>
  <si>
    <t>SRB01060</t>
    <phoneticPr fontId="9"/>
  </si>
  <si>
    <t>SRB06060</t>
    <phoneticPr fontId="9"/>
  </si>
  <si>
    <t>SRB04055</t>
    <phoneticPr fontId="9"/>
  </si>
  <si>
    <t>SRB06055</t>
    <phoneticPr fontId="9"/>
  </si>
  <si>
    <t>SRB05050</t>
    <phoneticPr fontId="9"/>
  </si>
  <si>
    <t>SRB04050</t>
    <phoneticPr fontId="9"/>
  </si>
  <si>
    <t>SRB01050</t>
    <phoneticPr fontId="9"/>
  </si>
  <si>
    <t>SRB06050</t>
    <phoneticPr fontId="9"/>
  </si>
  <si>
    <t>SRB05045</t>
    <phoneticPr fontId="9"/>
  </si>
  <si>
    <t>SRB05040</t>
    <phoneticPr fontId="9"/>
  </si>
  <si>
    <t>SRB04040</t>
    <phoneticPr fontId="9"/>
  </si>
  <si>
    <t>SRB01040</t>
    <phoneticPr fontId="9"/>
  </si>
  <si>
    <t>SRB06040</t>
    <phoneticPr fontId="9"/>
  </si>
  <si>
    <t>SRB15045</t>
    <phoneticPr fontId="9"/>
  </si>
  <si>
    <t>SRB15050</t>
    <phoneticPr fontId="9"/>
  </si>
  <si>
    <t>SRB15055</t>
    <phoneticPr fontId="9"/>
  </si>
  <si>
    <t>SRB15060</t>
    <phoneticPr fontId="9"/>
  </si>
  <si>
    <t>SRB15065</t>
    <phoneticPr fontId="9"/>
  </si>
  <si>
    <t>SRB15070</t>
    <phoneticPr fontId="9"/>
  </si>
  <si>
    <t>SRB15080</t>
    <phoneticPr fontId="9"/>
  </si>
  <si>
    <t>SRB15085</t>
    <phoneticPr fontId="9"/>
  </si>
  <si>
    <t>SRB15090</t>
    <phoneticPr fontId="9"/>
  </si>
  <si>
    <t>SRB15095</t>
    <phoneticPr fontId="9"/>
  </si>
  <si>
    <t>SRB15100</t>
    <phoneticPr fontId="9"/>
  </si>
  <si>
    <t>SRB15105</t>
    <phoneticPr fontId="9"/>
  </si>
  <si>
    <t>SRB15110</t>
    <phoneticPr fontId="9"/>
  </si>
  <si>
    <t>SRB42M0835</t>
    <phoneticPr fontId="9"/>
  </si>
  <si>
    <t>SRB42M0630</t>
    <phoneticPr fontId="9"/>
  </si>
  <si>
    <t>SRB05040</t>
    <phoneticPr fontId="9"/>
  </si>
  <si>
    <t>SRB04040</t>
    <phoneticPr fontId="9"/>
  </si>
  <si>
    <t>SRB01040</t>
    <phoneticPr fontId="9"/>
  </si>
  <si>
    <t>SRB44040</t>
    <phoneticPr fontId="9"/>
  </si>
  <si>
    <t>SRB500310065</t>
    <phoneticPr fontId="9"/>
  </si>
  <si>
    <t>SRB520610</t>
    <phoneticPr fontId="9"/>
  </si>
  <si>
    <t>SRB530610</t>
    <phoneticPr fontId="9"/>
  </si>
  <si>
    <t>SRB45M06</t>
    <phoneticPr fontId="9"/>
  </si>
  <si>
    <t>SRB510308</t>
    <phoneticPr fontId="9"/>
  </si>
  <si>
    <t>SRB2008</t>
    <phoneticPr fontId="9"/>
  </si>
  <si>
    <t>TQ09040</t>
    <phoneticPr fontId="9"/>
  </si>
  <si>
    <t>SRB05045</t>
    <phoneticPr fontId="9"/>
  </si>
  <si>
    <t>SRB04045</t>
    <phoneticPr fontId="9"/>
  </si>
  <si>
    <t>SRB01045</t>
    <phoneticPr fontId="9"/>
  </si>
  <si>
    <t>TQ09045</t>
    <phoneticPr fontId="9"/>
  </si>
  <si>
    <t>SRB05050</t>
    <phoneticPr fontId="9"/>
  </si>
  <si>
    <t>SRB04050</t>
    <phoneticPr fontId="9"/>
  </si>
  <si>
    <t>SRB01050</t>
    <phoneticPr fontId="9"/>
  </si>
  <si>
    <t>TQ09050</t>
    <phoneticPr fontId="9"/>
  </si>
  <si>
    <t>SRB05055</t>
    <phoneticPr fontId="9"/>
  </si>
  <si>
    <t>SRB04055</t>
    <phoneticPr fontId="9"/>
  </si>
  <si>
    <t>SRB01055</t>
    <phoneticPr fontId="9"/>
  </si>
  <si>
    <t>SRB44055</t>
    <phoneticPr fontId="9"/>
  </si>
  <si>
    <t>TQ09055</t>
    <phoneticPr fontId="9"/>
  </si>
  <si>
    <t>SRB05060</t>
    <phoneticPr fontId="9"/>
  </si>
  <si>
    <t>SRB04060</t>
    <phoneticPr fontId="9"/>
  </si>
  <si>
    <t>SRB01060</t>
    <phoneticPr fontId="9"/>
  </si>
  <si>
    <t>TQ09060</t>
    <phoneticPr fontId="9"/>
  </si>
  <si>
    <t>SRB05065</t>
    <phoneticPr fontId="9"/>
  </si>
  <si>
    <t>SRB04065</t>
    <phoneticPr fontId="9"/>
  </si>
  <si>
    <t>SRB01065</t>
    <phoneticPr fontId="9"/>
  </si>
  <si>
    <t>TQ09065</t>
    <phoneticPr fontId="9"/>
  </si>
  <si>
    <t>SRB05070</t>
    <phoneticPr fontId="9"/>
  </si>
  <si>
    <t>SRB04070</t>
    <phoneticPr fontId="9"/>
  </si>
  <si>
    <t>SRB01070</t>
    <phoneticPr fontId="9"/>
  </si>
  <si>
    <t>TQ09070</t>
    <phoneticPr fontId="9"/>
  </si>
  <si>
    <t>SRB05075</t>
    <phoneticPr fontId="9"/>
  </si>
  <si>
    <t>SRB04075</t>
    <phoneticPr fontId="9"/>
  </si>
  <si>
    <t>SRB01075</t>
    <phoneticPr fontId="9"/>
  </si>
  <si>
    <t>TQ09075</t>
    <phoneticPr fontId="9"/>
  </si>
  <si>
    <t>SRB05080</t>
    <phoneticPr fontId="9"/>
  </si>
  <si>
    <t>SRB04080</t>
    <phoneticPr fontId="9"/>
  </si>
  <si>
    <t>SRB01080</t>
    <phoneticPr fontId="9"/>
  </si>
  <si>
    <t>SRB44080</t>
    <phoneticPr fontId="9"/>
  </si>
  <si>
    <t>SRB500312075</t>
    <phoneticPr fontId="9"/>
  </si>
  <si>
    <t>SRB520612</t>
    <phoneticPr fontId="9"/>
  </si>
  <si>
    <t>SRB530612</t>
    <phoneticPr fontId="9"/>
  </si>
  <si>
    <t>SRB45M08</t>
    <phoneticPr fontId="9"/>
  </si>
  <si>
    <t>TQ09080</t>
    <phoneticPr fontId="9"/>
  </si>
  <si>
    <t>SRB510310</t>
    <phoneticPr fontId="9"/>
  </si>
  <si>
    <t>SRB2010</t>
    <phoneticPr fontId="9"/>
  </si>
  <si>
    <t>SRB44040</t>
    <phoneticPr fontId="9"/>
  </si>
  <si>
    <t>SRB500310065</t>
    <phoneticPr fontId="9"/>
  </si>
  <si>
    <t>SRB520610</t>
    <phoneticPr fontId="9"/>
  </si>
  <si>
    <t>SRB530610</t>
    <phoneticPr fontId="9"/>
  </si>
  <si>
    <t>SRB42M0630</t>
    <phoneticPr fontId="9"/>
  </si>
  <si>
    <t>SRB45M06</t>
    <phoneticPr fontId="9"/>
  </si>
  <si>
    <t>SRB44055</t>
    <phoneticPr fontId="9"/>
  </si>
  <si>
    <t>SRB44080</t>
    <phoneticPr fontId="9"/>
  </si>
  <si>
    <t>SRB500312075</t>
    <phoneticPr fontId="9"/>
  </si>
  <si>
    <t>SRB520612</t>
    <phoneticPr fontId="9"/>
  </si>
  <si>
    <t>SRB530612</t>
    <phoneticPr fontId="9"/>
  </si>
  <si>
    <t>SRB42M0835</t>
    <phoneticPr fontId="9"/>
  </si>
  <si>
    <t>SRB45M08</t>
    <phoneticPr fontId="9"/>
  </si>
  <si>
    <t>SRB510308</t>
    <phoneticPr fontId="9"/>
  </si>
  <si>
    <t>SRB2008</t>
    <phoneticPr fontId="9"/>
  </si>
  <si>
    <t>SRB510310</t>
    <phoneticPr fontId="9"/>
  </si>
  <si>
    <t>SRB2010</t>
    <phoneticPr fontId="9"/>
  </si>
  <si>
    <t>SRA01040</t>
    <phoneticPr fontId="9"/>
  </si>
  <si>
    <t>SRA01045</t>
    <phoneticPr fontId="9"/>
  </si>
  <si>
    <t>SRA01050</t>
    <phoneticPr fontId="9"/>
  </si>
  <si>
    <t>SRA01055</t>
    <phoneticPr fontId="9"/>
  </si>
  <si>
    <t>SRA01060</t>
    <phoneticPr fontId="9"/>
  </si>
  <si>
    <t>SRA01065</t>
    <phoneticPr fontId="9"/>
  </si>
  <si>
    <t>SRA01070</t>
    <phoneticPr fontId="9"/>
  </si>
  <si>
    <t>SRA01075</t>
    <phoneticPr fontId="9"/>
  </si>
  <si>
    <t>SRA01080</t>
    <phoneticPr fontId="9"/>
  </si>
  <si>
    <t>SRA01085</t>
    <phoneticPr fontId="9"/>
  </si>
  <si>
    <t>SRA01090</t>
    <phoneticPr fontId="9"/>
  </si>
  <si>
    <t>SRA01095</t>
    <phoneticPr fontId="9"/>
  </si>
  <si>
    <t>SRA01100</t>
    <phoneticPr fontId="9"/>
  </si>
  <si>
    <t>SRA01105</t>
    <phoneticPr fontId="9"/>
  </si>
  <si>
    <t>SRB15040</t>
    <phoneticPr fontId="9"/>
  </si>
  <si>
    <t>SRB14040</t>
    <phoneticPr fontId="9"/>
  </si>
  <si>
    <t>SRB44040</t>
    <phoneticPr fontId="9"/>
  </si>
  <si>
    <t>SRB500310065</t>
    <phoneticPr fontId="9"/>
  </si>
  <si>
    <t>SRB520610</t>
    <phoneticPr fontId="9"/>
  </si>
  <si>
    <t>SRB42M0630</t>
    <phoneticPr fontId="9"/>
  </si>
  <si>
    <t>SRB45M06</t>
    <phoneticPr fontId="9"/>
  </si>
  <si>
    <t>SRB15045</t>
    <phoneticPr fontId="9"/>
  </si>
  <si>
    <t>SRB14045</t>
    <phoneticPr fontId="9"/>
  </si>
  <si>
    <t>SRB13045</t>
    <phoneticPr fontId="9"/>
  </si>
  <si>
    <t>SRB05045</t>
    <phoneticPr fontId="9"/>
  </si>
  <si>
    <t>SRB04045</t>
    <phoneticPr fontId="9"/>
  </si>
  <si>
    <t>SRB01045</t>
    <phoneticPr fontId="9"/>
  </si>
  <si>
    <t>SRB04050</t>
    <phoneticPr fontId="9"/>
  </si>
  <si>
    <t>SRB01050</t>
    <phoneticPr fontId="9"/>
  </si>
  <si>
    <t>SRB15050</t>
    <phoneticPr fontId="9"/>
  </si>
  <si>
    <t>SRB14050</t>
    <phoneticPr fontId="9"/>
  </si>
  <si>
    <t>SRB04055</t>
    <phoneticPr fontId="9"/>
  </si>
  <si>
    <t>SRB06055</t>
    <phoneticPr fontId="9"/>
  </si>
  <si>
    <t>SRB14055</t>
    <phoneticPr fontId="9"/>
  </si>
  <si>
    <t>SRB13055</t>
    <phoneticPr fontId="9"/>
  </si>
  <si>
    <t>SRB44055</t>
    <phoneticPr fontId="9"/>
  </si>
  <si>
    <t>SRB05060</t>
    <phoneticPr fontId="9"/>
  </si>
  <si>
    <t>SRB04060</t>
    <phoneticPr fontId="9"/>
  </si>
  <si>
    <t>SRB01060</t>
    <phoneticPr fontId="9"/>
  </si>
  <si>
    <t>SRB15060</t>
    <phoneticPr fontId="9"/>
  </si>
  <si>
    <t>SRB14060</t>
    <phoneticPr fontId="9"/>
  </si>
  <si>
    <t>SRB13060</t>
    <phoneticPr fontId="9"/>
  </si>
  <si>
    <t>SRB05065</t>
    <phoneticPr fontId="9"/>
  </si>
  <si>
    <t>SRB04065</t>
    <phoneticPr fontId="9"/>
  </si>
  <si>
    <t>SRB01065</t>
    <phoneticPr fontId="9"/>
  </si>
  <si>
    <t>SRB15065</t>
    <phoneticPr fontId="9"/>
  </si>
  <si>
    <t>SRB14065</t>
    <phoneticPr fontId="9"/>
  </si>
  <si>
    <t>SRB13065</t>
    <phoneticPr fontId="9"/>
  </si>
  <si>
    <t>SRB01070</t>
    <phoneticPr fontId="9"/>
  </si>
  <si>
    <t>SRB06070</t>
    <phoneticPr fontId="9"/>
  </si>
  <si>
    <t>SRB15070</t>
    <phoneticPr fontId="9"/>
  </si>
  <si>
    <t>SRB14070</t>
    <phoneticPr fontId="9"/>
  </si>
  <si>
    <t>SRB13070</t>
    <phoneticPr fontId="9"/>
  </si>
  <si>
    <t>SRB05075</t>
    <phoneticPr fontId="9"/>
  </si>
  <si>
    <t>SRB01075</t>
    <phoneticPr fontId="9"/>
  </si>
  <si>
    <t>SRB06075</t>
    <phoneticPr fontId="9"/>
  </si>
  <si>
    <t>SRB14075</t>
    <phoneticPr fontId="9"/>
  </si>
  <si>
    <t>SRB01080</t>
    <phoneticPr fontId="9"/>
  </si>
  <si>
    <t>SRB15080</t>
    <phoneticPr fontId="9"/>
  </si>
  <si>
    <t>SRB13080</t>
    <phoneticPr fontId="9"/>
  </si>
  <si>
    <t>SRB44080</t>
    <phoneticPr fontId="9"/>
  </si>
  <si>
    <t>SRB500312075</t>
    <phoneticPr fontId="9"/>
  </si>
  <si>
    <t>SRB42M0835</t>
    <phoneticPr fontId="9"/>
  </si>
  <si>
    <t>SRB45M08</t>
    <phoneticPr fontId="9"/>
  </si>
  <si>
    <t>SRB03080</t>
    <phoneticPr fontId="9"/>
  </si>
  <si>
    <t>SRB510310</t>
    <phoneticPr fontId="9"/>
  </si>
  <si>
    <t>SRB05085</t>
    <phoneticPr fontId="9"/>
  </si>
  <si>
    <t>SRB04085</t>
    <phoneticPr fontId="9"/>
  </si>
  <si>
    <t>SRB01085</t>
    <phoneticPr fontId="9"/>
  </si>
  <si>
    <t>SRB06085</t>
    <phoneticPr fontId="9"/>
  </si>
  <si>
    <t>SRB03085</t>
    <phoneticPr fontId="9"/>
  </si>
  <si>
    <t>SRB03045</t>
    <phoneticPr fontId="9"/>
  </si>
  <si>
    <t>SRB03055</t>
    <phoneticPr fontId="9"/>
  </si>
  <si>
    <t>SRB03065</t>
    <phoneticPr fontId="9"/>
  </si>
  <si>
    <t>SRB03070</t>
    <phoneticPr fontId="9"/>
  </si>
  <si>
    <t>SRB03075</t>
    <phoneticPr fontId="9"/>
  </si>
  <si>
    <t>BWN2050</t>
    <phoneticPr fontId="9"/>
  </si>
  <si>
    <t>砂コシ本体加工上がり　６５－８０</t>
    <rPh sb="0" eb="1">
      <t>スナ</t>
    </rPh>
    <rPh sb="3" eb="5">
      <t>ホンタイ</t>
    </rPh>
    <rPh sb="5" eb="7">
      <t>カコウ</t>
    </rPh>
    <rPh sb="7" eb="8">
      <t>ア</t>
    </rPh>
    <phoneticPr fontId="9"/>
  </si>
  <si>
    <t>砂コシ本体加工上がり　５０SP</t>
    <rPh sb="0" eb="1">
      <t>スナ</t>
    </rPh>
    <rPh sb="3" eb="5">
      <t>ホンタイ</t>
    </rPh>
    <rPh sb="5" eb="7">
      <t>カコウ</t>
    </rPh>
    <rPh sb="7" eb="8">
      <t>ア</t>
    </rPh>
    <phoneticPr fontId="9"/>
  </si>
  <si>
    <t>砂コシ本体加工上がり　４０SP</t>
    <rPh sb="0" eb="1">
      <t>スナ</t>
    </rPh>
    <rPh sb="3" eb="5">
      <t>ホンタイ</t>
    </rPh>
    <rPh sb="5" eb="7">
      <t>カコウ</t>
    </rPh>
    <rPh sb="7" eb="8">
      <t>ア</t>
    </rPh>
    <phoneticPr fontId="9"/>
  </si>
  <si>
    <t>砂コシ本体加工上がり　３２SP</t>
    <rPh sb="0" eb="1">
      <t>スナ</t>
    </rPh>
    <rPh sb="3" eb="5">
      <t>ホンタイ</t>
    </rPh>
    <rPh sb="5" eb="7">
      <t>カコウ</t>
    </rPh>
    <rPh sb="7" eb="8">
      <t>ア</t>
    </rPh>
    <phoneticPr fontId="9"/>
  </si>
  <si>
    <t>砂コシ本体　加工上がり　６５SH</t>
    <rPh sb="0" eb="1">
      <t>スナ</t>
    </rPh>
    <rPh sb="3" eb="5">
      <t>ホンタイ</t>
    </rPh>
    <rPh sb="6" eb="9">
      <t>カコウア</t>
    </rPh>
    <phoneticPr fontId="9"/>
  </si>
  <si>
    <t>砂コシ本体　加工上がり　５０SH</t>
    <rPh sb="0" eb="1">
      <t>スナ</t>
    </rPh>
    <rPh sb="3" eb="5">
      <t>ホンタイ</t>
    </rPh>
    <rPh sb="6" eb="9">
      <t>カコウア</t>
    </rPh>
    <phoneticPr fontId="9"/>
  </si>
  <si>
    <t>砂コシ本体　加工上がり　３８SH</t>
    <rPh sb="0" eb="1">
      <t>スナ</t>
    </rPh>
    <rPh sb="3" eb="5">
      <t>ホンタイ</t>
    </rPh>
    <rPh sb="6" eb="9">
      <t>カコウア</t>
    </rPh>
    <phoneticPr fontId="9"/>
  </si>
  <si>
    <t>砂コシ本体　加工上がり　３２SH</t>
    <rPh sb="0" eb="1">
      <t>スナ</t>
    </rPh>
    <rPh sb="3" eb="5">
      <t>ホンタイ</t>
    </rPh>
    <rPh sb="6" eb="9">
      <t>カコウア</t>
    </rPh>
    <phoneticPr fontId="9"/>
  </si>
  <si>
    <t>砂コシ本体　加工上がり　２５SH</t>
    <rPh sb="0" eb="1">
      <t>スナ</t>
    </rPh>
    <rPh sb="3" eb="5">
      <t>ホンタイ</t>
    </rPh>
    <rPh sb="6" eb="9">
      <t>カコウア</t>
    </rPh>
    <phoneticPr fontId="9"/>
  </si>
  <si>
    <t>砂コシ本体　加工上がり　１７SH</t>
    <rPh sb="0" eb="1">
      <t>スナ</t>
    </rPh>
    <rPh sb="3" eb="5">
      <t>ホンタイ</t>
    </rPh>
    <rPh sb="6" eb="9">
      <t>カコウア</t>
    </rPh>
    <phoneticPr fontId="9"/>
  </si>
  <si>
    <t>キングストンハンドル　１９</t>
    <phoneticPr fontId="9"/>
  </si>
  <si>
    <t>１”　(２５)　ボール型キングストン本体　鋳物素材</t>
    <rPh sb="11" eb="12">
      <t>ガタ</t>
    </rPh>
    <rPh sb="18" eb="20">
      <t>ホンタイ</t>
    </rPh>
    <rPh sb="21" eb="23">
      <t>イモノ</t>
    </rPh>
    <rPh sb="23" eb="25">
      <t>ソザイ</t>
    </rPh>
    <phoneticPr fontId="9"/>
  </si>
  <si>
    <t>１”　(２５)　ボール型キングストン本体　加工上がり</t>
    <rPh sb="11" eb="12">
      <t>ガタ</t>
    </rPh>
    <rPh sb="18" eb="20">
      <t>ホンタイ</t>
    </rPh>
    <rPh sb="21" eb="23">
      <t>カコウ</t>
    </rPh>
    <rPh sb="23" eb="24">
      <t>ア</t>
    </rPh>
    <phoneticPr fontId="9"/>
  </si>
  <si>
    <t>キングストンハンドル　２５</t>
    <phoneticPr fontId="9"/>
  </si>
  <si>
    <t>１-１/４”　(３２)　ボール型キングストン本体　鋳物素材</t>
    <rPh sb="15" eb="16">
      <t>ガタ</t>
    </rPh>
    <rPh sb="22" eb="24">
      <t>ホンタイ</t>
    </rPh>
    <rPh sb="25" eb="27">
      <t>イモノ</t>
    </rPh>
    <rPh sb="27" eb="29">
      <t>ソザイ</t>
    </rPh>
    <phoneticPr fontId="9"/>
  </si>
  <si>
    <t>１-１/４”　(３２)　ボール型キングストン本体　加工上がり</t>
    <rPh sb="15" eb="16">
      <t>ガタ</t>
    </rPh>
    <rPh sb="22" eb="24">
      <t>ホンタイ</t>
    </rPh>
    <rPh sb="25" eb="27">
      <t>カコウ</t>
    </rPh>
    <rPh sb="27" eb="28">
      <t>ア</t>
    </rPh>
    <phoneticPr fontId="9"/>
  </si>
  <si>
    <t>キングストンハンドル　３２</t>
    <phoneticPr fontId="9"/>
  </si>
  <si>
    <t>１-１/２”　(３８)　ボール型キングストン本体　鋳物素材</t>
    <rPh sb="15" eb="16">
      <t>ガタ</t>
    </rPh>
    <rPh sb="22" eb="24">
      <t>ホンタイ</t>
    </rPh>
    <rPh sb="25" eb="27">
      <t>イモノ</t>
    </rPh>
    <rPh sb="27" eb="29">
      <t>ソザイ</t>
    </rPh>
    <phoneticPr fontId="9"/>
  </si>
  <si>
    <t>１-１/２”　(３８)　ボール型キングストン本体　加工上がり</t>
    <rPh sb="15" eb="16">
      <t>ガタ</t>
    </rPh>
    <rPh sb="22" eb="24">
      <t>ホンタイ</t>
    </rPh>
    <rPh sb="25" eb="27">
      <t>カコウ</t>
    </rPh>
    <rPh sb="27" eb="28">
      <t>ア</t>
    </rPh>
    <phoneticPr fontId="9"/>
  </si>
  <si>
    <t>キングストンハンドル　３８</t>
    <phoneticPr fontId="9"/>
  </si>
  <si>
    <t>１-３/４”　(４５)　ボール型キングストン本体　鋳物素材</t>
    <rPh sb="15" eb="16">
      <t>ガタ</t>
    </rPh>
    <rPh sb="22" eb="24">
      <t>ホンタイ</t>
    </rPh>
    <rPh sb="25" eb="27">
      <t>イモノ</t>
    </rPh>
    <rPh sb="27" eb="29">
      <t>ソザイ</t>
    </rPh>
    <phoneticPr fontId="9"/>
  </si>
  <si>
    <t>１-３/４”　(４５)　ボール型キングストン本体　加工上がり</t>
    <rPh sb="15" eb="16">
      <t>ガタ</t>
    </rPh>
    <rPh sb="22" eb="24">
      <t>ホンタイ</t>
    </rPh>
    <rPh sb="25" eb="27">
      <t>カコウ</t>
    </rPh>
    <rPh sb="27" eb="28">
      <t>ア</t>
    </rPh>
    <phoneticPr fontId="9"/>
  </si>
  <si>
    <t>（ショット場）　キングストンハンドル　４５</t>
    <rPh sb="5" eb="6">
      <t>バ</t>
    </rPh>
    <phoneticPr fontId="9"/>
  </si>
  <si>
    <t>キングストンハンドル　４５</t>
    <phoneticPr fontId="9"/>
  </si>
  <si>
    <t>２”　(５０)　ボール型キングストン本体　鋳物素材</t>
    <rPh sb="11" eb="12">
      <t>ガタ</t>
    </rPh>
    <rPh sb="18" eb="20">
      <t>ホンタイ</t>
    </rPh>
    <rPh sb="21" eb="23">
      <t>イモノ</t>
    </rPh>
    <rPh sb="23" eb="25">
      <t>ソザイ</t>
    </rPh>
    <phoneticPr fontId="9"/>
  </si>
  <si>
    <t>２”　(５０)　ボール型キングストン本体　加工上がり</t>
    <rPh sb="11" eb="12">
      <t>ガタ</t>
    </rPh>
    <rPh sb="18" eb="20">
      <t>ホンタイ</t>
    </rPh>
    <rPh sb="21" eb="23">
      <t>カコウ</t>
    </rPh>
    <rPh sb="23" eb="24">
      <t>ア</t>
    </rPh>
    <phoneticPr fontId="9"/>
  </si>
  <si>
    <t>キングストンハンドル　５０</t>
    <phoneticPr fontId="9"/>
  </si>
  <si>
    <t>２-１/２”　(６５)　ボール型キングストン本体　鋳物素材</t>
    <rPh sb="15" eb="16">
      <t>ガタ</t>
    </rPh>
    <rPh sb="22" eb="24">
      <t>ホンタイ</t>
    </rPh>
    <rPh sb="25" eb="27">
      <t>イモノ</t>
    </rPh>
    <rPh sb="27" eb="29">
      <t>ソザイ</t>
    </rPh>
    <phoneticPr fontId="9"/>
  </si>
  <si>
    <t>２-１/２”　(６５)　ボール型キングストン本体　加工上がり</t>
    <rPh sb="15" eb="16">
      <t>ガタ</t>
    </rPh>
    <rPh sb="22" eb="24">
      <t>ホンタイ</t>
    </rPh>
    <rPh sb="25" eb="27">
      <t>カコウ</t>
    </rPh>
    <rPh sb="27" eb="28">
      <t>ア</t>
    </rPh>
    <phoneticPr fontId="9"/>
  </si>
  <si>
    <t>キングストンハンドル　６５</t>
    <phoneticPr fontId="9"/>
  </si>
  <si>
    <t>３”　(７６)　ボール型キングストン本体　加工上がり</t>
    <rPh sb="11" eb="12">
      <t>ガタ</t>
    </rPh>
    <rPh sb="18" eb="20">
      <t>ホンタイ</t>
    </rPh>
    <rPh sb="21" eb="23">
      <t>カコウ</t>
    </rPh>
    <rPh sb="23" eb="24">
      <t>ア</t>
    </rPh>
    <phoneticPr fontId="9"/>
  </si>
  <si>
    <t>キングストンハンドル　７５</t>
    <phoneticPr fontId="9"/>
  </si>
  <si>
    <t>４”　(１００)　ボール型キングストン本体　加工上がり</t>
    <rPh sb="12" eb="13">
      <t>ガタ</t>
    </rPh>
    <rPh sb="19" eb="21">
      <t>ホンタイ</t>
    </rPh>
    <rPh sb="22" eb="24">
      <t>カコウ</t>
    </rPh>
    <rPh sb="24" eb="25">
      <t>ア</t>
    </rPh>
    <phoneticPr fontId="9"/>
  </si>
  <si>
    <t>（ショット場）キングストン本体　１００</t>
    <rPh sb="13" eb="15">
      <t>ホンタイ</t>
    </rPh>
    <phoneticPr fontId="9"/>
  </si>
  <si>
    <t>キングストンハンドル　１００</t>
    <phoneticPr fontId="9"/>
  </si>
  <si>
    <t>FRPラッパ　1/2</t>
    <phoneticPr fontId="9"/>
  </si>
  <si>
    <t>本体</t>
    <rPh sb="0" eb="2">
      <t>ホンタイ</t>
    </rPh>
    <phoneticPr fontId="9"/>
  </si>
  <si>
    <t>笠</t>
    <rPh sb="0" eb="1">
      <t>カサ</t>
    </rPh>
    <phoneticPr fontId="9"/>
  </si>
  <si>
    <t>首ナット</t>
    <rPh sb="0" eb="1">
      <t>クビ</t>
    </rPh>
    <phoneticPr fontId="9"/>
  </si>
  <si>
    <t>丸座</t>
    <rPh sb="0" eb="1">
      <t>マル</t>
    </rPh>
    <rPh sb="1" eb="2">
      <t>ザ</t>
    </rPh>
    <phoneticPr fontId="9"/>
  </si>
  <si>
    <t>（ショット場）　本体</t>
    <rPh sb="5" eb="6">
      <t>バ</t>
    </rPh>
    <rPh sb="8" eb="10">
      <t>ホンタイ</t>
    </rPh>
    <phoneticPr fontId="9"/>
  </si>
  <si>
    <t>FRPラッパ　3/4</t>
    <phoneticPr fontId="9"/>
  </si>
  <si>
    <t>FRPラッパ　1（２５）</t>
    <phoneticPr fontId="9"/>
  </si>
  <si>
    <t>FRPラッパ　1-1/4（32）</t>
    <phoneticPr fontId="9"/>
  </si>
  <si>
    <t>網（簀の子）</t>
    <rPh sb="0" eb="1">
      <t>アミ</t>
    </rPh>
    <rPh sb="2" eb="3">
      <t>ス</t>
    </rPh>
    <rPh sb="4" eb="5">
      <t>コ</t>
    </rPh>
    <phoneticPr fontId="9"/>
  </si>
  <si>
    <t>FRPラッパ　1-1/2（３８）</t>
    <phoneticPr fontId="9"/>
  </si>
  <si>
    <t>FRPラッパ　1-3/4”（45）</t>
    <phoneticPr fontId="9"/>
  </si>
  <si>
    <t>FRPラッパ　2”（５０）</t>
    <phoneticPr fontId="9"/>
  </si>
  <si>
    <t>FRPラッパ　2-1/2”（65）</t>
    <phoneticPr fontId="9"/>
  </si>
  <si>
    <t>FRPラッパ　3”（75）</t>
    <phoneticPr fontId="9"/>
  </si>
  <si>
    <t>FRPラッパ　4”（100）</t>
    <phoneticPr fontId="9"/>
  </si>
  <si>
    <t>TAラッパ　３/４”（１９）</t>
    <phoneticPr fontId="9"/>
  </si>
  <si>
    <t>（ショット場）　網</t>
    <rPh sb="5" eb="6">
      <t>バ</t>
    </rPh>
    <rPh sb="8" eb="9">
      <t>アミ</t>
    </rPh>
    <phoneticPr fontId="9"/>
  </si>
  <si>
    <t>（ショット場）笠</t>
    <rPh sb="5" eb="6">
      <t>バ</t>
    </rPh>
    <rPh sb="7" eb="8">
      <t>カサ</t>
    </rPh>
    <phoneticPr fontId="9"/>
  </si>
  <si>
    <t>TAラッパ　１”（２５）</t>
    <phoneticPr fontId="9"/>
  </si>
  <si>
    <t>TAラッパ　１-１/４”（３２）</t>
    <phoneticPr fontId="9"/>
  </si>
  <si>
    <t>TAラッパ　１-１/２”（３８）</t>
    <phoneticPr fontId="9"/>
  </si>
  <si>
    <t>TAラッパ　１-３/４”（４５）</t>
    <phoneticPr fontId="9"/>
  </si>
  <si>
    <t>TAラッパ　２”（５０）</t>
    <phoneticPr fontId="9"/>
  </si>
  <si>
    <t>TAラッパ　２-１/２”（６５）</t>
    <phoneticPr fontId="9"/>
  </si>
  <si>
    <t>TAラッパ　３”（７５）</t>
    <phoneticPr fontId="9"/>
  </si>
  <si>
    <t>TAラッパ　４”（１００）</t>
    <phoneticPr fontId="9"/>
  </si>
  <si>
    <t>KA97032W</t>
    <phoneticPr fontId="9"/>
  </si>
  <si>
    <t>TB型キングストン</t>
    <rPh sb="2" eb="3">
      <t>ガタ</t>
    </rPh>
    <phoneticPr fontId="9"/>
  </si>
  <si>
    <t>TSA071100</t>
    <phoneticPr fontId="9"/>
  </si>
  <si>
    <t>TRAB03045</t>
    <phoneticPr fontId="9"/>
  </si>
  <si>
    <t>TRAB02045</t>
    <phoneticPr fontId="9"/>
  </si>
  <si>
    <t>TRAB01045</t>
    <phoneticPr fontId="9"/>
  </si>
  <si>
    <t>TRAB03050</t>
    <phoneticPr fontId="9"/>
  </si>
  <si>
    <t>TRAB02050</t>
    <phoneticPr fontId="9"/>
  </si>
  <si>
    <t>TRAB01050</t>
    <phoneticPr fontId="9"/>
  </si>
  <si>
    <t>TRAB03055</t>
    <phoneticPr fontId="9"/>
  </si>
  <si>
    <t>TRAB02055</t>
    <phoneticPr fontId="9"/>
  </si>
  <si>
    <t>TRAB01055</t>
    <phoneticPr fontId="9"/>
  </si>
  <si>
    <t>TRAB03060</t>
    <phoneticPr fontId="9"/>
  </si>
  <si>
    <t>TRAB02060</t>
    <phoneticPr fontId="9"/>
  </si>
  <si>
    <t>TRAB01060</t>
    <phoneticPr fontId="9"/>
  </si>
  <si>
    <t>TRAB03065</t>
    <phoneticPr fontId="9"/>
  </si>
  <si>
    <t>TRAB02065</t>
    <phoneticPr fontId="9"/>
  </si>
  <si>
    <t>TRAB01065</t>
    <phoneticPr fontId="9"/>
  </si>
  <si>
    <t>TRAB03070</t>
    <phoneticPr fontId="9"/>
  </si>
  <si>
    <t>TRAB02070</t>
    <phoneticPr fontId="9"/>
  </si>
  <si>
    <t>TRAB01070</t>
    <phoneticPr fontId="9"/>
  </si>
  <si>
    <t>TRAB03075</t>
    <phoneticPr fontId="9"/>
  </si>
  <si>
    <t>TRAB02075</t>
    <phoneticPr fontId="9"/>
  </si>
  <si>
    <t>TRAB01075</t>
    <phoneticPr fontId="9"/>
  </si>
  <si>
    <t>TRAB03080</t>
    <phoneticPr fontId="9"/>
  </si>
  <si>
    <t>TRAB02080</t>
    <phoneticPr fontId="9"/>
  </si>
  <si>
    <t>TRAB01080</t>
    <phoneticPr fontId="9"/>
  </si>
  <si>
    <t>TRAB03085</t>
    <phoneticPr fontId="9"/>
  </si>
  <si>
    <t>TRAB02085</t>
    <phoneticPr fontId="9"/>
  </si>
  <si>
    <t>TRAB01085</t>
    <phoneticPr fontId="9"/>
  </si>
  <si>
    <t>TRAB03090</t>
    <phoneticPr fontId="9"/>
  </si>
  <si>
    <t>TRAB02090</t>
    <phoneticPr fontId="9"/>
  </si>
  <si>
    <t>TRAB01090</t>
    <phoneticPr fontId="9"/>
  </si>
  <si>
    <t>TRAB03095</t>
    <phoneticPr fontId="9"/>
  </si>
  <si>
    <t>TRAB02095</t>
    <phoneticPr fontId="9"/>
  </si>
  <si>
    <t>TRAB01095</t>
    <phoneticPr fontId="9"/>
  </si>
  <si>
    <t>TRAB03100</t>
    <phoneticPr fontId="9"/>
  </si>
  <si>
    <t>TRAB02100</t>
    <phoneticPr fontId="9"/>
  </si>
  <si>
    <t>TRAB01100</t>
    <phoneticPr fontId="9"/>
  </si>
  <si>
    <t>TRAB09045</t>
    <phoneticPr fontId="9"/>
  </si>
  <si>
    <t>TRAB03050</t>
    <phoneticPr fontId="9"/>
  </si>
  <si>
    <t>TRAB02050</t>
    <phoneticPr fontId="9"/>
  </si>
  <si>
    <t>TRAB09050</t>
    <phoneticPr fontId="9"/>
  </si>
  <si>
    <t>TRAB02055</t>
    <phoneticPr fontId="9"/>
  </si>
  <si>
    <t>TRAB09055</t>
    <phoneticPr fontId="9"/>
  </si>
  <si>
    <t>TRAB02060</t>
    <phoneticPr fontId="9"/>
  </si>
  <si>
    <t>TRAB09060</t>
    <phoneticPr fontId="9"/>
  </si>
  <si>
    <t>TRAB03065</t>
    <phoneticPr fontId="9"/>
  </si>
  <si>
    <t>TRAB09065</t>
    <phoneticPr fontId="9"/>
  </si>
  <si>
    <t>TRAB03070</t>
    <phoneticPr fontId="9"/>
  </si>
  <si>
    <t>TRAB02070</t>
    <phoneticPr fontId="9"/>
  </si>
  <si>
    <t>TRAB09070</t>
    <phoneticPr fontId="9"/>
  </si>
  <si>
    <t>TRAB03075</t>
    <phoneticPr fontId="9"/>
  </si>
  <si>
    <t>TRAB02075</t>
    <phoneticPr fontId="9"/>
  </si>
  <si>
    <t>TRAB09075</t>
    <phoneticPr fontId="9"/>
  </si>
  <si>
    <t>TRAB03080</t>
    <phoneticPr fontId="9"/>
  </si>
  <si>
    <t>TRAB02080</t>
    <phoneticPr fontId="9"/>
  </si>
  <si>
    <t>TRAB09080</t>
    <phoneticPr fontId="9"/>
  </si>
  <si>
    <t>TRPB02045</t>
    <phoneticPr fontId="9"/>
  </si>
  <si>
    <t>TRPB02050</t>
    <phoneticPr fontId="9"/>
  </si>
  <si>
    <t>TRPB01045</t>
    <phoneticPr fontId="9"/>
  </si>
  <si>
    <t>TRPB01050</t>
    <phoneticPr fontId="9"/>
  </si>
  <si>
    <t>TRAB03055</t>
    <phoneticPr fontId="9"/>
  </si>
  <si>
    <t>TRPB02055</t>
    <phoneticPr fontId="9"/>
  </si>
  <si>
    <t>TRPB01055</t>
    <phoneticPr fontId="9"/>
  </si>
  <si>
    <t>TRAB03060</t>
    <phoneticPr fontId="9"/>
  </si>
  <si>
    <t>TRPB01060</t>
    <phoneticPr fontId="9"/>
  </si>
  <si>
    <t>TRPB02065</t>
    <phoneticPr fontId="9"/>
  </si>
  <si>
    <t>TRPB01065</t>
    <phoneticPr fontId="9"/>
  </si>
  <si>
    <t>TRAB03070</t>
    <phoneticPr fontId="9"/>
  </si>
  <si>
    <t>TRPB02070</t>
    <phoneticPr fontId="9"/>
  </si>
  <si>
    <t>TRPB01070</t>
    <phoneticPr fontId="9"/>
  </si>
  <si>
    <t>TRPB02075</t>
    <phoneticPr fontId="9"/>
  </si>
  <si>
    <t>TRPB01075</t>
    <phoneticPr fontId="9"/>
  </si>
  <si>
    <t>TRPB02080</t>
    <phoneticPr fontId="9"/>
  </si>
  <si>
    <t>TRPB01080</t>
    <phoneticPr fontId="9"/>
  </si>
  <si>
    <t>TRAB03085</t>
    <phoneticPr fontId="9"/>
  </si>
  <si>
    <t>TRPB02085</t>
    <phoneticPr fontId="9"/>
  </si>
  <si>
    <t>TRPB01085</t>
    <phoneticPr fontId="9"/>
  </si>
  <si>
    <t>TRAB03090</t>
    <phoneticPr fontId="9"/>
  </si>
  <si>
    <t>TRPB02090</t>
    <phoneticPr fontId="9"/>
  </si>
  <si>
    <t>TRPB01090</t>
    <phoneticPr fontId="9"/>
  </si>
  <si>
    <t>TRAB03095</t>
    <phoneticPr fontId="9"/>
  </si>
  <si>
    <t>TRPB02095</t>
    <phoneticPr fontId="9"/>
  </si>
  <si>
    <t>TRPB01095</t>
    <phoneticPr fontId="9"/>
  </si>
  <si>
    <t>TRAB03100</t>
    <phoneticPr fontId="9"/>
  </si>
  <si>
    <t>TRPB02100</t>
    <phoneticPr fontId="9"/>
  </si>
  <si>
    <t>TRPB01100</t>
    <phoneticPr fontId="9"/>
  </si>
  <si>
    <t>TRUB01045</t>
    <phoneticPr fontId="9"/>
  </si>
  <si>
    <t>TRAB03050</t>
    <phoneticPr fontId="9"/>
  </si>
  <si>
    <t>TRPB02050</t>
    <phoneticPr fontId="9"/>
  </si>
  <si>
    <t>TRUB01050</t>
    <phoneticPr fontId="9"/>
  </si>
  <si>
    <t>TRAB03055</t>
    <phoneticPr fontId="9"/>
  </si>
  <si>
    <t>TRUB01055</t>
    <phoneticPr fontId="9"/>
  </si>
  <si>
    <t>TRUB01060</t>
    <phoneticPr fontId="9"/>
  </si>
  <si>
    <t>TRPB02065</t>
    <phoneticPr fontId="9"/>
  </si>
  <si>
    <t>TRUB01065</t>
    <phoneticPr fontId="9"/>
  </si>
  <si>
    <t>TRPB02070</t>
    <phoneticPr fontId="9"/>
  </si>
  <si>
    <t>TRUB01070</t>
    <phoneticPr fontId="9"/>
  </si>
  <si>
    <t>TRPB02075</t>
    <phoneticPr fontId="9"/>
  </si>
  <si>
    <t>TRUB01075</t>
    <phoneticPr fontId="9"/>
  </si>
  <si>
    <t>IN53</t>
    <phoneticPr fontId="9"/>
  </si>
  <si>
    <t>OLG065</t>
    <phoneticPr fontId="9"/>
  </si>
  <si>
    <t>OLG075</t>
    <phoneticPr fontId="9"/>
  </si>
  <si>
    <t>OLG085</t>
    <phoneticPr fontId="9"/>
  </si>
  <si>
    <t>OLG090</t>
    <phoneticPr fontId="9"/>
  </si>
  <si>
    <t>OLG095</t>
    <phoneticPr fontId="9"/>
  </si>
  <si>
    <t>OLG110</t>
    <phoneticPr fontId="9"/>
  </si>
  <si>
    <t>OLG125</t>
    <phoneticPr fontId="9"/>
  </si>
  <si>
    <t>OLG135</t>
    <phoneticPr fontId="9"/>
  </si>
  <si>
    <t>OLG065</t>
    <phoneticPr fontId="9"/>
  </si>
  <si>
    <t>OLG085</t>
    <phoneticPr fontId="9"/>
  </si>
  <si>
    <t>OLG090</t>
    <phoneticPr fontId="9"/>
  </si>
  <si>
    <t>OLG095</t>
    <phoneticPr fontId="9"/>
  </si>
  <si>
    <t>OLG085</t>
    <phoneticPr fontId="9"/>
  </si>
  <si>
    <t>OLG095</t>
    <phoneticPr fontId="9"/>
  </si>
  <si>
    <t>OLG100</t>
    <phoneticPr fontId="9"/>
  </si>
  <si>
    <t>OLG105</t>
    <phoneticPr fontId="9"/>
  </si>
  <si>
    <t>OLG115</t>
    <phoneticPr fontId="9"/>
  </si>
  <si>
    <t>OLG120</t>
    <phoneticPr fontId="9"/>
  </si>
  <si>
    <t>OLG125</t>
    <phoneticPr fontId="9"/>
  </si>
  <si>
    <t>OLG130</t>
    <phoneticPr fontId="9"/>
  </si>
  <si>
    <t>OLG135</t>
    <phoneticPr fontId="9"/>
  </si>
  <si>
    <t>OLG140</t>
    <phoneticPr fontId="9"/>
  </si>
  <si>
    <t>OLG085</t>
    <phoneticPr fontId="9"/>
  </si>
  <si>
    <t>OLG100</t>
    <phoneticPr fontId="9"/>
  </si>
  <si>
    <t>OLG105</t>
    <phoneticPr fontId="9"/>
  </si>
  <si>
    <t>OLG120</t>
    <phoneticPr fontId="9"/>
  </si>
  <si>
    <t>OLG115</t>
    <phoneticPr fontId="9"/>
  </si>
  <si>
    <t>OLG100</t>
    <phoneticPr fontId="9"/>
  </si>
  <si>
    <t>OLG105</t>
    <phoneticPr fontId="9"/>
  </si>
  <si>
    <t>OLG110</t>
    <phoneticPr fontId="9"/>
  </si>
  <si>
    <t>OLG120</t>
    <phoneticPr fontId="9"/>
  </si>
  <si>
    <t>OLG130</t>
    <phoneticPr fontId="9"/>
  </si>
  <si>
    <t>OLG140</t>
    <phoneticPr fontId="9"/>
  </si>
  <si>
    <t>OLG085</t>
    <phoneticPr fontId="9"/>
  </si>
  <si>
    <t>OLG090</t>
    <phoneticPr fontId="9"/>
  </si>
  <si>
    <t>OLG105</t>
    <phoneticPr fontId="9"/>
  </si>
  <si>
    <t>OLG110</t>
    <phoneticPr fontId="9"/>
  </si>
  <si>
    <t>本体加工上がり</t>
    <rPh sb="0" eb="2">
      <t>ホンタイ</t>
    </rPh>
    <rPh sb="2" eb="4">
      <t>カコウ</t>
    </rPh>
    <rPh sb="4" eb="5">
      <t>ア</t>
    </rPh>
    <phoneticPr fontId="9"/>
  </si>
  <si>
    <t>OLG095</t>
    <phoneticPr fontId="9"/>
  </si>
  <si>
    <t>M8x25</t>
    <phoneticPr fontId="9"/>
  </si>
  <si>
    <t>M8</t>
    <phoneticPr fontId="9"/>
  </si>
  <si>
    <t>M12x15</t>
    <phoneticPr fontId="9"/>
  </si>
  <si>
    <t>M10x15</t>
    <phoneticPr fontId="9"/>
  </si>
  <si>
    <t>M16x20</t>
    <phoneticPr fontId="9"/>
  </si>
  <si>
    <t>M8x48 SUS 4</t>
    <phoneticPr fontId="9"/>
  </si>
  <si>
    <t>M10x65 BS 2</t>
    <phoneticPr fontId="9"/>
  </si>
  <si>
    <t>M10 BS 2</t>
    <phoneticPr fontId="9"/>
  </si>
  <si>
    <t>M10 BS 2</t>
    <phoneticPr fontId="9"/>
  </si>
  <si>
    <t>M6x30 SUS 8</t>
    <phoneticPr fontId="9"/>
  </si>
  <si>
    <t>M6 SUS 8</t>
    <phoneticPr fontId="9"/>
  </si>
  <si>
    <t>M8 SUS 4</t>
    <phoneticPr fontId="9"/>
  </si>
  <si>
    <t>M8x51 SUS 4</t>
    <phoneticPr fontId="9"/>
  </si>
  <si>
    <t>M10x61 SUS 4</t>
    <phoneticPr fontId="9"/>
  </si>
  <si>
    <t>M12x75 BS 2</t>
    <phoneticPr fontId="9"/>
  </si>
  <si>
    <t>M12 BS 2</t>
    <phoneticPr fontId="9"/>
  </si>
  <si>
    <t>M12 BS 2</t>
    <phoneticPr fontId="9"/>
  </si>
  <si>
    <t>M8x35 SUS 8</t>
    <phoneticPr fontId="9"/>
  </si>
  <si>
    <t>M8 SUS 8</t>
    <phoneticPr fontId="9"/>
  </si>
  <si>
    <t>M10 SUS 4</t>
    <phoneticPr fontId="9"/>
  </si>
  <si>
    <t>立込みボルト用丸リング（Z用）</t>
    <rPh sb="0" eb="2">
      <t>タテコ</t>
    </rPh>
    <rPh sb="6" eb="7">
      <t>ヨウ</t>
    </rPh>
    <rPh sb="7" eb="8">
      <t>マル</t>
    </rPh>
    <rPh sb="13" eb="14">
      <t>ヨウ</t>
    </rPh>
    <phoneticPr fontId="9"/>
  </si>
  <si>
    <t>M8x36 SUS 4</t>
    <phoneticPr fontId="9"/>
  </si>
  <si>
    <t>M6x16 8</t>
    <phoneticPr fontId="9"/>
  </si>
  <si>
    <t>M8 4</t>
    <phoneticPr fontId="9"/>
  </si>
  <si>
    <t>M10x44 SUS 4</t>
    <phoneticPr fontId="9"/>
  </si>
  <si>
    <t>M12x75 BS 2</t>
    <phoneticPr fontId="9"/>
  </si>
  <si>
    <t>M8x20 8</t>
    <phoneticPr fontId="9"/>
  </si>
  <si>
    <t>M10 4</t>
    <phoneticPr fontId="9"/>
  </si>
  <si>
    <t>M8x48 SUS (4)</t>
    <phoneticPr fontId="9"/>
  </si>
  <si>
    <t>M10x65 BS (2)</t>
    <phoneticPr fontId="9"/>
  </si>
  <si>
    <t>M8x51 SUS (4)</t>
    <phoneticPr fontId="9"/>
  </si>
  <si>
    <t>立込みボルト丸リング（Z用）</t>
    <rPh sb="0" eb="2">
      <t>タテコ</t>
    </rPh>
    <rPh sb="6" eb="7">
      <t>マル</t>
    </rPh>
    <rPh sb="12" eb="13">
      <t>ヨウ</t>
    </rPh>
    <phoneticPr fontId="9"/>
  </si>
  <si>
    <t>M10x65 SUS (4)</t>
    <phoneticPr fontId="9"/>
  </si>
  <si>
    <t>M12x75 BS (2)</t>
    <phoneticPr fontId="9"/>
  </si>
  <si>
    <t>φ9x25　(8)</t>
    <phoneticPr fontId="9"/>
  </si>
  <si>
    <t>φ18　(8)</t>
    <phoneticPr fontId="9"/>
  </si>
  <si>
    <t>φ7x20　(8)</t>
    <phoneticPr fontId="9"/>
  </si>
  <si>
    <t>φ16　(8)</t>
    <phoneticPr fontId="9"/>
  </si>
  <si>
    <t>M8x51 SUS (4)</t>
    <phoneticPr fontId="9"/>
  </si>
  <si>
    <t>φ7x21.5　(8)</t>
    <phoneticPr fontId="9"/>
  </si>
  <si>
    <t>M10x61 SUS (4)</t>
    <phoneticPr fontId="9"/>
  </si>
  <si>
    <t>M12x75 BS (2)</t>
    <phoneticPr fontId="9"/>
  </si>
  <si>
    <t>φ9x25　(8)</t>
    <phoneticPr fontId="9"/>
  </si>
  <si>
    <t>φ18　(8)</t>
    <phoneticPr fontId="9"/>
  </si>
  <si>
    <t>SRA01110</t>
    <phoneticPr fontId="9"/>
  </si>
  <si>
    <t>SHOT06007000</t>
    <phoneticPr fontId="9"/>
  </si>
  <si>
    <t>SHOT06007010</t>
    <phoneticPr fontId="9"/>
  </si>
  <si>
    <t>SHOT06007020</t>
    <phoneticPr fontId="9"/>
  </si>
  <si>
    <t>SHOT06007030</t>
    <phoneticPr fontId="9"/>
  </si>
  <si>
    <t>SHOT06007040</t>
    <phoneticPr fontId="9"/>
  </si>
  <si>
    <t>SHOT06007050</t>
    <phoneticPr fontId="9"/>
  </si>
  <si>
    <t>SHOT06007051</t>
    <phoneticPr fontId="9"/>
  </si>
  <si>
    <t>SHOT06004140</t>
    <phoneticPr fontId="9"/>
  </si>
  <si>
    <t>SHOT06004150</t>
    <phoneticPr fontId="9"/>
  </si>
  <si>
    <t>SHOT06004160</t>
    <phoneticPr fontId="9"/>
  </si>
  <si>
    <t>SHOT06004170</t>
    <phoneticPr fontId="9"/>
  </si>
  <si>
    <t>SHOT06004180</t>
    <phoneticPr fontId="9"/>
  </si>
  <si>
    <t>SHOT06004190</t>
    <phoneticPr fontId="9"/>
  </si>
  <si>
    <t>SHOT06004210</t>
    <phoneticPr fontId="9"/>
  </si>
  <si>
    <t>SHOT06004220</t>
    <phoneticPr fontId="9"/>
  </si>
  <si>
    <t>SHOT06004230</t>
    <phoneticPr fontId="9"/>
  </si>
  <si>
    <t>SHOT06004240</t>
    <phoneticPr fontId="9"/>
  </si>
  <si>
    <t>SHOT06004250</t>
    <phoneticPr fontId="9"/>
  </si>
  <si>
    <t>SHOT06004260</t>
    <phoneticPr fontId="9"/>
  </si>
  <si>
    <t>SHOT06004270</t>
    <phoneticPr fontId="9"/>
  </si>
  <si>
    <t>SHOT06004280</t>
    <phoneticPr fontId="9"/>
  </si>
  <si>
    <t>SHOT06004290</t>
    <phoneticPr fontId="9"/>
  </si>
  <si>
    <t>SHOT06004300</t>
    <phoneticPr fontId="9"/>
  </si>
  <si>
    <t>目標</t>
    <rPh sb="0" eb="2">
      <t>モクヒョウ</t>
    </rPh>
    <phoneticPr fontId="9"/>
  </si>
  <si>
    <t>計測日</t>
    <rPh sb="0" eb="2">
      <t>ケイソク</t>
    </rPh>
    <rPh sb="2" eb="3">
      <t>ビ</t>
    </rPh>
    <phoneticPr fontId="9"/>
  </si>
  <si>
    <t>TSL120</t>
    <phoneticPr fontId="9"/>
  </si>
  <si>
    <t>TSL125</t>
    <phoneticPr fontId="9"/>
  </si>
  <si>
    <t>TSL130</t>
    <phoneticPr fontId="9"/>
  </si>
  <si>
    <t>TSL135</t>
    <phoneticPr fontId="9"/>
  </si>
  <si>
    <t>TSL140</t>
    <phoneticPr fontId="9"/>
  </si>
  <si>
    <t>TSL145</t>
    <phoneticPr fontId="9"/>
  </si>
  <si>
    <t>TSL150</t>
    <phoneticPr fontId="9"/>
  </si>
  <si>
    <t>TSL160</t>
    <phoneticPr fontId="9"/>
  </si>
  <si>
    <t>TSL170</t>
    <phoneticPr fontId="9"/>
  </si>
  <si>
    <t>TSL150B</t>
    <phoneticPr fontId="9"/>
  </si>
  <si>
    <t>TSL160B</t>
    <phoneticPr fontId="9"/>
  </si>
  <si>
    <t>TSL170B</t>
    <phoneticPr fontId="9"/>
  </si>
  <si>
    <t>TSL180B</t>
    <phoneticPr fontId="9"/>
  </si>
  <si>
    <t>TSL190B</t>
    <phoneticPr fontId="9"/>
  </si>
  <si>
    <t>TSL200B</t>
    <phoneticPr fontId="9"/>
  </si>
  <si>
    <t>TSL210B</t>
    <phoneticPr fontId="9"/>
  </si>
  <si>
    <t>TSL220B</t>
    <phoneticPr fontId="9"/>
  </si>
  <si>
    <t>TSL230B</t>
    <phoneticPr fontId="9"/>
  </si>
  <si>
    <t>TSL240B</t>
    <phoneticPr fontId="9"/>
  </si>
  <si>
    <t>TSL250B</t>
    <phoneticPr fontId="9"/>
  </si>
  <si>
    <t>立込みボルト</t>
    <rPh sb="0" eb="2">
      <t>タテコ</t>
    </rPh>
    <phoneticPr fontId="9"/>
  </si>
  <si>
    <t>植え込みボルト・ナット</t>
    <rPh sb="0" eb="1">
      <t>ウ</t>
    </rPh>
    <rPh sb="2" eb="3">
      <t>コ</t>
    </rPh>
    <phoneticPr fontId="9"/>
  </si>
  <si>
    <t>TSL22120</t>
    <phoneticPr fontId="9"/>
  </si>
  <si>
    <t>TSL12120</t>
    <phoneticPr fontId="9"/>
  </si>
  <si>
    <t>SRB07120</t>
    <phoneticPr fontId="9"/>
  </si>
  <si>
    <t>SRB08120</t>
    <phoneticPr fontId="9"/>
  </si>
  <si>
    <t>SRB11120</t>
    <phoneticPr fontId="9"/>
  </si>
  <si>
    <t>SRB09120</t>
    <phoneticPr fontId="9"/>
  </si>
  <si>
    <t>SRB10120</t>
    <phoneticPr fontId="9"/>
  </si>
  <si>
    <t>SRB12120</t>
    <phoneticPr fontId="9"/>
  </si>
  <si>
    <t>SRB15120</t>
    <phoneticPr fontId="9"/>
  </si>
  <si>
    <t>SRB16120</t>
    <phoneticPr fontId="9"/>
  </si>
  <si>
    <t>SRB46120</t>
    <phoneticPr fontId="9"/>
  </si>
  <si>
    <t>TSL115</t>
    <phoneticPr fontId="9"/>
  </si>
  <si>
    <t>TSL12115</t>
    <phoneticPr fontId="9"/>
  </si>
  <si>
    <t>SRB11115</t>
    <phoneticPr fontId="9"/>
  </si>
  <si>
    <t>SRB46115</t>
    <phoneticPr fontId="9"/>
  </si>
  <si>
    <t>SRB12115</t>
    <phoneticPr fontId="9"/>
  </si>
  <si>
    <t>TSL12125</t>
    <phoneticPr fontId="9"/>
  </si>
  <si>
    <t>SRB11125</t>
    <phoneticPr fontId="9"/>
  </si>
  <si>
    <t>SRB46125</t>
    <phoneticPr fontId="9"/>
  </si>
  <si>
    <t>TSL22130</t>
    <phoneticPr fontId="9"/>
  </si>
  <si>
    <t>TSL12130</t>
    <phoneticPr fontId="9"/>
  </si>
  <si>
    <t>SRB11130</t>
    <phoneticPr fontId="9"/>
  </si>
  <si>
    <t>SRB46130</t>
    <phoneticPr fontId="9"/>
  </si>
  <si>
    <t>SRB09130</t>
    <phoneticPr fontId="9"/>
  </si>
  <si>
    <t>SRB10130</t>
    <phoneticPr fontId="9"/>
  </si>
  <si>
    <t>SRB16130</t>
    <phoneticPr fontId="9"/>
  </si>
  <si>
    <t>SRB07130</t>
    <phoneticPr fontId="9"/>
  </si>
  <si>
    <t>SRB15130</t>
    <phoneticPr fontId="9"/>
  </si>
  <si>
    <t>SRB08130</t>
    <phoneticPr fontId="9"/>
  </si>
  <si>
    <t>SRB12130</t>
    <phoneticPr fontId="9"/>
  </si>
  <si>
    <t>TSL12135</t>
    <phoneticPr fontId="9"/>
  </si>
  <si>
    <t>SRB11135</t>
    <phoneticPr fontId="9"/>
  </si>
  <si>
    <t>SRB46135</t>
    <phoneticPr fontId="9"/>
  </si>
  <si>
    <t>TSL22140</t>
    <phoneticPr fontId="9"/>
  </si>
  <si>
    <t>TSL12140</t>
    <phoneticPr fontId="9"/>
  </si>
  <si>
    <t>SRB11140</t>
    <phoneticPr fontId="9"/>
  </si>
  <si>
    <t>SRB46140</t>
    <phoneticPr fontId="9"/>
  </si>
  <si>
    <t>SRB09140</t>
    <phoneticPr fontId="9"/>
  </si>
  <si>
    <t>SRB10140</t>
    <phoneticPr fontId="9"/>
  </si>
  <si>
    <t>SRB16140</t>
    <phoneticPr fontId="9"/>
  </si>
  <si>
    <t>SRB07140</t>
    <phoneticPr fontId="9"/>
  </si>
  <si>
    <t>SRB15140</t>
    <phoneticPr fontId="9"/>
  </si>
  <si>
    <t>SRB08140</t>
    <phoneticPr fontId="9"/>
  </si>
  <si>
    <t>SRB12140</t>
    <phoneticPr fontId="9"/>
  </si>
  <si>
    <t>TSL12145</t>
    <phoneticPr fontId="9"/>
  </si>
  <si>
    <t>SRB11145</t>
    <phoneticPr fontId="9"/>
  </si>
  <si>
    <t>SRB46145</t>
    <phoneticPr fontId="9"/>
  </si>
  <si>
    <t>TSL22150</t>
    <phoneticPr fontId="9"/>
  </si>
  <si>
    <t>TSL12150</t>
    <phoneticPr fontId="9"/>
  </si>
  <si>
    <t>SRB11150</t>
    <phoneticPr fontId="9"/>
  </si>
  <si>
    <t>SRB46150</t>
    <phoneticPr fontId="9"/>
  </si>
  <si>
    <t>SRB09150</t>
    <phoneticPr fontId="9"/>
  </si>
  <si>
    <t>SRB10150</t>
    <phoneticPr fontId="9"/>
  </si>
  <si>
    <t>SRB16150</t>
    <phoneticPr fontId="9"/>
  </si>
  <si>
    <t>SRB07150</t>
    <phoneticPr fontId="9"/>
  </si>
  <si>
    <t>SRB15150</t>
    <phoneticPr fontId="9"/>
  </si>
  <si>
    <t>SRB08150</t>
    <phoneticPr fontId="9"/>
  </si>
  <si>
    <t>SRB12150</t>
    <phoneticPr fontId="9"/>
  </si>
  <si>
    <t>袋ナット（シーコレンスパッキン付）</t>
    <rPh sb="0" eb="1">
      <t>フクロ</t>
    </rPh>
    <rPh sb="15" eb="16">
      <t>ツ</t>
    </rPh>
    <phoneticPr fontId="9"/>
  </si>
  <si>
    <t>TSL04158</t>
    <phoneticPr fontId="9"/>
  </si>
  <si>
    <t>TSL03158</t>
    <phoneticPr fontId="9"/>
  </si>
  <si>
    <t>SRB11160</t>
    <phoneticPr fontId="9"/>
  </si>
  <si>
    <t>シートパッキン（取り付け台-船尾管）</t>
    <rPh sb="8" eb="9">
      <t>ト</t>
    </rPh>
    <rPh sb="10" eb="11">
      <t>ツ</t>
    </rPh>
    <rPh sb="12" eb="13">
      <t>ダイ</t>
    </rPh>
    <rPh sb="14" eb="16">
      <t>センビ</t>
    </rPh>
    <rPh sb="16" eb="17">
      <t>カン</t>
    </rPh>
    <phoneticPr fontId="9"/>
  </si>
  <si>
    <t>SRB07160</t>
    <phoneticPr fontId="9"/>
  </si>
  <si>
    <t>SRB15160</t>
    <phoneticPr fontId="9"/>
  </si>
  <si>
    <t>SRB08160</t>
    <phoneticPr fontId="9"/>
  </si>
  <si>
    <t>Wナット</t>
    <phoneticPr fontId="9"/>
  </si>
  <si>
    <t>TSL04168</t>
    <phoneticPr fontId="9"/>
  </si>
  <si>
    <t>TSL03170</t>
    <phoneticPr fontId="9"/>
  </si>
  <si>
    <t>SRB11170</t>
    <phoneticPr fontId="9"/>
  </si>
  <si>
    <t>SRB10170</t>
    <phoneticPr fontId="9"/>
  </si>
  <si>
    <t>SRB07170</t>
    <phoneticPr fontId="9"/>
  </si>
  <si>
    <t>SRB15170</t>
    <phoneticPr fontId="9"/>
  </si>
  <si>
    <t>SRB08170</t>
    <phoneticPr fontId="9"/>
  </si>
  <si>
    <t>TSL03180</t>
    <phoneticPr fontId="9"/>
  </si>
  <si>
    <t>SRB11150B</t>
    <phoneticPr fontId="9"/>
  </si>
  <si>
    <t>SRB10150B</t>
    <phoneticPr fontId="9"/>
  </si>
  <si>
    <t>SRB07150B</t>
    <phoneticPr fontId="9"/>
  </si>
  <si>
    <t>SRB15150B</t>
    <phoneticPr fontId="9"/>
  </si>
  <si>
    <t>SRB08150B</t>
    <phoneticPr fontId="9"/>
  </si>
  <si>
    <t>TSL22120</t>
    <phoneticPr fontId="9"/>
  </si>
  <si>
    <t>SRB09120</t>
    <phoneticPr fontId="9"/>
  </si>
  <si>
    <t>SRB16120</t>
    <phoneticPr fontId="9"/>
  </si>
  <si>
    <t>SRB08120</t>
    <phoneticPr fontId="9"/>
  </si>
  <si>
    <t>SRB09130</t>
    <phoneticPr fontId="9"/>
  </si>
  <si>
    <t>SRB07130</t>
    <phoneticPr fontId="9"/>
  </si>
  <si>
    <t>SRB08130</t>
    <phoneticPr fontId="9"/>
  </si>
  <si>
    <t>SRB09140</t>
    <phoneticPr fontId="9"/>
  </si>
  <si>
    <t>SRB10140</t>
    <phoneticPr fontId="9"/>
  </si>
  <si>
    <t>SRB16140</t>
    <phoneticPr fontId="9"/>
  </si>
  <si>
    <t>SRB07140</t>
    <phoneticPr fontId="9"/>
  </si>
  <si>
    <t>SRB15140</t>
    <phoneticPr fontId="9"/>
  </si>
  <si>
    <t>SRB08140</t>
    <phoneticPr fontId="9"/>
  </si>
  <si>
    <t>SRB12140</t>
    <phoneticPr fontId="9"/>
  </si>
  <si>
    <t>SRB09150</t>
    <phoneticPr fontId="9"/>
  </si>
  <si>
    <t>SRB16150</t>
    <phoneticPr fontId="9"/>
  </si>
  <si>
    <t>SRB15150</t>
    <phoneticPr fontId="9"/>
  </si>
  <si>
    <t>SRB08150</t>
    <phoneticPr fontId="9"/>
  </si>
  <si>
    <t>SRB12150</t>
    <phoneticPr fontId="9"/>
  </si>
  <si>
    <t>TSL03160</t>
    <phoneticPr fontId="9"/>
  </si>
  <si>
    <t>TSL03163</t>
    <phoneticPr fontId="9"/>
  </si>
  <si>
    <t>TSL03168</t>
    <phoneticPr fontId="9"/>
  </si>
  <si>
    <t>TSL03175</t>
    <phoneticPr fontId="9"/>
  </si>
  <si>
    <t>TSL03190</t>
    <phoneticPr fontId="9"/>
  </si>
  <si>
    <t>TSL03200</t>
    <phoneticPr fontId="9"/>
  </si>
  <si>
    <t>TSL03210</t>
    <phoneticPr fontId="9"/>
  </si>
  <si>
    <t>TSL03222</t>
    <phoneticPr fontId="9"/>
  </si>
  <si>
    <t>TSL03234</t>
    <phoneticPr fontId="9"/>
  </si>
  <si>
    <t>TSL03244</t>
    <phoneticPr fontId="9"/>
  </si>
  <si>
    <t>TSL03254</t>
    <phoneticPr fontId="9"/>
  </si>
  <si>
    <t>TSL03265</t>
    <phoneticPr fontId="9"/>
  </si>
  <si>
    <t>TSL03276</t>
    <phoneticPr fontId="9"/>
  </si>
  <si>
    <t>TSL03287</t>
    <phoneticPr fontId="9"/>
  </si>
  <si>
    <t>SRB11160B</t>
    <phoneticPr fontId="9"/>
  </si>
  <si>
    <t>SRB10160B</t>
    <phoneticPr fontId="9"/>
  </si>
  <si>
    <t>SRB07160B</t>
    <phoneticPr fontId="9"/>
  </si>
  <si>
    <t>SRB15160B</t>
    <phoneticPr fontId="9"/>
  </si>
  <si>
    <t>SRB08160B</t>
    <phoneticPr fontId="9"/>
  </si>
  <si>
    <t>SRB11170B</t>
    <phoneticPr fontId="9"/>
  </si>
  <si>
    <t>SRB10170B</t>
    <phoneticPr fontId="9"/>
  </si>
  <si>
    <t>SRB07170B</t>
    <phoneticPr fontId="9"/>
  </si>
  <si>
    <t>SRB15170B</t>
    <phoneticPr fontId="9"/>
  </si>
  <si>
    <t>SRB08170B</t>
    <phoneticPr fontId="9"/>
  </si>
  <si>
    <t>SRB11180B</t>
    <phoneticPr fontId="9"/>
  </si>
  <si>
    <t>SRB10180B</t>
    <phoneticPr fontId="9"/>
  </si>
  <si>
    <t>SRB07180B</t>
    <phoneticPr fontId="9"/>
  </si>
  <si>
    <t>SRB15180B</t>
    <phoneticPr fontId="9"/>
  </si>
  <si>
    <t>SRB08180B</t>
    <phoneticPr fontId="9"/>
  </si>
  <si>
    <t>SRB11190B</t>
    <phoneticPr fontId="9"/>
  </si>
  <si>
    <t>SRB10190B</t>
    <phoneticPr fontId="9"/>
  </si>
  <si>
    <t>SRB07190B</t>
    <phoneticPr fontId="9"/>
  </si>
  <si>
    <t>SRB15190B</t>
    <phoneticPr fontId="9"/>
  </si>
  <si>
    <t>SRB08190B</t>
    <phoneticPr fontId="9"/>
  </si>
  <si>
    <t>SRB11200B</t>
    <phoneticPr fontId="9"/>
  </si>
  <si>
    <t>SRB10200B</t>
    <phoneticPr fontId="9"/>
  </si>
  <si>
    <t>SRB07200B</t>
    <phoneticPr fontId="9"/>
  </si>
  <si>
    <t>SRB15200B</t>
    <phoneticPr fontId="9"/>
  </si>
  <si>
    <t>SRB08200B</t>
    <phoneticPr fontId="9"/>
  </si>
  <si>
    <t>SRB11210B</t>
    <phoneticPr fontId="9"/>
  </si>
  <si>
    <t>SRB10210B</t>
    <phoneticPr fontId="9"/>
  </si>
  <si>
    <t>SRB07210B</t>
    <phoneticPr fontId="9"/>
  </si>
  <si>
    <t>SRB15210B</t>
    <phoneticPr fontId="9"/>
  </si>
  <si>
    <t>SRB08210B</t>
    <phoneticPr fontId="9"/>
  </si>
  <si>
    <t>SRB11220B</t>
    <phoneticPr fontId="9"/>
  </si>
  <si>
    <t>SRB10220B</t>
    <phoneticPr fontId="9"/>
  </si>
  <si>
    <t>SRB07220B</t>
    <phoneticPr fontId="9"/>
  </si>
  <si>
    <t>SRB15220B</t>
    <phoneticPr fontId="9"/>
  </si>
  <si>
    <t>SRB08220B</t>
    <phoneticPr fontId="9"/>
  </si>
  <si>
    <t>SRB11230B</t>
    <phoneticPr fontId="9"/>
  </si>
  <si>
    <t>SRB10230B</t>
    <phoneticPr fontId="9"/>
  </si>
  <si>
    <t>SRB07230B</t>
    <phoneticPr fontId="9"/>
  </si>
  <si>
    <t>SRB15230B</t>
    <phoneticPr fontId="9"/>
  </si>
  <si>
    <t>SRB08230B</t>
    <phoneticPr fontId="9"/>
  </si>
  <si>
    <t>SRB11240B</t>
    <phoneticPr fontId="9"/>
  </si>
  <si>
    <t>SRB10240B</t>
    <phoneticPr fontId="9"/>
  </si>
  <si>
    <t>SRB07240B</t>
    <phoneticPr fontId="9"/>
  </si>
  <si>
    <t>SRB15240B</t>
    <phoneticPr fontId="9"/>
  </si>
  <si>
    <t>SRB08240B</t>
    <phoneticPr fontId="9"/>
  </si>
  <si>
    <t>SRB11250B</t>
    <phoneticPr fontId="9"/>
  </si>
  <si>
    <t>SRB10250B</t>
    <phoneticPr fontId="9"/>
  </si>
  <si>
    <t>SRB07250B</t>
    <phoneticPr fontId="9"/>
  </si>
  <si>
    <t>SRB15250B</t>
    <phoneticPr fontId="9"/>
  </si>
  <si>
    <t>SRB08250B</t>
    <phoneticPr fontId="9"/>
  </si>
  <si>
    <t>BWN2040</t>
    <phoneticPr fontId="9"/>
  </si>
  <si>
    <t>TSL１３０仕組み品</t>
    <rPh sb="6" eb="8">
      <t>シク</t>
    </rPh>
    <rPh sb="9" eb="10">
      <t>ヒン</t>
    </rPh>
    <phoneticPr fontId="9"/>
  </si>
  <si>
    <t>TSL１３５仕組み品</t>
    <rPh sb="6" eb="8">
      <t>シク</t>
    </rPh>
    <rPh sb="9" eb="10">
      <t>ヒン</t>
    </rPh>
    <phoneticPr fontId="9"/>
  </si>
  <si>
    <t>TSL１４０仕組み品</t>
    <rPh sb="6" eb="8">
      <t>シク</t>
    </rPh>
    <rPh sb="9" eb="10">
      <t>ヒン</t>
    </rPh>
    <phoneticPr fontId="9"/>
  </si>
  <si>
    <t>TSL１４５仕組み品</t>
    <rPh sb="6" eb="8">
      <t>シク</t>
    </rPh>
    <rPh sb="9" eb="10">
      <t>ヒン</t>
    </rPh>
    <phoneticPr fontId="9"/>
  </si>
  <si>
    <t>TSL１５０仕組み品</t>
    <rPh sb="6" eb="8">
      <t>シク</t>
    </rPh>
    <rPh sb="9" eb="10">
      <t>ヒン</t>
    </rPh>
    <phoneticPr fontId="9"/>
  </si>
  <si>
    <t>TSL１６０仕組み品</t>
    <rPh sb="6" eb="8">
      <t>シク</t>
    </rPh>
    <rPh sb="9" eb="10">
      <t>ヒン</t>
    </rPh>
    <phoneticPr fontId="9"/>
  </si>
  <si>
    <t>TSL１７０仕組み品</t>
    <rPh sb="6" eb="8">
      <t>シク</t>
    </rPh>
    <rPh sb="9" eb="10">
      <t>ヒン</t>
    </rPh>
    <phoneticPr fontId="9"/>
  </si>
  <si>
    <t>TSL１５０B仕組み品</t>
    <rPh sb="7" eb="9">
      <t>シク</t>
    </rPh>
    <rPh sb="10" eb="11">
      <t>ヒン</t>
    </rPh>
    <phoneticPr fontId="9"/>
  </si>
  <si>
    <t>TSL１６０B仕組み品</t>
    <rPh sb="7" eb="9">
      <t>シク</t>
    </rPh>
    <rPh sb="10" eb="11">
      <t>ヒン</t>
    </rPh>
    <phoneticPr fontId="9"/>
  </si>
  <si>
    <t>TSL１７０B仕組み品</t>
    <rPh sb="7" eb="9">
      <t>シク</t>
    </rPh>
    <rPh sb="10" eb="11">
      <t>ヒン</t>
    </rPh>
    <phoneticPr fontId="9"/>
  </si>
  <si>
    <t>TSL１８０B仕組み品</t>
    <rPh sb="7" eb="9">
      <t>シク</t>
    </rPh>
    <rPh sb="10" eb="11">
      <t>ヒン</t>
    </rPh>
    <phoneticPr fontId="9"/>
  </si>
  <si>
    <t>TSL１９０B仕組み品</t>
    <rPh sb="7" eb="9">
      <t>シク</t>
    </rPh>
    <rPh sb="10" eb="11">
      <t>ヒン</t>
    </rPh>
    <phoneticPr fontId="9"/>
  </si>
  <si>
    <t>TSL２００B仕組み品</t>
    <rPh sb="7" eb="9">
      <t>シク</t>
    </rPh>
    <rPh sb="10" eb="11">
      <t>ヒン</t>
    </rPh>
    <phoneticPr fontId="9"/>
  </si>
  <si>
    <t>TSL２１０B仕組み品</t>
    <rPh sb="7" eb="9">
      <t>シク</t>
    </rPh>
    <rPh sb="10" eb="11">
      <t>ヒン</t>
    </rPh>
    <phoneticPr fontId="9"/>
  </si>
  <si>
    <t>TSL２２０B仕組み品</t>
    <rPh sb="7" eb="9">
      <t>シク</t>
    </rPh>
    <rPh sb="10" eb="11">
      <t>ヒン</t>
    </rPh>
    <phoneticPr fontId="9"/>
  </si>
  <si>
    <t>TSL２３０B仕組み品</t>
    <rPh sb="7" eb="9">
      <t>シク</t>
    </rPh>
    <rPh sb="10" eb="11">
      <t>ヒン</t>
    </rPh>
    <phoneticPr fontId="9"/>
  </si>
  <si>
    <t>TSL２４０B仕組み品</t>
    <rPh sb="7" eb="9">
      <t>シク</t>
    </rPh>
    <rPh sb="10" eb="11">
      <t>ヒン</t>
    </rPh>
    <phoneticPr fontId="9"/>
  </si>
  <si>
    <t>TSL２５０B仕組み品</t>
    <rPh sb="7" eb="9">
      <t>シク</t>
    </rPh>
    <rPh sb="10" eb="11">
      <t>ヒン</t>
    </rPh>
    <phoneticPr fontId="9"/>
  </si>
  <si>
    <t>SRB22M1289</t>
    <phoneticPr fontId="9"/>
  </si>
  <si>
    <t>SRB24M12</t>
    <phoneticPr fontId="9"/>
  </si>
  <si>
    <t>SRB42M1050</t>
    <phoneticPr fontId="9"/>
  </si>
  <si>
    <t>SRB30M1685</t>
    <phoneticPr fontId="9"/>
  </si>
  <si>
    <t>SRB43M161</t>
    <phoneticPr fontId="9"/>
  </si>
  <si>
    <t>SRB43M163</t>
    <phoneticPr fontId="9"/>
  </si>
  <si>
    <t>TRAB07030825</t>
    <phoneticPr fontId="9"/>
  </si>
  <si>
    <t>TRAB0808</t>
    <phoneticPr fontId="9"/>
  </si>
  <si>
    <t>PWM12</t>
    <phoneticPr fontId="9"/>
  </si>
  <si>
    <t>QK06009</t>
    <phoneticPr fontId="9"/>
  </si>
  <si>
    <t>QK06012</t>
    <phoneticPr fontId="9"/>
  </si>
  <si>
    <t>QK06003</t>
    <phoneticPr fontId="9"/>
  </si>
  <si>
    <t>QK06006</t>
    <phoneticPr fontId="9"/>
  </si>
  <si>
    <t>QK06003</t>
    <phoneticPr fontId="9"/>
  </si>
  <si>
    <t>QK06003</t>
    <phoneticPr fontId="9"/>
  </si>
  <si>
    <t>QK06003</t>
    <phoneticPr fontId="9"/>
  </si>
  <si>
    <t>QK06003</t>
    <phoneticPr fontId="9"/>
  </si>
  <si>
    <t>ナット　Ｍ８（一種）</t>
    <rPh sb="7" eb="9">
      <t>イッシュ</t>
    </rPh>
    <phoneticPr fontId="9"/>
  </si>
  <si>
    <t>SRB520610</t>
    <phoneticPr fontId="9"/>
  </si>
  <si>
    <t>SRB530610</t>
    <phoneticPr fontId="9"/>
  </si>
  <si>
    <t>SRB520612</t>
    <phoneticPr fontId="9"/>
  </si>
  <si>
    <t>SRB530612</t>
    <phoneticPr fontId="9"/>
  </si>
  <si>
    <t>ZNB03M08020</t>
    <phoneticPr fontId="9"/>
  </si>
  <si>
    <t>ZNB03M06016</t>
    <phoneticPr fontId="9"/>
  </si>
  <si>
    <t>TRAB07031215</t>
    <phoneticPr fontId="9"/>
  </si>
  <si>
    <t>TRAB07031620</t>
    <phoneticPr fontId="9"/>
  </si>
  <si>
    <t>TRAB07031015</t>
    <phoneticPr fontId="9"/>
  </si>
  <si>
    <t>Ｍ１６Ｘ５０　六角穴付きボルト</t>
    <rPh sb="7" eb="9">
      <t>ロッカク</t>
    </rPh>
    <rPh sb="9" eb="10">
      <t>アナ</t>
    </rPh>
    <rPh sb="10" eb="11">
      <t>ツ</t>
    </rPh>
    <phoneticPr fontId="9"/>
  </si>
  <si>
    <t>３/４　スタンプアングルバルブ</t>
    <phoneticPr fontId="9"/>
  </si>
  <si>
    <t>M１６　スプリングワッシャ</t>
    <phoneticPr fontId="9"/>
  </si>
  <si>
    <t>１”　ユニオンバルブ</t>
    <phoneticPr fontId="9"/>
  </si>
  <si>
    <t>SHOT06001540</t>
    <phoneticPr fontId="9"/>
  </si>
  <si>
    <t>①FRPラッパ</t>
    <phoneticPr fontId="9"/>
  </si>
  <si>
    <t>②TAラッパ</t>
    <phoneticPr fontId="9"/>
  </si>
  <si>
    <t>③キングストン</t>
    <phoneticPr fontId="9"/>
  </si>
  <si>
    <t>④単式海水漉し器</t>
    <rPh sb="1" eb="3">
      <t>タンシキ</t>
    </rPh>
    <rPh sb="3" eb="5">
      <t>カイスイ</t>
    </rPh>
    <rPh sb="5" eb="6">
      <t>コ</t>
    </rPh>
    <rPh sb="7" eb="8">
      <t>キ</t>
    </rPh>
    <phoneticPr fontId="9"/>
  </si>
  <si>
    <t>⑤縦型複式海水漉し器</t>
    <rPh sb="1" eb="2">
      <t>タテ</t>
    </rPh>
    <rPh sb="2" eb="3">
      <t>ガタ</t>
    </rPh>
    <rPh sb="3" eb="5">
      <t>フクシキ</t>
    </rPh>
    <rPh sb="5" eb="7">
      <t>カイスイ</t>
    </rPh>
    <rPh sb="7" eb="8">
      <t>コ</t>
    </rPh>
    <rPh sb="9" eb="10">
      <t>キ</t>
    </rPh>
    <phoneticPr fontId="9"/>
  </si>
  <si>
    <t>⑥横型複式海水漉し器</t>
    <rPh sb="1" eb="3">
      <t>ヨコガタ</t>
    </rPh>
    <rPh sb="3" eb="5">
      <t>フクシキ</t>
    </rPh>
    <rPh sb="5" eb="7">
      <t>カイスイ</t>
    </rPh>
    <rPh sb="7" eb="8">
      <t>コ</t>
    </rPh>
    <rPh sb="9" eb="10">
      <t>キ</t>
    </rPh>
    <phoneticPr fontId="9"/>
  </si>
  <si>
    <t>⑦シールアダプター</t>
    <phoneticPr fontId="9"/>
  </si>
  <si>
    <t>⑧TSPシールスタン</t>
    <phoneticPr fontId="9"/>
  </si>
  <si>
    <t>⑨TSS　シールスタン</t>
    <phoneticPr fontId="9"/>
  </si>
  <si>
    <t>⑩TSB　単式シールスタン</t>
    <rPh sb="5" eb="7">
      <t>タンシキ</t>
    </rPh>
    <phoneticPr fontId="9"/>
  </si>
  <si>
    <t>⑪舵シール　TRA型</t>
    <rPh sb="1" eb="2">
      <t>カジ</t>
    </rPh>
    <rPh sb="9" eb="10">
      <t>ガタ</t>
    </rPh>
    <phoneticPr fontId="9"/>
  </si>
  <si>
    <t>⑫舵シール　A型</t>
    <rPh sb="1" eb="2">
      <t>ダ</t>
    </rPh>
    <rPh sb="7" eb="8">
      <t>ガタ</t>
    </rPh>
    <phoneticPr fontId="9"/>
  </si>
  <si>
    <t>⑬舵シール　TRP型</t>
    <rPh sb="1" eb="2">
      <t>カジ</t>
    </rPh>
    <rPh sb="9" eb="10">
      <t>カタ</t>
    </rPh>
    <phoneticPr fontId="9"/>
  </si>
  <si>
    <t>⑭舵シール　TRU型</t>
    <rPh sb="1" eb="2">
      <t>カジ</t>
    </rPh>
    <rPh sb="9" eb="10">
      <t>カタ</t>
    </rPh>
    <phoneticPr fontId="9"/>
  </si>
  <si>
    <t>⑮TSL-1型シールスタン</t>
    <rPh sb="6" eb="7">
      <t>カタ</t>
    </rPh>
    <phoneticPr fontId="9"/>
  </si>
  <si>
    <t>⑯TSL-2型シールスタン</t>
    <rPh sb="6" eb="7">
      <t>カタ</t>
    </rPh>
    <phoneticPr fontId="9"/>
  </si>
  <si>
    <t>CHB03022</t>
    <phoneticPr fontId="9"/>
  </si>
  <si>
    <t>CHB03025</t>
    <phoneticPr fontId="9"/>
  </si>
  <si>
    <t>CHB03048</t>
    <phoneticPr fontId="9"/>
  </si>
  <si>
    <t>CHB03060</t>
    <phoneticPr fontId="9"/>
  </si>
  <si>
    <t>CHB0306055</t>
    <phoneticPr fontId="9"/>
  </si>
  <si>
    <t>CHB03085</t>
    <phoneticPr fontId="9"/>
  </si>
  <si>
    <t>CHB03090</t>
    <phoneticPr fontId="9"/>
  </si>
  <si>
    <t>⑰標準型SUSユニバーサルジョイント</t>
    <phoneticPr fontId="9"/>
  </si>
  <si>
    <t>SHOT06003720</t>
    <phoneticPr fontId="9"/>
  </si>
  <si>
    <t>SHOT06003730</t>
    <phoneticPr fontId="9"/>
  </si>
  <si>
    <t>SHOT06003740</t>
    <phoneticPr fontId="9"/>
  </si>
  <si>
    <t>SHOT06003750</t>
    <phoneticPr fontId="9"/>
  </si>
  <si>
    <t>SHOT06003760</t>
    <phoneticPr fontId="9"/>
  </si>
  <si>
    <t>SHOT06003770</t>
    <phoneticPr fontId="9"/>
  </si>
  <si>
    <t>SHOT06003790</t>
    <phoneticPr fontId="9"/>
  </si>
  <si>
    <t>SHOT06003800</t>
    <phoneticPr fontId="9"/>
  </si>
  <si>
    <t>SHOT06003810</t>
    <phoneticPr fontId="9"/>
  </si>
  <si>
    <t>SHOT06003820</t>
    <phoneticPr fontId="9"/>
  </si>
  <si>
    <t>SHOT06003830</t>
    <phoneticPr fontId="9"/>
  </si>
  <si>
    <t>SHOT06003840</t>
    <phoneticPr fontId="9"/>
  </si>
  <si>
    <t>SHOT06003850</t>
    <phoneticPr fontId="9"/>
  </si>
  <si>
    <t>SHOT06003860</t>
    <phoneticPr fontId="9"/>
  </si>
  <si>
    <t>SHOT06003870</t>
    <phoneticPr fontId="9"/>
  </si>
  <si>
    <t>SHOT06003880</t>
    <phoneticPr fontId="9"/>
  </si>
  <si>
    <t>SHOT06003890</t>
    <phoneticPr fontId="9"/>
  </si>
  <si>
    <t>SHOT06003900</t>
    <phoneticPr fontId="9"/>
  </si>
  <si>
    <t>SHOT06003910</t>
    <phoneticPr fontId="9"/>
  </si>
  <si>
    <t>SHOT06003920</t>
    <phoneticPr fontId="9"/>
  </si>
  <si>
    <t>SHOT06003930</t>
    <phoneticPr fontId="9"/>
  </si>
  <si>
    <t>SHOT06003940</t>
    <phoneticPr fontId="9"/>
  </si>
  <si>
    <t>SHOT06003950</t>
    <phoneticPr fontId="9"/>
  </si>
  <si>
    <t>SHOT06003650</t>
    <phoneticPr fontId="9"/>
  </si>
  <si>
    <t>SHOT06003660</t>
    <phoneticPr fontId="9"/>
  </si>
  <si>
    <t>SHOT06003670</t>
    <phoneticPr fontId="9"/>
  </si>
  <si>
    <t>SHOT06003680</t>
    <phoneticPr fontId="9"/>
  </si>
  <si>
    <t>SHOT06003690</t>
    <phoneticPr fontId="9"/>
  </si>
  <si>
    <t>SHOT06003700</t>
    <phoneticPr fontId="9"/>
  </si>
  <si>
    <t>SHOT06003710</t>
    <phoneticPr fontId="9"/>
  </si>
  <si>
    <t>CHB04022</t>
    <phoneticPr fontId="9"/>
  </si>
  <si>
    <t>CHB04025</t>
    <phoneticPr fontId="9"/>
  </si>
  <si>
    <t>標準型BC25</t>
    <phoneticPr fontId="9"/>
  </si>
  <si>
    <t>CHB04028</t>
    <phoneticPr fontId="9"/>
  </si>
  <si>
    <t>標準型BC28</t>
    <phoneticPr fontId="9"/>
  </si>
  <si>
    <t>標準型BC30</t>
    <phoneticPr fontId="9"/>
  </si>
  <si>
    <t>CHB04030</t>
    <phoneticPr fontId="9"/>
  </si>
  <si>
    <t>標準型BC32</t>
    <phoneticPr fontId="9"/>
  </si>
  <si>
    <t>CHB04032</t>
    <phoneticPr fontId="9"/>
  </si>
  <si>
    <t>標準型BC34</t>
    <phoneticPr fontId="9"/>
  </si>
  <si>
    <t>CHB04034</t>
    <phoneticPr fontId="9"/>
  </si>
  <si>
    <t>標準型BC35</t>
    <phoneticPr fontId="9"/>
  </si>
  <si>
    <t>CHB04035</t>
    <phoneticPr fontId="9"/>
  </si>
  <si>
    <t>標準型BC36</t>
    <phoneticPr fontId="9"/>
  </si>
  <si>
    <t>CHB04036</t>
    <phoneticPr fontId="9"/>
  </si>
  <si>
    <t>標準型BC38</t>
    <phoneticPr fontId="9"/>
  </si>
  <si>
    <t>CHB04038</t>
    <phoneticPr fontId="9"/>
  </si>
  <si>
    <t>標準型BC40</t>
    <phoneticPr fontId="9"/>
  </si>
  <si>
    <t>CHB04040</t>
    <phoneticPr fontId="9"/>
  </si>
  <si>
    <t>標準型BC42</t>
    <phoneticPr fontId="9"/>
  </si>
  <si>
    <t>CHB04042</t>
    <phoneticPr fontId="9"/>
  </si>
  <si>
    <t>標準型BC44</t>
    <phoneticPr fontId="9"/>
  </si>
  <si>
    <t>CHB04044</t>
    <phoneticPr fontId="9"/>
  </si>
  <si>
    <t>標準型BC45</t>
    <phoneticPr fontId="9"/>
  </si>
  <si>
    <t>CHB04045</t>
    <phoneticPr fontId="9"/>
  </si>
  <si>
    <t>標準型BC48</t>
    <phoneticPr fontId="9"/>
  </si>
  <si>
    <t>CHB04048</t>
    <phoneticPr fontId="9"/>
  </si>
  <si>
    <t>標準型BC50</t>
    <phoneticPr fontId="9"/>
  </si>
  <si>
    <t>CHB04050</t>
    <phoneticPr fontId="9"/>
  </si>
  <si>
    <t>標準型BC55</t>
    <phoneticPr fontId="9"/>
  </si>
  <si>
    <t>CHB04055</t>
    <phoneticPr fontId="9"/>
  </si>
  <si>
    <t>標準型BC60</t>
    <phoneticPr fontId="9"/>
  </si>
  <si>
    <t>CHB04060</t>
    <phoneticPr fontId="9"/>
  </si>
  <si>
    <t>標準型BC65</t>
    <phoneticPr fontId="9"/>
  </si>
  <si>
    <t>CHB04065</t>
    <phoneticPr fontId="9"/>
  </si>
  <si>
    <t>標準型BC70</t>
    <phoneticPr fontId="9"/>
  </si>
  <si>
    <t>CHB04070</t>
    <phoneticPr fontId="9"/>
  </si>
  <si>
    <t>標準型BC75</t>
    <phoneticPr fontId="9"/>
  </si>
  <si>
    <t>CHB04075</t>
    <phoneticPr fontId="9"/>
  </si>
  <si>
    <t>標準型BC80</t>
    <phoneticPr fontId="9"/>
  </si>
  <si>
    <t>CHB04080</t>
    <phoneticPr fontId="9"/>
  </si>
  <si>
    <t>標準型BC85</t>
    <phoneticPr fontId="9"/>
  </si>
  <si>
    <t>CHB04085</t>
    <phoneticPr fontId="9"/>
  </si>
  <si>
    <t>標準型BC90</t>
    <phoneticPr fontId="9"/>
  </si>
  <si>
    <t>CHB04090</t>
    <phoneticPr fontId="9"/>
  </si>
  <si>
    <t>標準型BC95</t>
    <phoneticPr fontId="9"/>
  </si>
  <si>
    <t>標準型BC100</t>
    <phoneticPr fontId="9"/>
  </si>
  <si>
    <t>CHB04100</t>
    <phoneticPr fontId="9"/>
  </si>
  <si>
    <t>標準型BC105</t>
    <phoneticPr fontId="9"/>
  </si>
  <si>
    <t>CHB04105</t>
    <phoneticPr fontId="9"/>
  </si>
  <si>
    <t>標準型BC120</t>
    <phoneticPr fontId="9"/>
  </si>
  <si>
    <t>⑱標準型ＢＣユニバーサルジョイント</t>
    <rPh sb="1" eb="3">
      <t>ヒョウジュン</t>
    </rPh>
    <rPh sb="3" eb="4">
      <t>カタ</t>
    </rPh>
    <phoneticPr fontId="9"/>
  </si>
  <si>
    <t>標準型BC22</t>
    <phoneticPr fontId="9"/>
  </si>
  <si>
    <t>標準型BC19</t>
    <phoneticPr fontId="9"/>
  </si>
  <si>
    <t>CHB04019</t>
    <phoneticPr fontId="9"/>
  </si>
  <si>
    <t>CH04022</t>
    <phoneticPr fontId="9"/>
  </si>
  <si>
    <t>CH04025</t>
    <phoneticPr fontId="9"/>
  </si>
  <si>
    <t>CH04028</t>
    <phoneticPr fontId="9"/>
  </si>
  <si>
    <t>CH04030</t>
    <phoneticPr fontId="9"/>
  </si>
  <si>
    <t>CH04032</t>
    <phoneticPr fontId="9"/>
  </si>
  <si>
    <t>CH04034</t>
    <phoneticPr fontId="9"/>
  </si>
  <si>
    <t>CH04035</t>
    <phoneticPr fontId="9"/>
  </si>
  <si>
    <t>CH04036</t>
    <phoneticPr fontId="9"/>
  </si>
  <si>
    <t>CH04038</t>
    <phoneticPr fontId="9"/>
  </si>
  <si>
    <t>CH04040</t>
    <phoneticPr fontId="9"/>
  </si>
  <si>
    <t>CH04042</t>
    <phoneticPr fontId="9"/>
  </si>
  <si>
    <t>CH04044</t>
    <phoneticPr fontId="9"/>
  </si>
  <si>
    <t>CH04045</t>
    <phoneticPr fontId="9"/>
  </si>
  <si>
    <t>CH04048</t>
    <phoneticPr fontId="9"/>
  </si>
  <si>
    <t>CH04050</t>
    <phoneticPr fontId="9"/>
  </si>
  <si>
    <t>CH04055</t>
    <phoneticPr fontId="9"/>
  </si>
  <si>
    <t>CH04060</t>
    <phoneticPr fontId="9"/>
  </si>
  <si>
    <t>CH04065</t>
    <phoneticPr fontId="9"/>
  </si>
  <si>
    <t>CH04070</t>
    <phoneticPr fontId="9"/>
  </si>
  <si>
    <t>CH04075</t>
    <phoneticPr fontId="9"/>
  </si>
  <si>
    <t>CH04080</t>
    <phoneticPr fontId="9"/>
  </si>
  <si>
    <t>CH04085</t>
    <phoneticPr fontId="9"/>
  </si>
  <si>
    <t>CH04090</t>
    <phoneticPr fontId="9"/>
  </si>
  <si>
    <t>CH04095</t>
    <phoneticPr fontId="9"/>
  </si>
  <si>
    <t>CH040100</t>
    <phoneticPr fontId="9"/>
  </si>
  <si>
    <t>CH040105</t>
    <phoneticPr fontId="9"/>
  </si>
  <si>
    <t>CH040120</t>
    <phoneticPr fontId="9"/>
  </si>
  <si>
    <t>CHB040120</t>
    <phoneticPr fontId="9"/>
  </si>
  <si>
    <t>CH04019</t>
    <phoneticPr fontId="9"/>
  </si>
  <si>
    <t>CH04019Ｋ</t>
    <phoneticPr fontId="9"/>
  </si>
  <si>
    <t>CH04022K</t>
    <phoneticPr fontId="9"/>
  </si>
  <si>
    <t>CH04025K</t>
    <phoneticPr fontId="9"/>
  </si>
  <si>
    <t>CH04028K</t>
    <phoneticPr fontId="9"/>
  </si>
  <si>
    <t>CH04030K</t>
    <phoneticPr fontId="9"/>
  </si>
  <si>
    <t>CH04032K</t>
    <phoneticPr fontId="9"/>
  </si>
  <si>
    <t>CH04034K</t>
    <phoneticPr fontId="9"/>
  </si>
  <si>
    <t>CH04035K</t>
    <phoneticPr fontId="9"/>
  </si>
  <si>
    <t>CH04036K</t>
    <phoneticPr fontId="9"/>
  </si>
  <si>
    <t>CH04038K</t>
    <phoneticPr fontId="9"/>
  </si>
  <si>
    <t>CH04040K</t>
    <phoneticPr fontId="9"/>
  </si>
  <si>
    <t>CH04042K</t>
    <phoneticPr fontId="9"/>
  </si>
  <si>
    <t>CH04044K</t>
    <phoneticPr fontId="9"/>
  </si>
  <si>
    <t>CH04045K</t>
    <phoneticPr fontId="9"/>
  </si>
  <si>
    <t>CH04048K</t>
    <phoneticPr fontId="9"/>
  </si>
  <si>
    <t>CH04050K</t>
    <phoneticPr fontId="9"/>
  </si>
  <si>
    <t>CH04055K</t>
    <phoneticPr fontId="9"/>
  </si>
  <si>
    <t>CH04060K</t>
    <phoneticPr fontId="9"/>
  </si>
  <si>
    <t>CH04065K</t>
    <phoneticPr fontId="9"/>
  </si>
  <si>
    <t>CH04070K</t>
    <phoneticPr fontId="9"/>
  </si>
  <si>
    <t>CH04075K</t>
    <phoneticPr fontId="9"/>
  </si>
  <si>
    <t>CH04080K</t>
    <phoneticPr fontId="9"/>
  </si>
  <si>
    <t>CH04085K</t>
    <phoneticPr fontId="9"/>
  </si>
  <si>
    <t>CH04090K</t>
    <phoneticPr fontId="9"/>
  </si>
  <si>
    <t>CH04095K</t>
    <phoneticPr fontId="9"/>
  </si>
  <si>
    <t>CH040100K</t>
    <phoneticPr fontId="9"/>
  </si>
  <si>
    <t>CH040105K</t>
    <phoneticPr fontId="9"/>
  </si>
  <si>
    <t>CH040120K</t>
    <phoneticPr fontId="9"/>
  </si>
  <si>
    <t>標準型SUS22</t>
    <rPh sb="0" eb="3">
      <t>ヒョウジュンガタ</t>
    </rPh>
    <phoneticPr fontId="9"/>
  </si>
  <si>
    <t>CH03022</t>
    <phoneticPr fontId="9"/>
  </si>
  <si>
    <t>標準型SUS25</t>
    <rPh sb="0" eb="3">
      <t>ヒョウジュンガタ</t>
    </rPh>
    <phoneticPr fontId="9"/>
  </si>
  <si>
    <t>CH03025</t>
    <phoneticPr fontId="9"/>
  </si>
  <si>
    <t>標準型SUS28</t>
    <rPh sb="0" eb="3">
      <t>ヒョウジュンガタ</t>
    </rPh>
    <phoneticPr fontId="9"/>
  </si>
  <si>
    <t>CH03028</t>
    <phoneticPr fontId="9"/>
  </si>
  <si>
    <t>CHB03028</t>
    <phoneticPr fontId="9"/>
  </si>
  <si>
    <t>標準型SUS30</t>
    <rPh sb="0" eb="3">
      <t>ヒョウジュンガタ</t>
    </rPh>
    <phoneticPr fontId="9"/>
  </si>
  <si>
    <t>CH03030</t>
    <phoneticPr fontId="9"/>
  </si>
  <si>
    <t>CHB03030</t>
    <phoneticPr fontId="9"/>
  </si>
  <si>
    <t>標準型SUS32</t>
    <rPh sb="0" eb="3">
      <t>ヒョウジュンガタ</t>
    </rPh>
    <phoneticPr fontId="9"/>
  </si>
  <si>
    <t>CH03032</t>
    <phoneticPr fontId="9"/>
  </si>
  <si>
    <t>CHB03032</t>
    <phoneticPr fontId="9"/>
  </si>
  <si>
    <t>標準型SUS34</t>
    <rPh sb="0" eb="3">
      <t>ヒョウジュンガタ</t>
    </rPh>
    <phoneticPr fontId="9"/>
  </si>
  <si>
    <t>CH03034</t>
    <phoneticPr fontId="9"/>
  </si>
  <si>
    <t>CHB03034</t>
    <phoneticPr fontId="9"/>
  </si>
  <si>
    <t>標準型SUS35</t>
    <rPh sb="0" eb="3">
      <t>ヒョウジュンガタ</t>
    </rPh>
    <phoneticPr fontId="9"/>
  </si>
  <si>
    <t>CH03035</t>
    <phoneticPr fontId="9"/>
  </si>
  <si>
    <t>CHB03035</t>
    <phoneticPr fontId="9"/>
  </si>
  <si>
    <t>標準型SUS38</t>
    <rPh sb="0" eb="3">
      <t>ヒョウジュンガタ</t>
    </rPh>
    <phoneticPr fontId="9"/>
  </si>
  <si>
    <t>CH03038</t>
    <phoneticPr fontId="9"/>
  </si>
  <si>
    <t>CHB03038</t>
    <phoneticPr fontId="9"/>
  </si>
  <si>
    <t>標準型SUS40</t>
    <rPh sb="0" eb="3">
      <t>ヒョウジュンガタ</t>
    </rPh>
    <phoneticPr fontId="9"/>
  </si>
  <si>
    <t>CH03040</t>
    <phoneticPr fontId="9"/>
  </si>
  <si>
    <t>CHB03040</t>
    <phoneticPr fontId="9"/>
  </si>
  <si>
    <t>標準型SUS42</t>
    <rPh sb="0" eb="3">
      <t>ヒョウジュンガタ</t>
    </rPh>
    <phoneticPr fontId="9"/>
  </si>
  <si>
    <t>CH03042</t>
    <phoneticPr fontId="9"/>
  </si>
  <si>
    <t>CHB03042</t>
    <phoneticPr fontId="9"/>
  </si>
  <si>
    <t>標準型SUS45</t>
    <rPh sb="0" eb="3">
      <t>ヒョウジュンガタ</t>
    </rPh>
    <phoneticPr fontId="9"/>
  </si>
  <si>
    <t>CH03045</t>
    <phoneticPr fontId="9"/>
  </si>
  <si>
    <t>CHB03045</t>
    <phoneticPr fontId="9"/>
  </si>
  <si>
    <t>標準型SUS48</t>
    <rPh sb="0" eb="3">
      <t>ヒョウジュンガタ</t>
    </rPh>
    <phoneticPr fontId="9"/>
  </si>
  <si>
    <t>CH03048</t>
    <phoneticPr fontId="9"/>
  </si>
  <si>
    <t>標準型SUS50</t>
    <rPh sb="0" eb="3">
      <t>ヒョウジュンガタ</t>
    </rPh>
    <phoneticPr fontId="9"/>
  </si>
  <si>
    <t>CH03050</t>
    <phoneticPr fontId="9"/>
  </si>
  <si>
    <t>CHB03050</t>
    <phoneticPr fontId="9"/>
  </si>
  <si>
    <t>標準型SUS55</t>
    <rPh sb="0" eb="3">
      <t>ヒョウジュンガタ</t>
    </rPh>
    <phoneticPr fontId="9"/>
  </si>
  <si>
    <t>CH03055</t>
    <phoneticPr fontId="9"/>
  </si>
  <si>
    <t>CHB03055</t>
    <phoneticPr fontId="9"/>
  </si>
  <si>
    <t>CH0305550</t>
    <phoneticPr fontId="9"/>
  </si>
  <si>
    <t>CHB0305550</t>
    <phoneticPr fontId="9"/>
  </si>
  <si>
    <t>標準型SUS55x50</t>
    <rPh sb="0" eb="3">
      <t>ヒョウジュンガタ</t>
    </rPh>
    <phoneticPr fontId="9"/>
  </si>
  <si>
    <t>標準型SUS60</t>
    <rPh sb="0" eb="3">
      <t>ヒョウジュンガタ</t>
    </rPh>
    <phoneticPr fontId="9"/>
  </si>
  <si>
    <t>CH03060</t>
    <phoneticPr fontId="9"/>
  </si>
  <si>
    <t>標準型SUS60x55</t>
    <rPh sb="0" eb="3">
      <t>ヒョウジュンガタ</t>
    </rPh>
    <phoneticPr fontId="9"/>
  </si>
  <si>
    <t>CH0306055</t>
    <phoneticPr fontId="9"/>
  </si>
  <si>
    <t>標準型SUS65</t>
    <rPh sb="0" eb="3">
      <t>ヒョウジュンガタ</t>
    </rPh>
    <phoneticPr fontId="9"/>
  </si>
  <si>
    <t>CH03065</t>
    <phoneticPr fontId="9"/>
  </si>
  <si>
    <t>CHB03065</t>
    <phoneticPr fontId="9"/>
  </si>
  <si>
    <t>標準型SUS70</t>
    <rPh sb="0" eb="3">
      <t>ヒョウジュンガタ</t>
    </rPh>
    <phoneticPr fontId="9"/>
  </si>
  <si>
    <t>CH03070</t>
    <phoneticPr fontId="9"/>
  </si>
  <si>
    <t>CHB03070</t>
    <phoneticPr fontId="9"/>
  </si>
  <si>
    <t>標準型SUS75</t>
    <rPh sb="0" eb="3">
      <t>ヒョウジュンガタ</t>
    </rPh>
    <phoneticPr fontId="9"/>
  </si>
  <si>
    <t>CH03075</t>
    <phoneticPr fontId="9"/>
  </si>
  <si>
    <t>CHB03075</t>
    <phoneticPr fontId="9"/>
  </si>
  <si>
    <t>標準型SUS80</t>
    <rPh sb="0" eb="3">
      <t>ヒョウジュンガタ</t>
    </rPh>
    <phoneticPr fontId="9"/>
  </si>
  <si>
    <t>CH03080</t>
    <phoneticPr fontId="9"/>
  </si>
  <si>
    <t>CHB03080</t>
    <phoneticPr fontId="9"/>
  </si>
  <si>
    <t>標準型SUS85</t>
    <rPh sb="0" eb="3">
      <t>ヒョウジュンガタ</t>
    </rPh>
    <phoneticPr fontId="9"/>
  </si>
  <si>
    <t>CH03085</t>
    <phoneticPr fontId="9"/>
  </si>
  <si>
    <t>標準型SUS90</t>
    <rPh sb="0" eb="3">
      <t>ヒョウジュンガタ</t>
    </rPh>
    <phoneticPr fontId="9"/>
  </si>
  <si>
    <t>CH03090</t>
    <phoneticPr fontId="9"/>
  </si>
  <si>
    <t>標準型SUS105x95</t>
    <rPh sb="0" eb="3">
      <t>ヒョウジュンガタ</t>
    </rPh>
    <phoneticPr fontId="9"/>
  </si>
  <si>
    <t>CH0310595</t>
    <phoneticPr fontId="9"/>
  </si>
  <si>
    <t>CHB0310595</t>
    <phoneticPr fontId="9"/>
  </si>
  <si>
    <t>TWU割型25</t>
    <phoneticPr fontId="9"/>
  </si>
  <si>
    <t>⑲TWU割型ユニバーサルジョイント</t>
    <rPh sb="4" eb="5">
      <t>ワ</t>
    </rPh>
    <rPh sb="5" eb="6">
      <t>カタ</t>
    </rPh>
    <phoneticPr fontId="9"/>
  </si>
  <si>
    <t>CHW02025</t>
    <phoneticPr fontId="9"/>
  </si>
  <si>
    <t>TWU割型28</t>
    <phoneticPr fontId="9"/>
  </si>
  <si>
    <t>CHW02028</t>
    <phoneticPr fontId="9"/>
  </si>
  <si>
    <t>TWU割型30</t>
    <phoneticPr fontId="9"/>
  </si>
  <si>
    <t>TWU割型32</t>
    <phoneticPr fontId="9"/>
  </si>
  <si>
    <t>TWU割型34</t>
    <phoneticPr fontId="9"/>
  </si>
  <si>
    <t>TWU割型35</t>
    <phoneticPr fontId="9"/>
  </si>
  <si>
    <t>TWU割型36</t>
    <phoneticPr fontId="9"/>
  </si>
  <si>
    <t>CHW02036</t>
    <phoneticPr fontId="9"/>
  </si>
  <si>
    <t>TWU割型38</t>
    <phoneticPr fontId="9"/>
  </si>
  <si>
    <t>TWU割型40</t>
    <phoneticPr fontId="9"/>
  </si>
  <si>
    <t>TWU割型42</t>
    <phoneticPr fontId="9"/>
  </si>
  <si>
    <t>TWU割型44</t>
    <phoneticPr fontId="9"/>
  </si>
  <si>
    <t>CHWB02025</t>
    <phoneticPr fontId="9"/>
  </si>
  <si>
    <t>CHWB025</t>
    <phoneticPr fontId="9"/>
  </si>
  <si>
    <t>CHWQ025</t>
    <phoneticPr fontId="9"/>
  </si>
  <si>
    <t>CHWP025</t>
    <phoneticPr fontId="9"/>
  </si>
  <si>
    <t>CHWC025</t>
    <phoneticPr fontId="9"/>
  </si>
  <si>
    <t>CHWK025</t>
    <phoneticPr fontId="9"/>
  </si>
  <si>
    <t>CHWB028</t>
    <phoneticPr fontId="9"/>
  </si>
  <si>
    <t>CHWB02028</t>
    <phoneticPr fontId="9"/>
  </si>
  <si>
    <t>CHW02030</t>
    <phoneticPr fontId="9"/>
  </si>
  <si>
    <t>CHWB030</t>
    <phoneticPr fontId="9"/>
  </si>
  <si>
    <t>CHWB02030</t>
    <phoneticPr fontId="9"/>
  </si>
  <si>
    <t>CHW02032</t>
    <phoneticPr fontId="9"/>
  </si>
  <si>
    <t>CHWB032</t>
    <phoneticPr fontId="9"/>
  </si>
  <si>
    <t>CHWB02032</t>
    <phoneticPr fontId="9"/>
  </si>
  <si>
    <t>CHWQ032</t>
    <phoneticPr fontId="9"/>
  </si>
  <si>
    <t>CHWP032</t>
    <phoneticPr fontId="9"/>
  </si>
  <si>
    <t>CHWC032</t>
    <phoneticPr fontId="9"/>
  </si>
  <si>
    <t>CHWK032</t>
    <phoneticPr fontId="9"/>
  </si>
  <si>
    <t>CHW02034</t>
    <phoneticPr fontId="9"/>
  </si>
  <si>
    <t>CHWB034</t>
    <phoneticPr fontId="9"/>
  </si>
  <si>
    <t>CHWB02034</t>
    <phoneticPr fontId="9"/>
  </si>
  <si>
    <t>CHW02035</t>
    <phoneticPr fontId="9"/>
  </si>
  <si>
    <t>CHWB035</t>
    <phoneticPr fontId="9"/>
  </si>
  <si>
    <t>CHWB02035</t>
    <phoneticPr fontId="9"/>
  </si>
  <si>
    <t>CHWQ035</t>
    <phoneticPr fontId="9"/>
  </si>
  <si>
    <t>CHWB036</t>
    <phoneticPr fontId="9"/>
  </si>
  <si>
    <t>CHWB02036</t>
    <phoneticPr fontId="9"/>
  </si>
  <si>
    <t>CHWQ032</t>
    <phoneticPr fontId="9"/>
  </si>
  <si>
    <t>CHW02038</t>
    <phoneticPr fontId="9"/>
  </si>
  <si>
    <t>CHWB038</t>
    <phoneticPr fontId="9"/>
  </si>
  <si>
    <t>CHWB02038</t>
    <phoneticPr fontId="9"/>
  </si>
  <si>
    <t>CHWQ038</t>
    <phoneticPr fontId="9"/>
  </si>
  <si>
    <t>CHWP038</t>
    <phoneticPr fontId="9"/>
  </si>
  <si>
    <t>CHWC038</t>
    <phoneticPr fontId="9"/>
  </si>
  <si>
    <t>CHWK038</t>
    <phoneticPr fontId="9"/>
  </si>
  <si>
    <t>CHW02040</t>
    <phoneticPr fontId="9"/>
  </si>
  <si>
    <t>CHWB040</t>
    <phoneticPr fontId="9"/>
  </si>
  <si>
    <t>CHWB02040</t>
    <phoneticPr fontId="9"/>
  </si>
  <si>
    <t>CHWQ038</t>
    <phoneticPr fontId="9"/>
  </si>
  <si>
    <t>CHW02042</t>
    <phoneticPr fontId="9"/>
  </si>
  <si>
    <t>CHWB042</t>
    <phoneticPr fontId="9"/>
  </si>
  <si>
    <t>CHWB02042</t>
    <phoneticPr fontId="9"/>
  </si>
  <si>
    <t>CHWQ042</t>
    <phoneticPr fontId="9"/>
  </si>
  <si>
    <t>CHWP042</t>
    <phoneticPr fontId="9"/>
  </si>
  <si>
    <t>CHWC042</t>
    <phoneticPr fontId="9"/>
  </si>
  <si>
    <t>CHWK042</t>
    <phoneticPr fontId="9"/>
  </si>
  <si>
    <t>CHW02044</t>
    <phoneticPr fontId="9"/>
  </si>
  <si>
    <t>CHWB044</t>
    <phoneticPr fontId="9"/>
  </si>
  <si>
    <t>CHWB02044</t>
    <phoneticPr fontId="9"/>
  </si>
  <si>
    <t>TWU割型45</t>
    <phoneticPr fontId="9"/>
  </si>
  <si>
    <t>CHW02045</t>
    <phoneticPr fontId="9"/>
  </si>
  <si>
    <t>CHWB045</t>
    <phoneticPr fontId="9"/>
  </si>
  <si>
    <t>CHWB02045</t>
    <phoneticPr fontId="9"/>
  </si>
  <si>
    <t>CHWQ042</t>
    <phoneticPr fontId="9"/>
  </si>
  <si>
    <t>TWU割型48</t>
    <phoneticPr fontId="9"/>
  </si>
  <si>
    <t>CHW02048</t>
    <phoneticPr fontId="9"/>
  </si>
  <si>
    <t>CHWB048</t>
    <phoneticPr fontId="9"/>
  </si>
  <si>
    <t>CHWB02048</t>
    <phoneticPr fontId="9"/>
  </si>
  <si>
    <t>CHWQ048</t>
    <phoneticPr fontId="9"/>
  </si>
  <si>
    <t>CHWP048</t>
    <phoneticPr fontId="9"/>
  </si>
  <si>
    <t>CHWC048</t>
    <phoneticPr fontId="9"/>
  </si>
  <si>
    <t>CHWK048</t>
    <phoneticPr fontId="9"/>
  </si>
  <si>
    <t>TWU割型50</t>
    <phoneticPr fontId="9"/>
  </si>
  <si>
    <t>CHW02050</t>
    <phoneticPr fontId="9"/>
  </si>
  <si>
    <t>CHWB050</t>
    <phoneticPr fontId="9"/>
  </si>
  <si>
    <t>CHWB02050</t>
    <phoneticPr fontId="9"/>
  </si>
  <si>
    <t>TWU割型55</t>
    <phoneticPr fontId="9"/>
  </si>
  <si>
    <t>CHW02055</t>
    <phoneticPr fontId="9"/>
  </si>
  <si>
    <t>CHWB055</t>
    <phoneticPr fontId="9"/>
  </si>
  <si>
    <t>CHWB02055</t>
    <phoneticPr fontId="9"/>
  </si>
  <si>
    <t>CHWQ055</t>
    <phoneticPr fontId="9"/>
  </si>
  <si>
    <t>CHWP055</t>
    <phoneticPr fontId="9"/>
  </si>
  <si>
    <t>CHWC055</t>
    <phoneticPr fontId="9"/>
  </si>
  <si>
    <t>CHWK055</t>
    <phoneticPr fontId="9"/>
  </si>
  <si>
    <t>TWU割型60</t>
    <phoneticPr fontId="9"/>
  </si>
  <si>
    <t>CHW02060</t>
    <phoneticPr fontId="9"/>
  </si>
  <si>
    <t>CHWB060</t>
    <phoneticPr fontId="9"/>
  </si>
  <si>
    <t>CHWB02060</t>
    <phoneticPr fontId="9"/>
  </si>
  <si>
    <t>CHWQ060</t>
    <phoneticPr fontId="9"/>
  </si>
  <si>
    <t>CHWP060</t>
    <phoneticPr fontId="9"/>
  </si>
  <si>
    <t>CHWC060</t>
    <phoneticPr fontId="9"/>
  </si>
  <si>
    <t>CHWK060</t>
    <phoneticPr fontId="9"/>
  </si>
  <si>
    <t>TWU割型65</t>
    <phoneticPr fontId="9"/>
  </si>
  <si>
    <t>CHW02065</t>
    <phoneticPr fontId="9"/>
  </si>
  <si>
    <t>CHWB065</t>
    <phoneticPr fontId="9"/>
  </si>
  <si>
    <t>CHWB02065</t>
    <phoneticPr fontId="9"/>
  </si>
  <si>
    <t>CHWQ065</t>
    <phoneticPr fontId="9"/>
  </si>
  <si>
    <t>CHWP065</t>
    <phoneticPr fontId="9"/>
  </si>
  <si>
    <t>CHWC065</t>
    <phoneticPr fontId="9"/>
  </si>
  <si>
    <t>CHWK065</t>
    <phoneticPr fontId="9"/>
  </si>
  <si>
    <t>TWU割型70</t>
    <phoneticPr fontId="9"/>
  </si>
  <si>
    <t>CHW02070</t>
    <phoneticPr fontId="9"/>
  </si>
  <si>
    <t>CHWB070</t>
    <phoneticPr fontId="9"/>
  </si>
  <si>
    <t>CHWB02070</t>
    <phoneticPr fontId="9"/>
  </si>
  <si>
    <t>CHWQ070</t>
    <phoneticPr fontId="9"/>
  </si>
  <si>
    <t>CHWP070</t>
    <phoneticPr fontId="9"/>
  </si>
  <si>
    <t>CHWC070</t>
    <phoneticPr fontId="9"/>
  </si>
  <si>
    <t>CHWK070</t>
    <phoneticPr fontId="9"/>
  </si>
  <si>
    <t>TWU割型80</t>
    <phoneticPr fontId="9"/>
  </si>
  <si>
    <t>CHW02080</t>
    <phoneticPr fontId="9"/>
  </si>
  <si>
    <t>CHWB080</t>
    <phoneticPr fontId="9"/>
  </si>
  <si>
    <t>CHWB02080</t>
    <phoneticPr fontId="9"/>
  </si>
  <si>
    <t>CHWQ080</t>
    <phoneticPr fontId="9"/>
  </si>
  <si>
    <t>CHWP080</t>
    <phoneticPr fontId="9"/>
  </si>
  <si>
    <t>CHWC080</t>
    <phoneticPr fontId="9"/>
  </si>
  <si>
    <t>CHWK080</t>
    <phoneticPr fontId="9"/>
  </si>
  <si>
    <t>TWU割型90</t>
    <phoneticPr fontId="9"/>
  </si>
  <si>
    <t>CHW02090</t>
    <phoneticPr fontId="9"/>
  </si>
  <si>
    <t>CHWB090</t>
    <phoneticPr fontId="9"/>
  </si>
  <si>
    <t>CHWB02090</t>
    <phoneticPr fontId="9"/>
  </si>
  <si>
    <t>CHWQ090</t>
    <phoneticPr fontId="9"/>
  </si>
  <si>
    <t>CHWP090</t>
    <phoneticPr fontId="9"/>
  </si>
  <si>
    <t>CHWC090</t>
    <phoneticPr fontId="9"/>
  </si>
  <si>
    <t>CHWK090</t>
    <phoneticPr fontId="9"/>
  </si>
  <si>
    <t>TWU割型100</t>
    <phoneticPr fontId="9"/>
  </si>
  <si>
    <t>CHW02100</t>
    <phoneticPr fontId="9"/>
  </si>
  <si>
    <t>CHWB100</t>
    <phoneticPr fontId="9"/>
  </si>
  <si>
    <t>CHWB02100</t>
    <phoneticPr fontId="9"/>
  </si>
  <si>
    <t>CHWQ100</t>
    <phoneticPr fontId="9"/>
  </si>
  <si>
    <t>CHWP100</t>
    <phoneticPr fontId="9"/>
  </si>
  <si>
    <t>CHWC100</t>
    <phoneticPr fontId="9"/>
  </si>
  <si>
    <t>CHWK100</t>
    <phoneticPr fontId="9"/>
  </si>
  <si>
    <t>TWU割型110</t>
    <phoneticPr fontId="9"/>
  </si>
  <si>
    <t>CHW02110</t>
    <phoneticPr fontId="9"/>
  </si>
  <si>
    <t>CHWB110</t>
    <phoneticPr fontId="9"/>
  </si>
  <si>
    <t>CHWB02110</t>
    <phoneticPr fontId="9"/>
  </si>
  <si>
    <t>CHWQ110</t>
    <phoneticPr fontId="9"/>
  </si>
  <si>
    <t>CHWP110</t>
    <phoneticPr fontId="9"/>
  </si>
  <si>
    <t>CHWC110</t>
    <phoneticPr fontId="9"/>
  </si>
  <si>
    <t>CHWK110</t>
    <phoneticPr fontId="9"/>
  </si>
  <si>
    <t>CHN03022</t>
    <phoneticPr fontId="9"/>
  </si>
  <si>
    <t>CHN03025</t>
    <phoneticPr fontId="9"/>
  </si>
  <si>
    <t>SUS主軸ピン（Ｎ付、割りピン付）</t>
    <rPh sb="3" eb="5">
      <t>シュジク</t>
    </rPh>
    <rPh sb="9" eb="10">
      <t>ツキ</t>
    </rPh>
    <rPh sb="11" eb="12">
      <t>ワ</t>
    </rPh>
    <rPh sb="15" eb="16">
      <t>ツキ</t>
    </rPh>
    <phoneticPr fontId="9"/>
  </si>
  <si>
    <t>CHN03028</t>
    <phoneticPr fontId="9"/>
  </si>
  <si>
    <t>CHN03030</t>
    <phoneticPr fontId="9"/>
  </si>
  <si>
    <t>CHN03034</t>
    <phoneticPr fontId="9"/>
  </si>
  <si>
    <t>CHN03038</t>
    <phoneticPr fontId="9"/>
  </si>
  <si>
    <t>CHN03042</t>
    <phoneticPr fontId="9"/>
  </si>
  <si>
    <t>CHN03048</t>
    <phoneticPr fontId="9"/>
  </si>
  <si>
    <t>CHN03055</t>
    <phoneticPr fontId="9"/>
  </si>
  <si>
    <t>CHN03060</t>
    <phoneticPr fontId="9"/>
  </si>
  <si>
    <t>CHN03065</t>
    <phoneticPr fontId="9"/>
  </si>
  <si>
    <t>CHN03070</t>
    <phoneticPr fontId="9"/>
  </si>
  <si>
    <t>CHN03075</t>
    <phoneticPr fontId="9"/>
  </si>
  <si>
    <t>CHN03080</t>
    <phoneticPr fontId="9"/>
  </si>
  <si>
    <t>CHN03085</t>
    <phoneticPr fontId="9"/>
  </si>
  <si>
    <t>CHＫ03022</t>
    <phoneticPr fontId="9"/>
  </si>
  <si>
    <t>CHＫ03025</t>
    <phoneticPr fontId="9"/>
  </si>
  <si>
    <t>CHQ03022</t>
    <phoneticPr fontId="9"/>
  </si>
  <si>
    <t>CHQ03025</t>
    <phoneticPr fontId="9"/>
  </si>
  <si>
    <t>CHB03022K</t>
    <phoneticPr fontId="9"/>
  </si>
  <si>
    <t>CHB03025K</t>
    <phoneticPr fontId="9"/>
  </si>
  <si>
    <t>CHB03028K</t>
    <phoneticPr fontId="9"/>
  </si>
  <si>
    <t>CHＫ03028</t>
    <phoneticPr fontId="9"/>
  </si>
  <si>
    <t>CHQ03028</t>
    <phoneticPr fontId="9"/>
  </si>
  <si>
    <t>CHB03030K</t>
    <phoneticPr fontId="9"/>
  </si>
  <si>
    <t>CHＫ03030</t>
    <phoneticPr fontId="9"/>
  </si>
  <si>
    <t>CHＫ03030</t>
    <phoneticPr fontId="9"/>
  </si>
  <si>
    <t>CHQ03030</t>
    <phoneticPr fontId="9"/>
  </si>
  <si>
    <t>CHB03032K</t>
    <phoneticPr fontId="9"/>
  </si>
  <si>
    <t>CHB03034K</t>
    <phoneticPr fontId="9"/>
  </si>
  <si>
    <t>CHＫ03034</t>
    <phoneticPr fontId="9"/>
  </si>
  <si>
    <t>CHＫ03034</t>
    <phoneticPr fontId="9"/>
  </si>
  <si>
    <t>CHQ03034</t>
    <phoneticPr fontId="9"/>
  </si>
  <si>
    <t>CHB03035K</t>
    <phoneticPr fontId="9"/>
  </si>
  <si>
    <t>CHB03038K</t>
    <phoneticPr fontId="9"/>
  </si>
  <si>
    <t>CHB03040K</t>
    <phoneticPr fontId="9"/>
  </si>
  <si>
    <t>CHB03042K</t>
    <phoneticPr fontId="9"/>
  </si>
  <si>
    <t>CHB03045K</t>
    <phoneticPr fontId="9"/>
  </si>
  <si>
    <t>CHB03048K</t>
    <phoneticPr fontId="9"/>
  </si>
  <si>
    <t>CHB03050K</t>
    <phoneticPr fontId="9"/>
  </si>
  <si>
    <t>CHB03055K</t>
    <phoneticPr fontId="9"/>
  </si>
  <si>
    <t>CHB0305550K</t>
    <phoneticPr fontId="9"/>
  </si>
  <si>
    <t>CHB03060K</t>
    <phoneticPr fontId="9"/>
  </si>
  <si>
    <t>CHB0306055K</t>
    <phoneticPr fontId="9"/>
  </si>
  <si>
    <t>CHB03065K</t>
    <phoneticPr fontId="9"/>
  </si>
  <si>
    <t>CHB03070K</t>
    <phoneticPr fontId="9"/>
  </si>
  <si>
    <t>CHB03075K</t>
    <phoneticPr fontId="9"/>
  </si>
  <si>
    <t>CHB03080K</t>
    <phoneticPr fontId="9"/>
  </si>
  <si>
    <t>CHＫ03038</t>
    <phoneticPr fontId="9"/>
  </si>
  <si>
    <t>CHＫ03042</t>
    <phoneticPr fontId="9"/>
  </si>
  <si>
    <t>CHＫ03048</t>
    <phoneticPr fontId="9"/>
  </si>
  <si>
    <t>CHＫ03055</t>
    <phoneticPr fontId="9"/>
  </si>
  <si>
    <t>CHＫ03060</t>
    <phoneticPr fontId="9"/>
  </si>
  <si>
    <t>CHＫ03065</t>
    <phoneticPr fontId="9"/>
  </si>
  <si>
    <t>CHＫ03070</t>
    <phoneticPr fontId="9"/>
  </si>
  <si>
    <t>CHＫ03075</t>
    <phoneticPr fontId="9"/>
  </si>
  <si>
    <t>CHＫ03080</t>
    <phoneticPr fontId="9"/>
  </si>
  <si>
    <t>CHＫ03085</t>
    <phoneticPr fontId="9"/>
  </si>
  <si>
    <t>CHQ03038</t>
    <phoneticPr fontId="9"/>
  </si>
  <si>
    <t>CHQ03042</t>
    <phoneticPr fontId="9"/>
  </si>
  <si>
    <t>CHQ03048</t>
    <phoneticPr fontId="9"/>
  </si>
  <si>
    <t>CHQ03055</t>
    <phoneticPr fontId="9"/>
  </si>
  <si>
    <t>CHQ03060</t>
    <phoneticPr fontId="9"/>
  </si>
  <si>
    <t>CHQ03065</t>
    <phoneticPr fontId="9"/>
  </si>
  <si>
    <t>CHQ03070</t>
    <phoneticPr fontId="9"/>
  </si>
  <si>
    <t>CHQ03075</t>
    <phoneticPr fontId="9"/>
  </si>
  <si>
    <t>CHQ03080</t>
    <phoneticPr fontId="9"/>
  </si>
  <si>
    <t>CHQ03085</t>
    <phoneticPr fontId="9"/>
  </si>
  <si>
    <t>TSL20115</t>
    <phoneticPr fontId="9"/>
  </si>
  <si>
    <t>TSL20120</t>
    <phoneticPr fontId="9"/>
  </si>
  <si>
    <t>TSL20125</t>
    <phoneticPr fontId="9"/>
  </si>
  <si>
    <t>TSL20130</t>
    <phoneticPr fontId="9"/>
  </si>
  <si>
    <t>TSL20135</t>
    <phoneticPr fontId="9"/>
  </si>
  <si>
    <t>TSL20140</t>
    <phoneticPr fontId="9"/>
  </si>
  <si>
    <t>TSL20145</t>
    <phoneticPr fontId="9"/>
  </si>
  <si>
    <t>TSL20150</t>
    <phoneticPr fontId="9"/>
  </si>
  <si>
    <t>TSL20160</t>
    <phoneticPr fontId="9"/>
  </si>
  <si>
    <t>TSL20170</t>
    <phoneticPr fontId="9"/>
  </si>
  <si>
    <t>TWU割型115</t>
    <phoneticPr fontId="9"/>
  </si>
  <si>
    <t>CHWB115</t>
    <phoneticPr fontId="9"/>
  </si>
  <si>
    <t>CHWB02115</t>
    <phoneticPr fontId="9"/>
  </si>
  <si>
    <t>CHWQ115</t>
    <phoneticPr fontId="9"/>
  </si>
  <si>
    <t>CHWP115</t>
    <phoneticPr fontId="9"/>
  </si>
  <si>
    <t>CHWC115</t>
    <phoneticPr fontId="9"/>
  </si>
  <si>
    <t>CHWK115</t>
    <phoneticPr fontId="9"/>
  </si>
  <si>
    <t>アルミブロンズ　１１５　TWU割型ユニバーサル　キー付</t>
    <rPh sb="15" eb="16">
      <t>ワリ</t>
    </rPh>
    <rPh sb="16" eb="17">
      <t>カタ</t>
    </rPh>
    <rPh sb="26" eb="27">
      <t>ツキ</t>
    </rPh>
    <phoneticPr fontId="9"/>
  </si>
  <si>
    <t>TUS　５５型ｘ５０</t>
    <rPh sb="6" eb="7">
      <t>カタ</t>
    </rPh>
    <phoneticPr fontId="9"/>
  </si>
  <si>
    <t>TUS　６０型ｘ５５</t>
    <rPh sb="6" eb="7">
      <t>カタ</t>
    </rPh>
    <phoneticPr fontId="9"/>
  </si>
  <si>
    <t>⑳TUS割型ユニバーサルジョイント</t>
    <rPh sb="4" eb="5">
      <t>ワリ</t>
    </rPh>
    <rPh sb="5" eb="6">
      <t>カタ</t>
    </rPh>
    <phoneticPr fontId="9"/>
  </si>
  <si>
    <t>TUS割型　５５型ｘ５０</t>
    <rPh sb="3" eb="4">
      <t>ワリ</t>
    </rPh>
    <rPh sb="4" eb="5">
      <t>ガタ</t>
    </rPh>
    <rPh sb="8" eb="9">
      <t>カタ</t>
    </rPh>
    <phoneticPr fontId="9"/>
  </si>
  <si>
    <t>５５型ｘ５０　本体片側（ブッシュ付）</t>
    <rPh sb="2" eb="3">
      <t>ガタ</t>
    </rPh>
    <rPh sb="7" eb="11">
      <t>ホンタイカタガワ</t>
    </rPh>
    <rPh sb="16" eb="17">
      <t>ツキ</t>
    </rPh>
    <phoneticPr fontId="9"/>
  </si>
  <si>
    <t>５５型ｘ５０　本体片側（標準型）</t>
    <rPh sb="2" eb="3">
      <t>ガタ</t>
    </rPh>
    <rPh sb="7" eb="11">
      <t>ホンタイカタガワ</t>
    </rPh>
    <rPh sb="12" eb="15">
      <t>ヒョウジュンガタ</t>
    </rPh>
    <phoneticPr fontId="9"/>
  </si>
  <si>
    <t>５５型ｘ５０　駒</t>
    <rPh sb="2" eb="3">
      <t>ガタ</t>
    </rPh>
    <rPh sb="7" eb="8">
      <t>コマ</t>
    </rPh>
    <phoneticPr fontId="9"/>
  </si>
  <si>
    <t>５５型ｘ５０　主軸ピン</t>
    <rPh sb="2" eb="3">
      <t>ガタ</t>
    </rPh>
    <rPh sb="7" eb="9">
      <t>シュジク</t>
    </rPh>
    <phoneticPr fontId="9"/>
  </si>
  <si>
    <t>５５型ｘ５０　固定ブッシュ</t>
    <rPh sb="2" eb="3">
      <t>ガタ</t>
    </rPh>
    <rPh sb="7" eb="9">
      <t>コテイ</t>
    </rPh>
    <phoneticPr fontId="9"/>
  </si>
  <si>
    <t>５５型ｘ５０　固定ブッシュ取り付けボルト</t>
    <rPh sb="2" eb="3">
      <t>ガタ</t>
    </rPh>
    <rPh sb="7" eb="9">
      <t>コテイ</t>
    </rPh>
    <rPh sb="13" eb="14">
      <t>ト</t>
    </rPh>
    <rPh sb="15" eb="16">
      <t>ツ</t>
    </rPh>
    <phoneticPr fontId="9"/>
  </si>
  <si>
    <t>SUS304</t>
    <phoneticPr fontId="9"/>
  </si>
  <si>
    <t>SUS　Uナット（座金付き）</t>
    <rPh sb="9" eb="11">
      <t>ザガネ</t>
    </rPh>
    <rPh sb="11" eb="12">
      <t>ツ</t>
    </rPh>
    <phoneticPr fontId="9"/>
  </si>
  <si>
    <t>SUS  ノックピン</t>
    <phoneticPr fontId="9"/>
  </si>
  <si>
    <t>φ16x87L</t>
    <phoneticPr fontId="9"/>
  </si>
  <si>
    <t>TUS割型　６０型ｘ５５</t>
    <rPh sb="3" eb="4">
      <t>ワリ</t>
    </rPh>
    <rPh sb="4" eb="5">
      <t>ガタ</t>
    </rPh>
    <rPh sb="8" eb="9">
      <t>カタ</t>
    </rPh>
    <phoneticPr fontId="9"/>
  </si>
  <si>
    <t>６０型ｘ５５　本体片側（ブッシュ付）</t>
    <rPh sb="2" eb="3">
      <t>ガタ</t>
    </rPh>
    <rPh sb="7" eb="11">
      <t>ホンタイカタガワ</t>
    </rPh>
    <rPh sb="16" eb="17">
      <t>ツキ</t>
    </rPh>
    <phoneticPr fontId="9"/>
  </si>
  <si>
    <t>６０型ｘ５５　本体片側（標準型）</t>
    <rPh sb="2" eb="3">
      <t>ガタ</t>
    </rPh>
    <rPh sb="7" eb="11">
      <t>ホンタイカタガワ</t>
    </rPh>
    <rPh sb="12" eb="15">
      <t>ヒョウジュンガタ</t>
    </rPh>
    <phoneticPr fontId="9"/>
  </si>
  <si>
    <t>６０型ｘ５５　駒</t>
    <rPh sb="2" eb="3">
      <t>ガタ</t>
    </rPh>
    <rPh sb="7" eb="8">
      <t>コマ</t>
    </rPh>
    <phoneticPr fontId="9"/>
  </si>
  <si>
    <t>６０型ｘ５５　主軸ピン</t>
    <rPh sb="2" eb="3">
      <t>ガタ</t>
    </rPh>
    <rPh sb="7" eb="9">
      <t>シュジク</t>
    </rPh>
    <phoneticPr fontId="9"/>
  </si>
  <si>
    <t>６０型ｘ５５　固定ブッシュ</t>
    <rPh sb="2" eb="3">
      <t>ガタ</t>
    </rPh>
    <rPh sb="7" eb="9">
      <t>コテイ</t>
    </rPh>
    <phoneticPr fontId="9"/>
  </si>
  <si>
    <t>６０型ｘ５５　固定ブッシュ取り付けボルト</t>
    <rPh sb="2" eb="3">
      <t>ガタ</t>
    </rPh>
    <rPh sb="7" eb="9">
      <t>コテイ</t>
    </rPh>
    <rPh sb="13" eb="14">
      <t>ト</t>
    </rPh>
    <rPh sb="15" eb="16">
      <t>ツ</t>
    </rPh>
    <phoneticPr fontId="9"/>
  </si>
  <si>
    <t>M10</t>
    <phoneticPr fontId="9"/>
  </si>
  <si>
    <t>SUS六角ボルト（スプリングワッシャ付）</t>
    <rPh sb="3" eb="5">
      <t>ロッカク</t>
    </rPh>
    <rPh sb="18" eb="19">
      <t>ツキ</t>
    </rPh>
    <phoneticPr fontId="9"/>
  </si>
  <si>
    <t>　</t>
    <phoneticPr fontId="9"/>
  </si>
  <si>
    <t>SRA06045W</t>
    <phoneticPr fontId="9"/>
  </si>
  <si>
    <t>G75 φ74.4xφ80.6xφ3.1</t>
    <phoneticPr fontId="9"/>
  </si>
  <si>
    <t>M8x121 SUS304</t>
    <phoneticPr fontId="9"/>
  </si>
  <si>
    <t>M8x13.5L</t>
    <phoneticPr fontId="9"/>
  </si>
  <si>
    <t>φ10.5ｘφ13.1ｘφ1.3</t>
    <phoneticPr fontId="9"/>
  </si>
  <si>
    <t>ｈ＝110</t>
    <phoneticPr fontId="9"/>
  </si>
  <si>
    <t>ドレン抜き</t>
    <rPh sb="3" eb="4">
      <t>ヌ</t>
    </rPh>
    <phoneticPr fontId="9"/>
  </si>
  <si>
    <t>P8　φ7.8ｘφ11.6ｘφ1.9</t>
    <phoneticPr fontId="9"/>
  </si>
  <si>
    <t>M10ｘ17.5L</t>
    <phoneticPr fontId="9"/>
  </si>
  <si>
    <t>M10x17.5L</t>
    <phoneticPr fontId="9"/>
  </si>
  <si>
    <t>M10x21L</t>
    <phoneticPr fontId="9"/>
  </si>
  <si>
    <t>M12x21L</t>
    <phoneticPr fontId="9"/>
  </si>
  <si>
    <t>発注点割れ</t>
    <rPh sb="0" eb="2">
      <t>ハッチュウ</t>
    </rPh>
    <rPh sb="2" eb="3">
      <t>テン</t>
    </rPh>
    <rPh sb="3" eb="4">
      <t>ワ</t>
    </rPh>
    <phoneticPr fontId="9"/>
  </si>
  <si>
    <t>海水こし器用ｴｱｰ抜き(全ｻｲｽﾞ共通)</t>
  </si>
  <si>
    <t>100W縦型用ｼｰﾄﾊﾟｯｷﾝ(部品NO.17)</t>
  </si>
  <si>
    <t>40W縦型用ｼｰﾄﾊﾟｯｷﾝ(部品NO.16)</t>
  </si>
  <si>
    <t>50W縦型用ｼｰﾄﾊﾟｯｷﾝ(部品NO.16)</t>
  </si>
  <si>
    <t>65W縦型用ｼｰﾄﾊﾟｯｷﾝ(部品NO.17)</t>
  </si>
  <si>
    <t>11/4(32)ﾎﾞ-ﾙ型ｷﾝｸﾞｽﾄﾝ用Oﾘﾝｸﾞ</t>
  </si>
  <si>
    <t>13/4(45)ﾎﾞ-ﾙ型ｷﾝｸﾞｽﾄﾝ用Oﾘﾝｸﾞ</t>
  </si>
  <si>
    <t>21/2(65)ﾎﾞ-ﾙ型ｷﾝｸﾞｽﾄﾝ用Oﾘﾝｸﾞ</t>
  </si>
  <si>
    <t>FC  D-3 舶用ﾄﾞﾗﾑ 素材</t>
  </si>
  <si>
    <t>105~110ｼｰﾙｽﾀﾝ間座用ｵｰﾘﾝｸﾞNO.12</t>
  </si>
  <si>
    <t>SUS316 42  ｼｰﾙｽﾀﾝ用 ｼｰﾙﾘﾝｸﾞ</t>
  </si>
  <si>
    <t>ｼｰﾙｽﾀﾝｶｰﾎﾞﾝﾌﾞﾗｼ用ｽﾌﾟﾘﾝｸﾞ</t>
  </si>
  <si>
    <t>M12用ｼｰｺｰﾚﾝｽﾊﾟｯｷﾝ</t>
  </si>
  <si>
    <t>M10用ｼｰｺｰﾚﾝｽﾊﾟｯｷﾝ</t>
  </si>
  <si>
    <t>S70*45TSA給水なし用ｼｰﾄﾊﾟｯｷﾝNO.27</t>
  </si>
  <si>
    <t>80SPH(ﾎｰｽ径63)ﾌﾗﾝｼﾞ型ﾎｰｽ海水こし器</t>
  </si>
  <si>
    <t>3”(76)ﾎﾞｰﾙｷﾝｸﾞｽﾄﾝ用本体(ｴﾙﾎﾞ付)</t>
  </si>
  <si>
    <t>11/2(38)ﾎﾞ-ﾙ型ｷﾝｸﾞｽﾄﾝ用Oﾘﾝｸﾞ</t>
  </si>
  <si>
    <t>KP(100，150，200用)ｾﾚP用電ｸﾗ24V</t>
  </si>
  <si>
    <t>UA0</t>
  </si>
  <si>
    <t>KA97012</t>
    <phoneticPr fontId="9"/>
  </si>
  <si>
    <t>TSA070551</t>
    <phoneticPr fontId="9"/>
  </si>
  <si>
    <t/>
  </si>
  <si>
    <t>SA04125</t>
  </si>
  <si>
    <t>SA04130</t>
  </si>
  <si>
    <t>SA041SO</t>
  </si>
  <si>
    <t>SA04225</t>
  </si>
  <si>
    <t>SA04230</t>
  </si>
  <si>
    <t>SA042SO</t>
  </si>
  <si>
    <t>SA04325</t>
  </si>
  <si>
    <t>SA04330</t>
  </si>
  <si>
    <t>SA04340</t>
  </si>
  <si>
    <t>SA043SO</t>
  </si>
  <si>
    <t>SA04430</t>
  </si>
  <si>
    <t>SA04435</t>
  </si>
  <si>
    <t>SA04440</t>
  </si>
  <si>
    <t>SA044SO</t>
  </si>
  <si>
    <t>SA04530</t>
  </si>
  <si>
    <t>SA04535</t>
  </si>
  <si>
    <t>SA04540</t>
  </si>
  <si>
    <t>SA04545</t>
  </si>
  <si>
    <t>SA045SO</t>
  </si>
  <si>
    <t>SA04630</t>
  </si>
  <si>
    <t>SA04635</t>
  </si>
  <si>
    <t>SA04640</t>
  </si>
  <si>
    <t>SA04645</t>
  </si>
  <si>
    <t>SA046SO</t>
  </si>
  <si>
    <t>SA04730</t>
  </si>
  <si>
    <t>SA04740</t>
  </si>
  <si>
    <t>SA04745</t>
  </si>
  <si>
    <t>SA047SO</t>
  </si>
  <si>
    <t>SA081SO</t>
  </si>
  <si>
    <t>SA082SO</t>
  </si>
  <si>
    <t>SA083SO</t>
  </si>
  <si>
    <t>SA084SO</t>
  </si>
  <si>
    <t>SA085SO</t>
  </si>
  <si>
    <t>SA086SO</t>
  </si>
  <si>
    <t>SA087SO</t>
  </si>
  <si>
    <t>SA133SO</t>
  </si>
  <si>
    <t>TQ09040</t>
  </si>
  <si>
    <t>TQ09045</t>
  </si>
  <si>
    <t>TQ09050</t>
  </si>
  <si>
    <t>TQ09055</t>
  </si>
  <si>
    <t>TQ09060</t>
  </si>
  <si>
    <t>TQ09065</t>
  </si>
  <si>
    <t>TQ09070</t>
  </si>
  <si>
    <t>TQ09075</t>
  </si>
  <si>
    <t>TQ09080</t>
  </si>
  <si>
    <t>TQ09085</t>
  </si>
  <si>
    <t>TQ09090</t>
  </si>
  <si>
    <t>TQ09095</t>
  </si>
  <si>
    <t>TQ09100</t>
  </si>
  <si>
    <t>TQ09105</t>
  </si>
  <si>
    <t>TQ09110</t>
  </si>
  <si>
    <t>TR07032</t>
  </si>
  <si>
    <t>TR07034</t>
  </si>
  <si>
    <t>TR07035</t>
  </si>
  <si>
    <t>TR07036</t>
  </si>
  <si>
    <t>TR07038</t>
  </si>
  <si>
    <t>TR07040</t>
  </si>
  <si>
    <t>TR07042</t>
  </si>
  <si>
    <t>TR07044</t>
  </si>
  <si>
    <t>TR07045</t>
  </si>
  <si>
    <t>TR07048</t>
  </si>
  <si>
    <t>TR07050</t>
  </si>
  <si>
    <t>TR07055</t>
  </si>
  <si>
    <t>TR07060</t>
  </si>
  <si>
    <t>TR07065</t>
  </si>
  <si>
    <t>TR07070</t>
  </si>
  <si>
    <t>TR07075</t>
  </si>
  <si>
    <t>TR07080</t>
  </si>
  <si>
    <t>TR07085</t>
  </si>
  <si>
    <t>TR07090</t>
  </si>
  <si>
    <t>TR07095</t>
  </si>
  <si>
    <t>TR07100</t>
  </si>
  <si>
    <t>TR07105</t>
  </si>
  <si>
    <t>TR07110</t>
  </si>
  <si>
    <t>TSL03158</t>
  </si>
  <si>
    <t>TSL03160</t>
  </si>
  <si>
    <t>TSL03163</t>
  </si>
  <si>
    <t>TSL03168</t>
  </si>
  <si>
    <t>TSL03170</t>
  </si>
  <si>
    <t>TSL03180</t>
  </si>
  <si>
    <t>TSL03190</t>
  </si>
  <si>
    <t>TSL03200</t>
  </si>
  <si>
    <t>TSL03210</t>
  </si>
  <si>
    <t>TSL03222</t>
  </si>
  <si>
    <t>TSL03234</t>
  </si>
  <si>
    <t>TSL03244</t>
  </si>
  <si>
    <t>TSL03254</t>
  </si>
  <si>
    <t>TSL03265</t>
  </si>
  <si>
    <t>TSL03276</t>
  </si>
  <si>
    <t>TSL03287</t>
  </si>
  <si>
    <t>TSL22120</t>
  </si>
  <si>
    <t>TSL22130</t>
  </si>
  <si>
    <t>TRP045</t>
  </si>
  <si>
    <t>TRP050</t>
  </si>
  <si>
    <t>TRP055</t>
  </si>
  <si>
    <t>TRP060</t>
  </si>
  <si>
    <t>TRP065</t>
  </si>
  <si>
    <t>TRP070</t>
  </si>
  <si>
    <t>FRM04025</t>
    <phoneticPr fontId="9"/>
  </si>
  <si>
    <t>NAF04020</t>
    <phoneticPr fontId="9"/>
  </si>
  <si>
    <t>NAF04025</t>
    <phoneticPr fontId="9"/>
  </si>
  <si>
    <t>NAF04065</t>
    <phoneticPr fontId="9"/>
  </si>
  <si>
    <t>NAF04032</t>
    <phoneticPr fontId="9"/>
  </si>
  <si>
    <t>FRPP040</t>
  </si>
  <si>
    <t>FRPP048</t>
  </si>
  <si>
    <t>FRPP055</t>
  </si>
  <si>
    <t>FRPP060</t>
  </si>
  <si>
    <t>FRPP065</t>
  </si>
  <si>
    <t>FRPP070</t>
  </si>
  <si>
    <t>FRPP075</t>
  </si>
  <si>
    <t>FRPP080</t>
  </si>
  <si>
    <t>FRPP0802500</t>
  </si>
  <si>
    <t>FRPP0803000</t>
  </si>
  <si>
    <t>FRPP085</t>
  </si>
  <si>
    <t>QE009</t>
  </si>
  <si>
    <t>QE012</t>
  </si>
  <si>
    <t>QE016</t>
  </si>
  <si>
    <t>QE019</t>
  </si>
  <si>
    <t>QE025</t>
  </si>
  <si>
    <t>QE032</t>
  </si>
  <si>
    <t>QE038</t>
  </si>
  <si>
    <t>SZ010</t>
  </si>
  <si>
    <t>SZ013</t>
  </si>
  <si>
    <t>SZ015</t>
  </si>
  <si>
    <t>SZ017</t>
  </si>
  <si>
    <t>SZ019</t>
  </si>
  <si>
    <t>SZ021</t>
  </si>
  <si>
    <t>SZ023</t>
  </si>
  <si>
    <t>SZ025</t>
  </si>
  <si>
    <t>SZ027</t>
  </si>
  <si>
    <t>SZ029</t>
  </si>
  <si>
    <t>SZ031</t>
  </si>
  <si>
    <t>SZ032</t>
  </si>
  <si>
    <t>SZ033</t>
  </si>
  <si>
    <t>SZ035</t>
  </si>
  <si>
    <t>SZ037</t>
  </si>
  <si>
    <t>SZ038</t>
  </si>
  <si>
    <t>SZ041</t>
  </si>
  <si>
    <t>SZ043</t>
  </si>
  <si>
    <t>SZ045</t>
  </si>
  <si>
    <t>SZ047</t>
  </si>
  <si>
    <t>SZ049</t>
  </si>
  <si>
    <t>SZ063</t>
  </si>
  <si>
    <t>SZ065</t>
  </si>
  <si>
    <t>SZ067</t>
  </si>
  <si>
    <t>SZ069</t>
  </si>
  <si>
    <t>SZ071</t>
  </si>
  <si>
    <t>SZ073</t>
  </si>
  <si>
    <t>SZ075</t>
  </si>
  <si>
    <t>SZ077</t>
  </si>
  <si>
    <t>SZ079</t>
  </si>
  <si>
    <t>SZ0809</t>
  </si>
  <si>
    <t>SZ081</t>
  </si>
  <si>
    <t>SZ083</t>
  </si>
  <si>
    <t>SZ0909</t>
  </si>
  <si>
    <t>SZ1009</t>
  </si>
  <si>
    <t>SZ1059</t>
  </si>
  <si>
    <t>SZ1109A</t>
  </si>
  <si>
    <t>SZ1209</t>
  </si>
  <si>
    <t>SZ1309</t>
  </si>
  <si>
    <t>SZBM0830</t>
  </si>
  <si>
    <t>SZBM1035</t>
  </si>
  <si>
    <t>SZBM1230</t>
  </si>
  <si>
    <t>SZBM1245</t>
  </si>
  <si>
    <t>SZS17008617</t>
  </si>
  <si>
    <t>SZS22011020</t>
  </si>
  <si>
    <t>SZS24012020</t>
  </si>
  <si>
    <t>SZS26014520</t>
  </si>
  <si>
    <t>SZS28015020</t>
  </si>
  <si>
    <t>SZS30016020</t>
  </si>
  <si>
    <t>SZS31016520</t>
  </si>
  <si>
    <t>SZS32017520</t>
  </si>
  <si>
    <t>SZS33018020</t>
  </si>
  <si>
    <t>SZS34018520</t>
  </si>
  <si>
    <t>SZS36020020</t>
  </si>
  <si>
    <t>SZS38021025</t>
  </si>
  <si>
    <t>SZS39021025</t>
  </si>
  <si>
    <t>SZSN17008617</t>
  </si>
  <si>
    <t>SZSN20009020</t>
  </si>
  <si>
    <t>SZSN21009520</t>
  </si>
  <si>
    <t>SZSN22011020</t>
  </si>
  <si>
    <t>SZSN24012020</t>
  </si>
  <si>
    <t>SZSN25014020</t>
  </si>
  <si>
    <t>SZSN26014520</t>
  </si>
  <si>
    <t>SZSN28015020</t>
  </si>
  <si>
    <t>SZSN30016020</t>
  </si>
  <si>
    <t>SZSN31016520</t>
  </si>
  <si>
    <t>SZSN32017520</t>
  </si>
  <si>
    <t>SZSN33018020</t>
  </si>
  <si>
    <t>SZSN34018520</t>
  </si>
  <si>
    <t>SZSN35019020</t>
  </si>
  <si>
    <t>SZSN36020020</t>
  </si>
  <si>
    <t>SZSN38021025</t>
  </si>
  <si>
    <t>SZSN39021025</t>
  </si>
  <si>
    <t>SZSN43030525</t>
  </si>
  <si>
    <t>SZSN46032525</t>
  </si>
  <si>
    <t>SZSN47034025</t>
  </si>
  <si>
    <t>SZSN48035025</t>
  </si>
  <si>
    <t>SZSN50036025</t>
  </si>
  <si>
    <t>SZSN52039025</t>
  </si>
  <si>
    <t>SZSN53040525</t>
  </si>
  <si>
    <t>SZSN55043030</t>
  </si>
  <si>
    <t>SZSN56044035</t>
  </si>
  <si>
    <t>ZN09022</t>
  </si>
  <si>
    <t>ZN09025</t>
  </si>
  <si>
    <t>ZN09028</t>
  </si>
  <si>
    <t>ZN09030</t>
  </si>
  <si>
    <t>ZN09030BL</t>
  </si>
  <si>
    <t>ZN09032</t>
  </si>
  <si>
    <t>ZN09032BL</t>
  </si>
  <si>
    <t>ZN09034</t>
  </si>
  <si>
    <t>ZN09034BL</t>
  </si>
  <si>
    <t>ZN09035</t>
  </si>
  <si>
    <t>ZN09035BL</t>
  </si>
  <si>
    <t>ZN09036</t>
  </si>
  <si>
    <t>ZN09036BL</t>
  </si>
  <si>
    <t>ZN09038</t>
  </si>
  <si>
    <t>ZN09038BL</t>
  </si>
  <si>
    <t>ZN09040</t>
  </si>
  <si>
    <t>ZN09040BL</t>
  </si>
  <si>
    <t>ZN09040BL2</t>
  </si>
  <si>
    <t>ZN09042</t>
  </si>
  <si>
    <t>ZN09042BL</t>
  </si>
  <si>
    <t>ZN09042BL2</t>
  </si>
  <si>
    <t>ZN09044</t>
  </si>
  <si>
    <t>ZN09044BL</t>
  </si>
  <si>
    <t>ZN09045</t>
  </si>
  <si>
    <t>ZN09045BL</t>
  </si>
  <si>
    <t>ZN09045BL2</t>
  </si>
  <si>
    <t>ZN09048</t>
  </si>
  <si>
    <t>ZN09048BL</t>
  </si>
  <si>
    <t>ZN09048BL2</t>
  </si>
  <si>
    <t>ZN09050</t>
  </si>
  <si>
    <t>ZN09050BL</t>
  </si>
  <si>
    <t>ZN09050BL2</t>
  </si>
  <si>
    <t>ZN09050E</t>
  </si>
  <si>
    <t>ZN09055</t>
  </si>
  <si>
    <t>ZN09055BL</t>
  </si>
  <si>
    <t>ZN09055BL2</t>
  </si>
  <si>
    <t>ZN09055E</t>
  </si>
  <si>
    <t>ZN09060</t>
  </si>
  <si>
    <t>ZN09060BL</t>
  </si>
  <si>
    <t>ZN09060BL2</t>
  </si>
  <si>
    <t>ZN09060E</t>
  </si>
  <si>
    <t>ZN09065</t>
  </si>
  <si>
    <t>ZN09065BL</t>
  </si>
  <si>
    <t>ZN09065BL2</t>
  </si>
  <si>
    <t>ZN09065E</t>
  </si>
  <si>
    <t>ZN09070</t>
  </si>
  <si>
    <t>ZN09070BL</t>
  </si>
  <si>
    <t>ZN09070BL2</t>
  </si>
  <si>
    <t>ZN09070E</t>
  </si>
  <si>
    <t>ZN09075</t>
  </si>
  <si>
    <t>ZN09075BL</t>
  </si>
  <si>
    <t>ZN09075BL2</t>
  </si>
  <si>
    <t>ZN09080</t>
  </si>
  <si>
    <t>ZN09080BL</t>
  </si>
  <si>
    <t>ZN09080BL2</t>
  </si>
  <si>
    <t>ZN09085</t>
  </si>
  <si>
    <t>ZN09085BL</t>
  </si>
  <si>
    <t>ZN09085BL2</t>
  </si>
  <si>
    <t>ZN09090</t>
  </si>
  <si>
    <t>ZN09090BL</t>
  </si>
  <si>
    <t>ZN09090BL2</t>
  </si>
  <si>
    <t>ZN09095</t>
  </si>
  <si>
    <t>ZN09095BL</t>
  </si>
  <si>
    <t>ZN09095BL2</t>
  </si>
  <si>
    <t>ZN09100</t>
  </si>
  <si>
    <t>ZN09100BL</t>
  </si>
  <si>
    <t>ZN09100BL2</t>
  </si>
  <si>
    <t>ZN09105</t>
  </si>
  <si>
    <t>ZN09110</t>
  </si>
  <si>
    <t>ZN09115</t>
  </si>
  <si>
    <t>ZN09120</t>
  </si>
  <si>
    <t>ZN09125</t>
  </si>
  <si>
    <t>ZN09130</t>
  </si>
  <si>
    <t>ZN09135</t>
  </si>
  <si>
    <t>ZN09140</t>
  </si>
  <si>
    <t>ZN09145</t>
  </si>
  <si>
    <t>ZN09150</t>
  </si>
  <si>
    <t>ZN092540</t>
  </si>
  <si>
    <t>ZN092857</t>
  </si>
  <si>
    <t>ZN094445</t>
  </si>
  <si>
    <t>ZN095080</t>
  </si>
  <si>
    <t>ZN095715</t>
  </si>
  <si>
    <t>ZN096350</t>
  </si>
  <si>
    <t>ZN097400</t>
  </si>
  <si>
    <t>ZN097620</t>
  </si>
  <si>
    <t>ZN097900</t>
  </si>
  <si>
    <t>2”(50)ﾎﾞ-ﾙ型ｷﾝｸﾞｽﾄﾝ用Oﾘﾝｸﾞ</t>
  </si>
  <si>
    <t>3”(76)ﾎﾞ-ﾙ型ｷﾝｸﾞｽﾄﾝ用Oﾘﾝｸﾞ</t>
  </si>
  <si>
    <t>4”(100)ﾎﾞ-ﾙ型ｷﾝｸﾞｽﾄﾝ用Oﾘﾝｸﾞ</t>
  </si>
  <si>
    <t>TSL-115取付板用ｼｰﾄP(ﾄﾝﾎﾞ)</t>
  </si>
  <si>
    <t>TSL-120取付板用ｼｰﾄP(ﾄﾝﾎﾞ)</t>
  </si>
  <si>
    <t>TSL-125取付板用ｼｰﾄP(ﾄﾝﾎﾞ)</t>
  </si>
  <si>
    <t>TSL-130取付板用ｼｰﾄP(ﾄﾝﾎﾞ)</t>
  </si>
  <si>
    <t>BC  44 ﾕﾆﾊﾞｰｻﾙ本体片側のみ</t>
  </si>
  <si>
    <t>BC  48 ﾕﾆﾊﾞｰｻﾙ本体片側のみ</t>
  </si>
  <si>
    <t>TS-1  28 ﾕﾆﾊﾞｰｻﾙ本体片側のみ</t>
  </si>
  <si>
    <t>真鍮 38~40 ﾕﾆﾊﾞｰｻﾙ主軸ﾋﾟﾝ用ﾅｯﾄ</t>
  </si>
  <si>
    <t>80Sx60φ 単式海水ｺｼ器 銅管用</t>
  </si>
  <si>
    <t>3”  (76)ﾎｰｽ配管ﾎﾞｰﾙ型ｷﾝｸﾞｽﾄﾝ用本体</t>
  </si>
  <si>
    <t>4” (100)ﾎｰｽ配管ﾎﾞｰﾙ型ｷﾝｸﾞｽﾄﾝ用本体</t>
  </si>
  <si>
    <t>45    ﾎﾞｰﾙｷﾝｸﾞｽﾄﾝ用本体(ｴﾙﾎﾞ付)</t>
  </si>
  <si>
    <t>65    ﾎﾞｰﾙｷﾝｸﾞｽﾄﾝ用本体(ｴﾙﾎﾞ付)</t>
  </si>
  <si>
    <t>45     ﾎﾞｰﾙｷﾝｸﾞｽﾄﾝ用ｴﾙﾎﾞﾌﾗﾝｼﾞのみ</t>
  </si>
  <si>
    <t>THM 2.5- 3型 とも排気ﾐｷｼﾝｸﾞ用 内筒のみ</t>
  </si>
  <si>
    <t>THM  8-10型 とも排気ﾐｷｼﾝｸﾞ(本体のみ)</t>
  </si>
  <si>
    <t>UMD5001 亜鉛棒(ｶﾁ込)</t>
  </si>
  <si>
    <t>Zn  85 (2つ割ﾛﾝｸﾞﾀｲﾌﾟ) ﾍﾟﾗ亜鉛</t>
  </si>
  <si>
    <t>Zn 110 ﾌﾟﾛﾍﾟﾗ用保護亜鉛</t>
  </si>
  <si>
    <t>90~95TSA給水なし用ｼｰﾄﾊﾟｯｷﾝNO.27</t>
  </si>
  <si>
    <r>
      <t>BC  80  ﾕﾆﾊﾞｰｻﾙ</t>
    </r>
    <r>
      <rPr>
        <sz val="11"/>
        <color rgb="FFFF0000"/>
        <rFont val="ＭＳ Ｐゴシック"/>
        <family val="3"/>
        <charset val="128"/>
        <scheme val="minor"/>
      </rPr>
      <t>21.06.01受注生産品</t>
    </r>
    <rPh sb="23" eb="28">
      <t>ジュチュウセイサンヒン</t>
    </rPh>
    <phoneticPr fontId="9"/>
  </si>
  <si>
    <t>SUS 70 ﾕﾆﾊﾞｰｻﾙ2021.08.25より対象外</t>
    <rPh sb="26" eb="29">
      <t>タイショウガイ</t>
    </rPh>
    <phoneticPr fontId="9"/>
  </si>
  <si>
    <r>
      <t>4”  (100)銅管ﾎﾞｰﾙ型ｷﾝｸﾞｽﾄﾝ用本体</t>
    </r>
    <r>
      <rPr>
        <sz val="11"/>
        <color rgb="FFFF0000"/>
        <rFont val="ＭＳ Ｐゴシック"/>
        <family val="3"/>
        <charset val="128"/>
        <scheme val="minor"/>
      </rPr>
      <t>21.09.02受注生産</t>
    </r>
    <rPh sb="34" eb="38">
      <t>ジュチュウセイサン</t>
    </rPh>
    <phoneticPr fontId="9"/>
  </si>
  <si>
    <r>
      <t>FC SA-5 舶用ﾄﾞﾗﾑ 素材</t>
    </r>
    <r>
      <rPr>
        <sz val="11"/>
        <color rgb="FFFF0000"/>
        <rFont val="ＭＳ Ｐゴシック"/>
        <family val="3"/>
        <charset val="128"/>
        <scheme val="minor"/>
      </rPr>
      <t>22.03.14受注生産品</t>
    </r>
    <rPh sb="25" eb="30">
      <t>ジュチュウセイサンヒン</t>
    </rPh>
    <phoneticPr fontId="9"/>
  </si>
  <si>
    <r>
      <t>BC 34 単式ｽﾀﾝ 検査品用L1*172</t>
    </r>
    <r>
      <rPr>
        <sz val="11"/>
        <color rgb="FFFF0000"/>
        <rFont val="ＭＳ Ｐゴシック"/>
        <family val="3"/>
        <charset val="128"/>
        <scheme val="minor"/>
      </rPr>
      <t>22.03.31受注生産品</t>
    </r>
    <rPh sb="30" eb="35">
      <t>ジュチュウセイサンヒン</t>
    </rPh>
    <phoneticPr fontId="9"/>
  </si>
  <si>
    <r>
      <t>BC 45(S70) S型単式ｽﾀﾝL1*152　22.05.16</t>
    </r>
    <r>
      <rPr>
        <sz val="11"/>
        <color rgb="FFFF0000"/>
        <rFont val="ＭＳ Ｐゴシック"/>
        <family val="3"/>
        <charset val="128"/>
        <scheme val="minor"/>
      </rPr>
      <t>受注生産品</t>
    </r>
    <rPh sb="33" eb="38">
      <t>ジュチュウセイサンヒン</t>
    </rPh>
    <phoneticPr fontId="9"/>
  </si>
  <si>
    <t>125W縦型用ｼｰﾄﾊﾟｯｷﾝ(部品NO.19)</t>
  </si>
  <si>
    <t>CHB05022</t>
    <phoneticPr fontId="9"/>
  </si>
  <si>
    <t>CHB05025</t>
    <phoneticPr fontId="9"/>
  </si>
  <si>
    <t>CHB05028</t>
    <phoneticPr fontId="9"/>
  </si>
  <si>
    <t>CHB05032</t>
    <phoneticPr fontId="9"/>
  </si>
  <si>
    <t>CHB05034</t>
    <phoneticPr fontId="9"/>
  </si>
  <si>
    <t>CHB05035</t>
    <phoneticPr fontId="9"/>
  </si>
  <si>
    <t>CHB05038</t>
    <phoneticPr fontId="9"/>
  </si>
  <si>
    <t>CHB05040</t>
    <phoneticPr fontId="9"/>
  </si>
  <si>
    <t>CHB05042</t>
    <phoneticPr fontId="9"/>
  </si>
  <si>
    <t>CHB05044</t>
    <phoneticPr fontId="9"/>
  </si>
  <si>
    <t>CHB05048</t>
    <phoneticPr fontId="9"/>
  </si>
  <si>
    <t>CHB05050</t>
    <phoneticPr fontId="9"/>
  </si>
  <si>
    <t>CHC06022</t>
    <phoneticPr fontId="9"/>
  </si>
  <si>
    <t>CHC06025</t>
    <phoneticPr fontId="9"/>
  </si>
  <si>
    <t>CHC06028</t>
    <phoneticPr fontId="9"/>
  </si>
  <si>
    <t>CHC06030</t>
    <phoneticPr fontId="9"/>
  </si>
  <si>
    <t>CHC06034</t>
    <phoneticPr fontId="9"/>
  </si>
  <si>
    <t>CHC06038</t>
    <phoneticPr fontId="9"/>
  </si>
  <si>
    <t>CHC06042</t>
    <phoneticPr fontId="9"/>
  </si>
  <si>
    <t>CHC06048</t>
    <phoneticPr fontId="9"/>
  </si>
  <si>
    <t>CHC06055</t>
    <phoneticPr fontId="9"/>
  </si>
  <si>
    <t>CHC06060</t>
    <phoneticPr fontId="9"/>
  </si>
  <si>
    <t>CHK06022</t>
    <phoneticPr fontId="9"/>
  </si>
  <si>
    <t>CHK06025</t>
    <phoneticPr fontId="9"/>
  </si>
  <si>
    <t>CHK06028</t>
    <phoneticPr fontId="9"/>
  </si>
  <si>
    <t>CHK06030</t>
    <phoneticPr fontId="9"/>
  </si>
  <si>
    <t>CHK06034</t>
    <phoneticPr fontId="9"/>
  </si>
  <si>
    <t>CHK06038</t>
    <phoneticPr fontId="9"/>
  </si>
  <si>
    <t>CHK06042</t>
    <phoneticPr fontId="9"/>
  </si>
  <si>
    <t>CHK06048</t>
    <phoneticPr fontId="9"/>
  </si>
  <si>
    <t>CHK06055</t>
    <phoneticPr fontId="9"/>
  </si>
  <si>
    <t>CHK06060</t>
    <phoneticPr fontId="9"/>
  </si>
  <si>
    <t>CHK06065</t>
    <phoneticPr fontId="9"/>
  </si>
  <si>
    <t>CHK06070</t>
    <phoneticPr fontId="9"/>
  </si>
  <si>
    <t>CHK06075</t>
    <phoneticPr fontId="9"/>
  </si>
  <si>
    <t>CHK06080</t>
    <phoneticPr fontId="9"/>
  </si>
  <si>
    <t>CHK06085</t>
    <phoneticPr fontId="9"/>
  </si>
  <si>
    <t>CHK06090</t>
    <phoneticPr fontId="9"/>
  </si>
  <si>
    <t>CHK06105</t>
    <phoneticPr fontId="9"/>
  </si>
  <si>
    <t>CHN06022</t>
    <phoneticPr fontId="9"/>
  </si>
  <si>
    <t>CHN06025</t>
    <phoneticPr fontId="9"/>
  </si>
  <si>
    <t>CHN06028</t>
    <phoneticPr fontId="9"/>
  </si>
  <si>
    <t>CHN06030</t>
    <phoneticPr fontId="9"/>
  </si>
  <si>
    <t>CHN06034</t>
    <phoneticPr fontId="9"/>
  </si>
  <si>
    <t>CHN06038</t>
    <phoneticPr fontId="9"/>
  </si>
  <si>
    <t>CHN06042</t>
    <phoneticPr fontId="9"/>
  </si>
  <si>
    <t>CHN06048</t>
    <phoneticPr fontId="9"/>
  </si>
  <si>
    <t>CHN06055</t>
    <phoneticPr fontId="9"/>
  </si>
  <si>
    <t>CHN06060</t>
    <phoneticPr fontId="9"/>
  </si>
  <si>
    <t>CHN06065</t>
    <phoneticPr fontId="9"/>
  </si>
  <si>
    <t>CHN06070</t>
    <phoneticPr fontId="9"/>
  </si>
  <si>
    <t>CHN06075</t>
    <phoneticPr fontId="9"/>
  </si>
  <si>
    <t>CHN06080</t>
    <phoneticPr fontId="9"/>
  </si>
  <si>
    <t>CHN06085</t>
    <phoneticPr fontId="9"/>
  </si>
  <si>
    <t>CHP04022</t>
    <phoneticPr fontId="9"/>
  </si>
  <si>
    <t>CHP04025</t>
    <phoneticPr fontId="9"/>
  </si>
  <si>
    <t>CHP04028</t>
    <phoneticPr fontId="9"/>
  </si>
  <si>
    <t>CHP04030</t>
    <phoneticPr fontId="9"/>
  </si>
  <si>
    <t>CHP04034</t>
    <phoneticPr fontId="9"/>
  </si>
  <si>
    <t>CHP04038</t>
    <phoneticPr fontId="9"/>
  </si>
  <si>
    <t>CHP04042</t>
    <phoneticPr fontId="9"/>
  </si>
  <si>
    <t>CHP04048</t>
    <phoneticPr fontId="9"/>
  </si>
  <si>
    <t>CHP04055</t>
    <phoneticPr fontId="9"/>
  </si>
  <si>
    <t>CHP04060</t>
    <phoneticPr fontId="9"/>
  </si>
  <si>
    <t>CHP04065</t>
    <phoneticPr fontId="9"/>
  </si>
  <si>
    <t>CHP04070</t>
    <phoneticPr fontId="9"/>
  </si>
  <si>
    <t>CHP04080</t>
    <phoneticPr fontId="9"/>
  </si>
  <si>
    <t>CHP04095</t>
    <phoneticPr fontId="9"/>
  </si>
  <si>
    <t>CHP05025</t>
    <phoneticPr fontId="9"/>
  </si>
  <si>
    <t>CHP05028</t>
    <phoneticPr fontId="9"/>
  </si>
  <si>
    <t>CHP05030</t>
    <phoneticPr fontId="9"/>
  </si>
  <si>
    <t>CHP05034</t>
    <phoneticPr fontId="9"/>
  </si>
  <si>
    <t>CHP05038</t>
    <phoneticPr fontId="9"/>
  </si>
  <si>
    <t>CHP05042</t>
    <phoneticPr fontId="9"/>
  </si>
  <si>
    <t>CHP05048</t>
    <phoneticPr fontId="9"/>
  </si>
  <si>
    <t>CHP05055</t>
    <phoneticPr fontId="9"/>
  </si>
  <si>
    <t>CHQ06022</t>
    <phoneticPr fontId="9"/>
  </si>
  <si>
    <t>CHQ06025</t>
    <phoneticPr fontId="9"/>
  </si>
  <si>
    <t>CHQ06030</t>
    <phoneticPr fontId="9"/>
  </si>
  <si>
    <t>CHQ06038</t>
    <phoneticPr fontId="9"/>
  </si>
  <si>
    <t>CHQ06042</t>
    <phoneticPr fontId="9"/>
  </si>
  <si>
    <t>CHQ06060</t>
    <phoneticPr fontId="9"/>
  </si>
  <si>
    <t>CHQ06070</t>
    <phoneticPr fontId="9"/>
  </si>
  <si>
    <t>CHQ06080</t>
    <phoneticPr fontId="9"/>
  </si>
  <si>
    <t>CHQ06085</t>
    <phoneticPr fontId="9"/>
  </si>
  <si>
    <t>CHQ06095</t>
    <phoneticPr fontId="9"/>
  </si>
  <si>
    <t>CHR03022</t>
    <phoneticPr fontId="9"/>
  </si>
  <si>
    <t>CHR03030</t>
    <phoneticPr fontId="9"/>
  </si>
  <si>
    <t>CHR03042</t>
    <phoneticPr fontId="9"/>
  </si>
  <si>
    <t>CHR03060</t>
    <phoneticPr fontId="9"/>
  </si>
  <si>
    <t>CHR03080</t>
    <phoneticPr fontId="9"/>
  </si>
  <si>
    <r>
      <t>GM      亜鉛棒用 亜鉛部のみ19φｘ86</t>
    </r>
    <r>
      <rPr>
        <sz val="11"/>
        <color rgb="FFFF0000"/>
        <rFont val="ＭＳ Ｐゴシック"/>
        <family val="3"/>
        <charset val="128"/>
        <scheme val="minor"/>
      </rPr>
      <t xml:space="preserve"> 22.07.15受注生産品</t>
    </r>
    <rPh sb="33" eb="38">
      <t>ジュチュウセイサンヒン</t>
    </rPh>
    <phoneticPr fontId="9"/>
  </si>
  <si>
    <r>
      <t>BC 4”        釣ﾒﾀﾙ</t>
    </r>
    <r>
      <rPr>
        <sz val="11"/>
        <color rgb="FFFF0000"/>
        <rFont val="ＭＳ Ｐゴシック"/>
        <family val="3"/>
        <charset val="128"/>
        <scheme val="minor"/>
      </rPr>
      <t>22.07.29受注生産品</t>
    </r>
    <phoneticPr fontId="9"/>
  </si>
  <si>
    <r>
      <t>FC SA-4 舶用ﾄﾞﾗﾑ 素材</t>
    </r>
    <r>
      <rPr>
        <sz val="11"/>
        <color rgb="FFFF0000"/>
        <rFont val="ＭＳ Ｐゴシック"/>
        <family val="3"/>
        <charset val="128"/>
        <scheme val="minor"/>
      </rPr>
      <t>22.07.29受注生産品</t>
    </r>
    <phoneticPr fontId="9"/>
  </si>
  <si>
    <r>
      <t>BC  38 ﾕﾆﾊﾞｰｻﾙ本体片側のみ　</t>
    </r>
    <r>
      <rPr>
        <sz val="11"/>
        <color rgb="FFFF0000"/>
        <rFont val="ＭＳ Ｐゴシック"/>
        <family val="3"/>
        <charset val="128"/>
        <scheme val="minor"/>
      </rPr>
      <t>22.08.31受注生産品</t>
    </r>
    <rPh sb="29" eb="34">
      <t>ジュチュウセイサンヒン</t>
    </rPh>
    <phoneticPr fontId="9"/>
  </si>
  <si>
    <r>
      <t>BC  42 ﾕﾆﾊﾞｰｻﾙ本体片側のみ　</t>
    </r>
    <r>
      <rPr>
        <sz val="11"/>
        <color rgb="FFFF0000"/>
        <rFont val="ＭＳ Ｐゴシック"/>
        <family val="3"/>
        <charset val="128"/>
        <scheme val="minor"/>
      </rPr>
      <t>22.08.31受注生産品</t>
    </r>
    <rPh sb="29" eb="34">
      <t>ジュチュウセイサンヒン</t>
    </rPh>
    <phoneticPr fontId="9"/>
  </si>
  <si>
    <r>
      <t>BC  30 ﾕﾆﾊﾞｰｻﾙ本体片側のみ　</t>
    </r>
    <r>
      <rPr>
        <sz val="11"/>
        <color rgb="FFFF0000"/>
        <rFont val="ＭＳ Ｐゴシック"/>
        <family val="3"/>
        <charset val="128"/>
        <scheme val="minor"/>
      </rPr>
      <t>22.09.15受注生産品</t>
    </r>
    <rPh sb="29" eb="34">
      <t>ジュチュウセイサンヒン</t>
    </rPh>
    <phoneticPr fontId="9"/>
  </si>
  <si>
    <r>
      <t>BC  28 ﾕﾆﾊﾞｰｻﾙ本体片側のみ</t>
    </r>
    <r>
      <rPr>
        <sz val="11"/>
        <color rgb="FFFF0000"/>
        <rFont val="ＭＳ Ｐゴシック"/>
        <family val="3"/>
        <charset val="128"/>
        <scheme val="minor"/>
      </rPr>
      <t>22.11.01受注生産品</t>
    </r>
    <rPh sb="28" eb="33">
      <t>ジュチュウセイサンヒン</t>
    </rPh>
    <phoneticPr fontId="9"/>
  </si>
  <si>
    <r>
      <t>BC 90(S140)  単式ｽﾀﾝL1*424　</t>
    </r>
    <r>
      <rPr>
        <sz val="11"/>
        <color rgb="FFFF0000"/>
        <rFont val="ＭＳ Ｐゴシック"/>
        <family val="3"/>
        <charset val="128"/>
        <scheme val="minor"/>
      </rPr>
      <t>22.11.01受注生産品</t>
    </r>
    <rPh sb="33" eb="38">
      <t>ジュチュウセイサンヒン</t>
    </rPh>
    <phoneticPr fontId="9"/>
  </si>
  <si>
    <r>
      <t>BC S82 *50 舵軸用ｽﾀﾝﾁｭｰﾌﾞ　</t>
    </r>
    <r>
      <rPr>
        <sz val="11"/>
        <color rgb="FFFF0000"/>
        <rFont val="ＭＳ Ｐゴシック"/>
        <family val="3"/>
        <charset val="128"/>
        <scheme val="minor"/>
      </rPr>
      <t>22.11.30受注生産品</t>
    </r>
    <rPh sb="31" eb="36">
      <t>ジュチュウセイサンヒン</t>
    </rPh>
    <phoneticPr fontId="9"/>
  </si>
  <si>
    <r>
      <t>THM   6- 6型 とも排気ﾐｷｼﾝｸﾞ用 内筒のみ</t>
    </r>
    <r>
      <rPr>
        <sz val="11"/>
        <color rgb="FFFF0000"/>
        <rFont val="ＭＳ Ｐゴシック"/>
        <family val="3"/>
        <charset val="128"/>
        <scheme val="minor"/>
      </rPr>
      <t>23.01.13受注生産品</t>
    </r>
    <phoneticPr fontId="9"/>
  </si>
  <si>
    <r>
      <t>BC  50 ﾕﾆﾊﾞｰｻﾙ本体片側のみ</t>
    </r>
    <r>
      <rPr>
        <sz val="11"/>
        <color rgb="FFFF0000"/>
        <rFont val="ＭＳ Ｐゴシック"/>
        <family val="3"/>
        <charset val="128"/>
        <scheme val="minor"/>
      </rPr>
      <t>23.02.15受注生産品</t>
    </r>
    <rPh sb="28" eb="33">
      <t>ジュチュウセイサンヒン</t>
    </rPh>
    <phoneticPr fontId="9"/>
  </si>
  <si>
    <t>ﾛｰﾗｰﾌｪｱﾘｰﾀﾞｰ(左)390*100*140H</t>
  </si>
  <si>
    <t>ﾛｰﾗｰﾌｪｱﾘｰﾀﾞｰ(右)390*100*140H</t>
  </si>
  <si>
    <r>
      <t>BC S96 *55 単式.複式用ﾊﾟｯｷﾝｸﾞﾗﾝﾄﾞ</t>
    </r>
    <r>
      <rPr>
        <sz val="11"/>
        <color rgb="FFFF0000"/>
        <rFont val="ＭＳ Ｐゴシック"/>
        <family val="3"/>
        <charset val="128"/>
        <scheme val="minor"/>
      </rPr>
      <t>23.03.30受注生産品</t>
    </r>
    <rPh sb="36" eb="41">
      <t>ジュチュウセイサンヒン</t>
    </rPh>
    <phoneticPr fontId="9"/>
  </si>
  <si>
    <r>
      <t>THM   6- 7型 とも排気ﾐｷｼﾝｸﾞ用 内筒のみ</t>
    </r>
    <r>
      <rPr>
        <sz val="11"/>
        <color rgb="FFFF0000"/>
        <rFont val="ＭＳ Ｐゴシック"/>
        <family val="3"/>
        <charset val="128"/>
        <scheme val="minor"/>
      </rPr>
      <t>23.05.08受注生産品</t>
    </r>
    <rPh sb="36" eb="41">
      <t>ジュチュウセイサンヒン</t>
    </rPh>
    <phoneticPr fontId="9"/>
  </si>
  <si>
    <r>
      <t>BC F50       ｽﾗｲﾄﾞﾒﾀﾙ</t>
    </r>
    <r>
      <rPr>
        <sz val="11"/>
        <color rgb="FFFF0000"/>
        <rFont val="ＭＳ Ｐゴシック"/>
        <family val="3"/>
        <charset val="128"/>
        <scheme val="minor"/>
      </rPr>
      <t>23.05.08受注生産品</t>
    </r>
    <rPh sb="29" eb="34">
      <t>ジュチュウセイサンヒン</t>
    </rPh>
    <phoneticPr fontId="9"/>
  </si>
  <si>
    <r>
      <t>高力 HB-3 ﾄﾞﾗﾑ(素材)</t>
    </r>
    <r>
      <rPr>
        <sz val="11"/>
        <color rgb="FFFF0000"/>
        <rFont val="ＭＳ Ｐゴシック"/>
        <family val="3"/>
        <charset val="128"/>
        <scheme val="minor"/>
      </rPr>
      <t>23.05.08受注生産品</t>
    </r>
    <rPh sb="24" eb="29">
      <t>ジュチュウセイサンヒン</t>
    </rPh>
    <phoneticPr fontId="9"/>
  </si>
  <si>
    <r>
      <t>BC  22 ﾕﾆﾊﾞｰｻﾙ本体片側のみ</t>
    </r>
    <r>
      <rPr>
        <sz val="11"/>
        <color rgb="FFFF0000"/>
        <rFont val="ＭＳ Ｐゴシック"/>
        <family val="3"/>
        <charset val="128"/>
        <scheme val="minor"/>
      </rPr>
      <t>23.06.15受注生産品</t>
    </r>
    <rPh sb="28" eb="33">
      <t>ジュチュウセイサンヒン</t>
    </rPh>
    <phoneticPr fontId="9"/>
  </si>
  <si>
    <t>55~60TSA給水なし用ｼｰﾄﾊﾟｯｷﾝNO.27</t>
  </si>
  <si>
    <t>岩沼D亜鉛棒</t>
  </si>
  <si>
    <t>岩沼E亜鉛棒</t>
  </si>
  <si>
    <t>32SPH(ﾎｰｽ径25)ﾌﾗﾝｼﾞ型ﾎｰｽ海水こし器</t>
  </si>
  <si>
    <t>32SPH(ﾎｰｽ径32)ﾌﾗﾝｼﾞ型ﾎｰｽ海水こし器</t>
  </si>
  <si>
    <t>40SPH(ﾎｰｽ径38)ﾌﾗﾝｼﾞ型ﾎｰｽ海水こし器</t>
  </si>
  <si>
    <t>50SPH(ﾎｰｽ径45)ﾌﾗﾝｼﾞ型ﾎｰｽ海水こし器</t>
  </si>
  <si>
    <t>50SPH(ﾎｰｽ径50)ﾌﾗﾝｼﾞ型ﾎｰｽ海水こし器</t>
  </si>
  <si>
    <t>80SPH(ﾎｰｽ径76)ﾌﾗﾝｼﾞ型ﾎｰｽ海水こし器</t>
  </si>
  <si>
    <t>114.3*106.3*4.0*4000ｱﾙﾐﾊﾟｲﾌﾟ</t>
  </si>
  <si>
    <t>114.3*102.3*6.0*4000ｱﾙﾐﾊﾟｲﾌﾟ</t>
  </si>
  <si>
    <t>139.8*129.8*5.0*4000ｱﾙﾐﾊﾟｲﾌﾟ</t>
  </si>
  <si>
    <t>139.8*126.6*6.6*4000ｱﾙﾐﾊﾟｲﾌﾟ</t>
  </si>
  <si>
    <t>139.8*120.8*9.5*4000ｱﾙﾐﾊﾟｲﾌﾟ</t>
  </si>
  <si>
    <t>FL･FA25~40型ﾓﾉﾎﾟﾝ用12V電磁ｸﾗｯﾁ</t>
  </si>
  <si>
    <t>FL･FA25~40型ﾓﾉﾎﾟﾝ用24V電磁ｸﾗｯﾁ</t>
  </si>
  <si>
    <t>呼子笛</t>
  </si>
  <si>
    <t>救命胴衣格納場所ｽﾃｯｶｰ</t>
  </si>
  <si>
    <t>BL12Vｿｰﾗｰﾁｬｰｼﾞｬｰ(内蔵型)</t>
  </si>
  <si>
    <t>BL24Vｿｰﾗｰﾁｬｰｼﾞｬｰ(内蔵型)</t>
  </si>
  <si>
    <t>BP290(190)-J50用ｽﾄﾚｰﾅｰ</t>
  </si>
  <si>
    <t>BP290(190)-J50用ﾎﾟﾝﾌﾟｷｯﾄ</t>
  </si>
  <si>
    <t>BP290(190)-J50用ﾊﾞｷｭｰﾑSWｱｯｾﾝ</t>
  </si>
  <si>
    <t>水抜ｾﾊﾟﾚｰﾀｰ用浮輪</t>
  </si>
  <si>
    <t>265*300(10”用)CR布巻ﾎｰｽ(保安庁向)</t>
  </si>
  <si>
    <t>ﾃﾞｯｷﾋﾟｰｽ用ﾊﾝﾄﾞﾙ</t>
  </si>
  <si>
    <t>130*100*200EVRｽﾄﾚｰﾄﾀｲﾌﾟ(前用)</t>
  </si>
  <si>
    <t>130*100*400EVRｽﾄﾚｰﾄﾀｲﾌﾟ(後用)</t>
  </si>
  <si>
    <t>135*105*210EVRｽﾄﾚｰﾄﾀｲﾌﾟ(前用)</t>
  </si>
  <si>
    <t>135*105*420EVRｽﾄﾚｰﾄﾀｲﾌﾟ(後用)</t>
  </si>
  <si>
    <t>145*110*220EVRｽﾄﾚｰﾄﾀｲﾌﾟ(前用)</t>
  </si>
  <si>
    <t>145*110*440EVRｽﾄﾚｰﾄﾀｲﾌﾟ(後用)</t>
  </si>
  <si>
    <t>150*115*230EVRｽﾄﾚｰﾄﾀｲﾌﾟ(前用)</t>
  </si>
  <si>
    <t>150*115*460EVRｽﾄﾚｰﾄﾀｲﾌﾟ(後用)</t>
  </si>
  <si>
    <t>155*120*240EVRｽﾄﾚｰﾄﾀｲﾌﾟ(前用)</t>
  </si>
  <si>
    <t>155*120*480EVRｽﾄﾚｰﾄﾀｲﾌﾟ(後用)</t>
  </si>
  <si>
    <t>165*125*250EVRｽﾄﾚｰﾄﾀｲﾌﾟ(前用)</t>
  </si>
  <si>
    <t>165*125*500EVRｽﾄﾚｰﾄﾀｲﾌﾟ(後用)</t>
  </si>
  <si>
    <t>170*130*260EVRｽﾄﾚｰﾄﾀｲﾌﾟ(前用)</t>
  </si>
  <si>
    <t>170*130*520EVRｽﾄﾚｰﾄﾀｲﾌﾟ(後用)</t>
  </si>
  <si>
    <t>175*135*270EVRｽﾄﾚｰﾄﾀｲﾌﾟ(前用)</t>
  </si>
  <si>
    <t>175*135*540EVRｽﾄﾚｰﾄﾀｲﾌﾟ(後用)</t>
  </si>
  <si>
    <t>180*140*280EVRｽﾄﾚｰﾄﾀｲﾌﾟ(前用)</t>
  </si>
  <si>
    <t>180*140*560EVRｽﾄﾚｰﾄﾀｲﾌﾟ(後用)</t>
  </si>
  <si>
    <t>185*145*290EVRｽﾄﾚｰﾄﾀｲﾌﾟ(前用)</t>
  </si>
  <si>
    <t>185*145*580EVRｽﾄﾚｰﾄﾀｲﾌﾟ(後用)</t>
  </si>
  <si>
    <t>190*150*300EVRｽﾄﾚｰﾄﾀｲﾌﾟ(前用)</t>
  </si>
  <si>
    <t>190*150*600EVRｽﾄﾚｰﾄﾀｲﾌﾟ(後用)</t>
  </si>
  <si>
    <t>FA25･40ﾓﾉﾎﾟﾝ用ｷｰ(6*6*30)</t>
  </si>
  <si>
    <t>FA-40ﾓﾉﾎﾟﾝ用ｼｰﾙｹｰｽ(新)(Oﾘﾝｸﾞ付)</t>
  </si>
  <si>
    <t>ｶﾆﾎﾟﾝ用ﾉｲｽﾞﾌｨﾙﾀｰ</t>
  </si>
  <si>
    <t>FD25･40･FP20用ｵｲﾙｼｰﾙ(173510</t>
  </si>
  <si>
    <t>FH40.50用(ｵｲﾙｼｰﾙ側)P-45Oﾘﾝｸﾞ</t>
  </si>
  <si>
    <t>FA･FP20ﾓﾉﾎﾟﾝ用ｷｰ(5*20)</t>
  </si>
  <si>
    <t>FP･FL･FR･FH･FD・FAH40用ｶﾊﾞｰﾌﾟﾚｰﾄ</t>
  </si>
  <si>
    <t>FP15･20用ｽﾅｯﾌﾟﾘﾝｸﾞ(R40)</t>
  </si>
  <si>
    <t>FP40･50ﾓﾉﾎﾟﾝ用ｷｰ(7*30)</t>
  </si>
  <si>
    <t>FS3224S用ﾒｶﾆｶﾙｼｰﾙ(新)</t>
  </si>
  <si>
    <t>FS3224S用ﾒｶﾆｶﾙｼｰﾙ(旧)</t>
  </si>
  <si>
    <t>φ80~φ110用(30)ｼｰﾙｽﾀﾝ用位置決ｹﾞｰｼﾞ25*53</t>
  </si>
  <si>
    <t>(禁止)JCF型ﾎｰｽ用くい込継手ｵｽｼｰﾄ10φ*1/4</t>
  </si>
  <si>
    <t>1/2(12)TB型高速型ｷﾝｸﾞｽﾄﾝ用ｽﾄﾚｰﾅｰ</t>
  </si>
  <si>
    <t>3/4(19)TB型高速型ｷﾝｸﾞｽﾄﾝ用ｽﾄﾚｰﾅｰ</t>
  </si>
  <si>
    <t>3/4(19)TA型高速吸水式ｷﾝｸﾞｽﾄﾝ用ﾗｯﾊﾟ</t>
  </si>
  <si>
    <t>11/4(32)TA型高速吸水式ｷﾝｸﾞｽﾄﾝ用ﾗｯﾊﾟ</t>
  </si>
  <si>
    <t>13/4(45)TA型高速吸水式ｷﾝｸﾞｽﾄﾝ用ﾗｯﾊﾟ</t>
  </si>
  <si>
    <t>3/4(19)ﾎｰｽ配管ﾎﾞｰﾙ型ｷﾝｸﾞｽﾄﾝ用本体</t>
  </si>
  <si>
    <t>11/4(32)ﾎｰｽ配管ﾎﾞｰﾙ型ｷﾝｸﾞｽﾄﾝ用本体</t>
  </si>
  <si>
    <t>11/2(38)ﾎｰｽ配管ﾎﾞｰﾙ型ｷﾝｸﾞｽﾄﾝ用本体</t>
  </si>
  <si>
    <t>13/4(45)ﾎｰｽ配管ﾎﾞｰﾙ型ｷﾝｸﾞｽﾄﾝ用本体</t>
  </si>
  <si>
    <t>21/2(65)ﾎｰｽ配管ﾎﾞｰﾙ型ｷﾝｸﾞｽﾄﾝ用本体</t>
  </si>
  <si>
    <t>2”(50)ﾎﾞｰﾙｷﾝｸﾞｽﾄﾝ用本体(ｴﾙﾎﾞ付)</t>
  </si>
  <si>
    <t>4”(100)ﾎﾞｰﾙ型ｷﾝｸﾞｽﾄﾝ銅管用ﾌﾗﾝｼﾞのみ</t>
  </si>
  <si>
    <t>4”(100)ﾎﾞｰﾙ型ｷﾝｸﾞｽﾄﾝﾎｰｽ用ﾌﾗﾝｼﾞ</t>
  </si>
  <si>
    <t>100*PT100ｷﾝｸﾞｽﾄﾝ用ねじ込みBCﾌﾗﾝｼﾞ</t>
  </si>
  <si>
    <t>4”(100)ﾎﾞｰﾙｷﾝｸﾞｽﾄﾝ用ｴﾙﾎﾞﾌﾗﾝｼﾞのみ</t>
  </si>
  <si>
    <t>1/2(13)FRP船ｷﾝｸﾞｽﾄﾝ用ﾗｯﾊﾟ</t>
  </si>
  <si>
    <t>KB-1C(NB0709-00)ｺﾝﾄﾛｰﾙBOX</t>
  </si>
  <si>
    <t>KB2(NB0846-00)NSS.H付</t>
  </si>
  <si>
    <t>12V-10Wφ35*60JCI検査球(小糸工業向)</t>
  </si>
  <si>
    <t>12V-20Wφ35*60JCI検査球(小糸工業向)</t>
  </si>
  <si>
    <t>24V-10Wφ35*60JCI検査球(小糸工業向)</t>
  </si>
  <si>
    <t>24V-20Wφ35*60JCI検査球(小糸工業向)</t>
  </si>
  <si>
    <t>KP100電ｸﾗ用ｽﾍﾟｰｻｰ</t>
  </si>
  <si>
    <t>KP300用波形ｽﾌﾟﾘﾝｸﾞﾋﾟﾝ4*10（SUS）</t>
  </si>
  <si>
    <t>KP(100，150，200用)ｾﾚP用電ｸﾗ12V</t>
  </si>
  <si>
    <t>SUS304(10S)1/2*90゜溶接ﾛﾝｸﾞｴﾙﾎﾞ</t>
  </si>
  <si>
    <t>SUS304(10S)3/4*90゜溶接ﾛﾝｸﾞｴﾙﾎﾞ</t>
  </si>
  <si>
    <t>SUS304(10S)11/4*90溶接ﾛﾝｸﾞｴﾙﾎﾞ</t>
  </si>
  <si>
    <t>SUS304(10S)11/2*90溶接ﾛﾝｸﾞｴﾙﾎﾞ</t>
  </si>
  <si>
    <t>SUS304(10S)21/2*90溶接ﾛﾝｸﾞｴﾙﾎﾞ</t>
  </si>
  <si>
    <t>SUS304(10S)31/2*90溶接ﾛﾝｸﾞｴﾙﾎﾞ</t>
  </si>
  <si>
    <t>MVT.AT用ｽﾛｯﾄﾙﾚﾊﾞｰASSY</t>
  </si>
  <si>
    <t>MF3224，4024ﾗﾊﾞｰﾏｽﾀｰｲﾝﾍﾟﾗ(ｷｰ)</t>
  </si>
  <si>
    <t>MR-120ﾏｸﾞﾛｰﾗｰ用ﾛｰﾗｰ(案内棒付)</t>
  </si>
  <si>
    <t>MR-240ﾏｸﾞﾛｰﾗｰ用ﾛｰﾗｰ(案内棒.ｱﾊﾞ付)</t>
  </si>
  <si>
    <t>MR-360ﾏｸﾞﾛｰﾗｰ用ﾛｰﾗｰ(案内棒.ｱﾊﾞ付)</t>
  </si>
  <si>
    <t>MVT529(二連式)ﾆｭｰﾄﾗﾙｾｰﾌﾃｨSW付</t>
  </si>
  <si>
    <t>MT-3(NA2003)ｼﾝｸﾞﾙｺﾝﾄﾛｰﾙBOX</t>
  </si>
  <si>
    <t>MT-3(NA2052)ﾂｲﾝｺﾝﾄﾛｰﾙBOX</t>
  </si>
  <si>
    <t>NB150(150μ)(ﾎｰｽ口10)ｴｱｰｽﾄｰﾝ</t>
  </si>
  <si>
    <t>NB150(20μ)(ﾎｰｽ口10)ｴｱｰｽﾄｰﾝ</t>
  </si>
  <si>
    <t>NB300(150μ)(ﾎｰｽ口10)ｴｱｰｽﾄｰﾝ</t>
  </si>
  <si>
    <t>第二種舷灯(赤)NLSG-2R(伊吹製LED)JCI</t>
  </si>
  <si>
    <t>NT-100.200(PT1/2)ｼﾞｮｲﾝﾄｾｯﾄ</t>
  </si>
  <si>
    <t>NT-300~1500ｴﾚﾒﾝﾄ用ﾊﾟｯｷﾝ</t>
  </si>
  <si>
    <t>NT-100~200用ｴﾚﾒﾝﾄﾊﾟｯｷﾝ</t>
  </si>
  <si>
    <t>NT100~1500ｴｱｰ抜，水抜用Oﾘﾝｸﾞ(P-9</t>
  </si>
  <si>
    <t>NT-300~800用ｼｰﾙﾊﾟｯｷﾝ(M12)</t>
  </si>
  <si>
    <t>B3型ﾍﾟﾗﾅｯﾄ用ｽﾊﾟﾅ(軸40用)</t>
  </si>
  <si>
    <t>B3型ﾍﾟﾗﾅｯﾄ用ｽﾊﾟﾅ(軸45用)</t>
  </si>
  <si>
    <t>B3型ﾍﾟﾗﾅｯﾄ用ｽﾊﾟﾅ(軸48~50用)</t>
  </si>
  <si>
    <t>B3型ﾍﾟﾗﾅｯﾄ用ｽﾊﾟﾅ(軸55用)</t>
  </si>
  <si>
    <t>B3型ﾍﾟﾗﾅｯﾄ用ｽﾊﾟﾅ(軸60・65用)</t>
  </si>
  <si>
    <t>B3型ﾍﾟﾗﾅｯﾄ用ｽﾊﾟﾅ(軸70用)</t>
  </si>
  <si>
    <t>B3型ﾍﾟﾗﾅｯﾄ用ｽﾊﾟﾅ(軸75用)</t>
  </si>
  <si>
    <t>B3型ﾍﾟﾗﾅｯﾄ用ｽﾊﾟﾅ(軸80~85用)</t>
  </si>
  <si>
    <t>B3型ﾍﾟﾗﾅｯﾄ用ｽﾊﾟﾅ(軸110~115用)</t>
  </si>
  <si>
    <t>8”(PM200)ｶﾞﾗｽ付ﾌﾟﾛﾍﾟﾗﾏﾝﾎｰﾙ</t>
  </si>
  <si>
    <t>PM共通ﾌﾟﾛﾍﾟﾗﾏﾝﾎｰﾙ用ｱﾉｰﾄﾞ</t>
  </si>
  <si>
    <t>PM共通ﾌﾟﾛﾍﾟﾗﾏﾝﾎｰﾙ用固定用ﾎﾞﾙﾄﾅｯﾄ</t>
  </si>
  <si>
    <t>PM共通ﾌﾟﾛﾍﾟﾗﾏﾝﾎｰﾙ用締付ﾎﾞﾙﾄ</t>
  </si>
  <si>
    <t>PM共通ﾌﾟﾛﾍﾟﾗﾏﾝﾎｰﾙ用ｱｲﾅｯﾄ</t>
  </si>
  <si>
    <t>10”(PM250)ｶﾞﾗｽ付ﾌﾟﾛﾍﾟﾗﾏﾝﾎｰﾙ</t>
  </si>
  <si>
    <t>RC-20(140*100*420)RCﾊﾞｲﾀｰ</t>
  </si>
  <si>
    <t>RC-21(145*105*430)RCﾊﾞｲﾀｰ</t>
  </si>
  <si>
    <t>RC-22(150*110*450)RCﾊﾞｲﾀｰ</t>
  </si>
  <si>
    <t>RC-23(160*115*480)RCﾊﾞｲﾀｰ</t>
  </si>
  <si>
    <t>RC-24(170*120*510)RCﾊﾞｲﾀｰ</t>
  </si>
  <si>
    <t>RC-25(180*130*540)RCﾊﾞｲﾀｰ</t>
  </si>
  <si>
    <t>RC-26(190*140*570)RCﾊﾞｲﾀｰ</t>
  </si>
  <si>
    <t>RC-27(200*150*600)RCﾊﾞｲﾀｰ</t>
  </si>
  <si>
    <t>2”(30~35)流線型引揚用連結ﾎﾞﾙﾄのみ</t>
  </si>
  <si>
    <t>21/4(36~42)流線型引揚用連結ﾎﾞﾙﾄのみ</t>
  </si>
  <si>
    <t>23/4(44~50)流線型引揚用連結ﾎﾞﾙﾄのみ</t>
  </si>
  <si>
    <t>31/2(55~60)流線型引揚用連結ﾎﾞﾙﾄのみ</t>
  </si>
  <si>
    <t>4”(65~70)流線型引揚用連結ﾎﾞﾙﾄのみ</t>
  </si>
  <si>
    <t>6゛(150)ﾌﾟﾛﾍﾟﾗﾏﾝﾎｰﾙ用OﾘﾝｸﾞP145</t>
  </si>
  <si>
    <t>8゛(200)ﾌﾟﾛﾍﾟﾗﾏﾝﾎｰﾙ用OﾘﾝｸﾞP190</t>
  </si>
  <si>
    <t>CF30･50新型用ｽﾍﾟｰｻｰﾎﾞﾙﾄ(25*M16)</t>
  </si>
  <si>
    <t>CF90.140新型用ｽﾍﾟｰｻｰﾎﾞﾙﾄ(32*M20</t>
  </si>
  <si>
    <t>SF650/IMF24V電磁ｸﾗｯﾁ(ﾌﾟｰﾘｰ付)</t>
  </si>
  <si>
    <t>SF825/IMF24V電磁ｸﾗｯﾁ(ﾌﾟｰﾘｰ付)</t>
  </si>
  <si>
    <t>400.600W用Aﾀｲﾌﾟ(013)ﾌﾟｰﾘｰASSY</t>
  </si>
  <si>
    <t>400.600W用Bﾀｲﾌﾟ(036)ﾌﾟｰﾘｰASSY</t>
  </si>
  <si>
    <t>SN1020日本ｹｰﾌﾞﾙMVT用ｱﾀｯﾁﾒﾝﾄｷｯﾄ</t>
  </si>
  <si>
    <t>SP-100(KP100)ﾒｶﾆｶﾙ用Oﾘﾝｸﾞ</t>
  </si>
  <si>
    <t>SP150~300用ｵｲﾙｼｰﾙ(SPM200D共通</t>
  </si>
  <si>
    <t>SPM-140･150ｾﾚﾎﾟﾝ用ｲﾝﾍﾟﾗ(海水用)</t>
  </si>
  <si>
    <t>SPM-140･150ｾﾚﾎﾟﾝ用ｲﾝﾍﾟﾗ(ｵｲﾙ用)</t>
  </si>
  <si>
    <t>ｼﾙﾊﾞｰｽﾌﾟﾚｰ</t>
  </si>
  <si>
    <t>65A(21/2)*4mTWﾏﾘﾝﾊﾟｲﾌﾟ(とも排気用)</t>
  </si>
  <si>
    <t>温水ﾋｰﾀｰﾊｰﾈｽ(ﾉｲｽﾞｺﾝﾃﾞﾝｻ，ｱｰｽ線付)</t>
  </si>
  <si>
    <t>WP-30用ｲﾝﾍﾟﾗ(4185-000-00X0)</t>
  </si>
  <si>
    <t>ﾊﾟｯｷﾝﾂｰﾙ</t>
  </si>
  <si>
    <t>11/21</t>
  </si>
  <si>
    <t>10”(250)ﾌﾟﾛﾍﾟﾗﾏﾝﾎｰﾙ用OﾘﾝｸﾞP245</t>
  </si>
  <si>
    <t>11/4(32)ﾎｰｽ配管ﾎﾞｰﾙ型ｷﾝｸﾞｽﾄﾝ用本体JCI品</t>
  </si>
  <si>
    <t>11/2(38)ﾎｰｽ配管ﾎﾞｰﾙ型ｷﾝｸﾞｽﾄﾝ用本体JCI品</t>
  </si>
  <si>
    <t>21/2(65)ﾎｰｽ配管ﾎﾞｰﾙ型ｷﾝｸﾞｽﾄﾝ用本体JCI品</t>
  </si>
  <si>
    <t>500FGﾚｲｺｰ燃料ﾌｨﾙﾀｰｾｯﾄ品</t>
  </si>
  <si>
    <t>2010PM-ORﾚｲｺｰ製交換用ｴﾚﾒﾝﾄ</t>
  </si>
  <si>
    <t>2020PM-ORﾚｲｺｰ製交換用ｴﾚﾒﾝﾄ</t>
  </si>
  <si>
    <t>2040PM-ORﾚｲｺｰ製交換用ｴﾚﾒﾝﾄ</t>
  </si>
  <si>
    <t>Z-7A亜鉛のみ</t>
  </si>
  <si>
    <t>NO1750亜鉛棒</t>
  </si>
  <si>
    <t>50SPFNASI</t>
  </si>
  <si>
    <t>A070R</t>
  </si>
  <si>
    <t>A090R</t>
  </si>
  <si>
    <t>A140R</t>
  </si>
  <si>
    <t>A2K09</t>
  </si>
  <si>
    <t>A31509日発用ｸﾗﾝﾌﾟ</t>
  </si>
  <si>
    <t>A31538日発用ｼﾑ</t>
  </si>
  <si>
    <t>A3M015N</t>
  </si>
  <si>
    <t>A3M020N</t>
  </si>
  <si>
    <t>A3M025N</t>
  </si>
  <si>
    <t>A3M030N</t>
  </si>
  <si>
    <t>A3M035N</t>
  </si>
  <si>
    <t>A3M040N</t>
  </si>
  <si>
    <t>A3M050N</t>
  </si>
  <si>
    <t>A3M060N</t>
  </si>
  <si>
    <t>A3M070N</t>
  </si>
  <si>
    <t>A3M080N</t>
  </si>
  <si>
    <t>A3M090N</t>
  </si>
  <si>
    <t>A3M100N</t>
  </si>
  <si>
    <t>ABA40150180</t>
  </si>
  <si>
    <t>ABA40175205</t>
  </si>
  <si>
    <t>ABA4044056</t>
  </si>
  <si>
    <t>SUS304ABAﾎｰｽﾊﾞﾝﾄﾞ(44-56)</t>
  </si>
  <si>
    <t>ABA6013020</t>
  </si>
  <si>
    <t>SUS316ABAﾎｰｽﾊﾞﾝﾄﾞ(13-20)(22)</t>
  </si>
  <si>
    <t>AD10T</t>
  </si>
  <si>
    <t>AIG1000</t>
  </si>
  <si>
    <t>AL130</t>
  </si>
  <si>
    <t>AL-130防蝕ｱﾙﾐ(130*96*120L)</t>
  </si>
  <si>
    <t>AL160</t>
  </si>
  <si>
    <t>AL-160防蝕ｱﾙﾐ(160*121*140L)</t>
  </si>
  <si>
    <t>ALP15A40S</t>
  </si>
  <si>
    <t>ALP20A40S</t>
  </si>
  <si>
    <t>ALP25A20S</t>
  </si>
  <si>
    <t>ALP25A40S</t>
  </si>
  <si>
    <t>ALP25A80S</t>
  </si>
  <si>
    <t>ALP32A20S</t>
  </si>
  <si>
    <t>ALP32A40S</t>
  </si>
  <si>
    <t>ALP32A80S</t>
  </si>
  <si>
    <t>ALP40A20S</t>
  </si>
  <si>
    <t>ALP40A40S</t>
  </si>
  <si>
    <t>ALP40A80S</t>
  </si>
  <si>
    <t>ALP50A20S</t>
  </si>
  <si>
    <t>ALP50A40S</t>
  </si>
  <si>
    <t>ALP50A80S</t>
  </si>
  <si>
    <t>ALP65A20S</t>
  </si>
  <si>
    <t>ALP65A40S</t>
  </si>
  <si>
    <t>ALP65A80S</t>
  </si>
  <si>
    <t>ALP80A20S</t>
  </si>
  <si>
    <t>ALP80A40S</t>
  </si>
  <si>
    <t>ALP80A80S</t>
  </si>
  <si>
    <t>AO17024FD</t>
  </si>
  <si>
    <t>AX20H</t>
  </si>
  <si>
    <t>AX20N</t>
  </si>
  <si>
    <t>B4M01</t>
  </si>
  <si>
    <t>B4M02</t>
  </si>
  <si>
    <t>B4M03</t>
  </si>
  <si>
    <t>B4M04</t>
  </si>
  <si>
    <t>B4M05</t>
  </si>
  <si>
    <t>B4M06</t>
  </si>
  <si>
    <t>BC05F24</t>
  </si>
  <si>
    <t>BC08F24</t>
  </si>
  <si>
    <t>TBC-8F24V船舶用分電盤</t>
  </si>
  <si>
    <t>BC10M24</t>
  </si>
  <si>
    <t>TBC-10M24V船舶用分電盤</t>
  </si>
  <si>
    <t>BC12F24</t>
  </si>
  <si>
    <t>TBC-12F24V船舶用分電盤</t>
  </si>
  <si>
    <t>BC14M24</t>
  </si>
  <si>
    <t>TBC-14M24V船舶用分電盤</t>
  </si>
  <si>
    <t>BIHIN01</t>
  </si>
  <si>
    <t>BIHIN02</t>
  </si>
  <si>
    <t>BIHIN03</t>
  </si>
  <si>
    <t>最大搭載人員ｽﾃｯｶｰ</t>
  </si>
  <si>
    <t>BK025</t>
  </si>
  <si>
    <t>BK032</t>
  </si>
  <si>
    <t>BK065</t>
  </si>
  <si>
    <t>BK-12ﾋﾞﾙｼﾞｷﾝｸﾞ</t>
  </si>
  <si>
    <t>BK12S</t>
  </si>
  <si>
    <t>BK-24ﾋﾞﾙｼﾞｷﾝｸﾞ</t>
  </si>
  <si>
    <t>BK24S</t>
  </si>
  <si>
    <t>BL12V</t>
  </si>
  <si>
    <t>BL24V</t>
  </si>
  <si>
    <t>BL2512N</t>
  </si>
  <si>
    <t>BL2524N</t>
  </si>
  <si>
    <t>BN0217</t>
  </si>
  <si>
    <t>17S一体型海水こし器用外筒(ｱｸﾘﾙ)66*84</t>
  </si>
  <si>
    <t>BN0225</t>
  </si>
  <si>
    <t>25S一体型海水こし器用外筒(ｱｸﾘﾙ)80*79</t>
  </si>
  <si>
    <t>BN0232</t>
  </si>
  <si>
    <t>32S単式海水ｺｼ器用外筒(ｱｸﾘﾙ)90*87</t>
  </si>
  <si>
    <t>BN0240</t>
  </si>
  <si>
    <t>40S単式海水ｺｼ器用外筒(ｱｸﾘﾙ)100*101</t>
  </si>
  <si>
    <t>BN0250</t>
  </si>
  <si>
    <t>50S単式海水ｺｼ器用外筒(ｱｸﾘﾙ)110*119</t>
  </si>
  <si>
    <t>BN0280</t>
  </si>
  <si>
    <t>80S単式海水ｺｼ器用外筒(ｱｸﾘﾙ)150*114</t>
  </si>
  <si>
    <t>BN0317</t>
  </si>
  <si>
    <t>17S単式海水こし器用SUSｽﾃｰﾎﾞﾙﾄ8*14</t>
  </si>
  <si>
    <t>BN0325SH</t>
  </si>
  <si>
    <t>25SH海水こし器用ｾﾝﾀｰﾎﾞﾙﾄ8*121</t>
  </si>
  <si>
    <t>BN0332SH</t>
  </si>
  <si>
    <t>32SH海水こし器用ｾﾝﾀｰﾎﾞﾙﾄ10*136</t>
  </si>
  <si>
    <t>BN0338SH</t>
  </si>
  <si>
    <t>38SH海水こし器用ｾﾝﾀｰﾎﾞﾙﾄ10*157</t>
  </si>
  <si>
    <t>BN0350SH</t>
  </si>
  <si>
    <t>50SH海水こし器用ｾﾝﾀｰﾎﾞﾙﾄ12*193</t>
  </si>
  <si>
    <t>BN0365SH</t>
  </si>
  <si>
    <t>65SH海水こし器用ｾﾝﾀｰﾎﾞﾙﾄ12*225</t>
  </si>
  <si>
    <t>BN0417</t>
  </si>
  <si>
    <t>17S単式海水こし器用ｺｼ網H98</t>
  </si>
  <si>
    <t>BN0425SH</t>
  </si>
  <si>
    <t>25SH海水こし器用ｺｼ網H110</t>
  </si>
  <si>
    <t>BN0432SH</t>
  </si>
  <si>
    <t>32SH海水こし器用ｺｼ網H125</t>
  </si>
  <si>
    <t>BN0438SH</t>
  </si>
  <si>
    <t>38SH海水こし器用ｺｼ網H146</t>
  </si>
  <si>
    <t>BN0450SH</t>
  </si>
  <si>
    <t>50SH海水こし器用ｺｼ網H180</t>
  </si>
  <si>
    <t>BN0465SH</t>
  </si>
  <si>
    <t>65SH海水こし器用ｺｼ網H210</t>
  </si>
  <si>
    <t>BN0480</t>
  </si>
  <si>
    <t>80S単式海水こし器用ｺｼ網</t>
  </si>
  <si>
    <t>BN0517</t>
  </si>
  <si>
    <t>17S単式海水こし器用ﾈｵﾌﾟﾚﾝﾊﾟｯｷﾝ(外筒用)</t>
  </si>
  <si>
    <t>BN0525</t>
  </si>
  <si>
    <t>25S単式海水こし器用ﾈｵﾌﾟﾚﾝﾊﾟｯｷﾝ(外筒用)</t>
  </si>
  <si>
    <t>BN0525SH</t>
  </si>
  <si>
    <t>25SH海水こし器用Oﾘﾝｸﾞ(外筒用)</t>
  </si>
  <si>
    <t>BN0532</t>
  </si>
  <si>
    <t>32S単式海水こし器用ﾈｵﾌﾟﾚﾝﾊﾟｯｷﾝ(外筒用)</t>
  </si>
  <si>
    <t>BN0532SH</t>
  </si>
  <si>
    <t>32SH海水こし器用Oﾘﾝｸﾞ(外筒用)</t>
  </si>
  <si>
    <t>BN0538SH</t>
  </si>
  <si>
    <t>38SH海水こし器用Oﾘﾝｸﾞ(外筒用)</t>
  </si>
  <si>
    <t>BN0540</t>
  </si>
  <si>
    <t>40S単式海水こし器用ﾈｵﾌﾟﾚﾝﾊﾟｯｷﾝ(外筒用)</t>
  </si>
  <si>
    <t>BN0550</t>
  </si>
  <si>
    <t>50S単式海水こし器用ﾈｵﾌﾟﾚﾝﾊﾟｯｷﾝ(外筒用)</t>
  </si>
  <si>
    <t>BN0550SH</t>
  </si>
  <si>
    <t>50SH海水こし器用Oﾘﾝｸﾞ(外筒用)</t>
  </si>
  <si>
    <t>BN0565SH</t>
  </si>
  <si>
    <t>65SH海水こし器用Oﾘﾝｸﾞ(外筒用)</t>
  </si>
  <si>
    <t>BN0580</t>
  </si>
  <si>
    <t>80S単式海水こし器用ﾈｵﾌﾟﾚﾝﾊﾟｯｷﾝ(外筒用)</t>
  </si>
  <si>
    <t>BN0625FO</t>
  </si>
  <si>
    <t>25用海水ｺｼ器用ﾌﾀ(Oﾘﾝｸﾞﾀｲﾌﾟ)</t>
  </si>
  <si>
    <t>BN0625FW</t>
  </si>
  <si>
    <t>25用海水ｺｼ器用ﾌﾀ(ﾜｯｼｬｰﾀｲﾌﾟ)</t>
  </si>
  <si>
    <t>BN0632FO</t>
  </si>
  <si>
    <t>32海水ｺｼ器用ﾌﾀ(Oﾘﾝｸﾞﾀｲﾌﾟ)</t>
  </si>
  <si>
    <t>BN0632FW</t>
  </si>
  <si>
    <t>32用海水ｺｼ器用ﾌﾀ(ﾜｯｼｬｰﾀｲﾌﾟ)</t>
  </si>
  <si>
    <t>BN0640FO</t>
  </si>
  <si>
    <t>40海水ｺｼ器用ﾌﾀ(Oﾘﾝｸﾞﾀｲﾌﾟ)</t>
  </si>
  <si>
    <t>BN0650FO</t>
  </si>
  <si>
    <t>50海水ｺｼ器用ﾌﾀ(Oﾘﾝｸﾞﾀｲﾌﾟ)</t>
  </si>
  <si>
    <t>BN0650FW</t>
  </si>
  <si>
    <t>50用海水ｺｼ器用ﾌﾀ(ﾜｯｼｬｰﾀｲﾌﾟ)</t>
  </si>
  <si>
    <t>BN0665FO</t>
  </si>
  <si>
    <t>65~80海水ｺｼ器用ﾌﾀ(Oﾘﾝｸﾞﾀｲﾌﾟ)</t>
  </si>
  <si>
    <t>BN0725SH</t>
  </si>
  <si>
    <t>25SH海水こし器用Oﾘﾝｸﾞ(袋ﾅｯﾄ用)</t>
  </si>
  <si>
    <t>BN0725SHS</t>
  </si>
  <si>
    <t>25SH海水こし器用ｼｰﾙﾜｯｼｬ</t>
  </si>
  <si>
    <t>BN0732SHS</t>
  </si>
  <si>
    <t>32SH・38SH海水こし器用ｼｰﾙﾜｯｼｬ</t>
  </si>
  <si>
    <t>BN0738SH</t>
  </si>
  <si>
    <t>38SH海水こし器用Oﾘﾝｸﾞ(袋ﾅｯﾄ用)</t>
  </si>
  <si>
    <t>BN0738SHS</t>
  </si>
  <si>
    <t>38SH海水こし器用ｼｰﾙﾜｯｼｬ</t>
  </si>
  <si>
    <t>BN0765SH</t>
  </si>
  <si>
    <t>65SH海水こし器用Oﾘﾝｸﾞ(袋ﾅｯﾄ用)</t>
  </si>
  <si>
    <t>BN0765SHS</t>
  </si>
  <si>
    <t>50SH・65SH海水こし器用ｼｰﾙﾜｯｼｬ</t>
  </si>
  <si>
    <t>BN0817</t>
  </si>
  <si>
    <t>17~25S海水こし器用袋ﾅｯﾄ(M8)</t>
  </si>
  <si>
    <t>BN0832</t>
  </si>
  <si>
    <t>32~40S.80S海水こし器用袋ﾅｯﾄ(M10)</t>
  </si>
  <si>
    <t>BN0850</t>
  </si>
  <si>
    <t>50S海水こし器用袋ﾅｯﾄ(M12)</t>
  </si>
  <si>
    <t>BN0865SH</t>
  </si>
  <si>
    <t>65SH海水こし器用袋ﾅｯﾄ(M12)</t>
  </si>
  <si>
    <t>BN09</t>
  </si>
  <si>
    <t>BN1232SP</t>
  </si>
  <si>
    <t>32SP海水こし器用ﾌﾗﾝｼﾞ用ﾊﾟｯｷﾝ</t>
  </si>
  <si>
    <t>BN1240SP</t>
  </si>
  <si>
    <t>40SP海水こし器用ﾌﾗﾝｼﾞ用ﾊﾟｯｷﾝ</t>
  </si>
  <si>
    <t>BN1250SP</t>
  </si>
  <si>
    <t>50SP海水こし器用ﾌﾗﾝｼﾞ用ﾊﾟｯｷﾝ</t>
  </si>
  <si>
    <t>BN1280SP</t>
  </si>
  <si>
    <t>80SP海水こし器用ﾌﾗﾝｼﾞ用ﾊﾟｯｷﾝ</t>
  </si>
  <si>
    <t>BN21</t>
  </si>
  <si>
    <t>海水こし器用Oﾘﾝｸﾞ(P-8)</t>
  </si>
  <si>
    <t>BN22M10</t>
  </si>
  <si>
    <t>BN22M12</t>
  </si>
  <si>
    <t>BN22M8</t>
  </si>
  <si>
    <t>BN238065SP</t>
  </si>
  <si>
    <t>SUS単式海水こし器用角ﾌﾗﾝｼﾞ80SP(65A)</t>
  </si>
  <si>
    <t>BP1901501</t>
  </si>
  <si>
    <t>BP1901910</t>
  </si>
  <si>
    <t>BP1901950</t>
  </si>
  <si>
    <t>BP1902200</t>
  </si>
  <si>
    <t>BP2901501</t>
  </si>
  <si>
    <t>BR00001</t>
  </si>
  <si>
    <t>BR00001ﾆｭｰﾄﾗﾙｾｰﾌﾃｨｽｲｯﾁ</t>
  </si>
  <si>
    <t>BRD500H</t>
  </si>
  <si>
    <t>ｱﾙﾐ500Hﾎﾞﾗｰﾄﾞ</t>
  </si>
  <si>
    <t>BRD600H</t>
  </si>
  <si>
    <t>ｱﾙﾐ600Hﾎﾞﾗｰﾄﾞ</t>
  </si>
  <si>
    <t>BSWT2153P</t>
  </si>
  <si>
    <t>BSWT3153P</t>
  </si>
  <si>
    <t>BT100W17</t>
  </si>
  <si>
    <t>BT125W19</t>
  </si>
  <si>
    <t>BT40W16</t>
  </si>
  <si>
    <t>BT50W16</t>
  </si>
  <si>
    <t>BT65W17</t>
  </si>
  <si>
    <t>BWN0540</t>
  </si>
  <si>
    <t>40W横型複式海水こし器用筒用ｺﾞﾑﾊﾟｯｷﾝ</t>
  </si>
  <si>
    <t>BWN0550</t>
  </si>
  <si>
    <t>50W横型複式海水こし器用筒用ｺﾞﾑﾊﾟｯｷﾝ</t>
  </si>
  <si>
    <t>BWN0565</t>
  </si>
  <si>
    <t>65W横型複式海水こし器用筒用ｺﾞﾑﾊﾟｯｷﾝ</t>
  </si>
  <si>
    <t>BWN0580</t>
  </si>
  <si>
    <t>80W横型複式海水こし器用筒用ｺﾞﾑﾊﾟｯｷﾝ</t>
  </si>
  <si>
    <t>BWT0565</t>
  </si>
  <si>
    <t>C01</t>
  </si>
  <si>
    <t>C02</t>
  </si>
  <si>
    <t>C03</t>
  </si>
  <si>
    <t>C04</t>
  </si>
  <si>
    <t>C14</t>
  </si>
  <si>
    <t>C15</t>
  </si>
  <si>
    <t>C16</t>
  </si>
  <si>
    <t>C17</t>
  </si>
  <si>
    <t>C2F</t>
  </si>
  <si>
    <t>CAV01</t>
  </si>
  <si>
    <t>CAV11</t>
  </si>
  <si>
    <t>CBT150</t>
  </si>
  <si>
    <t>ｱﾙﾐφ150ｸﾛｽﾋﾞｯﾄ</t>
  </si>
  <si>
    <t>CBT270</t>
  </si>
  <si>
    <t>ｱﾙﾐφ270ｸﾛｽﾋﾞｯﾄ</t>
  </si>
  <si>
    <t>CBT400H</t>
  </si>
  <si>
    <t>ｱﾙﾐ400Hｸﾛｽﾋﾞｯﾄ</t>
  </si>
  <si>
    <t>CBT450H</t>
  </si>
  <si>
    <t>ｱﾙﾐ450Hｸﾛｽﾋﾞｯﾄ</t>
  </si>
  <si>
    <t>CFA01</t>
  </si>
  <si>
    <t>ｺｰﾅｰﾌｪｱﾘｰﾀﾞｰ335*335*140H</t>
  </si>
  <si>
    <t>CFBTM1030</t>
  </si>
  <si>
    <t>CFBTM1235</t>
  </si>
  <si>
    <t>CFBTM1440</t>
  </si>
  <si>
    <t>CFBTM1650</t>
  </si>
  <si>
    <t>CFBTM2065</t>
  </si>
  <si>
    <t>CFSP510</t>
  </si>
  <si>
    <t>CFSP816</t>
  </si>
  <si>
    <t>CGM5503</t>
  </si>
  <si>
    <t>CGM5504</t>
  </si>
  <si>
    <t>CGM5505</t>
  </si>
  <si>
    <t>CGM5506</t>
  </si>
  <si>
    <t>CGM5507</t>
  </si>
  <si>
    <t>CGM5508</t>
  </si>
  <si>
    <t>CGM5508S1</t>
  </si>
  <si>
    <t>CGM5508S2</t>
  </si>
  <si>
    <t>CHB0305550</t>
  </si>
  <si>
    <t>SUS55*50ﾕﾆﾊﾞｰｻﾙ本体片側のみ</t>
  </si>
  <si>
    <t>CHB0306055</t>
  </si>
  <si>
    <t>SUS60*55ﾕﾆﾊﾞｰｻﾙ本体片側のみ</t>
  </si>
  <si>
    <t>CHK255H</t>
  </si>
  <si>
    <t>ｱﾙﾐ350*150*255Hｸﾛｰﾄﾞﾁｮｯｸ</t>
  </si>
  <si>
    <t>ﾕﾆ主軸ﾋﾟﾝ用廻り止ﾎﾞﾙﾄ60~75M10*15</t>
  </si>
  <si>
    <t>CHWB02025</t>
  </si>
  <si>
    <t>CHWB02028</t>
  </si>
  <si>
    <t>CHWB02030</t>
  </si>
  <si>
    <t>CHWB02032</t>
  </si>
  <si>
    <t>CHWB02034</t>
  </si>
  <si>
    <t>CHWB02035</t>
  </si>
  <si>
    <t>CHWB02038</t>
  </si>
  <si>
    <t>CHWB02040</t>
  </si>
  <si>
    <t>CHWB02042</t>
  </si>
  <si>
    <t>CHWB02045</t>
  </si>
  <si>
    <t>CHWB02048</t>
  </si>
  <si>
    <t>CHWB02050</t>
  </si>
  <si>
    <t>CHWB02055</t>
  </si>
  <si>
    <t>CHWB02060</t>
  </si>
  <si>
    <t>CHWB02065</t>
  </si>
  <si>
    <t>CHWB02070</t>
  </si>
  <si>
    <t>CHWB02080</t>
  </si>
  <si>
    <t>CHWC025</t>
  </si>
  <si>
    <t>TWU25~30割型ﾕﾆﾊﾞｰｻﾙ用十字ﾋﾟﾝ</t>
  </si>
  <si>
    <t>CHWC032</t>
  </si>
  <si>
    <t>TWU32~36割型ﾕﾆﾊﾞｰｻﾙ用十字ﾋﾟﾝ</t>
  </si>
  <si>
    <t>CHWC038</t>
  </si>
  <si>
    <t>TWU38~40割型ﾕﾆﾊﾞｰｻﾙ用十字ﾋﾟﾝ</t>
  </si>
  <si>
    <t>CHWC042</t>
  </si>
  <si>
    <t>TWU42~45割型ﾕﾆﾊﾞｰｻﾙ用十字ﾋﾟﾝ</t>
  </si>
  <si>
    <t>CHWC048</t>
  </si>
  <si>
    <t>TWU48~50割型ﾕﾆﾊﾞｰｻﾙ用十字ﾋﾟﾝ</t>
  </si>
  <si>
    <t>CHWC055</t>
  </si>
  <si>
    <t>TWU55割型ﾕﾆﾊﾞｰｻﾙ用十字ﾋﾟﾝ</t>
  </si>
  <si>
    <t>CHWC060</t>
  </si>
  <si>
    <t>TWU60割型ﾕﾆﾊﾞｰｻﾙ用十字ﾋﾟﾝ</t>
  </si>
  <si>
    <t>CHWC065</t>
  </si>
  <si>
    <t>TWU65割型ﾕﾆﾊﾞｰｻﾙ用十字ﾋﾟﾝ</t>
  </si>
  <si>
    <t>CHWC070</t>
  </si>
  <si>
    <t>TWU70割型ﾕﾆﾊﾞｰｻﾙ用十字ﾋﾟﾝ</t>
  </si>
  <si>
    <t>CHWJ03080</t>
  </si>
  <si>
    <t>CHWQ025</t>
  </si>
  <si>
    <t>TWU25~30割型ﾕﾆﾊﾞｰｻﾙ用ﾌﾞｯｼｭ26*18*12</t>
  </si>
  <si>
    <t>CHWQ032</t>
  </si>
  <si>
    <t>TWU32~36割型ﾕﾆﾊﾞｰｻﾙ用ﾌﾞｯｼｭ30*22*21</t>
  </si>
  <si>
    <t>CHWQ038</t>
  </si>
  <si>
    <t>TWU38~40割型ﾕﾆﾊﾞｰｻﾙ用ﾌﾞｯｼｭ34*25*24</t>
  </si>
  <si>
    <t>CHWQ042</t>
  </si>
  <si>
    <t>TWU42~45割型ﾕﾆﾊﾞｰｻﾙ用ﾌﾞｯｼｭ38*28*27</t>
  </si>
  <si>
    <t>CHWQ048</t>
  </si>
  <si>
    <t>TWU48~50割型ﾕﾆﾊﾞｰｻﾙ用ﾌﾞｯｼｭ43*31*30</t>
  </si>
  <si>
    <t>CHWQ055</t>
  </si>
  <si>
    <t>TWU55割型ﾕﾆﾊﾞｰｻﾙ用ﾌﾞｯｼｭ47*35*33</t>
  </si>
  <si>
    <t>CHWQ060</t>
  </si>
  <si>
    <t>TWU60割型ﾕﾆﾊﾞｰｻﾙ用ﾌﾞｯｼｭ51*38*36</t>
  </si>
  <si>
    <t>CHWQ065</t>
  </si>
  <si>
    <t>TWU65割型ﾕﾆﾊﾞｰｻﾙ用ﾌﾞｯｼｭ55*41*39</t>
  </si>
  <si>
    <t>CHWQ070</t>
  </si>
  <si>
    <t>TWU70割型ﾕﾆﾊﾞｰｻﾙ用ﾌﾞｯｼｭ59*44*42</t>
  </si>
  <si>
    <t>CHWQ080</t>
  </si>
  <si>
    <t>TWU80割型ﾕﾆﾊﾞｰｻﾙ用ﾌﾞｯｼｭ</t>
  </si>
  <si>
    <t>CPB03M12030</t>
  </si>
  <si>
    <t>CPB03M16035</t>
  </si>
  <si>
    <t>ｽﾃﾝM16*35ｷｬｯﾌﾟﾎﾞﾙﾄ</t>
  </si>
  <si>
    <t>CPB03W09030</t>
  </si>
  <si>
    <t>CPB03W12030</t>
  </si>
  <si>
    <t>CPB03W16030</t>
  </si>
  <si>
    <t>CPB03W16035</t>
  </si>
  <si>
    <t>ｽﾃﾝW5/8*35ｷｬｯﾌﾟﾎﾞﾙﾄ</t>
  </si>
  <si>
    <t>CPB03W19040</t>
  </si>
  <si>
    <t>CPH04030F</t>
  </si>
  <si>
    <t>CPH04034F</t>
  </si>
  <si>
    <t>CPH04038F</t>
  </si>
  <si>
    <t>CPH04040F</t>
  </si>
  <si>
    <t>CPH04042F</t>
  </si>
  <si>
    <t>CPH04045F</t>
  </si>
  <si>
    <t>CPH04050F</t>
  </si>
  <si>
    <t>CPH04055F</t>
  </si>
  <si>
    <t>CPN32</t>
  </si>
  <si>
    <t>CPN38</t>
  </si>
  <si>
    <t>CPN44</t>
  </si>
  <si>
    <t>CPN50</t>
  </si>
  <si>
    <t>CPN57</t>
  </si>
  <si>
    <t>CPN63</t>
  </si>
  <si>
    <t>CPN70</t>
  </si>
  <si>
    <t>CPN76</t>
  </si>
  <si>
    <t>CPN89</t>
  </si>
  <si>
    <t>CPZ125M</t>
  </si>
  <si>
    <t>CR094110</t>
  </si>
  <si>
    <t>φ94*110L(軸60用)CR布巻ﾎｰｽ</t>
  </si>
  <si>
    <t>191*1m(7”用)CR布巻ﾎｰｽ</t>
  </si>
  <si>
    <t>CRT150</t>
  </si>
  <si>
    <t>ｱﾙﾐ150ｸﾘｰﾄ</t>
  </si>
  <si>
    <t>CRT200</t>
  </si>
  <si>
    <t>ｱﾙﾐ200ｸﾘｰﾄ(ﾊﾌﾞ品)</t>
  </si>
  <si>
    <t>CRT200X</t>
  </si>
  <si>
    <t>ｱﾙﾐ200ｸﾘｰﾄ(ﾊﾌﾞ無し)</t>
  </si>
  <si>
    <t>CSP3X</t>
  </si>
  <si>
    <t>CX04022</t>
  </si>
  <si>
    <t>CX04025</t>
  </si>
  <si>
    <t>CX04028</t>
  </si>
  <si>
    <t>CX04032</t>
  </si>
  <si>
    <t>CX04034</t>
  </si>
  <si>
    <t>CX04035</t>
  </si>
  <si>
    <t>CX04036</t>
  </si>
  <si>
    <t>CX04038</t>
  </si>
  <si>
    <t>CX04044</t>
  </si>
  <si>
    <t>CX04065</t>
  </si>
  <si>
    <t>CX04070</t>
  </si>
  <si>
    <t>CX04075</t>
  </si>
  <si>
    <t>DD150</t>
  </si>
  <si>
    <t>DGKL04050</t>
  </si>
  <si>
    <t>DQN06050F</t>
  </si>
  <si>
    <t>DQN06055F</t>
  </si>
  <si>
    <t>DT1605030</t>
  </si>
  <si>
    <t>DT1607530</t>
  </si>
  <si>
    <t>DT1610030</t>
  </si>
  <si>
    <t>DT1615030</t>
  </si>
  <si>
    <t>E108W</t>
  </si>
  <si>
    <t>ECP225000</t>
  </si>
  <si>
    <t>EG043170120</t>
  </si>
  <si>
    <t>EHCF008</t>
  </si>
  <si>
    <t>CF-08ｾﾝﾀｰﾌﾚｯｸｽ用円筒ﾊﾌﾞ</t>
  </si>
  <si>
    <t>EHCF016</t>
  </si>
  <si>
    <t>CF-16ｾﾝﾀｰﾌﾚｯｸｽ用円筒ﾊﾌﾞ</t>
  </si>
  <si>
    <t>EHCF030</t>
  </si>
  <si>
    <t>CF-30ｾﾝﾀｰﾌﾚｯｸｽ用円筒ﾊﾌﾞ</t>
  </si>
  <si>
    <t>EHCF050</t>
  </si>
  <si>
    <t>CF-50ｾﾝﾀｰﾌﾚｯｸｽ用円筒ﾊﾌﾞ</t>
  </si>
  <si>
    <t>EHCF090</t>
  </si>
  <si>
    <t>CF-90ｾﾝﾀｰﾌﾚｯｸｽ用円筒ﾊﾌﾞ</t>
  </si>
  <si>
    <t>EHCF140</t>
  </si>
  <si>
    <t>EHL3844</t>
  </si>
  <si>
    <t>EHL3850</t>
  </si>
  <si>
    <t>EHL5063</t>
  </si>
  <si>
    <t>EP08022</t>
  </si>
  <si>
    <t>軸22用E側ｶｯﾌﾟ締付ｽﾊﾟﾅ(外径27.2)</t>
  </si>
  <si>
    <t>EP08025</t>
  </si>
  <si>
    <t>軸25用E側ｶｯﾌﾟ締付ｽﾊﾟﾅ(外径34)</t>
  </si>
  <si>
    <t>EP08032</t>
  </si>
  <si>
    <t>EP08042</t>
  </si>
  <si>
    <t>EP08048</t>
  </si>
  <si>
    <t>軸48用E側ｶｯﾌﾟ締付ｽﾊﾟﾅ(外径57)</t>
  </si>
  <si>
    <t>EP08050</t>
  </si>
  <si>
    <t>EP08065</t>
  </si>
  <si>
    <t>EP08105</t>
  </si>
  <si>
    <t>EP08115</t>
  </si>
  <si>
    <t>ESA</t>
  </si>
  <si>
    <t>ESR09</t>
  </si>
  <si>
    <t>ESR11</t>
  </si>
  <si>
    <t>ESR13</t>
  </si>
  <si>
    <t>ESR16</t>
  </si>
  <si>
    <t>55*35*140EVRｽﾄﾚｰﾄﾀｲﾌﾟ(後用)</t>
  </si>
  <si>
    <t>EVR040SAFRP</t>
  </si>
  <si>
    <t>EVR045SAFRP</t>
  </si>
  <si>
    <t>EVR045SAY</t>
  </si>
  <si>
    <t>EVR045SBY</t>
  </si>
  <si>
    <t>EVR050SAFRP</t>
  </si>
  <si>
    <t>EVR050SAY</t>
  </si>
  <si>
    <t>EVR050SBO</t>
  </si>
  <si>
    <t>EVR050SBY</t>
  </si>
  <si>
    <t>EVR055SA</t>
  </si>
  <si>
    <t>75*55*110EVRｽﾄﾚｰﾄﾀｲﾌﾟ(前用)</t>
  </si>
  <si>
    <t>EVR055SAFRP</t>
  </si>
  <si>
    <t>EVR055SAY</t>
  </si>
  <si>
    <t>EVR055SBO</t>
  </si>
  <si>
    <t>EVR055SBY</t>
  </si>
  <si>
    <t>EVR060SAFRP</t>
  </si>
  <si>
    <t>EVR060SBO</t>
  </si>
  <si>
    <t>EVR060SBY</t>
  </si>
  <si>
    <t>EVR065SAFRP</t>
  </si>
  <si>
    <t>EVR065SBO</t>
  </si>
  <si>
    <t>EVR070SAFRP</t>
  </si>
  <si>
    <t>EVR070SBO</t>
  </si>
  <si>
    <t>EVR075SAFRP</t>
  </si>
  <si>
    <t>EVR080SAFRP</t>
  </si>
  <si>
    <t>FA50027</t>
  </si>
  <si>
    <t>FA50ﾓﾉﾎﾟﾝ単体</t>
  </si>
  <si>
    <t>FA65027</t>
  </si>
  <si>
    <t>FAD25</t>
  </si>
  <si>
    <t>FAD40</t>
  </si>
  <si>
    <t>FAD50</t>
  </si>
  <si>
    <t>FAD65</t>
  </si>
  <si>
    <t>FAE50</t>
  </si>
  <si>
    <t>FAE65</t>
  </si>
  <si>
    <t>FAF25</t>
  </si>
  <si>
    <t>FAF40</t>
  </si>
  <si>
    <t>FAF50</t>
  </si>
  <si>
    <t>FAF65</t>
  </si>
  <si>
    <t>FAH40M2</t>
  </si>
  <si>
    <t>FAH50M2</t>
  </si>
  <si>
    <t>FAK2540</t>
  </si>
  <si>
    <t>FAK50</t>
  </si>
  <si>
    <t>FAK65</t>
  </si>
  <si>
    <t>FAL50</t>
  </si>
  <si>
    <t>FAL65</t>
  </si>
  <si>
    <t>FAM50</t>
  </si>
  <si>
    <t>FAM65</t>
  </si>
  <si>
    <t>FAN25</t>
  </si>
  <si>
    <t>FA-25ﾓﾉﾎﾟﾝ用ｲﾝﾍﾟﾗ(海水用)</t>
  </si>
  <si>
    <t>FAN40</t>
  </si>
  <si>
    <t>FA-40ﾓﾉﾎﾟﾝ用ｲﾝﾍﾟﾗ(海水用)</t>
  </si>
  <si>
    <t>FAN50</t>
  </si>
  <si>
    <t>FA-50ﾓﾉﾎﾟﾝ用ｲﾝﾍﾟﾗ(海水用)</t>
  </si>
  <si>
    <t>FAN65</t>
  </si>
  <si>
    <t>FA-65ﾓﾉﾎﾟﾝ用ｲﾝﾍﾟﾗ(海水用)</t>
  </si>
  <si>
    <t>FAW25</t>
  </si>
  <si>
    <t>FAW40</t>
  </si>
  <si>
    <t>FAW50</t>
  </si>
  <si>
    <t>FAW65</t>
  </si>
  <si>
    <t>FBN25</t>
  </si>
  <si>
    <t>FB-25ﾓﾉﾎﾟﾝ用ｲﾝﾍﾟﾗ(海水用)</t>
  </si>
  <si>
    <t>FBN40</t>
  </si>
  <si>
    <t>FB-40ﾓﾉﾎﾟﾝ用ｲﾝﾍﾟﾗ(海水用)</t>
  </si>
  <si>
    <t>FD10G</t>
  </si>
  <si>
    <t>FD2540A</t>
  </si>
  <si>
    <t>FD2540F</t>
  </si>
  <si>
    <t>ｶﾆﾎﾟﾝ用新ｶｰﾎﾞﾝﾌﾞﾗｼ8*16*23</t>
  </si>
  <si>
    <t>FDG25</t>
  </si>
  <si>
    <t>FD-25ｶﾆP用ｶﾞｽｹｯﾄﾊﾟｯｷﾝ</t>
  </si>
  <si>
    <t>FDG40</t>
  </si>
  <si>
    <t>FDI25</t>
  </si>
  <si>
    <t>FDK10</t>
  </si>
  <si>
    <t>FDK25</t>
  </si>
  <si>
    <t>FDN25</t>
  </si>
  <si>
    <t>FD-25ｶﾆﾎﾟﾝ用ｲﾝﾍﾟﾗ(海水用)</t>
  </si>
  <si>
    <t>FDN40</t>
  </si>
  <si>
    <t>FD-40ｶﾆﾎﾟﾝ用ｲﾝﾍﾟﾗ(海水用)</t>
  </si>
  <si>
    <t>FDO10</t>
  </si>
  <si>
    <t>FD-10ｴﾋﾞﾎﾟﾝ用ｲﾝﾍﾟﾗ(海水.ｵｲﾙ兼用)</t>
  </si>
  <si>
    <t>FDO25</t>
  </si>
  <si>
    <t>FD-25ｶﾆﾎﾟﾝ用ｲﾝﾍﾟﾗ(ｵｲﾙ用)</t>
  </si>
  <si>
    <t>FDO40</t>
  </si>
  <si>
    <t>FD-40ｶﾆﾎﾟﾝ用ｲﾝﾍﾟﾗ(ｵｲﾙ用)</t>
  </si>
  <si>
    <t>FDS10</t>
  </si>
  <si>
    <t>FDS25</t>
  </si>
  <si>
    <t>FDS40</t>
  </si>
  <si>
    <t>FDU10</t>
  </si>
  <si>
    <t>FDW25</t>
  </si>
  <si>
    <t>FDW40</t>
  </si>
  <si>
    <t>FE112</t>
  </si>
  <si>
    <t>FE128</t>
  </si>
  <si>
    <t>FE148</t>
  </si>
  <si>
    <t>FE168</t>
  </si>
  <si>
    <t>FE194</t>
  </si>
  <si>
    <t>FE214</t>
  </si>
  <si>
    <t>FHI4050</t>
  </si>
  <si>
    <t>FHN40</t>
  </si>
  <si>
    <t>FH-40ﾀｲﾎﾟﾝ用ｲﾝﾍﾟﾗ(海水用)</t>
  </si>
  <si>
    <t>FHO40</t>
  </si>
  <si>
    <t>FH-40ﾀｲﾎﾟﾝ用ｲﾝﾍﾟﾗ(ｵｲﾙ用)</t>
  </si>
  <si>
    <t>FLF25</t>
  </si>
  <si>
    <t>FLF40</t>
  </si>
  <si>
    <t>FLG25</t>
  </si>
  <si>
    <t>FLK25</t>
  </si>
  <si>
    <t>FLW40</t>
  </si>
  <si>
    <t>FPB08</t>
  </si>
  <si>
    <t>FA･FP08用ﾍﾞｱﾘﾝｸﾞ(6000ZZ)</t>
  </si>
  <si>
    <t>FPB15</t>
  </si>
  <si>
    <t>FPB20</t>
  </si>
  <si>
    <t>FPB25</t>
  </si>
  <si>
    <t>FPB40</t>
  </si>
  <si>
    <t>FPB50</t>
  </si>
  <si>
    <t>FP-50用ﾍﾞｱﾘﾝｸﾞ(6305ZZ)</t>
  </si>
  <si>
    <t>FPB65</t>
  </si>
  <si>
    <t>FP-65用ﾍﾞｱﾘﾝｸﾞ(6307ZZ)</t>
  </si>
  <si>
    <t>FPF20</t>
  </si>
  <si>
    <t>FPF65</t>
  </si>
  <si>
    <t>FPG08</t>
  </si>
  <si>
    <t>FP-8ﾓﾉﾎﾟﾝ用ｶﾞｽｹｯﾄﾊﾟｯｷﾝ</t>
  </si>
  <si>
    <t>FPG10</t>
  </si>
  <si>
    <t>FPG15</t>
  </si>
  <si>
    <t>FPG40</t>
  </si>
  <si>
    <t>FPG50</t>
  </si>
  <si>
    <t>FPI10</t>
  </si>
  <si>
    <t>FP-10ﾓﾉﾎﾟﾝ用Oﾘﾝｸﾞ</t>
  </si>
  <si>
    <t>FPI15</t>
  </si>
  <si>
    <t>FP-15ﾓﾉﾎﾟﾝ用Oﾘﾝｸﾞ</t>
  </si>
  <si>
    <t>FPI20</t>
  </si>
  <si>
    <t>FP-20ﾓﾉﾎﾟﾝ用Oﾘﾝｸﾞ</t>
  </si>
  <si>
    <t>FPI25</t>
  </si>
  <si>
    <t>FP-25･FA-25ﾓﾉﾎﾟﾝ用Oﾘﾝｸﾞ</t>
  </si>
  <si>
    <t>FPI40</t>
  </si>
  <si>
    <t>FP-40･FA-40ﾓﾉﾎﾟﾝ用Oﾘﾝｸﾞ</t>
  </si>
  <si>
    <t>FPI50</t>
  </si>
  <si>
    <t>FPI65</t>
  </si>
  <si>
    <t>FPK08</t>
  </si>
  <si>
    <t>FP-8ﾓﾉﾎﾟﾝ用ｶﾊﾞｰﾌﾟﾚｰﾄ</t>
  </si>
  <si>
    <t>FPK10</t>
  </si>
  <si>
    <t>FPK15</t>
  </si>
  <si>
    <t>FPK20</t>
  </si>
  <si>
    <t>FPK25</t>
  </si>
  <si>
    <t>FPK40</t>
  </si>
  <si>
    <t>FPK50</t>
  </si>
  <si>
    <t>FPK65</t>
  </si>
  <si>
    <t>FPN09</t>
  </si>
  <si>
    <t>FPN12</t>
  </si>
  <si>
    <t>FPN50</t>
  </si>
  <si>
    <t>FPO12</t>
  </si>
  <si>
    <t>FPR08</t>
  </si>
  <si>
    <t>FPR10</t>
  </si>
  <si>
    <t>FPR15</t>
  </si>
  <si>
    <t>FPR1520</t>
  </si>
  <si>
    <t>FPR25</t>
  </si>
  <si>
    <t>FPR40</t>
  </si>
  <si>
    <t>FPR50</t>
  </si>
  <si>
    <t>FPR65</t>
  </si>
  <si>
    <t>FPS08</t>
  </si>
  <si>
    <t>FP-8ﾓﾉﾎﾟﾝ用ｵｲﾙｼｰﾙ(10207)</t>
  </si>
  <si>
    <t>FPS10</t>
  </si>
  <si>
    <t>FPS50</t>
  </si>
  <si>
    <t>FPU10</t>
  </si>
  <si>
    <t>FPU15</t>
  </si>
  <si>
    <t>FPU40</t>
  </si>
  <si>
    <t>FPW08</t>
  </si>
  <si>
    <t>FPW10</t>
  </si>
  <si>
    <t>FPW20</t>
  </si>
  <si>
    <t>FPW25</t>
  </si>
  <si>
    <t>FPW50</t>
  </si>
  <si>
    <t>FPW65</t>
  </si>
  <si>
    <t>FPX25</t>
  </si>
  <si>
    <t>FPX4050</t>
  </si>
  <si>
    <t>FPX65</t>
  </si>
  <si>
    <t>FR03020</t>
  </si>
  <si>
    <t>SUS5K-20A溶接ﾌﾗﾝｼﾞ</t>
  </si>
  <si>
    <t>FR03025</t>
  </si>
  <si>
    <t>SUS5K-25A溶接ﾌﾗﾝｼﾞ</t>
  </si>
  <si>
    <t>FR03032</t>
  </si>
  <si>
    <t>SUS5K-32A溶接ﾌﾗﾝｼﾞ</t>
  </si>
  <si>
    <t>FR03040</t>
  </si>
  <si>
    <t>SUS5K-40A溶接ﾌﾗﾝｼﾞ</t>
  </si>
  <si>
    <t>FR03050</t>
  </si>
  <si>
    <t>SUS5K-50A溶接ﾌﾗﾝｼﾞ</t>
  </si>
  <si>
    <t>FR03065</t>
  </si>
  <si>
    <t>SUS5K-65A溶接ﾌﾗﾝｼﾞ</t>
  </si>
  <si>
    <t>FR03080</t>
  </si>
  <si>
    <t>SUS5K-80A溶接ﾌﾗﾝｼﾞ</t>
  </si>
  <si>
    <t>FR03090</t>
  </si>
  <si>
    <t>SUS5K-90A溶接ﾌﾗﾝｼﾞ</t>
  </si>
  <si>
    <t>FR03100</t>
  </si>
  <si>
    <t>FR03125</t>
  </si>
  <si>
    <t>SUS5K-125A溶接ﾌﾗﾝｼﾞ</t>
  </si>
  <si>
    <t>FR03150</t>
  </si>
  <si>
    <t>FR03200</t>
  </si>
  <si>
    <t>FR03250</t>
  </si>
  <si>
    <t>FR08020</t>
  </si>
  <si>
    <t>FR08025</t>
  </si>
  <si>
    <t>FR08032</t>
  </si>
  <si>
    <t>FR08040</t>
  </si>
  <si>
    <t>FR08050</t>
  </si>
  <si>
    <t>FR08065</t>
  </si>
  <si>
    <t>FR08080</t>
  </si>
  <si>
    <t>FR08090</t>
  </si>
  <si>
    <t>FR08100</t>
  </si>
  <si>
    <t>FR08125</t>
  </si>
  <si>
    <t>FR08150</t>
  </si>
  <si>
    <t>FR08200</t>
  </si>
  <si>
    <t>FR08250</t>
  </si>
  <si>
    <t>FS100Dｵﾘｴﾝﾀﾙﾎﾟﾝﾌﾟ</t>
  </si>
  <si>
    <t>FS2010S</t>
  </si>
  <si>
    <t>FS2024S</t>
  </si>
  <si>
    <t>FS3210S</t>
  </si>
  <si>
    <t>FS3224S</t>
  </si>
  <si>
    <t>GEL0380</t>
  </si>
  <si>
    <t>GEL0500</t>
  </si>
  <si>
    <t>GEL0635</t>
  </si>
  <si>
    <t>GHOSE060X90</t>
  </si>
  <si>
    <t>GM-2010ﾁｪﾝｼﾞﾏｽﾀｰ</t>
  </si>
  <si>
    <t>GM2510H</t>
  </si>
  <si>
    <t>GM2524H</t>
  </si>
  <si>
    <t>GP01065CE</t>
  </si>
  <si>
    <t>GP01080CE</t>
  </si>
  <si>
    <t>GP01100CE</t>
  </si>
  <si>
    <t>GP01125CE</t>
  </si>
  <si>
    <t>GP01150CE</t>
  </si>
  <si>
    <t>GP01200CE</t>
  </si>
  <si>
    <t>GP06040CE</t>
  </si>
  <si>
    <t>GP06050CE</t>
  </si>
  <si>
    <t>GP06065CE</t>
  </si>
  <si>
    <t>GP06080CE</t>
  </si>
  <si>
    <t>GP06090CE</t>
  </si>
  <si>
    <t>GP06100CE</t>
  </si>
  <si>
    <t>GP06125CE</t>
  </si>
  <si>
    <t>GP06150CE</t>
  </si>
  <si>
    <t>GP06200CE</t>
  </si>
  <si>
    <t>GP06250CE</t>
  </si>
  <si>
    <t>GP06300CE</t>
  </si>
  <si>
    <t>GP06350CE</t>
  </si>
  <si>
    <t>GP150PR</t>
  </si>
  <si>
    <t>GP200PR</t>
  </si>
  <si>
    <t>GP250PR</t>
  </si>
  <si>
    <t>GP300PR</t>
  </si>
  <si>
    <t>GR1607530</t>
  </si>
  <si>
    <t>GR1610030</t>
  </si>
  <si>
    <t>HA1SO</t>
  </si>
  <si>
    <t>ALHA-1ﾄﾞﾗﾑ(素材)</t>
  </si>
  <si>
    <t>HA2SO</t>
  </si>
  <si>
    <t>ALHA-2ﾄﾞﾗﾑ(素材)</t>
  </si>
  <si>
    <t>HA3SO</t>
  </si>
  <si>
    <t>ALHA-3ﾄﾞﾗﾑ(素材)</t>
  </si>
  <si>
    <t>HA4SO</t>
  </si>
  <si>
    <t>ALHA-4ﾄﾞﾗﾑ(素材)</t>
  </si>
  <si>
    <t>HA5SO</t>
  </si>
  <si>
    <t>ALHA-5ﾄﾞﾗﾑ(素材)</t>
  </si>
  <si>
    <t>HA6SO</t>
  </si>
  <si>
    <t>ALHA-6ﾄﾞﾗﾑ(素材)</t>
  </si>
  <si>
    <t>HA7SO</t>
  </si>
  <si>
    <t>ALHA-7ﾄﾞﾗﾑ(素材)</t>
  </si>
  <si>
    <t>HAS-10ﾄﾗｲﾄﾞﾝﾊﾞﾝﾄﾞ</t>
  </si>
  <si>
    <t>HAS-12ﾄﾗｲﾄﾞﾝﾊﾞﾝﾄﾞ</t>
  </si>
  <si>
    <t>HAS-16ﾄﾗｲﾄﾞﾝﾊﾞﾝﾄﾞ</t>
  </si>
  <si>
    <t>HAS-20ﾄﾗｲﾄﾞﾝﾊﾞﾝﾄﾞ</t>
  </si>
  <si>
    <t>HAS-24ﾄﾗｲﾄﾞﾝﾊﾞﾝﾄﾞ</t>
  </si>
  <si>
    <t>HAS-28ﾄﾗｲﾄﾞﾝﾊﾞﾝﾄﾞ</t>
  </si>
  <si>
    <t>HAS-32ﾄﾗｲﾄﾞﾝﾊﾞﾝﾄﾞ</t>
  </si>
  <si>
    <t>HAS-36ﾄﾗｲﾄﾞﾝﾊﾞﾝﾄﾞ</t>
  </si>
  <si>
    <t>HAS-40ﾄﾗｲﾄﾞﾝﾊﾞﾝﾄﾞ</t>
  </si>
  <si>
    <t>HAS-44ﾄﾗｲﾄﾞﾝﾊﾞﾝﾄﾞ</t>
  </si>
  <si>
    <t>HAS-48ﾄﾗｲﾄﾞﾝﾊﾞﾝﾄﾞ</t>
  </si>
  <si>
    <t>HAS-56ﾄﾗｲﾄﾞﾝﾊﾞﾝﾄﾞ</t>
  </si>
  <si>
    <t>HAS-60ﾄﾗｲﾄﾞﾝﾊﾞﾝﾄﾞ</t>
  </si>
  <si>
    <t>HAS-64ﾄﾗｲﾄﾞﾝﾊﾞﾝﾄﾞ</t>
  </si>
  <si>
    <t>HAS-72ﾄﾗｲﾄﾞﾝﾊﾞﾝﾄﾞ</t>
  </si>
  <si>
    <t>HAS-84ﾄﾗｲﾄﾞﾝﾊﾞﾝﾄﾞ</t>
  </si>
  <si>
    <t>HAS-88ﾄﾗｲﾄﾞﾝﾊﾞﾝﾄﾞ</t>
  </si>
  <si>
    <t>HAS-96ﾄﾗｲﾄﾞﾝﾊﾞﾝﾄﾞ</t>
  </si>
  <si>
    <t>HBS083820</t>
  </si>
  <si>
    <t>HNP0611</t>
  </si>
  <si>
    <t>HNP0909</t>
  </si>
  <si>
    <t>HNP0914</t>
  </si>
  <si>
    <t>HNP1217</t>
  </si>
  <si>
    <t>HNP2541</t>
  </si>
  <si>
    <t>HNP3227</t>
  </si>
  <si>
    <t>HNP3241</t>
  </si>
  <si>
    <t>HNP3827</t>
  </si>
  <si>
    <t>HNP3834</t>
  </si>
  <si>
    <t>HNP3846</t>
  </si>
  <si>
    <t>HNP3853</t>
  </si>
  <si>
    <t>HNP5041</t>
  </si>
  <si>
    <t>HNP5046</t>
  </si>
  <si>
    <t>HNP5067</t>
  </si>
  <si>
    <t>HNP6580</t>
  </si>
  <si>
    <t>HS010</t>
  </si>
  <si>
    <t>HS-10ﾄﾗｲﾄﾞﾝﾊﾞﾝﾄﾞ</t>
  </si>
  <si>
    <t>HS020</t>
  </si>
  <si>
    <t>HS-20ﾄﾗｲﾄﾞﾝﾊﾞﾝﾄﾞ</t>
  </si>
  <si>
    <t>HS040</t>
  </si>
  <si>
    <t>HS-40ﾄﾗｲﾄﾞﾝﾊﾞﾝﾄﾞ</t>
  </si>
  <si>
    <t>HS044</t>
  </si>
  <si>
    <t>HS-44ﾄﾗｲﾄﾞﾝﾊﾞﾝﾄﾞ</t>
  </si>
  <si>
    <t>HS060</t>
  </si>
  <si>
    <t>HS-60ﾄﾗｲﾄﾞﾝﾊﾞﾝﾄﾞ</t>
  </si>
  <si>
    <t>HS072</t>
  </si>
  <si>
    <t>HS-72ﾄﾗｲﾄﾞﾝﾊﾞﾝﾄﾞ</t>
  </si>
  <si>
    <t>HS088</t>
  </si>
  <si>
    <t>HS-88ﾄﾗｲﾄﾞﾝﾊﾞﾝﾄﾞ</t>
  </si>
  <si>
    <t>HS090KF</t>
  </si>
  <si>
    <t>HS096</t>
  </si>
  <si>
    <t>HS-96ﾄﾗｲﾄﾞﾝﾊﾞﾝﾄﾞ</t>
  </si>
  <si>
    <t>HS104</t>
  </si>
  <si>
    <t>HSM040F</t>
  </si>
  <si>
    <t>HSM050F</t>
  </si>
  <si>
    <t>HSM065F</t>
  </si>
  <si>
    <t>HSM080F</t>
  </si>
  <si>
    <t>HSM090F</t>
  </si>
  <si>
    <t>HSMA065</t>
  </si>
  <si>
    <t>新MA-65ｻｲﾚﾝｻｰ</t>
  </si>
  <si>
    <t>HSMA080</t>
  </si>
  <si>
    <t>新MA-80ｻｲﾚﾝｻｰ</t>
  </si>
  <si>
    <t>IG40050</t>
  </si>
  <si>
    <t>IG55075</t>
  </si>
  <si>
    <t>IG80110</t>
  </si>
  <si>
    <t>IHE0419</t>
  </si>
  <si>
    <t>IHE0425</t>
  </si>
  <si>
    <t>IHE0432</t>
  </si>
  <si>
    <t>IHE0438</t>
  </si>
  <si>
    <t>IHE0450</t>
  </si>
  <si>
    <t>IHE0465</t>
  </si>
  <si>
    <t>IHE0476</t>
  </si>
  <si>
    <t>J08390日本ｹｰﾌﾞﾙ用L型ﾎﾞｰﾙｼﾞｮｲﾝﾄ</t>
  </si>
  <si>
    <t>J12100001</t>
  </si>
  <si>
    <t>ﾏｷｼﾊﾟﾋﾟｰ24V</t>
  </si>
  <si>
    <t>ｳｵｰﾀｰﾊﾟﾋﾟｰ24V</t>
  </si>
  <si>
    <t>JCF1014</t>
  </si>
  <si>
    <t>JCF1038</t>
  </si>
  <si>
    <t>JCF1212</t>
  </si>
  <si>
    <t>JCF1238</t>
  </si>
  <si>
    <t>JCF1512</t>
  </si>
  <si>
    <t>JCF1538</t>
  </si>
  <si>
    <t>JCM1014</t>
  </si>
  <si>
    <t>JCM1038</t>
  </si>
  <si>
    <t>JCM1212</t>
  </si>
  <si>
    <t>JCM1238</t>
  </si>
  <si>
    <t>JCM1512</t>
  </si>
  <si>
    <t>JCM1538</t>
  </si>
  <si>
    <t>JTK51</t>
  </si>
  <si>
    <t>1”(25)TA型高速吸水式ｷﾝｸﾞｽﾄﾝ用ﾗｯﾊﾟ</t>
  </si>
  <si>
    <t>KA61032STWM</t>
  </si>
  <si>
    <t>KA61038STWM</t>
  </si>
  <si>
    <t>KA61050STWM</t>
  </si>
  <si>
    <t>KA61065STWM</t>
  </si>
  <si>
    <t>KA61076STWM</t>
  </si>
  <si>
    <t>KA61100STWM</t>
  </si>
  <si>
    <t>4”(100)銅管ﾎﾞｰﾙ型ｷﾝｸﾞｽﾄﾝ用本体</t>
  </si>
  <si>
    <t>4”(100)銅管ﾎﾞｰﾙ型ｷﾝｸﾞｽﾄﾝ用本体JCI品</t>
  </si>
  <si>
    <t>1”(25)ﾎｰｽ配管ﾎﾞｰﾙ型ｷﾝｸﾞｽﾄﾝ用本体</t>
  </si>
  <si>
    <t>1”(25)ﾎｰｽ配管ﾎﾞｰﾙ型ｷﾝｸﾞｽﾄﾝ用本体JCI品</t>
  </si>
  <si>
    <t>KA6503225</t>
  </si>
  <si>
    <t>2”(50)ﾎｰｽ配管ﾎﾞｰﾙ型ｷﾝｸﾞｽﾄﾝ用本体</t>
  </si>
  <si>
    <t>2”(50)ﾎｰｽ配管ﾎﾞｰﾙ型ｷﾝｸﾞｽﾄﾝ用本体JCI品</t>
  </si>
  <si>
    <t>3”(76)ﾎｰｽ配管ﾎﾞｰﾙ型ｷﾝｸﾞｽﾄﾝ用本体</t>
  </si>
  <si>
    <t>3”(76)ﾎｰｽ配管ﾎﾞｰﾙ型ｷﾝｸﾞｽﾄﾝ用本体JCI品</t>
  </si>
  <si>
    <t>32ﾎﾞｰﾙｷﾝｸﾞｽﾄﾝ用本体(ｴﾙﾎﾞ付)</t>
  </si>
  <si>
    <t>38ﾎﾞｰﾙｷﾝｸﾞｽﾄﾝ用本体(ｴﾙﾎﾞ付)</t>
  </si>
  <si>
    <t>38ﾎﾞｰﾙｷﾝｸﾞｽﾄﾝ用本体(ｴﾙﾎﾞ付)JCI品</t>
  </si>
  <si>
    <t>45ﾎﾞｰﾙｷﾝｸﾞｽﾄﾝ用本体(ｴﾙﾎﾞ付)</t>
  </si>
  <si>
    <t>65ﾎﾞｰﾙｷﾝｸﾞｽﾄﾝ用本体(ｴﾙﾎﾞ付)</t>
  </si>
  <si>
    <t>4”ﾎﾞｰﾙｷﾝｸﾞｽﾄﾝ用本体(ｴﾙﾎﾞ付)</t>
  </si>
  <si>
    <t>BC1/2(12)80゜ｴﾙﾎﾞ</t>
  </si>
  <si>
    <t>BC3/4(19)*3/4(19)80゜ｴﾙﾎﾞ</t>
  </si>
  <si>
    <t>32X25ﾎﾞｰﾙ型ｷﾝｸﾞｽﾄﾝﾎｰｽ用ﾌﾗﾝｼﾞ</t>
  </si>
  <si>
    <t>50*45ﾎﾞｰﾙ型ｷﾝｸﾞｽﾄﾝﾎｰｽ用ﾌﾗﾝｼﾞ</t>
  </si>
  <si>
    <t>32*25ﾎﾞｰﾙｷﾝｸﾞｽﾄﾝ用ｴﾙﾎﾞﾌﾗﾝｼﾞのみ</t>
  </si>
  <si>
    <t>2”(50)ﾎﾞｰﾙｷﾝｸﾞｽﾄﾝ用ｴﾙﾎﾞﾌﾗﾝｼﾞのみ</t>
  </si>
  <si>
    <t>50*45ﾎﾞｰﾙｷﾝｸﾞｽﾄﾝ用ｴﾙﾎﾞﾌﾗﾝｼﾞのみ</t>
  </si>
  <si>
    <t>KA97032WM</t>
  </si>
  <si>
    <t>11/2分離型ﾗｯﾊﾟ用網ﾌﾀのみ丸穴</t>
  </si>
  <si>
    <t>KA97038WM</t>
  </si>
  <si>
    <t>KA97050WM</t>
  </si>
  <si>
    <t>KA97065WM</t>
  </si>
  <si>
    <t>KA97076WM</t>
  </si>
  <si>
    <t>KA97100WM</t>
  </si>
  <si>
    <t>11/2(38)ﾎﾞ-ﾙ型ｷﾝｸﾞｽﾄﾝ用ﾎﾞｰﾙ玉</t>
  </si>
  <si>
    <t>KB2</t>
  </si>
  <si>
    <t>KB2(NB0807-00)ｺﾝﾄﾛｰﾙBOX</t>
  </si>
  <si>
    <t>KDAL6</t>
  </si>
  <si>
    <t>KDB12</t>
  </si>
  <si>
    <t>KDB24</t>
  </si>
  <si>
    <t>KH060</t>
  </si>
  <si>
    <t>KH061</t>
  </si>
  <si>
    <t>KH062</t>
  </si>
  <si>
    <t>KH063</t>
  </si>
  <si>
    <t>KH064</t>
  </si>
  <si>
    <t>KLAL6</t>
  </si>
  <si>
    <t>KMAL6</t>
  </si>
  <si>
    <t>KN032</t>
  </si>
  <si>
    <t>KN-32ｻｲﾚﾝｻｰ</t>
  </si>
  <si>
    <t>KN100</t>
  </si>
  <si>
    <t>KN150</t>
  </si>
  <si>
    <t>KN200</t>
  </si>
  <si>
    <t>KN250</t>
  </si>
  <si>
    <t>KOGATA070340</t>
  </si>
  <si>
    <t>110φｼｰﾄﾊﾟｯｷﾝ(ｼｰﾙｽﾀﾝ用)</t>
  </si>
  <si>
    <t>KP10004</t>
  </si>
  <si>
    <t>KP10005</t>
  </si>
  <si>
    <t>KP10007</t>
  </si>
  <si>
    <t>KP10013</t>
  </si>
  <si>
    <t>KP10019</t>
  </si>
  <si>
    <t>KP10027</t>
  </si>
  <si>
    <t>6204ZZﾍﾞｱﾘﾝｸﾞ(KP100ｾﾚP用)</t>
  </si>
  <si>
    <t>KP100DS</t>
  </si>
  <si>
    <t>KP15005</t>
  </si>
  <si>
    <t>KP15007</t>
  </si>
  <si>
    <t>KP15013</t>
  </si>
  <si>
    <t>KP15019</t>
  </si>
  <si>
    <t>KP15020</t>
  </si>
  <si>
    <t>KP15023</t>
  </si>
  <si>
    <t>KP20019</t>
  </si>
  <si>
    <t>KP20020</t>
  </si>
  <si>
    <t>KP20023</t>
  </si>
  <si>
    <t>KP20025</t>
  </si>
  <si>
    <t>KP20027</t>
  </si>
  <si>
    <t>KP30003</t>
  </si>
  <si>
    <t>KP30007</t>
  </si>
  <si>
    <t>KP30019</t>
  </si>
  <si>
    <t>KP30020</t>
  </si>
  <si>
    <t>KP30023</t>
  </si>
  <si>
    <t>KPD12</t>
  </si>
  <si>
    <t>KPD24</t>
  </si>
  <si>
    <t>KPT12</t>
  </si>
  <si>
    <t>KPT24</t>
  </si>
  <si>
    <t>KRAL6</t>
  </si>
  <si>
    <t>KSAL6</t>
  </si>
  <si>
    <t>KT006</t>
  </si>
  <si>
    <t>KT009</t>
  </si>
  <si>
    <t>KT012</t>
  </si>
  <si>
    <t>KT019</t>
  </si>
  <si>
    <t>KT025</t>
  </si>
  <si>
    <t>KT032</t>
  </si>
  <si>
    <t>KT038</t>
  </si>
  <si>
    <t>11/2(38)T-400型2方ﾎﾞｰﾙﾊﾞﾙﾌﾞ</t>
  </si>
  <si>
    <t>KT050</t>
  </si>
  <si>
    <t>KT065</t>
  </si>
  <si>
    <t>KT076</t>
  </si>
  <si>
    <t>KTL4A</t>
  </si>
  <si>
    <t>LD04070</t>
  </si>
  <si>
    <t>LD04100</t>
  </si>
  <si>
    <t>LE050</t>
  </si>
  <si>
    <t>LE057</t>
  </si>
  <si>
    <t>LE070</t>
  </si>
  <si>
    <t>LE100</t>
  </si>
  <si>
    <t>100~114捲揚装置用ﾍﾞｱﾘﾝｸﾞ</t>
  </si>
  <si>
    <t>LE125</t>
  </si>
  <si>
    <t>5”(125)捲揚装置用ﾍﾞｱﾘﾝｸﾞ</t>
  </si>
  <si>
    <t>LE150</t>
  </si>
  <si>
    <t>6”(150)捲揚装置用ﾍﾞｱﾘﾝｸﾞ</t>
  </si>
  <si>
    <t>LF04044</t>
  </si>
  <si>
    <t>LF04057</t>
  </si>
  <si>
    <t>LF04070</t>
  </si>
  <si>
    <t>LF04100</t>
  </si>
  <si>
    <t>LF04125</t>
  </si>
  <si>
    <t>LF04150</t>
  </si>
  <si>
    <t>LJ05050</t>
  </si>
  <si>
    <t>LJ05057</t>
  </si>
  <si>
    <t>LJ05070</t>
  </si>
  <si>
    <t>LJ05100</t>
  </si>
  <si>
    <t>LJ05125</t>
  </si>
  <si>
    <t>LJ05150</t>
  </si>
  <si>
    <t>LK05050</t>
  </si>
  <si>
    <t>LK05057</t>
  </si>
  <si>
    <t>LK05070</t>
  </si>
  <si>
    <t>LK05100</t>
  </si>
  <si>
    <t>LK05125</t>
  </si>
  <si>
    <t>LK05150</t>
  </si>
  <si>
    <t>LL04044</t>
  </si>
  <si>
    <t>LL04050</t>
  </si>
  <si>
    <t>LL04057</t>
  </si>
  <si>
    <t>LL04063</t>
  </si>
  <si>
    <t>LL04070</t>
  </si>
  <si>
    <t>LL04076</t>
  </si>
  <si>
    <t>LL04089</t>
  </si>
  <si>
    <t>LL04100</t>
  </si>
  <si>
    <t>LL04114</t>
  </si>
  <si>
    <t>LL04125</t>
  </si>
  <si>
    <t>LL04150</t>
  </si>
  <si>
    <t>LP50010</t>
  </si>
  <si>
    <t>LP50020</t>
  </si>
  <si>
    <t>MC100</t>
  </si>
  <si>
    <t>MC40A</t>
  </si>
  <si>
    <t>MC42A</t>
  </si>
  <si>
    <t>MC48A</t>
  </si>
  <si>
    <t>MCL50</t>
  </si>
  <si>
    <t>MCL55</t>
  </si>
  <si>
    <t>MCL60</t>
  </si>
  <si>
    <t>MF2524KIO</t>
  </si>
  <si>
    <t>MF25S</t>
  </si>
  <si>
    <t>MF-25SR工進製ｲﾝﾍﾟﾗ(ｽﾌﾟﾗｲﾝ)</t>
  </si>
  <si>
    <t>MF40ﾗﾊﾞﾚｯｸｽP用ｲﾝﾍﾟﾗ(ｷｰ)</t>
  </si>
  <si>
    <t>MF40M</t>
  </si>
  <si>
    <t>MF40S</t>
  </si>
  <si>
    <t>MF-40SR工進製ｲﾝﾍﾟﾗ(ｽﾌﾟﾗｲﾝ)</t>
  </si>
  <si>
    <t>MF50S</t>
  </si>
  <si>
    <t>MF-50SR工進製ｲﾝﾍﾟﾗ(ｽﾌﾟﾗｲﾝ)</t>
  </si>
  <si>
    <t>MH005</t>
  </si>
  <si>
    <t>MH-5ﾄﾗｲﾄﾞﾝﾊﾞﾝﾄﾞ</t>
  </si>
  <si>
    <t>MHN2009</t>
  </si>
  <si>
    <t>MLA4AB2</t>
  </si>
  <si>
    <t>MLB5AB2</t>
  </si>
  <si>
    <t>MLB-5AB2第二種両色燈(小糸製LED)</t>
  </si>
  <si>
    <t>MLL4AB2</t>
  </si>
  <si>
    <t>第二種舷灯(紅)MLL-4AB2(小糸製LED)</t>
  </si>
  <si>
    <t>MLM4AB3</t>
  </si>
  <si>
    <t>第三種ﾏｽﾄ灯MLM-4AB3(小糸製LED)</t>
  </si>
  <si>
    <t>MLR4AB2</t>
  </si>
  <si>
    <t>第二種舷灯(緑)MLR-4AB2(小糸製LED)</t>
  </si>
  <si>
    <t>MLS4AB2</t>
  </si>
  <si>
    <t>第二種船尾灯MLS-4AB2(小糸製LED)</t>
  </si>
  <si>
    <t>MM500HB</t>
  </si>
  <si>
    <t>MR120</t>
  </si>
  <si>
    <t>MR240</t>
  </si>
  <si>
    <t>MR-25ﾏｸﾞﾛｰﾗｰ用Vﾘﾝｸﾞ</t>
  </si>
  <si>
    <t>MR360</t>
  </si>
  <si>
    <t>MRN130F51</t>
  </si>
  <si>
    <t>MRN-130F51ﾊﾞｯﾃﾘｰ</t>
  </si>
  <si>
    <t>MRN155G51</t>
  </si>
  <si>
    <t>MRN-155G51ﾊﾞｯﾃﾘｰ</t>
  </si>
  <si>
    <t>MRN210H52</t>
  </si>
  <si>
    <t>MRN-210H52ﾊﾞｯﾃﾘｰ</t>
  </si>
  <si>
    <t>NB0105P02</t>
  </si>
  <si>
    <t>NB0202P02</t>
  </si>
  <si>
    <t>NB3040900</t>
  </si>
  <si>
    <t>NB3040901</t>
  </si>
  <si>
    <t>NB3041001</t>
  </si>
  <si>
    <t>ND0315日発用ｸﾚﾋﾞｽ</t>
  </si>
  <si>
    <t>ND0397-00日発用ﾀｰﾐﾅﾙｱｲ</t>
  </si>
  <si>
    <t>ND0602-00日発用ﾀｰﾐﾅﾙｱｲ</t>
  </si>
  <si>
    <t>NHK010B</t>
  </si>
  <si>
    <t>NHK015B</t>
  </si>
  <si>
    <t>黒.日発ﾜｲﾔ1.5m(Nなし)S-75(M5)</t>
  </si>
  <si>
    <t>NHK020B</t>
  </si>
  <si>
    <t>NHK025B</t>
  </si>
  <si>
    <t>NHK030B</t>
  </si>
  <si>
    <t>NHK035B</t>
  </si>
  <si>
    <t>NHK040B</t>
  </si>
  <si>
    <t>NHK045B</t>
  </si>
  <si>
    <t>NHK050B</t>
  </si>
  <si>
    <t>NHK055B</t>
  </si>
  <si>
    <t>NHK060B</t>
  </si>
  <si>
    <t>NHK065B</t>
  </si>
  <si>
    <t>NHK070B</t>
  </si>
  <si>
    <t>NHK075B</t>
  </si>
  <si>
    <t>NHK080B</t>
  </si>
  <si>
    <t>NHK090B</t>
  </si>
  <si>
    <t>NHK100B</t>
  </si>
  <si>
    <t>黒.日発ﾜｲﾔｰ10m(Nなし)S-75(M5)</t>
  </si>
  <si>
    <t>黒.日発ﾜｲﾔｰ10m(Nなし)S100(M5)</t>
  </si>
  <si>
    <t>NHK110B</t>
  </si>
  <si>
    <t>黒.日発ﾜｲﾔｰ11m(Nなし)S-75(M5)</t>
  </si>
  <si>
    <t>黒.日発ﾜｲﾔｰ11m(Nなし)S100(M5)</t>
  </si>
  <si>
    <t>NHK120B</t>
  </si>
  <si>
    <t>黒.日発ﾜｲﾔｰ12m(Nなし)S-75(M5)</t>
  </si>
  <si>
    <t>NHK120BL</t>
  </si>
  <si>
    <t>黒.日発ﾜｲﾔｰ12m(Nなし)S100(M5)</t>
  </si>
  <si>
    <t>NHK130B</t>
  </si>
  <si>
    <t>黒.日発ﾜｲﾔｰ13m(Nなし)S-75(M5)</t>
  </si>
  <si>
    <t>黒.日発ﾜｲﾔｰ13m(Nなし)S100(M5)</t>
  </si>
  <si>
    <t>NHK140B</t>
  </si>
  <si>
    <t>黒.日発ﾜｲﾔｰ14m(Nなし)S-75(M5)</t>
  </si>
  <si>
    <t>黒.日発ﾜｲﾔｰ14m(Nなし)S100(M5)</t>
  </si>
  <si>
    <t>NHK150B</t>
  </si>
  <si>
    <t>黒.日発ﾜｲﾔｰ15m(Nなし)S-75(M5)</t>
  </si>
  <si>
    <t>黒.日発ﾜｲﾔｰ15m(Nなし)S100(M5)</t>
  </si>
  <si>
    <t>NJ0201-00ﾜｲﾔｰﾊｰﾈｽｷｯﾄ</t>
  </si>
  <si>
    <t>NKW010N</t>
  </si>
  <si>
    <t>NKW035N</t>
  </si>
  <si>
    <t>NKW100N</t>
  </si>
  <si>
    <t>NL08L</t>
  </si>
  <si>
    <t>NL-8(120x60x350)大ｺｯｸﾎﾞｰﾄ</t>
  </si>
  <si>
    <t>NL10L</t>
  </si>
  <si>
    <t>5K-20ｼｰﾄﾊﾟｯｷﾝ(NO.1995)85x28</t>
  </si>
  <si>
    <t>5K-25ｼｰﾄﾊﾟｯｷﾝ(NO.1995)96x35</t>
  </si>
  <si>
    <t>5K-32ｼｰﾄﾊﾟｯｷﾝ(NO.1995)115x44</t>
  </si>
  <si>
    <t>5K-40ｼｰﾄﾊﾟｯｷﾝ(NO.1995)121*50</t>
  </si>
  <si>
    <t>5K-50ｼｰﾄﾊﾟｯｷﾝ(NO.1995)130x61</t>
  </si>
  <si>
    <t>5K-65ｼｰﾄﾊﾟｯｷﾝ(NO.1995)155x77</t>
  </si>
  <si>
    <t>5K-80ｼｰﾄﾊﾟｯｷﾝ(NO.1995)180x90</t>
  </si>
  <si>
    <t>5K-90ｼｰﾄﾊﾟｯｷﾝ(NO.1995)190x103</t>
  </si>
  <si>
    <t>NP050PR</t>
  </si>
  <si>
    <t>RAT-50ﾌﾟﾗﾂﾉﾛｰﾗｰ(NP50)</t>
  </si>
  <si>
    <t>NP070PR</t>
  </si>
  <si>
    <t>RAT-70ﾌﾟﾗﾂﾉﾛｰﾗｰ(NP70)</t>
  </si>
  <si>
    <t>NP090PR</t>
  </si>
  <si>
    <t>RAT-90ﾌﾟﾗﾂﾉﾛｰﾗｰ(NP90)</t>
  </si>
  <si>
    <t>NP1</t>
  </si>
  <si>
    <t>NP-1ｷﾝｸﾞﾌｪﾝﾀﾞｰ</t>
  </si>
  <si>
    <t>NP120PR</t>
  </si>
  <si>
    <t>NP150PR</t>
  </si>
  <si>
    <t>NP2</t>
  </si>
  <si>
    <t>NP-2ｷﾝｸﾞﾌｪﾝﾀﾞｰ</t>
  </si>
  <si>
    <t>NP3</t>
  </si>
  <si>
    <t>NP-3ｷﾝｸﾞﾌｪﾝﾀﾞｰ</t>
  </si>
  <si>
    <t>NQ25P</t>
  </si>
  <si>
    <t>11/2(38)ﾎﾟﾝﾌﾟ用ｴﾙﾎﾞ</t>
  </si>
  <si>
    <t>NQ38P</t>
  </si>
  <si>
    <t>NQ50P</t>
  </si>
  <si>
    <t>21/2(65)ﾎﾟﾝﾌﾟ用ｴﾙﾎﾞ</t>
  </si>
  <si>
    <t>NQ65P</t>
  </si>
  <si>
    <t>NQF009D</t>
  </si>
  <si>
    <t>NQF009U</t>
  </si>
  <si>
    <t>NQF012D</t>
  </si>
  <si>
    <t>NQF012U</t>
  </si>
  <si>
    <t>NS300</t>
  </si>
  <si>
    <t>NT0100E</t>
  </si>
  <si>
    <t>NT0300E</t>
  </si>
  <si>
    <t>NT-300~800ｶﾊﾞｰ用Oﾘﾝｸﾞ(P110)</t>
  </si>
  <si>
    <t>NT0500E</t>
  </si>
  <si>
    <t>NT0800E</t>
  </si>
  <si>
    <t>NT1002P</t>
  </si>
  <si>
    <t>NT1500E</t>
  </si>
  <si>
    <t>NT-1500燃料ｽﾄﾚｰﾅｰ用ｴﾚﾒﾝﾄ</t>
  </si>
  <si>
    <t>NTNPK</t>
  </si>
  <si>
    <t>NTP09</t>
  </si>
  <si>
    <t>NTSPK</t>
  </si>
  <si>
    <t>OLA</t>
  </si>
  <si>
    <t>OLAﾋﾞﾆｰﾙ黒球</t>
  </si>
  <si>
    <t>OLB</t>
  </si>
  <si>
    <t>OLC</t>
  </si>
  <si>
    <t>OLC救命浮環</t>
  </si>
  <si>
    <t>PA1820T</t>
  </si>
  <si>
    <t>PA2520T</t>
  </si>
  <si>
    <t>PA2530T</t>
  </si>
  <si>
    <t>PC100</t>
  </si>
  <si>
    <t>PC110</t>
  </si>
  <si>
    <t>PC180</t>
  </si>
  <si>
    <t>PF08040</t>
  </si>
  <si>
    <t>PF08045</t>
  </si>
  <si>
    <t>PF08048</t>
  </si>
  <si>
    <t>PF08055</t>
  </si>
  <si>
    <t>PF08060</t>
  </si>
  <si>
    <t>PF08070</t>
  </si>
  <si>
    <t>PF08075</t>
  </si>
  <si>
    <t>PF08080</t>
  </si>
  <si>
    <t>PF08110</t>
  </si>
  <si>
    <t>PM200</t>
  </si>
  <si>
    <t>PM200AN</t>
  </si>
  <si>
    <t>PM200BN</t>
  </si>
  <si>
    <t>PM200FB</t>
  </si>
  <si>
    <t>PM200FN</t>
  </si>
  <si>
    <t>PM250</t>
  </si>
  <si>
    <t>PTL7A</t>
  </si>
  <si>
    <t>PTL7B</t>
  </si>
  <si>
    <t>QA009</t>
  </si>
  <si>
    <t>QA012</t>
  </si>
  <si>
    <t>QA019</t>
  </si>
  <si>
    <t>QA025</t>
  </si>
  <si>
    <t>QA032</t>
  </si>
  <si>
    <t>QA038</t>
  </si>
  <si>
    <t>QA050</t>
  </si>
  <si>
    <t>QB09009</t>
  </si>
  <si>
    <t>FR3/8(9)ｽﾘｰｽﾊﾞﾙﾌﾞ</t>
  </si>
  <si>
    <t>QB09012</t>
  </si>
  <si>
    <t>QB09019</t>
  </si>
  <si>
    <t>QB09025</t>
  </si>
  <si>
    <t>QB09032</t>
  </si>
  <si>
    <t>QB09038</t>
  </si>
  <si>
    <t>QB09050</t>
  </si>
  <si>
    <t>QB11065</t>
  </si>
  <si>
    <t>QB11076</t>
  </si>
  <si>
    <t>QC5K015</t>
  </si>
  <si>
    <t>QC5K020</t>
  </si>
  <si>
    <t>QC5K025</t>
  </si>
  <si>
    <t>QC5K032</t>
  </si>
  <si>
    <t>QC5K040</t>
  </si>
  <si>
    <t>QC5K050</t>
  </si>
  <si>
    <t>QC5K065</t>
  </si>
  <si>
    <t>QC5K080</t>
  </si>
  <si>
    <t>BC5K-50JIS肘弁(ﾅｲﾛﾝｺｰﾃｨﾝｸﾞ)</t>
  </si>
  <si>
    <t>QDN5K20</t>
  </si>
  <si>
    <t>QDN5K25</t>
  </si>
  <si>
    <t>QDN5K50</t>
  </si>
  <si>
    <t>1/2(12)ｽﾀﾝﾌﾟｱﾝｸﾞﾙﾊﾞﾙﾌﾞ</t>
  </si>
  <si>
    <t>3/4(19)ｽﾀﾝﾌﾟｱﾝｸﾞﾙﾊﾞﾙﾌﾞ</t>
  </si>
  <si>
    <t>QK06003</t>
  </si>
  <si>
    <t>真鍮1/8(3)Pｺｯｸ</t>
  </si>
  <si>
    <t>QK06006</t>
  </si>
  <si>
    <t>真鍮1/4(6)Pｺｯｸ</t>
  </si>
  <si>
    <t>QK06009</t>
  </si>
  <si>
    <t>真鍮3/8(9)Pｺｯｸ</t>
  </si>
  <si>
    <t>QK06012</t>
  </si>
  <si>
    <t>真鍮1/2(12)Pｺｯｸ</t>
  </si>
  <si>
    <t>QP06150</t>
  </si>
  <si>
    <t>QS0610M03</t>
  </si>
  <si>
    <t>QS0612M03</t>
  </si>
  <si>
    <t>QS0616M03</t>
  </si>
  <si>
    <t>QS0620M03</t>
  </si>
  <si>
    <t>RD03009</t>
  </si>
  <si>
    <t>RED2012</t>
  </si>
  <si>
    <t>REF300ｲｶｰﾙ用横型ﾎﾞｯｸｽ(ﾌﾞﾚｰｷ無用</t>
  </si>
  <si>
    <t>REL2512</t>
  </si>
  <si>
    <t>REL4024</t>
  </si>
  <si>
    <t>REL-4024Lｲｶｰﾙ</t>
  </si>
  <si>
    <t>REL5524LB</t>
  </si>
  <si>
    <t>REL7524</t>
  </si>
  <si>
    <t>真鍮2”(50)S型船外ﾆｯﾌﾟﾙ</t>
  </si>
  <si>
    <t>RES2512</t>
  </si>
  <si>
    <t>RES330A</t>
  </si>
  <si>
    <t>RES330B</t>
  </si>
  <si>
    <t>RES4024</t>
  </si>
  <si>
    <t>RES-4024Lｲｶｰﾙ</t>
  </si>
  <si>
    <t>RES5524LB</t>
  </si>
  <si>
    <t>RES7524</t>
  </si>
  <si>
    <t>RFA01L</t>
  </si>
  <si>
    <t>RFA01R</t>
  </si>
  <si>
    <t>BC1”1/2(38)ﾃﾞｯｷﾋﾟｰｽ筒</t>
  </si>
  <si>
    <t>BC11/2ﾃﾞｯｷﾋﾟｰｽ本体のみ(蓋付)</t>
  </si>
  <si>
    <t>RN2012ﾐﾆｶｰﾙ(ﾁﾀﾝﾎﾞﾛﾝ製)</t>
  </si>
  <si>
    <t>RN2012H</t>
  </si>
  <si>
    <t>RN2024H</t>
  </si>
  <si>
    <t>RN2512H</t>
  </si>
  <si>
    <t>ROL0201</t>
  </si>
  <si>
    <t>ｱﾙﾐ三方ﾛｰﾗｰ本体</t>
  </si>
  <si>
    <t>ROL0204</t>
  </si>
  <si>
    <t>ｱﾙﾐ三方ﾛｰﾗｰ用止板</t>
  </si>
  <si>
    <t>ROL0205</t>
  </si>
  <si>
    <t>ｱﾙﾐ三方ﾛｰﾗｰ用ﾋﾞｽ</t>
  </si>
  <si>
    <t>ROL0206</t>
  </si>
  <si>
    <t>ｱﾙﾐ三方ﾛｰﾗｰ用SW</t>
  </si>
  <si>
    <t>ROL0207</t>
  </si>
  <si>
    <t>ｱﾙﾐ三方ﾛｰﾗｰ用丸座金</t>
  </si>
  <si>
    <t>RR150FB</t>
  </si>
  <si>
    <t>RR150FP</t>
  </si>
  <si>
    <t>RR150FT</t>
  </si>
  <si>
    <t>RR150OR</t>
  </si>
  <si>
    <t>RR200FB</t>
  </si>
  <si>
    <t>RR200FN</t>
  </si>
  <si>
    <t>RR200FP</t>
  </si>
  <si>
    <t>RR200OR</t>
  </si>
  <si>
    <t>RR250OR</t>
  </si>
  <si>
    <t>RTR05125</t>
  </si>
  <si>
    <t>BC125φﾗﾝﾀﾝﾘﾝｸﾞ</t>
  </si>
  <si>
    <t>3/4*0.1ﾁｮｰｸﾗｲﾅｰ</t>
  </si>
  <si>
    <t>3/4*0.2ﾁｮｰｸﾗｲﾅｰ</t>
  </si>
  <si>
    <t>3/4*0.3ﾁｮｰｸﾗｲﾅｰ</t>
  </si>
  <si>
    <t>3/4*0.5ﾁｮｰｸﾗｲﾅｰ</t>
  </si>
  <si>
    <t>3/4*0.8ﾁｮｰｸﾗｲﾅｰ</t>
  </si>
  <si>
    <t>3/4*1.0ﾁｮｰｸﾗｲﾅｰ</t>
  </si>
  <si>
    <t>3/4*1.5ﾁｮｰｸﾗｲﾅｰ</t>
  </si>
  <si>
    <t>3/4*2.0ﾁｮｰｸﾗｲﾅｰ</t>
  </si>
  <si>
    <t>3/4*2.5ﾁｮｰｸﾗｲﾅｰ</t>
  </si>
  <si>
    <t>3/4*3.0ﾁｮｰｸﾗｲﾅｰ</t>
  </si>
  <si>
    <t>3/4*4.0ﾁｮｰｸﾗｲﾅｰ</t>
  </si>
  <si>
    <t>3/4*5.0ﾁｮｰｸﾗｲﾅｰ</t>
  </si>
  <si>
    <t>3/4*6.0ﾁｮｰｸﾗｲﾅｰ</t>
  </si>
  <si>
    <t>5/8*0.1ﾁｮｰｸﾗｲﾅｰ</t>
  </si>
  <si>
    <t>5/8*0.2ﾁｮｰｸﾗｲﾅｰ</t>
  </si>
  <si>
    <t>5/8*0.3ﾁｮｰｸﾗｲﾅｰ</t>
  </si>
  <si>
    <t>5/8*0.5ﾁｮｰｸﾗｲﾅｰ</t>
  </si>
  <si>
    <t>5/8*0.8ﾁｮｰｸﾗｲﾅｰ</t>
  </si>
  <si>
    <t>5/8*1.0ﾁｮｰｸﾗｲﾅｰ</t>
  </si>
  <si>
    <t>5/8*1.5ﾁｮｰｸﾗｲﾅｰ</t>
  </si>
  <si>
    <t>5/8*2.0ﾁｮｰｸﾗｲﾅｰ</t>
  </si>
  <si>
    <t>5/8*2.5ﾁｮｰｸﾗｲﾅｰ</t>
  </si>
  <si>
    <t>5/8*3.0ﾁｮｰｸﾗｲﾅｰ</t>
  </si>
  <si>
    <t>5/8*4.0ﾁｮｰｸﾗｲﾅｰ</t>
  </si>
  <si>
    <t>5/8*5.0ﾁｮｰｸﾗｲﾅｰ</t>
  </si>
  <si>
    <t>5/8*6.0ﾁｮｰｸﾗｲﾅｰ</t>
  </si>
  <si>
    <t>高力HB-1ﾄﾞﾗﾑ(素材)</t>
  </si>
  <si>
    <t>高力HB-2ﾄﾞﾗﾑ(素材)</t>
  </si>
  <si>
    <t>高力HB-3ﾄﾞﾗﾑ(素材)</t>
  </si>
  <si>
    <t>高力HB-4ﾄﾞﾗﾑ(素材)</t>
  </si>
  <si>
    <t>高力HB-5ﾄﾞﾗﾑ(素材)</t>
  </si>
  <si>
    <t>高力HB-6ﾄﾞﾗﾑ(素材)</t>
  </si>
  <si>
    <t>高力HB-7ﾄﾞﾗﾑ(素材)</t>
  </si>
  <si>
    <t>SAMZB1S</t>
  </si>
  <si>
    <t>SAMZB3S</t>
  </si>
  <si>
    <t>CF-16新型用ｽﾍﾟｰｻｰﾎﾞﾙﾄ(19*M12)</t>
  </si>
  <si>
    <t>SBL50SP50</t>
  </si>
  <si>
    <t>SBL80SP63</t>
  </si>
  <si>
    <t>SBL80SP76</t>
  </si>
  <si>
    <t>SBT06M10100</t>
  </si>
  <si>
    <t>SBT06M10150</t>
  </si>
  <si>
    <t>SBT06M10200</t>
  </si>
  <si>
    <t>SBT06M12100</t>
  </si>
  <si>
    <t>SBT06M12150</t>
  </si>
  <si>
    <t>SBT06M12200</t>
  </si>
  <si>
    <t>SBT06M12220</t>
  </si>
  <si>
    <t>SBT06M12250</t>
  </si>
  <si>
    <t>SBT06M16150</t>
  </si>
  <si>
    <t>SBT06M16200</t>
  </si>
  <si>
    <t>SBT06M16250</t>
  </si>
  <si>
    <t>SBT06M16300</t>
  </si>
  <si>
    <t>SBT06M20150</t>
  </si>
  <si>
    <t>SBT06M20200</t>
  </si>
  <si>
    <t>SBT06M20250</t>
  </si>
  <si>
    <t>SBT06M20300</t>
  </si>
  <si>
    <t>SBT06W09120</t>
  </si>
  <si>
    <t>SBT06W12120</t>
  </si>
  <si>
    <t>SBT06W16100</t>
  </si>
  <si>
    <t>SBT06W16330</t>
  </si>
  <si>
    <t>SBT06W19350</t>
  </si>
  <si>
    <t>SBT06W25400</t>
  </si>
  <si>
    <t>SC04065</t>
  </si>
  <si>
    <t>SC04076</t>
  </si>
  <si>
    <t>BC3”ｽﾙﾊﾙｺﾈｸｼｮﾝ</t>
  </si>
  <si>
    <t>SC60789</t>
  </si>
  <si>
    <t>SC658510ｵｲﾙｼｰﾙ(φ65用)</t>
  </si>
  <si>
    <t>SC709513ｵｲﾙｼｰﾙ(φ70用)</t>
  </si>
  <si>
    <t>SC7510512</t>
  </si>
  <si>
    <t>SC8010513</t>
  </si>
  <si>
    <t>SF1000BMF24</t>
  </si>
  <si>
    <t>SF1225BMF24</t>
  </si>
  <si>
    <t>SF2</t>
  </si>
  <si>
    <t>SF2小型船舶用信号紅炎</t>
  </si>
  <si>
    <t>SF65012FD</t>
  </si>
  <si>
    <t>SF65024FA</t>
  </si>
  <si>
    <t>SF65024FD</t>
  </si>
  <si>
    <t>SF650AM</t>
  </si>
  <si>
    <t>SF650IP</t>
  </si>
  <si>
    <t>SF650PP</t>
  </si>
  <si>
    <t>SF650RT</t>
  </si>
  <si>
    <t>SF82524FA</t>
  </si>
  <si>
    <t>SF82524FD</t>
  </si>
  <si>
    <t>SF825AM</t>
  </si>
  <si>
    <t>SF825IP</t>
  </si>
  <si>
    <t>SF825PP</t>
  </si>
  <si>
    <t>SF825PU</t>
  </si>
  <si>
    <t>SF825RT</t>
  </si>
  <si>
    <t>SH1000B</t>
  </si>
  <si>
    <t>1KW澤藤充電発電機(Bﾀｲﾌﾟﾌﾟｰﾘｰ付)</t>
  </si>
  <si>
    <t>SH400</t>
  </si>
  <si>
    <t>SHA</t>
  </si>
  <si>
    <t>SHB</t>
  </si>
  <si>
    <t>SHP0603</t>
  </si>
  <si>
    <t>SHP0606</t>
  </si>
  <si>
    <t>SHP0609</t>
  </si>
  <si>
    <t>SHP0612</t>
  </si>
  <si>
    <t>SK62510</t>
  </si>
  <si>
    <t>SKN100F</t>
  </si>
  <si>
    <t>SKN125F</t>
  </si>
  <si>
    <t>SKN150F</t>
  </si>
  <si>
    <t>SKN200F</t>
  </si>
  <si>
    <t>SKN250F</t>
  </si>
  <si>
    <t>SMT24</t>
  </si>
  <si>
    <t>SN1030AT.AX用ｱﾀｯﾁﾒﾝﾄｷｯﾄ</t>
  </si>
  <si>
    <t>SN513SFB1</t>
  </si>
  <si>
    <t>SN515SFB1</t>
  </si>
  <si>
    <t>SN516SFB1</t>
  </si>
  <si>
    <t>SN517SFB1</t>
  </si>
  <si>
    <t>SN518SFB1</t>
  </si>
  <si>
    <t>SOSUI19X2</t>
  </si>
  <si>
    <t>SOSUI19X5</t>
  </si>
  <si>
    <t>SOSUI25X2</t>
  </si>
  <si>
    <t>SOSUI25X5</t>
  </si>
  <si>
    <t>SOSUI32X2</t>
  </si>
  <si>
    <t>SOSUI32X5</t>
  </si>
  <si>
    <t>SOSUI38X2</t>
  </si>
  <si>
    <t>SOSUI38X5</t>
  </si>
  <si>
    <t>SOSUI45X2</t>
  </si>
  <si>
    <t>SOSUI45X5</t>
  </si>
  <si>
    <t>SOSUI50X2</t>
  </si>
  <si>
    <t>SOSUI50X5</t>
  </si>
  <si>
    <t>SOSUI63X2</t>
  </si>
  <si>
    <t>SOSUI63X5</t>
  </si>
  <si>
    <t>SP02025</t>
  </si>
  <si>
    <t>SP-20ｾﾚP用ｽﾅｯﾌﾟﾘﾝｸﾞ(H32)</t>
  </si>
  <si>
    <t>SP03004</t>
  </si>
  <si>
    <t>SP-30ｾﾚP用ﾒｶｼｰﾙ</t>
  </si>
  <si>
    <t>SP03005</t>
  </si>
  <si>
    <t>SP-30ｾﾚP用ｳｲﾔﾌﾟﾚｰﾄ</t>
  </si>
  <si>
    <t>SP03007</t>
  </si>
  <si>
    <t>SP-30ｾﾚP用ｵｲﾙｼｰﾙ</t>
  </si>
  <si>
    <t>SP03010</t>
  </si>
  <si>
    <t>SP-30ｾﾚｯｸｽﾎﾟﾝﾌﾟ用ｶﾑ(ﾋﾞｽ付)</t>
  </si>
  <si>
    <t>SP03013</t>
  </si>
  <si>
    <t>SP-30ｾﾚP用ｶﾊﾞｰﾌﾟﾚｰﾄ</t>
  </si>
  <si>
    <t>SP30ｾﾚP用ｶﾞｽｹｯﾄ(A)</t>
  </si>
  <si>
    <t>SP03019</t>
  </si>
  <si>
    <t>SP03025</t>
  </si>
  <si>
    <t>SP-30ｾﾚP用ｽﾅｯﾌﾟﾘﾝｸﾞ(H40)</t>
  </si>
  <si>
    <t>SP03027</t>
  </si>
  <si>
    <t>6203ZZﾍﾞｱﾘﾝｸﾞ(SP30･70ｾﾚP用)</t>
  </si>
  <si>
    <t>SP0306Y</t>
  </si>
  <si>
    <t>SP30Yｾﾚｯｸｽﾎﾟﾝﾌﾟ用ｲﾝﾍﾟﾗ(海水用)</t>
  </si>
  <si>
    <t>SP30Bｾﾚｯｸｽﾎﾟﾝﾌﾟ</t>
  </si>
  <si>
    <t>SP07003</t>
  </si>
  <si>
    <t>SP-70ｾﾚﾎﾟﾝ用水切板</t>
  </si>
  <si>
    <t>SP07005</t>
  </si>
  <si>
    <t>SP-70ｾﾚP用ｳｲﾔﾌﾟﾚｰﾄ</t>
  </si>
  <si>
    <t>SP07010</t>
  </si>
  <si>
    <t>SP-70ｾﾚｯｸｽﾎﾟﾝﾌﾟ用ｶﾑ(ﾋﾞｽ付)</t>
  </si>
  <si>
    <t>SP07013</t>
  </si>
  <si>
    <t>SP-70ｾﾚP用ｶﾊﾞｰﾌﾟﾚｰﾄ</t>
  </si>
  <si>
    <t>SP07015</t>
  </si>
  <si>
    <t>SP70ｾﾚP用ｵｰﾘﾝｸﾞ(大)(S-65)</t>
  </si>
  <si>
    <t>SP07019</t>
  </si>
  <si>
    <t>SP07020</t>
  </si>
  <si>
    <t>SP07023</t>
  </si>
  <si>
    <t>SP70Bｾﾚｯｸｽﾎﾟﾝﾌﾟ</t>
  </si>
  <si>
    <t>SP10003</t>
  </si>
  <si>
    <t>SP10007</t>
  </si>
  <si>
    <t>SP10015</t>
  </si>
  <si>
    <t>SP10020</t>
  </si>
  <si>
    <t>SP10021</t>
  </si>
  <si>
    <t>SP10025</t>
  </si>
  <si>
    <t>SP1006</t>
  </si>
  <si>
    <t>SP100ｾﾚｯｸｽﾎﾟﾝﾌﾟ用ｲﾝﾍﾟﾗ(海水用)</t>
  </si>
  <si>
    <t>SP10061</t>
  </si>
  <si>
    <t>KP100ｾﾚｯｸｽﾎﾟﾝﾌﾟ用ｲﾝﾍﾟﾗ(ｵｲﾙ用)</t>
  </si>
  <si>
    <t>SP130ｾﾚｯｸｽﾎﾟﾝﾌﾟ用ｲﾝﾍﾟﾗ(海水用)</t>
  </si>
  <si>
    <t>SP15003</t>
  </si>
  <si>
    <t>SP15004</t>
  </si>
  <si>
    <t>SP15005</t>
  </si>
  <si>
    <t>SP15007</t>
  </si>
  <si>
    <t>SP15010</t>
  </si>
  <si>
    <t>SP15013</t>
  </si>
  <si>
    <t>SP15015</t>
  </si>
  <si>
    <t>SP15021</t>
  </si>
  <si>
    <t>SP150ｾﾚｯｸｽﾎﾟﾝﾌﾟ用ｲﾝﾍﾟﾗ(海水用)</t>
  </si>
  <si>
    <t>SP170ｾﾚﾎﾟﾝ用ｲﾝﾍﾟﾗ(海水用)R形状新型</t>
  </si>
  <si>
    <t>SP20010</t>
  </si>
  <si>
    <t>SP2006</t>
  </si>
  <si>
    <t>SP200ｾﾚｯｸｽﾎﾟﾝﾌﾟ用ｲﾝﾍﾟﾗ(海水用)</t>
  </si>
  <si>
    <t>SP20061</t>
  </si>
  <si>
    <t>KP200ｾﾚｯｸｽﾎﾟﾝﾌﾟ用ｲﾝﾍﾟﾗ(ｵｲﾙ用)</t>
  </si>
  <si>
    <t>SP210ｾﾚP用ｲﾝﾍﾟﾗ(海水用)(220共通</t>
  </si>
  <si>
    <t>SP280ｾﾚｯｸｽﾎﾟﾝﾌﾟ用ｲﾝﾍﾟﾗ(海水用)</t>
  </si>
  <si>
    <t>SP30005</t>
  </si>
  <si>
    <t>SP30025</t>
  </si>
  <si>
    <t>SP30027</t>
  </si>
  <si>
    <t>KP(LP)300ｾﾚﾎﾟﾝ用ｲﾝﾍﾟﾗ(海水用)</t>
  </si>
  <si>
    <t>SP40025</t>
  </si>
  <si>
    <t>SP400ｾﾚｯｸｽﾎﾟﾝﾌﾟ用ｲﾝﾍﾟﾗ(海水用)</t>
  </si>
  <si>
    <t>SP50003</t>
  </si>
  <si>
    <t>SP50004</t>
  </si>
  <si>
    <t>SP50005</t>
  </si>
  <si>
    <t>SP50007</t>
  </si>
  <si>
    <t>SP50010</t>
  </si>
  <si>
    <t>SP50013</t>
  </si>
  <si>
    <t>SP50015</t>
  </si>
  <si>
    <t>SP50020</t>
  </si>
  <si>
    <t>SP50023</t>
  </si>
  <si>
    <t>SP50025</t>
  </si>
  <si>
    <t>SP50027</t>
  </si>
  <si>
    <t>SP50029</t>
  </si>
  <si>
    <t>SP50040</t>
  </si>
  <si>
    <t>SP500ｾﾚｯｸｽﾎﾟﾝﾌﾟ用ｲﾝﾍﾟﾗ(海水用)</t>
  </si>
  <si>
    <t>SP70200</t>
  </si>
  <si>
    <t>SP900ｾﾚｯｸｽﾎﾟﾝﾌﾟ用ｲﾝﾍﾟﾗ(海水用)</t>
  </si>
  <si>
    <t>SPDEN12</t>
  </si>
  <si>
    <t>SPDEN24</t>
  </si>
  <si>
    <t>SPM14017B</t>
  </si>
  <si>
    <t>SPM-140ｶﾞｽｹｯﾄ(B)(SPM150共通)ゴム製</t>
  </si>
  <si>
    <t>SPM1405</t>
  </si>
  <si>
    <t>SPM1505</t>
  </si>
  <si>
    <t>SPM1505KB</t>
  </si>
  <si>
    <t>SPM1505KH</t>
  </si>
  <si>
    <t>SPM1506</t>
  </si>
  <si>
    <t>SPM2006</t>
  </si>
  <si>
    <t>SPM200E</t>
  </si>
  <si>
    <t>SRB04050</t>
  </si>
  <si>
    <t>48~50ｼｰﾙｽﾀﾝ用ﾊﾟｯｷﾝBOXNO.15</t>
  </si>
  <si>
    <t>SRB13040</t>
  </si>
  <si>
    <t>40ｼｰﾙﾘﾝｸﾞ用ｵｰﾘﾝｸﾞNO.3</t>
  </si>
  <si>
    <t>SRB13045</t>
  </si>
  <si>
    <t>45ｼｰﾙﾘﾝｸﾞ用ｵｰﾘﾝｸﾞNO.3</t>
  </si>
  <si>
    <t>SRB13050</t>
  </si>
  <si>
    <t>50ｼｰﾙﾘﾝｸﾞ用ｵｰﾘﾝｸﾞNO.3</t>
  </si>
  <si>
    <t>SRB13055</t>
  </si>
  <si>
    <t>55ｼｰﾙﾘﾝｸﾞ用ｵｰﾘﾝｸﾞNO.3</t>
  </si>
  <si>
    <t>SRB13060</t>
  </si>
  <si>
    <t>60ｼｰﾙﾘﾝｸﾞ用ｵｰﾘﾝｸﾞNO.3</t>
  </si>
  <si>
    <t>SRB13065</t>
  </si>
  <si>
    <t>65ｼｰﾙﾘﾝｸﾞ用ｵｰﾘﾝｸﾞNO.3</t>
  </si>
  <si>
    <t>SRB13070</t>
  </si>
  <si>
    <t>70ｼｰﾙﾘﾝｸﾞ用ｵｰﾘﾝｸﾞNO.3</t>
  </si>
  <si>
    <t>SRB13075</t>
  </si>
  <si>
    <t>75ｼｰﾙﾘﾝｸﾞ用ｵｰﾘﾝｸﾞNO.3</t>
  </si>
  <si>
    <t>SRB13080</t>
  </si>
  <si>
    <t>80ｼｰﾙﾘﾝｸﾞ用ｵｰﾘﾝｸﾞNO.3</t>
  </si>
  <si>
    <t>SRB13085</t>
  </si>
  <si>
    <t>85ｼｰﾙﾘﾝｸﾞ用ｵｰﾘﾝｸﾞNO.3</t>
  </si>
  <si>
    <t>SRB13090</t>
  </si>
  <si>
    <t>90ｼｰﾙﾘﾝｸﾞ用ｵｰﾘﾝｸﾞNO.3</t>
  </si>
  <si>
    <t>SRB13095</t>
  </si>
  <si>
    <t>95ｼｰﾙﾘﾝｸﾞ用ｵｰﾘﾝｸﾞNO.3</t>
  </si>
  <si>
    <t>SRB13100</t>
  </si>
  <si>
    <t>100ｼｰﾙﾘﾝｸﾞ用ｵｰﾘﾝｸﾞNO.3</t>
  </si>
  <si>
    <t>SRB13105</t>
  </si>
  <si>
    <t>105ｼｰﾙﾘﾝｸﾞ用ｵｰﾘﾝｸﾞNO.3</t>
  </si>
  <si>
    <t>SRB13110</t>
  </si>
  <si>
    <t>110ｼｰﾙｽﾀﾝｼｰﾙﾘﾝｸﾞ用ｵｰﾘﾝｸﾞ</t>
  </si>
  <si>
    <t>SRB14040</t>
  </si>
  <si>
    <t>40ｼｰﾙｽﾀﾝ間座用ｵｰﾘﾝｸﾞNO.12</t>
  </si>
  <si>
    <t>SRB14045</t>
  </si>
  <si>
    <t>42~45ｼｰﾙｽﾀﾝ間座用ｵｰﾘﾝｸﾞNO.12</t>
  </si>
  <si>
    <t>SRB14050</t>
  </si>
  <si>
    <t>48~50ｼｰﾙｽﾀﾝ間座用ｵｰﾘﾝｸﾞNO.12</t>
  </si>
  <si>
    <t>SRB14055</t>
  </si>
  <si>
    <t>55ｼｰﾙｽﾀﾝ間座用ｵｰﾘﾝｸﾞNO.12</t>
  </si>
  <si>
    <t>SRB14060</t>
  </si>
  <si>
    <t>60ｼｰﾙｽﾀﾝ間座用ｵｰﾘﾝｸﾞNO.12</t>
  </si>
  <si>
    <t>SRB14065</t>
  </si>
  <si>
    <t>65ｼｰﾙｽﾀﾝ間座用ｵｰﾘﾝｸﾞNO.12</t>
  </si>
  <si>
    <t>SRB14070</t>
  </si>
  <si>
    <t>70ｼｰﾙｽﾀﾝ間座用ｵｰﾘﾝｸﾞNO.12</t>
  </si>
  <si>
    <t>SRB14075</t>
  </si>
  <si>
    <t>75ｼｰﾙｽﾀﾝ間座用ｵｰﾘﾝｸﾞNO.12</t>
  </si>
  <si>
    <t>SRB14080</t>
  </si>
  <si>
    <t>80ｼｰﾙｽﾀﾝ間座用ｵｰﾘﾝｸﾞNO.12</t>
  </si>
  <si>
    <t>SRB14085</t>
  </si>
  <si>
    <t>85ｼｰﾙｽﾀﾝ間座用ｵｰﾘﾝｸﾞNO.12</t>
  </si>
  <si>
    <t>SRB14090</t>
  </si>
  <si>
    <t>90ｼｰﾙｽﾀﾝ間座用ｵｰﾘﾝｸﾞNO.12</t>
  </si>
  <si>
    <t>SRB14095</t>
  </si>
  <si>
    <t>95ｼｰﾙｽﾀﾝ間座用ｵｰﾘﾝｸﾞNO.12</t>
  </si>
  <si>
    <t>SRB14100</t>
  </si>
  <si>
    <t>100ｼｰﾙｽﾀﾝ間座用ｵｰﾘﾝｸﾞNO.12</t>
  </si>
  <si>
    <t>SRB14110</t>
  </si>
  <si>
    <t>SRB15040</t>
  </si>
  <si>
    <t>40ﾊﾟｯｷﾝBOX用ｼｰﾄﾊﾟｯｷﾝNO.22</t>
  </si>
  <si>
    <t>SRB15045</t>
  </si>
  <si>
    <t>42~45ﾊﾟｯｷﾝBOX用ｼｰﾄPKNO.22</t>
  </si>
  <si>
    <t>SRB15050</t>
  </si>
  <si>
    <t>48~50ﾊﾟｯｷﾝBOX用ｼｰﾄPKNO.22</t>
  </si>
  <si>
    <t>SRB15055</t>
  </si>
  <si>
    <t>55ﾊﾟｯｷﾝBOX用ｼｰﾄﾊﾟｯｷﾝNO.22</t>
  </si>
  <si>
    <t>SRB15060</t>
  </si>
  <si>
    <t>60ﾊﾟｯｷﾝBOX用ｼｰﾄﾊﾟｯｷﾝNO.22</t>
  </si>
  <si>
    <t>SRB15065</t>
  </si>
  <si>
    <t>65ﾊﾟｯｷﾝBOX用ｼｰﾄﾊﾟｯｷﾝNO.22</t>
  </si>
  <si>
    <t>SRB15070</t>
  </si>
  <si>
    <t>70ﾊﾟｯｷﾝBOX用ｼｰﾄﾊﾟｯｷﾝNO.22</t>
  </si>
  <si>
    <t>SRB15075</t>
  </si>
  <si>
    <t>75ﾊﾟｯｷﾝBOX用ｼｰﾄﾊﾟｯｷﾝNO.22</t>
  </si>
  <si>
    <t>SRB15080</t>
  </si>
  <si>
    <t>80ﾊﾟｯｷﾝBOX用ｼｰﾄﾊﾟｯｷﾝNO.22</t>
  </si>
  <si>
    <t>SRB15085</t>
  </si>
  <si>
    <t>85ﾊﾟｯｷﾝBOX用ｼｰﾄﾊﾟｯｷﾝNO.22</t>
  </si>
  <si>
    <t>SRB15090</t>
  </si>
  <si>
    <t>90ﾊﾟｯｷﾝBOX用ｼｰﾄﾊﾟｯｷﾝNO.22</t>
  </si>
  <si>
    <t>SRB15095</t>
  </si>
  <si>
    <t>95ﾊﾟｯｷﾝBOX用ｼｰﾄﾊﾟｯｷﾝNO.22</t>
  </si>
  <si>
    <t>SRB15100</t>
  </si>
  <si>
    <t>100ﾊﾟｯｷﾝBOX用ｼｰﾄﾊﾟｯｷﾝNO.22</t>
  </si>
  <si>
    <t>SRB15105</t>
  </si>
  <si>
    <t>105ﾊﾟｯｷﾝBOX用ｼｰﾄﾊﾟｯｷﾝNO.22</t>
  </si>
  <si>
    <t>SRB15110</t>
  </si>
  <si>
    <t>110ﾊﾟｯｷﾝBOX用ｼｰﾄﾊﾟｯｷﾝNO.22</t>
  </si>
  <si>
    <t>SRB15120</t>
  </si>
  <si>
    <t>TSL-120ﾊﾟｯｷﾝBOX用ｼｰﾄﾊﾟｯｷﾝ</t>
  </si>
  <si>
    <t>SRB15130</t>
  </si>
  <si>
    <t>TSL-130ﾊﾟｯｷﾝBOX用ｼｰﾄﾊﾟｯｷﾝ</t>
  </si>
  <si>
    <t>SRB16040</t>
  </si>
  <si>
    <t>40TSA間座用ｼｰﾄﾊﾟｯｷﾝNO.23</t>
  </si>
  <si>
    <t>SRB16045</t>
  </si>
  <si>
    <t>45TSA間座用ｼｰﾄﾊﾟｯｷﾝNO.23</t>
  </si>
  <si>
    <t>SRB16050</t>
  </si>
  <si>
    <t>50TSA間座用ｼｰﾄﾊﾟｯｷﾝNO.23</t>
  </si>
  <si>
    <t>SRB16055</t>
  </si>
  <si>
    <t>55TSA間座用ｼｰﾄﾊﾟｯｷﾝNO.23</t>
  </si>
  <si>
    <t>SRB16060</t>
  </si>
  <si>
    <t>60TSA間座用ｼｰﾄﾊﾟｯｷﾝNO.23</t>
  </si>
  <si>
    <t>SRB16065</t>
  </si>
  <si>
    <t>65TSA間座用ｼｰﾄﾊﾟｯｷﾝNO.23</t>
  </si>
  <si>
    <t>SRB16070</t>
  </si>
  <si>
    <t>70TSA間座用ｼｰﾄﾊﾟｯｷﾝNO.23</t>
  </si>
  <si>
    <t>SRB16075</t>
  </si>
  <si>
    <t>75TSA間座用ｼｰﾄﾊﾟｯｷﾝNO.23</t>
  </si>
  <si>
    <t>SRB16080</t>
  </si>
  <si>
    <t>80TSA間座用ｼｰﾄﾊﾟｯｷﾝNO.23</t>
  </si>
  <si>
    <t>SRB16085</t>
  </si>
  <si>
    <t>85TSA間座用ｼｰﾄﾊﾟｯｷﾝNO.23</t>
  </si>
  <si>
    <t>SRB16090</t>
  </si>
  <si>
    <t>90TSA間座用ｼｰﾄﾊﾟｯｷﾝNO.23</t>
  </si>
  <si>
    <t>SRB16095</t>
  </si>
  <si>
    <t>95TSA間座用ｼｰﾄﾊﾟｯｷﾝNO.23</t>
  </si>
  <si>
    <t>SRB16100</t>
  </si>
  <si>
    <t>100TSA間座用ｼｰﾄﾊﾟｯｷﾝNO.23</t>
  </si>
  <si>
    <t>SRB16105</t>
  </si>
  <si>
    <t>105TSA間座用ｼｰﾄﾊﾟｯｷﾝNO.23</t>
  </si>
  <si>
    <t>SRB16110</t>
  </si>
  <si>
    <t>110TSA間座用ｼｰﾄﾊﾟｯｷﾝNO.23</t>
  </si>
  <si>
    <t>SRB16120</t>
  </si>
  <si>
    <t>TSL-120間座用ｼｰﾄﾊﾟｯｷﾝ</t>
  </si>
  <si>
    <t>SRB16130</t>
  </si>
  <si>
    <t>TSL-130間座用ｼｰﾄﾊﾟｯｷﾝ</t>
  </si>
  <si>
    <t>SRB17040</t>
  </si>
  <si>
    <t>40TSA給水型用ｼｰﾄﾊﾟｯｷﾝNO.27</t>
  </si>
  <si>
    <t>SRB17045</t>
  </si>
  <si>
    <t>42~45TSA給水型用ｼｰﾄﾊﾟｯｷﾝNO.27</t>
  </si>
  <si>
    <t>SRB17050</t>
  </si>
  <si>
    <t>48~50TSA給水型用ｼｰﾄﾊﾟｯｷﾝNO.27</t>
  </si>
  <si>
    <t>SRB17055</t>
  </si>
  <si>
    <t>55TSA給水型用ｼｰﾄﾊﾟｯｷﾝNO.27</t>
  </si>
  <si>
    <t>SRB17060</t>
  </si>
  <si>
    <t>60TSA給水型用ｼｰﾄﾊﾟｯｷﾝNO.27</t>
  </si>
  <si>
    <t>SRB17065</t>
  </si>
  <si>
    <t>65TSA給水型用ｼｰﾄﾊﾟｯｷﾝNO.27</t>
  </si>
  <si>
    <t>SRB17070</t>
  </si>
  <si>
    <t>70TSA給水型用ｼｰﾄﾊﾟｯｷﾝNO.27</t>
  </si>
  <si>
    <t>SRB17075</t>
  </si>
  <si>
    <t>75TSA給水型用ｼｰﾄﾊﾟｯｷﾝNO.27</t>
  </si>
  <si>
    <t>SRB17080</t>
  </si>
  <si>
    <t>80TSA給水型用ｼｰﾄﾊﾟｯｷﾝNO.27</t>
  </si>
  <si>
    <t>SRB17085</t>
  </si>
  <si>
    <t>85TSA給水型用ｼｰﾄﾊﾟｯｷﾝNO.27</t>
  </si>
  <si>
    <t>SRB17090</t>
  </si>
  <si>
    <t>90TSA給水型用ｼｰﾄﾊﾟｯｷﾝNO.27</t>
  </si>
  <si>
    <t>SRB17095</t>
  </si>
  <si>
    <t>95TSA給水型用ｼｰﾄﾊﾟｯｷﾝNO.27</t>
  </si>
  <si>
    <t>SRB17100</t>
  </si>
  <si>
    <t>100TSA給水型用ｼｰﾄﾊﾟｯｷﾝNO.27</t>
  </si>
  <si>
    <t>SRB17105</t>
  </si>
  <si>
    <t>105TSA給水型用ｼｰﾄﾊﾟｯｷﾝNO.27</t>
  </si>
  <si>
    <t>SRB17110</t>
  </si>
  <si>
    <t>110TSA給水型用ｼｰﾄﾊﾟｯｷﾝNO.27</t>
  </si>
  <si>
    <t>SRB18040</t>
  </si>
  <si>
    <t>40TSA給水なし用ｼｰﾄﾊﾟｯｷﾝNO.27</t>
  </si>
  <si>
    <t>SRB18045</t>
  </si>
  <si>
    <t>SRB18045W</t>
  </si>
  <si>
    <t>S77*42~45TSA給水なし用ｼｰﾄP№27</t>
  </si>
  <si>
    <t>SRB18050</t>
  </si>
  <si>
    <t>48~50TSA給水なし用ｼｰﾄﾊﾟｯｷﾝNO.27</t>
  </si>
  <si>
    <t>SRB18055</t>
  </si>
  <si>
    <t>SRB18065</t>
  </si>
  <si>
    <t>65~70TSA給水なし用ｼｰﾄﾊﾟｯｷﾝNO.27</t>
  </si>
  <si>
    <t>SRB18075</t>
  </si>
  <si>
    <t>75TSA給水なし用ｼｰﾄﾊﾟｯｷﾝNO.27</t>
  </si>
  <si>
    <t>SRB18080</t>
  </si>
  <si>
    <t>80TSA給水なし用ｼｰﾄﾊﾟｯｷﾝNO.27</t>
  </si>
  <si>
    <t>SRB18085</t>
  </si>
  <si>
    <t>85TSA給水なし用ｼｰﾄﾊﾟｯｷﾝNO.27</t>
  </si>
  <si>
    <t>SRB18090</t>
  </si>
  <si>
    <t>SRB18100</t>
  </si>
  <si>
    <t>100~105TSA給水なし用ｼｰﾄﾊﾟｯｷﾝ№27</t>
  </si>
  <si>
    <t>SRB18110</t>
  </si>
  <si>
    <t>110TSA給水なし用ｼｰﾄﾊﾟｯｷﾝNO.27</t>
  </si>
  <si>
    <t>SRB2008</t>
  </si>
  <si>
    <t>M8用ｼｰｺｰﾚﾝｽﾊﾟｯｷﾝ</t>
  </si>
  <si>
    <t>SRB2010</t>
  </si>
  <si>
    <t>SRB2012</t>
  </si>
  <si>
    <t>SRB43M163</t>
  </si>
  <si>
    <t>SRB43M203</t>
  </si>
  <si>
    <t>BSM203種ﾅｯﾄ</t>
  </si>
  <si>
    <t>SRB46115</t>
  </si>
  <si>
    <t>SRB46120</t>
  </si>
  <si>
    <t>SRB46125</t>
  </si>
  <si>
    <t>SRB46130</t>
  </si>
  <si>
    <t>STRH101</t>
  </si>
  <si>
    <t>STRH112</t>
  </si>
  <si>
    <t>TW60A112φｽﾄﾛﾝｸﾞﾊﾞﾝﾄﾞ(MAX117)</t>
  </si>
  <si>
    <t>TW5125A用ｽﾄﾛﾝｸﾞﾊﾞﾝﾄﾞ(MAX164)</t>
  </si>
  <si>
    <t>STRH128</t>
  </si>
  <si>
    <t>STRH147</t>
  </si>
  <si>
    <t>TW6150A用ｽﾄﾛﾝｸﾞﾊﾞﾝﾄﾞ(MAX190)</t>
  </si>
  <si>
    <t>TW7175A用ｽﾄﾛﾝｸﾞﾊﾞﾝﾄﾞ(MAX213)</t>
  </si>
  <si>
    <t>TW8200A用ｽﾄﾛﾝｸﾞﾊﾞﾝﾄﾞ(MAX240)</t>
  </si>
  <si>
    <t>TW3838用ｽﾄﾛﾝｸﾞﾊﾞﾝﾄﾞ(MAX53)</t>
  </si>
  <si>
    <t>STRH508</t>
  </si>
  <si>
    <t>STRH50A</t>
  </si>
  <si>
    <t>TW250A用ｽﾄﾛﾝｸﾞﾊﾞﾝﾄﾞ(MAX77)</t>
  </si>
  <si>
    <t>STRH51A</t>
  </si>
  <si>
    <t>STRH635</t>
  </si>
  <si>
    <t>STRH65A</t>
  </si>
  <si>
    <t>TW45A65A用ｽﾄﾛﾝｸﾞﾊﾞﾝﾄﾞ(MAX99)</t>
  </si>
  <si>
    <t>STRH80A</t>
  </si>
  <si>
    <t>STRH90A</t>
  </si>
  <si>
    <t>SW21H</t>
  </si>
  <si>
    <t>500*360*25亜鉛板素材(座ｸﾞﾘなし)</t>
  </si>
  <si>
    <t>T1033</t>
  </si>
  <si>
    <t>T1033日発用ﾎﾞｰﾙｼﾞｮｲﾝﾄ</t>
  </si>
  <si>
    <t>T2502</t>
  </si>
  <si>
    <t>(禁止)T-25Eｸﾘｰﾝﾌｧﾝ用本体(下)</t>
  </si>
  <si>
    <t>(禁止)T-25Eｸﾘｰﾝﾌｧﾝ用本体(上)</t>
  </si>
  <si>
    <t>T-25Eｸﾘｰﾝﾌｧﾝ用本体(上.下)</t>
  </si>
  <si>
    <t>T3002</t>
  </si>
  <si>
    <t>(禁止)T-30Eｸﾘｰﾝﾌｧﾝ用本体(下)</t>
  </si>
  <si>
    <t>(禁止)T-30Eｸﾘｰﾝﾌｧﾝ用本体(上)</t>
  </si>
  <si>
    <t>T-30Eｸﾘｰﾝﾌｧﾝ用本体(上.下)</t>
  </si>
  <si>
    <t>T7002</t>
  </si>
  <si>
    <t>T70HD</t>
  </si>
  <si>
    <t>(禁止)T-70Eｸﾘｰﾝﾌｧﾝ用本体(下)</t>
  </si>
  <si>
    <t>T70HM</t>
  </si>
  <si>
    <t>(禁止)T-70Eｸﾘｰﾝﾌｧﾝ用本体(中)</t>
  </si>
  <si>
    <t>T70HU</t>
  </si>
  <si>
    <t>(禁止)T-70Eｸﾘｰﾝﾌｧﾝ用本体(上)</t>
  </si>
  <si>
    <t>T-70Eｸﾘｰﾝﾌｧﾝ用本体(上.中.下)</t>
  </si>
  <si>
    <t>TC158RB</t>
  </si>
  <si>
    <t>TC180RB</t>
  </si>
  <si>
    <t>TC200RB</t>
  </si>
  <si>
    <t>TCB</t>
  </si>
  <si>
    <t>TEN3238</t>
  </si>
  <si>
    <t>TEN3850</t>
  </si>
  <si>
    <t>TEN6376</t>
  </si>
  <si>
    <t>50A(2”)*4mTWﾏﾘﾝﾊﾟｲﾌﾟ(とも排気用)</t>
  </si>
  <si>
    <t>TF050AY</t>
  </si>
  <si>
    <t>TF065AY</t>
  </si>
  <si>
    <t>80A(3”)*4mTWﾏﾘﾝﾊﾟｲﾌﾟ(とも排気用)</t>
  </si>
  <si>
    <t>TF080AY</t>
  </si>
  <si>
    <t>TF100AY</t>
  </si>
  <si>
    <t>TF125AY</t>
  </si>
  <si>
    <t>TF150AY</t>
  </si>
  <si>
    <t>THS050A</t>
  </si>
  <si>
    <t>THS050B</t>
  </si>
  <si>
    <t>THS057A</t>
  </si>
  <si>
    <t>THS057B</t>
  </si>
  <si>
    <t>THS070A</t>
  </si>
  <si>
    <t>THS070B</t>
  </si>
  <si>
    <t>TN0125A</t>
  </si>
  <si>
    <t>TN0130A</t>
  </si>
  <si>
    <t>TN0525E</t>
  </si>
  <si>
    <t>TN0530E</t>
  </si>
  <si>
    <t>TN0570E</t>
  </si>
  <si>
    <t>S96*軸60TP型給水用前部金具</t>
  </si>
  <si>
    <t>40ｼｰﾙｽﾀﾝ用ﾀﾞｲﾔﾌﾗﾑ</t>
  </si>
  <si>
    <t>45ｼｰﾙｽﾀﾝ用ﾀﾞｲﾔﾌﾗﾑ</t>
  </si>
  <si>
    <t>50ｼｰﾙｽﾀﾝ用ﾀﾞｲﾔﾌﾗﾑ</t>
  </si>
  <si>
    <t>55ｼｰﾙｽﾀﾝ用ﾀﾞｲﾔﾌﾗﾑ</t>
  </si>
  <si>
    <t>60ｼｰﾙｽﾀﾝ用ﾀﾞｲﾔﾌﾗﾑ</t>
  </si>
  <si>
    <t>65ｼｰﾙｽﾀﾝ用ﾀﾞｲﾔﾌﾗﾑ</t>
  </si>
  <si>
    <t>70ｼｰﾙｽﾀﾝ用ﾀﾞｲﾔﾌﾗﾑ</t>
  </si>
  <si>
    <t>75ｼｰﾙｽﾀﾝ用ﾀﾞｲﾔﾌﾗﾑ</t>
  </si>
  <si>
    <t>80ｼｰﾙｽﾀﾝ用ﾀﾞｲﾔﾌﾗﾑ</t>
  </si>
  <si>
    <t>85ｼｰﾙｽﾀﾝ用ﾀﾞｲﾔﾌﾗﾑ</t>
  </si>
  <si>
    <t>90ｼｰﾙｽﾀﾝ用ﾀﾞｲﾔﾌﾗﾑ</t>
  </si>
  <si>
    <t>95ｼｰﾙｽﾀﾝ用ﾀﾞｲﾔﾌﾗﾑ</t>
  </si>
  <si>
    <t>100ｼｰﾙｽﾀﾝ用ﾀﾞｲﾔﾌﾗﾑ</t>
  </si>
  <si>
    <t>105ｼｰﾙｽﾀﾝ用ﾀﾞｲﾔﾌﾗﾑ</t>
  </si>
  <si>
    <t>110ｼｰﾙｽﾀﾝ用ﾀﾞｲﾔﾌﾗﾑ</t>
  </si>
  <si>
    <t>TR07030</t>
  </si>
  <si>
    <t>SUS31630ｼｰﾙｽﾀﾝ用ｼｰﾙﾘﾝｸﾞ</t>
  </si>
  <si>
    <t>SUS31632ｼｰﾙｽﾀﾝ用ｼｰﾙﾘﾝｸﾞ</t>
  </si>
  <si>
    <t>SUS31634ｼｰﾙｽﾀﾝ用ｼｰﾙﾘﾝｸﾞ</t>
  </si>
  <si>
    <t>SUS31635ｼｰﾙｽﾀﾝ用ｼｰﾙﾘﾝｸﾞ</t>
  </si>
  <si>
    <t>SUS31636ｼｰﾙｽﾀﾝ用ｼｰﾙﾘﾝｸﾞ</t>
  </si>
  <si>
    <t>SUS31638ｼｰﾙｽﾀﾝ用ｼｰﾙﾘﾝｸﾞ</t>
  </si>
  <si>
    <t>SUS31640ｼｰﾙｽﾀﾝ用ｼｰﾙﾘﾝｸﾞ</t>
  </si>
  <si>
    <t>SUS31642ｼｰﾙｽﾀﾝ用ｼｰﾙﾘﾝｸﾞ</t>
  </si>
  <si>
    <t>SUS31644ｼｰﾙｽﾀﾝ用ｼｰﾙﾘﾝｸﾞ</t>
  </si>
  <si>
    <t>SUS31645ｼｰﾙｽﾀﾝ用ｼｰﾙﾘﾝｸﾞ</t>
  </si>
  <si>
    <t>SUS31648ｼｰﾙｽﾀﾝ用ｼｰﾙﾘﾝｸﾞ</t>
  </si>
  <si>
    <t>SUS31650ｼｰﾙｽﾀﾝ用ｼｰﾙﾘﾝｸﾞ</t>
  </si>
  <si>
    <t>SUS31655ｼｰﾙｽﾀﾝ用ｼｰﾙﾘﾝｸﾞ</t>
  </si>
  <si>
    <t>SUS31660ｼｰﾙｽﾀﾝ用ｼｰﾙﾘﾝｸﾞ</t>
  </si>
  <si>
    <t>SUS31665ｼｰﾙｽﾀﾝ用ｼｰﾙﾘﾝｸﾞ</t>
  </si>
  <si>
    <t>SUS31670ｼｰﾙｽﾀﾝ用ｼｰﾙﾘﾝｸﾞ</t>
  </si>
  <si>
    <t>SUS31675ｼｰﾙｽﾀﾝ用ｼｰﾙﾘﾝｸﾞ</t>
  </si>
  <si>
    <t>SUS31680ｼｰﾙｽﾀﾝ用ｼｰﾙﾘﾝｸﾞ</t>
  </si>
  <si>
    <t>SUS31685ｼｰﾙｽﾀﾝ用ｼｰﾙﾘﾝｸﾞ</t>
  </si>
  <si>
    <t>SUS31690ｼｰﾙｽﾀﾝ用ｼｰﾙﾘﾝｸﾞ</t>
  </si>
  <si>
    <t>SUS31695ｼｰﾙｽﾀﾝ用ｼｰﾙﾘﾝｸﾞ</t>
  </si>
  <si>
    <t>SUS316100ｼｰﾙｽﾀﾝ用ｼｰﾙﾘﾝｸﾞ</t>
  </si>
  <si>
    <t>SUS316105ｼｰﾙｽﾀﾝ用ｼｰﾙﾘﾝｸﾞ</t>
  </si>
  <si>
    <t>SUS316110ｼｰﾙｽﾀﾝ用ｼｰﾙﾘﾝｸﾞ</t>
  </si>
  <si>
    <t>軸45ｽｰﾊﾟｰｼｰﾙ用ｺﾞﾑｼｰﾙ(専用ｸﾞﾘｽ付)</t>
  </si>
  <si>
    <t>軸45ｽｰﾊﾟｰｼｰﾙ用ｶﾊﾞｰｺﾞﾑ</t>
  </si>
  <si>
    <t>TRA型軸45単式用ｽｰﾊﾟｰｼｰﾙ単体</t>
  </si>
  <si>
    <t>軸50ｽｰﾊﾟｰｼｰﾙ用ｺﾞﾑｼｰﾙ(専用ｸﾞﾘｽ付)</t>
  </si>
  <si>
    <t>軸50ｽｰﾊﾟｰｼｰﾙ用ｶﾊﾞｰｺﾞﾑ</t>
  </si>
  <si>
    <t>軸55ｽｰﾊﾟｰｼｰﾙ用ｺﾞﾑｼｰﾙ(専用ｸﾞﾘｽ付)</t>
  </si>
  <si>
    <t>軸55ｽｰﾊﾟｰｼｰﾙ用ｶﾊﾞｰｺﾞﾑ</t>
  </si>
  <si>
    <t>軸60ｽｰﾊﾟｰｼｰﾙ用ｺﾞﾑｼｰﾙ(専用ｸﾞﾘｽ付)</t>
  </si>
  <si>
    <t>軸60ｽｰﾊﾟｰｼｰﾙ用ｶﾊﾞｰｺﾞﾑ</t>
  </si>
  <si>
    <t>軸65ｽｰﾊﾟｰｼｰﾙ用ｺﾞﾑｼｰﾙ(専用ｸﾞﾘｽ付)</t>
  </si>
  <si>
    <t>軸65ｽｰﾊﾟｰｼｰﾙ用ｶﾊﾞｰｺﾞﾑ</t>
  </si>
  <si>
    <t>軸70ｽｰﾊﾟｰｼｰﾙ用ｺﾞﾑｼｰﾙ(専用ｸﾞﾘｽ付)</t>
  </si>
  <si>
    <t>軸70ｽｰﾊﾟｰｼｰﾙ用ｶﾊﾞｰｺﾞﾑ</t>
  </si>
  <si>
    <t>軸75ｽｰﾊﾟｰｼｰﾙ用ｺﾞﾑｼｰﾙ(専用ｸﾞﾘｽ付)</t>
  </si>
  <si>
    <t>軸80ｽｰﾊﾟｰｼｰﾙ用ｺﾞﾑｼｰﾙ(専用ｸﾞﾘｽ付)</t>
  </si>
  <si>
    <t>軸80ｽｰﾊﾟｰｼｰﾙ用ｶﾊﾞｰｺﾞﾑ</t>
  </si>
  <si>
    <t>軸85ｽｰﾊﾟｰｼｰﾙ用ｺﾞﾑｼｰﾙ(専用ｸﾞﾘｽ付)</t>
  </si>
  <si>
    <t>軸90ｽｰﾊﾟｰｼｰﾙ用ｺﾞﾑｼｰﾙ(専用ｸﾞﾘｽ付)</t>
  </si>
  <si>
    <t>軸90ｽｰﾊﾟｰｼｰﾙ用ｶﾊﾞｰｺﾞﾑ</t>
  </si>
  <si>
    <t>軸95ｽｰﾊﾟｰｼｰﾙ用ｺﾞﾑｼｰﾙ(専用ｸﾞﾘｽ付)</t>
  </si>
  <si>
    <t>軸100ｽｰﾊﾟｰｼｰﾙ用ｺﾞﾑｼｰﾙ(専用ｸﾞﾘｽ付)</t>
  </si>
  <si>
    <t>軸100ｽｰﾊﾟｰｼｰﾙ用ｶﾊﾞｰｺﾞﾑ</t>
  </si>
  <si>
    <t>TSAS110*70ｼｰﾙｱﾀﾞﾌﾟﾀｰ給水無用</t>
  </si>
  <si>
    <t>TSAS110*70ｼｰﾙｱﾀﾞﾌﾟﾀｰ給水用</t>
  </si>
  <si>
    <t>TSAS120*75ｼｰﾙｱﾀﾞﾌﾟﾀｰ給水用</t>
  </si>
  <si>
    <t>TSL12115</t>
  </si>
  <si>
    <t>TSL-1152型ｼｰﾙﾘﾝｸﾞ</t>
  </si>
  <si>
    <t>TSL12120</t>
  </si>
  <si>
    <t>TSL-1202型ｼｰﾙﾘﾝｸﾞ</t>
  </si>
  <si>
    <t>TSL12125</t>
  </si>
  <si>
    <t>TSL-1252型ｼｰﾙﾘﾝｸﾞ</t>
  </si>
  <si>
    <t>TSL12130</t>
  </si>
  <si>
    <t>TSL-1302型ｼｰﾙﾘﾝｸﾞ</t>
  </si>
  <si>
    <t>TSL-1202型ﾀﾞｲﾔﾌﾗﾑ</t>
  </si>
  <si>
    <t>TSL-1302型ﾀﾞｲﾔﾌﾗﾑ</t>
  </si>
  <si>
    <t>TWﾛﾝｸﾞﾗｲﾌｸｰﾗﾝﾄ95(2Lﾎﾟﾘ入)</t>
  </si>
  <si>
    <t>TWP700SET</t>
  </si>
  <si>
    <t>TZA045S</t>
  </si>
  <si>
    <t>TZA050S</t>
  </si>
  <si>
    <t>TZA055S</t>
  </si>
  <si>
    <t>TZA060S</t>
  </si>
  <si>
    <t>TZA065S</t>
  </si>
  <si>
    <t>TZA070S</t>
  </si>
  <si>
    <t>TZA075S</t>
  </si>
  <si>
    <t>TZA080S</t>
  </si>
  <si>
    <t>TZA085S</t>
  </si>
  <si>
    <t>TZA090S</t>
  </si>
  <si>
    <t>TZA095S</t>
  </si>
  <si>
    <t>TZA100S</t>
  </si>
  <si>
    <t>105型*100TW製空冷中間軸受ﾒﾀﾙ(新型)</t>
  </si>
  <si>
    <t>TZA105S</t>
  </si>
  <si>
    <t>105型*105TW製空冷中間軸受ﾒﾀﾙ(新型)</t>
  </si>
  <si>
    <t>UA01</t>
  </si>
  <si>
    <t>ｼｰﾙｽﾀﾝｶｰﾎﾞﾝﾌﾞﾗｼ用銅ｶｰﾎﾞﾝ</t>
  </si>
  <si>
    <t>軸40TWｼｰﾙｽﾀﾝ用ｶｰﾎﾞﾝﾌﾞﾗｼ(ｾｯﾄ品)</t>
  </si>
  <si>
    <t>軸45TWｼｰﾙｽﾀﾝ用ｶｰﾎﾞﾝﾌﾞﾗｼ(ｾｯﾄ品)</t>
  </si>
  <si>
    <t>軸50TWｼｰﾙｽﾀﾝ用ｶｰﾎﾞﾝﾌﾞﾗｼ(ｾｯﾄ品)</t>
  </si>
  <si>
    <t>軸55TWｼｰﾙｽﾀﾝ用ｶｰﾎﾞﾝﾌﾞﾗｼ(ｾｯﾄ品)</t>
  </si>
  <si>
    <t>軸60TWｼｰﾙｽﾀﾝ用ｶｰﾎﾞﾝﾌﾞﾗｼ(ｾｯﾄ品)</t>
  </si>
  <si>
    <t>軸65TWｼｰﾙｽﾀﾝ用ｶｰﾎﾞﾝﾌﾞﾗｼ(ｾｯﾄ品)</t>
  </si>
  <si>
    <t>軸70TWｼｰﾙｽﾀﾝ用ｶｰﾎﾞﾝﾌﾞﾗｼ(ｾｯﾄ品)</t>
  </si>
  <si>
    <t>軸75TWｼｰﾙｽﾀﾝ用ｶｰﾎﾞﾝﾌﾞﾗｼ(ｾｯﾄ品)</t>
  </si>
  <si>
    <t>軸80TWｼｰﾙｽﾀﾝ用ｶｰﾎﾞﾝﾌﾞﾗｼ(ｾｯﾄ品)</t>
  </si>
  <si>
    <t>軸85TWｼｰﾙｽﾀﾝ用ｶｰﾎﾞﾝﾌﾞﾗｼ(ｾｯﾄ品)</t>
  </si>
  <si>
    <t>軸90TWｼｰﾙｽﾀﾝ用ｶｰﾎﾞﾝﾌﾞﾗｼ(ｾｯﾄ品)</t>
  </si>
  <si>
    <t>軸95TWｼｰﾙｽﾀﾝ用ｶｰﾎﾞﾝﾌﾞﾗｼ(ｾｯﾄ品)</t>
  </si>
  <si>
    <t>UC12F24</t>
  </si>
  <si>
    <t>TUC-12F24V船舶用分電盤</t>
  </si>
  <si>
    <t>UC14F24</t>
  </si>
  <si>
    <t>1650亜鉛棒(ｶﾁ込)16φｘ49ｘ74</t>
  </si>
  <si>
    <t>VI5005050</t>
  </si>
  <si>
    <t>VI5007550</t>
  </si>
  <si>
    <t>VI5010050</t>
  </si>
  <si>
    <t>12*600*6m白色ﾌﾞﾗﾝｹｯﾄ(1300BL6P)</t>
  </si>
  <si>
    <t>12*600*7.2m白色ﾌﾞﾗﾝｹｯﾄ(1300BL6P)</t>
  </si>
  <si>
    <t>25*600*6m白色ﾌﾞﾗﾝｹｯﾄ(1300BL6P)</t>
  </si>
  <si>
    <t>25*600*7.2m白色ﾌﾞﾗﾝｹｯﾄ(1300BL6P)</t>
  </si>
  <si>
    <t>VK0205030</t>
  </si>
  <si>
    <t>VK0207530</t>
  </si>
  <si>
    <t>VK0210030</t>
  </si>
  <si>
    <t>VL0505050</t>
  </si>
  <si>
    <t>VL0507550</t>
  </si>
  <si>
    <t>VL0510050</t>
  </si>
  <si>
    <t>VN1507530</t>
  </si>
  <si>
    <t>VN1510030</t>
  </si>
  <si>
    <t>WCP10030M</t>
  </si>
  <si>
    <t>WCP13035M</t>
  </si>
  <si>
    <t>WCP13038M</t>
  </si>
  <si>
    <t>WCP13040M</t>
  </si>
  <si>
    <t>WCP13040O</t>
  </si>
  <si>
    <t>WCP14545M</t>
  </si>
  <si>
    <t>WCP15850M</t>
  </si>
  <si>
    <t>WCP15850O</t>
  </si>
  <si>
    <t>WCP18060M</t>
  </si>
  <si>
    <t>WHH</t>
  </si>
  <si>
    <t>WHOSE060X1M</t>
  </si>
  <si>
    <t>60*1m布巻きｳｫｰﾀｰﾎｰｽ</t>
  </si>
  <si>
    <t>WHOSE060X2M</t>
  </si>
  <si>
    <t>60*2m布巻きｳｫｰﾀｰﾎｰｽ</t>
  </si>
  <si>
    <t>WHOSE060X3M</t>
  </si>
  <si>
    <t>WHOSE060X5M</t>
  </si>
  <si>
    <t>60*5m布巻きｳｫｰﾀｰﾎｰｽ</t>
  </si>
  <si>
    <t>WHOSE063X1M</t>
  </si>
  <si>
    <t>63*1m布巻きｳｫｰﾀｰﾎｰｽ</t>
  </si>
  <si>
    <t>WHOSE063X2M</t>
  </si>
  <si>
    <t>63*2m布巻きｳｫｰﾀｰﾎｰｽ</t>
  </si>
  <si>
    <t>WHOSE063X3M</t>
  </si>
  <si>
    <t>63*3m布巻きｳｫｰﾀｰﾎｰｽ</t>
  </si>
  <si>
    <t>WHOSE063X5M</t>
  </si>
  <si>
    <t>63*5m布巻きｳｫｰﾀｰﾎｰｽ</t>
  </si>
  <si>
    <t>WHOSE076X1M</t>
  </si>
  <si>
    <t>WHOSE076X2M</t>
  </si>
  <si>
    <t>WHOSE076X3M</t>
  </si>
  <si>
    <t>WHOSE076X5M</t>
  </si>
  <si>
    <t>WHOSE089X1M</t>
  </si>
  <si>
    <t>WHOSE089X2M</t>
  </si>
  <si>
    <t>WHOSE089X3M</t>
  </si>
  <si>
    <t>WHOSE089X5M</t>
  </si>
  <si>
    <t>WHOSE101X1M</t>
  </si>
  <si>
    <t>31/2(100)*1m布巻きｳｫｰﾀｰﾎｰｽ</t>
  </si>
  <si>
    <t>WHOSE101X3M</t>
  </si>
  <si>
    <t>31/2(100)*3m布巻きｳｫｰﾀｰﾎｰｽ</t>
  </si>
  <si>
    <t>WHOSE101X5M</t>
  </si>
  <si>
    <t>31/2(100)*5m布巻きｳｫｰﾀｰﾎｰｽ</t>
  </si>
  <si>
    <t>WHOSE114X1M</t>
  </si>
  <si>
    <t>4”(114)*1m布巻きｳｫｰﾀｰﾎｰｽ</t>
  </si>
  <si>
    <t>WHOSE114X2M</t>
  </si>
  <si>
    <t>4”(114)*2m布巻きｳｫｰﾀｰﾎｰｽ</t>
  </si>
  <si>
    <t>WHOSE114X3M</t>
  </si>
  <si>
    <t>4”(114)*3m布巻きｳｫｰﾀｰﾎｰｽ</t>
  </si>
  <si>
    <t>WHOSE114X5M</t>
  </si>
  <si>
    <t>4”(114)*5m布巻きｳｫｰﾀｰﾎｰｽ</t>
  </si>
  <si>
    <t>WHOSE139X1M</t>
  </si>
  <si>
    <t>5”(140)*1m布巻きｳｫｰﾀｰﾎｰｽ</t>
  </si>
  <si>
    <t>WHOSE139X2M</t>
  </si>
  <si>
    <t>5”(140)*2m布巻きｳｫｰﾀｰﾎｰｽ</t>
  </si>
  <si>
    <t>WHOSE139X3M</t>
  </si>
  <si>
    <t>5”(140)*3m布巻きｳｫｰﾀｰﾎｰｽ</t>
  </si>
  <si>
    <t>WHOSE139X5M</t>
  </si>
  <si>
    <t>5”(140)*5m布巻きｳｫｰﾀｰﾎｰｽ</t>
  </si>
  <si>
    <t>WHOSE165X1M</t>
  </si>
  <si>
    <t>6”(165)*1m布巻きｳｫｰﾀｰﾎｰｽ</t>
  </si>
  <si>
    <t>WHOSE165X2M</t>
  </si>
  <si>
    <t>6”(165)*2m布巻きｳｫｰﾀｰﾎｰｽ</t>
  </si>
  <si>
    <t>WHOSE165X3M</t>
  </si>
  <si>
    <t>6”(165)*3m布巻きｳｫｰﾀｰﾎｰｽ</t>
  </si>
  <si>
    <t>WHOSE165X5M</t>
  </si>
  <si>
    <t>6”(165)*5m布巻きｳｫｰﾀｰﾎｰｽ</t>
  </si>
  <si>
    <t>WHOSE216X1M</t>
  </si>
  <si>
    <t>8”(215)*1m布巻きｳｫｰﾀｰﾎｰｽ</t>
  </si>
  <si>
    <t>WHOSE216X2M</t>
  </si>
  <si>
    <t>8”(215)*2m布巻きｳｫｰﾀｰﾎｰｽ</t>
  </si>
  <si>
    <t>WHOSE216X5M</t>
  </si>
  <si>
    <t>WHOSE265X1M</t>
  </si>
  <si>
    <t>10”(265)*1m布巻きｳｫｰﾀｰﾎｰｽ</t>
  </si>
  <si>
    <t>WHWVB</t>
  </si>
  <si>
    <t>WP306</t>
  </si>
  <si>
    <t>YN99060</t>
  </si>
  <si>
    <t>YN99067</t>
  </si>
  <si>
    <t>YN99088</t>
  </si>
  <si>
    <t>YN99110</t>
  </si>
  <si>
    <t>YN99120</t>
  </si>
  <si>
    <t>YN99150</t>
  </si>
  <si>
    <t>YN99160</t>
  </si>
  <si>
    <t>YN99170</t>
  </si>
  <si>
    <t>YN99180</t>
  </si>
  <si>
    <t>YN99190</t>
  </si>
  <si>
    <t>YN99200</t>
  </si>
  <si>
    <t>YZOF34A</t>
  </si>
  <si>
    <t>YZOF34B</t>
  </si>
  <si>
    <t>YZOF38A</t>
  </si>
  <si>
    <t>YZOF38B</t>
  </si>
  <si>
    <t>YZOF40A</t>
  </si>
  <si>
    <t>YZOF40B</t>
  </si>
  <si>
    <t>YZOF42A</t>
  </si>
  <si>
    <t>YZOF42B</t>
  </si>
  <si>
    <t>YZOF45A</t>
  </si>
  <si>
    <t>YZOF45B</t>
  </si>
  <si>
    <t>ZAP05</t>
  </si>
  <si>
    <t>ZAP-B-1/2防蝕亜鉛</t>
  </si>
  <si>
    <t>ZAP10</t>
  </si>
  <si>
    <t>ZAP-B-1防蝕亜鉛</t>
  </si>
  <si>
    <t>ZAP30</t>
  </si>
  <si>
    <t>ZAP-B-3防蝕亜鉛</t>
  </si>
  <si>
    <t>ZD032</t>
  </si>
  <si>
    <t>3.2mm*3mﾊﾞﾙｶｰﾊﾟｯｷﾝ</t>
  </si>
  <si>
    <t>ZD048</t>
  </si>
  <si>
    <t>4.8mm*3mﾊﾞﾙｶｰﾊﾟｯｷﾝ</t>
  </si>
  <si>
    <t>ZD064</t>
  </si>
  <si>
    <t>6.4mm*3mﾊﾞﾙｶｰﾊﾟｯｷﾝ</t>
  </si>
  <si>
    <t>ZD079</t>
  </si>
  <si>
    <t>7.9mm*3mﾊﾞﾙｶｰﾊﾟｯｷﾝ</t>
  </si>
  <si>
    <t>ZD095</t>
  </si>
  <si>
    <t>9.5mm*3mﾊﾞﾙｶｰﾊﾟｯｷﾝ</t>
  </si>
  <si>
    <t>ZD111</t>
  </si>
  <si>
    <t>11.1mm*3mﾊﾞﾙｶｰﾊﾟｯｷﾝ</t>
  </si>
  <si>
    <t>ZD127</t>
  </si>
  <si>
    <t>12.7mm*3mﾊﾞﾙｶｰﾊﾟｯｷﾝ</t>
  </si>
  <si>
    <t>ZD143</t>
  </si>
  <si>
    <t>14.3mm*3mﾊﾞﾙｶｰﾊﾟｯｷﾝ</t>
  </si>
  <si>
    <t>ZD159</t>
  </si>
  <si>
    <t>15.9mm*3mﾊﾞﾙｶｰﾊﾟｯｷﾝ</t>
  </si>
  <si>
    <t>ZD175</t>
  </si>
  <si>
    <t>17.5mm*3mﾊﾞﾙｶｰﾊﾟｯｷﾝ</t>
  </si>
  <si>
    <t>ZD191</t>
  </si>
  <si>
    <t>19.1mm*3mﾊﾞﾙｶｰﾊﾟｯｷﾝ</t>
  </si>
  <si>
    <t>ZD206</t>
  </si>
  <si>
    <t>20.6mm*3mﾊﾞﾙｶｰﾊﾟｯｷﾝ</t>
  </si>
  <si>
    <t>ZD222</t>
  </si>
  <si>
    <t>22.2mm*3mﾊﾞﾙｶｰﾊﾟｯｷﾝ</t>
  </si>
  <si>
    <t>ZD238</t>
  </si>
  <si>
    <t>23.8mm*3mﾊﾞﾙｶｰﾊﾟｯｷﾝ</t>
  </si>
  <si>
    <t>ZD254</t>
  </si>
  <si>
    <t>25.4mm*3mﾊﾞﾙｶｰﾊﾟｯｷﾝ</t>
  </si>
  <si>
    <t>ZD270</t>
  </si>
  <si>
    <t>27.0mm*3mﾊﾞﾙｶｰﾊﾟｯｷﾝ</t>
  </si>
  <si>
    <t>ZD286</t>
  </si>
  <si>
    <t>28.6mm*3mﾊﾞﾙｶｰﾊﾟｯｷﾝ</t>
  </si>
  <si>
    <t>ZD318</t>
  </si>
  <si>
    <t>31.8mm*3mﾊﾞﾙｶｰﾊﾟｯｷﾝ</t>
  </si>
  <si>
    <t>ZD5K079</t>
  </si>
  <si>
    <t>7.9mm*5KGﾊﾞﾙｶｰﾊﾟｯｷﾝ</t>
  </si>
  <si>
    <t>Zn70(2つ割ﾛﾝｸﾞﾀｲﾌﾟ)ﾍﾟﾗ亜鉛</t>
  </si>
  <si>
    <t>Zn28.57(11/8)ﾌﾟﾛﾍﾟﾗ用保護亜鉛</t>
  </si>
  <si>
    <t>Zn44.45(13/4)ﾌﾟﾛﾍﾟﾗ用保護亜鉛</t>
  </si>
  <si>
    <t>Zn50.80(2”)ﾌﾟﾛﾍﾟﾗ用保護亜鉛</t>
  </si>
  <si>
    <t>Zn57.15(21/4)ﾌﾟﾛﾍﾟﾗ用保護亜鉛</t>
  </si>
  <si>
    <t>Zn63.50(21/2)ﾌﾟﾛﾍﾟﾗ用保護亜鉛</t>
  </si>
  <si>
    <t>Zn74.00ﾌﾟﾛﾍﾟﾗ用保護亜鉛</t>
  </si>
  <si>
    <t>Zn76.20(3”)ﾌﾟﾛﾍﾟﾗ用保護亜鉛</t>
  </si>
  <si>
    <t>Zn79.00ﾌﾟﾛﾍﾟﾗ用保護亜鉛</t>
  </si>
  <si>
    <t>GM亜鉛棒19φｘ86ｘ120</t>
  </si>
  <si>
    <t>Z1-A亜鉛棒40φｘ18ｘ44</t>
  </si>
  <si>
    <t>Z2-A亜鉛棒20φ18ｘ38</t>
  </si>
  <si>
    <t>Z3-A亜鉛棒40φ40ｘ65</t>
  </si>
  <si>
    <t>Z4-A亜鉛棒40φｘ80ｘ105</t>
  </si>
  <si>
    <t>Z4-B亜鉛棒40φ85ｘ110</t>
  </si>
  <si>
    <t>Z5-A亜鉛棒28φ75ｘ99</t>
  </si>
  <si>
    <t>Z6-A亜鉛棒17φ32ｘ47ｘ60</t>
  </si>
  <si>
    <t>Z-6A亜鉛棒用亜鉛部のみ17φｘ32</t>
  </si>
  <si>
    <t>Z6-B亜鉛棒用亜鉛部のみ17φｘ40</t>
  </si>
  <si>
    <t>Z7-A亜鉛棒17φｘ75ｘ87ｘ99</t>
  </si>
  <si>
    <t>Z7-B亜鉛棒17φｘ80ｘ92ｘ104</t>
  </si>
  <si>
    <t>Z7-B亜鉛棒(真鍮ﾌﾟﾗｸﾞ付)</t>
  </si>
  <si>
    <t>Z8-A亜鉛棒17φｘ60ｘ72ｘ84</t>
  </si>
  <si>
    <t>Z-8A亜鉛棒用亜鉛部のみ</t>
  </si>
  <si>
    <t>Z9-A亜鉛棒16φｘ35ｘ51ｘ61</t>
  </si>
  <si>
    <t>Z9-A亜鉛棒用亜鉛部のみ</t>
  </si>
  <si>
    <t>ZZ008</t>
  </si>
  <si>
    <t>ZZ00801</t>
  </si>
  <si>
    <t>ZZ00802</t>
  </si>
  <si>
    <t>ZZ00803</t>
  </si>
  <si>
    <t>ZZ00811</t>
  </si>
  <si>
    <t>ZZ00812</t>
  </si>
  <si>
    <t>ZZ00813</t>
  </si>
  <si>
    <t>ZZ00821</t>
  </si>
  <si>
    <t>ZZ00827</t>
  </si>
  <si>
    <t>ZZ010</t>
  </si>
  <si>
    <t>65ﾎﾞｰﾙｷﾝｸﾞｽﾄﾝ用本体(ｴﾙﾎﾞ付)JCI品</t>
  </si>
  <si>
    <t>0500FG</t>
  </si>
  <si>
    <t>0900FH</t>
  </si>
  <si>
    <t>0900FHﾚｲｺｰ燃料ﾌｨﾙﾀｰｾｯﾄ品</t>
  </si>
  <si>
    <t>1000FH</t>
  </si>
  <si>
    <t>1000FHﾚｲｺｰ燃料ﾌｨﾙﾀｰｾｯﾄ品</t>
  </si>
  <si>
    <t>1FB33005</t>
  </si>
  <si>
    <t>BCS180*120給水Wｽﾀﾝ後部用筒のみ</t>
  </si>
  <si>
    <t>1FB33006</t>
  </si>
  <si>
    <t>BCS180*120前金具給水</t>
  </si>
  <si>
    <t>1FB33007</t>
  </si>
  <si>
    <t>BCS180*115前金具給水</t>
  </si>
  <si>
    <t>1FB33008</t>
  </si>
  <si>
    <t>BCS180*115後金具給水</t>
  </si>
  <si>
    <t>1FC53002</t>
  </si>
  <si>
    <t>BCS170*20TWｽﾀﾝ用丸座金</t>
  </si>
  <si>
    <t>1FC54002</t>
  </si>
  <si>
    <t>BCS77*42ﾊﾟｯｷﾝｸﾞﾗﾝﾄﾞ</t>
  </si>
  <si>
    <t>1FC54003</t>
  </si>
  <si>
    <t>BCS96*48ﾊﾟｯｷﾝｸﾞﾗﾝﾄﾞ</t>
  </si>
  <si>
    <t>1FC54004</t>
  </si>
  <si>
    <t>BCS110*55ﾊﾟｯｷﾝｸﾞﾗﾝﾄﾞ</t>
  </si>
  <si>
    <t>1FC54005</t>
  </si>
  <si>
    <t>BCS120*65ﾊﾟｯｷﾝｸﾞﾗﾝﾄﾞ</t>
  </si>
  <si>
    <t>1FC54006</t>
  </si>
  <si>
    <t>BCS120*70ﾊﾟｯｷﾝｸﾞﾗﾝﾄﾞ</t>
  </si>
  <si>
    <t>1FC54007</t>
  </si>
  <si>
    <t>BCS120*75ﾊﾟｯｷﾝｸﾞﾗﾝﾄﾞ</t>
  </si>
  <si>
    <t>1FC54008</t>
  </si>
  <si>
    <t>BCS140*75ﾊﾟｯｷﾝｸﾞﾗﾝﾄﾞ</t>
  </si>
  <si>
    <t>2010PMOR</t>
  </si>
  <si>
    <t>2020PMOR</t>
  </si>
  <si>
    <t>2040PMOR</t>
  </si>
  <si>
    <t>22213EAKD1</t>
  </si>
  <si>
    <t>ﾍﾞｱﾘﾝｸﾞ22213EAKD1(φ60用)</t>
  </si>
  <si>
    <t>22215EAKD1</t>
  </si>
  <si>
    <t>ﾍﾞｱﾘﾝｸﾞ22215EAKD1(φ65用)</t>
  </si>
  <si>
    <t>22216EAKD1</t>
  </si>
  <si>
    <t>ﾍﾞｱﾘﾝｸﾞ22216EAKD1(φ70用)</t>
  </si>
  <si>
    <t>22217EAKD1</t>
  </si>
  <si>
    <t>ﾍﾞｱﾘﾝｸﾞ22217EAKD1(φ75用)</t>
  </si>
  <si>
    <t>22218EAKD1</t>
  </si>
  <si>
    <t>ﾍﾞｱﾘﾝｸﾞ22218EAKD1(φ80用)</t>
  </si>
  <si>
    <t>25SH一体型ﾎｰｽ用海水こし器</t>
  </si>
  <si>
    <t>Z-7B亜鉛部のみ</t>
  </si>
  <si>
    <t>32SH一体型ﾎｰｽ用海水こし器</t>
  </si>
  <si>
    <t>32SPﾌﾗﾝｼﾞ型海水こし器</t>
  </si>
  <si>
    <t>38SH一体型ﾎｰｽ用海水こし器</t>
  </si>
  <si>
    <t>40SPﾌﾗﾝｼﾞ型海水こし器</t>
  </si>
  <si>
    <t>40SPﾌﾗﾝｼﾞ型海水こし器(ﾌﾗﾝｼﾞ無し)</t>
  </si>
  <si>
    <t>50SH一体型ﾎｰｽ用海水こし器</t>
  </si>
  <si>
    <t>50SPﾌﾗﾝｼﾞ型海水こし器</t>
  </si>
  <si>
    <t>50SPﾌﾗﾝｼﾞ型海水こし器(ﾌﾗﾝｼﾞ無し)</t>
  </si>
  <si>
    <t>65SH一体型ﾎｰｽ用海水こし器</t>
  </si>
  <si>
    <t>6KR04M</t>
  </si>
  <si>
    <t>4M6角ﾚﾝﾁ</t>
  </si>
  <si>
    <t>6KR05M</t>
  </si>
  <si>
    <t>5M6角ﾚﾝﾁ</t>
  </si>
  <si>
    <t>6KR10M</t>
  </si>
  <si>
    <t>10M6角ﾚﾝﾁ</t>
  </si>
  <si>
    <t>6KR14M</t>
  </si>
  <si>
    <t>14M6角ﾚﾝﾁ</t>
  </si>
  <si>
    <t>80SPﾌﾗﾝｼﾞ型海水こし器</t>
  </si>
  <si>
    <t>80SPﾌﾗﾝｼﾞ型海水こし器(ﾌﾗﾝｼﾞ無し)</t>
  </si>
  <si>
    <t>8808454亜鉛棒(ﾌﾟﾗｸﾞ付)21φｘ50ｘ77</t>
  </si>
  <si>
    <t>A-70ｱﾙﾐｶﾞｲﾄﾞﾛｰﾗｰ用ﾛｰﾗｰ</t>
  </si>
  <si>
    <t>A090</t>
  </si>
  <si>
    <t>A-90ｱﾙﾐｶﾞｲﾄﾞﾛｰﾗｰ</t>
  </si>
  <si>
    <t>A-90ｱﾙﾐｶﾞｲﾄﾞﾛｰﾗｰ用ﾛｰﾗｰ</t>
  </si>
  <si>
    <t>A-140ｱﾙﾐｶﾞｲﾄﾞﾛｰﾗｰ用ﾛｰﾗｰ</t>
  </si>
  <si>
    <t>BS3/8ｴｱｰ2方ｺｯｸ</t>
  </si>
  <si>
    <t>A31509</t>
  </si>
  <si>
    <t>A31538</t>
  </si>
  <si>
    <t>(N付)80Rｹｰﾌﾞﾙﾜｲﾔｰ1.5mS-75</t>
  </si>
  <si>
    <t>(N付)80Rｹｰﾌﾞﾙﾜｲﾔｰ2mS-75</t>
  </si>
  <si>
    <t>(N付)80Rｹｰﾌﾞﾙﾜｲﾔｰ2.5mS-75</t>
  </si>
  <si>
    <t>(N付)80Rｹｰﾌﾞﾙﾜｲﾔｰ3mS-75</t>
  </si>
  <si>
    <t>(N付)80Rｹｰﾌﾞﾙﾜｲﾔｰ3.5mS-75</t>
  </si>
  <si>
    <t>(N付)80Rｹｰﾌﾞﾙﾜｲﾔｰ4mS-75</t>
  </si>
  <si>
    <t>(N付)80Rｹｰﾌﾞﾙﾜｲﾔｰ5mS-75</t>
  </si>
  <si>
    <t>(N付)80Rｹｰﾌﾞﾙﾜｲﾔｰ6mS-75</t>
  </si>
  <si>
    <t>(N付)80Rｹｰﾌﾞﾙﾜｲﾔｰ7mS-75</t>
  </si>
  <si>
    <t>(N付)80Rｹｰﾌﾞﾙﾜｲﾔｰ8mS-75</t>
  </si>
  <si>
    <t>(N付)80Rｹｰﾌﾞﾙﾜｲﾔｰ9mS-75</t>
  </si>
  <si>
    <t>(N付)80Rｹｰﾌﾞﾙﾜｲﾔｰ10mS-75</t>
  </si>
  <si>
    <t>SUS304ABAﾎｰｽﾊﾞﾝﾄﾞ(150-180)</t>
  </si>
  <si>
    <t>SUS304ABAﾎｰｽﾊﾞﾝﾄﾞ(175-205)</t>
  </si>
  <si>
    <t>ABA4019028</t>
  </si>
  <si>
    <t>SUS304ABAﾎｰｽﾊﾞﾝﾄﾞ(19-28)</t>
  </si>
  <si>
    <t>ABA4022032</t>
  </si>
  <si>
    <t>SUS304ABAﾎｰｽﾊﾞﾝﾄﾞ(22-32)</t>
  </si>
  <si>
    <t>ABA4026038</t>
  </si>
  <si>
    <t>SUS304ABAﾎｰｽﾊﾞﾝﾄﾞ(26-38)</t>
  </si>
  <si>
    <t>ABA4032044</t>
  </si>
  <si>
    <t>SUS304ABAﾎｰｽﾊﾞﾝﾄﾞ(32-44)</t>
  </si>
  <si>
    <t>ABA4038050</t>
  </si>
  <si>
    <t>SUS304ABAﾎｰｽﾊﾞﾝﾄﾞ(38-50)</t>
  </si>
  <si>
    <t>ABA4040060</t>
  </si>
  <si>
    <t>SUS304ABAﾎｰｽﾊﾞﾝﾄﾞ(40-60)</t>
  </si>
  <si>
    <t>ABA4050065</t>
  </si>
  <si>
    <t>SUS304ABAﾎｰｽﾊﾞﾝﾄﾞ(50-65)</t>
  </si>
  <si>
    <t>ABA4050070</t>
  </si>
  <si>
    <t>SUS304ABAﾎｰｽﾊﾞﾝﾄﾞ(50-70)</t>
  </si>
  <si>
    <t>ABA4058075</t>
  </si>
  <si>
    <t>SUS304ABAﾎｰｽﾊﾞﾝﾄﾞ(58-75)</t>
  </si>
  <si>
    <t>ABA4068085</t>
  </si>
  <si>
    <t>SUS304ABAﾎｰｽﾊﾞﾝﾄﾞ(68-85)</t>
  </si>
  <si>
    <t>ABA4070090</t>
  </si>
  <si>
    <t>SUS304ABAﾎｰｽﾊﾞﾝﾄﾞ(70-90)</t>
  </si>
  <si>
    <t>ABA4077095</t>
  </si>
  <si>
    <t>SUS304ABAﾎｰｽﾊﾞﾝﾄﾞ(77-95)</t>
  </si>
  <si>
    <t>ABA4080100</t>
  </si>
  <si>
    <t>SUS304ABAﾎｰｽﾊﾞﾝﾄﾞ(80-100)</t>
  </si>
  <si>
    <t>ABA4087112</t>
  </si>
  <si>
    <t>SUS304ABAﾎｰｽﾊﾞﾝﾄﾞ(87-112)</t>
  </si>
  <si>
    <t>ABA4100120</t>
  </si>
  <si>
    <t>SUS304ABAﾎｰｽﾊﾞﾝﾄﾞ(100-120)</t>
  </si>
  <si>
    <t>ABA4104138</t>
  </si>
  <si>
    <t>SUS304ABAﾎｰｽﾊﾞﾝﾄﾞ(104-138)</t>
  </si>
  <si>
    <t>ABA4110130</t>
  </si>
  <si>
    <t>SUS304ABAﾎｰｽﾊﾞﾝﾄﾞ(110-130)</t>
  </si>
  <si>
    <t>ABA6008014</t>
  </si>
  <si>
    <t>SUS316ABAﾎｰｽﾊﾞﾝﾄﾞ(8-14)(15)</t>
  </si>
  <si>
    <t>ABA6011017</t>
  </si>
  <si>
    <t>SUS316ABAﾎｰｽﾊﾞﾝﾄﾞ(11-17)(17)</t>
  </si>
  <si>
    <t>AD-10T(TASTY)ｶｰﾄﾘｯｼﾞ</t>
  </si>
  <si>
    <t>TW超高圧ｵｲﾙｶﾞﾝ1/4AIG1000</t>
  </si>
  <si>
    <t>AIG10009</t>
  </si>
  <si>
    <t>TW超高圧ｵｲﾙｶﾞﾝ3/8AIG1000</t>
  </si>
  <si>
    <t>ALP100A20S</t>
  </si>
  <si>
    <t>ALP100A40S</t>
  </si>
  <si>
    <t>ALP100A80S</t>
  </si>
  <si>
    <t>114.3*97.1*8.6*4000ｱﾙﾐﾊﾟｲﾌﾟ</t>
  </si>
  <si>
    <t>ALP125A20S</t>
  </si>
  <si>
    <t>ALP125A40S</t>
  </si>
  <si>
    <t>ALP125A80S</t>
  </si>
  <si>
    <t>21.7*16.1*2.8*4000ｱﾙﾐﾊﾟｲﾌﾟ</t>
  </si>
  <si>
    <t>27.2*21.4*2.9*4000ｱﾙﾐﾊﾟｲﾌﾟ</t>
  </si>
  <si>
    <t>34.0*28.0*3.0*4000ｱﾙﾐﾊﾟｲﾌﾟ</t>
  </si>
  <si>
    <t>34.0*27.2*3.4*4000ｱﾙﾐﾊﾟｲﾌﾟ</t>
  </si>
  <si>
    <t>34.0*25.0*4.5*4000ｱﾙﾐﾊﾟｲﾌﾟ</t>
  </si>
  <si>
    <t>42.7*36.7*3.0*4000ｱﾙﾐﾊﾟｲﾌﾟ</t>
  </si>
  <si>
    <t>42.7*35.5*3.6*4000ｱﾙﾐﾊﾟｲﾌﾟ</t>
  </si>
  <si>
    <t>42.7*32.9*4.9*4000ｱﾙﾐﾊﾟｲﾌﾟ</t>
  </si>
  <si>
    <t>48.6*42.6*3.0*4000ｱﾙﾐﾊﾟｲﾌﾟ</t>
  </si>
  <si>
    <t>48.6*41.2*3.7*4000ｱﾙﾐﾊﾟｲﾌﾟ</t>
  </si>
  <si>
    <t>48.6*38.4*5.1*4000ｱﾙﾐﾊﾟｲﾌﾟ</t>
  </si>
  <si>
    <t>60.5*53.5*3.5*4000ｱﾙﾐﾊﾟｲﾌﾟ</t>
  </si>
  <si>
    <t>60.5*52.7*3.9*4000ｱﾙﾐﾊﾟｲﾌﾟ</t>
  </si>
  <si>
    <t>60.5*49.5*5.5*4000ｱﾙﾐﾊﾟｲﾌﾟ</t>
  </si>
  <si>
    <t>76.3*69.3*3.5*4000ｱﾙﾐﾊﾟｲﾌﾟ</t>
  </si>
  <si>
    <t>76.3*65.9*5.2*4000ｱﾙﾐﾊﾟｲﾌﾟ</t>
  </si>
  <si>
    <t>76.3*62.3*7.0*4000ｱﾙﾐﾊﾟｲﾌﾟ</t>
  </si>
  <si>
    <t>89.1*81.1*4.0*4000ｱﾙﾐﾊﾟｲﾌﾟ</t>
  </si>
  <si>
    <t>89.1*78.1*5.5*4000ｱﾙﾐﾊﾟｲﾌﾟ</t>
  </si>
  <si>
    <t>89.1*73.9*7.6*4000ｱﾙﾐﾊﾟｲﾌﾟ</t>
  </si>
  <si>
    <t>AO12</t>
  </si>
  <si>
    <t>AO13012SFD</t>
  </si>
  <si>
    <t>AOｰ130-12S電ｸﾗ用ﾌｨｰﾙﾄﾞ</t>
  </si>
  <si>
    <t>AO13024SFD</t>
  </si>
  <si>
    <t>AOｰ130-24S電ｸﾗ用ﾌｨｰﾙﾄﾞ</t>
  </si>
  <si>
    <t>AOｰ17024V電ｸﾗ用ﾌｨｰﾙﾄﾞ</t>
  </si>
  <si>
    <t>AO24</t>
  </si>
  <si>
    <t>AX-20Hｶﾞﾊﾞﾅ用ｺﾝﾄﾛｰﾙBOXS-100</t>
  </si>
  <si>
    <t>AX-20Nｸﾗｯﾁ用ｺﾝﾄﾛｰﾙBOXS-100</t>
  </si>
  <si>
    <t>B1F32001</t>
  </si>
  <si>
    <t>1/8A型(ﾒｯｷ)ｸﾞﾘｽﾆｯﾌﾟﾙ</t>
  </si>
  <si>
    <t>B-1*4mﾋﾞﾆﾎﾞｰﾄ</t>
  </si>
  <si>
    <t>B-2*4mﾋﾞﾆﾎﾞｰﾄ</t>
  </si>
  <si>
    <t>B-3*4mﾋﾞﾆﾎﾞｰﾄ</t>
  </si>
  <si>
    <t>B-4*4mﾋﾞﾆﾎﾞｰﾄ</t>
  </si>
  <si>
    <t>B-5*4mﾋﾞﾆﾎﾞｰﾄ</t>
  </si>
  <si>
    <t>B-6*4mﾋﾞﾆﾎﾞｰﾄ</t>
  </si>
  <si>
    <t>TBC-5F24V船舶用分電盤</t>
  </si>
  <si>
    <t>BC21/2(65)*2”(50)ﾌﾞｯｼﾝｸﾞ</t>
  </si>
  <si>
    <t>BC3”(80)*2”(50)ﾌﾞｯｼﾝｸﾞ</t>
  </si>
  <si>
    <t>BC3”(80)*21/2(65)ﾌﾞｯｼﾝｸﾞ</t>
  </si>
  <si>
    <t>BK-25ｻｲﾚﾝｻｰ</t>
  </si>
  <si>
    <t>BK-32ｻｲﾚﾝｻｰ</t>
  </si>
  <si>
    <t>BK-65ｻｲﾚﾝｻｰ</t>
  </si>
  <si>
    <t>BK12</t>
  </si>
  <si>
    <t>BK-12Sﾋﾞﾙｼﾞｷﾝｸﾞ単体</t>
  </si>
  <si>
    <t>BK24</t>
  </si>
  <si>
    <t>BK-24Sﾋﾞﾙｼﾞｷﾝｸﾞ単体</t>
  </si>
  <si>
    <t>BL-2512N1”ﾏﾘﾝﾍﾟｯﾄ12V</t>
  </si>
  <si>
    <t>BL-2524N1”ﾏﾘﾝﾍﾟｯﾄ24V</t>
  </si>
  <si>
    <t>32S海水こし器用BCﾌﾗﾝｼﾞ(銅管用)</t>
  </si>
  <si>
    <t>32SPH海水こし器用ﾌﾗﾝｼﾞ(25φﾎｰｽ用)</t>
  </si>
  <si>
    <t>32SPH海水こし器用ﾌﾗﾝｼﾞ(32φﾎｰｽ用)</t>
  </si>
  <si>
    <t>32SPH海水こし器用ﾌﾗﾝｼﾞ(41φﾎｰｽ用)</t>
  </si>
  <si>
    <t>40S海水こし器用BCﾌﾗﾝｼﾞ(銅管用)</t>
  </si>
  <si>
    <t>40SPH海水こし器用ﾌﾗﾝｼﾞ(38φﾎｰｽ用)</t>
  </si>
  <si>
    <t>40SPH海水こし器用ﾌﾗﾝｼﾞ(41φﾎｰｽ用)</t>
  </si>
  <si>
    <t>50S海水こし器用BCﾌﾗﾝｼﾞ(銅管用)</t>
  </si>
  <si>
    <t>50SPH海水こし器用ﾌﾗﾝｼﾞ(38φﾎｰｽ用)</t>
  </si>
  <si>
    <t>50SPH海水こし器用ﾌﾗﾝｼﾞ(45φﾎｰｽ用)</t>
  </si>
  <si>
    <t>50SPH海水こし器用ﾌﾗﾝｼﾞ(50φﾎｰｽ用)</t>
  </si>
  <si>
    <t>50SPH海水こし器用ﾌﾗﾝｼﾞ(60φﾎｰｽ用)</t>
  </si>
  <si>
    <t>80S海水こし器用BCﾌﾗﾝｼﾞ(銅管用)</t>
  </si>
  <si>
    <t>海水こし器用BCﾌﾗﾝｼﾞ60用</t>
  </si>
  <si>
    <t>80SPH海水こし器用ﾌﾗﾝｼﾞ(60φﾎｰｽ用)</t>
  </si>
  <si>
    <t>80SPH海水こし器用ﾌﾗﾝｼﾞ(63φﾎｰｽ用)</t>
  </si>
  <si>
    <t>海水こし器用BCﾌﾗﾝｼﾞ70用</t>
  </si>
  <si>
    <t>80SPH海水こし器用ﾌﾗﾝｼﾞ(76φﾎｰｽ用)</t>
  </si>
  <si>
    <t>25SH海水こし器用防蝕亜鉛25x30</t>
  </si>
  <si>
    <t>32.38SH海水こし器用防蝕亜鉛30x40</t>
  </si>
  <si>
    <t>50.65SH海水こし器用防蝕亜鉛35x45</t>
  </si>
  <si>
    <t>BP190-1501日立ﾋﾞﾙｼﾞP用ﾋｭｰｽﾞ管12V</t>
  </si>
  <si>
    <t>BP190-1910日立ﾋﾞﾙｼﾞP用ｽﾍﾟｰｻｰ</t>
  </si>
  <si>
    <t>BP190-1950日立ﾋﾞﾙｼﾞP用ｽｸﾘｭｰｾｯﾄ</t>
  </si>
  <si>
    <t>BP190-2200日立ﾋﾞﾙｼﾞP用ﾓｰﾀｰ12V</t>
  </si>
  <si>
    <t>BP190J50</t>
  </si>
  <si>
    <t>BP190-J5012VSW付日立ﾋﾞﾙｼﾞﾎﾟﾝﾌﾟ</t>
  </si>
  <si>
    <t>BP190J60</t>
  </si>
  <si>
    <t>BP290-1501日立ﾋﾞﾙｼﾞP用ﾋｭｰｽﾞ管24V</t>
  </si>
  <si>
    <t>BP290J60</t>
  </si>
  <si>
    <t>BPJ1902810</t>
  </si>
  <si>
    <t>BPJ1905300</t>
  </si>
  <si>
    <t>BPJ1907400</t>
  </si>
  <si>
    <t>S17一体型単式海水こし器</t>
  </si>
  <si>
    <t>BSW2153P</t>
  </si>
  <si>
    <t>BSW-215-B3春日防雨型3相用2点ｽｲｯﾁ</t>
  </si>
  <si>
    <t>BSW2303P</t>
  </si>
  <si>
    <t>BSW-230-3P春日防雨型3相用2点ｽｲｯﾁ</t>
  </si>
  <si>
    <t>BSW3153P</t>
  </si>
  <si>
    <t>BSW-315-B3春日防雨型3相用3点ｽｲｯﾁ</t>
  </si>
  <si>
    <t>BSW3303P</t>
  </si>
  <si>
    <t>BSW-330-B3春日防雨型3相用3点ｽｲｯﾁ</t>
  </si>
  <si>
    <t>BSWT-215-B3春日強力防雨型3相用2点SW</t>
  </si>
  <si>
    <t>BSWT-315-B3春日強力防雨型3相用3点SW</t>
  </si>
  <si>
    <t>BC11/4*1”ﾈｼﾞ込みﾌﾞｯｼﾝｸﾞ</t>
  </si>
  <si>
    <t>BC11/2*11/4ﾈｼﾞ込みﾌﾞｯｼﾝｸﾞ</t>
  </si>
  <si>
    <t>BC2”*11/2ﾈｼﾞ込みﾌﾞｯｼﾝｸﾞ</t>
  </si>
  <si>
    <t>縦型65W複式海水こし器用筒用ｺﾞﾑﾊﾟｯｷﾝ</t>
  </si>
  <si>
    <t>C-1(35*15*90)ｺﾞﾑﾒﾀﾙ</t>
  </si>
  <si>
    <t>C-2(40*20*100)ｺﾞﾑﾒﾀﾙ</t>
  </si>
  <si>
    <t>C-3(45*23*120)ｺﾞﾑﾒﾀﾙ</t>
  </si>
  <si>
    <t>C-4(50*26*130)ｺﾞﾑﾒﾀﾙ</t>
  </si>
  <si>
    <t>C-14(100*64*300)ｺﾞﾑﾒﾀﾙ</t>
  </si>
  <si>
    <t>C-15(110*70*330)ｺﾞﾑﾒﾀﾙ</t>
  </si>
  <si>
    <t>C-16(120*75*350)ｺﾞﾑﾒﾀﾙ</t>
  </si>
  <si>
    <t>C-17(130*85*380)ｺﾞﾑﾒﾀﾙ</t>
  </si>
  <si>
    <t>ｵｰｼｬﾝC-2型救命胴衣(ｵﾚﾝｼﾞ)</t>
  </si>
  <si>
    <t>C3M015</t>
  </si>
  <si>
    <t>80Rｹｰﾌﾞﾙﾜｲﾔｰ1.5mNなしS-75</t>
  </si>
  <si>
    <t>C3M020</t>
  </si>
  <si>
    <t>80Rｹｰﾌﾞﾙﾜｲﾔｰ2mNなしS-75</t>
  </si>
  <si>
    <t>C3M025</t>
  </si>
  <si>
    <t>80Rｹｰﾌﾞﾙﾜｲﾔｰ2.5mNなしS-75</t>
  </si>
  <si>
    <t>C3M030</t>
  </si>
  <si>
    <t>80Rｹｰﾌﾞﾙﾜｲﾔｰ3mNなしS-75</t>
  </si>
  <si>
    <t>C3M035</t>
  </si>
  <si>
    <t>80Rｹｰﾌﾞﾙﾜｲﾔｰ3.5mNなしS-75</t>
  </si>
  <si>
    <t>C3M040</t>
  </si>
  <si>
    <t>80Rｹｰﾌﾞﾙﾜｲﾔｰ4mNなしS-75</t>
  </si>
  <si>
    <t>C3M045</t>
  </si>
  <si>
    <t>80Rｹｰﾌﾞﾙﾜｲﾔｰ4.5mNなしS-75</t>
  </si>
  <si>
    <t>C3M050</t>
  </si>
  <si>
    <t>80Rｹｰﾌﾞﾙﾜｲﾔｰ5mNなしS-75</t>
  </si>
  <si>
    <t>C3M060</t>
  </si>
  <si>
    <t>80Rｹｰﾌﾞﾙﾜｲﾔｰ6mNなしS-75</t>
  </si>
  <si>
    <t>C3M070</t>
  </si>
  <si>
    <t>80Rｹｰﾌﾞﾙﾜｲﾔｰ7mNなしS-75</t>
  </si>
  <si>
    <t>C3M080</t>
  </si>
  <si>
    <t>80Rｹｰﾌﾞﾙﾜｲﾔｰ8mNなしS-75</t>
  </si>
  <si>
    <t>C3M090</t>
  </si>
  <si>
    <t>80Rｹｰﾌﾞﾙﾜｲﾔｰ9mNなしS-75</t>
  </si>
  <si>
    <t>C3M100</t>
  </si>
  <si>
    <t>80Rｹｰﾌﾞﾙﾜｲﾔｰ10mNなしS-75</t>
  </si>
  <si>
    <t>C4M015</t>
  </si>
  <si>
    <t>80Rｹｰﾌﾞﾙﾜｲﾔｰ1.5mNなしS100</t>
  </si>
  <si>
    <t>C4M020</t>
  </si>
  <si>
    <t>80Rｹｰﾌﾞﾙﾜｲﾔｰ2mNなしS100</t>
  </si>
  <si>
    <t>C4M025</t>
  </si>
  <si>
    <t>80Rｹｰﾌﾞﾙﾜｲﾔｰ2.5mNなしS100</t>
  </si>
  <si>
    <t>C4M030</t>
  </si>
  <si>
    <t>80Rｹｰﾌﾞﾙﾜｲﾔｰ3mNなしS100</t>
  </si>
  <si>
    <t>C4M035</t>
  </si>
  <si>
    <t>80Rｹｰﾌﾞﾙﾜｲﾔｰ3.5mNなしS100</t>
  </si>
  <si>
    <t>C4M040</t>
  </si>
  <si>
    <t>80Rｹｰﾌﾞﾙﾜｲﾔｰ4mNなしS100</t>
  </si>
  <si>
    <t>C4M045</t>
  </si>
  <si>
    <t>80Rｹｰﾌﾞﾙﾜｲﾔｰ4.5mNなしS100</t>
  </si>
  <si>
    <t>C4M050</t>
  </si>
  <si>
    <t>80Rｹｰﾌﾞﾙﾜｲﾔｰ5mNなしS100</t>
  </si>
  <si>
    <t>C4M060</t>
  </si>
  <si>
    <t>80Rｹｰﾌﾞﾙﾜｲﾔｰ6mNなしS100</t>
  </si>
  <si>
    <t>C4M070</t>
  </si>
  <si>
    <t>80Rｹｰﾌﾞﾙﾜｲﾔｰ7mNなしS100</t>
  </si>
  <si>
    <t>C4M080</t>
  </si>
  <si>
    <t>80Rｹｰﾌﾞﾙﾜｲﾔｰ8mNなしS100</t>
  </si>
  <si>
    <t>C4M090</t>
  </si>
  <si>
    <t>80Rｹｰﾌﾞﾙﾜｲﾔｰ9mNなしS100</t>
  </si>
  <si>
    <t>C4M100</t>
  </si>
  <si>
    <t>80Rｹｰﾌﾞﾙﾜｲﾔｰ10mNなしS100</t>
  </si>
  <si>
    <t>TW製ｶｰﾎﾞﾝﾌﾞﾗｼ(SET品)</t>
  </si>
  <si>
    <t>TW製ｶｰﾎﾞﾝﾌﾞﾗｼ用銅ｶｰﾎﾞﾝ21.5*50</t>
  </si>
  <si>
    <t>CCFK</t>
  </si>
  <si>
    <t>CF0080</t>
  </si>
  <si>
    <t>CF-8-0ｾﾝﾀｰﾌﾚｯｸｽｺﾞﾑのみ</t>
  </si>
  <si>
    <t>CF008S</t>
  </si>
  <si>
    <t>CF-8-S(新)ｾﾝﾀｰﾌﾚｯｸｽｺﾞﾑのみ</t>
  </si>
  <si>
    <t>CF0160</t>
  </si>
  <si>
    <t>CF-16-0ｾﾝﾀｰﾌﾚｯｸｽｺﾞﾑのみ</t>
  </si>
  <si>
    <t>CF016S</t>
  </si>
  <si>
    <t>CF-16-S(新)ｾﾝﾀｰﾌﾚｯｸｽｺﾞﾑのみ</t>
  </si>
  <si>
    <t>CF0250</t>
  </si>
  <si>
    <t>CF-25-0ｾﾝﾀｰﾌﾚｯｸｽｺﾞﾑのみ</t>
  </si>
  <si>
    <t>CF025S</t>
  </si>
  <si>
    <t>CF-25-S(新)ｾﾝﾀｰﾌﾚｯｸｽｺﾞﾑのみ</t>
  </si>
  <si>
    <t>CF0300</t>
  </si>
  <si>
    <t>CF-30-0ｾﾝﾀｰﾌﾚｯｸｽｺﾞﾑのみ</t>
  </si>
  <si>
    <t>CF0500</t>
  </si>
  <si>
    <t>CF-50-0ｾﾝﾀｰﾌﾚｯｸｽｺﾞﾑのみ</t>
  </si>
  <si>
    <t>CF0900</t>
  </si>
  <si>
    <t>CF-90-0ｾﾝﾀｰﾌﾚｯｸｽｺﾞﾑのみ</t>
  </si>
  <si>
    <t>CF1400</t>
  </si>
  <si>
    <t>CF-140-0ｾﾝﾀｰﾌﾚｯｸｽｺﾞﾑのみ</t>
  </si>
  <si>
    <t>M10*30CF専用ｷｬｯﾌﾟﾎﾞﾙﾄ</t>
  </si>
  <si>
    <t>M12*35CF専用ｷｬｯﾌﾟﾎﾞﾙﾄ</t>
  </si>
  <si>
    <t>M14*40CF専用ｷｬｯﾌﾟﾎﾞﾙﾄ</t>
  </si>
  <si>
    <t>M16*50CF専用ｷｬｯﾌﾟﾎﾞﾙﾄ</t>
  </si>
  <si>
    <t>M20*65CF専用ｷｬｯﾌﾟﾎﾞﾙﾄ</t>
  </si>
  <si>
    <t>5*10CF用ｽﾌﾟﾘﾝｸﾞﾋﾟﾝ</t>
  </si>
  <si>
    <t>8*16CF用ｽﾌﾟﾘﾝｸﾞﾋﾟﾝ</t>
  </si>
  <si>
    <t>CGM5503ｺﾞﾑ体</t>
  </si>
  <si>
    <t>CGM5504ｺﾞﾑ体</t>
  </si>
  <si>
    <t>CGM5505ｺﾞﾑ体</t>
  </si>
  <si>
    <t>CGM5506ｺﾞﾑ体</t>
  </si>
  <si>
    <t>CGM5507ｺﾞﾑ体</t>
  </si>
  <si>
    <t>CGM5508ｺﾞﾑ体</t>
  </si>
  <si>
    <t>CGM5508S1ｺﾞﾑ体</t>
  </si>
  <si>
    <t>CGM5508S2ｺﾞﾑ体</t>
  </si>
  <si>
    <t>CHC06022</t>
  </si>
  <si>
    <t>真鍮22ﾕﾆﾊﾞｰｻﾙ用主軸ｶｼﾒﾋﾟﾝ</t>
  </si>
  <si>
    <t>CHC06025</t>
  </si>
  <si>
    <t>真鍮25ﾕﾆﾊﾞｰｻﾙ用主軸ｶｼﾒﾋﾟﾝ</t>
  </si>
  <si>
    <t>CHC06028</t>
  </si>
  <si>
    <t>真鍮28ﾕﾆﾊﾞｰｻﾙ用主軸ｶｼﾒﾋﾟﾝ</t>
  </si>
  <si>
    <t>CHC06030</t>
  </si>
  <si>
    <t>真鍮30~32ﾕﾆﾊﾞｰｻﾙ用主軸ｶｼﾒﾋﾟﾝ</t>
  </si>
  <si>
    <t>CHC06034</t>
  </si>
  <si>
    <t>真鍮34~36ﾕﾆﾊﾞｰｻﾙ用主軸ｶｼﾒﾋﾟﾝ</t>
  </si>
  <si>
    <t>CHC06038</t>
  </si>
  <si>
    <t>真鍮38~40ﾕﾆﾊﾞｰｻﾙ用主軸ｶｼﾒﾋﾟﾝ</t>
  </si>
  <si>
    <t>CHC06042</t>
  </si>
  <si>
    <t>真鍮42~45ﾕﾆﾊﾞｰｻﾙ用主軸ｶｼﾒﾋﾟﾝ</t>
  </si>
  <si>
    <t>CHC06048</t>
  </si>
  <si>
    <t>真鍮48~50ﾕﾆﾊﾞｰｻﾙ用主軸ｶｼﾒﾋﾟﾝ</t>
  </si>
  <si>
    <t>CHC06055</t>
  </si>
  <si>
    <t>真鍮55ﾕﾆﾊﾞｰｻﾙ用主軸ｶｼﾒﾋﾟﾝ</t>
  </si>
  <si>
    <t>CHC06060</t>
  </si>
  <si>
    <t>真鍮60ﾕﾆﾊﾞｰｻﾙ用主軸ｶｼﾒﾋﾟﾝ</t>
  </si>
  <si>
    <t>CHK03022</t>
  </si>
  <si>
    <t>SUS22ﾕﾆﾊﾞｰｻﾙ用ﾉｯｸﾋﾟﾝ</t>
  </si>
  <si>
    <t>CHK03028</t>
  </si>
  <si>
    <t>SUS28ﾕﾆﾊﾞｰｻﾙ用ﾉｯｸﾋﾟﾝ</t>
  </si>
  <si>
    <t>CHK03030</t>
  </si>
  <si>
    <t>SUS30~32ﾕﾆﾊﾞｰｻﾙ用ﾉｯｸﾋﾟﾝ</t>
  </si>
  <si>
    <t>CHK03034</t>
  </si>
  <si>
    <t>SUS34~36ﾕﾆﾊﾞｰｻﾙ用ﾉｯｸﾋﾟﾝ</t>
  </si>
  <si>
    <t>CHK03038</t>
  </si>
  <si>
    <t>SUS38~40ﾕﾆﾊﾞｰｻﾙ用ﾉｯｸﾋﾟﾝ</t>
  </si>
  <si>
    <t>CHK03042</t>
  </si>
  <si>
    <t>SUS42~45ﾕﾆﾊﾞｰｻﾙ用ﾉｯｸﾋﾟﾝ</t>
  </si>
  <si>
    <t>CHK03048</t>
  </si>
  <si>
    <t>SUS48~50ﾕﾆﾊﾞｰｻﾙ用ﾉｯｸﾋﾟﾝ</t>
  </si>
  <si>
    <t>CHK03055</t>
  </si>
  <si>
    <t>SUS55ﾕﾆﾊﾞｰｻﾙ用ﾉｯｸﾋﾟﾝ</t>
  </si>
  <si>
    <t>CHK03060</t>
  </si>
  <si>
    <t>SUS60ﾕﾆﾊﾞｰｻﾙ用ﾉｯｸﾋﾟﾝ</t>
  </si>
  <si>
    <t>CHK03065</t>
  </si>
  <si>
    <t>SUS65ﾕﾆﾊﾞｰｻﾙ用ﾉｯｸﾋﾟﾝ</t>
  </si>
  <si>
    <t>CHK03070</t>
  </si>
  <si>
    <t>SUS70ﾕﾆﾊﾞｰｻﾙ用ﾉｯｸﾋﾟﾝ</t>
  </si>
  <si>
    <t>CHK03075</t>
  </si>
  <si>
    <t>SUS75ﾕﾆﾊﾞｰｻﾙ用ﾉｯｸﾋﾟﾝ</t>
  </si>
  <si>
    <t>CHK03080</t>
  </si>
  <si>
    <t>SUS80ﾕﾆﾊﾞｰｻﾙ用ﾉｯｸﾋﾟﾝ</t>
  </si>
  <si>
    <t>CHK03085</t>
  </si>
  <si>
    <t>SUS85~90ﾕﾆﾊﾞｰｻﾙ用ﾉｯｸﾋﾟﾝ</t>
  </si>
  <si>
    <t>CHK03090</t>
  </si>
  <si>
    <t>SUS90ﾕﾆﾊﾞｰｻﾙ用ﾉｯｸﾋﾟﾝ</t>
  </si>
  <si>
    <t>CHK06022</t>
  </si>
  <si>
    <t>真鍮22ﾕﾆﾊﾞｰｻﾙ用ﾉｯｸﾋﾟﾝ</t>
  </si>
  <si>
    <t>CHK06025</t>
  </si>
  <si>
    <t>真鍮25ﾕﾆﾊﾞｰｻﾙ用ﾉｯｸﾋﾟﾝ</t>
  </si>
  <si>
    <t>CHK06028</t>
  </si>
  <si>
    <t>真鍮28ﾕﾆﾊﾞｰｻﾙ用ﾉｯｸﾋﾟﾝ</t>
  </si>
  <si>
    <t>CHK06030</t>
  </si>
  <si>
    <t>真鍮30~32ﾕﾆﾊﾞｰｻﾙ用ﾉｯｸﾋﾟﾝ</t>
  </si>
  <si>
    <t>CHK06034</t>
  </si>
  <si>
    <t>真鍮34~36ﾕﾆﾊﾞｰｻﾙ用ﾉｯｸﾋﾟﾝ</t>
  </si>
  <si>
    <t>CHK06038</t>
  </si>
  <si>
    <t>真鍮38~40ﾕﾆﾊﾞｰｻﾙ用ﾉｯｸﾋﾟﾝ</t>
  </si>
  <si>
    <t>CHK06042</t>
  </si>
  <si>
    <t>真鍮42~45ﾕﾆﾊﾞｰｻﾙ用ﾉｯｸﾋﾟﾝ</t>
  </si>
  <si>
    <t>CHK06048</t>
  </si>
  <si>
    <t>真鍮48~50ﾕﾆﾊﾞｰｻﾙ用ﾉｯｸﾋﾟﾝ</t>
  </si>
  <si>
    <t>CHK06055</t>
  </si>
  <si>
    <t>真鍮55ﾕﾆﾊﾞｰｻﾙ用ﾉｯｸﾋﾟﾝ</t>
  </si>
  <si>
    <t>CHK06060</t>
  </si>
  <si>
    <t>真鍮60ﾕﾆﾊﾞｰｻﾙ用ﾉｯｸﾋﾟﾝ</t>
  </si>
  <si>
    <t>CHK06065</t>
  </si>
  <si>
    <t>真鍮65ﾕﾆﾊﾞｰｻﾙ用ﾉｯｸﾋﾟﾝ</t>
  </si>
  <si>
    <t>CHK06070</t>
  </si>
  <si>
    <t>真鍮70ﾕﾆﾊﾞｰｻﾙ用ﾉｯｸﾋﾟﾝ</t>
  </si>
  <si>
    <t>CHK06075</t>
  </si>
  <si>
    <t>真鍮75ﾕﾆﾊﾞｰｻﾙ用ﾉｯｸﾋﾟﾝ</t>
  </si>
  <si>
    <t>CHK06080</t>
  </si>
  <si>
    <t>真鍮80ﾕﾆﾊﾞｰｻﾙ用ﾉｯｸﾋﾟﾝ</t>
  </si>
  <si>
    <t>CHK06085</t>
  </si>
  <si>
    <t>真鍮85~90ﾕﾆﾊﾞｰｻﾙ用ﾉｯｸﾋﾟﾝ</t>
  </si>
  <si>
    <t>CHK06090</t>
  </si>
  <si>
    <t>真鍮90ﾕﾆﾊﾞｰｻﾙ用ﾉｯｸﾋﾟﾝ</t>
  </si>
  <si>
    <t>CHK06105</t>
  </si>
  <si>
    <t>真鍮105ﾕﾆﾊﾞｰｻﾙ用ﾉｯｸﾋﾟﾝ</t>
  </si>
  <si>
    <t>CHN03025</t>
  </si>
  <si>
    <t>SUS22~25ﾕﾆ用主軸ﾋﾟﾝN付割ﾋﾟﾝ付</t>
  </si>
  <si>
    <t>CHN03028</t>
  </si>
  <si>
    <t>SUS28ﾕﾆ用主軸ﾋﾟﾝN付割ﾋﾟﾝ付</t>
  </si>
  <si>
    <t>CHN03030</t>
  </si>
  <si>
    <t>SUS30~32ﾕﾆ用主軸ﾋﾟﾝN付割ﾋﾟﾝ付</t>
  </si>
  <si>
    <t>CHN03034</t>
  </si>
  <si>
    <t>SUS34~36ﾕﾆ用主軸ﾋﾟﾝN付割ﾋﾟﾝ付</t>
  </si>
  <si>
    <t>CHN03038</t>
  </si>
  <si>
    <t>SUS38~40ﾕﾆ用主軸ﾋﾟﾝN付割ﾋﾟﾝ付</t>
  </si>
  <si>
    <t>CHN03042</t>
  </si>
  <si>
    <t>SUS42~45ﾕﾆ用主軸ﾋﾟﾝN付割ﾋﾟﾝ付</t>
  </si>
  <si>
    <t>CHN03048</t>
  </si>
  <si>
    <t>SUS48~50ﾕﾆ用主軸ﾋﾟﾝN付割ﾋﾟﾝ付</t>
  </si>
  <si>
    <t>CHN03055</t>
  </si>
  <si>
    <t>SUS55ﾕﾆ用主軸ﾋﾟﾝN付割ﾋﾟﾝ付</t>
  </si>
  <si>
    <t>CHN03060</t>
  </si>
  <si>
    <t>SUS60ﾕﾆ用主軸ﾋﾟﾝN付割ﾋﾟﾝ付</t>
  </si>
  <si>
    <t>CHN03065</t>
  </si>
  <si>
    <t>SUS65ﾕﾆ用主軸ﾋﾟﾝN付割ﾋﾟﾝ付</t>
  </si>
  <si>
    <t>CHN03070</t>
  </si>
  <si>
    <t>SUS70ﾕﾆ用主軸ﾋﾟﾝN付割ﾋﾟﾝ付</t>
  </si>
  <si>
    <t>CHN03075</t>
  </si>
  <si>
    <t>SUS75ﾕﾆ用主軸ﾋﾟﾝN付割ﾋﾟﾝ付</t>
  </si>
  <si>
    <t>CHN03080</t>
  </si>
  <si>
    <t>SUS80ﾕﾆ用主軸ﾋﾟﾝN付割ﾋﾟﾝ付</t>
  </si>
  <si>
    <t>CHN03085</t>
  </si>
  <si>
    <t>SUS85~90ﾕﾆ用主軸ﾋﾟﾝN付割ﾋﾟﾝ付</t>
  </si>
  <si>
    <t>CHN06022</t>
  </si>
  <si>
    <t>真鍮22ﾕﾆﾊﾞｰｻﾙ用主軸ﾋﾟﾝN付銅線付</t>
  </si>
  <si>
    <t>CHN06025</t>
  </si>
  <si>
    <t>真鍮25ﾕﾆﾊﾞｰｻﾙ用主軸ﾋﾟﾝN付銅線付</t>
  </si>
  <si>
    <t>CHN06028</t>
  </si>
  <si>
    <t>真鍮28ﾕﾆﾊﾞｰｻﾙ用主軸ﾋﾟﾝN付銅線付</t>
  </si>
  <si>
    <t>CHN06030</t>
  </si>
  <si>
    <t>真鍮30~32ﾕﾆﾊﾞｰｻﾙ用主軸ﾋﾟﾝN付銅線付</t>
  </si>
  <si>
    <t>CHN06034</t>
  </si>
  <si>
    <t>真鍮34~36ﾕﾆﾊﾞｰｻﾙ用主軸ﾋﾟﾝN付銅線付</t>
  </si>
  <si>
    <t>CHN06038</t>
  </si>
  <si>
    <t>真鍮38~40ﾕﾆﾊﾞｰｻﾙ用主軸ﾋﾟﾝN付銅線付</t>
  </si>
  <si>
    <t>CHN06042</t>
  </si>
  <si>
    <t>真鍮42~45ﾕﾆﾊﾞｰｻﾙ用主軸ﾋﾟﾝN付銅線付</t>
  </si>
  <si>
    <t>CHN06048</t>
  </si>
  <si>
    <t>真鍮48~50ﾕﾆﾊﾞｰｻﾙ用主軸ﾋﾟﾝN付銅線付</t>
  </si>
  <si>
    <t>CHN06055</t>
  </si>
  <si>
    <t>真鍮55ﾕﾆﾊﾞｰｻﾙ用主軸ﾋﾟﾝN付銅線付</t>
  </si>
  <si>
    <t>CHN06060</t>
  </si>
  <si>
    <t>真鍮60ﾕﾆﾊﾞｰｻﾙ用主軸ﾋﾟﾝN付銅線付</t>
  </si>
  <si>
    <t>CHN06065</t>
  </si>
  <si>
    <t>真鍮65ﾕﾆﾊﾞｰｻﾙ用主軸ﾋﾟﾝN付銅線付</t>
  </si>
  <si>
    <t>CHN06070</t>
  </si>
  <si>
    <t>真鍮70ﾕﾆﾊﾞｰｻﾙ用主軸ﾋﾟﾝN付銅線付</t>
  </si>
  <si>
    <t>CHN06075</t>
  </si>
  <si>
    <t>真鍮75ﾕﾆﾊﾞｰｻﾙ用主軸ﾋﾟﾝN付銅線付</t>
  </si>
  <si>
    <t>CHN06080</t>
  </si>
  <si>
    <t>真鍮80ﾕﾆﾊﾞｰｻﾙ用主軸ﾋﾟﾝN付銅線付</t>
  </si>
  <si>
    <t>CHN06085</t>
  </si>
  <si>
    <t>真鍮85~90ﾕﾆﾊﾞｰｻﾙ用主軸ﾋﾟﾝN付銅線付</t>
  </si>
  <si>
    <t>CHP02025</t>
  </si>
  <si>
    <t>ｱﾙﾐﾌﾞﾛﾝｽﾞ25ﾕﾆﾊﾞｰｻﾙ用ｺﾏ巾38</t>
  </si>
  <si>
    <t>CHP02028</t>
  </si>
  <si>
    <t>ｱﾙﾐﾌﾞﾛﾝｽﾞ28ﾕﾆﾊﾞｰｻﾙ用ｺﾏ巾41</t>
  </si>
  <si>
    <t>CHP02030</t>
  </si>
  <si>
    <t>ｱﾙﾐﾌﾞﾛﾝｽﾞ30~32ﾕﾆﾊﾞｰｻﾙ用ｺﾏ巾46</t>
  </si>
  <si>
    <t>CHP02034</t>
  </si>
  <si>
    <t>ｱﾙﾐﾌﾞﾛﾝｽﾞ34~36ﾕﾆﾊﾞｰｻﾙ用ｺﾏ巾48</t>
  </si>
  <si>
    <t>CHP02038</t>
  </si>
  <si>
    <t>ｱﾙﾐﾌﾞﾛﾝｽﾞ38~40ﾕﾆﾊﾞｰｻﾙ用ｺﾏ巾57</t>
  </si>
  <si>
    <t>CHP02042</t>
  </si>
  <si>
    <t>ｱﾙﾐﾌﾞﾛﾝｽﾞ42~45ﾕﾆﾊﾞｰｻﾙ用ｺﾏ巾65</t>
  </si>
  <si>
    <t>CHP02048</t>
  </si>
  <si>
    <t>ｱﾙﾐﾌﾞﾛﾝｽﾞ48~50ﾕﾆﾊﾞｰｻﾙ用ｺﾏ巾73</t>
  </si>
  <si>
    <t>CHP02055</t>
  </si>
  <si>
    <t>ｱﾙﾐﾌﾞﾛﾝｽﾞ55ﾕﾆﾊﾞｰｻﾙ用ｺﾏ巾78</t>
  </si>
  <si>
    <t>CHP02060</t>
  </si>
  <si>
    <t>ｱﾙﾐﾌﾞﾛﾝｽﾞ60ﾕﾆﾊﾞｰｻﾙ用ｺﾏ巾80</t>
  </si>
  <si>
    <t>CHP02065</t>
  </si>
  <si>
    <t>ｱﾙﾐﾌﾞﾛﾝｽﾞ65ﾕﾆﾊﾞｰｻﾙ用ｺﾏ巾86</t>
  </si>
  <si>
    <t>CHP02070</t>
  </si>
  <si>
    <t>ｱﾙﾐﾌﾞﾛﾝｽﾞ70ﾕﾆﾊﾞｰｻﾙ用ｺﾏ</t>
  </si>
  <si>
    <t>CHP02075</t>
  </si>
  <si>
    <t>ｱﾙﾐﾌﾞﾛﾝｽﾞ75ﾕﾆﾊﾞｰｻﾙ用ｺﾏ</t>
  </si>
  <si>
    <t>CHP02085</t>
  </si>
  <si>
    <t>ｱﾙﾐﾌﾞﾛﾝｽﾞ85~90ﾕﾆﾊﾞｰｻﾙ用ｺﾏ</t>
  </si>
  <si>
    <t>CHP04022</t>
  </si>
  <si>
    <t>BC22ﾕﾆﾊﾞｰｻﾙ用ｺﾏ巾32</t>
  </si>
  <si>
    <t>CHP04025</t>
  </si>
  <si>
    <t>BC25ﾕﾆﾊﾞｰｻﾙ用ｺﾏ巾38</t>
  </si>
  <si>
    <t>CHP04028</t>
  </si>
  <si>
    <t>BC28ﾕﾆﾊﾞｰｻﾙ用ｺﾏ巾41</t>
  </si>
  <si>
    <t>CHP04030</t>
  </si>
  <si>
    <t>BC30~32ﾕﾆﾊﾞｰｻﾙ用ｺﾏ巾46</t>
  </si>
  <si>
    <t>CHP04034</t>
  </si>
  <si>
    <t>BC34~36ﾕﾆﾊﾞｰｻﾙ用ｺﾏ巾48</t>
  </si>
  <si>
    <t>CHP04038</t>
  </si>
  <si>
    <t>BC38~40ﾕﾆﾊﾞｰｻﾙ用ｺﾏ巾57</t>
  </si>
  <si>
    <t>CHP04042</t>
  </si>
  <si>
    <t>BC42~45ﾕﾆﾊﾞｰｻﾙ用ｺﾏ巾65</t>
  </si>
  <si>
    <t>CHP04048</t>
  </si>
  <si>
    <t>BC48~50ﾕﾆﾊﾞｰｻﾙ用ｺﾏ巾73</t>
  </si>
  <si>
    <t>CHP04055</t>
  </si>
  <si>
    <t>BC55ﾕﾆﾊﾞｰｻﾙ用ｺﾏ巾78</t>
  </si>
  <si>
    <t>CHP04060</t>
  </si>
  <si>
    <t>BC60ﾕﾆﾊﾞｰｻﾙ用ｺﾏ巾80</t>
  </si>
  <si>
    <t>CHP04065</t>
  </si>
  <si>
    <t>BC65ﾕﾆﾊﾞｰｻﾙ用ｺﾏ巾86</t>
  </si>
  <si>
    <t>CHP04070</t>
  </si>
  <si>
    <t>BC70ﾕﾆﾊﾞｰｻﾙ用ｺﾏ巾86</t>
  </si>
  <si>
    <t>CHP04080</t>
  </si>
  <si>
    <t>BC80ﾕﾆﾊﾞｰｻﾙ用ｺﾏ巾100</t>
  </si>
  <si>
    <t>CHP04095</t>
  </si>
  <si>
    <t>BC95~100ﾕﾆﾊﾞｰｻﾙ用ｺﾏ</t>
  </si>
  <si>
    <t>CHQ03025</t>
  </si>
  <si>
    <t>SUS25~28ﾕﾆﾊﾞｰｻﾙ主軸ﾋﾟﾝ用ﾅｯﾄM12</t>
  </si>
  <si>
    <t>CHQ03030</t>
  </si>
  <si>
    <t>SUS30~32ﾕﾆﾊﾞｰｻﾙ主軸ﾋﾟﾝ用ﾅｯﾄM14</t>
  </si>
  <si>
    <t>CHQ03038</t>
  </si>
  <si>
    <t>SUS38~40ﾕﾆﾊﾞｰｻﾙ主軸ﾋﾟﾝ用ﾅｯﾄM18</t>
  </si>
  <si>
    <t>CHQ03042</t>
  </si>
  <si>
    <t>SUS42~45ﾕﾆﾊﾞｰｻﾙ主軸ﾋﾟﾝ用ﾅｯﾄM25</t>
  </si>
  <si>
    <t>CHQ03060</t>
  </si>
  <si>
    <t>SUS60~65ﾕﾆﾊﾞｰｻﾙ主軸ﾋﾟﾝ用ﾅｯﾄM28</t>
  </si>
  <si>
    <t>CHQ03070</t>
  </si>
  <si>
    <t>SUS70･75ﾕﾆﾊﾞｰｻﾙ主軸ﾋﾟﾝ用ﾅｯﾄM30</t>
  </si>
  <si>
    <t>真鍮22ﾕﾆﾊﾞｰｻﾙ主軸ﾋﾟﾝ用ﾅｯﾄ</t>
  </si>
  <si>
    <t>真鍮25ﾕﾆﾊﾞｰｻﾙ主軸ﾋﾟﾝ用ﾅｯﾄ</t>
  </si>
  <si>
    <t>真鍮30~36ﾕﾆﾊﾞｰｻﾙ主軸ﾋﾟﾝ用ﾅｯﾄ</t>
  </si>
  <si>
    <t>真鍮38~40ﾕﾆﾊﾞｰｻﾙ主軸ﾋﾟﾝ用ﾅｯﾄ</t>
  </si>
  <si>
    <t>真鍮42~45ﾕﾆﾊﾞｰｻﾙ主軸ﾋﾟﾝ用ﾅｯﾄ</t>
  </si>
  <si>
    <t>CHQ06048</t>
  </si>
  <si>
    <t>真鍮48~50ﾕﾆﾊﾞｰｻﾙ主軸ﾋﾟﾝ用ﾅｯﾄ</t>
  </si>
  <si>
    <t>真鍮60ﾕﾆﾊﾞｰｻﾙ主軸ﾋﾟﾝ用ﾅｯﾄ</t>
  </si>
  <si>
    <t>真鍮70ﾕﾆﾊﾞｰｻﾙ主軸ﾋﾟﾝ用ﾅｯﾄ</t>
  </si>
  <si>
    <t>CHQ06080</t>
  </si>
  <si>
    <t>真鍮80ﾕﾆﾊﾞｰｻﾙ主軸ﾋﾟﾝ用ﾅｯﾄ</t>
  </si>
  <si>
    <t>CHQ06085</t>
  </si>
  <si>
    <t>真鍮85~90ﾕﾆﾊﾞｰｻﾙ主軸ﾋﾟﾝ用ﾅｯﾄ</t>
  </si>
  <si>
    <t>CHQ06095</t>
  </si>
  <si>
    <t>真鍮95~100ﾕﾆﾊﾞｰｻﾙ主軸ﾋﾟﾝ用ﾅｯﾄ</t>
  </si>
  <si>
    <t>CHR03022</t>
  </si>
  <si>
    <t>ﾕﾆ主軸ﾋﾟﾝ用廻り止ﾎﾞﾙﾄ22~28M5*6</t>
  </si>
  <si>
    <t>CHR03030</t>
  </si>
  <si>
    <t>ﾕﾆ主軸ﾋﾟﾝ用廻り止ﾎﾞﾙﾄ30~40M6*6</t>
  </si>
  <si>
    <t>CHR03042</t>
  </si>
  <si>
    <t>ﾕﾆ主軸ﾋﾟﾝ用廻り止ﾎﾞﾙﾄ42~55M8*10</t>
  </si>
  <si>
    <t>CHR03060</t>
  </si>
  <si>
    <t>CHR03080</t>
  </si>
  <si>
    <t>ﾕﾆ主軸ﾋﾟﾝ用廻り止ﾎﾞﾙﾄ80~105M12*20</t>
  </si>
  <si>
    <t>25TWU割型ﾕﾆﾊﾞｰｻﾙ用本体片側(ﾌﾞｯｼｭ付)</t>
  </si>
  <si>
    <t>28TWU割型ﾕﾆﾊﾞｰｻﾙ用本体片側(ﾌﾞｯｼｭ付)</t>
  </si>
  <si>
    <t>30TWU割型ﾕﾆﾊﾞｰｻﾙ用本体片側(ﾌﾞｯｼｭ付)</t>
  </si>
  <si>
    <t>32TWU割型ﾕﾆﾊﾞｰｻﾙ用本体片側(ﾌﾞｯｼｭ付)</t>
  </si>
  <si>
    <t>34TWU割型ﾕﾆﾊﾞｰｻﾙ用本体片側(ﾌﾞｯｼｭ付)</t>
  </si>
  <si>
    <t>35TWU割型ﾕﾆﾊﾞｰｻﾙ用本体片側(ﾌﾞｯｼｭ付)</t>
  </si>
  <si>
    <t>38TWU割型ﾕﾆﾊﾞｰｻﾙ用本体片側(ﾌﾞｯｼｭ付)</t>
  </si>
  <si>
    <t>40TWU割型ﾕﾆﾊﾞｰｻﾙ用本体片側(ﾌﾞｯｼｭ付)</t>
  </si>
  <si>
    <t>42TWU割型ﾕﾆﾊﾞｰｻﾙ用本体片側(ﾌﾞｯｼｭ付)</t>
  </si>
  <si>
    <t>45TWU割型ﾕﾆﾊﾞｰｻﾙ用本体片側(ﾌﾞｯｼｭ付)</t>
  </si>
  <si>
    <t>48TWU割型ﾕﾆﾊﾞｰｻﾙ用本体片側(ﾌﾞｯｼｭ付)</t>
  </si>
  <si>
    <t>50TWU割型ﾕﾆﾊﾞｰｻﾙ用本体片側(ﾌﾞｯｼｭ付)</t>
  </si>
  <si>
    <t>55TWU割型ﾕﾆﾊﾞｰｻﾙ用本体片側(ﾌﾞｯｼｭ付)</t>
  </si>
  <si>
    <t>60TWU割型ﾕﾆﾊﾞｰｻﾙ用本体片側(ﾌﾞｯｼｭ付)</t>
  </si>
  <si>
    <t>65TWU割型ﾕﾆﾊﾞｰｻﾙ用本体片側(ﾌﾞｯｼｭ付)</t>
  </si>
  <si>
    <t>70TWU割型ﾕﾆﾊﾞｰｻﾙ用本体片側(ﾌﾞｯｼｭ付)</t>
  </si>
  <si>
    <t>80TWU割型ﾕﾆﾊﾞｰｻﾙ用本体片側(ﾌﾞｯｼｭ付)</t>
  </si>
  <si>
    <t>ｽﾃﾝ80TWU割型ﾕﾆﾊﾞｰｻﾙ用十字ﾋﾟﾝ</t>
  </si>
  <si>
    <t>BCS66*35舵軸用ｽﾀﾝﾁｭｰﾌﾞ</t>
  </si>
  <si>
    <t>BCS66*40舵軸用ｽﾀﾝﾁｭｰﾌﾞ</t>
  </si>
  <si>
    <t>BCS66*45舵軸用ｽﾀﾝﾁｭｰﾌﾞ</t>
  </si>
  <si>
    <t>BCS82*50舵軸用ｽﾀﾝﾁｭｰﾌﾞ</t>
  </si>
  <si>
    <t>BCS82*55舵軸用ｽﾀﾝﾁｭｰﾌﾞ</t>
  </si>
  <si>
    <t>BCS98*60舵軸用ｽﾀﾝﾁｭｰﾌﾞ</t>
  </si>
  <si>
    <t>BCS98*65舵軸用ｽﾀﾝﾁｭｰﾌﾞ</t>
  </si>
  <si>
    <t>BCS112*70舵軸用ｽﾀﾝﾁｭｰﾌﾞ</t>
  </si>
  <si>
    <t>BCS112*75舵軸用ｽﾀﾝﾁｭｰﾌﾞ</t>
  </si>
  <si>
    <t>BCS120*80舵軸用ｽﾀﾝﾁｭｰﾌﾞ</t>
  </si>
  <si>
    <t>CM090110</t>
  </si>
  <si>
    <t>CM09-0110ﾋｰﾀｰ用ﾊﾟｰﾂｷｯﾄ</t>
  </si>
  <si>
    <t>BCF30釣ﾒﾀﾙ</t>
  </si>
  <si>
    <t>BC11/4(32)釣ﾒﾀﾙ</t>
  </si>
  <si>
    <t>BCF34釣ﾒﾀﾙ</t>
  </si>
  <si>
    <t>BC11/2(38)釣ﾒﾀﾙ</t>
  </si>
  <si>
    <t>BCF38釣ﾒﾀﾙ</t>
  </si>
  <si>
    <t>BCF40釣ﾒﾀﾙ</t>
  </si>
  <si>
    <t>BCF42釣ﾒﾀﾙ</t>
  </si>
  <si>
    <t>BC13/4(45)釣ﾒﾀﾙ</t>
  </si>
  <si>
    <t>BCF45釣ﾒﾀﾙ</t>
  </si>
  <si>
    <t>BC2”(並)釣ﾒﾀﾙ</t>
  </si>
  <si>
    <t>BCF50釣ﾒﾀﾙ</t>
  </si>
  <si>
    <t>BC2”(大)釣ﾒﾀﾙ</t>
  </si>
  <si>
    <t>BCF55釣ﾒﾀﾙ</t>
  </si>
  <si>
    <t>BC21/4(57)釣ﾒﾀﾙ</t>
  </si>
  <si>
    <t>BC21/2(63)釣ﾒﾀﾙ</t>
  </si>
  <si>
    <t>BC23/4(70)釣ﾒﾀﾙ</t>
  </si>
  <si>
    <t>BC3”(76)釣ﾒﾀﾙ</t>
  </si>
  <si>
    <t>BC31/2(89)釣ﾒﾀﾙ</t>
  </si>
  <si>
    <t>BC4”釣ﾒﾀﾙ</t>
  </si>
  <si>
    <t>BC41/2(114)釣ﾒﾀﾙ</t>
  </si>
  <si>
    <t>BC5”(125)釣ﾒﾀﾙ</t>
  </si>
  <si>
    <t>ｽﾃﾝM12*30ｷｬｯﾌﾟﾎﾞﾙﾄ</t>
  </si>
  <si>
    <t>ｽﾃﾝW3/8*30ｷｬｯﾌﾟﾎﾞﾙﾄ</t>
  </si>
  <si>
    <t>ｽﾃﾝW1/2*30ｷｬｯﾌﾟﾎﾞﾙﾄ</t>
  </si>
  <si>
    <t>ｽﾃﾝW5/8*30ｷｬｯﾌﾟﾎﾞﾙﾄ</t>
  </si>
  <si>
    <t>ｽﾃﾝW3/4*40ｷｬｯﾌﾟﾎﾞﾙﾄ</t>
  </si>
  <si>
    <t>BCF30釣ﾒﾀﾙ用本体のみ</t>
  </si>
  <si>
    <t>CPH04032</t>
  </si>
  <si>
    <t>BC11/4(32)釣ﾒﾀﾙ用本体のみ</t>
  </si>
  <si>
    <t>BCF34釣ﾒﾀﾙ用本体のみ</t>
  </si>
  <si>
    <t>CPH04038</t>
  </si>
  <si>
    <t>BC11/2(38)釣ﾒﾀﾙ用本体のみ</t>
  </si>
  <si>
    <t>BCF38釣ﾒﾀﾙ用本体のみ</t>
  </si>
  <si>
    <t>BCF40釣ﾒﾀﾙ用本体のみ</t>
  </si>
  <si>
    <t>BCF42釣ﾒﾀﾙ用本体のみ</t>
  </si>
  <si>
    <t>CPH04044</t>
  </si>
  <si>
    <t>BC13/4(45)釣ﾒﾀﾙ用本体のみ</t>
  </si>
  <si>
    <t>BCF45釣ﾒﾀﾙ用本体のみ</t>
  </si>
  <si>
    <t>CPH04050</t>
  </si>
  <si>
    <t>BC2”(並)釣ﾒﾀﾙ用本体のみ</t>
  </si>
  <si>
    <t>BCF50釣ﾒﾀﾙ用本体のみ</t>
  </si>
  <si>
    <t>CPH04051</t>
  </si>
  <si>
    <t>BC2”(大)釣ﾒﾀﾙ用本体のみ</t>
  </si>
  <si>
    <t>BCF55釣ﾒﾀﾙ用本体のみ</t>
  </si>
  <si>
    <t>CPH04057</t>
  </si>
  <si>
    <t>BC21/4(57)釣ﾒﾀﾙ用本体のみ</t>
  </si>
  <si>
    <t>CPH04063</t>
  </si>
  <si>
    <t>BC21/2(63)釣ﾒﾀﾙ用本体のみ</t>
  </si>
  <si>
    <t>CPH04070</t>
  </si>
  <si>
    <t>BC23/4(70)釣ﾒﾀﾙ用本体のみ</t>
  </si>
  <si>
    <t>CPH04076</t>
  </si>
  <si>
    <t>BC3”(76)釣ﾒﾀﾙ用本体のみ</t>
  </si>
  <si>
    <t>CPH04089</t>
  </si>
  <si>
    <t>BC31/2(89)釣ﾒﾀﾙ用本体のみ</t>
  </si>
  <si>
    <t>CPH04100</t>
  </si>
  <si>
    <t>BC4”(100)釣ﾒﾀﾙ用本体のみ</t>
  </si>
  <si>
    <t>CPH04114</t>
  </si>
  <si>
    <t>BC41/2(114)釣ﾒﾀﾙ用本体のみ</t>
  </si>
  <si>
    <t>CPN03057</t>
  </si>
  <si>
    <t>ｽﾃﾝ21/4(57)釣ﾒﾀﾙ用主軸ﾋﾟﾝ</t>
  </si>
  <si>
    <t>CPN03063</t>
  </si>
  <si>
    <t>ｽﾃﾝ21/2(63)釣ﾒﾀﾙ用主軸ﾋﾟﾝ</t>
  </si>
  <si>
    <t>CPN03076</t>
  </si>
  <si>
    <t>ｽﾃﾝ3”(76)釣ﾒﾀﾙ用主軸ﾋﾟﾝ</t>
  </si>
  <si>
    <t>CPN03089</t>
  </si>
  <si>
    <t>ｽﾃﾝ31/2(89)釣ﾒﾀﾙ用主軸ﾋﾟﾝ</t>
  </si>
  <si>
    <t>CPN100</t>
  </si>
  <si>
    <t>真鍮4”(100)釣ﾒﾀﾙ用主軸ﾋﾟﾝN付(銅線付</t>
  </si>
  <si>
    <t>CPN114</t>
  </si>
  <si>
    <t>真鍮41/2(114)釣ﾒﾀﾙ主軸ﾋﾟﾝN付(銅線付</t>
  </si>
  <si>
    <t>CPN125</t>
  </si>
  <si>
    <t>真鍮5”(125)釣ﾒﾀﾙ用主軸ﾋﾟﾝN付(銅線付</t>
  </si>
  <si>
    <t>CPN150</t>
  </si>
  <si>
    <t>真鍮6”(150)釣ﾒﾀﾙ用主軸ﾋﾟﾝN付(銅線付</t>
  </si>
  <si>
    <t>真鍮11/4(32)釣ﾒﾀﾙ用主軸ﾋﾟﾝN付(銅線付</t>
  </si>
  <si>
    <t>真鍮38(F30)釣ﾒﾀﾙ用主軸ﾋﾟﾝN付(銅線付</t>
  </si>
  <si>
    <t>真鍮13/4(45)釣ﾒﾀﾙ用主軸ﾋﾟﾝN付(銅線付</t>
  </si>
  <si>
    <t>真鍮2”(50)釣ﾒﾀﾙ用主軸ﾋﾟﾝN付(銅線付</t>
  </si>
  <si>
    <t>真鍮57~(2”大)釣ﾒﾀﾙ用主軸ﾋﾟﾝN付(銅線付</t>
  </si>
  <si>
    <t>真鍮21/2(63)釣ﾒﾀﾙ用主軸ﾋﾟﾝN付(銅線付</t>
  </si>
  <si>
    <t>真鍮23/4(70)釣ﾒﾀﾙ用主軸ﾋﾟﾝN付(銅線付</t>
  </si>
  <si>
    <t>真鍮3”(76)釣ﾒﾀﾙ用主軸ﾋﾟﾝN付(銅線付</t>
  </si>
  <si>
    <t>真鍮31/2(89)釣ﾒﾀﾙ用主軸ﾋﾟﾝN付(銅線付</t>
  </si>
  <si>
    <t>真鍮4”(100)釣ﾒﾀﾙ主軸ﾋﾟﾝ用ﾅｯﾄ</t>
  </si>
  <si>
    <t>CPQ125</t>
  </si>
  <si>
    <t>真鍮5”(125)釣ﾒﾀﾙ主軸ﾋﾟﾝ用ﾅｯﾄ</t>
  </si>
  <si>
    <t>CPQ150</t>
  </si>
  <si>
    <t>真鍮6”(150)釣ﾒﾀﾙ主軸ﾋﾟﾝ用ﾅｯﾄ</t>
  </si>
  <si>
    <t>真鍮23/4(70)釣ﾒﾀﾙ主軸ﾋﾟﾝ用ﾅｯﾄ</t>
  </si>
  <si>
    <t>真鍮3”~31/2釣ﾒﾀﾙ主軸ﾋﾟﾝ用ﾅｯﾄ</t>
  </si>
  <si>
    <t>CPT03050</t>
  </si>
  <si>
    <t>ｽﾃﾝ2”(並)釣ﾒﾀﾙ用筒</t>
  </si>
  <si>
    <t>CPT03057</t>
  </si>
  <si>
    <t>ｽﾃﾝ21/4(57)釣ﾒﾀﾙ用筒のみ</t>
  </si>
  <si>
    <t>CPT03063</t>
  </si>
  <si>
    <t>ｽﾃﾝ21/2(63)釣ﾒﾀﾙ用筒のみ</t>
  </si>
  <si>
    <t>CPT04038</t>
  </si>
  <si>
    <t>BC11/2(38)釣ﾒﾀﾙ用筒のみ</t>
  </si>
  <si>
    <t>CPT04044</t>
  </si>
  <si>
    <t>BC13/4(45)釣ﾒﾀﾙ用筒のみ</t>
  </si>
  <si>
    <t>CPT04050</t>
  </si>
  <si>
    <t>BC2”(並)釣ﾒﾀﾙ用筒のみ</t>
  </si>
  <si>
    <t>CPT04057</t>
  </si>
  <si>
    <t>BC21/4(57)(2”大)釣ﾒﾀﾙ用筒のみ</t>
  </si>
  <si>
    <t>CPT04063</t>
  </si>
  <si>
    <t>BC21/2(63)釣ﾒﾀﾙ用筒のみ</t>
  </si>
  <si>
    <t>CPT04070</t>
  </si>
  <si>
    <t>BC23/4(70)釣ﾒﾀﾙ用筒のみ</t>
  </si>
  <si>
    <t>CPT04076</t>
  </si>
  <si>
    <t>BC3”(76)釣ﾒﾀﾙ用筒のみ</t>
  </si>
  <si>
    <t>CPT04089</t>
  </si>
  <si>
    <t>BC31/2(89)釣ﾒﾀﾙ用筒のみ</t>
  </si>
  <si>
    <t>CPT04100</t>
  </si>
  <si>
    <t>BC4”(100)釣ﾒﾀﾙ用筒のみ</t>
  </si>
  <si>
    <t>CPT04114</t>
  </si>
  <si>
    <t>BC41/2(114)釣ﾒﾀﾙ用筒のみ</t>
  </si>
  <si>
    <t>CPT04125</t>
  </si>
  <si>
    <t>BC5”(125)釣ﾒﾀﾙ用筒のみ</t>
  </si>
  <si>
    <t>CPZ05M</t>
  </si>
  <si>
    <t>CPZ-05M(20*70*75)亜鉛板</t>
  </si>
  <si>
    <t>CPZ10M</t>
  </si>
  <si>
    <t>CPZ-1M(17*70*150)亜鉛板</t>
  </si>
  <si>
    <t>CPZ-1.25M(20*70*150)亜鉛板</t>
  </si>
  <si>
    <t>CPZ20F</t>
  </si>
  <si>
    <t>CPZ-2F(17*100*200)亜鉛板</t>
  </si>
  <si>
    <t>CPZ20M</t>
  </si>
  <si>
    <t>CPZ-2M(25*70*150)亜鉛板</t>
  </si>
  <si>
    <t>CPZ30F</t>
  </si>
  <si>
    <t>CPZ-3F(20*100*200)亜鉛板</t>
  </si>
  <si>
    <t>CPZ40F</t>
  </si>
  <si>
    <t>CPZ-4F(30*100*200)亜鉛板</t>
  </si>
  <si>
    <t>CPZ60F</t>
  </si>
  <si>
    <t>CPZ-6F(20*150*300)亜鉛板</t>
  </si>
  <si>
    <t>CPZ70F</t>
  </si>
  <si>
    <t>CPZ-7F(25*150*300)亜鉛板</t>
  </si>
  <si>
    <t>CR075090</t>
  </si>
  <si>
    <t>φ75*90L(軸40~45用)CR布巻ﾎｰｽ</t>
  </si>
  <si>
    <t>CR083100</t>
  </si>
  <si>
    <t>φ83*100L(軸50用)CR布巻ﾎｰｽ</t>
  </si>
  <si>
    <t>CR090100</t>
  </si>
  <si>
    <t>φ90*100L(軸55用)CR布巻ﾎｰｽ</t>
  </si>
  <si>
    <t>CR100110</t>
  </si>
  <si>
    <t>φ100*110L(軸65用)CR布巻ﾎｰｽ</t>
  </si>
  <si>
    <t>CR108120</t>
  </si>
  <si>
    <t>φ108*115L(軸70用)CR布巻ﾎｰｽ</t>
  </si>
  <si>
    <t>CR114120</t>
  </si>
  <si>
    <t>φ114*120L(軸75用)CR布巻ﾎｰｽ</t>
  </si>
  <si>
    <t>CR127130</t>
  </si>
  <si>
    <t>φ127*130L(軸80用)CR布巻ﾎｰｽ</t>
  </si>
  <si>
    <t>CR175300</t>
  </si>
  <si>
    <t>CR175X1M</t>
  </si>
  <si>
    <t>CR215300</t>
  </si>
  <si>
    <t>215*300(8”用)CR布巻ﾎｰｽ(保安庁向)</t>
  </si>
  <si>
    <t>CR265300</t>
  </si>
  <si>
    <t>CRC666</t>
  </si>
  <si>
    <t>CRC6-66</t>
  </si>
  <si>
    <t>消火器CSP-3X</t>
  </si>
  <si>
    <t>CSP3XB</t>
  </si>
  <si>
    <t>消火器CSP-3X用ﾌﾞﾗｹｯﾄ</t>
  </si>
  <si>
    <t>BC22(S40)S型単式ｽﾀﾝL1*86</t>
  </si>
  <si>
    <t>BC25(S50)S型単式ｽﾀﾝL1*111</t>
  </si>
  <si>
    <t>BC28(S50)S型単式ｽﾀﾝL1*111</t>
  </si>
  <si>
    <t>BC30(S55)S型単式ｽﾀﾝL1*113</t>
  </si>
  <si>
    <t>BC32(S55)S型単式ｽﾀﾝL1*113</t>
  </si>
  <si>
    <t>BC34(S60)S型単式ｽﾀﾝL1*117</t>
  </si>
  <si>
    <t>BC35(S60)S型単式ｽﾀﾝL1*117</t>
  </si>
  <si>
    <t>BC36(S60)S型単式ｽﾀﾝL*117</t>
  </si>
  <si>
    <t>BC38(S67)S型単式ｽﾀﾝL1*147</t>
  </si>
  <si>
    <t>BC40(S67)S型単式ｽﾀﾝL1*147</t>
  </si>
  <si>
    <t>BC42(S70)S型単式ｽﾀﾝL1*152</t>
  </si>
  <si>
    <t>BC44(S70)S型単式ｽﾀﾝL1*152</t>
  </si>
  <si>
    <t>BC45(S70)S型単式ｽﾀﾝL1*152</t>
  </si>
  <si>
    <t>BC48(S88)S型単式ｽﾀﾝL1*200</t>
  </si>
  <si>
    <t>BC50(S88)S型単式ｽﾀﾝL1*200</t>
  </si>
  <si>
    <t>BC55(S96)S型単式ｽﾀﾝL1*250</t>
  </si>
  <si>
    <t>BC60(S96)S型単式ｽﾀﾝL1*250</t>
  </si>
  <si>
    <t>BC65(S110)S型単式ｽﾀﾝL*283</t>
  </si>
  <si>
    <t>BC70(S110)S型単式ｽﾀﾝL1*283</t>
  </si>
  <si>
    <t>BC75(S120)単式ｽﾀﾝL1*355</t>
  </si>
  <si>
    <t>BC80(S127)単式ｽﾀﾝL1*375</t>
  </si>
  <si>
    <t>BC85(S140)単式ｽﾀﾝL1*424</t>
  </si>
  <si>
    <t>BC90(S140)単式ｽﾀﾝL1*424</t>
  </si>
  <si>
    <t>BC19単式ｽﾀﾝ用ﾊﾟｯｷﾝｸﾞﾗﾝﾄﾞ</t>
  </si>
  <si>
    <t>BC22単式ｽﾀﾝ用ﾊﾟｯｷﾝｸﾞﾗﾝﾄﾞ</t>
  </si>
  <si>
    <t>BC25単式ｽﾀﾝ用ﾊﾟｯｷﾝｸﾞﾗﾝﾄﾞ</t>
  </si>
  <si>
    <t>BC28単式ｽﾀﾝ用ﾊﾟｯｷﾝｸﾞﾗﾝﾄﾞ</t>
  </si>
  <si>
    <t>BC30単式ｽﾀﾝ用ﾊﾟｯｷﾝｸﾞﾗﾝﾄﾞ</t>
  </si>
  <si>
    <t>BC32単式ｽﾀﾝ用ﾊﾟｯｷﾝｸﾞﾗﾝﾄﾞ</t>
  </si>
  <si>
    <t>BC34単式ｽﾀﾝ用ﾊﾟｯｷﾝｸﾞﾗﾝﾄﾞ</t>
  </si>
  <si>
    <t>BC35単式ｽﾀﾝ用ﾊﾟｯｷﾝｸﾞﾗﾝﾄﾞ</t>
  </si>
  <si>
    <t>BC36単式ｽﾀﾝ用ﾊﾟｯｷﾝｸﾞﾗﾝﾄﾞ</t>
  </si>
  <si>
    <t>BC44単式ｽﾀﾝ用ﾊﾟｯｷﾝｸﾞﾗﾝﾄﾞ</t>
  </si>
  <si>
    <t>BC45単式ｽﾀﾝ用ﾊﾟｯｷﾝｸﾞﾗﾝﾄﾞ</t>
  </si>
  <si>
    <t>BC25単式ｽﾀﾝ検査品用L1*138</t>
  </si>
  <si>
    <t>BC28単式ｽﾀﾝ検査品用L1*138</t>
  </si>
  <si>
    <t>BC30単式ｽﾀﾝ検査品用L1*156</t>
  </si>
  <si>
    <t>BC32単式ｽﾀﾝ検査品用L1*156</t>
  </si>
  <si>
    <t>BC34単式ｽﾀﾝ検査品用L1*172</t>
  </si>
  <si>
    <t>BC35単式ｽﾀﾝ検査品用L1*172</t>
  </si>
  <si>
    <t>BC36単式ｽﾀﾝ検査品用L1*172</t>
  </si>
  <si>
    <t>BC38単式ｽﾀﾝ検査品用L1*187</t>
  </si>
  <si>
    <t>BC40単式ｽﾀﾝ検査品用L1*187</t>
  </si>
  <si>
    <t>BC42単式ｽﾀﾝ検査品用L1*207</t>
  </si>
  <si>
    <t>BC44単式ｽﾀﾝ検査品用L1*207</t>
  </si>
  <si>
    <t>BC45単式ｽﾀﾝ検査品用L1*207</t>
  </si>
  <si>
    <t>BC48単式ｽﾀﾝ検査品用L1*235</t>
  </si>
  <si>
    <t>BC50単式ｽﾀﾝ検査品用L1*235</t>
  </si>
  <si>
    <t>BC55単式ｽﾀﾝ検査品用L1*285</t>
  </si>
  <si>
    <t>BC60単式ｽﾀﾝ検査品用L1*285</t>
  </si>
  <si>
    <t>BC65単式ｽﾀﾝ検査品用L1*338</t>
  </si>
  <si>
    <t>BC70単式ｽﾀﾝ検査品用L1*338</t>
  </si>
  <si>
    <t>BC40給水式L型単式ｽﾀﾝ</t>
  </si>
  <si>
    <t>BC45給水式L型単式ｽﾀﾝ</t>
  </si>
  <si>
    <t>BC50給水式L型単式ｽﾀﾝ</t>
  </si>
  <si>
    <t>BC55給水式L型単式ｽﾀﾝ</t>
  </si>
  <si>
    <t>BC60給水式L型単式ｽﾀﾝ</t>
  </si>
  <si>
    <t>BC65給水式L型単式ｽﾀﾝ</t>
  </si>
  <si>
    <t>BC70給水式L型単式ｽﾀﾝ</t>
  </si>
  <si>
    <t>BC75給水式L型単式ｽﾀﾝ</t>
  </si>
  <si>
    <t>BC80給水式L型単式ｽﾀﾝ</t>
  </si>
  <si>
    <t>BC85給水式L型単式ｽﾀﾝ</t>
  </si>
  <si>
    <t>BC22内締ｽﾀﾝ</t>
  </si>
  <si>
    <t>BC25内締ｽﾀﾝ</t>
  </si>
  <si>
    <t>BC28内締ｽﾀﾝ</t>
  </si>
  <si>
    <t>BC32内締ｽﾀﾝ</t>
  </si>
  <si>
    <t>BC34内締ｽﾀﾝ</t>
  </si>
  <si>
    <t>BC35内締ｽﾀﾝ</t>
  </si>
  <si>
    <t>BC36内締ｽﾀﾝ</t>
  </si>
  <si>
    <t>BC38内締ｽﾀﾝ</t>
  </si>
  <si>
    <t>BC44内締ｽﾀﾝ</t>
  </si>
  <si>
    <t>BC65内締ｽﾀﾝ</t>
  </si>
  <si>
    <t>BC70内締ｽﾀﾝ</t>
  </si>
  <si>
    <t>BC75内締ｽﾀﾝ</t>
  </si>
  <si>
    <t>DC16100010</t>
  </si>
  <si>
    <t>1.6*1000*10mﾀﾞｸﾄｸﾛｽ</t>
  </si>
  <si>
    <t>DC16100030</t>
  </si>
  <si>
    <t>1.6*1000*30mﾀﾞｸﾄｸﾛｽ</t>
  </si>
  <si>
    <t>DD-150ﾌﾟﾛﾏﾘﾝ自動拡散型粉末消火器</t>
  </si>
  <si>
    <t>DD80</t>
  </si>
  <si>
    <t>DD-80ﾌﾟﾛﾏﾘﾝ自動拡散型粉末消火器</t>
  </si>
  <si>
    <t>DG04030F</t>
  </si>
  <si>
    <t>BCF30ｽﾙﾊﾙ</t>
  </si>
  <si>
    <t>BC11/4(32)ｽﾗｲﾄﾞﾒﾀﾙ</t>
  </si>
  <si>
    <t>BCF34ｽﾗｲﾄﾞﾒﾀﾙ</t>
  </si>
  <si>
    <t>BC11/2(38)ｽﾗｲﾄﾞﾒﾀﾙ</t>
  </si>
  <si>
    <t>BCF38ｽﾗｲﾄﾞﾒﾀﾙ</t>
  </si>
  <si>
    <t>BCF40ｽﾗｲﾄﾞﾒﾀﾙ</t>
  </si>
  <si>
    <t>BCF42ｽﾗｲﾄﾞﾒﾀﾙ</t>
  </si>
  <si>
    <t>BC13/4(45)ｽﾗｲﾄﾞﾒﾀﾙ</t>
  </si>
  <si>
    <t>BCF45ｽﾗｲﾄﾞﾒﾀﾙ</t>
  </si>
  <si>
    <t>BC2”(50)ｽﾗｲﾄﾞﾒﾀﾙ</t>
  </si>
  <si>
    <t>BCF50ｽﾗｲﾄﾞﾒﾀﾙ</t>
  </si>
  <si>
    <t>BCF55ｽﾗｲﾄﾞﾒﾀﾙ</t>
  </si>
  <si>
    <t>BC21/4(57)ｽﾗｲﾄﾞﾒﾀﾙ</t>
  </si>
  <si>
    <t>BC21/2(63)ｽﾗｲﾄﾞﾒﾀﾙ</t>
  </si>
  <si>
    <t>BC23/4(70)ｽﾗｲﾄﾞﾒﾀﾙ</t>
  </si>
  <si>
    <t>BC3”(76)ｽﾗｲﾄﾞﾒﾀﾙ</t>
  </si>
  <si>
    <t>BC31/2(89)ｽﾗｲﾄﾞﾒﾀﾙ</t>
  </si>
  <si>
    <t>BC4”(100)ｽﾗｲﾄﾞﾒﾀﾙ</t>
  </si>
  <si>
    <t>BC41/2(114)ｽﾗｲﾄﾞﾒﾀﾙ</t>
  </si>
  <si>
    <t>BC5”(125)ｽﾗｲﾄﾞﾒﾀﾙ</t>
  </si>
  <si>
    <t>BC2”(50)片ﾚﾊﾞｰｽﾗｲﾄﾞﾒﾀﾙ</t>
  </si>
  <si>
    <t>DGW04057</t>
  </si>
  <si>
    <t>BC21/4(57)割型ｽﾗｲﾄﾞﾒﾀﾙ</t>
  </si>
  <si>
    <t>DGW04063</t>
  </si>
  <si>
    <t>BC21/2(63)割型ｽﾗｲﾄﾞﾒﾀﾙ</t>
  </si>
  <si>
    <t>DGW04076</t>
  </si>
  <si>
    <t>BC3”(76)割型ｽﾗｲﾄﾞﾒﾀﾙ</t>
  </si>
  <si>
    <t>DGW04089</t>
  </si>
  <si>
    <t>BC31/2(89)割型ｽﾗｲﾄﾞﾒﾀﾙ</t>
  </si>
  <si>
    <t>DGW04100</t>
  </si>
  <si>
    <t>BC4”(100)割型ｽﾗｲﾄﾞﾒﾀﾙ</t>
  </si>
  <si>
    <t>DGW04114</t>
  </si>
  <si>
    <t>BC41/2(114)割型ｽﾗｲﾄﾞﾒﾀﾙ</t>
  </si>
  <si>
    <t>DGW04125</t>
  </si>
  <si>
    <t>BC5”(125)割型ｽﾗｲﾄﾞﾒﾀﾙ</t>
  </si>
  <si>
    <t>BCF30止ﾒﾀﾙ</t>
  </si>
  <si>
    <t>BC11/4(32)止ﾒﾀﾙ</t>
  </si>
  <si>
    <t>BCF34止ﾒﾀﾙ</t>
  </si>
  <si>
    <t>BC11/2(38)止ﾒﾀﾙ</t>
  </si>
  <si>
    <t>BCF38止ﾒﾀﾙ</t>
  </si>
  <si>
    <t>BCF40止ﾒﾀﾙ</t>
  </si>
  <si>
    <t>BCF42止ﾒﾀﾙ</t>
  </si>
  <si>
    <t>BC13/4(45)止ﾒﾀﾙ</t>
  </si>
  <si>
    <t>BCF45止ﾒﾀﾙ</t>
  </si>
  <si>
    <t>BC2”(50)止ﾒﾀﾙ</t>
  </si>
  <si>
    <t>BCF50止ﾒﾀﾙ</t>
  </si>
  <si>
    <t>BCF55止ﾒﾀﾙ</t>
  </si>
  <si>
    <t>BC21/4(57)止ﾒﾀﾙ</t>
  </si>
  <si>
    <t>BC21/2(63)止ﾒﾀﾙ</t>
  </si>
  <si>
    <t>BC23/4(70)止ﾒﾀﾙ</t>
  </si>
  <si>
    <t>BC3”(76)止ﾒﾀﾙ</t>
  </si>
  <si>
    <t>BC31/2(89)止ﾒﾀﾙ</t>
  </si>
  <si>
    <t>BC4”(100)止ﾒﾀﾙ</t>
  </si>
  <si>
    <t>BC41/2(114)止ﾒﾀﾙ</t>
  </si>
  <si>
    <t>DNB03M121630</t>
  </si>
  <si>
    <t>SUSM12*16*30段付ﾎﾞﾙﾄ</t>
  </si>
  <si>
    <t>DNB03M161838</t>
  </si>
  <si>
    <t>SUSM16*18*38段付ﾎﾞﾙﾄ</t>
  </si>
  <si>
    <t>DOL048</t>
  </si>
  <si>
    <t>軸48~50用ﾀﾞｲﾔ用折曲座金のみ</t>
  </si>
  <si>
    <t>DQ04030F</t>
  </si>
  <si>
    <t>BCF30握りﾊﾝﾄﾞﾙ</t>
  </si>
  <si>
    <t>BC11/4(32)握りﾊﾝﾄﾞﾙ</t>
  </si>
  <si>
    <t>BCF34握りﾊﾝﾄﾞﾙ</t>
  </si>
  <si>
    <t>BC11/2(38)握りﾊﾝﾄﾞﾙ</t>
  </si>
  <si>
    <t>BCF38握りﾊﾝﾄﾞﾙ</t>
  </si>
  <si>
    <t>BCF40握りﾊﾝﾄﾞﾙ</t>
  </si>
  <si>
    <t>BCF42握りﾊﾝﾄﾞﾙ</t>
  </si>
  <si>
    <t>BC13/4(45)握りﾊﾝﾄﾞﾙ</t>
  </si>
  <si>
    <t>BCF45握りﾊﾝﾄﾞﾙ</t>
  </si>
  <si>
    <t>BC2”(50)握りﾊﾝﾄﾞﾙ</t>
  </si>
  <si>
    <t>BCF50握りﾊﾝﾄﾞﾙ</t>
  </si>
  <si>
    <t>BCF55握りﾊﾝﾄﾞﾙ</t>
  </si>
  <si>
    <t>BC21/4(57)握りﾊﾝﾄﾞﾙ</t>
  </si>
  <si>
    <t>BC21/2(63)握りﾊﾝﾄﾞﾙ</t>
  </si>
  <si>
    <t>BC23/4(70)握りﾊﾝﾄﾞﾙ</t>
  </si>
  <si>
    <t>BC3”(76)握りﾊﾝﾄﾞﾙ</t>
  </si>
  <si>
    <t>BC31/2(89)握りﾊﾝﾄﾞﾙ</t>
  </si>
  <si>
    <t>BC4”(100)握りﾊﾝﾄﾞﾙ</t>
  </si>
  <si>
    <t>BC41/2(114)握りﾊﾝﾄﾞﾙ</t>
  </si>
  <si>
    <t>DQN06032</t>
  </si>
  <si>
    <t>真鍮32握.釣用ﾉｯｸﾋﾟﾝN付(M8*45)</t>
  </si>
  <si>
    <t>DQN06038</t>
  </si>
  <si>
    <t>真鍮38握.釣用ﾉｯｸﾋﾟﾝN付(M10*50)</t>
  </si>
  <si>
    <t>DQN06044</t>
  </si>
  <si>
    <t>真鍮44握.釣用ﾉｯｸﾋﾟﾝN付(M10*55)</t>
  </si>
  <si>
    <t>DQN06050</t>
  </si>
  <si>
    <t>真鍮2”握.釣用ﾉｯｸﾋﾟﾝN付(M12*65)</t>
  </si>
  <si>
    <t>真鍮F50握.釣用ﾉｯｸﾋﾟﾝN付(M16*80)</t>
  </si>
  <si>
    <t>真鍮F55握.釣用ﾉｯｸﾋﾟﾝN付(M16*90)</t>
  </si>
  <si>
    <t>DQN06057</t>
  </si>
  <si>
    <t>真鍮57握.釣用ﾉｯｸﾋﾟﾝN付(M12*70)</t>
  </si>
  <si>
    <t>DQN06063</t>
  </si>
  <si>
    <t>真鍮63握.釣用ﾉｯｸﾋﾟﾝN付(M12*80)</t>
  </si>
  <si>
    <t>DQN06070</t>
  </si>
  <si>
    <t>真鍮70握.釣用ﾉｯｸﾋﾟﾝN付(M12*85)</t>
  </si>
  <si>
    <t>DQN06076</t>
  </si>
  <si>
    <t>真鍮3”握.釣用ﾉｯｸﾋﾟﾝN付(M16*95)</t>
  </si>
  <si>
    <t>DQN06089</t>
  </si>
  <si>
    <t>真鍮89握.釣用ﾉｯｸﾋﾟﾝN付(M16*100</t>
  </si>
  <si>
    <t>DQN06100</t>
  </si>
  <si>
    <t>真鍮4”握.釣用ﾉｯｸﾋﾟﾝN付(M16*120</t>
  </si>
  <si>
    <t>DQN06125</t>
  </si>
  <si>
    <t>真鍮5”握.釣用ﾉｯｸﾋﾟﾝN付(M20*135</t>
  </si>
  <si>
    <t>1.6*50*30mﾀﾞｸﾄﾃｰﾌﾟ</t>
  </si>
  <si>
    <t>1.6*75*30mﾀﾞｸﾄﾃｰﾌﾟ</t>
  </si>
  <si>
    <t>1.6*100*30mﾀﾞｸﾄﾃｰﾌﾟ</t>
  </si>
  <si>
    <t>1.6*150*30mﾀﾞｸﾄﾃｰﾌﾟ</t>
  </si>
  <si>
    <t>DYZ04040</t>
  </si>
  <si>
    <t>BCS60*40(YZO)舵軸管</t>
  </si>
  <si>
    <t>DYZ04045</t>
  </si>
  <si>
    <t>BCS70*45(YZO)舵軸管</t>
  </si>
  <si>
    <t>DYZ04050</t>
  </si>
  <si>
    <t>BCS82*50(YZO)舵軸管</t>
  </si>
  <si>
    <t>DYZ04055</t>
  </si>
  <si>
    <t>BCS88*55(YZO)舵軸管</t>
  </si>
  <si>
    <t>DYZ04060</t>
  </si>
  <si>
    <t>BCS88*60(YZO)舵軸管</t>
  </si>
  <si>
    <t>DYZ04065</t>
  </si>
  <si>
    <t>BCS106*65(YZO)舵軸管</t>
  </si>
  <si>
    <t>DYZ04070</t>
  </si>
  <si>
    <t>BCS106*70(YZO)舵軸管</t>
  </si>
  <si>
    <t>E108Wﾊﾞｯﾃﾘｰｽｲｯﾁ</t>
  </si>
  <si>
    <t>F225*未加工E側ｶｯﾌﾟﾘﾝｸﾞ</t>
  </si>
  <si>
    <t>ED24</t>
  </si>
  <si>
    <t>ED-24ｵｲﾙﾁｪﾝｼﾞｬｰ</t>
  </si>
  <si>
    <t>BCS60*28Wｽﾀﾝ用ﾊﾟｯｷﾝｸﾞﾗﾝﾄﾞ</t>
  </si>
  <si>
    <t>BCWF70*28Wｽﾀﾝ用ﾊﾟｯｷﾝｸﾞﾗﾝﾄﾞ</t>
  </si>
  <si>
    <t>BCS60*30Wｽﾀﾝ用ﾊﾟｯｷﾝｸﾞﾗﾝﾄﾞ</t>
  </si>
  <si>
    <t>BCWF70*30給水用ﾊﾟｯｷﾝｸﾞﾗﾝﾄﾞ</t>
  </si>
  <si>
    <t>BCS60*32Wｽﾀﾝ用ﾊﾟｯｷﾝｸﾞﾗﾝﾄﾞ</t>
  </si>
  <si>
    <t>BCWF70*32Wｽﾀﾝ用ﾊﾟｯｷﾝｸﾞﾗﾝﾄﾞ</t>
  </si>
  <si>
    <t>BCS64*34Wｽﾀﾝ用ﾊﾟｯｷﾝｸﾞﾗﾝﾄﾞ</t>
  </si>
  <si>
    <t>BCWF70*34Wｽﾀﾝ用ﾊﾟｯｷﾝｸﾞﾗﾝﾄﾞ</t>
  </si>
  <si>
    <t>BCS64*35Wｽﾀﾝ用ﾊﾟｯｷﾝｸﾞﾗﾝﾄﾞ</t>
  </si>
  <si>
    <t>BCS64*36Wｽﾀﾝ用ﾊﾟｯｷﾝｸﾞﾗﾝﾄﾞ</t>
  </si>
  <si>
    <t>BCWF70*36Wｽﾀﾝ用ﾊﾟｯｷﾝｸﾞﾗﾝﾄﾞ</t>
  </si>
  <si>
    <t>BCS67*38単式.複式用ﾊﾟｯｷﾝｸﾞﾗﾝﾄﾞ</t>
  </si>
  <si>
    <t>BCWF70*38給水用ﾊﾟｯｷﾝｸﾞﾗﾝﾄﾞ</t>
  </si>
  <si>
    <t>BCS67*40単式.複式用ﾊﾟｯｷﾝｸﾞﾗﾝﾄﾞ</t>
  </si>
  <si>
    <t>BCWF70*40給水用ﾊﾟｯｷﾝｸﾞﾗﾝﾄﾞ</t>
  </si>
  <si>
    <t>BCS70*42単式.複式用ﾊﾟｯｷﾝｸﾞﾗﾝﾄﾞ</t>
  </si>
  <si>
    <t>BCWF77*42給水用ﾊﾟｯｷﾝｸﾞﾗﾝﾄﾞ</t>
  </si>
  <si>
    <t>BCS77*44Wｽﾀﾝ用ﾊﾟｯｷﾝｸﾞﾗﾝﾄﾞ</t>
  </si>
  <si>
    <t>BCWF77*44給水用ﾊﾟｯｷﾝｸﾞﾗﾝﾄﾞ</t>
  </si>
  <si>
    <t>BCS77*45Wｽﾀﾝ用ﾊﾟｯｷﾝｸﾞﾗﾝﾄﾞ</t>
  </si>
  <si>
    <t>BCWF77*45給水用ﾊﾟｯｷﾝｸﾞﾗﾝﾄﾞ</t>
  </si>
  <si>
    <t>BCS88*48単式.複式用ﾊﾟｯｷﾝｸﾞﾗﾝﾄﾞ</t>
  </si>
  <si>
    <t>BCWF88*48給水用ﾊﾟｯｷﾝｸﾞﾗﾝﾄﾞ</t>
  </si>
  <si>
    <t>BCS88*50単式.複式用ﾊﾟｯｷﾝｸﾞﾗﾝﾄﾞ</t>
  </si>
  <si>
    <t>BCWF88*50給水用ﾊﾟｯｷﾝｸﾞﾗﾝﾄﾞ</t>
  </si>
  <si>
    <t>BCS96*55単式.複式用ﾊﾟｯｷﾝｸﾞﾗﾝﾄﾞ</t>
  </si>
  <si>
    <t>BCWF96*55給水用ﾊﾟｯｷﾝｸﾞﾗﾝﾄﾞ</t>
  </si>
  <si>
    <t>BCS96*60単式.複式用ﾊﾟｯｷﾝｸﾞﾗﾝﾄﾞ</t>
  </si>
  <si>
    <t>BCWF96*60給水用ﾊﾟｯｷﾝｸﾞﾗﾝﾄﾞ</t>
  </si>
  <si>
    <t>BCS110*65単式.複式用ﾊﾟｯｷﾝｸﾞﾗﾝﾄﾞ</t>
  </si>
  <si>
    <t>BCWF110*65給水用ﾊﾟｯｷﾝｸﾞﾗﾝﾄﾞ</t>
  </si>
  <si>
    <t>BCS110*70単式.複式用ﾊﾟｯｷﾝｸﾞﾗﾝﾄﾞ</t>
  </si>
  <si>
    <t>BCWF110*70給水用ﾊﾟｯｷﾝｸﾞﾗﾝﾄﾞ</t>
  </si>
  <si>
    <t>BCS120*75単式.複式用ﾊﾟｯｷﾝｸﾞﾗﾝﾄﾞ</t>
  </si>
  <si>
    <t>BCWF120*75給水用ﾊﾟｯｷﾝｸﾞﾗﾝﾄﾞ</t>
  </si>
  <si>
    <t>BCS127*80単式.複式用ﾊﾟｯｷﾝｸﾞﾗﾝﾄﾞ</t>
  </si>
  <si>
    <t>BCWF127*80給水用ﾊﾟｯｷﾝｸﾞﾗﾝﾄﾞ</t>
  </si>
  <si>
    <t>BCS140*85単式.複式用ﾊﾟｯｷﾝｸﾞﾗﾝﾄﾞ</t>
  </si>
  <si>
    <t>BCWF140*85給水用ﾊﾟｯｷﾝｸﾞﾗﾝﾄﾞ</t>
  </si>
  <si>
    <t>BCS150*90Wｽﾀﾝ用ﾊﾟｯｷﾝｸﾞﾗﾝﾄﾞ</t>
  </si>
  <si>
    <t>BCWF150*90給水用ﾊﾟｯｷﾝｸﾞﾗﾝﾄﾞ</t>
  </si>
  <si>
    <t>BCS150*95Wｽﾀﾝ用ﾊﾟｯｷﾝｸﾞﾗﾝﾄﾞ</t>
  </si>
  <si>
    <t>BCWF150*95給水用ﾊﾟｯｷﾝｸﾞﾗﾝﾄﾞ</t>
  </si>
  <si>
    <t>BCS160*100Wｽﾀﾝ用ﾊﾟｯｷﾝｸﾞﾗﾝﾄﾞ</t>
  </si>
  <si>
    <t>BCWF160*100給水用ﾊﾟｯｷﾝｸﾞﾗﾝﾄﾞ</t>
  </si>
  <si>
    <t>BCS160*105Wｽﾀﾝ用ﾊﾟｯｷﾝｸﾞﾗﾝﾄﾞ</t>
  </si>
  <si>
    <t>BCWF160*105給水用ﾊﾟｯｷﾝｸﾞﾗﾝﾄﾞ</t>
  </si>
  <si>
    <t>BCS170*110Wｽﾀﾝ用ﾊﾟｯｷﾝｸﾞﾗﾝﾄﾞ</t>
  </si>
  <si>
    <t>BCWF170*110給水用ﾊﾟｯｷﾝｸﾞﾗﾝﾄﾞ</t>
  </si>
  <si>
    <t>BCS170*115Wｽﾀﾝ用ﾊﾟｯｷﾝｸﾞﾗﾝﾄﾞ</t>
  </si>
  <si>
    <t>BCWF170*115給水用ﾊﾟｯｷﾝｸﾞﾗﾝﾄﾞ</t>
  </si>
  <si>
    <t>BCWF180*120給水用ﾊﾟｯｷﾝｸﾞﾗﾝﾄﾞ</t>
  </si>
  <si>
    <t>EG04314075</t>
  </si>
  <si>
    <t>BCS140*75Wｽﾀﾝ用ﾊﾟｯｷﾝｸﾞﾗﾝﾄﾞ</t>
  </si>
  <si>
    <t>EG04314078</t>
  </si>
  <si>
    <t>BCS140*78Wｽﾀﾝ用ﾊﾟｯｷﾝｸﾞﾗﾝﾄﾞ</t>
  </si>
  <si>
    <t>EG04314080</t>
  </si>
  <si>
    <t>BCS140*80Wｽﾀﾝ用ﾊﾟｯｷﾝｸﾞﾗﾝﾄﾞ</t>
  </si>
  <si>
    <t>EG04314090</t>
  </si>
  <si>
    <t>BCS140*90Wｽﾀﾝ用ﾊﾟｯｷﾝｸﾞﾗﾝﾄﾞ</t>
  </si>
  <si>
    <t>BCS170*120Wｽﾀﾝ用ﾊﾟｯｷﾝｸﾞﾗﾝﾄﾞ</t>
  </si>
  <si>
    <t>EG04404010</t>
  </si>
  <si>
    <t>BCS40*10TWｽﾀﾝ用丸座金</t>
  </si>
  <si>
    <t>EG04405010</t>
  </si>
  <si>
    <t>BCS50*10TWｽﾀﾝ用丸座金</t>
  </si>
  <si>
    <t>EG04405510</t>
  </si>
  <si>
    <t>BCS55*10TWｽﾀﾝ用丸座金</t>
  </si>
  <si>
    <t>EG044060</t>
  </si>
  <si>
    <t>BCS60Wｽﾀﾝ用丸座金</t>
  </si>
  <si>
    <t>EG04406020</t>
  </si>
  <si>
    <t>BCS60*20TWｽﾀﾝ用丸座金</t>
  </si>
  <si>
    <t>EG044064</t>
  </si>
  <si>
    <t>BCS64Wｽﾀﾝ用丸座金</t>
  </si>
  <si>
    <t>EG044067</t>
  </si>
  <si>
    <t>BCS67Wｽﾀﾝ用丸座金</t>
  </si>
  <si>
    <t>EG04406720</t>
  </si>
  <si>
    <t>BCS67*20TWｽﾀﾝ用丸座金</t>
  </si>
  <si>
    <t>EG044070</t>
  </si>
  <si>
    <t>BCS70Wｽﾀﾝ用丸座金</t>
  </si>
  <si>
    <t>EG044077</t>
  </si>
  <si>
    <t>BCS77Wｽﾀﾝ用丸座金</t>
  </si>
  <si>
    <t>EG04407715</t>
  </si>
  <si>
    <t>BCS77*15TWｽﾀﾝ用丸座金</t>
  </si>
  <si>
    <t>EG04407720</t>
  </si>
  <si>
    <t>BCS77*20TWｽﾀﾝ用丸座金</t>
  </si>
  <si>
    <t>EG044088</t>
  </si>
  <si>
    <t>BCS88Wｽﾀﾝ用丸座金</t>
  </si>
  <si>
    <t>EG04408815</t>
  </si>
  <si>
    <t>BCS88*15TWｽﾀﾝ用丸座金</t>
  </si>
  <si>
    <t>EG04408820</t>
  </si>
  <si>
    <t>BCS88*20TWｽﾀﾝ用丸座金</t>
  </si>
  <si>
    <t>EG044096</t>
  </si>
  <si>
    <t>BCS96Wｽﾀﾝ用丸座金</t>
  </si>
  <si>
    <t>EG04409620</t>
  </si>
  <si>
    <t>BCS96*20TWｽﾀﾝ用丸座金</t>
  </si>
  <si>
    <t>EG04409640</t>
  </si>
  <si>
    <t>BCS96*40TWｽﾀﾝ用丸座金</t>
  </si>
  <si>
    <t>EG044110</t>
  </si>
  <si>
    <t>BCS110Wｽﾀﾝ用丸座金</t>
  </si>
  <si>
    <t>EG04411020</t>
  </si>
  <si>
    <t>BCS110*20TWｽﾀﾝ用丸座金</t>
  </si>
  <si>
    <t>EG044120</t>
  </si>
  <si>
    <t>BCS120Wｽﾀﾝ用丸座金</t>
  </si>
  <si>
    <t>EG04412020</t>
  </si>
  <si>
    <t>BCS120*20TWｽﾀﾝ用丸座金</t>
  </si>
  <si>
    <t>EG044127</t>
  </si>
  <si>
    <t>BCS127Wｽﾀﾝ用丸座金</t>
  </si>
  <si>
    <t>EG04412720</t>
  </si>
  <si>
    <t>BCS127*20TWｽﾀﾝ用丸座金</t>
  </si>
  <si>
    <t>EG044140</t>
  </si>
  <si>
    <t>BCS140Wｽﾀﾝ用丸座金</t>
  </si>
  <si>
    <t>EG04414020</t>
  </si>
  <si>
    <t>BCS140*20TWｽﾀﾝ用丸座金</t>
  </si>
  <si>
    <t>EG044150</t>
  </si>
  <si>
    <t>BCS150Wｽﾀﾝ用丸座金</t>
  </si>
  <si>
    <t>EG04415020</t>
  </si>
  <si>
    <t>BCS150*20TWｽﾀﾝ用丸座金</t>
  </si>
  <si>
    <t>EG044160</t>
  </si>
  <si>
    <t>BCS160Wｽﾀﾝ用丸座金</t>
  </si>
  <si>
    <t>EG044170</t>
  </si>
  <si>
    <t>BCS170Wｽﾀﾝ用丸座金</t>
  </si>
  <si>
    <t>EG04418020</t>
  </si>
  <si>
    <t>BCS180*20TWｽﾀﾝ用丸座金</t>
  </si>
  <si>
    <t>EH040300</t>
  </si>
  <si>
    <t>BCS60*30Wｽﾀﾝ用前部金具給水なし</t>
  </si>
  <si>
    <t>EH040340</t>
  </si>
  <si>
    <t>BCS64*34Wｽﾀﾝ用前部金具給水なし</t>
  </si>
  <si>
    <t>EH040350</t>
  </si>
  <si>
    <t>BCS64*35Wｽﾀﾝ用前部金具給水なし</t>
  </si>
  <si>
    <t>EH040360</t>
  </si>
  <si>
    <t>BCS64*36Wｽﾀﾝ用前部金具給水なし</t>
  </si>
  <si>
    <t>EH040380</t>
  </si>
  <si>
    <t>BCS67*38Wｽﾀﾝ用前部金具給水なし</t>
  </si>
  <si>
    <t>EH040401</t>
  </si>
  <si>
    <t>BCWF70*40Wｽﾀﾝ用前部金具(給水有)</t>
  </si>
  <si>
    <t>EH040420</t>
  </si>
  <si>
    <t>BCS70*42Wｽﾀﾝ用前部金具給水なし</t>
  </si>
  <si>
    <t>EH040451</t>
  </si>
  <si>
    <t>BCWF77*45Wｽﾀﾝ用前部金具(給水有)</t>
  </si>
  <si>
    <t>EH040501</t>
  </si>
  <si>
    <t>BCWF88*50Wｽﾀﾝ用前部金具(給水有)</t>
  </si>
  <si>
    <t>EH040551</t>
  </si>
  <si>
    <t>BCWF96*55Wｽﾀﾝ用前部金具(給水有)</t>
  </si>
  <si>
    <t>EH040601</t>
  </si>
  <si>
    <t>BCWF96*60Wｽﾀﾝ用前部金具(給水有)</t>
  </si>
  <si>
    <t>EH040651</t>
  </si>
  <si>
    <t>BCWF110*65Wｽﾀﾝ用前部金具(給水有)</t>
  </si>
  <si>
    <t>EH040701</t>
  </si>
  <si>
    <t>BCWF110*70Wｽﾀﾝ用前部金具(給水有)</t>
  </si>
  <si>
    <t>EH040750</t>
  </si>
  <si>
    <t>BCS120*75Wｽﾀﾝ用前部金具給水なし</t>
  </si>
  <si>
    <t>EH040751</t>
  </si>
  <si>
    <t>BCWF120*75Wｽﾀﾝ用前部金具(給水有)</t>
  </si>
  <si>
    <t>EH040800</t>
  </si>
  <si>
    <t>BCS127*80Wｽﾀﾝ用前部金具給水なし</t>
  </si>
  <si>
    <t>EH040801</t>
  </si>
  <si>
    <t>BCWF127*80Wｽﾀﾝ用前部金具(給水有)</t>
  </si>
  <si>
    <t>EH040851</t>
  </si>
  <si>
    <t>BCWF140*85Wｽﾀﾝ用前部金具(給水有)</t>
  </si>
  <si>
    <t>EH040901</t>
  </si>
  <si>
    <t>BCWF150*90Wｽﾀﾝ用前部金具(給水有)</t>
  </si>
  <si>
    <t>EH040950</t>
  </si>
  <si>
    <t>BCS150*95Wｽﾀﾝ用前部金具給水なし</t>
  </si>
  <si>
    <t>EH040951</t>
  </si>
  <si>
    <t>BCWF150*95Wｽﾀﾝ用前部金具(給水有)</t>
  </si>
  <si>
    <t>EH041001</t>
  </si>
  <si>
    <t>BCWF160*100Wｽﾀﾝ用前部金具(給水有)</t>
  </si>
  <si>
    <t>EH041050</t>
  </si>
  <si>
    <t>BCS160*105Wｽﾀﾝ用前部金具給水なし</t>
  </si>
  <si>
    <t>EH041051</t>
  </si>
  <si>
    <t>BCWF160*105Wｽﾀﾝ用前部金具(給水有)</t>
  </si>
  <si>
    <t>EH041100</t>
  </si>
  <si>
    <t>BCS170*110Wｽﾀﾝ用前部金具給水なし</t>
  </si>
  <si>
    <t>EH041101</t>
  </si>
  <si>
    <t>BCWF170*110Wｽﾀﾝ用前部金具(給水有)</t>
  </si>
  <si>
    <t>BS1”*11/4中間用異径ﾎｰｽ接手</t>
  </si>
  <si>
    <t>BS1”*11/2中間用異径ﾎｰｽ接手</t>
  </si>
  <si>
    <t>BS11/4*11/2中間用異径ﾎｰｽ接手</t>
  </si>
  <si>
    <t>BC11/2*13/4中間用異径ﾎｰｽ接手</t>
  </si>
  <si>
    <t>BC11/2*2”中間用異径ﾎｰｽ接手</t>
  </si>
  <si>
    <t>BC13/4*2”中間用異径ﾎｰｽ接手</t>
  </si>
  <si>
    <t>BC2”*21/2中間用異径ﾎｰｽ接手</t>
  </si>
  <si>
    <t>BC21/2*3”中間用異径ﾎｰｽ接手</t>
  </si>
  <si>
    <t>CF-140ｾﾝﾀｰﾌﾚｯｸｽ用円筒ﾊﾌﾞ</t>
  </si>
  <si>
    <t>BCPT11/2*13/4異径ﾎｰｽｴﾙﾎﾞ</t>
  </si>
  <si>
    <t>BCPT11/2*2”異径ﾎｰｽｴﾙﾎﾞ</t>
  </si>
  <si>
    <t>BCPT2*21/2異径ﾎｰｽｴﾙﾎﾞ</t>
  </si>
  <si>
    <t>EI040340</t>
  </si>
  <si>
    <t>BCS64*34Wｽﾀﾝ用後部金具給水なし</t>
  </si>
  <si>
    <t>EI040401</t>
  </si>
  <si>
    <t>BCWF70*40Wｽﾀﾝ用後部金具(給水式用</t>
  </si>
  <si>
    <t>EI040451</t>
  </si>
  <si>
    <t>BCWF77*45Wｽﾀﾝ用後部金具(給水式用</t>
  </si>
  <si>
    <t>EI040501</t>
  </si>
  <si>
    <t>BCWF88*50Wｽﾀﾝ用後部金具(給水式用</t>
  </si>
  <si>
    <t>EI040551</t>
  </si>
  <si>
    <t>BCWF96*55Wｽﾀﾝ用後部金具(給水式用</t>
  </si>
  <si>
    <t>EI040601</t>
  </si>
  <si>
    <t>BCWF96*60Wｽﾀﾝ用後部金具(給水式用</t>
  </si>
  <si>
    <t>EI040651</t>
  </si>
  <si>
    <t>BCWF110*65Wｽﾀﾝ用後部金具(給水式用</t>
  </si>
  <si>
    <t>EI040701</t>
  </si>
  <si>
    <t>BCWF110*70Wｽﾀﾝ用後部金具(給水式用</t>
  </si>
  <si>
    <t>EI040751</t>
  </si>
  <si>
    <t>BCWF120*75Wｽﾀﾝ用後部金具(兼用)</t>
  </si>
  <si>
    <t>EI040801</t>
  </si>
  <si>
    <t>BCWF127*80Wｽﾀﾝ用後部金具(給水式用</t>
  </si>
  <si>
    <t>EI040851</t>
  </si>
  <si>
    <t>BCWF140*85Wｽﾀﾝ用後部金具(給水式用</t>
  </si>
  <si>
    <t>EI040901</t>
  </si>
  <si>
    <t>BCWF150*90Wｽﾀﾝ用後部金具(給水式用</t>
  </si>
  <si>
    <t>EI040950</t>
  </si>
  <si>
    <t>BCS150*95Wｽﾀﾝ用後部金具給水なし</t>
  </si>
  <si>
    <t>EI041000</t>
  </si>
  <si>
    <t>BCS160*100Wｽﾀﾝ用後部金具給水なし</t>
  </si>
  <si>
    <t>EI041001</t>
  </si>
  <si>
    <t>BCWF160*100Wｽﾀﾝ用後部金具(給水式用</t>
  </si>
  <si>
    <t>EI041051</t>
  </si>
  <si>
    <t>BCWF160*105Wｽﾀﾝ用後部金具(給水式用</t>
  </si>
  <si>
    <t>EI041101</t>
  </si>
  <si>
    <t>BCWF170*110Wｽﾀﾝ用後部金具(給水式用</t>
  </si>
  <si>
    <t>EI041151</t>
  </si>
  <si>
    <t>BCWF170*115Wｽﾀﾝ用後部金具(給水式用</t>
  </si>
  <si>
    <t>軸32~36用E側ｶｯﾌﾟ締付ｽﾊﾟﾅ(外径40)</t>
  </si>
  <si>
    <t>軸42~45用E側ｶｯﾌﾟ締付ｽﾊﾟﾅ(外径48.6)</t>
  </si>
  <si>
    <t>軸50~60用E側ｶｯﾌﾟ締付ｽﾊﾟﾅ(外径65)</t>
  </si>
  <si>
    <t>軸65~75用E側ｶｯﾌﾟ締付ｽﾊﾟﾅ(外径80)</t>
  </si>
  <si>
    <t>EP08070085</t>
  </si>
  <si>
    <t>軸70~85用E側ｶｯﾌﾟ締付ｽﾊﾟﾅ(外径94)</t>
  </si>
  <si>
    <t>軸105用E側ｶｯﾌﾟ締付ｽﾊﾟﾅ(外径115)</t>
  </si>
  <si>
    <t>軸110、115用E側ｶｯﾌﾟﾞ締付ｽﾊﾟﾅ（外径125）</t>
  </si>
  <si>
    <t>ERS040</t>
  </si>
  <si>
    <t>対辺40E側ﾎﾞｯｸｽﾚﾝﾁｽﾊﾟﾅ</t>
  </si>
  <si>
    <t>ERS054</t>
  </si>
  <si>
    <t>対辺54E側ﾎﾞｯｸｽﾚﾝﾁｽﾊﾟﾅ</t>
  </si>
  <si>
    <t>ｴﾝｼﾞﾝ始動用ｴｱｿﾞｰﾙ260ML</t>
  </si>
  <si>
    <t>9*200E側ﾅｯﾄ締付ｽﾊﾟﾅ用ﾊﾞｰ</t>
  </si>
  <si>
    <t>11*220E側ﾅｯﾄ締付ｽﾊﾟﾅ用ﾊﾞｰ</t>
  </si>
  <si>
    <t>13*220E側ﾅｯﾄ締付ｽﾊﾟﾅ用ﾊﾞｰ</t>
  </si>
  <si>
    <t>16*300E側ﾅｯﾄ締付ｽﾊﾟﾅ用ﾊﾞｰ</t>
  </si>
  <si>
    <t>EVR034SA</t>
  </si>
  <si>
    <t>55*34*70EVRｽﾄﾚｰﾄﾀｲﾌﾟ(前用)</t>
  </si>
  <si>
    <t>EVR035SA</t>
  </si>
  <si>
    <t>55*35*70EVRｽﾄﾚｰﾄﾀｲﾌﾟ(前用)</t>
  </si>
  <si>
    <t>EVR035SB</t>
  </si>
  <si>
    <t>EVR036SA</t>
  </si>
  <si>
    <t>55*36*70EVRｽﾄﾚｰﾄﾀｲﾌﾟ(前用)</t>
  </si>
  <si>
    <t>EVR040SA</t>
  </si>
  <si>
    <t>60*40*80EVRｽﾄﾚｰﾄﾀｲﾌﾟ(前用)</t>
  </si>
  <si>
    <t>60*40*80FRP用EVR(前用)</t>
  </si>
  <si>
    <t>EVR040SB</t>
  </si>
  <si>
    <t>60*40*160EVRｽﾄﾚｰﾄﾀｲﾌﾟ(後用)</t>
  </si>
  <si>
    <t>EVR044SA</t>
  </si>
  <si>
    <t>65*44*90EVRｽﾄﾚｰﾄﾀｲﾌﾟ(前用)</t>
  </si>
  <si>
    <t>EVR044SB</t>
  </si>
  <si>
    <t>65*44*180EVRｽﾄﾚｰﾄﾀｲﾌﾟ(後用)</t>
  </si>
  <si>
    <t>EVR045SA</t>
  </si>
  <si>
    <t>65*45*90EVRｽﾄﾚｰﾄﾀｲﾌﾟ(前用)</t>
  </si>
  <si>
    <t>65*45*90FRP用EVR(前用)</t>
  </si>
  <si>
    <t>65.2*45*90ﾔﾏﾊ向EVR(前用)別作</t>
  </si>
  <si>
    <t>EVR045SB</t>
  </si>
  <si>
    <t>65*45*180EVRｽﾄﾚｰﾄﾀｲﾌﾟ(後用)</t>
  </si>
  <si>
    <t>65.2*45*180ﾔﾏﾊ向EVR(後用)別作</t>
  </si>
  <si>
    <t>EVR048SA</t>
  </si>
  <si>
    <t>70*48*100EVRｽﾄﾚｰﾄﾀｲﾌﾟ(前用)</t>
  </si>
  <si>
    <t>EVR048SB</t>
  </si>
  <si>
    <t>70*48*200EVRｽﾄﾚｰﾄﾀｲﾌﾟ(後用)</t>
  </si>
  <si>
    <t>EVR050SA</t>
  </si>
  <si>
    <t>70*50*100EVRｽﾄﾚｰﾄﾀｲﾌﾟ(前用)</t>
  </si>
  <si>
    <t>70*50*100FRP用EVR(前用)</t>
  </si>
  <si>
    <t>80.4*50*100ﾔﾏﾊ向EVR(前用)別作</t>
  </si>
  <si>
    <t>EVR050SB</t>
  </si>
  <si>
    <t>70*50*200EVRｽﾄﾚｰﾄﾀｲﾌﾟ(後用)</t>
  </si>
  <si>
    <t>80*50*230EVR別作(後用)</t>
  </si>
  <si>
    <t>80.4*50*200ﾔﾏﾊ向EVR(後用)別作</t>
  </si>
  <si>
    <t>75*55*110FRP用EVR(前用)</t>
  </si>
  <si>
    <t>80.4*55*110ﾔﾏﾊ向EVR(前用)別作</t>
  </si>
  <si>
    <t>EVR055SB</t>
  </si>
  <si>
    <t>75*55*220EVRｽﾄﾚｰﾄﾀｲﾌﾟ(後用)</t>
  </si>
  <si>
    <t>85*55*230EVR別作(後用)</t>
  </si>
  <si>
    <t>80.4*55*220ﾔﾏﾊ向EVR(後用)別作</t>
  </si>
  <si>
    <t>EVR060SA</t>
  </si>
  <si>
    <t>80*60*120EVRｽﾄﾚｰﾄﾀｲﾌﾟ(前用)</t>
  </si>
  <si>
    <t>80*60*120FRP用EVR(前用)</t>
  </si>
  <si>
    <t>EVR060SAY2</t>
  </si>
  <si>
    <t>80.4*60*120ﾔﾏﾊ向EVR(前用)別作</t>
  </si>
  <si>
    <t>EVR060SB</t>
  </si>
  <si>
    <t>80*60*240EVRｽﾄﾚｰﾄﾀｲﾌﾟ(後用)</t>
  </si>
  <si>
    <t>90*60*280EVR別作(後用)</t>
  </si>
  <si>
    <t>75*60*240ﾔﾏﾊ向EVR(後用)別作</t>
  </si>
  <si>
    <t>EVR060SBY2</t>
  </si>
  <si>
    <t>80.4*60*240ﾔﾏﾊ向EVR(後用)別作</t>
  </si>
  <si>
    <t>EVR065SA</t>
  </si>
  <si>
    <t>90*65*130EVRｽﾄﾚｰﾄﾀｲﾌﾟ(前用)</t>
  </si>
  <si>
    <t>90*65*130FRP用EVR(前用)</t>
  </si>
  <si>
    <t>EVR065SB</t>
  </si>
  <si>
    <t>90*65*260EVRｽﾄﾚｰﾄﾀｲﾌﾟ(後用)</t>
  </si>
  <si>
    <t>100*65*290EVR別作(後用)</t>
  </si>
  <si>
    <t>EVR070SA</t>
  </si>
  <si>
    <t>95*70*140EVRｽﾄﾚｰﾄﾀｲﾌﾟ(前用)</t>
  </si>
  <si>
    <t>95*70*140FRP用EVR(前用)</t>
  </si>
  <si>
    <t>EVR070SB</t>
  </si>
  <si>
    <t>95*70*280EVRｽﾄﾚｰﾄﾀｲﾌﾟ(後用)</t>
  </si>
  <si>
    <t>105*70*290EVR別作(後用)</t>
  </si>
  <si>
    <t>EVR075SA</t>
  </si>
  <si>
    <t>100*75*150EVRｽﾄﾚｰﾄﾀｲﾌﾟ(前用)</t>
  </si>
  <si>
    <t>100*75*150FRP用EVR(前用)</t>
  </si>
  <si>
    <t>EVR075SB</t>
  </si>
  <si>
    <t>100*75*300EVRｽﾄﾚｰﾄﾀｲﾌﾟ(後用)</t>
  </si>
  <si>
    <t>EVR080SA</t>
  </si>
  <si>
    <t>110*80*160EVRｽﾄﾚｰﾄﾀｲﾌﾟ(前用)</t>
  </si>
  <si>
    <t>110*80*160FRP用EVR(前用)</t>
  </si>
  <si>
    <t>EVR080SB</t>
  </si>
  <si>
    <t>110*80*320EVRｽﾄﾚｰﾄﾀｲﾌﾟ(後用)</t>
  </si>
  <si>
    <t>EVR085SA</t>
  </si>
  <si>
    <t>115*85*170EVRｽﾄﾚｰﾄﾀｲﾌﾟ(前用)</t>
  </si>
  <si>
    <t>EVR085SB</t>
  </si>
  <si>
    <t>115*85*340EVRｽﾄﾚｰﾄﾀｲﾌﾟ(後用)</t>
  </si>
  <si>
    <t>EVR090SA</t>
  </si>
  <si>
    <t>120*90*180EVRｽﾄﾚｰﾄﾀｲﾌﾟ(前用)</t>
  </si>
  <si>
    <t>EVR090SB</t>
  </si>
  <si>
    <t>120*90*360EVRｽﾄﾚｰﾄﾀｲﾌﾟ(後用)</t>
  </si>
  <si>
    <t>EVR095SA</t>
  </si>
  <si>
    <t>125*95*190EVRｽﾄﾚｰﾄﾀｲﾌﾟ(前用)</t>
  </si>
  <si>
    <t>EVR095SB</t>
  </si>
  <si>
    <t>125*95*380EVRｽﾄﾚｰﾄﾀｲﾌﾟ(後用)</t>
  </si>
  <si>
    <t>EVR100SA</t>
  </si>
  <si>
    <t>EVR100SB</t>
  </si>
  <si>
    <t>EVR105SA</t>
  </si>
  <si>
    <t>EVR105SB</t>
  </si>
  <si>
    <t>EVR110SA</t>
  </si>
  <si>
    <t>EVR110SB</t>
  </si>
  <si>
    <t>EVR115SA</t>
  </si>
  <si>
    <t>EVR115SB</t>
  </si>
  <si>
    <t>EVR120SA</t>
  </si>
  <si>
    <t>EVR120SB</t>
  </si>
  <si>
    <t>EVR125SA</t>
  </si>
  <si>
    <t>EVR125SB</t>
  </si>
  <si>
    <t>EVR130SA</t>
  </si>
  <si>
    <t>EVR130SB</t>
  </si>
  <si>
    <t>EVR135SA</t>
  </si>
  <si>
    <t>EVR135SB</t>
  </si>
  <si>
    <t>EVR140SA</t>
  </si>
  <si>
    <t>EVR140SB</t>
  </si>
  <si>
    <t>EVR145SA</t>
  </si>
  <si>
    <t>EVR145SB</t>
  </si>
  <si>
    <t>EVR150SA</t>
  </si>
  <si>
    <t>EVR150SB</t>
  </si>
  <si>
    <t>EZ030A</t>
  </si>
  <si>
    <t>50*30*60ﾘｸﾞﾚｽ(前用)</t>
  </si>
  <si>
    <t>EZ030B</t>
  </si>
  <si>
    <t>50*30*120ﾘｸﾞﾚｽ(後用)</t>
  </si>
  <si>
    <t>EZ035A</t>
  </si>
  <si>
    <t>55*35*70ﾘｸﾞﾚｽ(前用)</t>
  </si>
  <si>
    <t>EZ035B</t>
  </si>
  <si>
    <t>55*35*140ﾘｸﾞﾚｽ(後用)</t>
  </si>
  <si>
    <t>EZ040A</t>
  </si>
  <si>
    <t>60*40*80ﾘｸﾞﾚｽ(前用)</t>
  </si>
  <si>
    <t>EZ040B</t>
  </si>
  <si>
    <t>60*40*160ﾘｸﾞﾚｽ(後用)</t>
  </si>
  <si>
    <t>EZ045A</t>
  </si>
  <si>
    <t>65*45*90ﾘｸﾞﾚｽ(前用)</t>
  </si>
  <si>
    <t>EZ045B</t>
  </si>
  <si>
    <t>65*45*180ﾘｸﾞﾚｽ(後用)</t>
  </si>
  <si>
    <t>EZ050A</t>
  </si>
  <si>
    <t>70*50*100ﾘｸﾞﾚｽ(前用)</t>
  </si>
  <si>
    <t>EZ050B</t>
  </si>
  <si>
    <t>70*50*200ﾘｸﾞﾚｽ(後用)</t>
  </si>
  <si>
    <t>EZ055A</t>
  </si>
  <si>
    <t>75*55*110ﾘｸﾞﾚｽ(前用)</t>
  </si>
  <si>
    <t>EZ055B</t>
  </si>
  <si>
    <t>75*55*220ﾘｸﾞﾚｽ(後用)</t>
  </si>
  <si>
    <t>EZ060A</t>
  </si>
  <si>
    <t>80*60*120ﾘｸﾞﾚｽ(前用)</t>
  </si>
  <si>
    <t>EZ060B</t>
  </si>
  <si>
    <t>80*60*240ﾘｸﾞﾚｽ(後用)</t>
  </si>
  <si>
    <t>EZ065A</t>
  </si>
  <si>
    <t>90*65*130ﾘｸﾞﾚｽ(前用)</t>
  </si>
  <si>
    <t>EZ065B</t>
  </si>
  <si>
    <t>90*65*260ﾘｸﾞﾚｽ(後用)</t>
  </si>
  <si>
    <t>EZ070A</t>
  </si>
  <si>
    <t>95*70*140ﾘｸﾞﾚｽ(前用)</t>
  </si>
  <si>
    <t>EZ070B</t>
  </si>
  <si>
    <t>95*70*280ﾘｸﾞﾚｽ(後用)</t>
  </si>
  <si>
    <t>EZ075A</t>
  </si>
  <si>
    <t>100*75*150ﾘｸﾞﾚｽ(前用)</t>
  </si>
  <si>
    <t>EZ075B</t>
  </si>
  <si>
    <t>100*75*300ﾘｸﾞﾚｽ(後用)</t>
  </si>
  <si>
    <t>EZ080A</t>
  </si>
  <si>
    <t>110*80*160ﾘｸﾞﾚｽ(前用)</t>
  </si>
  <si>
    <t>EZ080B</t>
  </si>
  <si>
    <t>110*80*320ﾘｸﾞﾚｽ(後用)</t>
  </si>
  <si>
    <t>EZ085A</t>
  </si>
  <si>
    <t>115*85*170ﾘｸﾞﾚｽ(前用)</t>
  </si>
  <si>
    <t>EZ085B</t>
  </si>
  <si>
    <t>115*85*340ﾘｸﾞﾚｽ(後用)</t>
  </si>
  <si>
    <t>EZ090A</t>
  </si>
  <si>
    <t>120*90*180ﾘｸﾞﾚｽ(前用)</t>
  </si>
  <si>
    <t>EZ090B</t>
  </si>
  <si>
    <t>120*90*360ﾘｸﾞﾚｽ(後用)</t>
  </si>
  <si>
    <t>EZ095A</t>
  </si>
  <si>
    <t>125*95*190ﾘｸﾞﾚｽ(前用)</t>
  </si>
  <si>
    <t>EZ095B</t>
  </si>
  <si>
    <t>125*95*380ﾘｸﾞﾚｽ(後用)</t>
  </si>
  <si>
    <t>EZ100A</t>
  </si>
  <si>
    <t>130*100*200ﾘｸﾞﾚｽ(前用)</t>
  </si>
  <si>
    <t>EZ100B</t>
  </si>
  <si>
    <t>130*100*400ﾘｸﾞﾚｽ(後用)</t>
  </si>
  <si>
    <t>EZ105A</t>
  </si>
  <si>
    <t>135*105*210ﾘｸﾞﾚｽ(前用)</t>
  </si>
  <si>
    <t>EZ105B</t>
  </si>
  <si>
    <t>135*105*420ﾘｸﾞﾚｽ(後用)</t>
  </si>
  <si>
    <t>EZ110A</t>
  </si>
  <si>
    <t>145*110*220ﾘｸﾞﾚｽ(前用)</t>
  </si>
  <si>
    <t>EZ110B</t>
  </si>
  <si>
    <t>145*110*440ﾘｸﾞﾚｽ(後用)</t>
  </si>
  <si>
    <t>EZ115A</t>
  </si>
  <si>
    <t>150*115*230ﾘｸﾞﾚｽ(前用)</t>
  </si>
  <si>
    <t>EZ115B</t>
  </si>
  <si>
    <t>150*115*460ﾘｸﾞﾚｽ(後用)</t>
  </si>
  <si>
    <t>EZ120A</t>
  </si>
  <si>
    <t>155*120*240ﾘｸﾞﾚｽ(前用)</t>
  </si>
  <si>
    <t>EZ120B</t>
  </si>
  <si>
    <t>155*120*480ﾘｸﾞﾚｽ(後用)</t>
  </si>
  <si>
    <t>EZ125A</t>
  </si>
  <si>
    <t>165*125*250ﾘｸﾞﾚｽ(前用)</t>
  </si>
  <si>
    <t>EZ125B</t>
  </si>
  <si>
    <t>165*125*500ﾘｸﾞﾚｽ(後用)</t>
  </si>
  <si>
    <t>EZ130A</t>
  </si>
  <si>
    <t>170*130*260ﾘｸﾞﾚｽ(前用)</t>
  </si>
  <si>
    <t>EZ130B</t>
  </si>
  <si>
    <t>170*130*520ﾘｸﾞﾚｽ(後用)</t>
  </si>
  <si>
    <t>EZ135A</t>
  </si>
  <si>
    <t>175*135*270ﾘｸﾞﾚｽ(前用)</t>
  </si>
  <si>
    <t>EZ135B</t>
  </si>
  <si>
    <t>175*135*540ﾘｸﾞﾚｽ(後用)</t>
  </si>
  <si>
    <t>EZ140A</t>
  </si>
  <si>
    <t>180*140*280ﾘｸﾞﾚｽ(前用)</t>
  </si>
  <si>
    <t>EZ140B</t>
  </si>
  <si>
    <t>180*140*560ﾘｸﾞﾚｽ(後用)</t>
  </si>
  <si>
    <t>EZ145A</t>
  </si>
  <si>
    <t>185*145*290ﾘｸﾞﾚｽ(前用)</t>
  </si>
  <si>
    <t>EZ145B</t>
  </si>
  <si>
    <t>185*145*580ﾘｸﾞﾚｽ(後用)</t>
  </si>
  <si>
    <t>EZ150A</t>
  </si>
  <si>
    <t>190*150*300ﾘｸﾞﾚｽ(前用)</t>
  </si>
  <si>
    <t>EZ150B</t>
  </si>
  <si>
    <t>190*150*600ﾘｸﾞﾚｽ(後用)</t>
  </si>
  <si>
    <t>FA01</t>
  </si>
  <si>
    <t>ｱﾙﾐﾌｪｱﾘｰﾀﾞｰ340*90*130H</t>
  </si>
  <si>
    <t>FA25</t>
  </si>
  <si>
    <t>FA25-B6RCﾓﾉﾎﾟﾝ単体</t>
  </si>
  <si>
    <t>FA25K2</t>
  </si>
  <si>
    <t>FA25-B6RC-K2ﾓﾉﾎﾟﾝ12V電ｸﾗ付</t>
  </si>
  <si>
    <t>FA25K4</t>
  </si>
  <si>
    <t>FA25-B6RC-K4ﾓﾉﾎﾟﾝ24V電ｸﾗ付</t>
  </si>
  <si>
    <t>FA40</t>
  </si>
  <si>
    <t>FA40-B6RCﾓﾉﾎﾟﾝ単体</t>
  </si>
  <si>
    <t>FA40K2</t>
  </si>
  <si>
    <t>FA40-B6RC-K2ﾓﾉﾎﾟﾝ12V電ｸﾗ付</t>
  </si>
  <si>
    <t>FA40K4</t>
  </si>
  <si>
    <t>FA40-B6RC-K4ﾓﾉﾎﾟﾝ24V電ｸﾗ付</t>
  </si>
  <si>
    <t>FA-50ﾓﾉﾎﾟﾝ用ﾍﾞｱﾘﾝｸﾞ6306ZZ</t>
  </si>
  <si>
    <t>FA50B6RC</t>
  </si>
  <si>
    <t>FA50K4</t>
  </si>
  <si>
    <t>FA50-B6RC-K4ﾓﾉﾎﾟﾝ24V電ｸﾗ付</t>
  </si>
  <si>
    <t>FA-65ﾓﾉﾎﾟﾝ用ﾍﾞｱﾘﾝｸﾞ6308ZZ</t>
  </si>
  <si>
    <t>FA65B6RC</t>
  </si>
  <si>
    <t>FA65-B6RCﾓﾉﾎﾟﾝ単体</t>
  </si>
  <si>
    <t>FA65K4</t>
  </si>
  <si>
    <t>FA65-B6RC-K4ﾓﾉﾎﾟﾝ24V電ｸﾗ付</t>
  </si>
  <si>
    <t>FAC512</t>
  </si>
  <si>
    <t>FA-50ﾓﾉﾎﾟﾝ用12V2条ｸﾗｯﾁ</t>
  </si>
  <si>
    <t>FAC524</t>
  </si>
  <si>
    <t>FA-50ﾓﾉﾎﾟﾝ用24V2条ｸﾗｯﾁ</t>
  </si>
  <si>
    <t>FAC624</t>
  </si>
  <si>
    <t>FA-65ﾓﾉﾎﾟﾝ用24V2条ｸﾗｯﾁ</t>
  </si>
  <si>
    <t>FA-25ﾓﾉﾎﾟﾝ用ﾀﾞｽﾄｼｰﾙ20284</t>
  </si>
  <si>
    <t>FA-40ﾓﾉﾎﾟﾝ用ﾀﾞｽﾄｼｰﾙ25354</t>
  </si>
  <si>
    <t>FA-50ﾓﾉﾎﾟﾝ用ﾀﾞｽﾄｼｰﾙ30.40.4</t>
  </si>
  <si>
    <t>FA-65ﾓﾉﾎﾟﾝ用ﾀﾞｽﾄｼｰﾙ38.48.4</t>
  </si>
  <si>
    <t>FAE25N</t>
  </si>
  <si>
    <t>FA-25ﾓﾉﾎﾟﾝ用ｴﾝﾄﾞｼｰﾙ(新)20475</t>
  </si>
  <si>
    <t>FAE40N</t>
  </si>
  <si>
    <t>FA-40ﾓﾉﾎﾟﾝ用ｴﾝﾄﾞｼｰﾙ(新)25525</t>
  </si>
  <si>
    <t>FA-50ﾓﾉﾎﾟﾝ用ｴﾝﾄﾞｼｰﾙ25.72.5</t>
  </si>
  <si>
    <t>FA-65ﾓﾉﾎﾟﾝ用ｴﾝﾄﾞｼｰﾙ32.90.5</t>
  </si>
  <si>
    <t>FA-25ﾓﾉﾎﾟﾝ用ﾌﾛﾝﾄﾌﾟﾚｰﾄ</t>
  </si>
  <si>
    <t>FAF25G</t>
  </si>
  <si>
    <t>FA-25ﾓﾉﾎﾟﾝ用ｼｬﾌﾄ(旧)5*5</t>
  </si>
  <si>
    <t>FAF25N</t>
  </si>
  <si>
    <t>FA-25ﾓﾉﾎﾟﾝ用ｼｬﾌﾄ(新)6*6</t>
  </si>
  <si>
    <t>FA-40ﾓﾉﾎﾟﾝ用ﾌﾛﾝﾄﾌﾟﾚｰﾄ</t>
  </si>
  <si>
    <t>FAF40G</t>
  </si>
  <si>
    <t>FA-40ﾓﾉﾎﾟﾝ用ｼｬﾌﾄ(旧)5*5</t>
  </si>
  <si>
    <t>FAF40N</t>
  </si>
  <si>
    <t>FA-40ﾓﾉﾎﾟﾝ用ｼｬﾌﾄ(新)6*6</t>
  </si>
  <si>
    <t>FA-50ﾓﾉﾎﾟﾝ用ﾌﾛﾝﾄﾌﾟﾚｰﾄ</t>
  </si>
  <si>
    <t>FAF50S</t>
  </si>
  <si>
    <t>FA-50ﾓﾉﾎﾟﾝ用ｼｬﾌﾄ</t>
  </si>
  <si>
    <t>FA-65ﾓﾉﾎﾟﾝ用ﾌﾛﾝﾄﾌﾟﾚｰﾄ</t>
  </si>
  <si>
    <t>FAF65S</t>
  </si>
  <si>
    <t>FA-65ﾓﾉﾎﾟﾝ用ｼｬﾌﾄ</t>
  </si>
  <si>
    <t>FAFI65</t>
  </si>
  <si>
    <t>FA-65ﾓﾉﾎﾟﾝ用Oﾘﾝｸﾞ</t>
  </si>
  <si>
    <t>FAH40-B6RC-M2省ｴﾈﾀｲﾎﾟﾝ</t>
  </si>
  <si>
    <t>FAH50-B6RC-M2省ｴﾈﾀｲﾎﾟﾝ</t>
  </si>
  <si>
    <t>FA-50ﾓﾉﾎﾟﾝ用ｷｰ</t>
  </si>
  <si>
    <t>FA-65ﾓﾉﾎﾟﾝ用ｷｰ</t>
  </si>
  <si>
    <t>FA-50ﾓﾉﾎﾟﾝ用ﾘﾃｰﾆﾝｸﾞﾘﾝｸﾞR72</t>
  </si>
  <si>
    <t>FA-65ﾓﾉﾎﾟﾝ用ﾘﾃｰﾆﾝｸﾞﾘﾝｸﾞR90</t>
  </si>
  <si>
    <t>FALM25</t>
  </si>
  <si>
    <t>FA-25ﾓﾉﾎﾟﾝ用ﾘﾃｲﾆﾝｸﾞ(ﾒｶ用)</t>
  </si>
  <si>
    <t>FALM40</t>
  </si>
  <si>
    <t>FA-40ﾓﾉﾎﾟﾝ用ﾘﾃｲﾆﾝｸﾞ(ﾒｶ用)</t>
  </si>
  <si>
    <t>FAM25N</t>
  </si>
  <si>
    <t>FA-25ﾓﾉﾎﾟﾝ用ﾒｶﾆｶﾙｼｰﾙ(新)</t>
  </si>
  <si>
    <t>FAM40N</t>
  </si>
  <si>
    <t>FA-40ﾓﾉﾎﾟﾝ用ﾒｶﾆｶﾙｼｰﾙ(新)</t>
  </si>
  <si>
    <t>FA-50ﾓﾉﾎﾟﾝ用ﾒｶﾆｶﾙｼｰﾙ</t>
  </si>
  <si>
    <t>FA-65ﾓﾉﾎﾟﾝ用ﾒｶﾆｶﾙｼｰﾙ</t>
  </si>
  <si>
    <t>FAMI25</t>
  </si>
  <si>
    <t>FA-25ﾓﾉﾎﾟﾝ用ﾒｶﾆｶﾙｼｰﾙ側Oﾘﾝｸﾞ</t>
  </si>
  <si>
    <t>FAMI40</t>
  </si>
  <si>
    <t>FA-40ﾓﾉﾎﾟﾝ用ﾒｶﾆｶﾙｼｰﾙ側Oﾘﾝｸﾞ</t>
  </si>
  <si>
    <t>FAS25G</t>
  </si>
  <si>
    <t>FA-25ﾓﾉﾎﾟﾝ用ｼｰﾙｹｰｽ(旧)</t>
  </si>
  <si>
    <t>FAS25N</t>
  </si>
  <si>
    <t>FA-25ﾓﾉﾎﾟﾝ用ｼｰﾙｹｰｽ(新)</t>
  </si>
  <si>
    <t>FAS40G</t>
  </si>
  <si>
    <t>FA-40ﾓﾉﾎﾟﾝ用ｼｰﾙｹｰｽ(旧)</t>
  </si>
  <si>
    <t>FAS40N</t>
  </si>
  <si>
    <t>FA-25ﾓﾉﾎﾟﾝ用ｳｲｱｰﾌﾟﾚｰﾄ</t>
  </si>
  <si>
    <t>FA-40ﾓﾉﾎﾟﾝ用ｳｲｱｰﾌﾟﾚｰﾄ</t>
  </si>
  <si>
    <t>FA-50ﾓﾉﾎﾟﾝ用ｳｲｱｰﾌﾟﾚｰﾄ</t>
  </si>
  <si>
    <t>FA-65ﾓﾉﾎﾟﾝ用ｳｲｱｰﾌﾟﾚｰﾄ</t>
  </si>
  <si>
    <t>FD10D2</t>
  </si>
  <si>
    <t>FD10-B6RB-D2ｴﾋﾞﾎﾟﾝ12Vﾀｲﾏｰなし</t>
  </si>
  <si>
    <t>FD10D4</t>
  </si>
  <si>
    <t>FD10-B6RB-D4ｴﾋﾞﾎﾟﾝ24Vﾀｲﾏｰなし</t>
  </si>
  <si>
    <t>FD-10ｴﾋﾞﾎﾟﾝ用ｶﾞｽｹｯﾄﾊﾟｯｷﾝ</t>
  </si>
  <si>
    <t>FD25.FD40ｶｰﾎﾞﾝﾌﾞﾗｼﾎﾙﾀﾞｰASSY</t>
  </si>
  <si>
    <t>FD2540KN</t>
  </si>
  <si>
    <t>FD25D4</t>
  </si>
  <si>
    <t>FD25-B6RC-D4ｶﾆﾎﾟﾝ24V･SW付</t>
  </si>
  <si>
    <t>FD40RCD4SP</t>
  </si>
  <si>
    <t>FD40-B6RC-D4ﾆｭｰｶﾆﾎﾟﾝ</t>
  </si>
  <si>
    <t>FDC025</t>
  </si>
  <si>
    <t>FD25FDｶﾆﾞﾎﾟﾝ用ｹｰｼﾝｸﾞ（ｶﾑ一体型）</t>
  </si>
  <si>
    <t>FDC040</t>
  </si>
  <si>
    <t>FD40FDｶﾆﾞﾎﾟﾝ用ｹｰｼﾝｸﾞ（ｶﾑ一体型）</t>
  </si>
  <si>
    <t>FD40ｶﾆP用ｶﾞｽｹｯﾄPK(ｶﾊﾞｰﾌﾟﾚｰﾄ側)</t>
  </si>
  <si>
    <t>FDG40W</t>
  </si>
  <si>
    <t>FD40ｶﾆP用ｶﾞｽｹｯﾄPK(ｳｲﾔｰﾌﾟﾚｰﾄ側</t>
  </si>
  <si>
    <t>FD25-40ｶﾆﾎﾟﾝ用Oﾘﾝｸﾞ</t>
  </si>
  <si>
    <t>FD-10ｴﾋﾞﾎﾟﾝ用ｶﾊﾞｰﾌﾟﾚｰﾄ</t>
  </si>
  <si>
    <t>FD25ｶﾆﾎﾟﾝ用ｶﾊﾞｰﾌﾟﾚｰﾄ</t>
  </si>
  <si>
    <t>FD-10ｴﾋﾞﾎﾟﾝ用ｵｲﾙｼｰﾙ(7229.5)</t>
  </si>
  <si>
    <t>FD-40ﾓｰﾀｰ側ｵｲﾙｼｰﾙ(17306)</t>
  </si>
  <si>
    <t>FD-10ｴﾋﾞﾎﾟﾝ用ｶﾑ(ﾋﾞｽ付)</t>
  </si>
  <si>
    <t>FD-25ｶﾆﾎﾟﾝ用ｳｲﾔｰﾌﾟﾚｰﾄ</t>
  </si>
  <si>
    <t>FD40ｶﾆﾎﾟﾝ用ｳｲﾔｰﾌﾟﾚｰﾄ</t>
  </si>
  <si>
    <t>FE-112ﾉｰﾒｯｸｽ用ｺﾞﾑ体</t>
  </si>
  <si>
    <t>FE-128ﾉｰﾒｯｸｽ用ｺﾞﾑ体</t>
  </si>
  <si>
    <t>FE-148ﾉｰﾒｯｸｽ用ｺﾞﾑ体</t>
  </si>
  <si>
    <t>FE-168ﾉｰﾒｯｸｽ用ｺﾞﾑ体</t>
  </si>
  <si>
    <t>FE-194ﾉｰﾒｯｸｽ用ｺﾞﾑ体</t>
  </si>
  <si>
    <t>FE-214ﾉｰﾒｯｸｽ用ｺﾞﾑ体</t>
  </si>
  <si>
    <t>FL-25ﾓﾉﾎﾟﾝ用ｼｬﾌﾄ</t>
  </si>
  <si>
    <t>FL-40ﾓﾉﾎﾟﾝ用ｼｬﾌﾄ</t>
  </si>
  <si>
    <t>FL25ﾓﾉﾎﾟﾝ用ｶﾞｽｹｯﾄﾊﾟｯｷﾝ</t>
  </si>
  <si>
    <t>FL25ﾓﾉﾎﾟﾝ用ｶﾊﾞｰﾌﾟﾚｰﾄ</t>
  </si>
  <si>
    <t>FL-40ﾓﾉﾎﾟﾝ用ｳｲﾔｰﾌﾟﾚｰﾄ</t>
  </si>
  <si>
    <t>BC3/4(19)L型ﾎｰｽ接手</t>
  </si>
  <si>
    <t>BC1”(25)L型ﾎｰｽ接手</t>
  </si>
  <si>
    <t>BC11/4(32)L型ﾎｰｽ接手</t>
  </si>
  <si>
    <t>BC11/2(38)L型ﾎｰｽ接手</t>
  </si>
  <si>
    <t>BC13/4(45)L型ﾎｰｽ接手</t>
  </si>
  <si>
    <t>BC2”(50)L型ﾎｰｽ接手</t>
  </si>
  <si>
    <t>BC21/2(65)L型ﾎｰｽ接手</t>
  </si>
  <si>
    <t>BC3”(76)L型ﾎｰｽ接手</t>
  </si>
  <si>
    <t>FN0430621200</t>
  </si>
  <si>
    <t>43*62*1200ﾌｪﾉｰﾙ</t>
  </si>
  <si>
    <t>FN1081471200</t>
  </si>
  <si>
    <t>108*147*1200ﾌｪﾉｰﾙ</t>
  </si>
  <si>
    <t>FPAX20</t>
  </si>
  <si>
    <t>FP15ﾓﾉﾎﾟﾝ用ﾍﾞｱﾘﾝｸﾞ(6203Z)</t>
  </si>
  <si>
    <t>FP20ﾓﾉﾎﾟﾝ用ﾍﾞｱﾘﾝｸﾞ(6203ZZ)</t>
  </si>
  <si>
    <t>FAFP25ﾓﾉﾎﾟﾝ用ﾍﾞｱﾘﾝｸﾞ(6204ZZ)</t>
  </si>
  <si>
    <t>FAFP40ﾓﾉﾎﾟﾝ用ﾍﾞｱﾘﾝｸﾞ(6205ZZ)</t>
  </si>
  <si>
    <t>FP-20ﾓﾉﾎﾟﾝ用ｼｬﾌﾄ</t>
  </si>
  <si>
    <t>FP-65ﾓﾉﾎﾟﾝ用ｼｬﾌﾄ</t>
  </si>
  <si>
    <t>FP･FH10ﾓﾉﾎﾟﾝ用ｶﾞｽｹｯﾄﾊﾟｯｷﾝ</t>
  </si>
  <si>
    <t>FP-15ﾓﾉﾎﾟﾝ用ｶﾞｽｹｯﾄﾊﾟｯｷﾝ</t>
  </si>
  <si>
    <t>FP･FH･FL･FR40用ｶﾞｽｹｯﾄﾊﾟｯｷﾝ</t>
  </si>
  <si>
    <t>FP-50ﾓﾉﾎﾟﾝ用ｶﾞｽｹｯﾄﾊﾟｯｷﾝ</t>
  </si>
  <si>
    <t>FP-50･FA-50ﾓﾉﾎﾟﾝ用Oﾘﾝｸﾞ</t>
  </si>
  <si>
    <t>FP65ﾓﾉﾎﾟﾝ用Oﾘﾝｸﾞ</t>
  </si>
  <si>
    <t>FP-10ﾓﾉﾎﾟﾝ用ｶﾊﾞｰﾌﾟﾚｰﾄ</t>
  </si>
  <si>
    <t>FP-15ﾓﾉﾎﾟﾝ用ｶﾊﾞｰﾌﾟﾚｰﾄ</t>
  </si>
  <si>
    <t>FP20ﾓﾉﾎﾟﾝ用ｶﾊﾞｰﾌﾟﾚｰﾄ</t>
  </si>
  <si>
    <t>FP-25ﾓﾉﾎﾟﾝ用ｶﾊﾞｰﾌﾟﾚｰﾄ</t>
  </si>
  <si>
    <t>FP-50ﾓﾉﾎﾟﾝ用ｶﾊﾞｰﾌﾟﾚｰﾄ</t>
  </si>
  <si>
    <t>FP-65ﾓﾉﾎﾟﾝ用ｶﾊﾞｰﾌﾟﾚｰﾄ</t>
  </si>
  <si>
    <t>FP-10.FH-10ﾓﾉﾎﾟﾝ用ｲﾝﾍﾟﾗ(海水用)</t>
  </si>
  <si>
    <t>FP-15.FH-15ﾓﾉﾎﾟﾝ用ｲﾝﾍﾟﾗ(海水用)</t>
  </si>
  <si>
    <t>FP-50.FH-50ﾓﾉﾎﾟﾝ用ｲﾝﾍﾟﾗ(海水用)</t>
  </si>
  <si>
    <t>FP-15.FH15ﾓﾉﾎﾟﾝ用ｲﾝﾍﾟﾗ(ｵｲﾙ用)</t>
  </si>
  <si>
    <t>FP8ﾓﾉﾎﾟﾝ用ｽﾅｯﾌﾟﾘﾝｸﾞ(R26)</t>
  </si>
  <si>
    <t>FP10ﾓﾉﾎﾟﾝ用ｽﾅｯﾌﾟﾘﾝｸﾞ(R32)</t>
  </si>
  <si>
    <t>FPR10S12</t>
  </si>
  <si>
    <t>FP10ﾓﾉﾎﾟﾝ用ｽﾅｯﾌﾟﾘﾝｸﾞ(S12)</t>
  </si>
  <si>
    <t>FP15ﾓﾉﾎﾟﾝ用ｽﾅｯﾌﾟﾘﾝｸﾞ(R40)</t>
  </si>
  <si>
    <t>FPR15S16</t>
  </si>
  <si>
    <t>FP15ﾓﾉﾎﾟﾝ用ｽﾅｯﾌﾟﾘﾝｸﾞ(S16)</t>
  </si>
  <si>
    <t>FPR20S17</t>
  </si>
  <si>
    <t>FP20ﾓﾉﾎﾟﾝ用ｽﾅｯﾌﾟﾘﾝｸﾞ(S17)</t>
  </si>
  <si>
    <t>FP25･FA25ﾓﾉﾎﾟﾝ用ｽﾅｯﾌﾟﾘﾝｸﾞ(R47</t>
  </si>
  <si>
    <t>FPR25S20</t>
  </si>
  <si>
    <t>FP25･FA25SUSﾒｶ用ｽﾅｯﾌﾟﾘﾝｸﾞS20</t>
  </si>
  <si>
    <t>FP40･FA40ﾓﾉﾎﾟﾝ用ｽﾅｯﾌﾟﾘﾝｸﾞ(R52</t>
  </si>
  <si>
    <t>FPR40S25</t>
  </si>
  <si>
    <t>FP40･FA40SUSﾒｶ用ｽﾅｯﾌﾟﾘﾝｸﾞS25</t>
  </si>
  <si>
    <t>FP50ﾓﾉﾎﾟﾝ用ｽﾅｯﾌﾟﾘﾝｸﾞ(R62)</t>
  </si>
  <si>
    <t>FP65ﾓﾉﾎﾟﾝ用ｽﾅｯﾌﾟﾘﾝｸﾞ(R80)</t>
  </si>
  <si>
    <t>FP-10ﾓﾉﾎﾟﾝ用ｵｲﾙｼｰﾙ(142810)</t>
  </si>
  <si>
    <t>FP-50.S50用ｵｲﾙｼｰﾙ(254510)</t>
  </si>
  <si>
    <t>FP-10ﾓﾉﾎﾟﾝ用ｶﾑ(ﾋﾞｽ付)</t>
  </si>
  <si>
    <t>FP-15ﾓﾉﾎﾟﾝ用ｶﾑ(ﾋﾞｽ付)</t>
  </si>
  <si>
    <t>FP-40ﾓﾉﾎﾟﾝ用ｶﾑ(ﾋﾞｽ付)</t>
  </si>
  <si>
    <t>FP8ﾓﾉﾎﾟﾝ用ｳｲﾔｰﾌﾟﾚｰﾄ</t>
  </si>
  <si>
    <t>FP-10ﾓﾉﾎﾟﾝ用ｳｲﾔｰﾌﾟﾚｰﾄ</t>
  </si>
  <si>
    <t>FP-20ﾓﾉﾎﾟﾝ用ｳｲﾔｰﾌﾟﾚｰﾄ</t>
  </si>
  <si>
    <t>FP-25ﾓﾉﾎﾟﾝ用ｳｲﾔｰﾌﾟﾚｰﾄ</t>
  </si>
  <si>
    <t>FP-50ﾓﾉﾎﾟﾝ用ｳｲﾔｰﾌﾟﾚｰﾄ</t>
  </si>
  <si>
    <t>FP-65ﾓﾉﾎﾟﾝ用ｳｲﾔｰﾌﾟﾚｰﾄ</t>
  </si>
  <si>
    <t>FP25ﾓﾉﾎﾟﾝ用ｷｰ(5*30)</t>
  </si>
  <si>
    <t>FP65ﾓﾉﾎﾟﾝ用ｷｰ(10*8*50)</t>
  </si>
  <si>
    <t>SUS5K-100A溶接ﾌﾗﾝｼﾞ</t>
  </si>
  <si>
    <t>SUS5K-150A溶接ﾌﾗﾝｼﾞ</t>
  </si>
  <si>
    <t>SUS5K-200A溶接ﾌﾗﾝｼﾞ</t>
  </si>
  <si>
    <t>SUS5K-250A溶接ﾌﾗﾝｼﾞ</t>
  </si>
  <si>
    <t>BC5K-15A合ﾌﾗﾝｼﾞ80x19</t>
  </si>
  <si>
    <t>BC5K-20A合ﾌﾗﾝｼﾞ85x24</t>
  </si>
  <si>
    <t>BC5K-25A合ﾌﾗﾝｼﾞ95x30</t>
  </si>
  <si>
    <t>BC5K-32A合ﾌﾗﾝｼﾞ115x39</t>
  </si>
  <si>
    <t>BC5K-40A合ﾌﾗﾝｼﾞ120x45</t>
  </si>
  <si>
    <t>BC5K-50A合ﾌﾗﾝｼﾞ130x56</t>
  </si>
  <si>
    <t>BC5K-65A合ﾌﾗﾝｼﾞ155x72</t>
  </si>
  <si>
    <t>BC5K-80A合ﾌﾗﾝｼﾞ180x85</t>
  </si>
  <si>
    <t>鉄5K-20A溶接ﾌﾗﾝｼﾞ</t>
  </si>
  <si>
    <t>鉄5K-25A溶接ﾌﾗﾝｼﾞ</t>
  </si>
  <si>
    <t>鉄5K-32A溶接ﾌﾗﾝｼﾞ</t>
  </si>
  <si>
    <t>鉄5K-40A溶接ﾌﾗﾝｼﾞ</t>
  </si>
  <si>
    <t>鉄5K-50A溶接ﾌﾗﾝｼﾞ</t>
  </si>
  <si>
    <t>鉄5K-65A溶接ﾌﾗﾝｼﾞ</t>
  </si>
  <si>
    <t>鉄5K-80A溶接ﾌﾗﾝｼﾞ</t>
  </si>
  <si>
    <t>鉄5K-90A溶接ﾌﾗﾝｼﾞ</t>
  </si>
  <si>
    <t>鉄5K-100A溶接ﾌﾗﾝｼﾞ</t>
  </si>
  <si>
    <t>鉄5K-125A溶接ﾌﾗﾝｼﾞ</t>
  </si>
  <si>
    <t>鉄5K-150A溶接ﾌﾗﾝｼﾞ</t>
  </si>
  <si>
    <t>鉄5K-200A溶接ﾌﾗﾝｼﾞ</t>
  </si>
  <si>
    <t>鉄5K-250A溶接ﾌﾗﾝｼﾞ</t>
  </si>
  <si>
    <t>FS024D</t>
  </si>
  <si>
    <t>FS24Dｵﾘｴﾝﾀﾙﾎﾟﾝﾌﾟ</t>
  </si>
  <si>
    <t>FS100D</t>
  </si>
  <si>
    <t>FS2010Pｵﾘｴﾝﾀﾙﾎﾟﾝﾌﾟ</t>
  </si>
  <si>
    <t>FS2024Sｵﾘｴﾝﾀﾙﾎﾟﾝﾌﾟ</t>
  </si>
  <si>
    <t>FS3210Pｵﾘｴﾝﾀﾙﾎﾟﾝﾌﾟ</t>
  </si>
  <si>
    <t>FS322041</t>
  </si>
  <si>
    <t>FS322042</t>
  </si>
  <si>
    <t>FS3224Sｵﾘｴﾝﾀﾙﾎﾟﾝﾌﾟ</t>
  </si>
  <si>
    <t>38舶用ｺﾞﾑｴﾙﾎﾞ</t>
  </si>
  <si>
    <t>50舶用ｺﾞﾑｴﾙﾎﾞ</t>
  </si>
  <si>
    <t>63.5舶用ｺﾞﾑｴﾙﾎﾞ</t>
  </si>
  <si>
    <t>60.5*90排気用ｺﾞﾑﾎｰｽ</t>
  </si>
  <si>
    <t>GHOSE076X150</t>
  </si>
  <si>
    <t>76.3*10t*150排気用ｺﾞﾑﾎｰｽ</t>
  </si>
  <si>
    <t>GHOSE076X160</t>
  </si>
  <si>
    <t>76.3*10t*160排気用ｺﾞﾑﾎｰｽ</t>
  </si>
  <si>
    <t>GHOSE101X180</t>
  </si>
  <si>
    <t>101.6*10t*180排気用ｺﾞﾑﾎｰｽ(ﾔﾏｷ</t>
  </si>
  <si>
    <t>GM2010</t>
  </si>
  <si>
    <t>GM-2510Hﾁｪﾝｼﾞﾏｽﾀｰ</t>
  </si>
  <si>
    <t>GM-2524Hﾁｪﾝｼﾞﾏｽﾀｰ</t>
  </si>
  <si>
    <t>GMP020</t>
  </si>
  <si>
    <t>5K-20A(2t)ｺﾞﾑﾊﾟｯｷﾝ85x28</t>
  </si>
  <si>
    <t>GMP025</t>
  </si>
  <si>
    <t>5K-25A(2t)ｺﾞﾑﾊﾟｯｷﾝ95x35</t>
  </si>
  <si>
    <t>GMP032</t>
  </si>
  <si>
    <t>5K-32A(2t)ｺﾞﾑﾊﾟｯｷﾝ115x45</t>
  </si>
  <si>
    <t>GMP040</t>
  </si>
  <si>
    <t>5K-40A(2t)ｺﾞﾑﾊﾟｯｷﾝ120x50</t>
  </si>
  <si>
    <t>GMP050</t>
  </si>
  <si>
    <t>5K-50A(2t)ｺﾞﾑﾊﾟｯｷﾝ130x62</t>
  </si>
  <si>
    <t>GMP065</t>
  </si>
  <si>
    <t>5K-65A(2t)ｺﾞﾑﾊﾟｯｷﾝ155x78</t>
  </si>
  <si>
    <t>GMP080</t>
  </si>
  <si>
    <t>5K-80A(2t)ｺﾞﾑﾊﾟｯｷﾝ180x91</t>
  </si>
  <si>
    <t>SUS5K-65AｶﾞｽｹｯﾄPK直径154</t>
  </si>
  <si>
    <t>SUS5K-80AｶﾞｽｹｯﾄPK直径178</t>
  </si>
  <si>
    <t>SUS5K-100AｶﾞｽｹｯﾄPK直径198</t>
  </si>
  <si>
    <t>SUS5K-125AｶﾞｽｹｯﾄPK直径234</t>
  </si>
  <si>
    <t>SUS5K-150AｶﾞｽｹｯﾄPK直径264</t>
  </si>
  <si>
    <t>SUS5K-200AｶﾞｽｹｯﾄPK直径319</t>
  </si>
  <si>
    <t>銅5K-40Aｶﾞｽｹｯﾄﾊﾟｯｷﾝ直径119</t>
  </si>
  <si>
    <t>銅5K-50Aｶﾞｽｹｯﾄﾊﾟｯｷﾝ直径129</t>
  </si>
  <si>
    <t>銅5K-65Aｶﾞｽｹｯﾄﾊﾟｯｷﾝ直径154</t>
  </si>
  <si>
    <t>銅5K-80Aｶﾞｽｹｯﾄﾊﾟｯｷﾝ直径178</t>
  </si>
  <si>
    <t>銅5K-90Aｶﾞｽｹｯﾄﾊﾟｯｷﾝ直径188</t>
  </si>
  <si>
    <t>銅5K-100Aｶﾞｽｹｯﾄﾊﾟｯｷﾝ直径198</t>
  </si>
  <si>
    <t>銅5K-125Aｶﾞｽｹｯﾄﾊﾟｯｷﾝ直径234</t>
  </si>
  <si>
    <t>銅5K-150Aｶﾞｽｹｯﾄﾊﾟｯｷﾝ直径264</t>
  </si>
  <si>
    <t>銅5K-200Aｶﾞｽｹｯﾄﾊﾟｯｷﾝ直径319</t>
  </si>
  <si>
    <t>銅5K-250Aｶﾞｽｹｯﾄﾊﾟｯｷﾝ直径383</t>
  </si>
  <si>
    <t>銅5K-300Aｶﾞｽｹｯﾄﾊﾟｯｷﾝ直径428</t>
  </si>
  <si>
    <t>銅5K-350Aｶﾞｽｹｯﾄﾊﾟｯｷﾝ直径477</t>
  </si>
  <si>
    <t>RAS-150ﾌﾟﾗ三方ﾛｰﾗｰ(GP150)</t>
  </si>
  <si>
    <t>RAS-200ﾌﾟﾗ三方ﾛｰﾗｰ(GP200)</t>
  </si>
  <si>
    <t>RAS-250ﾌﾟﾗ三方ﾛｰﾗｰ(GP250)</t>
  </si>
  <si>
    <t>RAS-300ﾌﾟﾗ三方ﾛｰﾗｰ(GP300)</t>
  </si>
  <si>
    <t>1.6*75*30mｶﾞﾗｽﾘﾎﾞﾝ</t>
  </si>
  <si>
    <t>1.6*100*30mｶﾞﾗｽﾘﾎﾞﾝ</t>
  </si>
  <si>
    <t>H313</t>
  </si>
  <si>
    <t>H313ﾍﾞｱﾘﾝｸﾞｱﾀﾞﾌﾟﾀ(φ60用)</t>
  </si>
  <si>
    <t>H315</t>
  </si>
  <si>
    <t>H315ﾍﾞｱﾘﾝｸﾞｱﾀﾞﾌﾟﾀ(φ65用)</t>
  </si>
  <si>
    <t>H316</t>
  </si>
  <si>
    <t>H316ﾍﾞｱﾘﾝｸﾞｱﾀﾞﾌﾟﾀ(φ70用)</t>
  </si>
  <si>
    <t>H317</t>
  </si>
  <si>
    <t>H317ﾍﾞｱﾘﾝｸﾞｱﾀﾞﾌﾟﾀ(φ75用)</t>
  </si>
  <si>
    <t>H318</t>
  </si>
  <si>
    <t>H318ﾍﾞｱﾘﾝｸﾞｱﾀﾞﾌﾟﾀ(φ80用)</t>
  </si>
  <si>
    <t>HAS008</t>
  </si>
  <si>
    <t>HAS-8ﾄﾗｲﾄﾞﾝﾊﾞﾝﾄﾞ</t>
  </si>
  <si>
    <t>HAS010</t>
  </si>
  <si>
    <t>HAS012</t>
  </si>
  <si>
    <t>HAS016</t>
  </si>
  <si>
    <t>HAS020</t>
  </si>
  <si>
    <t>HAS024</t>
  </si>
  <si>
    <t>HAS028</t>
  </si>
  <si>
    <t>HAS032</t>
  </si>
  <si>
    <t>HAS036</t>
  </si>
  <si>
    <t>HAS040</t>
  </si>
  <si>
    <t>HAS044</t>
  </si>
  <si>
    <t>HAS048</t>
  </si>
  <si>
    <t>HAS056</t>
  </si>
  <si>
    <t>HAS060</t>
  </si>
  <si>
    <t>HAS064</t>
  </si>
  <si>
    <t>HAS072</t>
  </si>
  <si>
    <t>HAS084</t>
  </si>
  <si>
    <t>HAS088</t>
  </si>
  <si>
    <t>HAS096</t>
  </si>
  <si>
    <t>HAS104</t>
  </si>
  <si>
    <t>HAS-104ﾄﾗｲﾄﾞﾝﾊﾞﾝﾄﾞ</t>
  </si>
  <si>
    <t>HAS128</t>
  </si>
  <si>
    <t>HAS-128ﾄﾗｲﾄﾞﾝﾊﾞﾝﾄﾞ</t>
  </si>
  <si>
    <t>HAS152</t>
  </si>
  <si>
    <t>HAS-152ﾄﾗｲﾄﾞﾝﾊﾞﾝﾄﾞ</t>
  </si>
  <si>
    <t>HAS188</t>
  </si>
  <si>
    <t>HAS-188ﾄﾗｲﾄﾞﾝﾊﾞﾝﾄﾞ</t>
  </si>
  <si>
    <t>鉄3/8*20ﾎｰﾛｰﾋﾞｽ</t>
  </si>
  <si>
    <t>HBS0851610</t>
  </si>
  <si>
    <t>鉄5/16*10ﾎｰﾛｰﾋﾞｽ</t>
  </si>
  <si>
    <t>HBS0851615</t>
  </si>
  <si>
    <t>鉄5/16*15ﾎｰﾛｰﾋﾞｽ</t>
  </si>
  <si>
    <t>異径ﾎｰｽﾆｯﾌﾟﾙ(真鍮製)1/4*11</t>
  </si>
  <si>
    <t>異径ﾎｰｽﾆｯﾌﾟﾙ(真鍮製)3/8*9</t>
  </si>
  <si>
    <t>異径ﾎｰｽﾆｯﾌﾟﾙ(真鍮製)3/8*14</t>
  </si>
  <si>
    <t>異径ﾎｰｽﾆｯﾌﾟﾙ(真鍮製)1/2*17</t>
  </si>
  <si>
    <t>HS050A</t>
  </si>
  <si>
    <t>HS-50A広瀬式ｻｲﾚﾝｻｰ</t>
  </si>
  <si>
    <t>HS065A</t>
  </si>
  <si>
    <t>HS-65A広瀬式ｻｲﾚﾝｻｰ</t>
  </si>
  <si>
    <t>HS080A</t>
  </si>
  <si>
    <t>HS-80A広瀬式ｻｲﾚﾝｻｰ</t>
  </si>
  <si>
    <t>HS090A</t>
  </si>
  <si>
    <t>HS-90A広瀬式ｻｲﾚﾝｻｰ</t>
  </si>
  <si>
    <t>HS-90片ﾌﾗﾝｼﾞｻｲﾚﾝｻｰ</t>
  </si>
  <si>
    <t>HS-104ﾄﾗｲﾄﾞﾝﾊﾞﾝﾄﾞ</t>
  </si>
  <si>
    <t>HSM040</t>
  </si>
  <si>
    <t>HS-40広瀬式ｻｲﾚﾝｻｰ</t>
  </si>
  <si>
    <t>HS-40F広瀬式ｻｲﾚﾝｻｰ</t>
  </si>
  <si>
    <t>HS-50F広瀬式ｻｲﾚﾝｻｰ</t>
  </si>
  <si>
    <t>HS-65F広瀬式ｻｲﾚﾝｻｰ</t>
  </si>
  <si>
    <t>HS-80F広瀬式ｻｲﾚﾝｻｰ</t>
  </si>
  <si>
    <t>HS-90F広瀬式ｻｲﾚﾝｻｰ</t>
  </si>
  <si>
    <t>φ40~φ50用(27)ｼｰﾙｽﾀﾝ用位置決ｹﾞｰｼﾞ</t>
  </si>
  <si>
    <t>φ55~φ75用(28)ｼｰﾙｽﾀﾝ用位置決ｹﾞｰｼﾞ</t>
  </si>
  <si>
    <t>BC一体型ﾎｰｽｴﾙﾎﾞ3/4</t>
  </si>
  <si>
    <t>BC一体型ﾎｰｽｴﾙﾎﾞ1”</t>
  </si>
  <si>
    <t>BC一体型ﾎｰｽｴﾙﾎﾞ11/4</t>
  </si>
  <si>
    <t>BC一体型ﾎｰｽｴﾙﾎﾞ11/2</t>
  </si>
  <si>
    <t>BC一体型ﾎｰｽｴﾙﾎﾞ2”</t>
  </si>
  <si>
    <t>BC一体型ﾎｰｽｴﾙﾎﾞ21/2</t>
  </si>
  <si>
    <t>BC一体型ﾎｰｽｴﾙﾎﾞ3”</t>
  </si>
  <si>
    <t>J08390</t>
  </si>
  <si>
    <t>1210-0001ｲﾝﾍﾟﾗｰ</t>
  </si>
  <si>
    <t>J236103103</t>
  </si>
  <si>
    <t>J236804103</t>
  </si>
  <si>
    <t>J370410011</t>
  </si>
  <si>
    <t>37041-0011M/Pｱｯｾﾝﾌﾞﾘｰ24V</t>
  </si>
  <si>
    <t>BSJCPT3/8*10φ片口ｸｲ込ｼﾞｮｲﾝﾄ</t>
  </si>
  <si>
    <t>BSJCPT3/8*12φ片口ｸｲ込ｼﾞｮｲﾝﾄ</t>
  </si>
  <si>
    <t>BSJCPT3/8*15φ片口ｸｲ込ｼﾞｮｲﾝﾄ</t>
  </si>
  <si>
    <t>BSJCPT1/2*12φ片口ｸｲ込ｼﾞｮｲﾝﾄ</t>
  </si>
  <si>
    <t>JCF型ﾎｰｽ用くい込継手ｵｽｼｰﾄ10φ*3/8</t>
  </si>
  <si>
    <t>(禁止)JCM型ﾎｰｽ用くい込継手ﾒｽｼｰﾄ10φ*1/4</t>
  </si>
  <si>
    <t>JN106M08</t>
  </si>
  <si>
    <t>BSM8(1種)JISﾅｯﾄ</t>
  </si>
  <si>
    <t>JN106M10</t>
  </si>
  <si>
    <t>BSM10(1種)JISﾅｯﾄ</t>
  </si>
  <si>
    <t>JN106M12</t>
  </si>
  <si>
    <t>BSM12(1種)JISﾅｯﾄ</t>
  </si>
  <si>
    <t>JN106M14</t>
  </si>
  <si>
    <t>BSM14(1種)JISﾅｯﾄ</t>
  </si>
  <si>
    <t>JN106M16</t>
  </si>
  <si>
    <t>BSM16(1種)JISﾅｯﾄ</t>
  </si>
  <si>
    <t>JN106M20</t>
  </si>
  <si>
    <t>BSM20(1種)JISﾅｯﾄ</t>
  </si>
  <si>
    <t>JN106W09</t>
  </si>
  <si>
    <t>BSW3/8(1種)JISﾅｯﾄ</t>
  </si>
  <si>
    <t>JN106W12</t>
  </si>
  <si>
    <t>BSW1/2(1種)JISﾅｯﾄ</t>
  </si>
  <si>
    <t>JN106W16</t>
  </si>
  <si>
    <t>BSW5/8(1種)JISﾅｯﾄ</t>
  </si>
  <si>
    <t>JN106W19</t>
  </si>
  <si>
    <t>BSW3/4(1種)JISﾅｯﾄ</t>
  </si>
  <si>
    <t>JN306W09</t>
  </si>
  <si>
    <t>BSW3/8(3種)JISﾅｯﾄ</t>
  </si>
  <si>
    <t>JN306W12</t>
  </si>
  <si>
    <t>BSW1/2(3種)JISﾅｯﾄ</t>
  </si>
  <si>
    <t>JN306W16</t>
  </si>
  <si>
    <t>BSW5/8(3種)JISﾅｯﾄ</t>
  </si>
  <si>
    <t>JN306W19</t>
  </si>
  <si>
    <t>BSW3/4(3種)JISﾅｯﾄ</t>
  </si>
  <si>
    <t>ｼﾞｬﾌﾞｽｺｲﾝﾍﾟﾗ抜出し工具(大)0200</t>
  </si>
  <si>
    <t>BSJU10φ中間ｸｲ込ｼﾞｮｲﾝﾄ</t>
  </si>
  <si>
    <t>BSJU12φ中間ｸｲ込ｼﾞｮｲﾝﾄ</t>
  </si>
  <si>
    <t>BSJU15φ中間ｸｲ込ｼﾞｮｲﾝﾄ</t>
  </si>
  <si>
    <t>1”(25)TB型高速型ｷﾝｸﾞｽﾄﾝ用ｽﾄﾚｰﾅｰ</t>
  </si>
  <si>
    <t>32TB型高速型ｷﾝｸﾞｽﾄﾝ用ｽﾄﾚｰﾅｰ</t>
  </si>
  <si>
    <t>32TA型ｷﾝｸﾞｽﾄﾝ用ﾗｯﾊﾟ蓋分離式</t>
  </si>
  <si>
    <t>32TA型ｷﾝｸﾞｽﾄﾝ用ﾗｯﾊﾟ蓋分離式丸穴</t>
  </si>
  <si>
    <t>38TB型高速型ｷﾝｸﾞｽﾄﾝ用ｽﾄﾚｰﾅｰ</t>
  </si>
  <si>
    <t>38TA型ｷﾝｸﾞｽﾄﾝ用ﾗｯﾊﾟ蓋分離式</t>
  </si>
  <si>
    <t>38TA型ｷﾝｸﾞｽﾄﾝ用ﾗｯﾊﾟ蓋分離式丸穴</t>
  </si>
  <si>
    <t>2”(50)TB型高速型ｷﾝｸﾞｽﾄﾝ用ｽﾄﾚｰﾅｰ</t>
  </si>
  <si>
    <t>50TA型ｷﾝｸﾞｽﾄﾝ用ﾗｯﾊﾟ蓋分離式</t>
  </si>
  <si>
    <t>50TA型ｷﾝｸﾞｽﾄﾝ用ﾗｯﾊﾟ蓋分離式丸穴</t>
  </si>
  <si>
    <t>65TB型高速型ｷﾝｸﾞｽﾄﾝ用ｽﾄﾚｰﾅｰ</t>
  </si>
  <si>
    <t>65TA型ｷﾝｸﾞｽﾄﾝ用ﾗｯﾊﾟ蓋分離式</t>
  </si>
  <si>
    <t>65TA型ｷﾝｸﾞｽﾄﾝ用ﾗｯﾊﾟ蓋分離式丸穴</t>
  </si>
  <si>
    <t>76TA型ｷﾝｸﾞｽﾄﾝ用ﾗｯﾊﾟ蓋分離式</t>
  </si>
  <si>
    <t>76TA型ｷﾝｸﾞｽﾄﾝ用ﾗｯﾊﾟ蓋分離式丸穴</t>
  </si>
  <si>
    <t>100TA型ｷﾝｸﾞｽﾄﾝ用ﾗｯﾊﾟ蓋分離式</t>
  </si>
  <si>
    <t>100TA型ｷﾝｸﾞｽﾄﾝ用ﾗｯﾊﾟ蓋分離式丸穴</t>
  </si>
  <si>
    <t>3/4(19)銅管ﾎﾞｰﾙ型ｷﾝｸﾞｽﾄﾝ用本体</t>
  </si>
  <si>
    <t>1”(25)銅管ﾎﾞｰﾙ型ｷﾝｸﾞｽﾄﾝ用本体</t>
  </si>
  <si>
    <t>KA63025J</t>
  </si>
  <si>
    <t>1”(25)銅管ﾎﾞｰﾙ型ｷﾝｸﾞｽﾄﾝ用本体JCI品</t>
  </si>
  <si>
    <t>11/4(32)銅管ﾎﾞｰﾙ型ｷﾝｸﾞｽﾄﾝ用本体</t>
  </si>
  <si>
    <t>KA63032J</t>
  </si>
  <si>
    <t>11/4(32)銅管ﾎﾞｰﾙ型ｷﾝｸﾞｽﾄﾝ用本体JCI品</t>
  </si>
  <si>
    <t>11/2(38)銅管ﾎﾞｰﾙ型ｷﾝｸﾞｽﾄﾝ用本体</t>
  </si>
  <si>
    <t>KA63038J</t>
  </si>
  <si>
    <t>11/2(38)銅管ﾎﾞｰﾙ型ｷﾝｸﾞｽﾄﾝ用本体JCI品</t>
  </si>
  <si>
    <t>13/4(45)銅管ﾎﾞｰﾙ型ｷﾝｸﾞｽﾄﾝ用本体</t>
  </si>
  <si>
    <t>KA63045J</t>
  </si>
  <si>
    <t>13/4(45)銅管ﾎﾞｰﾙ型ｷﾝｸﾞｽﾄﾝ用本体JCI品</t>
  </si>
  <si>
    <t>2”(50)銅管ﾎﾞｰﾙ型ｷﾝｸﾞｽﾄﾝ用本体</t>
  </si>
  <si>
    <t>KA63050J</t>
  </si>
  <si>
    <t>2”(50)銅管ﾎﾞｰﾙ型ｷﾝｸﾞｽﾄﾝ用本体JCI品</t>
  </si>
  <si>
    <t>21/2(65)銅管ﾎﾞｰﾙ型ｷﾝｸﾞｽﾄﾝ用本体</t>
  </si>
  <si>
    <t>KA63065J</t>
  </si>
  <si>
    <t>21/2(65)銅管ﾎﾞｰﾙ型ｷﾝｸﾞｽﾄﾝ用本体JCI品</t>
  </si>
  <si>
    <t>3”(76)銅管ﾎﾞｰﾙ型ｷﾝｸﾞｽﾄﾝ用本体</t>
  </si>
  <si>
    <t>KA63076J</t>
  </si>
  <si>
    <t>3”(76)銅管ﾎﾞｰﾙ型ｷﾝｸﾞｽﾄﾝ用本体JCI品</t>
  </si>
  <si>
    <t>KA63100J</t>
  </si>
  <si>
    <t>19*16ﾎｰｽ配管ﾎﾞｰﾙ型ｷﾝｸﾞｽﾄﾝ用本体</t>
  </si>
  <si>
    <t>KA65025J</t>
  </si>
  <si>
    <t>32*25ﾎﾞｰﾙｷﾝｸﾞｽﾄﾝ用本体(ﾎｰｽ付)</t>
  </si>
  <si>
    <t>KA65032J</t>
  </si>
  <si>
    <t>KA65038J</t>
  </si>
  <si>
    <t>KA65050J</t>
  </si>
  <si>
    <t>KA65065J</t>
  </si>
  <si>
    <t>KA65076J</t>
  </si>
  <si>
    <t>4”(100)ﾎｰｽ配管ﾎﾞｰﾙ型ｷﾝｸﾞｽﾄﾝ用本体</t>
  </si>
  <si>
    <t>32*25ﾎﾞｰﾙｷﾝｸﾞｽﾄﾝ用本体(ｴﾙﾎﾞ付)</t>
  </si>
  <si>
    <t>KA69038J</t>
  </si>
  <si>
    <t>KA69065J</t>
  </si>
  <si>
    <t>BC3/4(19)*1”(25)80゜ｴﾙﾎﾞ</t>
  </si>
  <si>
    <t>BC1”(25)80゜ｴﾙﾎﾞ</t>
  </si>
  <si>
    <t>BC11/4(32)80゜ｴﾙﾎﾞ</t>
  </si>
  <si>
    <t>BC11/2(38)80゜ｴﾙﾎﾞ</t>
  </si>
  <si>
    <t>BC2”(50)80゜ｴﾙﾎﾞ</t>
  </si>
  <si>
    <t>BC21/2(65)80゜ｴﾙﾎﾞ</t>
  </si>
  <si>
    <t>BC3”(76)80゜ｴﾙﾎﾞ</t>
  </si>
  <si>
    <t>32ﾎﾞｰﾙ型ｷﾝｸﾞｽﾄﾝ銅管用ﾌﾗﾝｼﾞのみ</t>
  </si>
  <si>
    <t>38ﾎﾞｰﾙ型ｷﾝｸﾞｽﾄﾝ銅管用ﾌﾗﾝｼﾞのみ</t>
  </si>
  <si>
    <t>45ﾎﾞｰﾙ型ｷﾝｸﾞｽﾄﾝ銅管用ﾌﾗﾝｼﾞのみ</t>
  </si>
  <si>
    <t>2”(50)ﾎﾞｰﾙ型ｷﾝｸﾞｽﾄﾝ銅管用ﾌﾗﾝｼﾞのみ</t>
  </si>
  <si>
    <t>65ﾎﾞｰﾙ型ｷﾝｸﾞｽﾄﾝ銅管用ﾌﾗﾝｼﾞのみ</t>
  </si>
  <si>
    <t>3”(76)ﾎﾞｰﾙ型ｷﾝｸﾞｽﾄﾝ銅管用ﾌﾗﾝｼﾞのみ</t>
  </si>
  <si>
    <t>32ﾎﾞｰﾙ型ｷﾝｸﾞｽﾄﾝﾎｰｽ用ﾌﾗﾝｼﾞ</t>
  </si>
  <si>
    <t>38ﾎﾞｰﾙ型ｷﾝｸﾞｽﾄﾝﾎｰｽ用ﾌﾗﾝｼﾞ</t>
  </si>
  <si>
    <t>45ﾎﾞｰﾙ型ｷﾝｸﾞｽﾄﾝﾎｰｽ用ﾌﾗﾝｼﾞ</t>
  </si>
  <si>
    <t>2”(50)ﾎﾞｰﾙ型ｷﾝｸﾞｽﾄﾝﾎｰｽ用ﾌﾗﾝｼﾞ</t>
  </si>
  <si>
    <t>65ﾎﾞｰﾙ型ｷﾝｸﾞｽﾄﾝﾎｰｽ用ﾌﾗﾝｼﾞ</t>
  </si>
  <si>
    <t>3”(76)ﾎﾞｰﾙ型ｷﾝｸﾞｽﾄﾝﾎｰｽ用ﾌﾗﾝｼﾞ</t>
  </si>
  <si>
    <t>32*PT25ｷﾝｸﾞｽﾄﾝ用ねじ込みBCﾌﾗﾝｼﾞ</t>
  </si>
  <si>
    <t>38*PT38ｷﾝｸﾞｽﾄﾝ用ねじ込みBCﾌﾗﾝｼﾞ</t>
  </si>
  <si>
    <t>45*PT50ｷﾝｸﾞｽﾄﾝ用ねじ込みBCﾌﾗﾝｼﾞ</t>
  </si>
  <si>
    <t>50*PT50ｷﾝｸﾞｽﾄﾝ用ねじ込みBCﾌﾗﾝｼﾞ</t>
  </si>
  <si>
    <t>65*PT65ｷﾝｸﾞｽﾄﾝ用ねじ込みBCﾌﾗﾝｼﾞ</t>
  </si>
  <si>
    <t>76*PT76ｷﾝｸﾞｽﾄﾝ用ねじ込みBCﾌﾗﾝｼﾞ</t>
  </si>
  <si>
    <t>11/4ﾎﾞｰﾙｷﾝｸﾞｽﾄﾝ用ｴﾙﾎﾞﾌﾗﾝｼﾞのみ</t>
  </si>
  <si>
    <t>38ﾎﾞｰﾙｷﾝｸﾞｽﾄﾝ用ｴﾙﾎﾞﾌﾗﾝｼﾞのみ</t>
  </si>
  <si>
    <t>45ﾎﾞｰﾙｷﾝｸﾞｽﾄﾝ用ｴﾙﾎﾞﾌﾗﾝｼﾞのみ</t>
  </si>
  <si>
    <t>65ﾎﾞｰﾙｷﾝｸﾞｽﾄﾝ用ｴﾙﾎﾞﾌﾗﾝｼﾞのみ</t>
  </si>
  <si>
    <t>3”(76)ﾎﾞｰﾙｷﾝｸﾞｽﾄﾝ用ｴﾙﾎﾞﾌﾗﾝｼﾞのみ</t>
  </si>
  <si>
    <t>3/4(19)FRP船ｷﾝｸﾞｽﾄﾝ用ﾗｯﾊﾟ縦目型</t>
  </si>
  <si>
    <t>1”(25)FRP船ｷﾝｸﾞｽﾄﾝ用ﾗｯﾊﾟ縦目型</t>
  </si>
  <si>
    <t>11/4分離型ﾗｯﾊﾟ用網ﾌﾀのみ</t>
  </si>
  <si>
    <t>11/4分離型ﾗｯﾊﾟ用網ﾌﾀのみ丸穴</t>
  </si>
  <si>
    <t>32ｽｰﾊﾟｰｷﾝｸﾞｽﾄﾝ用ﾗｯﾊﾟ部蓋分離式</t>
  </si>
  <si>
    <t>32ｽｰﾊﾟｰｷﾝｸﾞｽﾄﾝ用ﾗｯﾊﾟ部蓋分離式丸穴</t>
  </si>
  <si>
    <t>11/2分離型ﾗｯﾊﾟ用網ﾌﾀのみ</t>
  </si>
  <si>
    <t>38ｽｰﾊﾟｰｷﾝｸﾞｽﾄﾝ用ﾗｯﾊﾟ部蓋分離式</t>
  </si>
  <si>
    <t>38ｽｰﾊﾟｰｷﾝｸﾞｽﾄﾝ用ﾗｯﾊﾟ部蓋分離式丸穴</t>
  </si>
  <si>
    <t>13/4(45)FRP船ｷﾝｸﾞｽﾄﾝ用ﾗｯﾊﾟ縦目型</t>
  </si>
  <si>
    <t>2”分離型ﾗｯﾊﾟ用網ﾌﾀのみ</t>
  </si>
  <si>
    <t>2”分離型ﾗｯﾊﾟ用網ﾌﾀのみ丸穴</t>
  </si>
  <si>
    <t>2”(50)ｽｰﾊﾟｰｷﾝｸﾞｽﾄﾝ用ﾗｯﾊﾟ部蓋分離式</t>
  </si>
  <si>
    <t>50ｽｰﾊﾟｰｷﾝｸﾞｽﾄﾝ用ﾗｯﾊﾟ部蓋分離式丸穴</t>
  </si>
  <si>
    <t>21/2分離型ﾗｯﾊﾟ用網ﾌﾀのみ</t>
  </si>
  <si>
    <t>21/2分離型ﾗｯﾊﾟ用網ﾌﾀのみ丸穴</t>
  </si>
  <si>
    <t>65ｽｰﾊﾟｰｷﾝｸﾞｽﾄﾝ用ﾗｯﾊﾟ部蓋分離式</t>
  </si>
  <si>
    <t>65ｽｰﾊﾟｰｷﾝｸﾞｽﾄﾝ用ﾗｯﾊﾟ部蓋分離式丸穴</t>
  </si>
  <si>
    <t>3”分離型ﾗｯﾊﾟ用網ﾌﾀのみ</t>
  </si>
  <si>
    <t>3”分離型ﾗｯﾊﾟ用網ﾌﾀのみ丸穴</t>
  </si>
  <si>
    <t>3”(76)ｽｰﾊﾟｰｷﾝｸﾞｽﾄﾝ用ﾗｯﾊﾟ部蓋分離式</t>
  </si>
  <si>
    <t>76ｽｰﾊﾟｰｷﾝｸﾞｽﾄﾝ用ﾗｯﾊﾟ部蓋分離式丸穴</t>
  </si>
  <si>
    <t>4”分離型ﾗｯﾊﾟ用網ﾌﾀのみ</t>
  </si>
  <si>
    <t>4”分離型ﾗｯﾊﾟ用網ﾌﾀのみ丸穴</t>
  </si>
  <si>
    <t>4”ｽｰﾊﾟｰｷﾝｸﾞｽﾄﾝ用ﾗｯﾊﾟ部蓋分離式</t>
  </si>
  <si>
    <t>100ｽｰﾊﾟｰｷﾝｸﾞｽﾄﾝ用ﾗｯﾊﾟ部蓋分離式丸穴</t>
  </si>
  <si>
    <t>KB1A</t>
  </si>
  <si>
    <t>KB1A(NB0708-00)ｺﾝﾄﾛｰﾙBOX</t>
  </si>
  <si>
    <t>KB1C</t>
  </si>
  <si>
    <t>KB2N</t>
  </si>
  <si>
    <t>KDAL-6第一種両色灯赤･緑色(ｺｲﾄ製LED)</t>
  </si>
  <si>
    <t>KDB12V横型ﾍﾞﾝﾁﾚｰﾀ-</t>
  </si>
  <si>
    <t>KDB24V横型ﾍﾞﾝﾁﾚｰﾀ-</t>
  </si>
  <si>
    <t>ﾋﾞﾆｰﾙ袋1号(120X180)2000枚入</t>
  </si>
  <si>
    <t>ﾋﾞﾆｰﾙ袋2号(180X230)1000枚入</t>
  </si>
  <si>
    <t>ﾋﾞﾆｰﾙ袋3号(240X340)1000枚入</t>
  </si>
  <si>
    <t>ﾋﾞﾆｰﾙ袋4号(350X460)500枚入</t>
  </si>
  <si>
    <t>KH063B</t>
  </si>
  <si>
    <t>ﾋﾞﾆｰﾙ袋4.5号(450X550)300枚り</t>
  </si>
  <si>
    <t>ﾋﾞﾆｰﾙ袋5号(570X680)200枚入</t>
  </si>
  <si>
    <t>KK1210</t>
  </si>
  <si>
    <t>KK1220</t>
  </si>
  <si>
    <t>KK2410</t>
  </si>
  <si>
    <t>KK2420</t>
  </si>
  <si>
    <t>KKAD</t>
  </si>
  <si>
    <t>LED船灯ｱﾀﾞﾌﾟﾀｰNLS-JB1(小糸工業取替用)</t>
  </si>
  <si>
    <t>KLAL-6第二種舷灯赤色(ｺｲﾄ製LED)</t>
  </si>
  <si>
    <t>KMAL-6第三種ﾏｽﾄ灯透明(ｺｲﾄ製LED)</t>
  </si>
  <si>
    <t>KN-100ｻｲﾚﾝｻｰ</t>
  </si>
  <si>
    <t>KN100F</t>
  </si>
  <si>
    <t>KN-100F(両ﾌﾗﾝｼﾞ付き）ｻｲﾚﾝｻｰ</t>
  </si>
  <si>
    <t>KN-150ｻｲﾚﾝｻｰ</t>
  </si>
  <si>
    <t>KN150F</t>
  </si>
  <si>
    <t>KN-150F（両ﾌﾗﾝｼﾞ付き）ｻｲﾚﾝｻｰ</t>
  </si>
  <si>
    <t>KN-200ｻｲﾚﾝｻｰ</t>
  </si>
  <si>
    <t>KN200F</t>
  </si>
  <si>
    <t>KN-200F（両ﾌﾗﾝｼﾞ付き）ｻｲﾚﾝｻｰ</t>
  </si>
  <si>
    <t>KN-250ｻｲﾚﾝｻｰ</t>
  </si>
  <si>
    <t>KP-100ｾﾚP用ﾒｶｼｰﾙ(SP100共通)</t>
  </si>
  <si>
    <t>KP-100ｾﾚP用ｳｲﾔﾌﾟﾚｰﾄ</t>
  </si>
  <si>
    <t>KP-100ｾﾚP用ｵｲﾙｼｰﾙ</t>
  </si>
  <si>
    <t>KP-100ｾﾚP用ｶﾊﾞｰﾌﾟﾚｰﾄ(5角形)</t>
  </si>
  <si>
    <t>KP-100ｾﾚﾎﾟﾝ用ｼｬﾌﾄ</t>
  </si>
  <si>
    <t>KP100B</t>
  </si>
  <si>
    <t>KP100Bｾﾚｯｸｽﾎﾟﾝﾌﾟ</t>
  </si>
  <si>
    <t>KP100BCH12</t>
  </si>
  <si>
    <t>KP100BCH12Vｾﾚｯｸｽﾎﾟﾝﾌﾟ</t>
  </si>
  <si>
    <t>KP100BCH24</t>
  </si>
  <si>
    <t>KP100BCH24Vｾﾚｯｸｽﾎﾟﾝﾌﾟ</t>
  </si>
  <si>
    <t>KP-150ｾﾚP用ｳｲﾔﾌﾟﾚｰﾄ</t>
  </si>
  <si>
    <t>KP-150ｾﾚP用ｵｲﾙｼｰﾙ</t>
  </si>
  <si>
    <t>KP-150ｾﾚP用ｶﾊﾞｰﾌﾟﾚｰﾄ(5角形)</t>
  </si>
  <si>
    <t>KP-150ｾﾚﾎﾟﾝ用ｼｬﾌﾄ</t>
  </si>
  <si>
    <t>KP-150ｾﾚﾎﾟﾝ用ｹｰｼﾝｸﾞ</t>
  </si>
  <si>
    <t>KP-150ｾﾚﾎﾟﾝ用ｷｰ5*5*30</t>
  </si>
  <si>
    <t>KP150B</t>
  </si>
  <si>
    <t>KP150Bｾﾚｯｸｽﾎﾟﾝﾌﾟ</t>
  </si>
  <si>
    <t>KP150BCH12</t>
  </si>
  <si>
    <t>KP150BCH12Vｾﾚｯｸｽﾎﾟﾝﾌﾟ</t>
  </si>
  <si>
    <t>KP150BCH24</t>
  </si>
  <si>
    <t>KP150BCH24Vｾﾚｯｸｽﾎﾟﾝﾌﾟ</t>
  </si>
  <si>
    <t>KP-200ｾﾚﾎﾟﾝ用ｼｬﾌﾄ</t>
  </si>
  <si>
    <t>KP-200ｾﾚﾎﾟﾝ用ｹｰｼﾝｸﾞ</t>
  </si>
  <si>
    <t>KP-200ｾﾚﾎﾟﾝ用ｷｰ5*5*30</t>
  </si>
  <si>
    <t>KP-200ｾﾚP用ｽﾅｯﾌﾟﾘﾝｸﾞ(SP150共通</t>
  </si>
  <si>
    <t>6205ZZﾍﾞｱﾘﾝｸﾞ(KP150、200、300ｾﾚP用)</t>
  </si>
  <si>
    <t>KP200B</t>
  </si>
  <si>
    <t>KP200Bｾﾚｯｸｽﾎﾟﾝﾌﾟ</t>
  </si>
  <si>
    <t>KP200BCH12</t>
  </si>
  <si>
    <t>KP200BCH12Vｾﾚｯｸｽﾎﾟﾝﾌﾟ</t>
  </si>
  <si>
    <t>KP200BCH24</t>
  </si>
  <si>
    <t>KP200BCH24Vｾﾚｯｸｽﾎﾟﾝﾌﾟ</t>
  </si>
  <si>
    <t>KP300024</t>
  </si>
  <si>
    <t>KP150~-300ｾﾚﾎﾟﾝ用水切板(P-25)</t>
  </si>
  <si>
    <t>KP-300ｾﾚP用ｵｲﾙｼｰﾙ</t>
  </si>
  <si>
    <t>KP-300ｾﾚﾎﾟﾝ用ｼｬﾌﾄ</t>
  </si>
  <si>
    <t>KP-300ｾﾚﾎﾟﾝ用ｹｰｼﾝｸﾞ(SP300共通</t>
  </si>
  <si>
    <t>KP-300ｾﾚﾎﾟﾝ用ｷｰ5*5*40</t>
  </si>
  <si>
    <t>KP300B</t>
  </si>
  <si>
    <t>KP300Bｾﾚｯｸｽﾎﾟﾝﾌﾟ</t>
  </si>
  <si>
    <t>KP300BCE12</t>
  </si>
  <si>
    <t>KP300BCE12Vｾﾚｯｸｽﾎﾟﾝﾌﾟ(2本掛)</t>
  </si>
  <si>
    <t>KP300BCE24</t>
  </si>
  <si>
    <t>KP300BCE24Vｾﾚｯｸｽﾎﾟﾝﾌﾟ(2本掛)</t>
  </si>
  <si>
    <t>KP300BCH24</t>
  </si>
  <si>
    <t>KP300BCH24Vｾﾚｯｸｽﾎﾟﾝﾌﾟ(1本掛)</t>
  </si>
  <si>
    <t>BC35A型舵軸ｽﾀﾝ用ﾊﾟｯｷﾝｸﾞﾗﾝﾄﾞ</t>
  </si>
  <si>
    <t>BC40A型舵軸ｽﾀﾝ用ﾊﾟｯｷﾝｸﾞﾗﾝﾄﾞ</t>
  </si>
  <si>
    <t>BC45A型舵軸ｽﾀﾝ用ﾊﾟｯｷﾝｸﾞﾗﾝﾄﾞ</t>
  </si>
  <si>
    <t>BC50A型舵軸ｽﾀﾝ用ﾊﾟｯｷﾝｸﾞﾗﾝﾄﾞ</t>
  </si>
  <si>
    <t>BC55A型舵軸ｽﾀﾝ用ﾊﾟｯｷﾝｸﾞﾗﾝﾄﾞ</t>
  </si>
  <si>
    <t>BC60A型舵軸ｽﾀﾝ用ﾊﾟｯｷﾝｸﾞﾗﾝﾄﾞ</t>
  </si>
  <si>
    <t>BC65A型舵軸ｽﾀﾝ用ﾊﾟｯｷﾝｸﾞﾗﾝﾄﾞ</t>
  </si>
  <si>
    <t>BC70A型舵軸ｽﾀﾝ用ﾊﾟｯｷﾝｸﾞﾗﾝﾄﾞ</t>
  </si>
  <si>
    <t>BC75A型舵軸ｽﾀﾝ用ﾊﾟｯｷﾝｸﾞﾗﾝﾄﾞ</t>
  </si>
  <si>
    <t>BC80A型舵軸ｽﾀﾝ用ﾊﾟｯｷﾝｸﾞﾗﾝﾄﾞ</t>
  </si>
  <si>
    <t>KPMN</t>
  </si>
  <si>
    <t>KP150･200ｳｪｱｰﾌﾟﾚｰﾄ用固定ﾋﾟﾝ</t>
  </si>
  <si>
    <t>KPT-12汽笛(第五種)12V</t>
  </si>
  <si>
    <t>KPT-24汽笛(第五種)24V</t>
  </si>
  <si>
    <t>KRAL-6第二種舷灯緑色(ｺｲﾄ製LED)</t>
  </si>
  <si>
    <t>KS1210</t>
  </si>
  <si>
    <t>12V-10Wφ18.5*34検査球(小糸製作所)</t>
  </si>
  <si>
    <t>KS1220</t>
  </si>
  <si>
    <t>12V-20Wφ25*47.5検査球(小糸製作所)</t>
  </si>
  <si>
    <t>KS1230</t>
  </si>
  <si>
    <t>12V-30Wφ25*47.5検査球(小糸製作所)</t>
  </si>
  <si>
    <t>KS2410</t>
  </si>
  <si>
    <t>24V-10Wφ18.5*34検査球(小糸製作所)</t>
  </si>
  <si>
    <t>KS2420</t>
  </si>
  <si>
    <t>24V-20Wφ25*47.5検査球(小糸製作所)</t>
  </si>
  <si>
    <t>KS2430</t>
  </si>
  <si>
    <t>24V-30Wφ25*47.5検査球(小糸製作所)</t>
  </si>
  <si>
    <t>KSAL-6第二種船尾灯透明(ｺｲﾄ製LED)</t>
  </si>
  <si>
    <t>1/4(6)T-400型2方ﾎﾞｰﾙﾊﾞﾙﾌﾞ</t>
  </si>
  <si>
    <t>3/8(9)T-400型2方ﾎﾞｰﾙﾊﾞﾙﾌﾞ</t>
  </si>
  <si>
    <t>1/2(12)T-400型2方ﾎﾞｰﾙﾊﾞﾙﾌﾞ</t>
  </si>
  <si>
    <t>3/4(19)T-400型2方ﾎﾞｰﾙﾊﾞﾙﾌﾞ</t>
  </si>
  <si>
    <t>1”(25)T-400型2方ﾎﾞｰﾙﾊﾞﾙﾌﾞ</t>
  </si>
  <si>
    <t>11/4(32)T-400型2方ﾎﾞｰﾙﾊﾞﾙﾌﾞ</t>
  </si>
  <si>
    <t>2”(50)T-400型2方ﾎﾞｰﾙﾊﾞﾙﾌﾞ</t>
  </si>
  <si>
    <t>21/2(65)T-400型2方ﾎﾞｰﾙﾊﾞﾙﾌﾞ</t>
  </si>
  <si>
    <t>3”(76)T-400型2方ﾎﾞｰﾙﾊﾞﾙﾌﾞ</t>
  </si>
  <si>
    <t>KTL-4A第二種引船灯黄色(ｺｲﾄ製LED)</t>
  </si>
  <si>
    <t>KTN006</t>
  </si>
  <si>
    <t>1/4(6)TN-400型3方ﾎﾞｰﾙﾊﾞﾙﾌﾞ</t>
  </si>
  <si>
    <t>KTN009</t>
  </si>
  <si>
    <t>3/8(9)TN-400型3方ﾎﾞｰﾙﾊﾞﾙﾌﾞ</t>
  </si>
  <si>
    <t>KTN012</t>
  </si>
  <si>
    <t>1/2(12)TN-400型3方ﾎﾞｰﾙﾊﾞﾙﾌﾞ</t>
  </si>
  <si>
    <t>KTN019</t>
  </si>
  <si>
    <t>3/4(19)TN-400型3方ﾎﾞｰﾙﾊﾞﾙﾌﾞ</t>
  </si>
  <si>
    <t>KTN025</t>
  </si>
  <si>
    <t>1”(25)TN-400型3方ﾎﾞｰﾙﾊﾞﾙﾌﾞ</t>
  </si>
  <si>
    <t>KTN032</t>
  </si>
  <si>
    <t>11/4(32)TN-400型3方ﾎﾞｰﾙﾊﾞﾙﾌﾞ</t>
  </si>
  <si>
    <t>KTN038</t>
  </si>
  <si>
    <t>11/2(38)TN-400型3方ﾎﾞｰﾙﾊﾞﾙﾌﾞ</t>
  </si>
  <si>
    <t>KTN050</t>
  </si>
  <si>
    <t>2”(50)TN-400型3方ﾎﾞｰﾙﾊﾞﾙﾌﾞ</t>
  </si>
  <si>
    <t>KTN065</t>
  </si>
  <si>
    <t>21/2(65)TN-400型3方ﾎﾞｰﾙﾊﾞﾙﾌﾞ</t>
  </si>
  <si>
    <t>KZG06M10</t>
  </si>
  <si>
    <t>BSM10角座金</t>
  </si>
  <si>
    <t>KZG06M12</t>
  </si>
  <si>
    <t>BSM12角座金</t>
  </si>
  <si>
    <t>KZG06M16</t>
  </si>
  <si>
    <t>BSM16角座金</t>
  </si>
  <si>
    <t>KZG06M20</t>
  </si>
  <si>
    <t>BSM20角座金</t>
  </si>
  <si>
    <t>8808454(小松向)亜鉛棒21φ50ｘ77</t>
  </si>
  <si>
    <t>8808454(小松向)亜鉛棒用亜鉛のみ21φｘ50</t>
  </si>
  <si>
    <t>BC25(1”)TW型90゜ｴﾙﾎﾞ</t>
  </si>
  <si>
    <t>BC32(11/4)TW型90゜ｴﾙﾎﾞ</t>
  </si>
  <si>
    <t>BC38(11/2)TW型90゜ｴﾙﾎﾞ</t>
  </si>
  <si>
    <t>BC50(2”)TW型90゜ｴﾙﾎﾞ</t>
  </si>
  <si>
    <t>BC65(21/2)TW型90゜ｴﾙﾎﾞ</t>
  </si>
  <si>
    <t>LB90065076</t>
  </si>
  <si>
    <t>BC21/2ⅹ3”TW型90゜ｴﾙﾎﾞ</t>
  </si>
  <si>
    <t>BC76(3”)TW型90゜ｴﾙﾎﾞ</t>
  </si>
  <si>
    <t>LC04044A</t>
  </si>
  <si>
    <t>BC13/4(45)~2”(50)捲揚用ﾊﾝﾄﾞﾙ</t>
  </si>
  <si>
    <t>LC04057A</t>
  </si>
  <si>
    <t>BC21/4(57)~21/2(63)捲揚用ﾊﾝﾄﾞﾙ</t>
  </si>
  <si>
    <t>LC04070A</t>
  </si>
  <si>
    <t>BC23/4(70)~31/2(89)捲揚用ﾊﾝﾄﾞﾙ</t>
  </si>
  <si>
    <t>LC04100A</t>
  </si>
  <si>
    <t>BC4”(100)~41/2(114)捲揚用ﾊﾝﾄﾞﾙ</t>
  </si>
  <si>
    <t>BC70~89捲揚装置用ﾍﾞｱﾘﾝｸﾞｶﾊﾞｰ</t>
  </si>
  <si>
    <t>BC4”~41/2捲揚装置用ﾍﾞｱﾘﾝｸﾞｶﾊﾞｰ</t>
  </si>
  <si>
    <t>2”(50)捲揚装置用ﾍﾞｱﾘﾝｸﾞ</t>
  </si>
  <si>
    <t>57~63捲揚装置用ﾍﾞｱﾘﾝｸﾞ</t>
  </si>
  <si>
    <t>70~89捲揚装置用ﾍﾞｱﾘﾝｸﾞ</t>
  </si>
  <si>
    <t>BC13/4(45)~2”(50)捲揚装置用止ﾒ板</t>
  </si>
  <si>
    <t>BC57~63捲揚装置用止ﾒ板</t>
  </si>
  <si>
    <t>BC70~89捲揚装置用止ﾒ板</t>
  </si>
  <si>
    <t>BC100~114捲揚装置用止ﾒ板</t>
  </si>
  <si>
    <t>BC5”(125)捲揚装置用止ﾒ板</t>
  </si>
  <si>
    <t>BC6”(150)捲揚装置用止ﾒ板</t>
  </si>
  <si>
    <t>LGL03012</t>
  </si>
  <si>
    <t>LGL03019</t>
  </si>
  <si>
    <t>LGL03025</t>
  </si>
  <si>
    <t>SUS304(10S)1”*90゜溶接ﾛﾝｸﾞｴﾙﾎﾞ</t>
  </si>
  <si>
    <t>LGL03032</t>
  </si>
  <si>
    <t>LGL03038</t>
  </si>
  <si>
    <t>LGL03050</t>
  </si>
  <si>
    <t>SUS304(10S)2”*90゜溶接ﾛﾝｸﾞｴﾙﾎﾞ</t>
  </si>
  <si>
    <t>LGL03065</t>
  </si>
  <si>
    <t>LGL03076</t>
  </si>
  <si>
    <t>SUS304(10S)3”*90゜溶接ﾛﾝｸﾞｴﾙﾎﾞ</t>
  </si>
  <si>
    <t>LGL03089</t>
  </si>
  <si>
    <t>LGL03100</t>
  </si>
  <si>
    <t>SUS304(10S)4”*90゜溶接ﾛﾝｸﾞｴﾙﾎﾞ</t>
  </si>
  <si>
    <t>LGL03125</t>
  </si>
  <si>
    <t>SUS304(10S)5”*90゜溶接ﾛﾝｸﾞｴﾙﾎﾞ</t>
  </si>
  <si>
    <t>LGL03150</t>
  </si>
  <si>
    <t>SUS304(10S)6”*90゜溶接ﾛﾝｸﾞｴﾙﾎﾞ</t>
  </si>
  <si>
    <t>LGL08050</t>
  </si>
  <si>
    <t>鉄(SGP)2”*90゜溶接ﾛﾝｸﾞｴﾙﾎﾞ</t>
  </si>
  <si>
    <t>LGL08065</t>
  </si>
  <si>
    <t>鉄(SGP)21/2*90゜溶接ﾛﾝｸﾞｴﾙﾎﾞ</t>
  </si>
  <si>
    <t>LGL08076</t>
  </si>
  <si>
    <t>鉄(SGP)3”*90゜溶接ﾛﾝｸﾞｴﾙﾎﾞ</t>
  </si>
  <si>
    <t>LGL08100</t>
  </si>
  <si>
    <t>鉄(SGP)4”*90゜溶接ﾛﾝｸﾞｴﾙﾎﾞ</t>
  </si>
  <si>
    <t>LGL08125</t>
  </si>
  <si>
    <t>鉄(SGP)5”*90゜溶接ﾛﾝｸﾞｴﾙﾎﾞ</t>
  </si>
  <si>
    <t>LGL08150</t>
  </si>
  <si>
    <t>鉄(SGP)6”*90゜溶接ﾛﾝｸﾞｴﾙﾎﾞ</t>
  </si>
  <si>
    <t>TS-1A45~50捲揚装置用ｶﾗｰ</t>
  </si>
  <si>
    <t>TS-1A57~65捲揚装置用ｶﾗｰ</t>
  </si>
  <si>
    <t>TS-1A70~89捲揚装置用ｶﾗｰ</t>
  </si>
  <si>
    <t>TS-1A4”~41/2捲揚装置用ｶﾗｰ</t>
  </si>
  <si>
    <t>TS-1A5”(125)捲揚装置用ｶﾗｰ</t>
  </si>
  <si>
    <t>TS-1A6”(150)捲揚装置用ｶﾗｰ</t>
  </si>
  <si>
    <t>TS-1A45~50捲揚ﾈｼﾞｼｬﾌﾄ</t>
  </si>
  <si>
    <t>TS-1A57~65捲揚ﾈｼﾞｼｬﾌﾄ</t>
  </si>
  <si>
    <t>TS-1A70~89捲揚ﾈｼﾞｼｬﾌﾄ</t>
  </si>
  <si>
    <t>TS-1A4”~41/2捲揚ﾈｼﾞｼｬﾌﾄ</t>
  </si>
  <si>
    <t>TS-1A5”(125)捲揚ﾈｼﾞｼｬﾌﾄ</t>
  </si>
  <si>
    <t>TS-1A6”(150)捲揚用ﾈｼﾞｼｬﾌﾄ</t>
  </si>
  <si>
    <t>LK305057</t>
  </si>
  <si>
    <t>TS-1A57~63捲揚装置用ﾈｼﾞｼｬﾌﾄ(三口</t>
  </si>
  <si>
    <t>LK305070</t>
  </si>
  <si>
    <t>TS-1A70~89捲揚装置用ﾈｼﾞｼｬﾌﾄ(三口</t>
  </si>
  <si>
    <t>LK305100</t>
  </si>
  <si>
    <t>TS-1A4”~41/2捲揚用ﾈｼﾞｼｬﾌﾄ(三口</t>
  </si>
  <si>
    <t>BC13/4(45)捲揚装置用ﾒﾈｼﾞ(内ﾈｼﾞ式)</t>
  </si>
  <si>
    <t>BC2”(50)捲揚装置用ﾒﾈｼﾞ(内ﾈｼﾞ式)</t>
  </si>
  <si>
    <t>BC21/4(57)捲揚装置用ﾒﾈｼﾞ</t>
  </si>
  <si>
    <t>BC21/2(65)捲揚装置用ﾒﾈｼﾞ</t>
  </si>
  <si>
    <t>BC23/4(70)捲揚装置用ﾒﾈｼﾞ</t>
  </si>
  <si>
    <t>BC3”(76)捲揚装置用ﾒﾈｼﾞ</t>
  </si>
  <si>
    <t>BC31/2(89)捲揚装置用ﾒﾈｼﾞ</t>
  </si>
  <si>
    <t>BC4”(100)捲揚装置用ﾒﾈｼﾞ</t>
  </si>
  <si>
    <t>BC41/2(114)捲揚装置用ﾒﾈｼﾞ</t>
  </si>
  <si>
    <t>BC5”(125)捲揚装置用ﾒﾈｼﾞ</t>
  </si>
  <si>
    <t>BC6”(150)捲揚装置用ﾒﾈｼﾞ(三ﾂ口)</t>
  </si>
  <si>
    <t>LL304057</t>
  </si>
  <si>
    <t>BC21/4(57)捲揚装置用ﾒﾈｼﾞ(三ﾂ口)</t>
  </si>
  <si>
    <t>LL304063</t>
  </si>
  <si>
    <t>BC21/2(65)捲揚装置用ﾒﾈｼﾞ(三ﾂ口)</t>
  </si>
  <si>
    <t>LL304070</t>
  </si>
  <si>
    <t>BC23/4(70)捲揚装置用ﾒﾈｼﾞ(三ﾂ口)</t>
  </si>
  <si>
    <t>LL304076</t>
  </si>
  <si>
    <t>BC3”(76)捲揚装置用ﾒﾈｼﾞ(三ﾂ口)</t>
  </si>
  <si>
    <t>LL304089</t>
  </si>
  <si>
    <t>BC31/2(89)捲揚装置用ﾒﾈｼﾞ(三ﾂ口)</t>
  </si>
  <si>
    <t>LL304100</t>
  </si>
  <si>
    <t>BC4”(100)捲揚装置用ﾒﾈｼﾞ(三ﾂ口)</t>
  </si>
  <si>
    <t>LL304114</t>
  </si>
  <si>
    <t>BC41/2(114)捲揚装置用ﾒﾈｼﾞ(三ﾂ口)</t>
  </si>
  <si>
    <t>LL304125</t>
  </si>
  <si>
    <t>BC5”(125)捲揚装置用ﾒﾈｼﾞ(三ﾂ口)</t>
  </si>
  <si>
    <t>LP-500ｾﾚｯｸｽﾎﾟﾝﾌﾟ用ｶﾑ(ﾋﾞｽ付)</t>
  </si>
  <si>
    <t>LP-500ｾﾚﾎﾟﾝ用ｹｰｼﾝｸﾞ</t>
  </si>
  <si>
    <t>LP5006</t>
  </si>
  <si>
    <t>LP500海苔移送ﾎﾟﾝﾌﾟ用ｲﾝﾍﾟﾗｰ</t>
  </si>
  <si>
    <t>MA100F</t>
  </si>
  <si>
    <t>MA-100F(両ﾌﾗﾝｼﾞ付き）ｻｲﾚﾝｻｰ</t>
  </si>
  <si>
    <t>MA125F</t>
  </si>
  <si>
    <t>MA-125F（両ﾌﾗﾝｼﾞ付き）ｻｲﾚﾝｻｰ</t>
  </si>
  <si>
    <t>MA150F</t>
  </si>
  <si>
    <t>MA-150F（両ﾌﾗﾝｼﾞ付き）ｻｲﾚﾝｻｰ</t>
  </si>
  <si>
    <t>MAH004</t>
  </si>
  <si>
    <t>MAH-4ﾄﾗｲﾄﾞﾝﾊﾞﾝﾄﾞ</t>
  </si>
  <si>
    <t>MAH006</t>
  </si>
  <si>
    <t>MAH-6ﾄﾗｲﾄﾞﾝﾊﾞﾝﾄﾞ</t>
  </si>
  <si>
    <t>MASY</t>
  </si>
  <si>
    <t>C100ﾐｶﾛｲ2ﾂ割形防食ｱﾙﾐ</t>
  </si>
  <si>
    <t>MC22</t>
  </si>
  <si>
    <t>CN22ﾐｶﾛｲ2ﾂ割形防食ｱﾙﾐ</t>
  </si>
  <si>
    <t>MC30</t>
  </si>
  <si>
    <t>CN30ﾐｶﾛｲ2ﾂ割形防食ｱﾙﾐ</t>
  </si>
  <si>
    <t>MC32</t>
  </si>
  <si>
    <t>CN32ﾐｶﾛｲ2ﾂ割形防食ｱﾙﾐ</t>
  </si>
  <si>
    <t>MC35</t>
  </si>
  <si>
    <t>CN35ﾐｶﾛｲ2ﾂ割形防食ｱﾙﾐ</t>
  </si>
  <si>
    <t>MC38</t>
  </si>
  <si>
    <t>CN38ﾐｶﾛｲ2ﾂ割形防食ｱﾙﾐ</t>
  </si>
  <si>
    <t>C40Aﾐｶﾛｲ2ﾂ割形防食ｱﾙﾐ</t>
  </si>
  <si>
    <t>C42Aﾐｶﾛｲ2ﾂ割形防食ｱﾙﾐ</t>
  </si>
  <si>
    <t>C48Aﾐｶﾛｲ2ﾂ割形防食ｱﾙﾐ</t>
  </si>
  <si>
    <t>MC503S</t>
  </si>
  <si>
    <t>MC503Sｸﾗﾝﾌﾟ</t>
  </si>
  <si>
    <t>CL50ﾐｶﾛｲ2ﾂ割形防食ｱﾙﾐﾛﾝｸﾞ</t>
  </si>
  <si>
    <t>CL55ﾐｶﾛｲ2ﾂ割形防食ｱﾙﾐﾛﾝｸﾞ</t>
  </si>
  <si>
    <t>CL60ﾐｶﾛｲ2ﾂ割形防食ｱﾙﾐﾛﾝｸﾞ</t>
  </si>
  <si>
    <t>MF2524用ｵｲﾙ用ｲﾝﾍﾟﾗ(ｷｰ)</t>
  </si>
  <si>
    <t>MF2524KR</t>
  </si>
  <si>
    <t>MF-2524-KR工進製ｲﾝﾍﾟﾗ</t>
  </si>
  <si>
    <t>MF2524MF</t>
  </si>
  <si>
    <t>MF-2524M1”ﾗﾊﾞｰﾏｽﾀｰ附属品付</t>
  </si>
  <si>
    <t>MF-25S1”ﾗﾊﾞﾚｯｸｽP(単体)</t>
  </si>
  <si>
    <t>MF25SR</t>
  </si>
  <si>
    <t>MF3224KI</t>
  </si>
  <si>
    <t>MF4024XF</t>
  </si>
  <si>
    <t>MF-4024X11/2ﾗﾊﾞｰﾏｽﾀｰ附属品付</t>
  </si>
  <si>
    <t>MF40KI</t>
  </si>
  <si>
    <t>3相200VMF-40MS1”1/2ﾗﾊﾞﾚｯｸｽP</t>
  </si>
  <si>
    <t>MF-40S11/2ﾗﾊﾞﾚｯｸｽP(単体)</t>
  </si>
  <si>
    <t>MF40SR</t>
  </si>
  <si>
    <t>MF-50S2”ﾗﾊﾞﾚｯｸｽP(単体)</t>
  </si>
  <si>
    <t>MF50SR</t>
  </si>
  <si>
    <t>MF65KR06</t>
  </si>
  <si>
    <t>MFL-65ﾉﾘ用ｲﾝﾍﾟﾗ(ｷｰ式)6枚羽根</t>
  </si>
  <si>
    <t>MF65KR11</t>
  </si>
  <si>
    <t>MF-65ﾉﾘ用ｲﾝﾍﾟﾗ(ｷｰ式)11枚羽根</t>
  </si>
  <si>
    <t>MFC2524S</t>
  </si>
  <si>
    <t>MFC-25S1”ﾗﾊﾞﾚｯｸｽP24V電ｸﾗ付</t>
  </si>
  <si>
    <t>MFC4024S</t>
  </si>
  <si>
    <t>MFC-40SﾗﾊﾞﾚｯｸｽP24V電ｸﾗ付</t>
  </si>
  <si>
    <t>MFC5024S</t>
  </si>
  <si>
    <t>MFC-50S2”ﾗﾊﾞﾚｯｸｽP24V電ｸﾗ付</t>
  </si>
  <si>
    <t>MHK081208090</t>
  </si>
  <si>
    <t>鉄12*8*90頭付勾配ｷｰ</t>
  </si>
  <si>
    <t>MHN02044</t>
  </si>
  <si>
    <t>AL13/4~41/2捲揚ﾊﾝﾄﾞﾙ用ﾆｷﾞﾘ</t>
  </si>
  <si>
    <t>MHN02125</t>
  </si>
  <si>
    <t>AL5”~6”捲揚ﾊﾝﾄﾞﾙ用ﾆｷﾞﾘ</t>
  </si>
  <si>
    <t>φ20*3/8PTﾒｽﾎｰｽﾆｯﾌﾟﾙ</t>
  </si>
  <si>
    <t>MHZ06044</t>
  </si>
  <si>
    <t>BS13/4~41/2ﾊﾝﾄﾞﾙ押え座金</t>
  </si>
  <si>
    <t>第二種白灯MLA-4AB2(小糸製LED)</t>
  </si>
  <si>
    <t>MLE3A1</t>
  </si>
  <si>
    <t>MLE-3A1小型船舶用紅燈12V(電球付)</t>
  </si>
  <si>
    <t>MLE4A2</t>
  </si>
  <si>
    <t>第二種紅灯(12V)MLE-4A2</t>
  </si>
  <si>
    <t>MLE4B2</t>
  </si>
  <si>
    <t>第二種紅灯(24V)MLE-4B2</t>
  </si>
  <si>
    <t>MLL3A1</t>
  </si>
  <si>
    <t>MLL-3A1小型船舶用げん燈左12V(電球付)</t>
  </si>
  <si>
    <t>MLM3A2</t>
  </si>
  <si>
    <t>MLM-3A2前部燈12V(電球付)</t>
  </si>
  <si>
    <t>MLM3B1</t>
  </si>
  <si>
    <t>MLM-3B1甲種前部燈24V(電球付)</t>
  </si>
  <si>
    <t>MLM3B2</t>
  </si>
  <si>
    <t>MLM-3B2前部燈24V(電球付)</t>
  </si>
  <si>
    <t>MLR3A1</t>
  </si>
  <si>
    <t>MLR-3A1小型船舶用げん燈右12V(電球付)</t>
  </si>
  <si>
    <t>MLS3A1</t>
  </si>
  <si>
    <t>MLS-3A1後部燈12V(電球付)</t>
  </si>
  <si>
    <t>MLS3B1</t>
  </si>
  <si>
    <t>MLS-3B1後部燈24V(電球付)</t>
  </si>
  <si>
    <t>MM500用ﾊﾛｹﾞﾝ球24V-100W</t>
  </si>
  <si>
    <t>MR25</t>
  </si>
  <si>
    <t>MR2512</t>
  </si>
  <si>
    <t>MR-2512ﾏｸﾞﾛｰﾗｰ本機12V</t>
  </si>
  <si>
    <t>MR4024</t>
  </si>
  <si>
    <t>MR-4024ﾏｸﾞﾛｰﾗｰ本機24V</t>
  </si>
  <si>
    <t>MVT529</t>
  </si>
  <si>
    <t>MVT543</t>
  </si>
  <si>
    <t>MVT543ｺﾝﾄﾛｰﾙﾎﾞｯｸｽ(二連式)</t>
  </si>
  <si>
    <t>MVT545</t>
  </si>
  <si>
    <t>MVT545ｺﾝﾄﾛｰﾙﾎﾞｯｸｽ(ｶﾞﾊﾞﾅ専用)</t>
  </si>
  <si>
    <t>MVT546</t>
  </si>
  <si>
    <t>MVT546ｺﾝﾄﾛｰﾙﾎﾞｯｸｽ(ｸﾗｯﾁ専用)</t>
  </si>
  <si>
    <t>BS22~25右ﾈｼﾞA型ﾍﾟﾗﾅｯﾄ用菊ﾅｯﾄ</t>
  </si>
  <si>
    <t>BS22~25右ﾈｼﾞA型ﾍﾟﾗﾅｯﾄ用平ﾅｯﾄ</t>
  </si>
  <si>
    <t>BS22~25左ﾈｼﾞA型ﾍﾟﾗﾅｯﾄ用菊ﾅｯﾄ</t>
  </si>
  <si>
    <t>BS22~25左ﾈｼﾞA型ﾍﾟﾗﾅｯﾄ用平ﾅｯﾄ</t>
  </si>
  <si>
    <t>BS28~30右ﾈｼﾞA型ﾍﾟﾗﾅｯﾄ用菊ﾅｯﾄ</t>
  </si>
  <si>
    <t>BS28~30右ﾈｼﾞA型ﾍﾟﾗﾅｯﾄ用平ﾅｯﾄ</t>
  </si>
  <si>
    <t>BS28~30左ﾈｼﾞA型ﾍﾟﾗﾅｯﾄ用菊ﾅｯﾄ</t>
  </si>
  <si>
    <t>BS28~30左ﾈｼﾞA型ﾍﾟﾗﾅｯﾄ用平ﾅｯﾄ</t>
  </si>
  <si>
    <t>BS32~36右ﾈｼﾞA型ﾍﾟﾗﾅｯﾄ用菊ﾅｯﾄ</t>
  </si>
  <si>
    <t>BS32~36右ﾈｼﾞA型ﾍﾟﾗﾅｯﾄ用平ﾅｯﾄ</t>
  </si>
  <si>
    <t>BS32~36左ﾈｼﾞA型ﾍﾟﾗﾅｯﾄ用菊ﾅｯﾄ</t>
  </si>
  <si>
    <t>BS32~36左ﾈｼﾞA型ﾍﾟﾗﾅｯﾄ用平ﾅｯﾄ</t>
  </si>
  <si>
    <t>BS38~40右ﾈｼﾞA型ﾍﾟﾗﾅｯﾄ用菊ﾅｯﾄ</t>
  </si>
  <si>
    <t>BS38~40右ﾈｼﾞA型ﾍﾟﾗﾅｯﾄ用平ﾅｯﾄ</t>
  </si>
  <si>
    <t>BS38~40左ﾈｼﾞA型ﾍﾟﾗﾅｯﾄ用菊ﾅｯﾄ</t>
  </si>
  <si>
    <t>BS38~40左ﾈｼﾞA型ﾍﾟﾗﾅｯﾄ用平ﾅｯﾄ</t>
  </si>
  <si>
    <t>BS42~46右ﾈｼﾞA型ﾍﾟﾗﾅｯﾄ用菊ﾅｯﾄ</t>
  </si>
  <si>
    <t>BS42~46右ﾈｼﾞA型ﾍﾟﾗﾅｯﾄ用平ﾅｯﾄ</t>
  </si>
  <si>
    <t>BS42~46左ﾈｼﾞA型ﾍﾟﾗﾅｯﾄ用菊ﾅｯﾄ</t>
  </si>
  <si>
    <t>BS42~46左ﾈｼﾞA型ﾍﾟﾗﾅｯﾄ用平ﾅｯﾄ</t>
  </si>
  <si>
    <t>BS48~50右ﾈｼﾞA型ﾍﾟﾗﾅｯﾄ用菊ﾅｯﾄ</t>
  </si>
  <si>
    <t>BS48~50右ﾈｼﾞA型ﾍﾟﾗﾅｯﾄ用平ﾅｯﾄ</t>
  </si>
  <si>
    <t>BS48~50左ﾈｼﾞA型ﾍﾟﾗﾅｯﾄ用菊ﾅｯﾄ</t>
  </si>
  <si>
    <t>BS48~50左ﾈｼﾞA型ﾍﾟﾗﾅｯﾄ用平ﾅｯﾄ</t>
  </si>
  <si>
    <t>BS55右ﾈｼﾞA型ﾍﾟﾗﾅｯﾄ用菊ﾅｯﾄ</t>
  </si>
  <si>
    <t>BS55右ﾈｼﾞA型ﾍﾟﾗﾅｯﾄ用平ﾅｯﾄ</t>
  </si>
  <si>
    <t>BS55左ﾈｼﾞA型ﾍﾟﾗﾅｯﾄ用菊ﾅｯﾄ</t>
  </si>
  <si>
    <t>BS55左ﾈｼﾞA型ﾍﾟﾗﾅｯﾄ用平ﾅｯﾄ</t>
  </si>
  <si>
    <t>BS60~65右ﾈｼﾞA型ﾍﾟﾗﾅｯﾄ用菊ﾅｯﾄ</t>
  </si>
  <si>
    <t>BS60~65右ﾈｼﾞA型ﾍﾟﾗﾅｯﾄ用平ﾅｯﾄ</t>
  </si>
  <si>
    <t>BS60~65左ﾈｼﾞA型ﾍﾟﾗﾅｯﾄ用菊ﾅｯﾄ</t>
  </si>
  <si>
    <t>BS60~65左ﾈｼﾞA型ﾍﾟﾗﾅｯﾄ用平ﾅｯﾄ</t>
  </si>
  <si>
    <t>BS70~75右ﾈｼﾞA型ﾍﾟﾗﾅｯﾄ用菊ﾅｯﾄ</t>
  </si>
  <si>
    <t>BS70~75右ﾈｼﾞA型ﾍﾟﾗﾅｯﾄ用平ﾅｯﾄ</t>
  </si>
  <si>
    <t>BS70~75左ﾈｼﾞA型ﾍﾟﾗﾅｯﾄ用菊ﾅｯﾄ</t>
  </si>
  <si>
    <t>BS70~75左ﾈｼﾞA型ﾍﾟﾗﾅｯﾄ用平ﾅｯﾄ</t>
  </si>
  <si>
    <t>BS80~85右ﾈｼﾞA型ﾍﾟﾗﾅｯﾄ用菊ﾅｯﾄ</t>
  </si>
  <si>
    <t>BS80~85右ﾈｼﾞA型ﾍﾟﾗﾅｯﾄ用平ﾅｯﾄ</t>
  </si>
  <si>
    <t>BS80~85左ﾈｼﾞA型ﾍﾟﾗﾅｯﾄ用菊ﾅｯﾄ</t>
  </si>
  <si>
    <t>BS80~85左ﾈｼﾞA型ﾍﾟﾗﾅｯﾄ用平ﾅｯﾄ</t>
  </si>
  <si>
    <t>BS90~95右ﾈｼﾞA型ﾍﾟﾗﾅｯﾄ用平ﾅｯﾄ</t>
  </si>
  <si>
    <t>BS90~95左ﾈｼﾞA型ﾍﾟﾗﾅｯﾄ用菊ﾅｯﾄ</t>
  </si>
  <si>
    <t>BS90~95左ﾈｼﾞA型ﾍﾟﾗﾅｯﾄ用平ﾅｯﾄ</t>
  </si>
  <si>
    <t>NA2003</t>
  </si>
  <si>
    <t>NA2052</t>
  </si>
  <si>
    <t>BC5K-15ﾈｼﾞ込合ﾌﾗﾝｼﾞ</t>
  </si>
  <si>
    <t>BC5K-20ﾈｼﾞ込合ﾌﾗﾝｼﾞ</t>
  </si>
  <si>
    <t>BC5K-25ﾈｼﾞ込合ﾌﾗﾝｼﾞ</t>
  </si>
  <si>
    <t>BC5K-32ﾈｼﾞ込合ﾌﾗﾝｼﾞ</t>
  </si>
  <si>
    <t>BC5K-40ﾈｼﾞ込合ﾌﾗﾝｼﾞ</t>
  </si>
  <si>
    <t>BC5K-50ﾈｼﾞ込合ﾌﾗﾝｼﾞ</t>
  </si>
  <si>
    <t>BC5K-65ﾈｼﾞ込合ﾌﾗﾝｼﾞ</t>
  </si>
  <si>
    <t>BC5K-80ﾈｼﾞ込合ﾌﾗﾝｼﾞ</t>
  </si>
  <si>
    <t>NB010041</t>
  </si>
  <si>
    <t>NB0100-41日発用ﾀｰﾐﾅﾙｱｲ(ｲﾝﾁ用)</t>
  </si>
  <si>
    <t>NB010042</t>
  </si>
  <si>
    <t>ｽﾃﾝNB0100-42日発用ｸﾗﾝﾌﾟ</t>
  </si>
  <si>
    <t>NB010043</t>
  </si>
  <si>
    <t>ｽﾃﾝNB0100-43日発用ｼﾑ</t>
  </si>
  <si>
    <t>NB010046</t>
  </si>
  <si>
    <t>NB0100-46ｱﾙﾐ製ﾀｰﾐﾅﾙｱｲ(M5用)</t>
  </si>
  <si>
    <t>NB0105-P02日発用ﾊﾟｰﾂﾊﾞｯｸ30ｼﾝｸﾞﾙ</t>
  </si>
  <si>
    <t>NB010800</t>
  </si>
  <si>
    <t>NB0108-00ﾆｭｰﾄﾗﾙｾｰﾌﾃｨSW</t>
  </si>
  <si>
    <t>NB0202-P02日発用ﾊﾟｰﾂﾊﾞｯｸ30ﾂｲﾝ</t>
  </si>
  <si>
    <t>BC軸28~30用B型ﾍﾟﾗﾅｯﾄ(右ﾈｼﾞ)</t>
  </si>
  <si>
    <t>BC軸28~30用B型ﾍﾟﾗﾅｯﾄ(左ﾈｼﾞ)</t>
  </si>
  <si>
    <t>BC軸32~36用B型ﾍﾟﾗﾅｯﾄ(右ﾈｼﾞ)</t>
  </si>
  <si>
    <t>BC軸32~36用B型ﾍﾟﾗﾅｯﾄ(左ﾈｼﾞ)</t>
  </si>
  <si>
    <t>BC軸38~40用B型ﾍﾟﾗﾅｯﾄ(右ﾈｼﾞ)</t>
  </si>
  <si>
    <t>BC軸38~40用B型ﾍﾟﾗﾅｯﾄ(左ﾈｼﾞ)</t>
  </si>
  <si>
    <t>NB071400</t>
  </si>
  <si>
    <t>NB0714-00日発用ｱﾀｯﾁﾒﾝﾄｷｯﾄ</t>
  </si>
  <si>
    <t>NB071500</t>
  </si>
  <si>
    <t>NB0715-00ﾆｭｰﾄﾗﾙｾｰﾌﾃｨSWｷｯﾄ</t>
  </si>
  <si>
    <t>NB081900</t>
  </si>
  <si>
    <t>KBﾂｲﾝ用ﾊﾟｰﾂﾊﾞｯｸ30Sﾐﾘ仕様</t>
  </si>
  <si>
    <t>NB150L</t>
  </si>
  <si>
    <t>NB150S</t>
  </si>
  <si>
    <t>NB1A</t>
  </si>
  <si>
    <t>NB-1A(0112)ｺﾝﾄﾛｰﾙBOX</t>
  </si>
  <si>
    <t>NB1C</t>
  </si>
  <si>
    <t>NB-1C(0120)ｺﾝﾄﾛｰﾙBOX</t>
  </si>
  <si>
    <t>NB300L</t>
  </si>
  <si>
    <t>BC軸42~46用B3型ﾍﾟﾗﾅｯﾄ(右ﾈｼﾞ)</t>
  </si>
  <si>
    <t>BC軸42~46用B3型ﾍﾟﾗﾅｯﾄ(左ﾈｼﾞ)</t>
  </si>
  <si>
    <t>BC軸48~50用B3型ﾍﾟﾗﾅｯﾄ(右ﾈｼﾞ)</t>
  </si>
  <si>
    <t>BC軸48~50用B3型ﾍﾟﾗﾅｯﾄ(左ﾈｼﾞ)</t>
  </si>
  <si>
    <t>BC軸55用B3型ﾍﾟﾗﾅｯﾄ(右ﾈｼﾞ)</t>
  </si>
  <si>
    <t>BC軸55用B3型ﾍﾟﾗﾅｯﾄ(左ﾈｼﾞ)</t>
  </si>
  <si>
    <t>BC軸60用B3型ﾍﾟﾗﾅｯﾄ(右ﾈｼﾞ)</t>
  </si>
  <si>
    <t>BC軸60用B3型ﾍﾟﾗﾅｯﾄ(左ﾈｼﾞ)</t>
  </si>
  <si>
    <t>BC軸65用B3型ﾍﾟﾗﾅｯﾄ(右ﾈｼﾞ)</t>
  </si>
  <si>
    <t>BC軸65用B3型ﾍﾟﾗﾅｯﾄ(左ﾈｼﾞ)</t>
  </si>
  <si>
    <t>BC軸70用B3型ﾍﾟﾗﾅｯﾄ(右ﾈｼﾞ)</t>
  </si>
  <si>
    <t>BC軸70用B3型ﾍﾟﾗﾅｯﾄ(左ﾈｼﾞ)</t>
  </si>
  <si>
    <t>BC軸75用B3型ﾍﾟﾗﾅｯﾄ(右ﾈｼﾞ)</t>
  </si>
  <si>
    <t>BC軸75用B3型ﾍﾟﾗﾅｯﾄ(左ﾈｼﾞ)</t>
  </si>
  <si>
    <t>BC軸90~95B3ﾍﾟﾗN(右)</t>
  </si>
  <si>
    <t>BC軸90~95B3ﾍﾟﾗN(左)</t>
  </si>
  <si>
    <t>BC軸100～105B3ﾍﾟﾗN(左)</t>
  </si>
  <si>
    <t>NC041201</t>
  </si>
  <si>
    <t>BC120C1型ﾍﾟﾗﾅｯﾄ(左ﾈｼﾞ)</t>
  </si>
  <si>
    <t>ND0302</t>
  </si>
  <si>
    <t>ND0302日発用ｸﾚﾋﾞｽ</t>
  </si>
  <si>
    <t>ND0315</t>
  </si>
  <si>
    <t>ND039700</t>
  </si>
  <si>
    <t>ND060200</t>
  </si>
  <si>
    <t>黒.日発ﾜｲﾔｰ1m(Nなし)S-75(M5)</t>
  </si>
  <si>
    <t>NHK010BL</t>
  </si>
  <si>
    <t>黒.日発ﾜｲﾔｰ1m(Nなし)S100(M5)</t>
  </si>
  <si>
    <t>NHK010NB</t>
  </si>
  <si>
    <t>(N付)黒.日発ﾜｲﾔｰ1mS-75(M5)</t>
  </si>
  <si>
    <t>NHK015</t>
  </si>
  <si>
    <t>日発ﾜｲﾔｰ1.5m(Nなし)S-75(M5)</t>
  </si>
  <si>
    <t>NHK015BL</t>
  </si>
  <si>
    <t>黒.日発ﾜｲﾔｰ1.5m(Nなし)S100(M5)</t>
  </si>
  <si>
    <t>NHK015NB</t>
  </si>
  <si>
    <t>(N付)黒.日発ﾜｲﾔｰ1.5mS-75(M5)</t>
  </si>
  <si>
    <t>NHK020</t>
  </si>
  <si>
    <t>日発ﾜｲﾔｰ2m(Nなし)S-75(M5)</t>
  </si>
  <si>
    <t>黒.日発ﾜｲﾔｰ2m(Nなし)S-75(M5)</t>
  </si>
  <si>
    <t>NHK020BL</t>
  </si>
  <si>
    <t>黒.日発ﾜｲﾔｰ2m(Nなし)S100(M5)</t>
  </si>
  <si>
    <t>NHK020NB</t>
  </si>
  <si>
    <t>(N付)黒.日発ﾜｲﾔｰ2mS-75(M5)</t>
  </si>
  <si>
    <t>NHK025</t>
  </si>
  <si>
    <t>日発ﾜｲﾔｰ2.5m(Nなし)S-75(M5)</t>
  </si>
  <si>
    <t>黒.日発ﾜｲﾔｰ2.5m(Nなし)S-75(M5)</t>
  </si>
  <si>
    <t>NHK025BL</t>
  </si>
  <si>
    <t>黒.日発ﾜｲﾔｰ2.5m(Nなし)S100(M5)</t>
  </si>
  <si>
    <t>NHK025NB</t>
  </si>
  <si>
    <t>(N付)黒.日発ﾜｲﾔｰ2.5mS-75(M5)</t>
  </si>
  <si>
    <t>NHK030</t>
  </si>
  <si>
    <t>日発ﾜｲﾔｰ3m(Nなし)S-75(M5)</t>
  </si>
  <si>
    <t>黒.日発ﾜｲﾔｰ3m(Nなし)S-75(M5)</t>
  </si>
  <si>
    <t>NHK030BL</t>
  </si>
  <si>
    <t>黒.日発ﾜｲﾔｰ3m(Nなし)S100(M5)</t>
  </si>
  <si>
    <t>NHK030NB</t>
  </si>
  <si>
    <t>(N付)黒.日発ﾜｲﾔｰ3mS-75(M5)</t>
  </si>
  <si>
    <t>NHK035</t>
  </si>
  <si>
    <t>日発ﾜｲﾔｰ3.5m(Nなし)S-75(M5)</t>
  </si>
  <si>
    <t>黒.日発ﾜｲﾔｰ3.5m(Nなし)S-75(M5)</t>
  </si>
  <si>
    <t>NHK035BL</t>
  </si>
  <si>
    <t>黒.日発ﾜｲﾔｰ3.5m(Nなし)S100(M5)</t>
  </si>
  <si>
    <t>NHK035NB</t>
  </si>
  <si>
    <t>(N付)黒.日発ﾜｲﾔｰ3.5mS-75(M5)</t>
  </si>
  <si>
    <t>NHK040</t>
  </si>
  <si>
    <t>日発ﾜｲﾔｰ4m(Nなし)S-75(M5)</t>
  </si>
  <si>
    <t>黒.日発ﾜｲﾔｰ4m(Nなし)S-75(M5)</t>
  </si>
  <si>
    <t>NHK040BL</t>
  </si>
  <si>
    <t>黒.日発ﾜｲﾔｰ4m(Nなし)S100(M5)</t>
  </si>
  <si>
    <t>NHK040NB</t>
  </si>
  <si>
    <t>(N付)黒.日発ﾜｲﾔｰ4mS-75(M5)</t>
  </si>
  <si>
    <t>NHK045</t>
  </si>
  <si>
    <t>日発ﾜｲﾔｰ4.5m(Nなし)S-75(M5)</t>
  </si>
  <si>
    <t>黒.日発ﾜｲﾔｰ4.5m(Nなし)S-75(M5)</t>
  </si>
  <si>
    <t>NHK045BL</t>
  </si>
  <si>
    <t>黒.日発ﾜｲﾔｰ4.5m(Nなし)S100(M5)</t>
  </si>
  <si>
    <t>NHK045NB</t>
  </si>
  <si>
    <t>(N付)黒.日発ﾜｲﾔｰ4.5mS-75(M5)</t>
  </si>
  <si>
    <t>NHK050</t>
  </si>
  <si>
    <t>日発ﾜｲﾔｰ5m(Nなし)S-75(M5)</t>
  </si>
  <si>
    <t>黒.日発ﾜｲﾔｰ5m(Nなし)S-75(M5)</t>
  </si>
  <si>
    <t>NHK050BL</t>
  </si>
  <si>
    <t>黒.日発ﾜｲﾔｰ5m(Nなし)S100(M5)</t>
  </si>
  <si>
    <t>NHK050NB</t>
  </si>
  <si>
    <t>(N付)黒.日発ﾜｲﾔｰ5mS-75(M5)</t>
  </si>
  <si>
    <t>NHK055</t>
  </si>
  <si>
    <t>日発ﾜｲﾔｰ5.5m(Nなし)S-75(M5)</t>
  </si>
  <si>
    <t>黒.日発ﾜｲﾔｰ5.5m(Nなし)S-75(M5)</t>
  </si>
  <si>
    <t>NHK060</t>
  </si>
  <si>
    <t>日発ﾜｲﾔｰ6m(Nなし)S-75(M5)</t>
  </si>
  <si>
    <t>黒.日発ﾜｲﾔｰ6m(Nなし)S-75(M5)</t>
  </si>
  <si>
    <t>NHK060BL</t>
  </si>
  <si>
    <t>黒.日発ﾜｲﾔｰ6m(Nなし)S100(M5)</t>
  </si>
  <si>
    <t>NHK060NB</t>
  </si>
  <si>
    <t>(N付)黒.日発ﾜｲﾔｰ6mS-75(M5)</t>
  </si>
  <si>
    <t>黒.日発ﾜｲﾔｰ6.5m(Nなし)S-75(M5)</t>
  </si>
  <si>
    <t>NHK070</t>
  </si>
  <si>
    <t>日発ﾜｲﾔｰ7m(Nなし)S-75(M5)</t>
  </si>
  <si>
    <t>黒.日発ﾜｲﾔｰ7m(Nなし)S-75(M5)</t>
  </si>
  <si>
    <t>NHK070BL</t>
  </si>
  <si>
    <t>黒.日発ﾜｲﾔｰ7m(Nなし)S100(M5)</t>
  </si>
  <si>
    <t>NHK070NB</t>
  </si>
  <si>
    <t>(N付)黒.日発ﾜｲﾔｰ7mS-75(M5)</t>
  </si>
  <si>
    <t>黒.日発ﾜｲﾔｰ7.5m(Nなし)S-75(M5)</t>
  </si>
  <si>
    <t>NHK080</t>
  </si>
  <si>
    <t>日発ﾜｲﾔｰ8m(Nなし)S-75(M5)</t>
  </si>
  <si>
    <t>黒.日発ﾜｲﾔｰ8m(Nなし)S-75(M5)</t>
  </si>
  <si>
    <t>NHK080BL</t>
  </si>
  <si>
    <t>黒.日発ﾜｲﾔｰ8m(Nなし)S100(M5)</t>
  </si>
  <si>
    <t>NHK080NB</t>
  </si>
  <si>
    <t>(N付)黒.日発ﾜｲﾔｰ8mS-75(M5)</t>
  </si>
  <si>
    <t>NHK090</t>
  </si>
  <si>
    <t>日発ﾜｲﾔｰ9m(Nなし)S-75(M5)</t>
  </si>
  <si>
    <t>黒.日発ﾜｲﾔｰ9m(Nなし)S-75(M5)</t>
  </si>
  <si>
    <t>NHK090BL</t>
  </si>
  <si>
    <t>黒.日発ﾜｲﾔｰ9m(Nなし)S100(M5)</t>
  </si>
  <si>
    <t>NHK100</t>
  </si>
  <si>
    <t>日発ﾜｲﾔｰ10m(Nなし)S-75(M5)</t>
  </si>
  <si>
    <t>NHK100BL</t>
  </si>
  <si>
    <t>NHK110BL</t>
  </si>
  <si>
    <t>NHK130BL</t>
  </si>
  <si>
    <t>NHK140BL</t>
  </si>
  <si>
    <t>NHK150BL</t>
  </si>
  <si>
    <t>NJ020100</t>
  </si>
  <si>
    <t>NKW010</t>
  </si>
  <si>
    <t>日本ｹｰﾌﾞﾙﾜｲﾔｰ1mNなしS-75</t>
  </si>
  <si>
    <t>(N付)日本ｹｰﾌﾞﾙﾜｲﾔｰ1mS-75</t>
  </si>
  <si>
    <t>(N付)日本ｹｰﾌﾞﾙﾜｲﾔｰ3.5mS-75</t>
  </si>
  <si>
    <t>NKW100</t>
  </si>
  <si>
    <t>日本ｹｰﾌﾞﾙﾜｲﾔｰ10mNなしS-75</t>
  </si>
  <si>
    <t>(N付)日本ｹｰﾌﾞﾙﾜｲﾔｰ10mS-75</t>
  </si>
  <si>
    <t>NKW130</t>
  </si>
  <si>
    <t>日本ｹｰﾌﾞﾙﾜｲﾔｰ13mNなしS-75</t>
  </si>
  <si>
    <t>NKX015</t>
  </si>
  <si>
    <t>日本ｹｰﾌﾞﾙﾜｲﾔｰ1.5mNなしS-100</t>
  </si>
  <si>
    <t>NKX030</t>
  </si>
  <si>
    <t>日本ｹｰﾌﾞﾙﾜｲﾔｰ3mNなしS-100</t>
  </si>
  <si>
    <t>NKX050</t>
  </si>
  <si>
    <t>日本ｹｰﾌﾞﾙﾜｲﾔｰ5mNなしS-100</t>
  </si>
  <si>
    <t>NKX080</t>
  </si>
  <si>
    <t>日本ｹｰﾌﾞﾙﾜｲﾔｰ8mNなしS-100</t>
  </si>
  <si>
    <t>NKX090</t>
  </si>
  <si>
    <t>日本ｹｰﾌﾞﾙﾜｲﾔｰ9mNなしS-100</t>
  </si>
  <si>
    <t>NKX100</t>
  </si>
  <si>
    <t>日本ｹｰﾌﾞﾙﾜｲﾔｰ10mNなしS-100</t>
  </si>
  <si>
    <t>NL02</t>
  </si>
  <si>
    <t>NL-2(60*25*160)ｺｯｸﾎﾞｰﾄ</t>
  </si>
  <si>
    <t>NL03</t>
  </si>
  <si>
    <t>NL-3(70*25*200)ｺｯｸﾎﾞｰﾄ</t>
  </si>
  <si>
    <t>NL04</t>
  </si>
  <si>
    <t>NL-4(80*40*230)ｺｯｸﾎﾞｰﾄ</t>
  </si>
  <si>
    <t>NL05</t>
  </si>
  <si>
    <t>NL-5(90*30*260)ｺｯｸﾎﾞｰﾄ</t>
  </si>
  <si>
    <t>NL06</t>
  </si>
  <si>
    <t>NL-6(100*35*300)ｺｯｸﾎﾞｰﾄ</t>
  </si>
  <si>
    <t>NL07</t>
  </si>
  <si>
    <t>NL-7(110*45*330)ｺｯｸﾎﾞｰﾄ</t>
  </si>
  <si>
    <t>NL08</t>
  </si>
  <si>
    <t>NL-8(120*60*350)ｺｯｸﾎﾞｰﾄ</t>
  </si>
  <si>
    <t>NL09</t>
  </si>
  <si>
    <t>NL-9(130*70*380)ｺｯｸﾎﾞｰﾄ</t>
  </si>
  <si>
    <t>NL10</t>
  </si>
  <si>
    <t>NL-10(140*80*390)ｺｯｸﾎﾞｰﾄ</t>
  </si>
  <si>
    <t>NL-10(140x80x390)大ｺｯｸﾎﾞｰﾄ</t>
  </si>
  <si>
    <t>NL11</t>
  </si>
  <si>
    <t>NL-11(150*90*430)ｺｯｸﾎﾞｰﾄ</t>
  </si>
  <si>
    <t>NL12</t>
  </si>
  <si>
    <t>NL-12(160*100*460)ｺｯｸﾎﾞｰﾄ</t>
  </si>
  <si>
    <t>NL13</t>
  </si>
  <si>
    <t>NL-13(170*110*480)ｺｯｸﾎﾞｰﾄ</t>
  </si>
  <si>
    <t>NL14</t>
  </si>
  <si>
    <t>NL-14(180*120*530)ｺｯｸﾎﾞｰﾄ</t>
  </si>
  <si>
    <t>NL15</t>
  </si>
  <si>
    <t>NL-15(190*130*560)ｺｯｸﾎﾞｰﾄ</t>
  </si>
  <si>
    <t>NL16</t>
  </si>
  <si>
    <t>NL-16(200*140*600)ｺｯｸﾎﾞｰﾄ</t>
  </si>
  <si>
    <t>NL17</t>
  </si>
  <si>
    <t>NL-17(210*150*630)ｺｯｸﾎﾞｰﾄ</t>
  </si>
  <si>
    <t>NL18</t>
  </si>
  <si>
    <t>NL-18(220*160*650)ｺｯｸﾎﾞｰﾄ</t>
  </si>
  <si>
    <t>NL19</t>
  </si>
  <si>
    <t>NL-19(230*170*680)ｺｯｸﾎﾞｰﾄ</t>
  </si>
  <si>
    <t>NL20</t>
  </si>
  <si>
    <t>NL-20(240*180*700)ｺｯｸﾎﾞｰﾄ</t>
  </si>
  <si>
    <t>NL21</t>
  </si>
  <si>
    <t>NL-21(250*190*710)ｺｯｸﾎﾞｰﾄ</t>
  </si>
  <si>
    <t>NLSA2G</t>
  </si>
  <si>
    <t>第二種緑灯NLSA-2G(伊吹製LED)JCI</t>
  </si>
  <si>
    <t>NLSA2R</t>
  </si>
  <si>
    <t>第二種紅灯NLSA-2R(伊吹製LED)JCI</t>
  </si>
  <si>
    <t>NLSA2W</t>
  </si>
  <si>
    <t>第二種白灯NLSA-2W(伊吹製LED)JCI</t>
  </si>
  <si>
    <t>NLSG2G</t>
  </si>
  <si>
    <t>第二種舷灯(緑)NLSG-2G(伊吹製LED)JCI</t>
  </si>
  <si>
    <t>NLSG2R</t>
  </si>
  <si>
    <t>NLSM3W</t>
  </si>
  <si>
    <t>第三種ﾏｽﾄ灯NLSM-3W(伊吹製LED)JCI</t>
  </si>
  <si>
    <t>NLSS2W</t>
  </si>
  <si>
    <t>第二種船尾灯NLSS-2W(伊吹製LED)JCI</t>
  </si>
  <si>
    <t>NLST2Y</t>
  </si>
  <si>
    <t>第二種引船灯NLST-2Y(伊吹製LED)JCI</t>
  </si>
  <si>
    <t>NLSW2B</t>
  </si>
  <si>
    <t>第二種両色灯NLSW-2B(伊吹製LED)JCI</t>
  </si>
  <si>
    <t>NO12</t>
  </si>
  <si>
    <t>NO.-01/2(12)ｳｲﾝｸﾞﾎﾟﾝﾌﾟ</t>
  </si>
  <si>
    <t>NO19</t>
  </si>
  <si>
    <t>NO.-13/4(19)ｳｲﾝｸﾞﾎﾟﾝﾌﾟ</t>
  </si>
  <si>
    <t>NO25</t>
  </si>
  <si>
    <t>NO.-21”(25)ｳｲﾝｸﾞﾎﾟﾝﾌﾟ</t>
  </si>
  <si>
    <t>NOP020</t>
  </si>
  <si>
    <t>NOP025</t>
  </si>
  <si>
    <t>NOP032</t>
  </si>
  <si>
    <t>NOP040</t>
  </si>
  <si>
    <t>NOP050</t>
  </si>
  <si>
    <t>NOP065</t>
  </si>
  <si>
    <t>NOP080</t>
  </si>
  <si>
    <t>NOP090</t>
  </si>
  <si>
    <t>NOP100</t>
  </si>
  <si>
    <t>5K-100ｼｰﾄﾊﾟｯｷﾝ(NO.1995)200x115</t>
  </si>
  <si>
    <t>NOP125</t>
  </si>
  <si>
    <t>5K-125ｼｰﾄﾊﾟｯｷﾝ(NO.1995)235x142</t>
  </si>
  <si>
    <t>NOP150</t>
  </si>
  <si>
    <t>5K-150ｼｰﾄﾊﾟｯｷﾝ(NO.1995)265x166</t>
  </si>
  <si>
    <t>NOP200</t>
  </si>
  <si>
    <t>5K-200ｼｰﾄﾊﾟｯｷﾝ(NO.1995)320x216</t>
  </si>
  <si>
    <t>NOP250</t>
  </si>
  <si>
    <t>5K-250ｼｰﾄﾊﾟｯｷﾝ(NO.1995)385x270</t>
  </si>
  <si>
    <t>NP01NB</t>
  </si>
  <si>
    <t>NP-1ﾆｭｰﾎﾞｰﾄﾞ(φ132*φ79*382)</t>
  </si>
  <si>
    <t>NP06NB</t>
  </si>
  <si>
    <t>NP-6ﾆｭｰﾎﾞｰﾄﾞ(φ188*φ109*582)</t>
  </si>
  <si>
    <t>RAT-120ﾌﾟﾗﾂﾉﾛｰﾗｰ(NP120)</t>
  </si>
  <si>
    <t>RAT-150ﾌﾟﾗﾂﾉﾛｰﾗｰ(NP150)</t>
  </si>
  <si>
    <t>1”(25)ﾎﾟﾝﾌﾟ用ｴﾙﾎﾞ</t>
  </si>
  <si>
    <t>1”(11/4兼用)ﾎﾟﾝﾌﾟ用ｴﾙﾎﾞ部品袋ﾅｯﾄ</t>
  </si>
  <si>
    <t>1”(25)ﾎﾟﾝﾌﾟ用ｴﾙﾎﾞ部品ﾊﾟｯｷﾝ</t>
  </si>
  <si>
    <t>1”(25)ﾎﾟﾝﾌﾟ用ｴﾙﾎﾞ部品ﾀｹﾉｺ</t>
  </si>
  <si>
    <t>11/4(32)ﾎﾟﾝﾌﾟ用ｴﾙﾎﾞ</t>
  </si>
  <si>
    <t>11/4(32)ﾎﾟﾝﾌﾟ用ｴﾙﾎﾞ部品ﾀｹﾉｺ</t>
  </si>
  <si>
    <t>BCPT11/2(38)*32ﾎﾟﾝﾌﾟｴﾙﾎﾞ用ﾀｹﾉｺ</t>
  </si>
  <si>
    <t>11/2(38)ﾎﾟﾝﾌﾟ用ｴﾙﾎﾞ部品袋ﾅｯﾄ</t>
  </si>
  <si>
    <t>11/2(38)ﾎﾟﾝﾌﾟ用ｴﾙﾎﾞ部品ﾊﾟｯｷﾝ</t>
  </si>
  <si>
    <t>11/2(38)ﾎﾟﾝﾌﾟ用ｴﾙﾎﾞ部品ﾀｹﾉｺ</t>
  </si>
  <si>
    <t>2”(50)ﾎﾟﾝﾌﾟ用ｴﾙﾎﾞ</t>
  </si>
  <si>
    <t>2”(50)ﾎﾟﾝﾌﾟ用ｴﾙﾎﾞ部品袋ﾅｯﾄ</t>
  </si>
  <si>
    <t>2”(50)ﾎﾟﾝﾌﾟ用ｴﾙﾎﾞﾊﾟｯｷﾝ(新）56X49</t>
  </si>
  <si>
    <t>2”(50)ﾎﾟﾝﾌﾟ用ｴﾙﾎﾞ部品ﾀｹﾉｺ</t>
  </si>
  <si>
    <t>21/2(65)ﾎﾟﾝﾌﾟ用ｴﾙﾎﾞ部品袋ﾅｯﾄ</t>
  </si>
  <si>
    <t>21/2(65)ﾎﾟﾝﾌﾟ用ｴﾙﾎﾞ部品ﾊﾟｯｷﾝ</t>
  </si>
  <si>
    <t>21/2(65)ﾎﾟﾝﾌﾟ用ｴﾙﾎﾞ部品ﾀｹﾉｺ</t>
  </si>
  <si>
    <t>NQF009</t>
  </si>
  <si>
    <t>3/8(9)杉山ｹﾞ-ｼﾞﾊﾞﾙﾌﾞ(SET品)</t>
  </si>
  <si>
    <t>3/8(9)杉山ｹﾞｰｼﾞﾊﾞﾙﾌﾞ(下部のみ)</t>
  </si>
  <si>
    <t>3/8(9)杉山ｹﾞｰｼﾞﾊﾞﾙﾌﾞ(上部のみ)</t>
  </si>
  <si>
    <t>NQF012</t>
  </si>
  <si>
    <t>1/2(12)杉山ｹﾞ-ｼﾞﾊﾞﾙﾌﾞ(SET品)</t>
  </si>
  <si>
    <t>1/2(12)杉山ｹﾞｰｼﾞﾊﾞﾙﾌﾞ(下部のみ)</t>
  </si>
  <si>
    <t>1/2(12)杉山ｹﾞｰｼﾞﾊﾞﾙﾌﾞ(上部のみ)</t>
  </si>
  <si>
    <t>NR091051</t>
  </si>
  <si>
    <t>軸105用中間ｶｯﾌﾟ締付ﾅｯﾄ(左ﾈｼﾞ)</t>
  </si>
  <si>
    <t>NS-300ｶﾔ黒球</t>
  </si>
  <si>
    <t>NT0100</t>
  </si>
  <si>
    <t>NT-100燃料ｽﾄﾚｰﾅｰ</t>
  </si>
  <si>
    <t>NT0100AP</t>
  </si>
  <si>
    <t>NT-100燃料ｽﾄﾚｰﾅｰ用ｱｸﾘﾙﾊﾟｲﾌﾟ</t>
  </si>
  <si>
    <t>NT0100AR</t>
  </si>
  <si>
    <t>NT-100，200ｱｸﾘﾙ用Oﾘﾝｸﾞ(P-85)</t>
  </si>
  <si>
    <t>NT-100，200燃料ｽﾄﾚｰﾅｰ用ｴﾚﾒﾝﾄ</t>
  </si>
  <si>
    <t>NT0100JS</t>
  </si>
  <si>
    <t>NT0100PS</t>
  </si>
  <si>
    <t>NT-100~200(本機)用ﾊﾟｯｷﾝｾｯﾄ</t>
  </si>
  <si>
    <t>NT0200</t>
  </si>
  <si>
    <t>NT-200燃料ｽﾄﾚｰﾅｰ</t>
  </si>
  <si>
    <t>NT0200AP</t>
  </si>
  <si>
    <t>NT-200燃料ｽﾄﾚｰﾅｰ用ｱｸﾘﾙﾊﾟｲﾌﾟ</t>
  </si>
  <si>
    <t>NT0300</t>
  </si>
  <si>
    <t>NT-300燃料ｽﾄﾚｰﾅｰ(ﾊﾞｲﾊﾟｽ付)</t>
  </si>
  <si>
    <t>NT0300AP</t>
  </si>
  <si>
    <t>NT-300燃料ｽﾄﾚｰﾅｰ用ｱｸﾘﾙﾊﾟｲﾌﾟ</t>
  </si>
  <si>
    <t>NT0300AR</t>
  </si>
  <si>
    <t>NT-300~800ｱｸﾘﾙ用Oﾘﾝｸﾞ(P100)</t>
  </si>
  <si>
    <t>NT-300燃料ｽﾄﾚｰﾅｰ用ｴﾚﾒﾝﾄ</t>
  </si>
  <si>
    <t>NT0300EP</t>
  </si>
  <si>
    <t>NT0300KR</t>
  </si>
  <si>
    <t>NT0300PS</t>
  </si>
  <si>
    <t>NT-300~800(本機)用ﾊﾟｯｷﾝｾｯﾄ</t>
  </si>
  <si>
    <t>NT0500</t>
  </si>
  <si>
    <t>NT-500燃料ｽﾄﾚｰﾅｰ(ﾊﾞｲﾊﾟｽ付)</t>
  </si>
  <si>
    <t>NT-500燃料ｽﾄﾚｰﾅｰ用ｴﾚﾒﾝﾄ</t>
  </si>
  <si>
    <t>NT0800</t>
  </si>
  <si>
    <t>NT-800燃料ｽﾄﾚｰﾅｰ(ﾊﾞｲﾊﾟｽ付)</t>
  </si>
  <si>
    <t>NT-800燃料ｽﾄﾚｰﾅｰ用ｴﾚﾒﾝﾄ</t>
  </si>
  <si>
    <t>NT1500KR</t>
  </si>
  <si>
    <t>NT-1500ｶﾊﾞｰ用Oﾘﾝｸﾞ(P125)</t>
  </si>
  <si>
    <t>NT1500PS</t>
  </si>
  <si>
    <t>NT-1500(本機)用ﾊﾟｯｷﾝｾｯﾄ</t>
  </si>
  <si>
    <t>NT-300~800用袋ﾅｯﾄ用ﾊﾟｯｷﾝ</t>
  </si>
  <si>
    <t>BS11/4(32)折曲ｼﾞｮｲﾝﾄ(両折れ)</t>
  </si>
  <si>
    <t>BS11/2(38)折曲ｼﾞｮｲﾝﾄ(両折れ)</t>
  </si>
  <si>
    <t>BS13/4(45)折曲ｼﾞｮｲﾝﾄ(両折れ)</t>
  </si>
  <si>
    <t>BC2”(50)(3T)折曲ｼﾞｮｲﾝﾄ(両折れ)</t>
  </si>
  <si>
    <t>BC2”(50)(4T)折曲ｼﾞｮｲﾝﾄ(両折れ)</t>
  </si>
  <si>
    <t>BS21/4(57)折曲ｼﾞｮｲﾝﾄ(両折れ)</t>
  </si>
  <si>
    <t>BC23/4(70)折曲ｼﾞｮｲﾝﾄ(両折れ)</t>
  </si>
  <si>
    <t>BC3”(76)折曲ｼﾞｮｲﾝﾄ(両折れ)</t>
  </si>
  <si>
    <t>BC31/2(89)折曲ｼﾞｮｲﾝﾄ(両折れ)</t>
  </si>
  <si>
    <t>BC13/4(45)折曲ｼﾞｮｲﾝﾄ(片折れ)</t>
  </si>
  <si>
    <t>BC21/4(57)折曲ｼﾞｮｲﾝﾄ(片折れ)</t>
  </si>
  <si>
    <t>BC21/2(63)折曲ｼﾞｮｲﾝﾄ(片折れ)</t>
  </si>
  <si>
    <t>PA-181/20ﾄﾊﾞ型ﾜｲﾝﾀﾞｰ</t>
  </si>
  <si>
    <t>PA-251/20ﾄﾊﾞ型ﾜｲﾝﾀﾞｰ</t>
  </si>
  <si>
    <t>PA-251/30ﾄﾊﾞ型ﾜｲﾝﾀﾞｰ</t>
  </si>
  <si>
    <t>PC100ﾍﾟﾗ抜出し工具(軸90~95用)</t>
  </si>
  <si>
    <t>PC110ﾍﾟﾗ抜出し工具(軸100~105用)</t>
  </si>
  <si>
    <t>PC180ﾍﾟﾗ抜出し工具(軸145~155用)</t>
  </si>
  <si>
    <t>PKS01040</t>
  </si>
  <si>
    <t>40TSS用PKｾｯﾄ(17，22，12)</t>
  </si>
  <si>
    <t>PKS01042</t>
  </si>
  <si>
    <t>42~45TSS用PKｾｯﾄ(17，22，12)</t>
  </si>
  <si>
    <t>PKS01048</t>
  </si>
  <si>
    <t>48~50TSS用PKｾｯﾄ(17，22，12)</t>
  </si>
  <si>
    <t>PST020</t>
  </si>
  <si>
    <t>PST-20*1mﾆｭｰﾎﾞｰﾄﾞ丸棒</t>
  </si>
  <si>
    <t>PST025</t>
  </si>
  <si>
    <t>PST-25*1mﾆｭｰﾎﾞｰﾄﾞ丸棒</t>
  </si>
  <si>
    <t>PST030</t>
  </si>
  <si>
    <t>PST-30*1mﾆｭｰﾎﾞｰﾄﾞ丸棒</t>
  </si>
  <si>
    <t>PST035</t>
  </si>
  <si>
    <t>PST-35*1mﾆｭｰﾎﾞｰﾄﾞ丸棒</t>
  </si>
  <si>
    <t>PST040</t>
  </si>
  <si>
    <t>PST-40*1mﾆｭｰﾎﾞｰﾄﾞ丸棒</t>
  </si>
  <si>
    <t>PST045</t>
  </si>
  <si>
    <t>PST-45*1mﾆｭｰﾎﾞｰﾄﾞ丸棒</t>
  </si>
  <si>
    <t>PST050</t>
  </si>
  <si>
    <t>PST-50*1mﾆｭｰﾎﾞｰﾄﾞ丸棒</t>
  </si>
  <si>
    <t>PST060</t>
  </si>
  <si>
    <t>PST-60*1mﾆｭｰﾎﾞｰﾄﾞ丸棒</t>
  </si>
  <si>
    <t>PST070</t>
  </si>
  <si>
    <t>PST-70*1mﾆｭｰﾎﾞｰﾄﾞ丸棒</t>
  </si>
  <si>
    <t>PST080</t>
  </si>
  <si>
    <t>PST-80*1mﾆｭｰﾎﾞｰﾄﾞ丸棒</t>
  </si>
  <si>
    <t>PST090</t>
  </si>
  <si>
    <t>PST-90*1mﾆｭｰﾎﾞｰﾄﾞ丸棒</t>
  </si>
  <si>
    <t>PST100</t>
  </si>
  <si>
    <t>PST-100*1mﾆｭｰﾎﾞｰﾄﾞ丸棒</t>
  </si>
  <si>
    <t>PST120</t>
  </si>
  <si>
    <t>PST-120*1mﾆｭｰﾎﾞｰﾄ丸棒</t>
  </si>
  <si>
    <t>PST140</t>
  </si>
  <si>
    <t>PST-140*1mﾆｭｰﾎﾞｰﾄ丸棒</t>
  </si>
  <si>
    <t>PST160</t>
  </si>
  <si>
    <t>PST-160*1mﾆｭｰﾎﾞｰﾄ丸棒</t>
  </si>
  <si>
    <t>PST200</t>
  </si>
  <si>
    <t>PST-200*1mﾆｭｰﾎﾞｰﾄ丸棒</t>
  </si>
  <si>
    <t>PTL4</t>
  </si>
  <si>
    <t>PTL-4(50*18)*4mﾆｭｰﾎﾞｰﾄ長尺物</t>
  </si>
  <si>
    <t>PTL5</t>
  </si>
  <si>
    <t>PTL-5(63*28)*4mﾆｭｰﾎﾞｰﾄ長尺物</t>
  </si>
  <si>
    <t>PTL6</t>
  </si>
  <si>
    <t>PTL-6(72*42)*4mﾆｭｰﾎﾞｰﾄ長尺物</t>
  </si>
  <si>
    <t>PTL-7A(82*48)*4mﾆｭｰﾎﾞｰﾄ長尺物</t>
  </si>
  <si>
    <t>PTL-7B(95*65)*4mﾆｭｰﾎﾞｰﾄ長尺物</t>
  </si>
  <si>
    <t>PTL8</t>
  </si>
  <si>
    <t>PTL-8(114*70)*4mﾆｭｰﾎﾞｰﾄ長尺物</t>
  </si>
  <si>
    <t>A3/8(9)ｽﾄｯﾌﾟﾊﾞﾙﾌﾞ</t>
  </si>
  <si>
    <t>A1/2(12)ｽﾄｯﾌﾟﾊﾞﾙﾌﾞ</t>
  </si>
  <si>
    <t>A3/4(19)ｽﾄｯﾌﾟﾊﾞﾙﾌﾞ</t>
  </si>
  <si>
    <t>A1”(25)ｽﾄｯﾌﾟﾊﾞﾙﾌﾞ</t>
  </si>
  <si>
    <t>A11/4(32)ｽﾄｯﾌﾟﾊﾞﾙﾌﾞ</t>
  </si>
  <si>
    <t>A11/2(38)ｽﾄｯﾌﾟﾊﾞﾙﾌﾞ</t>
  </si>
  <si>
    <t>A2”(50)ｽﾄｯﾌﾟﾊﾞﾙﾌﾞ</t>
  </si>
  <si>
    <t>FR1/2(12)ｽﾘｰｽﾊﾞﾙﾌﾞ</t>
  </si>
  <si>
    <t>FR3/4(19)ｽﾘｰｽﾊﾞﾙﾌﾞ</t>
  </si>
  <si>
    <t>FR1”(25)ｽﾘｰｽﾊﾞﾙﾌﾞ</t>
  </si>
  <si>
    <t>FR11/4(32)ｽﾘｰｽﾊﾞﾙﾌﾞ</t>
  </si>
  <si>
    <t>FR11/2(38)ｽﾘｰｽﾊﾞﾙﾌﾞ</t>
  </si>
  <si>
    <t>FR2”(50)ｽﾘｰｽﾊﾞﾙﾌﾞ</t>
  </si>
  <si>
    <t>FH21/2(65)ｽﾘｰｽﾊﾞﾙﾌﾞ</t>
  </si>
  <si>
    <t>FH3”(76)ｽﾘｰｽﾊﾞﾙﾌﾞ</t>
  </si>
  <si>
    <t>BC5K-15肘弁(JIS)</t>
  </si>
  <si>
    <t>QC5K015N</t>
  </si>
  <si>
    <t>BC5K-15肘弁(NK品)</t>
  </si>
  <si>
    <t>BC5K-20肘弁(JIS)</t>
  </si>
  <si>
    <t>QC5K020N</t>
  </si>
  <si>
    <t>BC5K-20肘弁(NK品)</t>
  </si>
  <si>
    <t>BC5K-25肘弁(JIS)</t>
  </si>
  <si>
    <t>QC5K025N</t>
  </si>
  <si>
    <t>BC5K-25肘弁(NK品)</t>
  </si>
  <si>
    <t>BC5K-32肘弁(JIS)</t>
  </si>
  <si>
    <t>QC5K032N</t>
  </si>
  <si>
    <t>BC5K-32肘弁(NK品)</t>
  </si>
  <si>
    <t>BC5K-40肘弁(JIS)</t>
  </si>
  <si>
    <t>QC5K040N</t>
  </si>
  <si>
    <t>BC5K-40肘弁(NK品)</t>
  </si>
  <si>
    <t>BC5K-50肘弁(JIS)</t>
  </si>
  <si>
    <t>QC5K050N</t>
  </si>
  <si>
    <t>BC5K-50肘弁(NK品)</t>
  </si>
  <si>
    <t>BC5K-65肘弁(JIS)</t>
  </si>
  <si>
    <t>QC5K065N</t>
  </si>
  <si>
    <t>BC5K-65肘弁(NK品)</t>
  </si>
  <si>
    <t>BC5K-80肘弁(JIS)</t>
  </si>
  <si>
    <t>QC5K080N</t>
  </si>
  <si>
    <t>BC5K-80肘弁(NK品)</t>
  </si>
  <si>
    <t>BC5K-15JIS肘弁(ﾅｲﾛﾝｺｰﾃｨﾝｸﾞ)</t>
  </si>
  <si>
    <t>BC5K-15NK肘弁(ﾅｲﾛﾝｺｰﾃｨﾝｸﾞ)</t>
  </si>
  <si>
    <t>BC5K-20JIS肘弁(ﾅｲﾛﾝｺｰﾃｨﾝｸﾞ)</t>
  </si>
  <si>
    <t>BC5K-20NK肘弁(ﾅｲﾛﾝｺｰﾃｨﾝｸﾞ)</t>
  </si>
  <si>
    <t>BC5K-25JIS肘弁(ﾅｲﾛﾝｺｰﾃｨﾝｸﾞ)</t>
  </si>
  <si>
    <t>BC5K-25NK肘弁(ﾅｲﾛﾝｺｰﾃｨﾝｸﾞ)</t>
  </si>
  <si>
    <t>BC5K-32JIS肘弁(ﾅｲﾛﾝｺｰﾃｨﾝｸﾞ)</t>
  </si>
  <si>
    <t>BC5K-32NK肘弁(ﾅｲﾛﾝｺｰﾃｨﾝｸﾞ)</t>
  </si>
  <si>
    <t>BC5K-40JIS肘弁(ﾅｲﾛﾝｺｰﾃｨﾝｸﾞ)</t>
  </si>
  <si>
    <t>BC5K-40NK肘弁(ﾅｲﾛﾝｺｰﾃｨﾝｸﾞ)</t>
  </si>
  <si>
    <t>BC5K-50NK肘弁(ﾅｲﾛﾝｺｰﾃｨﾝｸﾞ)</t>
  </si>
  <si>
    <t>BC5K-65JIS肘弁(ﾅｲﾛﾝｺｰﾃｨﾝｸﾞ)</t>
  </si>
  <si>
    <t>BC5K-65NK肘弁(ﾅｲﾛﾝｺｰﾃｨﾝｸﾞ)</t>
  </si>
  <si>
    <t>BC5K-80JIS肘弁(ﾅｲﾛﾝｺｰﾃｨﾝｸﾞ)</t>
  </si>
  <si>
    <t>BC5K-80NK肘弁(ﾅｲﾛﾝｺｰﾃｨﾝｸﾞ)</t>
  </si>
  <si>
    <t>QD5K15</t>
  </si>
  <si>
    <t>BC5K-15玉形弁(JIS)</t>
  </si>
  <si>
    <t>QD5K20</t>
  </si>
  <si>
    <t>BC5K-20玉形弁(JIS)</t>
  </si>
  <si>
    <t>QD5K25</t>
  </si>
  <si>
    <t>BC5K-25玉形弁(JIS)</t>
  </si>
  <si>
    <t>QD5K32</t>
  </si>
  <si>
    <t>BC5K-32玉形弁(JIS)</t>
  </si>
  <si>
    <t>QD5K40</t>
  </si>
  <si>
    <t>BC5K-40玉形弁(JIS)</t>
  </si>
  <si>
    <t>QD5K50</t>
  </si>
  <si>
    <t>BC5K-50玉形弁(JIS)</t>
  </si>
  <si>
    <t>QD5K65</t>
  </si>
  <si>
    <t>BC5K-65玉形弁(JIS)</t>
  </si>
  <si>
    <t>BC5K-20玉形弁(ﾅｲﾛﾝｺｰﾃﾞｨﾝｸﾞ)</t>
  </si>
  <si>
    <t>BC5K-25玉形弁(ﾅｲﾛﾝｺｰﾃﾞｨﾝｸﾞ)</t>
  </si>
  <si>
    <t>BC5K-50JIS玉形弁(ﾅｲﾛﾝｺｰﾃﾞｨﾝｸﾞ</t>
  </si>
  <si>
    <t>QFA009</t>
  </si>
  <si>
    <t>3/8(10)*2mｹﾞｰｼﾞﾊﾞﾙﾌﾞ用ｱｸﾘﾙﾊﾟｲﾌﾟ</t>
  </si>
  <si>
    <t>QFA0091M</t>
  </si>
  <si>
    <t>3/8(10)*1mｹﾞｰｼﾞﾊﾞﾙﾌﾞ用ｱｸﾘﾙﾊﾟｲﾌﾟ</t>
  </si>
  <si>
    <t>QFA012</t>
  </si>
  <si>
    <t>1/2(12)*2mｹﾞｰｼﾞﾊﾞﾙﾌﾞ用ｱｸﾘﾙﾊﾟｲﾌﾟ</t>
  </si>
  <si>
    <t>QFA0121M</t>
  </si>
  <si>
    <t>1/2(12)*1mｹﾞｰｼﾞﾊﾞﾙﾌﾞ用ｱｸﾘﾙﾊﾟｲﾌﾟ</t>
  </si>
  <si>
    <t>QFA019</t>
  </si>
  <si>
    <t>3/4(19)*2mｹﾞｰｼﾞﾊﾞﾙﾌﾞ用ｱｸﾘﾙﾊﾟｲﾌﾟ</t>
  </si>
  <si>
    <t>QFP009</t>
  </si>
  <si>
    <t>3/8(9)桜川ｹﾞｰｼﾞﾊﾞﾙﾌﾞ用ｺﾞﾑﾊﾟｯｷﾝ</t>
  </si>
  <si>
    <t>QFP012</t>
  </si>
  <si>
    <t>1/2(12)桜川ｹﾞｰｼﾞﾊﾞﾙﾌﾞ用ｺﾞﾑﾊﾟｯｷﾝ</t>
  </si>
  <si>
    <t>3/8(9)ｽﾀﾝﾌﾟｱﾝｸﾞﾙﾊﾞﾙﾌﾞ</t>
  </si>
  <si>
    <t>真鍮150Lﾌｪｱﾘｰﾀﾞｰ</t>
  </si>
  <si>
    <t>真鍮M10*300寸切ﾎﾞﾙﾄ</t>
  </si>
  <si>
    <t>真鍮M12*300寸切ﾎﾞﾙﾄ</t>
  </si>
  <si>
    <t>真鍮M16*300寸切ﾎﾞﾙﾄ</t>
  </si>
  <si>
    <t>真鍮M20*300寸切ﾎﾞﾙﾄ</t>
  </si>
  <si>
    <t>QU0309</t>
  </si>
  <si>
    <t>SUS3/8*75ｺｰﾁ</t>
  </si>
  <si>
    <t>QU0312</t>
  </si>
  <si>
    <t>SUS1/2*100ｺｰﾁ</t>
  </si>
  <si>
    <t>QU0316</t>
  </si>
  <si>
    <t>SUS5/8*125ｺｰﾁ</t>
  </si>
  <si>
    <t>QU0319</t>
  </si>
  <si>
    <t>SUS3/4*150ｺｰﾁ</t>
  </si>
  <si>
    <t>QU0609</t>
  </si>
  <si>
    <t>BS3/8*75ｺｰﾁ</t>
  </si>
  <si>
    <t>QU0612</t>
  </si>
  <si>
    <t>BS1/2*100ｺｰﾁ</t>
  </si>
  <si>
    <t>RAL6</t>
  </si>
  <si>
    <t>RAL-6第二種紅灯赤色(ｺｲﾄ製LED)</t>
  </si>
  <si>
    <t>真鍮3/8貫通ﾋﾟｰｽ</t>
  </si>
  <si>
    <t>真鍮1/2貫通ﾋﾟｰｽ</t>
  </si>
  <si>
    <t>真鍮3/4貫通ﾋﾟｰｽ</t>
  </si>
  <si>
    <t>真鍮1”貫通ﾋﾟｰｽ</t>
  </si>
  <si>
    <t>RC01</t>
  </si>
  <si>
    <t>RC-1(36*16*100)RCﾊﾞｲﾀｰ</t>
  </si>
  <si>
    <t>RC02</t>
  </si>
  <si>
    <t>RC-2(43*19*115)RCﾊﾞｲﾀｰ</t>
  </si>
  <si>
    <t>RC03</t>
  </si>
  <si>
    <t>RC-3(48*23*140)RCﾊﾞｲﾀｰ</t>
  </si>
  <si>
    <t>RC04</t>
  </si>
  <si>
    <t>RC-4(52*26*150)RCﾊﾞｲﾀｰ</t>
  </si>
  <si>
    <t>RC05</t>
  </si>
  <si>
    <t>RC-5(58*29*180)RCﾊﾞｲﾀｰ</t>
  </si>
  <si>
    <t>RC06</t>
  </si>
  <si>
    <t>RC-6(62*32*190)RCﾊﾞｲﾀｰ</t>
  </si>
  <si>
    <t>RC07</t>
  </si>
  <si>
    <t>RC-7(68*38*200)RCﾊﾞｲﾀｰ</t>
  </si>
  <si>
    <t>RC08</t>
  </si>
  <si>
    <t>RC-8(75*43*230)RCﾊﾞｲﾀｰ</t>
  </si>
  <si>
    <t>RC09</t>
  </si>
  <si>
    <t>RC-9(80*49*250)RCﾊﾞｲﾀｰ</t>
  </si>
  <si>
    <t>RC10</t>
  </si>
  <si>
    <t>RC-10(85*52*270)RCﾊﾞｲﾀｰ</t>
  </si>
  <si>
    <t>RC11</t>
  </si>
  <si>
    <t>RC-11(90*59*280)RCﾊﾞｲﾀｰ</t>
  </si>
  <si>
    <t>RC12</t>
  </si>
  <si>
    <t>RC-12(95*64*295)RCﾊﾞｲﾀｰ</t>
  </si>
  <si>
    <t>RC13</t>
  </si>
  <si>
    <t>RC-13(102*69*300)RCﾊﾞｲﾀｰ</t>
  </si>
  <si>
    <t>RC14</t>
  </si>
  <si>
    <t>RC-14(110*76*340)RCﾊﾞｲﾀｰ</t>
  </si>
  <si>
    <t>RC15</t>
  </si>
  <si>
    <t>RC-15(114*80*360)RCﾊﾞｲﾀｰ</t>
  </si>
  <si>
    <t>RC16</t>
  </si>
  <si>
    <t>RC-16(120*85*380)RCﾊﾞｲﾀｰ</t>
  </si>
  <si>
    <t>RC17</t>
  </si>
  <si>
    <t>RC-17(125*88*390)RCﾊﾞｲﾀｰ</t>
  </si>
  <si>
    <t>RC18</t>
  </si>
  <si>
    <t>RC-18(130*92*400)RCﾊﾞｲﾀｰ</t>
  </si>
  <si>
    <t>RC19</t>
  </si>
  <si>
    <t>RC-19(135*96*410)RCﾊﾞｲﾀｰ</t>
  </si>
  <si>
    <t>RC20</t>
  </si>
  <si>
    <t>RC21</t>
  </si>
  <si>
    <t>RC22</t>
  </si>
  <si>
    <t>RC23</t>
  </si>
  <si>
    <t>RC24</t>
  </si>
  <si>
    <t>RC25</t>
  </si>
  <si>
    <t>RC26</t>
  </si>
  <si>
    <t>RC27</t>
  </si>
  <si>
    <t>SUS3/8ﾎｰｽﾆｯﾌﾟﾙ</t>
  </si>
  <si>
    <t>真鍮1/8ﾎｰｽﾆｯﾌﾟﾙ(ﾀｹﾉｺ)</t>
  </si>
  <si>
    <t>真鍮1/4ﾎｰｽﾆｯﾌﾟﾙ(ﾀｹﾉｺ)</t>
  </si>
  <si>
    <t>BS1/4*6ﾎｰｽﾆｯﾌﾟﾙ(ﾀｹﾉｺ)</t>
  </si>
  <si>
    <t>真鍮3/8ﾎｰｽﾆｯﾌﾟﾙ(ﾀｹﾉｺ)</t>
  </si>
  <si>
    <t>真鍮1/2ﾎｰｽﾆｯﾌﾟﾙ(ﾀｹﾉｺ)</t>
  </si>
  <si>
    <t>真鍮3/4ﾎｰｽﾆｯﾌﾟﾙ(ﾀｹﾉｺ)</t>
  </si>
  <si>
    <t>BC1”(25)ﾎｰｽﾆｯﾌﾟﾙ(ﾀｹﾉｺ)</t>
  </si>
  <si>
    <t>BC11/4(32)ﾎｰｽﾆｯﾌﾟﾙ(ﾀｹﾉｺ)</t>
  </si>
  <si>
    <t>BC11/2(38)ﾎｰｽﾆｯﾌﾟﾙ(ﾀｹﾉｺ)</t>
  </si>
  <si>
    <t>BS38*32ﾎｰｽﾆｯﾌﾟﾙ(ﾀｹﾉｺ)</t>
  </si>
  <si>
    <t>BC2”(50)ﾎｰｽﾆｯﾌﾟﾙ(ﾀｹﾉｺ)</t>
  </si>
  <si>
    <t>BC21/2(65)ﾎｰｽﾆｯﾌﾟﾙ(ﾀｹﾉｺ)</t>
  </si>
  <si>
    <t>BC3”(76)ﾎｰｽﾆｯﾌﾟﾙ(ﾀｹﾉｺ)</t>
  </si>
  <si>
    <t>BC19(3/4)S型ﾎｰｽﾆｯﾌﾟﾙ</t>
  </si>
  <si>
    <t>BC25(1”)S型ﾎｰｽﾆｯﾌﾟﾙ</t>
  </si>
  <si>
    <t>BC32(11/4)S型ﾎｰｽﾆｯﾌﾟﾙ</t>
  </si>
  <si>
    <t>BC38(11/2)S型ﾎｰｽﾆｯﾌﾟﾙ</t>
  </si>
  <si>
    <t>BC50(2”)S型ﾎｰｽﾆｯﾌﾟﾙ</t>
  </si>
  <si>
    <t>BC65(21/2)S型ﾎｰｽﾆｯﾌﾟﾙ</t>
  </si>
  <si>
    <t>BC76(3”)S型ﾎｰｽﾆｯﾌﾟﾙ</t>
  </si>
  <si>
    <t>RED-2012ﾐﾆｶｰﾙ12V</t>
  </si>
  <si>
    <t>RED2012H</t>
  </si>
  <si>
    <t>RED-2012H(青)ﾐﾆｶｰﾙ12V</t>
  </si>
  <si>
    <t>REF300</t>
  </si>
  <si>
    <t>REL-2512ｲｶｰﾙ12V</t>
  </si>
  <si>
    <t>REL-4024ｲｶｰﾙ24V</t>
  </si>
  <si>
    <t>REL4024L</t>
  </si>
  <si>
    <t>REL-5524LBｲｶｰﾙ(ﾌﾞﾚｰｷ付)</t>
  </si>
  <si>
    <t>REL-7524ｲｶｰﾙ</t>
  </si>
  <si>
    <t>真鍮1/2(12)S型船外ﾆｯﾌﾟﾙ</t>
  </si>
  <si>
    <t>真鍮5/8(16)S型船外ﾆｯﾌﾟﾙ</t>
  </si>
  <si>
    <t>真鍮3/4(19)S型船外ﾆｯﾌﾟﾙ</t>
  </si>
  <si>
    <t>真鍮7/8(22)S型船外ﾆｯﾌﾟﾙ</t>
  </si>
  <si>
    <t>真鍮1”(25)S型船外ﾆｯﾌﾟﾙ</t>
  </si>
  <si>
    <t>真鍮11/4(32)S型船外ﾆｯﾌﾟﾙ</t>
  </si>
  <si>
    <t>真鍮11/2(38)S型船外ﾆｯﾌﾟﾙ</t>
  </si>
  <si>
    <t>真鍮13/4(45)S型船外ﾆｯﾌﾟﾙ</t>
  </si>
  <si>
    <t>真鍮21/2(65)S型船外ﾆｯﾌﾟﾙ</t>
  </si>
  <si>
    <t>真鍮3”(76)S型船外ﾆｯﾌﾟﾙ</t>
  </si>
  <si>
    <t>RES2012H</t>
  </si>
  <si>
    <t>RES-2012H縦型ﾐﾆｶｰﾙ12V</t>
  </si>
  <si>
    <t>RES-2512ｲｶｰﾙ</t>
  </si>
  <si>
    <t>RES330Aｲｶｰﾙ用縦型ﾎﾞｯｸｽ(ﾌﾞﾚｰｷ無用</t>
  </si>
  <si>
    <t>RES330Bｲｶｰﾙ用縦型ﾎﾞｯｸｽ(ﾌﾞﾚｰｷ付用</t>
  </si>
  <si>
    <t>RES-4024ｲｶｰﾙ</t>
  </si>
  <si>
    <t>RES4024L</t>
  </si>
  <si>
    <t>RES-5524LBﾌﾞﾚｰｷ付ｲｶｰﾙ</t>
  </si>
  <si>
    <t>RES-7524ｲｶｰﾙ</t>
  </si>
  <si>
    <t>真鍮1/2W型船外ﾆｯﾌﾟﾙ</t>
  </si>
  <si>
    <t>真鍮5/8W型船外ﾆｯﾌﾟﾙ</t>
  </si>
  <si>
    <t>真鍮3/4W型船外ﾆｯﾌﾟﾙ</t>
  </si>
  <si>
    <t>真鍮7/8W型船外ﾆｯﾌﾟﾙ</t>
  </si>
  <si>
    <t>真鍮1”W型船外ﾆｯﾌﾟﾙ</t>
  </si>
  <si>
    <t>真鍮11/4W型船外ﾆｯﾌﾟﾙ</t>
  </si>
  <si>
    <t>真鍮11/2W型船外ﾆｯﾌﾟﾙ</t>
  </si>
  <si>
    <t>真鍮2”W型船外ﾆｯﾌﾟﾙ</t>
  </si>
  <si>
    <t>真鍮21/2W型船外ﾆｯﾌﾟﾙ</t>
  </si>
  <si>
    <t>真鍮3”W型船外ﾆｯﾌﾟﾙ</t>
  </si>
  <si>
    <t>RHA050</t>
  </si>
  <si>
    <t>高力2”(30~35)流線型引揚棒</t>
  </si>
  <si>
    <t>RHA057</t>
  </si>
  <si>
    <t>高力21/4(36~42)流線型引揚棒</t>
  </si>
  <si>
    <t>RHA070</t>
  </si>
  <si>
    <t>高力23/4(44~50)流線型引揚棒</t>
  </si>
  <si>
    <t>RHA089</t>
  </si>
  <si>
    <t>高力31/2(55~60)流線型引揚棒</t>
  </si>
  <si>
    <t>RHA100</t>
  </si>
  <si>
    <t>高力4”(65~70)流線型引揚棒</t>
  </si>
  <si>
    <t>RHB050</t>
  </si>
  <si>
    <t>高力2”(30~35)流線型釣ﾒﾀﾙ</t>
  </si>
  <si>
    <t>RHB057</t>
  </si>
  <si>
    <t>高力21/4(36~42)流線型釣ﾒﾀﾙ</t>
  </si>
  <si>
    <t>RHB070</t>
  </si>
  <si>
    <t>高力23/4(44~50)流線型釣ﾒﾀﾙ</t>
  </si>
  <si>
    <t>RHB089</t>
  </si>
  <si>
    <t>高力31/2(55~60)流線型釣ﾒﾀﾙ</t>
  </si>
  <si>
    <t>RHB100</t>
  </si>
  <si>
    <t>高力4”(65~70)流線型釣ﾒﾀﾙ</t>
  </si>
  <si>
    <t>RHC050BT</t>
  </si>
  <si>
    <t>RHC050NT</t>
  </si>
  <si>
    <t>2”(30~35)流線型引揚用ﾅｯﾄM12</t>
  </si>
  <si>
    <t>RHC057BT</t>
  </si>
  <si>
    <t>RHC057NT</t>
  </si>
  <si>
    <t>21/4(36~42)流線型引揚用ﾅｯﾄM14</t>
  </si>
  <si>
    <t>RHC070BT</t>
  </si>
  <si>
    <t>RHC070NT</t>
  </si>
  <si>
    <t>23/4(44~60)流線型引揚用ﾅｯﾄM16</t>
  </si>
  <si>
    <t>RHC089BT</t>
  </si>
  <si>
    <t>RHC100BT</t>
  </si>
  <si>
    <t>RHC100NT</t>
  </si>
  <si>
    <t>4”(65~70)流線型引揚用ﾅｯﾄM18</t>
  </si>
  <si>
    <t>BC1”(25)ﾎﾟﾝﾌﾟｽﾄﾚｰﾅｰ</t>
  </si>
  <si>
    <t>BC11/4(32)ﾎﾟﾝﾌﾟｽﾄﾚｰﾅｰ</t>
  </si>
  <si>
    <t>BC11/2(38)ﾎﾟﾝﾌﾟｽﾄﾚｰﾅｰ</t>
  </si>
  <si>
    <t>BC2”(50)ﾎﾟﾝﾌﾟｽﾄﾚｰﾅｰ</t>
  </si>
  <si>
    <t>BC1”1/4(32)ﾃﾞｯｷﾋﾟｰｽ筒</t>
  </si>
  <si>
    <t>BC11/4ﾃﾞｯｷﾋﾟｰｽ本体のみ(蓋付)</t>
  </si>
  <si>
    <t>BC3/4(19)T型ﾎｰｽ接手</t>
  </si>
  <si>
    <t>BC1”(25)T型ﾎｰｽ接手</t>
  </si>
  <si>
    <t>BC11/4(32)T型ﾎｰｽ接手</t>
  </si>
  <si>
    <t>BC11/2(38)T型ﾎｰｽ接手</t>
  </si>
  <si>
    <t>BC13/4(45)T型ﾎｰｽ接手</t>
  </si>
  <si>
    <t>BC2”(50)T型ﾎｰｽ接手</t>
  </si>
  <si>
    <t>BC21/2(65)T型ﾎｰｽ接手</t>
  </si>
  <si>
    <t>BC3”(76)T型ﾎｰｽ接手</t>
  </si>
  <si>
    <t>BS11/4ﾃﾞｯｷﾋﾟｰｽ用ﾌﾀ</t>
  </si>
  <si>
    <t>BS11/2ﾃﾞｯｷﾋﾟｰｽ用ﾌﾀ</t>
  </si>
  <si>
    <t>RN2012</t>
  </si>
  <si>
    <t>RN2012Hﾐﾆｶｰﾙ(ﾁﾀﾝﾎﾞﾛﾝ製)</t>
  </si>
  <si>
    <t>RN2024Hﾐﾆｶｰﾙ(ﾁﾀﾝﾎﾞﾛﾝ製)</t>
  </si>
  <si>
    <t>RN2512Hﾐﾆｶｰﾙ(ﾁﾀﾝﾎﾞﾛﾝ製)</t>
  </si>
  <si>
    <t>ROL0202L</t>
  </si>
  <si>
    <t>ｱﾙﾐ三方ﾛｰﾗｰ用ﾛｰﾗｰ(大)</t>
  </si>
  <si>
    <t>ROL0202M</t>
  </si>
  <si>
    <t>ｱﾙﾐ三方ﾛｰﾗｰ用ﾛｰﾗｰ(中)</t>
  </si>
  <si>
    <t>ROL0202S</t>
  </si>
  <si>
    <t>ｱﾙﾐ三方ﾛｰﾗｰ用ﾛｰﾗｰ(小)</t>
  </si>
  <si>
    <t>ROL0203L</t>
  </si>
  <si>
    <t>三方ﾛｰﾗｰ用SUSﾋﾟﾝ(大)</t>
  </si>
  <si>
    <t>ROL0203M</t>
  </si>
  <si>
    <t>三方ﾛｰﾗｰ用SUSﾋﾟﾝ(中)</t>
  </si>
  <si>
    <t>ROL0203S</t>
  </si>
  <si>
    <t>三方ﾛｰﾗｰ用SUSﾋﾟﾝ(小)</t>
  </si>
  <si>
    <t>6”(150)ﾌﾟﾛﾍﾟﾗﾏﾝﾎｰﾙ用締付ﾎﾞﾙﾄ</t>
  </si>
  <si>
    <t>6”(150)ﾌﾟﾛﾍﾟﾗﾏﾝﾎｰﾙ用ｶｼﾒﾋﾟﾝ</t>
  </si>
  <si>
    <t>6”(150)ﾌﾟﾛﾍﾟﾗﾏﾝﾎｰﾙ用ﾌﾀ</t>
  </si>
  <si>
    <t>8”/10”共通ﾌﾟﾛﾍﾟﾗﾏﾝﾎｰﾙ用締付ﾎﾞﾙﾄ</t>
  </si>
  <si>
    <t>8”/10”共通ﾌﾟﾛﾍﾟﾗﾏﾝﾎｰﾙ用ｱｲﾅｯﾄ</t>
  </si>
  <si>
    <t>8”/10”共通ﾌﾟﾛﾍﾟﾗﾏﾝﾎｰﾙ用ｶｼﾒﾋﾟﾝ</t>
  </si>
  <si>
    <t>RS2201</t>
  </si>
  <si>
    <t>7/8*0.1ﾁｮｰｸﾗｲﾅｰ</t>
  </si>
  <si>
    <t>RS2202</t>
  </si>
  <si>
    <t>7/8*0.2ﾁｮｰｸﾗｲﾅｰ</t>
  </si>
  <si>
    <t>RS2203</t>
  </si>
  <si>
    <t>7/8*0.3ﾁｮｰｸﾗｲﾅｰ</t>
  </si>
  <si>
    <t>RS2205</t>
  </si>
  <si>
    <t>7/8*0.5ﾁｮｰｸﾗｲﾅｰ</t>
  </si>
  <si>
    <t>RS2206</t>
  </si>
  <si>
    <t>7/8*0.6ﾁｮｰｸﾗｲﾅｰ</t>
  </si>
  <si>
    <t>RS2208</t>
  </si>
  <si>
    <t>7/8*0.8ﾁｮｰｸﾗｲﾅｰ</t>
  </si>
  <si>
    <t>RS2210</t>
  </si>
  <si>
    <t>7/8*1.0ﾁｮｰｸﾗｲﾅｰ</t>
  </si>
  <si>
    <t>RS2215</t>
  </si>
  <si>
    <t>7/8*1.5ﾁｮｰｸﾗｲﾅｰ</t>
  </si>
  <si>
    <t>RS2220</t>
  </si>
  <si>
    <t>7/8*2.0ﾁｮｰｸﾗｲﾅｰ</t>
  </si>
  <si>
    <t>RS2225</t>
  </si>
  <si>
    <t>7/8*2.5ﾁｮｰｸﾗｲﾅｰ</t>
  </si>
  <si>
    <t>RS2230</t>
  </si>
  <si>
    <t>7/8*3.0ﾁｮｰｸﾗｲﾅｰ</t>
  </si>
  <si>
    <t>RS2240</t>
  </si>
  <si>
    <t>7/8*4.0ﾁｮｰｸﾗｲﾅｰ</t>
  </si>
  <si>
    <t>RS2250</t>
  </si>
  <si>
    <t>7/8*5.0ﾁｮｰｸﾗｲﾅｰ</t>
  </si>
  <si>
    <t>RS2260</t>
  </si>
  <si>
    <t>7/8*6.0ﾁｮｰｸﾗｲﾅｰ</t>
  </si>
  <si>
    <t>RT2201</t>
  </si>
  <si>
    <t>7/8*0.1大ﾁｮｰｸﾗｲﾅｰ</t>
  </si>
  <si>
    <t>RT2202</t>
  </si>
  <si>
    <t>7/8*0.2大ﾁｮｰｸﾗｲﾅｰ</t>
  </si>
  <si>
    <t>RT2203</t>
  </si>
  <si>
    <t>7/8*0.3大ﾁｮｰｸﾗｲﾅｰ</t>
  </si>
  <si>
    <t>RT2204</t>
  </si>
  <si>
    <t>7/8*0.4大ﾁｮｰｸﾗｲﾅｰ</t>
  </si>
  <si>
    <t>RT2205</t>
  </si>
  <si>
    <t>7/8*0.5大ﾁｮｰｸﾗｲﾅｰ</t>
  </si>
  <si>
    <t>RT2206</t>
  </si>
  <si>
    <t>7/8*0.6大ﾁｮｰｸﾗｲﾅｰ</t>
  </si>
  <si>
    <t>RT2207</t>
  </si>
  <si>
    <t>7/8*0.7大ﾁｮｰｸﾗｲﾅｰ</t>
  </si>
  <si>
    <t>RT2208</t>
  </si>
  <si>
    <t>7/8*0.8大ﾁｮｰｸﾗｲﾅｰ</t>
  </si>
  <si>
    <t>RT2209</t>
  </si>
  <si>
    <t>7/8*0.9大ﾁｮｰｸﾗｲﾅｰ</t>
  </si>
  <si>
    <t>RT2210</t>
  </si>
  <si>
    <t>7/8*1.0大ﾁｮｰｸﾗｲﾅｰ</t>
  </si>
  <si>
    <t>RT2212</t>
  </si>
  <si>
    <t>7/8*1.2大ﾁｮｰｸﾗｲﾅｰ</t>
  </si>
  <si>
    <t>RT2215</t>
  </si>
  <si>
    <t>7/8*1.5大ﾁｮｰｸﾗｲﾅｰ</t>
  </si>
  <si>
    <t>RT2220</t>
  </si>
  <si>
    <t>7/8*2.0大ﾁｮｰｸﾗｲﾅｰ</t>
  </si>
  <si>
    <t>RT2225</t>
  </si>
  <si>
    <t>7/8*2.5大ﾁｮｰｸﾗｲﾅｰ</t>
  </si>
  <si>
    <t>RT2230</t>
  </si>
  <si>
    <t>7/8*3.0大ﾁｮｰｸﾗｲﾅｰ</t>
  </si>
  <si>
    <t>RT2240</t>
  </si>
  <si>
    <t>7/8*4.0大ﾁｮｰｸﾗｲﾅｰ</t>
  </si>
  <si>
    <t>RT2245</t>
  </si>
  <si>
    <t>7/8*4.5大ﾁｮｰｸﾗｲﾅｰ</t>
  </si>
  <si>
    <t>RT2250</t>
  </si>
  <si>
    <t>7/8*5.0大ﾁｮｰｸﾗｲﾅｰ</t>
  </si>
  <si>
    <t>RT2260</t>
  </si>
  <si>
    <t>7/8*6.0大ﾁｮｰｸﾗｲﾅｰ</t>
  </si>
  <si>
    <t>RTR04028</t>
  </si>
  <si>
    <t>BC40*28ﾗﾝﾀﾝﾘﾝｸﾞ</t>
  </si>
  <si>
    <t>RTR04030</t>
  </si>
  <si>
    <t>BC40*30ﾗﾝﾀﾝﾘﾝｸﾞ</t>
  </si>
  <si>
    <t>RTR04035</t>
  </si>
  <si>
    <t>BC40*35ﾗﾝﾀﾝﾘﾝｸﾞ</t>
  </si>
  <si>
    <t>RTR04038</t>
  </si>
  <si>
    <t>BC40*38ﾗﾝﾀﾝﾘﾝｸﾞ</t>
  </si>
  <si>
    <t>RTR04538</t>
  </si>
  <si>
    <t>BC45*38ﾗﾝﾀﾝﾘﾝｸﾞ</t>
  </si>
  <si>
    <t>RTR04540</t>
  </si>
  <si>
    <t>BC45*40ﾗﾝﾀﾝﾘﾝｸﾞ</t>
  </si>
  <si>
    <t>RTR04542</t>
  </si>
  <si>
    <t>BC45*42ﾗﾝﾀﾝﾘﾝｸﾞ</t>
  </si>
  <si>
    <t>RTR04544</t>
  </si>
  <si>
    <t>BC45*44ﾗﾝﾀﾝﾘﾝｸﾞ</t>
  </si>
  <si>
    <t>RTR05036</t>
  </si>
  <si>
    <t>BC40X36ﾗﾝﾀﾝﾘﾝｸﾞ</t>
  </si>
  <si>
    <t>RTR05042</t>
  </si>
  <si>
    <t>BC50*42ﾗﾝﾀﾝﾘﾝｸﾞ</t>
  </si>
  <si>
    <t>RTR05044</t>
  </si>
  <si>
    <t>BC50*44ﾗﾝﾀﾝﾘﾝｸﾞ</t>
  </si>
  <si>
    <t>RTR05545</t>
  </si>
  <si>
    <t>BC55*45ﾗﾝﾀﾝﾘﾝｸﾞ</t>
  </si>
  <si>
    <t>RTR05550</t>
  </si>
  <si>
    <t>BC55*50ﾗﾝﾀﾝﾘﾝｸﾞ</t>
  </si>
  <si>
    <t>RTR06055</t>
  </si>
  <si>
    <t>BC60*55ﾗﾝﾀﾝﾘﾝｸﾞ</t>
  </si>
  <si>
    <t>RTRWF040</t>
  </si>
  <si>
    <t>BCWF40ﾗﾝﾀﾝﾘﾝｸﾞ</t>
  </si>
  <si>
    <t>RTRWF045</t>
  </si>
  <si>
    <t>BCWF45ﾗﾝﾀﾝﾘﾝｸﾞ</t>
  </si>
  <si>
    <t>RTRWF048</t>
  </si>
  <si>
    <t>BCWF48ﾗﾝﾀﾝﾘﾝｸﾞ</t>
  </si>
  <si>
    <t>RTRWF050</t>
  </si>
  <si>
    <t>BCWF50ﾗﾝﾀﾝﾘﾝｸﾞ</t>
  </si>
  <si>
    <t>RTRWF055</t>
  </si>
  <si>
    <t>BCWF55ﾗﾝﾀﾝﾘﾝｸﾞ</t>
  </si>
  <si>
    <t>RTRWF060</t>
  </si>
  <si>
    <t>BCWF60ﾗﾝﾀﾝﾘﾝｸﾞ</t>
  </si>
  <si>
    <t>RTRWF065</t>
  </si>
  <si>
    <t>BCWF65ﾗﾝﾀﾝﾘﾝｸﾞ</t>
  </si>
  <si>
    <t>RTRWF070</t>
  </si>
  <si>
    <t>BCWF70ﾗﾝﾀﾝﾘﾝｸﾞ</t>
  </si>
  <si>
    <t>RTRWF075</t>
  </si>
  <si>
    <t>BCWF75ﾗﾝﾀﾝﾘﾝｸﾞ</t>
  </si>
  <si>
    <t>RTRWF080</t>
  </si>
  <si>
    <t>BCWF80ﾗﾝﾀﾝﾘﾝｸﾞ</t>
  </si>
  <si>
    <t>RTRWF085</t>
  </si>
  <si>
    <t>BCWF85ﾗﾝﾀﾝﾘﾝｸﾞ</t>
  </si>
  <si>
    <t>RTRWF090</t>
  </si>
  <si>
    <t>BCWF90ﾗﾝﾀﾝﾘﾝｸﾞ</t>
  </si>
  <si>
    <t>RTRWF095</t>
  </si>
  <si>
    <t>BCWF95ﾗﾝﾀﾝﾘﾝｸﾞ</t>
  </si>
  <si>
    <t>RTRWF100</t>
  </si>
  <si>
    <t>BCWF100ﾗﾝﾀﾝﾘﾝｸﾞ</t>
  </si>
  <si>
    <t>RTRWF105</t>
  </si>
  <si>
    <t>BCWF105ﾗﾝﾀﾝﾘﾝｸﾞ</t>
  </si>
  <si>
    <t>RTRWF110</t>
  </si>
  <si>
    <t>BCWF110ﾗﾝﾀﾝﾘﾝｸﾞ</t>
  </si>
  <si>
    <t>RTRWF115</t>
  </si>
  <si>
    <t>BCWF115ﾗﾝﾀﾝﾘﾝｸﾞ</t>
  </si>
  <si>
    <t>RTRWF120</t>
  </si>
  <si>
    <t>BCWF120ﾗﾝﾀﾝﾘﾝｸﾞ</t>
  </si>
  <si>
    <t>RU1901</t>
  </si>
  <si>
    <t>RU1902</t>
  </si>
  <si>
    <t>RU1903</t>
  </si>
  <si>
    <t>RU1905</t>
  </si>
  <si>
    <t>RU1908</t>
  </si>
  <si>
    <t>RU1910</t>
  </si>
  <si>
    <t>RU1915</t>
  </si>
  <si>
    <t>RU1920</t>
  </si>
  <si>
    <t>RU1925</t>
  </si>
  <si>
    <t>RU1930</t>
  </si>
  <si>
    <t>RU1940</t>
  </si>
  <si>
    <t>RU1950</t>
  </si>
  <si>
    <t>RU1960</t>
  </si>
  <si>
    <t>RV1601</t>
  </si>
  <si>
    <t>RV1602</t>
  </si>
  <si>
    <t>RV1603</t>
  </si>
  <si>
    <t>RV1605</t>
  </si>
  <si>
    <t>RV1608</t>
  </si>
  <si>
    <t>RV1610</t>
  </si>
  <si>
    <t>RV1615</t>
  </si>
  <si>
    <t>RV1620</t>
  </si>
  <si>
    <t>RV1625</t>
  </si>
  <si>
    <t>RV1630</t>
  </si>
  <si>
    <t>RV1640</t>
  </si>
  <si>
    <t>RV1650</t>
  </si>
  <si>
    <t>RV1660</t>
  </si>
  <si>
    <t>S2524T</t>
  </si>
  <si>
    <t>S3024T</t>
  </si>
  <si>
    <t>SAMZB-1S防蝕亜鉛</t>
  </si>
  <si>
    <t>SAMZB3</t>
  </si>
  <si>
    <t>SAMZB-3防蝕亜鉛</t>
  </si>
  <si>
    <t>SAMZB-3S防蝕亜鉛</t>
  </si>
  <si>
    <t>SBC001</t>
  </si>
  <si>
    <t>SBC-001Bｻﾌﾞﾊﾞｯﾃﾘｰﾁｬｰｼﾞｬｰ</t>
  </si>
  <si>
    <t>SBCF016S</t>
  </si>
  <si>
    <t>SBCF030S</t>
  </si>
  <si>
    <t>SBCF090S</t>
  </si>
  <si>
    <t>海水ｺｼ器用B型ｴﾙﾎﾞ50SPX50</t>
  </si>
  <si>
    <t>海水ｺｼ器用B型ｴﾙﾎﾞ80SPX63</t>
  </si>
  <si>
    <t>海水ｺｼ器用B型ｴﾙﾎﾞ80SPX76</t>
  </si>
  <si>
    <t>BSM10*100ｽﾗｲﾄﾞﾎﾞﾙﾄ</t>
  </si>
  <si>
    <t>BSM10*150ｽﾗｲﾄﾞﾎﾞﾙﾄ</t>
  </si>
  <si>
    <t>BSM10*200ｽﾗｲﾄﾞﾎﾞﾙﾄ</t>
  </si>
  <si>
    <t>BSM12*100ｽﾗｲﾄﾞﾎﾞﾙﾄ</t>
  </si>
  <si>
    <t>BSM12*150ｽﾗｲﾄﾞﾎﾞﾙﾄ</t>
  </si>
  <si>
    <t>BSM12*200ｽﾗｲﾄﾞﾎﾞﾙﾄ</t>
  </si>
  <si>
    <t>BSM12*220ｽﾗｲﾄﾞﾎﾞﾙﾄ</t>
  </si>
  <si>
    <t>BSM12*250ｽﾗｲﾄﾞﾎﾞﾙﾄ</t>
  </si>
  <si>
    <t>BSM16*150ｽﾗｲﾄﾞﾎﾞﾙﾄ</t>
  </si>
  <si>
    <t>BSM16*200ｽﾗｲﾄﾞﾎﾞﾙﾄ</t>
  </si>
  <si>
    <t>BSM16*250ｽﾗｲﾄﾞﾎﾞﾙﾄ</t>
  </si>
  <si>
    <t>BSM16*300ｽﾗｲﾄﾞﾎﾞﾙﾄ</t>
  </si>
  <si>
    <t>BSM20*150ｽﾗｲﾄﾞﾎﾞﾙﾄ</t>
  </si>
  <si>
    <t>BSM20*200ｽﾗｲﾄﾞﾎﾞﾙﾄ</t>
  </si>
  <si>
    <t>BSM20*250ｽﾗｲﾄﾞﾎﾞﾙﾄ</t>
  </si>
  <si>
    <t>BSM20*300ｽﾗｲﾄﾞﾎﾞﾙﾄ</t>
  </si>
  <si>
    <t>BSW3/8*120ｽﾗｲﾄﾞﾎﾞﾙﾄ</t>
  </si>
  <si>
    <t>BSW1/2*120ｽﾗｲﾄﾞﾎﾞﾙﾄ</t>
  </si>
  <si>
    <t>BSW5/8*100ｽﾗｲﾄﾞﾎﾞﾙﾄ</t>
  </si>
  <si>
    <t>BSW5/8*330ｽﾗｲﾄﾞﾎﾞﾙﾄ</t>
  </si>
  <si>
    <t>BSW3/4*350ｽﾗｲﾄﾞﾎﾞﾙﾄ</t>
  </si>
  <si>
    <t>BSW1”*400ｽﾗｲﾄﾞﾎﾞﾙﾄ</t>
  </si>
  <si>
    <t>BC3/4ｽﾙﾊﾙｺﾈｸｼｮﾝ</t>
  </si>
  <si>
    <t>BC1”ｽﾙﾊﾙｺﾈｸｼｮﾝ</t>
  </si>
  <si>
    <t>BC11/4ｽﾙﾊﾙｺﾈｸｼｮﾝ</t>
  </si>
  <si>
    <t>BC11/2ｽﾙﾊﾙｺﾈｸｼｮﾝ</t>
  </si>
  <si>
    <t>BC2”ｽﾙﾊﾙｺﾈｸｼｮﾝ</t>
  </si>
  <si>
    <t>BC21/2ｽﾙﾊﾙｺﾈｸｼｮﾝ</t>
  </si>
  <si>
    <t>SC60789ｵｲﾙｼｰﾙ(φ60用)</t>
  </si>
  <si>
    <t>SC658510</t>
  </si>
  <si>
    <t>SC709513</t>
  </si>
  <si>
    <t>SC7510512ｵｲﾙｼｰﾙ(φ75用)</t>
  </si>
  <si>
    <t>SC8010513ｵｲﾙｼｰﾙ(φ80用)</t>
  </si>
  <si>
    <t>SF100024FD</t>
  </si>
  <si>
    <t>SF100024V電ｸﾗ用ﾌｨｰﾙﾄﾞ</t>
  </si>
  <si>
    <t>SF1000AM</t>
  </si>
  <si>
    <t>SF1000電ｸﾗ用ｱﾏﾁｭｱ(板ﾊﾞﾈ付)</t>
  </si>
  <si>
    <t>SF1000/BMF24V電磁ｸﾗｯﾁ</t>
  </si>
  <si>
    <t>SF1000IP</t>
  </si>
  <si>
    <t>SF1000電ｸﾗ用ｲﾝﾅｰﾌﾟﾚｰﾄ</t>
  </si>
  <si>
    <t>SF1000PP</t>
  </si>
  <si>
    <t>SF1000電ｸﾗ用ﾌﾟﾚｯｼｬｰﾌﾟﾚｰﾄ</t>
  </si>
  <si>
    <t>SF1000RT</t>
  </si>
  <si>
    <t>SF1000電ｸﾗ用ﾛｰﾀｰ</t>
  </si>
  <si>
    <t>SF122524FD</t>
  </si>
  <si>
    <t>SF122524V電ｸﾗ用ﾌｨｰﾙﾄﾞ</t>
  </si>
  <si>
    <t>SF1225AM</t>
  </si>
  <si>
    <t>SF1225電ｸﾗ用ｱﾏﾁｭｱ(板ﾊﾞﾈ付)</t>
  </si>
  <si>
    <t>SF1225/BMF24V電磁ｸﾗｯﾁ</t>
  </si>
  <si>
    <t>SF1225IP</t>
  </si>
  <si>
    <t>SF1225電ｸﾗ用ｲﾝﾅｰﾌﾟﾚｰﾄ</t>
  </si>
  <si>
    <t>SF1225PP</t>
  </si>
  <si>
    <t>SF1225電ｸﾗ用ﾌﾟﾚｯｼｬｰﾌﾟﾚｰﾄ</t>
  </si>
  <si>
    <t>SF1225RT</t>
  </si>
  <si>
    <t>SF1225電ｸﾗ用ﾛｰﾀｰ</t>
  </si>
  <si>
    <t>SF65012V電ｸﾗ用ﾌｨｰﾙﾄﾞ</t>
  </si>
  <si>
    <t>SF65024V電ｸﾗ用ﾌｨｰﾙﾄﾞｱﾀﾞﾌﾟﾀｰ</t>
  </si>
  <si>
    <t>SF65024V電ｸﾗ用ﾌｨｰﾙﾄﾞ</t>
  </si>
  <si>
    <t>SF650電ｸﾗ用ｱﾏﾁｭｱ(板ﾊﾞﾈ付)</t>
  </si>
  <si>
    <t>SF650BMF24</t>
  </si>
  <si>
    <t>SF650/BMF24V電磁ｸﾗｯﾁ</t>
  </si>
  <si>
    <t>SF650IMF24</t>
  </si>
  <si>
    <t>SF650電ｸﾗ用ｲﾝﾅｰﾌﾟﾚｰﾄ</t>
  </si>
  <si>
    <t>SF650電ｸﾗ用ﾌﾟﾚｯｼｬｰﾌﾟﾚｰﾄ</t>
  </si>
  <si>
    <t>SF650電ｸﾗ用ﾛｰﾀｰ</t>
  </si>
  <si>
    <t>SF82524Vﾌｨｰﾙﾄﾞｱﾀﾞﾌﾟﾀｰ</t>
  </si>
  <si>
    <t>SF82524V電ｸﾗ用ﾌｨｰﾙﾄﾞ</t>
  </si>
  <si>
    <t>SF825電ｸﾗ用ｱﾏﾁｭｱ(板ﾊﾞﾈ付)</t>
  </si>
  <si>
    <t>SF825BMF24</t>
  </si>
  <si>
    <t>SF825/BMF24V電磁ｸﾗｯﾁ</t>
  </si>
  <si>
    <t>SF825IMF24</t>
  </si>
  <si>
    <t>SF825電ｸﾗ用ｲﾝﾅｰﾌﾟﾚｰﾄ</t>
  </si>
  <si>
    <t>SF825電ｸﾗ用ﾌﾟﾚｯｼｬｰﾌﾟﾚｰﾄ</t>
  </si>
  <si>
    <t>SF825電ｸﾗ用ﾌﾟｰﾘｰ</t>
  </si>
  <si>
    <t>SF825電ｸﾗ用ﾛｰﾀｰ</t>
  </si>
  <si>
    <t>400W澤藤充電発電機本体のみ</t>
  </si>
  <si>
    <t>BS1/8ﾈｼﾞ込み四角頭ﾌﾟﾗｸﾞ</t>
  </si>
  <si>
    <t>BS1/4ﾈｼﾞ込み四角頭ﾌﾟﾗｸﾞ</t>
  </si>
  <si>
    <t>BS3/8ﾈｼﾞ込み四角頭ﾌﾟﾗｸﾞ</t>
  </si>
  <si>
    <t>BS1/2ﾈｼﾞ込み四角頭ﾌﾟﾗｸﾞ</t>
  </si>
  <si>
    <t>SK10</t>
  </si>
  <si>
    <t>SK-10(140*80*170)ｺｯｸﾎﾞｰﾄ</t>
  </si>
  <si>
    <t>SK13</t>
  </si>
  <si>
    <t>SK-13(170*110*200)ｺｯｸﾎﾞｰﾄ</t>
  </si>
  <si>
    <t>SK16</t>
  </si>
  <si>
    <t>SK-16(200*140*240)ｺｯｸﾎﾞｰﾄ</t>
  </si>
  <si>
    <t>SK17</t>
  </si>
  <si>
    <t>SK-17(210*150*250)ｺｯｸﾎﾞｰﾄ</t>
  </si>
  <si>
    <t>SK21</t>
  </si>
  <si>
    <t>SK-21(250*190*320)ｺｯｸﾎﾞｰﾄ</t>
  </si>
  <si>
    <t>SK2524</t>
  </si>
  <si>
    <t>SK-2524ﾎﾟﾝﾃﾞｨDC24V</t>
  </si>
  <si>
    <t>SK-62510ﾎﾟﾝﾃﾞｨAC100V</t>
  </si>
  <si>
    <t>SKN100</t>
  </si>
  <si>
    <t>SKN-100ｻｲﾚﾝｻｰ</t>
  </si>
  <si>
    <t>SKN-100Fｻｲﾚﾝｻｰ</t>
  </si>
  <si>
    <t>SKN125</t>
  </si>
  <si>
    <t>SKN-125ｻｲﾚﾝｻｰ</t>
  </si>
  <si>
    <t>SKN-125Fｻｲﾚﾝｻｰ</t>
  </si>
  <si>
    <t>SKN150</t>
  </si>
  <si>
    <t>SKN-150ｻｲﾚﾝｻｰ</t>
  </si>
  <si>
    <t>SKN-150Fｻｲﾚﾝｻｰ</t>
  </si>
  <si>
    <t>SKN200</t>
  </si>
  <si>
    <t>SKN-200ｻｲﾚﾝｻｰ</t>
  </si>
  <si>
    <t>SKN-200Fｻｲﾚﾝｻｰ</t>
  </si>
  <si>
    <t>SKN250</t>
  </si>
  <si>
    <t>SKN-250ｻｲﾚﾝｻｰ</t>
  </si>
  <si>
    <t>SKN-250Fｻｲﾚﾝｻｰ</t>
  </si>
  <si>
    <t>SMA110</t>
  </si>
  <si>
    <t>120型*110SM型空冷式中間軸受ﾒﾀﾙ</t>
  </si>
  <si>
    <t>SMA115</t>
  </si>
  <si>
    <t>120型*115SM型空冷式中間軸受ﾒﾀﾙ</t>
  </si>
  <si>
    <t>SMA120</t>
  </si>
  <si>
    <t>120型*120SM型空冷式中間軸受ﾒﾀﾙ</t>
  </si>
  <si>
    <t>SMA125</t>
  </si>
  <si>
    <t>140型*125SM型空冷式中間軸受ﾒﾀﾙ</t>
  </si>
  <si>
    <t>SMA130</t>
  </si>
  <si>
    <t>140型*130SM型空冷式中間軸受ﾒﾀﾙ</t>
  </si>
  <si>
    <t>SMA135</t>
  </si>
  <si>
    <t>140型*135SM型空冷式中間軸受ﾒﾀﾙ</t>
  </si>
  <si>
    <t>SMA140</t>
  </si>
  <si>
    <t>140型*140SM型空冷式中間軸受ﾒﾀﾙ</t>
  </si>
  <si>
    <t>SMA145</t>
  </si>
  <si>
    <t>160型*145SM型空冷式中間軸受ﾒﾀﾙ</t>
  </si>
  <si>
    <t>SMT24(24V)日立ｽｰﾊﾟｰﾏﾘﾝﾄｲﾚ</t>
  </si>
  <si>
    <t>SN1020</t>
  </si>
  <si>
    <t>SN1030</t>
  </si>
  <si>
    <t>SN1050</t>
  </si>
  <si>
    <t>SN1050日本ｹｰﾌﾞﾙ用ﾌﾞﾗｹｯﾄ+ｼﾑ</t>
  </si>
  <si>
    <t>SN513SFB1ﾌﾟﾗﾝﾏｰﾌﾞﾛｯｸ(φ60用)</t>
  </si>
  <si>
    <t>SN515SFB1ﾌﾟﾗﾝﾏｰﾌﾞﾛｯｸ(φ65用)</t>
  </si>
  <si>
    <t>SN516SFB1ﾌﾟﾗﾝﾏｰﾌﾞﾛｯｸ(φ70用)</t>
  </si>
  <si>
    <t>SN517SFB1ﾌﾟﾗﾝﾏｰﾌﾞﾛｯｸ(φ75用)</t>
  </si>
  <si>
    <t>SN518SFB1ﾌﾟﾗﾝﾏｰﾌﾞﾛｯｸ(φ80用)</t>
  </si>
  <si>
    <t>SOSUI19X10</t>
  </si>
  <si>
    <t>内径19*10m冷却水管ﾎｰｽ</t>
  </si>
  <si>
    <t>内径19*2m冷却水管ﾎｰｽ</t>
  </si>
  <si>
    <t>内径19*5m冷却水管ﾎｰｽ</t>
  </si>
  <si>
    <t>SOSUI25X10</t>
  </si>
  <si>
    <t>内径25.4*10m冷却水管ﾎｰｽ</t>
  </si>
  <si>
    <t>内径25.4*2m冷却水管ﾎｰｽ</t>
  </si>
  <si>
    <t>内径25.4*5m冷却水管ﾎｰｽ</t>
  </si>
  <si>
    <t>SOSUI32X10</t>
  </si>
  <si>
    <t>内径31.8*10m冷却水管ﾎｰｽ</t>
  </si>
  <si>
    <t>内径31.8*2m冷却水管ﾎｰｽ</t>
  </si>
  <si>
    <t>内径31.8*5m冷却水管ﾎｰｽ</t>
  </si>
  <si>
    <t>SOSUI38X10</t>
  </si>
  <si>
    <t>内径38.1*10m冷却水管ﾎｰｽ</t>
  </si>
  <si>
    <t>内径38.1*2m冷却水管ﾎｰｽ</t>
  </si>
  <si>
    <t>内径38.1*5m冷却水管ﾎｰｽ</t>
  </si>
  <si>
    <t>SOSUI45X10</t>
  </si>
  <si>
    <t>内径44.5*10m冷却水管ﾎｰｽ</t>
  </si>
  <si>
    <t>内径44.5*2m冷却水管ﾎｰｽ</t>
  </si>
  <si>
    <t>内径44.5*5m冷却水管ﾎｰｽ</t>
  </si>
  <si>
    <t>SOSUI50X10</t>
  </si>
  <si>
    <t>内径50.8*10m冷却水管ﾎｰｽ</t>
  </si>
  <si>
    <t>内径50.8*2m冷却水管ﾎｰｽ</t>
  </si>
  <si>
    <t>内径50.8*5m冷却水管ﾎｰｽ</t>
  </si>
  <si>
    <t>SOSUI63X10</t>
  </si>
  <si>
    <t>内径63.5*10m冷却水管ﾎｰｽ</t>
  </si>
  <si>
    <t>内径63.5*2m冷却水管ﾎｰｽ</t>
  </si>
  <si>
    <t>内径63.5*5m冷却水管ﾎｰｽ</t>
  </si>
  <si>
    <t>SP03017A</t>
  </si>
  <si>
    <t>SP-30ｾﾚﾎﾟﾝ用ｼｬﾌﾄ</t>
  </si>
  <si>
    <t>SP0306</t>
  </si>
  <si>
    <t>SP30ｾﾚｯｸｽﾎﾟﾝﾌﾟ用ｲﾝﾍﾟﾗ(海水用)</t>
  </si>
  <si>
    <t>SP030B</t>
  </si>
  <si>
    <t>SP0606</t>
  </si>
  <si>
    <t>SP60ｾﾚｯｸｽﾎﾟﾝﾌﾟ用ｲﾝﾍﾟﾗ(海水用)</t>
  </si>
  <si>
    <t>SP0606KI</t>
  </si>
  <si>
    <t>SP60ｾﾚｯｸｽﾎﾟﾝﾌﾟ用ｲﾝﾍﾟﾗ(ｷｰ)</t>
  </si>
  <si>
    <t>SP-70ｾﾚﾎﾟﾝ用ｼｬﾌﾄ</t>
  </si>
  <si>
    <t>SP-70ｾﾚﾎﾟﾝ用ｹｰｼﾝｸﾞ</t>
  </si>
  <si>
    <t>SP0706</t>
  </si>
  <si>
    <t>SP70ｾﾚｯｸｽﾎﾟﾝﾌﾟ用ｲﾝﾍﾟﾗ(海水用)</t>
  </si>
  <si>
    <t>SP070B</t>
  </si>
  <si>
    <t>SP-100ｾﾚﾎﾟﾝ用水切板</t>
  </si>
  <si>
    <t>SP-100ｾﾚP用ｵｲﾙｼｰﾙ</t>
  </si>
  <si>
    <t>SP100ｾﾚP用ｵｰﾘﾝｸﾞ(大)(S-80)</t>
  </si>
  <si>
    <t>SP10017A</t>
  </si>
  <si>
    <t>SP100ｾﾚP用ｶﾞｽｹｯﾄ(A)</t>
  </si>
  <si>
    <t>SP10017B</t>
  </si>
  <si>
    <t>SP100ｾﾚP用ｶﾞｽｹｯﾄ(B)</t>
  </si>
  <si>
    <t>SP-100ｾﾚﾎﾟﾝ用ｹｰｼﾝｸﾞ</t>
  </si>
  <si>
    <t>SP-100ｾﾚP用ｽﾅｯﾌﾟﾘﾝｸﾞ(H47)</t>
  </si>
  <si>
    <t>SP1306</t>
  </si>
  <si>
    <t>SP-150ｾﾚﾎﾟﾝ用水切板</t>
  </si>
  <si>
    <t>SP-150ｾﾚP用ﾒｶｼｰﾙ</t>
  </si>
  <si>
    <t>SP-150ｾﾚP用ｳｲﾔﾌﾟﾚｰﾄ</t>
  </si>
  <si>
    <t>SP-150ｾﾚｯｸｽﾎﾟﾝﾌﾟ用ｶﾑ(ﾋﾞｽ付)</t>
  </si>
  <si>
    <t>SP-150ｾﾚP用ｶﾊﾞｰﾌﾟﾚｰﾄ</t>
  </si>
  <si>
    <t>SP150ｾﾚP用ｵｰﾘﾝｸﾞ(大)(S-95)</t>
  </si>
  <si>
    <t>SP15017A</t>
  </si>
  <si>
    <t>SP150ｾﾚP用ｶﾞｽｹｯﾄ(A)ボルト穴Ｍ8</t>
  </si>
  <si>
    <t>SP15017B</t>
  </si>
  <si>
    <t>SP150ｾﾚP用ｶﾞｽｹｯﾄ(B)ボルト穴Ｍ8</t>
  </si>
  <si>
    <t>SP-150~300ﾒｶﾆｶﾙ用Oﾘﾝｸﾞ</t>
  </si>
  <si>
    <t>SP1506</t>
  </si>
  <si>
    <t>SP1706</t>
  </si>
  <si>
    <t>SP-200ｾﾚｯｸｽﾎﾟﾝﾌﾟ用ｶﾑ(ﾋﾞｽ付)</t>
  </si>
  <si>
    <t>SP2106</t>
  </si>
  <si>
    <t>SP2806</t>
  </si>
  <si>
    <t>SP-300ｾﾚP用ｳｲﾔﾌﾟﾚｰﾄ</t>
  </si>
  <si>
    <t>SP30017A</t>
  </si>
  <si>
    <t>SP300ｾﾚP用ｶﾞｽｹｯﾄ(A)</t>
  </si>
  <si>
    <t>SP30017B</t>
  </si>
  <si>
    <t>SP300ｾﾚP用ｶﾞｽｹｯﾄ(B)</t>
  </si>
  <si>
    <t>SP-300ｾﾚP用ｽﾅｯﾌﾟﾘﾝｸﾞ(H62)</t>
  </si>
  <si>
    <t>6305LLBﾍﾞｱﾘﾝｸﾞ(SP300ｾﾚP用)</t>
  </si>
  <si>
    <t>SP3006</t>
  </si>
  <si>
    <t>SP-400ｾﾚﾎﾟﾝ用ｽﾅｯﾌﾟﾘﾝｸﾞ(H72)</t>
  </si>
  <si>
    <t>SP4006</t>
  </si>
  <si>
    <t>SP-500ｾﾚﾎﾟﾝ用水切板</t>
  </si>
  <si>
    <t>SP-500ｾﾚP用ﾒｶｼｰﾙ</t>
  </si>
  <si>
    <t>SP-500ｾﾚP用ｳｲﾔﾌﾟﾚｰﾄ</t>
  </si>
  <si>
    <t>SP-500ｾﾚP用ｵｲﾙｼｰﾙ</t>
  </si>
  <si>
    <t>SP-500ｾﾚｯｸｽﾎﾟﾝﾌﾟ用ｶﾑ(ﾋﾞｽ付)</t>
  </si>
  <si>
    <t>SP-500ｾﾚP用ｶﾊﾞｰﾌﾟﾚｰﾄ</t>
  </si>
  <si>
    <t>SP500ｾﾚP用ｵｰﾘﾝｸﾞ(大)(G-130)</t>
  </si>
  <si>
    <t>SP50017A</t>
  </si>
  <si>
    <t>SP500ｾﾚP用ｶﾞｽｹｯﾄ(A)</t>
  </si>
  <si>
    <t>SP50017B</t>
  </si>
  <si>
    <t>SP500ｾﾚP用ｶﾞｽｹｯﾄ(B)</t>
  </si>
  <si>
    <t>SP50017C</t>
  </si>
  <si>
    <t>SP500ｶﾑ用ｶﾞｽｹｯﾄ</t>
  </si>
  <si>
    <t>SP-500ｾﾚﾎﾟﾝ用ｹｰｼﾝｸﾞ</t>
  </si>
  <si>
    <t>SP-500ｾﾚﾎﾟﾝ用ｷｰ8*8*40</t>
  </si>
  <si>
    <t>SP-500ｾﾚP用ｽﾅｯﾌﾟﾘﾝｸﾞ(H90)</t>
  </si>
  <si>
    <t>6308LLBﾍﾞｱﾘﾝｸﾞ(SP500ｾﾚP用)</t>
  </si>
  <si>
    <t>BCSP500ｾﾚﾎﾟﾝ用ﾌﾞｯｼｭ</t>
  </si>
  <si>
    <t>SP500電ｸﾗ取付用ﾌﾞｯｼｭ</t>
  </si>
  <si>
    <t>SP5006</t>
  </si>
  <si>
    <t>SP500B</t>
  </si>
  <si>
    <t>SP500Bｾﾚｯｸｽﾎﾟﾝﾌﾟ</t>
  </si>
  <si>
    <t>SP500B19</t>
  </si>
  <si>
    <t>SP-500Bｾﾚﾎﾟﾝ用ｼｬﾌﾄ300L</t>
  </si>
  <si>
    <t>SP500BCE19</t>
  </si>
  <si>
    <t>SP-500BCEｾﾚﾎﾟﾝ用ｼｬﾌﾄ320L</t>
  </si>
  <si>
    <t>SP500BCE24</t>
  </si>
  <si>
    <t>SP500BCE24Vｾﾚｯｸｽﾎﾟﾝﾌﾟ</t>
  </si>
  <si>
    <t>樫山製ｲﾝﾍﾟﾗｰ抜工具(#70~#200用)</t>
  </si>
  <si>
    <t>SP9006</t>
  </si>
  <si>
    <t>MFC25S，40Sﾗﾊﾞﾎﾟﾝ用電ｸﾗ12V</t>
  </si>
  <si>
    <t>MFC25S，40Sﾗﾊﾞﾎﾟﾝ用電ｸﾗ24V</t>
  </si>
  <si>
    <t>SPM14020</t>
  </si>
  <si>
    <t>SPM140ｾﾚﾎﾟﾝ用ｹｰｼﾝｸﾞ</t>
  </si>
  <si>
    <t>SPM14029</t>
  </si>
  <si>
    <t>BCSPM140(150)ｾﾚﾎﾟﾝ用ﾌﾞｯｼｭ</t>
  </si>
  <si>
    <t>SPM-140-524Vﾏﾘﾝｴｰｽ</t>
  </si>
  <si>
    <t>SPM15003</t>
  </si>
  <si>
    <t>SPM150ﾏﾘﾝｴｰｽ用水切板</t>
  </si>
  <si>
    <t>SPM15020</t>
  </si>
  <si>
    <t>SPM150ｾﾚﾎﾟﾝ用ｹｰｼﾝｸﾞ</t>
  </si>
  <si>
    <t>SPM-150-524Vﾏﾘﾝｴｰｽ</t>
  </si>
  <si>
    <t>SPM1505新ｶｰﾎﾞﾝﾌﾞﾗｼ(8X16)</t>
  </si>
  <si>
    <t>SPM1505新ｶｰﾎﾞﾝﾎﾙﾀﾞｰ</t>
  </si>
  <si>
    <t>SPM15061</t>
  </si>
  <si>
    <t>SPM20007</t>
  </si>
  <si>
    <t>SPM200AｾﾚP用ｵｲﾙｼｰﾙ(40559)</t>
  </si>
  <si>
    <t>SPM20020</t>
  </si>
  <si>
    <t>SPM200ｾﾚﾎﾟﾝ用ｹｰｼﾝｸﾞ(SP200共通</t>
  </si>
  <si>
    <t>SPM20025</t>
  </si>
  <si>
    <t>SPM-200ｾﾚﾎﾟﾝ用ｽﾅｯﾌﾟﾘﾝｸﾞ(S25)</t>
  </si>
  <si>
    <t>SPM20030</t>
  </si>
  <si>
    <t>BCSPM200ｾﾚﾎﾟﾝ用ﾌﾞｯｼｭ</t>
  </si>
  <si>
    <t>SPM200Bｾﾚｯｸｽﾎﾟﾝﾌﾟ用ｲﾝﾍﾟﾗ(海水用)</t>
  </si>
  <si>
    <t>SPM20061</t>
  </si>
  <si>
    <t>SPM200Bｾﾚｯｸｽﾎﾟﾝﾌﾟ用ｲﾝﾍﾟﾗ(ｵｲﾙ用</t>
  </si>
  <si>
    <t>SPM200E高効率ﾓｰﾀｰ付ｾﾚﾎﾟﾝ</t>
  </si>
  <si>
    <t>SRB21M1630</t>
  </si>
  <si>
    <t>SUSM16*30ｷｬｯﾌﾟB.T</t>
  </si>
  <si>
    <t>BSM163種ﾅｯﾄ</t>
  </si>
  <si>
    <t>STRH100A</t>
  </si>
  <si>
    <t>TW75A100A用ｽﾄﾛﾝｸﾞﾊﾞﾝﾄﾞ(MAX139)</t>
  </si>
  <si>
    <t>TW50A101φｽﾄﾛﾝｸﾞﾊﾞﾝﾄﾞ(MAX106)</t>
  </si>
  <si>
    <t>STRH125A</t>
  </si>
  <si>
    <t>TW70A128φ用ｽﾄﾛﾝｸﾞﾊﾞﾝﾄﾞ(MAX133)</t>
  </si>
  <si>
    <t>TW80A147φ用ｽﾄﾛﾝｸﾞﾊﾞﾝﾄﾞ(MAX152)</t>
  </si>
  <si>
    <t>STRH150A</t>
  </si>
  <si>
    <t>STRH175A</t>
  </si>
  <si>
    <t>STRH200A</t>
  </si>
  <si>
    <t>STRH250A</t>
  </si>
  <si>
    <t>TW10250A用ｽﾄﾛﾝｸﾞﾊﾞﾝﾄﾞ(MAX289)</t>
  </si>
  <si>
    <t>STRH38</t>
  </si>
  <si>
    <t>TW50850.8用ｽﾄﾛﾝｸﾞﾊﾞﾝﾄﾞ(MAX67)</t>
  </si>
  <si>
    <t>TW2ATSP35用ｽﾄﾛﾝｸﾞﾊﾞﾝﾄﾞ(MAX79)</t>
  </si>
  <si>
    <t>TW63563.5用ｽﾄﾛﾝｸﾞﾊﾞﾝﾄﾞ(MAX82)</t>
  </si>
  <si>
    <t>TW55A80A用ｽﾄﾛﾝｸﾞﾊﾞﾝﾄﾞ(MAX112)</t>
  </si>
  <si>
    <t>TW65A90A用ｽﾄﾛﾝｸﾞﾊﾞﾝﾄﾞ(MAX125)</t>
  </si>
  <si>
    <t>SUR5</t>
  </si>
  <si>
    <t>BS5寸ｽﾗｾﾛｰﾗｰ</t>
  </si>
  <si>
    <t>SVSP01</t>
  </si>
  <si>
    <t>SW03001110</t>
  </si>
  <si>
    <t>SW-300-1-11/10ﾜｲﾝﾀﾞｰ</t>
  </si>
  <si>
    <t>SW03001120</t>
  </si>
  <si>
    <t>SW-300-1-11/20ﾜｲﾝﾀﾞｰ</t>
  </si>
  <si>
    <t>SW03001130</t>
  </si>
  <si>
    <t>SW-300-1-11/30ﾜｲﾝﾀﾞｰ</t>
  </si>
  <si>
    <t>SW06001110</t>
  </si>
  <si>
    <t>SW-600-1-11/10ﾜｲﾝﾀﾞｰ</t>
  </si>
  <si>
    <t>SW06001120</t>
  </si>
  <si>
    <t>SW-600-1-11/20ﾜｲﾝﾀﾞｰ</t>
  </si>
  <si>
    <t>SW06001130</t>
  </si>
  <si>
    <t>SW-600-1-11/30ﾜｲﾝﾀﾞｰ</t>
  </si>
  <si>
    <t>SW0600311012</t>
  </si>
  <si>
    <t>SW-600-3-11/1012Vﾜｲﾝﾀﾞｰ</t>
  </si>
  <si>
    <t>SW0600311024</t>
  </si>
  <si>
    <t>SW-600-3-11/1024Vﾜｲﾝﾀﾞｰ</t>
  </si>
  <si>
    <t>SW0600312012</t>
  </si>
  <si>
    <t>SW-600-3-11/2012Vﾜｲﾝﾀﾞｰ</t>
  </si>
  <si>
    <t>SW0600312024</t>
  </si>
  <si>
    <t>SW-600-3-11/2024Vﾜｲﾝﾀﾞｰ</t>
  </si>
  <si>
    <t>SW0600313012</t>
  </si>
  <si>
    <t>SW-600-3-11/3012Vﾜｲﾝﾀﾞｰ</t>
  </si>
  <si>
    <t>SW0600313024</t>
  </si>
  <si>
    <t>SW-600-3-11/3024Vﾜｲﾝﾀﾞｰ</t>
  </si>
  <si>
    <t>SW10001110</t>
  </si>
  <si>
    <t>SW-1000-1-11/10ﾜｲﾝﾀﾞｰ</t>
  </si>
  <si>
    <t>SW10001120</t>
  </si>
  <si>
    <t>SW-1000-1-11/20ﾜｲﾝﾀﾞｰ</t>
  </si>
  <si>
    <t>SW10001130</t>
  </si>
  <si>
    <t>SW-1000-1-11/30ﾜｲﾝﾀﾞｰ</t>
  </si>
  <si>
    <t>SW1000311012</t>
  </si>
  <si>
    <t>SW-1000-3-11/1012Vﾜｲﾝﾀﾞｰ</t>
  </si>
  <si>
    <t>SW1000311024</t>
  </si>
  <si>
    <t>SW-1000-3-11/1024Vﾜｲﾝﾀﾞｰ</t>
  </si>
  <si>
    <t>SW1000312012</t>
  </si>
  <si>
    <t>SW-1000-3-11/2012Vﾜｲﾝﾀﾞｰ</t>
  </si>
  <si>
    <t>SW1000312024</t>
  </si>
  <si>
    <t>SW-1000-3-11/2024Vﾜｲﾝﾀﾞｰ</t>
  </si>
  <si>
    <t>SW1000313012</t>
  </si>
  <si>
    <t>SW-1000-3-11/3012Vﾜｲﾝﾀﾞｰ</t>
  </si>
  <si>
    <t>SW1000313024</t>
  </si>
  <si>
    <t>SW-1000-3-11/3024Vﾜｲﾝﾀﾞｰ</t>
  </si>
  <si>
    <t>SW20001110</t>
  </si>
  <si>
    <t>SW-2000-1-11/10ﾜｲﾝﾀﾞｰ</t>
  </si>
  <si>
    <t>SW20001120</t>
  </si>
  <si>
    <t>SW-2000-1-11/20ﾜｲﾝﾀﾞｰ</t>
  </si>
  <si>
    <t>SW20001130</t>
  </si>
  <si>
    <t>SW-2000-1-11/30ﾜｲﾝﾀﾞｰ</t>
  </si>
  <si>
    <t>SW2000311024</t>
  </si>
  <si>
    <t>SW-2000-3-11/1024Vﾜｲﾝﾀﾞｰ</t>
  </si>
  <si>
    <t>SW2000312024</t>
  </si>
  <si>
    <t>SW-2000-3-11/2024Vﾜｲﾝﾀﾞｰ</t>
  </si>
  <si>
    <t>SW2000313024</t>
  </si>
  <si>
    <t>SW-2000-3-11/3024Vﾜｲﾝﾀﾞｰ</t>
  </si>
  <si>
    <t>SW-21H2連式ｺﾝﾄﾛｰﾙBOXS-100用</t>
  </si>
  <si>
    <t>SW30001110</t>
  </si>
  <si>
    <t>SW-3000-1-11/10ﾜｲﾝﾀﾞｰ</t>
  </si>
  <si>
    <t>SW30001120</t>
  </si>
  <si>
    <t>SW-3000-1-11/20ﾜｲﾝﾀﾞｰ</t>
  </si>
  <si>
    <t>SW30001130</t>
  </si>
  <si>
    <t>SW-3000-1-11/30ﾜｲﾝﾀﾞｰ</t>
  </si>
  <si>
    <t>SW3000311024</t>
  </si>
  <si>
    <t>SW-3000-3-11/1024Vﾜｲﾝﾀﾞｰ</t>
  </si>
  <si>
    <t>SW3000312024</t>
  </si>
  <si>
    <t>SW-3000-3-11/2024Vﾜｲﾝﾀﾞｰ</t>
  </si>
  <si>
    <t>SW3000313024</t>
  </si>
  <si>
    <t>SW-3000-3-11/3024Vﾜｲﾝﾀﾞｰ</t>
  </si>
  <si>
    <t>170*90(1109)亜鉛板完成品綴線ﾎﾞﾙﾄ付</t>
  </si>
  <si>
    <t>200*105(1259)亜鉛板完成品綴線ﾎﾞﾙﾄ付</t>
  </si>
  <si>
    <t>210*110(1409)亜鉛板完成品綴線ﾎﾞﾙﾄ付</t>
  </si>
  <si>
    <t>220*120(1509)亜鉛板完成品綴線ﾎﾞﾙﾄ付</t>
  </si>
  <si>
    <t>SZ018A</t>
  </si>
  <si>
    <t>232*150(2329-150)亜鉛板完成品綴線ﾎﾞﾙﾄ付</t>
  </si>
  <si>
    <t>SZ018B</t>
  </si>
  <si>
    <t>232*160(2329-160)亜鉛板完成品綴線ﾎﾞﾙﾄ付</t>
  </si>
  <si>
    <t>240*130(1709)亜鉛板完成品綴線ﾎﾞﾙﾄ付</t>
  </si>
  <si>
    <t>250*140(1809)亜鉛板完成品綴線ﾎﾞﾙﾄ付</t>
  </si>
  <si>
    <t>260*145(1909)亜鉛板完成品綴線ﾎﾞﾙﾄ付</t>
  </si>
  <si>
    <t>280*155(2009)亜鉛板完成品綴線ﾎﾞﾙﾄ付</t>
  </si>
  <si>
    <t>300*167(2109)亜鉛板完成品綴線ﾎﾞﾙﾄ付</t>
  </si>
  <si>
    <t>310*175(2209)亜鉛板完成品綴線ﾎﾞﾙﾄ付</t>
  </si>
  <si>
    <t>320*181(2309)亜鉛板完成品綴線ﾎﾞﾙﾄ付</t>
  </si>
  <si>
    <t>330*180(2409)亜鉛板完成品綴線ﾎﾞﾙﾄ付</t>
  </si>
  <si>
    <t>340*200(2509)亜鉛板完成品綴線ﾎﾞﾙﾄ付</t>
  </si>
  <si>
    <t>350*208(2609)亜鉛板完成品綴線ﾎﾞﾙﾄ付</t>
  </si>
  <si>
    <t>360*200(2709)亜鉛板完成品綴線ﾎﾞﾙﾄ付</t>
  </si>
  <si>
    <t>380*223(2809)亜鉛板完成品綴線ﾎﾞﾙﾄ付</t>
  </si>
  <si>
    <t>390*210(2909)亜鉛板完成品綴線ﾎﾞﾙﾄ付</t>
  </si>
  <si>
    <t>430*305(3009)亜鉛板完成品綴線ﾎﾞﾙﾄ付</t>
  </si>
  <si>
    <t>460*325(3209)亜鉛板完成品綴線ﾎﾞﾙﾄ付</t>
  </si>
  <si>
    <t>470*340(3309)亜鉛板完成品綴線ﾎﾞﾙﾄ付</t>
  </si>
  <si>
    <t>480*350(3409)亜鉛板完成品綴線ﾎﾞﾙﾄ付</t>
  </si>
  <si>
    <t>390*310(3009)亜鉛板完成品綴線ﾎﾞﾙﾄ付</t>
  </si>
  <si>
    <t>400*325(3159)亜鉛板完成品綴線ﾎﾞﾙﾄ付</t>
  </si>
  <si>
    <t>420*340(3309)亜鉛板完成品綴線ﾎﾞﾙﾄ付</t>
  </si>
  <si>
    <t>430*350(3409)亜鉛板完成品綴線ﾎﾞﾙﾄ付</t>
  </si>
  <si>
    <t>440*365(3559)亜鉛板完成品綴線ﾎﾞﾙﾄ付</t>
  </si>
  <si>
    <t>460*385(3759)亜鉛板完成品綴線ﾎﾞﾙﾄ付</t>
  </si>
  <si>
    <t>480*400(3909)亜鉛板完成品綴線ﾎﾞﾙﾄ付</t>
  </si>
  <si>
    <t>500*415(4059)亜鉛板完成品綴線ﾎﾞﾙﾄ付</t>
  </si>
  <si>
    <t>510*425(4159)亜鉛板完成品綴線ﾎﾞﾙﾄ付</t>
  </si>
  <si>
    <t>100*60*15(809)亜鉛板完綴線ﾎﾞﾙﾄ付</t>
  </si>
  <si>
    <t>530*435(4259)亜鉛板完成品綴線ﾎﾞﾙﾄ付</t>
  </si>
  <si>
    <t>540*445(4359)亜鉛板完成品綴線ﾎﾞﾙﾄ付</t>
  </si>
  <si>
    <t>110*65*15(909)亜鉛板完綴線ﾎﾞﾙﾄ付</t>
  </si>
  <si>
    <t>130*70*15(1009)亜鉛板完綴線ﾎﾞﾙﾄ付</t>
  </si>
  <si>
    <t>140*90*15(1059)亜鉛板完綴線ﾎﾞﾙﾄ付</t>
  </si>
  <si>
    <t>150*80*17(1109A)亜鉛板完綴線ﾎﾞﾙﾄ付</t>
  </si>
  <si>
    <t>160*85*17(1209)亜鉛板完綴線ﾎﾞﾙﾄ付</t>
  </si>
  <si>
    <t>180*110*17(1309)亜鉛板完綴線ﾎﾞﾙﾄ付</t>
  </si>
  <si>
    <t>ｽﾃﾝM8*30亜鉛板取付ｷｬｯﾌﾟﾎﾞﾙﾄ</t>
  </si>
  <si>
    <t>ｽﾃﾝM10*35亜鉛板取付ｷｬｯﾌﾟﾎﾞﾙﾄ</t>
  </si>
  <si>
    <t>ｽﾃﾝM12*30亜鉛板取付ｷｬｯﾌﾟﾎﾞﾙﾄ</t>
  </si>
  <si>
    <t>ｽﾃﾝM12*45亜鉛板取付ｷｬｯﾌﾟﾎﾞﾙﾄ</t>
  </si>
  <si>
    <t>260*145*20亜鉛板素材</t>
  </si>
  <si>
    <t>320*175*20亜鉛板素材</t>
  </si>
  <si>
    <t>330*180*20亜鉛板素材</t>
  </si>
  <si>
    <t>340*185*20亜鉛板素材</t>
  </si>
  <si>
    <t>360*200*20亜鉛板素材</t>
  </si>
  <si>
    <t>170*86*17亜鉛板素材(座ｸﾞﾘなし)</t>
  </si>
  <si>
    <t>200*90*20亜鉛板素材(座ｸﾞﾘなし)</t>
  </si>
  <si>
    <t>210*95*20亜鉛板素材(座ｸﾞﾘなし)</t>
  </si>
  <si>
    <t>220*110*20亜鉛板素材(座ｸﾞﾘなし)</t>
  </si>
  <si>
    <t>240*120*20亜鉛板素材(座ｸﾞﾘなし)</t>
  </si>
  <si>
    <t>250*140*20亜鉛板素材(座ｸﾞﾘなし)</t>
  </si>
  <si>
    <t>260*145*20亜鉛板素材(座ｸﾞﾘなし)</t>
  </si>
  <si>
    <t>280*150*20亜鉛板素材(座ｸﾞﾘなし)</t>
  </si>
  <si>
    <t>300*160*20亜鉛板素材(座ｸﾞﾘなし)</t>
  </si>
  <si>
    <t>310*165*20亜鉛板素材(座ｸﾞﾘなし)</t>
  </si>
  <si>
    <t>320*175*20亜鉛板素材(座ｸﾞﾘなし)</t>
  </si>
  <si>
    <t>330*180*20亜鉛板素材(座ｸﾞﾘなし)</t>
  </si>
  <si>
    <t>340*185*20亜鉛板素材(座ｸﾞﾘなし)</t>
  </si>
  <si>
    <t>350*190*20亜鉛板素材(座ｸﾞﾘなし)</t>
  </si>
  <si>
    <t>360*200*20亜鉛板素材(座ｸﾞﾘなし)</t>
  </si>
  <si>
    <t>380*210*25亜鉛板素材(座ｸﾞﾘなし)</t>
  </si>
  <si>
    <t>390*210*25亜鉛板素材(座ｸﾞﾘなし)</t>
  </si>
  <si>
    <t>430*305*25亜鉛板素材(座ｸﾞﾘなし)</t>
  </si>
  <si>
    <t>460*325*25亜鉛板素材(座ｸﾞﾘなし)</t>
  </si>
  <si>
    <t>470*340*25亜鉛板素材(座ｸﾞﾘなし)</t>
  </si>
  <si>
    <t>480*350*25亜鉛板素材(座ｸﾞﾘなし)</t>
  </si>
  <si>
    <t>520*390*25亜鉛板素材(座ｸﾞﾘなし)</t>
  </si>
  <si>
    <t>530*405*25亜鉛板素材(座ｸﾞﾘなし)</t>
  </si>
  <si>
    <t>550*430*30亜鉛板素材(座ｸﾞﾘなし)</t>
  </si>
  <si>
    <t>560*440*35亜鉛板素材(座ｸﾞﾘなし)</t>
  </si>
  <si>
    <t>(禁止)ｸﾘｰﾝﾌｧﾝTｰ25用ｱｯﾊﾞｰｶﾊﾞｰ</t>
  </si>
  <si>
    <t>T25E</t>
  </si>
  <si>
    <t>T-25EｸﾘｰﾝﾌｧﾝSWなし</t>
  </si>
  <si>
    <t>T25EHD</t>
  </si>
  <si>
    <t>T25EHU</t>
  </si>
  <si>
    <t>T25EUD</t>
  </si>
  <si>
    <t>(禁止)ｸﾘｰﾝﾌｧﾝTｰ30用ｱｯﾊﾞｰｶﾊﾞｰ</t>
  </si>
  <si>
    <t>T30E</t>
  </si>
  <si>
    <t>T-30EｸﾘｰﾝﾌｧﾝSWなし</t>
  </si>
  <si>
    <t>T30EHD</t>
  </si>
  <si>
    <t>T30EHU</t>
  </si>
  <si>
    <t>T30EUD</t>
  </si>
  <si>
    <t>(禁止)ｸﾘｰﾝﾌｧﾝTｰ70用ｱｯﾊﾞｰｶﾊﾞｰ</t>
  </si>
  <si>
    <t>T70AYA</t>
  </si>
  <si>
    <t>T-70E用ｱｯﾊﾟｰｶﾊﾞｰ(ﾎﾞﾙﾄ穴付)</t>
  </si>
  <si>
    <t>T70E</t>
  </si>
  <si>
    <t>T-70EｸﾘｰﾝﾌｧﾝﾀﾞﾝﾊﾟｰなしSWなし</t>
  </si>
  <si>
    <t>T70UMD</t>
  </si>
  <si>
    <t>TA-1防蝕ｱﾙﾐ(SET品)</t>
  </si>
  <si>
    <t>TA-1防蝕ｱﾙﾐ体のみ</t>
  </si>
  <si>
    <t>TA-2防蝕ｱﾙﾐ(SET品)</t>
  </si>
  <si>
    <t>TA-2防蝕ｱﾙﾐ体のみ</t>
  </si>
  <si>
    <t>F158φ中間ｶｯﾌﾟ用ﾘｰﾏｰﾎﾞﾙﾄ(13*54)</t>
  </si>
  <si>
    <t>F180φ中間ｶｯﾌﾟ用ﾘｰﾏｰﾎﾞﾙﾄ(16*65)</t>
  </si>
  <si>
    <t>F200φ中間ｶｯﾌﾟ用ﾘｰﾏｰﾎﾞﾙﾄ(20*75)</t>
  </si>
  <si>
    <t>T-25E.30E.70Eｶｰﾎﾞﾝｷｬｯﾌﾟ(黒)</t>
  </si>
  <si>
    <t>BCPT11/4*PF11/2特殊異径ﾆｯﾌﾟﾙ</t>
  </si>
  <si>
    <t>BCPT11/2*PF2”特殊異径ﾆｯﾌﾟﾙ</t>
  </si>
  <si>
    <t>BCPT21/2*PF3”特殊異径ﾆｯﾌﾟﾙ</t>
  </si>
  <si>
    <t>TF050A</t>
  </si>
  <si>
    <t>50A(2”)*2.5mﾏﾘﾝﾊﾟｲﾌﾟ</t>
  </si>
  <si>
    <t>TF065A</t>
  </si>
  <si>
    <t>65A(21/2)*2.5mﾏﾘﾝﾊﾟｲﾌﾟ</t>
  </si>
  <si>
    <t>TF080A</t>
  </si>
  <si>
    <t>80A(3”)*2.5mﾏﾘﾝﾊﾟｲﾌﾟ</t>
  </si>
  <si>
    <t>TF100A</t>
  </si>
  <si>
    <t>100A(4”)*4mTWﾏﾘﾝﾊﾟｲﾌﾟ(とも排気用)</t>
  </si>
  <si>
    <t>100A(4”)*2.5mﾏﾘﾝﾊﾟｲﾌﾟ</t>
  </si>
  <si>
    <t>TF125A</t>
  </si>
  <si>
    <t>125A(5”)*4mTWﾏﾘﾝﾊﾟｲﾌﾟ(とも排気用)</t>
  </si>
  <si>
    <t>125A(5”)*2.5mﾏﾘﾝﾊﾟｲﾌﾟ</t>
  </si>
  <si>
    <t>TF150A</t>
  </si>
  <si>
    <t>150A(6”)*4mTWﾏﾘﾝﾊﾟｲﾌﾟ(とも排気用)</t>
  </si>
  <si>
    <t>150A(6”)*2.5mﾏﾘﾝﾊﾟｲﾌﾟ</t>
  </si>
  <si>
    <t>TF175A</t>
  </si>
  <si>
    <t>175A(7”)*4mTWﾏﾘﾝﾊﾟｲﾌﾟ(とも排気用)</t>
  </si>
  <si>
    <t>TF200A</t>
  </si>
  <si>
    <t>200A(8”)*4mTWﾏﾘﾝﾊﾟｲﾌﾟ(とも排気用)</t>
  </si>
  <si>
    <t>THM2-2.5型とも排気ﾐｷｼﾝｸﾞ(本体のみ)</t>
  </si>
  <si>
    <t>THM2-2.5型とも排気ﾐｷｼﾝｸﾞ用内筒のみ</t>
  </si>
  <si>
    <t>THM2.5-3型とも排気ﾐｷｼﾝｸﾞ(本体のみ)</t>
  </si>
  <si>
    <t>THM2.5-3型とも排気ﾐｷｼﾝｸﾞ用内筒のみ</t>
  </si>
  <si>
    <t>THM3-4型とも排気ﾐｷｼﾝｸﾞ(本体のみ)</t>
  </si>
  <si>
    <t>THM3-4型とも排気ﾐｷｼﾝｸﾞ用内筒のみ</t>
  </si>
  <si>
    <t>THM4-4型とも排気ﾐｷｼﾝｸﾞ(本体のみ)</t>
  </si>
  <si>
    <t>THM4-4型とも排気ﾐｷｼﾝｸﾞ用内筒のみ</t>
  </si>
  <si>
    <t>THM4-5型とも排気ﾐｷｼﾝｸﾞ(本体のみ)</t>
  </si>
  <si>
    <t>THM4-5型とも排気ﾐｷｼﾝｸﾞ用内筒のみ</t>
  </si>
  <si>
    <t>THM5-5型とも排気ﾐｷｼﾝｸﾞ(本体のみ)</t>
  </si>
  <si>
    <t>THM5-5型とも排気ﾐｷｼﾝｸﾞ用内筒のみ</t>
  </si>
  <si>
    <t>THM5-6型とも排気ﾐｷｼﾝｸﾞ(本体のみ)</t>
  </si>
  <si>
    <t>THM5-6型とも排気ﾐｷｼﾝｸﾞ用内筒のみ</t>
  </si>
  <si>
    <t>THM6-6型とも排気ﾐｷｼﾝｸﾞ(本体のみ)</t>
  </si>
  <si>
    <t>THM6-6型とも排気ﾐｷｼﾝｸﾞ用内筒のみ</t>
  </si>
  <si>
    <t>THM6-7型とも排気ﾐｷｼﾝｸﾞ(本体のみ)</t>
  </si>
  <si>
    <t>THM6-7型とも排気ﾐｷｼﾝｸﾞ用内筒のみ</t>
  </si>
  <si>
    <t>THM6-8型とも排気ﾐｷｼﾝｸﾞ(本体のみ)</t>
  </si>
  <si>
    <t>THM6-8型両ﾌﾗﾝｼﾞ型ﾐｷｼﾝｸﾞ本体のみ</t>
  </si>
  <si>
    <t>THM6-8型とも排気ﾐｷｼﾝｸﾞ用内筒のみ</t>
  </si>
  <si>
    <t>THM8-10型とも排気ﾐｷｼﾝｸﾞ(本体のみ)</t>
  </si>
  <si>
    <t>THM8-10型両ﾌﾗﾝｼﾞ型ﾐｷｼﾝｸﾞ本体のみ</t>
  </si>
  <si>
    <t>THM8-10型とも排気ﾐｷｼﾝｸﾞ用内筒のみ</t>
  </si>
  <si>
    <t>THM8-8型とも排気ﾐｷｼﾝｸﾞ(本体のみ)</t>
  </si>
  <si>
    <t>THM8080F</t>
  </si>
  <si>
    <t>THM8-8型両ﾌﾗﾝｼﾞ型ﾐｷｼﾝｸﾞ本体のみ</t>
  </si>
  <si>
    <t>THM8-8型とも排気ﾐｷｼﾝｸﾞ用内筒のみ</t>
  </si>
  <si>
    <t>BC2”THS型ｽﾙﾊﾙ上部のみ</t>
  </si>
  <si>
    <t>BC2”THS型ｽﾙﾊﾙ下部のみ</t>
  </si>
  <si>
    <t>BC21/4THS型ｽﾙﾊﾙ上部のみ</t>
  </si>
  <si>
    <t>BC21/4THS型ｽﾙﾊﾙ下部のみ</t>
  </si>
  <si>
    <t>BC23/4THS型ｽﾙﾊﾙ上部のみ</t>
  </si>
  <si>
    <t>BC23/4THS型ｽﾙﾊﾙ下部のみ</t>
  </si>
  <si>
    <t>TK1024</t>
  </si>
  <si>
    <t>共立製TK10-24自動給油装置</t>
  </si>
  <si>
    <t>TM13012S</t>
  </si>
  <si>
    <t>TM-130-12S電磁ｸﾗﾂﾁ</t>
  </si>
  <si>
    <t>TM13012U</t>
  </si>
  <si>
    <t>TM-130-12U電磁ｸﾗﾂﾁ</t>
  </si>
  <si>
    <t>TM13024S</t>
  </si>
  <si>
    <t>TM-130-24S電磁ｸﾗﾂﾁ</t>
  </si>
  <si>
    <t>TM13024U</t>
  </si>
  <si>
    <t>TM-130-24U電磁ｸﾗﾂﾁ</t>
  </si>
  <si>
    <t>TM17012S</t>
  </si>
  <si>
    <t>TM-170-12S電磁ｸﾗﾂﾁ</t>
  </si>
  <si>
    <t>TM17012U</t>
  </si>
  <si>
    <t>TM-170-12U電磁ｸﾗﾂﾁ</t>
  </si>
  <si>
    <t>TM17024S</t>
  </si>
  <si>
    <t>TM-170-24S電磁ｸﾗﾂﾁ</t>
  </si>
  <si>
    <t>TM17024U</t>
  </si>
  <si>
    <t>TM-170-24U電磁ｸﾗﾂﾁ</t>
  </si>
  <si>
    <t>T-25E用ｱｯﾊﾟｰｶﾊﾞｰ(ﾎﾞﾙﾄ穴付)</t>
  </si>
  <si>
    <t>T-30E用ｱｯﾊﾟｰｶﾊﾞｰ(ﾎﾞﾙﾄ穴付)</t>
  </si>
  <si>
    <t>TN0425</t>
  </si>
  <si>
    <t>T-25Eｸﾘｰﾝﾌｧﾝ用羽根</t>
  </si>
  <si>
    <t>TN0430</t>
  </si>
  <si>
    <t>T-30Eｸﾘｰﾝﾌｧﾝ用羽根</t>
  </si>
  <si>
    <t>TN0470</t>
  </si>
  <si>
    <t>T-70Eｸﾘｰﾝﾌｧﾝ用羽根</t>
  </si>
  <si>
    <t>TN050L</t>
  </si>
  <si>
    <t>Tｰ50L(面間150)ﾀﾜﾐ管</t>
  </si>
  <si>
    <t>TN050S</t>
  </si>
  <si>
    <t>T-50S(面間100)ﾀﾜﾐ管</t>
  </si>
  <si>
    <t>T-25Eｸﾘｰﾝﾌｧﾝ用ﾓｰﾀｰ(DC24V)</t>
  </si>
  <si>
    <t>T-30Eｸﾘｰﾝﾌｧﾝ用ﾓｰﾀｰ(24Vｽﾃｨ付</t>
  </si>
  <si>
    <t>T-70Eｸﾘｰﾝﾌｧﾝ用ﾓｰﾀｰ(DC24V)</t>
  </si>
  <si>
    <t>TN065L</t>
  </si>
  <si>
    <t>T-65L(面間150)ﾀﾜﾐ管</t>
  </si>
  <si>
    <t>TN065S</t>
  </si>
  <si>
    <t>T-65S(面間100)ﾀﾜﾐ管</t>
  </si>
  <si>
    <t>TN0670</t>
  </si>
  <si>
    <t>T-25.30.70ｸﾘｰﾝﾌｧﾝ用ｶｰﾎﾞﾝﾌﾞﾗｼ</t>
  </si>
  <si>
    <t>TN080L</t>
  </si>
  <si>
    <t>T-80L(面間150)ﾀﾜﾐ管</t>
  </si>
  <si>
    <t>TN080S</t>
  </si>
  <si>
    <t>T-80S(面間100)ﾀﾜﾐ管</t>
  </si>
  <si>
    <t>TN090L</t>
  </si>
  <si>
    <t>T-90L(面間150)ﾀﾜﾐ管</t>
  </si>
  <si>
    <t>TN090S</t>
  </si>
  <si>
    <t>T-90S(面間100)ﾀﾜﾐ管</t>
  </si>
  <si>
    <t>TN100L</t>
  </si>
  <si>
    <t>T-100L(面間150)ﾀﾜﾐ管</t>
  </si>
  <si>
    <t>TN100S</t>
  </si>
  <si>
    <t>T-100S(面間100)ﾀﾜﾐ管</t>
  </si>
  <si>
    <t>TN125L</t>
  </si>
  <si>
    <t>T-125L(面間150)ﾀﾜﾐ管</t>
  </si>
  <si>
    <t>TN125S</t>
  </si>
  <si>
    <t>T-125S(面間100)ﾀﾜﾐ管</t>
  </si>
  <si>
    <t>TN150L</t>
  </si>
  <si>
    <t>T-150L(面間150)ﾀﾜﾐ管</t>
  </si>
  <si>
    <t>TN150S</t>
  </si>
  <si>
    <t>T-150S(面間100)ﾀﾜﾐ管</t>
  </si>
  <si>
    <t>TN200L</t>
  </si>
  <si>
    <t>T-200L(面間150)ﾀﾜﾐ管</t>
  </si>
  <si>
    <t>TN200S</t>
  </si>
  <si>
    <t>T-200S(面間100)ﾀﾜﾐ管</t>
  </si>
  <si>
    <t>BCS70*40TSS型前部ｽﾀﾝﾎﾞｯｸｽ</t>
  </si>
  <si>
    <t>BCS77*45TSS型前部ｽﾀﾝﾎﾞｯｸｽ</t>
  </si>
  <si>
    <t>BCS88*50TSS型前部ｽﾀﾝﾎﾞｯｸｽ</t>
  </si>
  <si>
    <t>BCS96*55TSS型前部ｽﾀﾝﾎﾞｯｸｽ</t>
  </si>
  <si>
    <t>BCS96*60TSS型前部ｽﾀﾝﾎﾞｯｸｽ</t>
  </si>
  <si>
    <t>BCS110*65TSS型前部ｽﾀﾝﾎﾞｯｸｽ</t>
  </si>
  <si>
    <t>BCS110*70TSS型前部ｽﾀﾝﾎﾞｯｸｽ</t>
  </si>
  <si>
    <t>BCS120*75TSS型前部ｽﾀﾝﾎﾞｯｸｽ</t>
  </si>
  <si>
    <t>BCS127*80TSS型前部ｽﾀﾝﾎﾞｯｸｽ</t>
  </si>
  <si>
    <t>BCS140*85TSS型前部ｽﾀﾝﾎﾞｯｸｽ</t>
  </si>
  <si>
    <t>BCS150*90TSS型前部ｽﾀﾝﾎﾞｯｸｽ</t>
  </si>
  <si>
    <t>BCS150*95TSS型前部ｽﾀﾝﾎﾞｯｸｽ</t>
  </si>
  <si>
    <t>BCS160*100TSS型前部ｽﾀﾝﾎﾞｯｸｽ</t>
  </si>
  <si>
    <t>BCS160*105TSS型前部ｽﾀﾝﾎﾞｯｸｽ</t>
  </si>
  <si>
    <t>BCS170x110TSS型前部ｽﾀﾝﾎﾞｯｸｽ</t>
  </si>
  <si>
    <t>軸35TP型給水用前部金具</t>
  </si>
  <si>
    <t>S78*軸40TP型給水用前部金具</t>
  </si>
  <si>
    <t>S78*軸42TP型給水用前部金具</t>
  </si>
  <si>
    <t>S78*軸45TP型給水用前部金具</t>
  </si>
  <si>
    <t>S85*軸48TP型給水用前部金具</t>
  </si>
  <si>
    <t>S85*軸50TP型給水用前部金具</t>
  </si>
  <si>
    <t>S91*軸55TP型給水用前部金具</t>
  </si>
  <si>
    <t>S104*軸65TP型給水用前部金具</t>
  </si>
  <si>
    <t>S111*軸70TP型給水用前部金具</t>
  </si>
  <si>
    <t>S117*軸75TP型給水用前部金具</t>
  </si>
  <si>
    <t>S129*軸80TP型給水用前部金具</t>
  </si>
  <si>
    <t>S145*軸85TP型給水用前部金具</t>
  </si>
  <si>
    <t>S145*軸90TP型給水用前部金具</t>
  </si>
  <si>
    <t>TRA型軸45A型舵軸用ｽｰﾊﾟｰｼｰﾙ単体</t>
  </si>
  <si>
    <t>TRA型軸50A型舵軸用ｽｰﾊﾟｰｼｰﾙ単体</t>
  </si>
  <si>
    <t>TRA型軸50単式用ｽｰﾊﾟｰｼｰﾙ単体</t>
  </si>
  <si>
    <t>TRA型軸55A型舵軸用ｽｰﾊﾟｰｼｰﾙ単体</t>
  </si>
  <si>
    <t>TRA型軸55単式用ｽｰﾊﾟｰｼｰﾙ単体</t>
  </si>
  <si>
    <t>TRA型軸60A型舵軸用ｽｰﾊﾟｰｼｰﾙ単体</t>
  </si>
  <si>
    <t>TRA型軸60単式用ｽｰﾊﾟｰｼｰﾙ単体</t>
  </si>
  <si>
    <t>TRA型軸65A型舵軸用ｽｰﾊﾟｰｼｰﾙ単体</t>
  </si>
  <si>
    <t>TRA型軸65単式用ｽｰﾊﾟｰｼｰﾙ単体</t>
  </si>
  <si>
    <t>TRA型軸70A型舵軸用ｽｰﾊﾟｰｼｰﾙ単体</t>
  </si>
  <si>
    <t>TRA型軸70単式用ｽｰﾊﾟｰｼｰﾙ単体</t>
  </si>
  <si>
    <t>TRA型軸75A型舵軸用ｽｰﾊﾟｰｼｰﾙ単体</t>
  </si>
  <si>
    <t>軸75ｽｰﾊﾟｰｼｰﾙ用ｶﾊﾞｰｺﾞﾑ</t>
  </si>
  <si>
    <t>TRA型軸75単式用ｽｰﾊﾟｰｼｰﾙ単体</t>
  </si>
  <si>
    <t>TRA型軸80A型舵軸用ｽｰﾊﾟｰｼｰﾙ単体</t>
  </si>
  <si>
    <t>TRA型軸80単式用ｽｰﾊﾟｰｼｰﾙ単体</t>
  </si>
  <si>
    <t>軸85ｽｰﾊﾟｰｼｰﾙ用ｶﾊﾞｰｺﾞﾑ</t>
  </si>
  <si>
    <t>TRA型軸85単式用ｽｰﾊﾟｰｼｰﾙ単体</t>
  </si>
  <si>
    <t>TRA型軸90Wｽﾀﾝ用ｽｰﾊﾟｰｼｰﾙ単体</t>
  </si>
  <si>
    <t>軸95ｽｰﾊﾟｰｼｰﾙ用ｶﾊﾞｰｺﾞﾑ</t>
  </si>
  <si>
    <t>TRA型軸95単式用ｽｰﾊﾟｰｼｰﾙ単体</t>
  </si>
  <si>
    <t>TRA型軸100単式用ｽｰﾊﾟｰｼｰﾙ単体</t>
  </si>
  <si>
    <t>TRP型軸45FRPｽｰﾊﾟｰｼｰﾙ単体</t>
  </si>
  <si>
    <t>TRP型軸50FRPｽｰﾊﾟｰｼｰﾙ単体</t>
  </si>
  <si>
    <t>TRP型軸55FRPｽｰﾊﾟｰｼｰﾙ単体</t>
  </si>
  <si>
    <t>TRP型軸60FRPｽｰﾊﾟｰｼｰﾙ単体</t>
  </si>
  <si>
    <t>TRP型軸65FRPｽｰﾊﾟｰｼｰﾙ単体</t>
  </si>
  <si>
    <t>TRP型軸70FRPｽｰﾊﾟｰｼｰﾙ単体</t>
  </si>
  <si>
    <t>TRP型軸75FRPｽｰﾊﾟｰｼｰﾙ単体</t>
  </si>
  <si>
    <t>TRP型軸80FRPｽｰﾊﾟｰｼｰﾙ単体</t>
  </si>
  <si>
    <t>TRP型軸85FRPｽｰﾊﾟｰｼｰﾙ単体</t>
  </si>
  <si>
    <t>TRP型軸90FRPｽｰﾊﾟｰｼｰﾙ単体</t>
  </si>
  <si>
    <t>TRP型軸95FRPｽｰﾊﾟｰｼｰﾙ単体</t>
  </si>
  <si>
    <t>TRP型軸100FRPｽｰﾊﾟｰｼｰﾙ単体</t>
  </si>
  <si>
    <t>TRU型軸45内締用ｽｰﾊﾟｰｼｰﾙ単体</t>
  </si>
  <si>
    <t>TRU型軸50内締用ｽｰﾊﾟｰｼｰﾙ単体</t>
  </si>
  <si>
    <t>TRU型軸55内締用ｽｰﾊﾟｰｼｰﾙ単体</t>
  </si>
  <si>
    <t>TRU型軸60内締用ｽｰﾊﾟｰｼｰﾙ単体</t>
  </si>
  <si>
    <t>TRU型軸65内締用ｽｰﾊﾟｰｼｰﾙ単体</t>
  </si>
  <si>
    <t>TRU型軸70内締用ｽｰﾊﾟｰｼｰﾙ単体</t>
  </si>
  <si>
    <t>TRU型軸75内締用ｽｰﾊﾟｰｼｰﾙ単体</t>
  </si>
  <si>
    <t>TSAS67*40ｼｰﾙｱﾀﾞﾌﾟﾀｰ給水無用</t>
  </si>
  <si>
    <t>TSAS70*40ｼｰﾙｱﾀﾞﾌﾟﾀｰ給水用</t>
  </si>
  <si>
    <t>TSAS70*45ｼｰﾙｱﾀﾞﾌﾟﾀｰ給水無用</t>
  </si>
  <si>
    <t>TSAS77*45ｼｰﾙｱﾀﾞﾌﾟﾀｰ給水無用</t>
  </si>
  <si>
    <t>TSAS77*45ｼｰﾙｱﾀﾞﾌﾟﾀｰ給水用</t>
  </si>
  <si>
    <t>TSAS88*50ｼｰﾙｱﾀﾞﾌﾟﾀｰ給水無用</t>
  </si>
  <si>
    <t>TSAS88*50ｼｰﾙｱﾀﾞﾌﾟﾀｰ給水用</t>
  </si>
  <si>
    <t>TSAS96*55ｼｰﾙｱﾀﾞﾌﾟﾀｰ給水無用</t>
  </si>
  <si>
    <t>TSAS96*55ｼｰﾙｱﾀﾞﾌﾟﾀｰ給水用</t>
  </si>
  <si>
    <t>TSAS96*60ｼｰﾙｱﾀﾞﾌﾟﾀｰ給水無用</t>
  </si>
  <si>
    <t>TSAS96*60ｼｰﾙｱﾀﾞﾌﾟﾀｰ給水用</t>
  </si>
  <si>
    <t>TSAS110*65ｼｰﾙｱﾀﾞﾌﾟﾀｰ給水無用</t>
  </si>
  <si>
    <t>TSAS110*65ｼｰﾙｱﾀﾞﾌﾟﾀｰ給水用</t>
  </si>
  <si>
    <t>TSAS120*75ｼｰﾙｱﾀﾞﾌﾟﾀｰ給水無用</t>
  </si>
  <si>
    <t>TSAS127*80ｼｰﾙｱﾀﾞﾌﾟﾀｰ給水無用</t>
  </si>
  <si>
    <t>TSAS127*80ｼｰﾙｱﾀﾞﾌﾟﾀｰ給水用</t>
  </si>
  <si>
    <t>TSAS140*85ｼｰﾙｱﾀﾞﾌﾟﾀｰ給水無用</t>
  </si>
  <si>
    <t>TSAS140*85ｼｰﾙｱﾀﾞﾌﾟﾀｰ給水用</t>
  </si>
  <si>
    <t>TSAS150*90ｼｰﾙｱﾀﾞﾌﾟﾀｰ給水無用</t>
  </si>
  <si>
    <t>TSAS150*90ｼｰﾙｱﾀﾞﾌﾟﾀｰ給水用</t>
  </si>
  <si>
    <t>TSAS150*95ｼｰﾙｱﾀﾞﾌﾟﾀｰ給水無用</t>
  </si>
  <si>
    <t>TSAS150*95ｼｰﾙｱﾀﾞﾌﾟﾀｰ給水用</t>
  </si>
  <si>
    <t>TSAS160*100ｼｰﾙｱﾀﾞﾌﾟﾀｰ給水無用</t>
  </si>
  <si>
    <t>TSAS160*100ｼｰﾙｱﾀﾞﾌﾟﾀｰ給水用</t>
  </si>
  <si>
    <t>TSAS160*105ｼｰﾙｱﾀﾞﾌﾟﾀｰ給水無用</t>
  </si>
  <si>
    <t>TSAS160*105ｼｰﾙｱﾀﾞﾌﾟﾀｰ給水用</t>
  </si>
  <si>
    <t>TSAS170*110ｼｰﾙｱﾀﾞﾌﾟﾀｰ給水無用</t>
  </si>
  <si>
    <t>TSAS170*110ｼｰﾙｱﾀﾞﾌﾟﾀｰ給水用</t>
  </si>
  <si>
    <t>TSB型40単式ｼｰﾙｽﾀﾝ</t>
  </si>
  <si>
    <t>TSB型45単式ｼｰﾙｽﾀﾝ</t>
  </si>
  <si>
    <t>TSB型50単式ｼｰﾙｽﾀﾝ</t>
  </si>
  <si>
    <t>TSB型55単式ｼｰﾙｽﾀﾝ</t>
  </si>
  <si>
    <t>TSB型60単式ｼｰﾙｽﾀﾝ</t>
  </si>
  <si>
    <t>TSB型65単式ｼｰﾙｽﾀﾝ</t>
  </si>
  <si>
    <t>TSB型70単式ｼｰﾙｽﾀﾝ</t>
  </si>
  <si>
    <t>TSB型75単式ｼｰﾙｽﾀﾝ</t>
  </si>
  <si>
    <t>TSB型80単式ｼｰﾙｽﾀﾝ</t>
  </si>
  <si>
    <t>TSB型85単式ｼｰﾙｽﾀﾝ</t>
  </si>
  <si>
    <t>軸35TSP型ｼｰﾙｽﾀﾝ用前部金具</t>
  </si>
  <si>
    <t>S78*軸40TSP型ｼｰﾙｽﾀﾝ用前部金具</t>
  </si>
  <si>
    <t>TSP40Yｼｰﾙｽﾀﾝ(ﾔﾏﾊ仕様)</t>
  </si>
  <si>
    <t>S78*軸45TSP型ｼｰﾙｽﾀﾝ用前部金具</t>
  </si>
  <si>
    <t>TSP45Yｼｰﾙｽﾀﾝ(ﾔﾏﾊ仕様)</t>
  </si>
  <si>
    <t>S85*軸50TSP型ｼｰﾙｽﾀﾝ用前部金具</t>
  </si>
  <si>
    <t>TSP50Yｼｰﾙｽﾀﾝ(ﾔﾏﾊ仕様)</t>
  </si>
  <si>
    <t>S91*軸55TSP型ｼｰﾙｽﾀﾝ用前部金具</t>
  </si>
  <si>
    <t>TSP55Yｼｰﾙｽﾀﾝ(ﾔﾏﾊ仕様)</t>
  </si>
  <si>
    <t>S96*軸60TSP型ｼｰﾙｽﾀﾝ用前部金具</t>
  </si>
  <si>
    <t>TSP60Yｼｰﾙｽﾀﾝ(ﾔﾏﾊ仕様)</t>
  </si>
  <si>
    <t>S104*軸65TSP型ｼｰﾙｽﾀﾝ用前部金具</t>
  </si>
  <si>
    <t>TSP65Yｼｰﾙｽﾀﾝ(ﾔﾏﾊ仕様)</t>
  </si>
  <si>
    <t>S111*軸70TSP型ｼｰﾙｽﾀﾝ用前部金具</t>
  </si>
  <si>
    <t>TSP70Yｼｰﾙｽﾀﾝ(ﾔﾏﾊ仕様)</t>
  </si>
  <si>
    <t>S117*軸75TSP型ｼｰﾙｽﾀﾝ用前部金具</t>
  </si>
  <si>
    <t>TSP75Yｼｰﾙｽﾀﾝ(ﾔﾏﾊ仕様)</t>
  </si>
  <si>
    <t>S129*軸80TSP型ｼｰﾙｽﾀﾝ用前部金具</t>
  </si>
  <si>
    <t>TSP80Yｼｰﾙｽﾀﾝ(ﾔﾏﾊ仕様)</t>
  </si>
  <si>
    <t>TTNB040451</t>
  </si>
  <si>
    <t>BCS77*45給水型Wｽﾀﾝ後部筒長</t>
  </si>
  <si>
    <t>TTNB040501</t>
  </si>
  <si>
    <t>BCS88*50給水型Wｽﾀﾝ後部筒長</t>
  </si>
  <si>
    <t>TTNB040551</t>
  </si>
  <si>
    <t>BCS96*55給水型Wｽﾀﾝ後部筒長</t>
  </si>
  <si>
    <t>TTNB040601</t>
  </si>
  <si>
    <t>BCS96*60給水型Wｽﾀﾝ後部筒長</t>
  </si>
  <si>
    <t>TTNB040651</t>
  </si>
  <si>
    <t>BCS110*65給水型Wｽﾀﾝ後部筒長</t>
  </si>
  <si>
    <t>TTNB040701</t>
  </si>
  <si>
    <t>BCS110*70給水型Wｽﾀﾝ後部筒長</t>
  </si>
  <si>
    <t>TWB03038</t>
  </si>
  <si>
    <t>SUS304軸38-40用TW標準ﾌﾞﾗｹｯﾄﾎﾞｽ</t>
  </si>
  <si>
    <t>TWB03042</t>
  </si>
  <si>
    <t>SUS304軸42-45用TW標準ﾌﾞﾗｹｯﾄﾎﾞｽ</t>
  </si>
  <si>
    <t>TWB03048</t>
  </si>
  <si>
    <t>SUS304軸48-50用TW標準ﾌﾞﾗｹｯﾄﾎﾞｽ</t>
  </si>
  <si>
    <t>TWB03055</t>
  </si>
  <si>
    <t>SUS304軸55用TW標準ﾌﾞﾗｹｯﾄﾎﾞｽ</t>
  </si>
  <si>
    <t>TWB03060</t>
  </si>
  <si>
    <t>SUS304軸60用TW標準ﾌﾞﾗｹｯﾄﾎﾞｽ</t>
  </si>
  <si>
    <t>TWB03065</t>
  </si>
  <si>
    <t>SUS304軸65用TW標準ﾌﾞﾗｹｯﾄﾎﾞｽ</t>
  </si>
  <si>
    <t>TWB03070</t>
  </si>
  <si>
    <t>SUS304軸70用TW標準ﾌﾞﾗｹｯﾄﾎﾞｽ</t>
  </si>
  <si>
    <t>TWB03075</t>
  </si>
  <si>
    <t>SUS304軸75用TW標準ﾌﾞﾗｹｯﾄﾎﾞｽ</t>
  </si>
  <si>
    <t>TWB03080</t>
  </si>
  <si>
    <t>SUS304軸80用TW標準ﾌﾞﾗｹｯﾄﾎﾞｽ</t>
  </si>
  <si>
    <t>TWB11038</t>
  </si>
  <si>
    <t>STKM軸38-40用TW標準ﾌﾞﾗｹｯﾄﾎﾞｽ</t>
  </si>
  <si>
    <t>TWB11042</t>
  </si>
  <si>
    <t>STKM軸42-45用TW標準ﾌﾞﾗｹｯﾄﾎﾞｽ</t>
  </si>
  <si>
    <t>TWB11048</t>
  </si>
  <si>
    <t>STKM軸48-50用TW標準ﾌﾞﾗｹｯﾄﾎﾞｽ</t>
  </si>
  <si>
    <t>TWB11055</t>
  </si>
  <si>
    <t>STKM軸55用TW標準ﾌﾞﾗｹｯﾄﾎﾞｽ</t>
  </si>
  <si>
    <t>TWB11060</t>
  </si>
  <si>
    <t>STKM軸60用TW標準ﾌﾞﾗｹｯﾄﾎﾞｽ</t>
  </si>
  <si>
    <t>TWB11065</t>
  </si>
  <si>
    <t>STKM軸65用TW標準ﾌﾞﾗｹｯﾄﾎﾞｽ</t>
  </si>
  <si>
    <t>TWB11070</t>
  </si>
  <si>
    <t>STKM軸70用TW標準ﾌﾞﾗｹｯﾄﾎﾞｽ</t>
  </si>
  <si>
    <t>TWB11075</t>
  </si>
  <si>
    <t>STKM軸75用TW標準ﾌﾞﾗｹｯﾄﾎﾞｽ</t>
  </si>
  <si>
    <t>TWB11080</t>
  </si>
  <si>
    <t>STKM軸80用TW標準ﾌﾞﾗｹｯﾄﾎﾞｽ</t>
  </si>
  <si>
    <t>TWB11085</t>
  </si>
  <si>
    <t>STKM軸85用TW標準ﾌﾞﾗｹｯﾄﾎﾞｽ</t>
  </si>
  <si>
    <t>TWL002</t>
  </si>
  <si>
    <t>油圧ﾊﾝﾄﾞﾎﾟﾝﾌﾟｾｯﾄTWP-700</t>
  </si>
  <si>
    <t>TZA040BC</t>
  </si>
  <si>
    <t>軸40TWSTD中間軸受ﾒﾀﾙ(ﾒﾀﾙBC)</t>
  </si>
  <si>
    <t>65型*45TW製空冷中間軸受ﾒﾀﾙ(新型)</t>
  </si>
  <si>
    <t>65型*50TW製空冷中間軸受ﾒﾀﾙ(新型)</t>
  </si>
  <si>
    <t>65型*55TW製空冷中間軸受ﾒﾀﾙ(新型)</t>
  </si>
  <si>
    <t>65型*60TW製空冷中間軸受ﾒﾀﾙ(新型)</t>
  </si>
  <si>
    <t>65型*65TW製空冷中間軸受ﾒﾀﾙ(新型)</t>
  </si>
  <si>
    <t>85型*70TW製空冷中間軸受ﾒﾀﾙ(新型)</t>
  </si>
  <si>
    <t>85型*75TW製空冷中間軸受ﾒﾀﾙ(新型)</t>
  </si>
  <si>
    <t>85型*80TW製空冷中間軸受ﾒﾀﾙ(新型)</t>
  </si>
  <si>
    <t>85型*85TW製空冷中間軸受ﾒﾀﾙ(新型)</t>
  </si>
  <si>
    <t>105型*90TW製空冷中間軸受ﾒﾀﾙ(新型)</t>
  </si>
  <si>
    <t>105型*95TW製空冷中間軸受ﾒﾀﾙ(新型)</t>
  </si>
  <si>
    <t>軸100TWｼｰﾙｽﾀﾝ用ｶｰﾎﾞﾝﾌﾞﾗｼ(ｾｯﾄ品)</t>
  </si>
  <si>
    <t>軸105TWｼｰﾙｽﾀﾝ用ｶｰﾎﾞﾝﾌﾞﾗｼ(ｾｯﾄ品)</t>
  </si>
  <si>
    <t>軸110TWｼｰﾙｽﾀﾝ用ｶｰﾎﾞﾝﾌﾞﾗｼ(ｾｯﾄ品)</t>
  </si>
  <si>
    <t>TUC-14F24V船舶用分電盤</t>
  </si>
  <si>
    <t>617亜鉛棒(ｶﾁ込)15.5φｘ42.5</t>
  </si>
  <si>
    <t>617亜鉛棒(ｶﾁ込)用亜鉛部のみ</t>
  </si>
  <si>
    <t>UMD100B亜鉛棒49ｘ65ｘ75</t>
  </si>
  <si>
    <t>UMD-100亜鉛用亜鉛部のみ</t>
  </si>
  <si>
    <t>1650亜鉛用亜鉛部のみ16φｘ49</t>
  </si>
  <si>
    <t>UMD5001亜鉛棒(ｶﾁ込)</t>
  </si>
  <si>
    <t>UMD5001N</t>
  </si>
  <si>
    <t>UMD5001亜鉛棒(ｶﾁ込)用亜鉛部のみ</t>
  </si>
  <si>
    <t>UP0940</t>
  </si>
  <si>
    <t>内ﾈｼﾞ3/8*働き40L油圧ﾌﾟﾗｸﾞ(ﾌﾀなし)</t>
  </si>
  <si>
    <t>UP1246</t>
  </si>
  <si>
    <t>内ﾈｼﾞ1/2*働き46L油圧ﾌﾟﾗｸﾞ(ﾌﾀなし)</t>
  </si>
  <si>
    <t>UP1946</t>
  </si>
  <si>
    <t>内ﾈｼﾞ3/4*働き46L油圧ﾌﾟﾗｸﾞ(ﾌﾀなし)</t>
  </si>
  <si>
    <t>UP2556</t>
  </si>
  <si>
    <t>内ﾈｼﾞ1”*働き56L油圧ﾌﾟﾗｸﾞ(ﾌﾀなし)</t>
  </si>
  <si>
    <t>UP3256</t>
  </si>
  <si>
    <t>内ﾈｼﾞ11/4*働き56L油圧ﾌﾟﾗｸﾞ(ﾌﾀなし)</t>
  </si>
  <si>
    <t>UP3856</t>
  </si>
  <si>
    <t>内ﾈｼﾞ11/2*働き56L油圧ﾌﾟﾗｸﾞ(ﾌﾀなし)</t>
  </si>
  <si>
    <t>UWF04051</t>
  </si>
  <si>
    <t>BC51*28内締Wｽﾀﾝ用前金具</t>
  </si>
  <si>
    <t>UWF04054</t>
  </si>
  <si>
    <t>BC54*30内締Wｽﾀﾝ用前金具</t>
  </si>
  <si>
    <t>UWF04060</t>
  </si>
  <si>
    <t>BC60*35内締Wｽﾀﾝ用前金具</t>
  </si>
  <si>
    <t>UWF04074</t>
  </si>
  <si>
    <t>BC74*45内締Wｽﾀﾝ用前金具</t>
  </si>
  <si>
    <t>UWF04080</t>
  </si>
  <si>
    <t>BC80*50内締Wｽﾀﾝ用前金具</t>
  </si>
  <si>
    <t>UWF04090</t>
  </si>
  <si>
    <t>BC90*55内締Wｽﾀﾝ用前金具</t>
  </si>
  <si>
    <t>UWR04051</t>
  </si>
  <si>
    <t>BC51内締Wｽﾀﾝ用後部金具</t>
  </si>
  <si>
    <t>UWR04054</t>
  </si>
  <si>
    <t>BC54内締Wｽﾀﾝ用後部金具</t>
  </si>
  <si>
    <t>UWR04060</t>
  </si>
  <si>
    <t>BC60内締Wｽﾀﾝ用後部金具</t>
  </si>
  <si>
    <t>UWR04074</t>
  </si>
  <si>
    <t>BC74内締Wｽﾀﾝ用後部金具</t>
  </si>
  <si>
    <t>UWR04080</t>
  </si>
  <si>
    <t>BC80内締Wｽﾀﾝ用後部金具</t>
  </si>
  <si>
    <t>UWR04090</t>
  </si>
  <si>
    <t>BC90内締Wｽﾀﾝ用後部金具</t>
  </si>
  <si>
    <t>50μ*50*50mｱﾙﾐ箔粘着ﾃｰﾌﾟ</t>
  </si>
  <si>
    <t>50μ*75*50mｱﾙﾐ箔粘着ﾃｰﾌﾟ</t>
  </si>
  <si>
    <t>50μ*100*50mｱﾙﾐ箔粘着ﾃｰﾌﾟ</t>
  </si>
  <si>
    <t>VJ1260061300</t>
  </si>
  <si>
    <t>VJ1260071300</t>
  </si>
  <si>
    <t>VJ2560061300</t>
  </si>
  <si>
    <t>VJ2560071300</t>
  </si>
  <si>
    <t>0.27*50*30mｶﾞﾗｽﾃｰﾌﾟ</t>
  </si>
  <si>
    <t>0.27*75*30mｶﾞﾗｽﾃｰﾌﾟ</t>
  </si>
  <si>
    <t>0.27*100*30mｶﾞﾗｽﾃｰﾌﾟ</t>
  </si>
  <si>
    <t>0.5*50*50mｱﾙﾐ箔付ｶﾞﾗｽﾃｰﾌﾟ</t>
  </si>
  <si>
    <t>0.5*75*50mｱﾙﾐ箔付ｶﾞﾗｽﾃｰﾌﾟ</t>
  </si>
  <si>
    <t>0.5*100*50mｱﾙﾐ箔付ｶﾞﾗｽﾃｰﾌﾟ</t>
  </si>
  <si>
    <t>1.5*75*30ｲﾝｻﾙﾃｯｸｽﾃｰﾌﾟ</t>
  </si>
  <si>
    <t>1.5*100*30ｲﾝｻﾙﾃｯｸｽﾃｰﾌﾟ</t>
  </si>
  <si>
    <t>WAL6</t>
  </si>
  <si>
    <t>WAL-6第二種白灯透明(ｺｲﾄ製LED)</t>
  </si>
  <si>
    <t>WCP10025</t>
  </si>
  <si>
    <t>F100φﾜｲﾝﾀﾞｰ用ｶｯﾌﾟﾘﾝｸﾞ25*25</t>
  </si>
  <si>
    <t>WCP10030</t>
  </si>
  <si>
    <t>F100φﾜｲﾝﾀﾞｰ用ｶｯﾌﾟﾘﾝｸﾞ30*30</t>
  </si>
  <si>
    <t>F100φ*30ﾒﾝﾜｲﾝﾀﾞｰ用ｶｯﾌﾟﾘﾝｸﾞ片側</t>
  </si>
  <si>
    <t>WCP13035</t>
  </si>
  <si>
    <t>F130φﾜｲﾝﾀﾞｰ用ｶｯﾌﾟﾘﾝｸﾞ35*35</t>
  </si>
  <si>
    <t>F130φ*35ﾒﾝﾜｲﾝﾀﾞｰ用ｶｯﾌﾟﾘﾝｸﾞ片側</t>
  </si>
  <si>
    <t>WCP13038</t>
  </si>
  <si>
    <t>F130φﾜｲﾝﾀﾞｰ用ｶｯﾌﾟﾘﾝｸﾞ38*38</t>
  </si>
  <si>
    <t>F130φ*38ﾒﾝﾜｲﾝﾀﾞｰ用ｶｯﾌﾟﾘﾝｸﾞ片側</t>
  </si>
  <si>
    <t>WCP13040</t>
  </si>
  <si>
    <t>F130φﾜｲﾝﾀﾞｰ用ｶｯﾌﾟﾘﾝｸﾞ40*40</t>
  </si>
  <si>
    <t>F130φ*40ﾒﾝﾜｲﾝﾀﾞｰ用ｶｯﾌﾟﾘﾝｸﾞ片側</t>
  </si>
  <si>
    <t>F130φ*40ｵﾝﾜｲﾝﾀﾞｰ用ｶｯﾌﾟﾘﾝｸﾞ片側</t>
  </si>
  <si>
    <t>WCP14545</t>
  </si>
  <si>
    <t>F145φﾜｲﾝﾀﾞｰ用ｶｯﾌﾟﾘﾝｸﾞ45*45</t>
  </si>
  <si>
    <t>F145φ*45ﾒﾝﾜｲﾝﾀﾞｰ用ｶｯﾌﾟﾘﾝｸﾞ片側</t>
  </si>
  <si>
    <t>WCP15850</t>
  </si>
  <si>
    <t>F158φﾜｲﾝﾀﾞｰ用ｶｯﾌﾟﾘﾝｸﾞ50*50</t>
  </si>
  <si>
    <t>F158φ*50ﾒﾝﾜｲﾝﾀﾞｰ用ｶｯﾌﾟﾘﾝｸﾞ片側</t>
  </si>
  <si>
    <t>F158φ*50ｵﾝﾜｲﾝﾀﾞｰ用ｶｯﾌﾟﾘﾝｸﾞ片側</t>
  </si>
  <si>
    <t>WCP18060</t>
  </si>
  <si>
    <t>F180φﾜｲﾝﾀﾞｰ用ｶｯﾌﾟﾘﾝｸﾞ60*60</t>
  </si>
  <si>
    <t>F180φ*60ﾒﾝﾜｲﾝﾀﾞｰ用ｶｯﾌﾟﾘﾝｸﾞ片側</t>
  </si>
  <si>
    <t>WHBS</t>
  </si>
  <si>
    <t>温水ﾋｰﾀｰ用ﾌﾞﾛｱｽｲｯﾁ</t>
  </si>
  <si>
    <t>WHHOSE</t>
  </si>
  <si>
    <t>ﾋｰﾀｰﾎｰｽφ13</t>
  </si>
  <si>
    <t>WHOSE025X20M</t>
  </si>
  <si>
    <t>【禁止】25x20M布巻きｳｫｰﾀｰﾎｰｽ</t>
  </si>
  <si>
    <t>WHOSE032X20M</t>
  </si>
  <si>
    <t>【禁止】32x20M布巻きｳｫｰﾀｰﾎｰｽ</t>
  </si>
  <si>
    <t>WHOSE038X20M</t>
  </si>
  <si>
    <t>【禁止】38x20M布巻きｳｫｰﾀｰﾎｰｽ</t>
  </si>
  <si>
    <t>WHOSE045X20M</t>
  </si>
  <si>
    <t>【禁止】45x20M布巻きｳｫｰﾀｰﾎｰｽ</t>
  </si>
  <si>
    <t>WHOSE050X20M</t>
  </si>
  <si>
    <t>【禁止】50x20M布巻きｳｫｰﾀｰﾎｰｽ</t>
  </si>
  <si>
    <t>60*3m布巻きｳｫｰﾀｰﾎｰｽ</t>
  </si>
  <si>
    <t>21/2(75)*1m布巻きｳｫｰﾀｰﾎｰｽ</t>
  </si>
  <si>
    <t>21/2(75)*2m布巻きｳｫｰﾀｰﾎｰｽ</t>
  </si>
  <si>
    <t>21/2(75)*3m布巻きｳｫｰﾀｰﾎｰｽ</t>
  </si>
  <si>
    <t>21/2(75)*5m布巻きｳｫｰﾀｰﾎｰｽ</t>
  </si>
  <si>
    <t>3”(90)*1m布巻きｳｫｰﾀｰﾎｰｽ</t>
  </si>
  <si>
    <t>3”(90)*2m布巻きｳｫｰﾀｰﾎｰｽ</t>
  </si>
  <si>
    <t>3”(90)*3m布巻きｳｫｰﾀｰﾎｰｽ</t>
  </si>
  <si>
    <t>3”(90)*5m布巻きｳｫｰﾀｰﾎｰｽ</t>
  </si>
  <si>
    <t>WHOSE114X300</t>
  </si>
  <si>
    <t>4”(114)*300布巻きｳｫｰﾀｰﾎｰｽ</t>
  </si>
  <si>
    <t>WHOSE114X500</t>
  </si>
  <si>
    <t>4”(114)*500布巻きｳｫｰﾀｰﾎｰｽ</t>
  </si>
  <si>
    <t>WHOSE139X300</t>
  </si>
  <si>
    <t>5”(140)*300布巻きｳｫｰﾀｰﾎｰｽ</t>
  </si>
  <si>
    <t>WHOSE139X500</t>
  </si>
  <si>
    <t>5”(140)*500布巻きｳｫｰﾀｰﾎｰｽ</t>
  </si>
  <si>
    <t>WHOSE165X300</t>
  </si>
  <si>
    <t>6”(165)*300布巻きｳｫｰﾀｰﾎｰｽ</t>
  </si>
  <si>
    <t>WHOSE165X500</t>
  </si>
  <si>
    <t>6”(165)*500布巻きｳｫｰﾀｰﾎｰｽ</t>
  </si>
  <si>
    <t>WHOSE165X600</t>
  </si>
  <si>
    <t>6”(165)*600布巻きｳｫｰﾀｰﾎｰｽ</t>
  </si>
  <si>
    <t>WHOSE216X300</t>
  </si>
  <si>
    <t>8”(215)*300布巻きｳｫｰﾀｰﾎｰｽ</t>
  </si>
  <si>
    <t>WHOSE216X500</t>
  </si>
  <si>
    <t>8”(215)*500布巻きｳｫｰﾀｰﾎｰｽ</t>
  </si>
  <si>
    <t>8”(215)*5m布巻きｳｫｰﾀｰﾎｰｽ</t>
  </si>
  <si>
    <t>WHOSE265X300</t>
  </si>
  <si>
    <t>10”(265)*300布巻きｳｫｰﾀｰﾎｰｽ</t>
  </si>
  <si>
    <t>WHOSE265X500</t>
  </si>
  <si>
    <t>10”(265)*500布巻きｳｫｰﾀｰﾎｰｽ</t>
  </si>
  <si>
    <t>WHPS</t>
  </si>
  <si>
    <t>温水ﾋｰﾀｰ用ﾌﾟｯｼｭｽｲｯﾁ</t>
  </si>
  <si>
    <t>WHWV</t>
  </si>
  <si>
    <t>温水ﾋｰﾀｰ用ｳｵｰﾀｰﾊﾞﾙﾌﾞ</t>
  </si>
  <si>
    <t>鉄ｳｵｰﾀｰﾊﾞﾙﾌﾞ用ﾌﾞｯｼﾝｸﾞ1/2*3/8</t>
  </si>
  <si>
    <t>WKT04120</t>
  </si>
  <si>
    <t>BCS120Wｽﾀﾝ用後部筒長(給水無)</t>
  </si>
  <si>
    <t>WKT04140</t>
  </si>
  <si>
    <t>BCS140Wｽﾀﾝ用後部筒長(給水無)</t>
  </si>
  <si>
    <t>XR050035</t>
  </si>
  <si>
    <t>Xﾘﾝｸﾞｽﾀﾝ内径50φの軸35φ用(単式，内締)</t>
  </si>
  <si>
    <t>XR054040</t>
  </si>
  <si>
    <t>Xﾘﾝｸﾞｽﾀﾝ内径54φの軸40φ用(内締)</t>
  </si>
  <si>
    <t>XR056040</t>
  </si>
  <si>
    <t>Xﾘﾝｸﾞｽﾀﾝ内径56φの軸40φ用(TP)</t>
  </si>
  <si>
    <t>XR057040</t>
  </si>
  <si>
    <t>Xﾘﾝｸﾞｽﾀﾝ内径57φの軸40φ用(単式)</t>
  </si>
  <si>
    <t>XR058035</t>
  </si>
  <si>
    <t>Xﾘﾝｸﾞｽﾀﾝ内径58φの軸35φ用(舵軸)</t>
  </si>
  <si>
    <t>XR058045</t>
  </si>
  <si>
    <t>Xﾘﾝｸﾞｽﾀﾝ内径58φの軸45φ用(舵軸)</t>
  </si>
  <si>
    <t>XR060045</t>
  </si>
  <si>
    <t>Xﾘﾝｸﾞｽﾀﾝ内径60φの軸45φ用(単式，内締)</t>
  </si>
  <si>
    <t>XR061045</t>
  </si>
  <si>
    <t>Xﾘﾝｸﾞｽﾀﾝ内径61φの軸45φ用(TP)</t>
  </si>
  <si>
    <t>XR068050</t>
  </si>
  <si>
    <t>Xﾘﾝｸﾞｽﾀﾝ内径68φの軸50φ用(内締)</t>
  </si>
  <si>
    <t>XR070050</t>
  </si>
  <si>
    <t>Xﾘﾝｸﾞｽﾀﾝ内径70φの軸50φ用(舵軸，TP)</t>
  </si>
  <si>
    <t>XR070055</t>
  </si>
  <si>
    <t>Xﾘﾝｸﾞｽﾀﾝ内径70φの軸55φ用(舵軸)</t>
  </si>
  <si>
    <t>XR072050</t>
  </si>
  <si>
    <t>Xﾘﾝｸﾞｽﾀﾝ内径72φの軸50φ用(単式)</t>
  </si>
  <si>
    <t>XR072055</t>
  </si>
  <si>
    <t>Xﾘﾝｸﾞｽﾀﾝ内径72φの軸55φ用(内締)</t>
  </si>
  <si>
    <t>XR074055</t>
  </si>
  <si>
    <t>Xﾘﾝｸﾞ17M型ｽﾀﾝ内径74φの軸55φ用</t>
  </si>
  <si>
    <t>XR075055</t>
  </si>
  <si>
    <t>Xﾘﾝｸﾞｽﾀﾝ内径75φの軸55φ用(TP)</t>
  </si>
  <si>
    <t>XR078055</t>
  </si>
  <si>
    <t>Xﾘﾝｸﾞｽﾀﾝ内径78φの軸55φ用(単式)</t>
  </si>
  <si>
    <t>XR078060</t>
  </si>
  <si>
    <t>Xﾘﾝｸﾞｽﾀﾝ内径78φの軸60φ用(単式，内締)</t>
  </si>
  <si>
    <t>XR080060</t>
  </si>
  <si>
    <t>Xﾘﾝｸﾞｽﾀﾝ内径80φの軸60φ用(TP)</t>
  </si>
  <si>
    <t>XR085060</t>
  </si>
  <si>
    <t>Xﾘﾝｸﾞｽﾀﾝ内径85φの軸60φ用(舵軸)</t>
  </si>
  <si>
    <t>XR085065</t>
  </si>
  <si>
    <t>Xﾘﾝｸﾞｽﾀﾝ内径85φの軸65φ用(舵軸)</t>
  </si>
  <si>
    <t>XR088065</t>
  </si>
  <si>
    <t>Xﾘﾝｸﾞｽﾀﾝ内径88φの軸65φ用(TP)</t>
  </si>
  <si>
    <t>XR091065</t>
  </si>
  <si>
    <t>Xﾘﾝｸﾞｽﾀﾝ内径91φの軸65φ用(単式，内締)</t>
  </si>
  <si>
    <t>XR091070</t>
  </si>
  <si>
    <t>Xﾘﾝｸﾞｽﾀﾝ内径91φの軸70φ用(単式，内締)</t>
  </si>
  <si>
    <t>XR093070</t>
  </si>
  <si>
    <t>Xﾘﾝｸﾞｽﾀﾝ内径93φの軸70φ用(TP)</t>
  </si>
  <si>
    <t>XR098070</t>
  </si>
  <si>
    <t>Xﾘﾝｸﾞｽﾀﾝ内径98φの軸70φ用(舵軸)</t>
  </si>
  <si>
    <t>XR098075</t>
  </si>
  <si>
    <t>Xﾘﾝｸﾞｽﾀﾝ内径98φの軸75φ用(舵軸，TP)</t>
  </si>
  <si>
    <t>XR100075</t>
  </si>
  <si>
    <t>Xﾘﾝｸﾞｽﾀﾝ内径100φの軸75φ用(単式，内締</t>
  </si>
  <si>
    <t>XR103080</t>
  </si>
  <si>
    <t>Xﾘﾝｸﾞｽﾀﾝ内径103φの軸80φ用(舵軸)</t>
  </si>
  <si>
    <t>XR105080</t>
  </si>
  <si>
    <t>Xﾘﾝｸﾞｽﾀﾝ内径105φの軸80φ用(単式)</t>
  </si>
  <si>
    <t>XR106080</t>
  </si>
  <si>
    <t>Xﾘﾝｸﾞｽﾀﾝ内径106φの軸80φ用(TP)</t>
  </si>
  <si>
    <t>XR110080</t>
  </si>
  <si>
    <t>Xﾘﾝｸﾞｽﾀﾝ内径110φの軸80φ用</t>
  </si>
  <si>
    <t>XR114085</t>
  </si>
  <si>
    <t>Xﾘﾝｸﾞｽﾀﾝ内径114φの軸85φ用(単式)</t>
  </si>
  <si>
    <t>XR115085</t>
  </si>
  <si>
    <t>Xﾘﾝｸﾞｽﾀﾝ内径115φの軸85φ用</t>
  </si>
  <si>
    <t>XR120090</t>
  </si>
  <si>
    <t>Xﾘﾝｸﾞｽﾀﾝ内径120φの軸90φ用</t>
  </si>
  <si>
    <t>XR125095</t>
  </si>
  <si>
    <t>Xﾘﾝｸﾞｽﾀﾝ内径125φの軸95φ用</t>
  </si>
  <si>
    <t>XR130100</t>
  </si>
  <si>
    <t>Xﾘﾝｸﾞｽﾀﾝ内径130φの軸100φ用</t>
  </si>
  <si>
    <t>XR135105</t>
  </si>
  <si>
    <t>Xﾘﾝｸﾞｽﾀﾝ内径135φの軸105φ用</t>
  </si>
  <si>
    <t>XR145110</t>
  </si>
  <si>
    <t>Xﾘﾝｸﾞｽﾀﾝ内径145φの軸110φ用</t>
  </si>
  <si>
    <t>XR150115</t>
  </si>
  <si>
    <t>Xﾘﾝｸﾞｽﾀﾝ内径150φの軸115φ用</t>
  </si>
  <si>
    <t>XR155120</t>
  </si>
  <si>
    <t>Xﾘﾝｸﾞｽﾀﾝ内径155φの軸120φ用</t>
  </si>
  <si>
    <t>XR175150</t>
  </si>
  <si>
    <t>Xﾘﾝｸﾞｽﾀﾝ内径175φの軸150φ用</t>
  </si>
  <si>
    <t>Y3-A亜鉛棒21φｘ70ｘ85ｘ100</t>
  </si>
  <si>
    <t>Y4-A亜鉛棒25φｘ40ｘ60ｘ75</t>
  </si>
  <si>
    <t>Y5-A亜鉛棒20φｘ20ｘ38ｘ50</t>
  </si>
  <si>
    <t>YBRN04</t>
  </si>
  <si>
    <t>KDY130-150日立横型ﾍﾞﾝﾁﾚｰﾀｰ用羽根</t>
  </si>
  <si>
    <t>YBRN0512</t>
  </si>
  <si>
    <t>KDY130-12012V日立横型用ﾓｰﾀｰ</t>
  </si>
  <si>
    <t>YK99060000</t>
  </si>
  <si>
    <t>BCS60Wｽﾀﾝ用四ﾂ穴標準ｵﾀﾌｸ</t>
  </si>
  <si>
    <t>YK99064000</t>
  </si>
  <si>
    <t>BCS64Wｽﾀﾝ用四ﾂ穴標準ｵﾀﾌｸ</t>
  </si>
  <si>
    <t>YK99064200</t>
  </si>
  <si>
    <t>BCS64Wｽﾀﾝ用四ﾂ穴200Lｵﾀﾌｸ</t>
  </si>
  <si>
    <t>YK99067000</t>
  </si>
  <si>
    <t>BCS67Wｽﾀﾝ用四ﾂ穴標準ｵﾀﾌｸ</t>
  </si>
  <si>
    <t>YK99067200</t>
  </si>
  <si>
    <t>BCS67Wｽﾀﾝ用四ﾂ穴200Lｵﾀﾌｸ</t>
  </si>
  <si>
    <t>YK99070000</t>
  </si>
  <si>
    <t>BCS70Wｽﾀﾝ用四ﾂ穴標準ｵﾀﾌｸ</t>
  </si>
  <si>
    <t>YK99070200</t>
  </si>
  <si>
    <t>BCS70Wｽﾀﾝ用四ﾂ穴200Lｵﾀﾌｸ</t>
  </si>
  <si>
    <t>YK99077000</t>
  </si>
  <si>
    <t>BCS77Wｽﾀﾝ用四ﾂ穴標準ｵﾀﾌｸ</t>
  </si>
  <si>
    <t>YK99077150</t>
  </si>
  <si>
    <t>BCS77Wｽﾀﾝ用四ﾂ穴150Lｵﾀﾌｸ</t>
  </si>
  <si>
    <t>YK99077200</t>
  </si>
  <si>
    <t>BCS77Wｽﾀﾝ用四ﾂ穴200Lｵﾀﾌｸ</t>
  </si>
  <si>
    <t>YK99088000</t>
  </si>
  <si>
    <t>BCS88Wｽﾀﾝ用四ﾂ穴標準ｵﾀﾌｸ</t>
  </si>
  <si>
    <t>YK99088150</t>
  </si>
  <si>
    <t>BCS88Wｽﾀﾝ用四ﾂ穴150Lｵﾀﾌｸ</t>
  </si>
  <si>
    <t>YK99088200</t>
  </si>
  <si>
    <t>BCS88Wｽﾀﾝ用四ﾂ穴200Lｵﾀﾌｸ</t>
  </si>
  <si>
    <t>YK99096000</t>
  </si>
  <si>
    <t>BCS96Wｽﾀﾝ用四ﾂ穴標準ｵﾀﾌｸ</t>
  </si>
  <si>
    <t>YK99096150</t>
  </si>
  <si>
    <t>BCS96Wｽﾀﾝ用四ﾂ穴150Lｵﾀﾌｸ</t>
  </si>
  <si>
    <t>YK99096200</t>
  </si>
  <si>
    <t>BCS96Wｽﾀﾝ用四ﾂ穴200Lｵﾀﾌｸ</t>
  </si>
  <si>
    <t>YK99110000</t>
  </si>
  <si>
    <t>BCS110Wｽﾀﾝ用四ﾂ穴標準ｵﾀﾌｸ</t>
  </si>
  <si>
    <t>YK99110150</t>
  </si>
  <si>
    <t>BCS110Wｽﾀﾝ用四ﾂ穴150Lｵﾀﾌｸ</t>
  </si>
  <si>
    <t>YK99110200</t>
  </si>
  <si>
    <t>BCS110Wｽﾀﾝ用四ﾂ穴200Lｵﾀﾌｸ</t>
  </si>
  <si>
    <t>YK99120000</t>
  </si>
  <si>
    <t>BCS120Wｽﾀﾝ用四ﾂ穴標準ｵﾀﾌｸ</t>
  </si>
  <si>
    <t>YK99120200</t>
  </si>
  <si>
    <t>BCS120Wｽﾀﾝ用四ﾂ穴200Lｵﾀﾌｸ</t>
  </si>
  <si>
    <t>YK99127000</t>
  </si>
  <si>
    <t>BCS127Wｽﾀﾝ用四ﾂ穴標準ｵﾀﾌｸ</t>
  </si>
  <si>
    <t>YK99127150</t>
  </si>
  <si>
    <t>BCS127Wｽﾀﾝ用四ﾂ穴150Lｵﾀﾌｸ</t>
  </si>
  <si>
    <t>YK99127200</t>
  </si>
  <si>
    <t>BCS127Wｽﾀﾝ用四ﾂ穴200Lｵﾀﾌｸ</t>
  </si>
  <si>
    <t>YK99140000</t>
  </si>
  <si>
    <t>BCS140Wｽﾀﾝ用四ﾂ穴標準ｵﾀﾌｸ</t>
  </si>
  <si>
    <t>YK99140150</t>
  </si>
  <si>
    <t>BCS140Wｽﾀﾝ用四ﾂ穴150Lｵﾀﾌｸ</t>
  </si>
  <si>
    <t>YK99140200</t>
  </si>
  <si>
    <t>BCS140Wｽﾀﾝ用四ﾂ穴200Lｵﾀﾌｸ</t>
  </si>
  <si>
    <t>YK99150000</t>
  </si>
  <si>
    <t>BCS150Wｽﾀﾝ用四ﾂ穴標準ｵﾀﾌｸ</t>
  </si>
  <si>
    <t>YK99150150</t>
  </si>
  <si>
    <t>BCS150Wｽﾀﾝ用四ﾂ穴150Lｵﾀﾌｸ</t>
  </si>
  <si>
    <t>YK99150200</t>
  </si>
  <si>
    <t>BCS150Wｽﾀﾝ用四ﾂ穴200Lｵﾀﾌｸ</t>
  </si>
  <si>
    <t>YK99160000</t>
  </si>
  <si>
    <t>BCS160Wｽﾀﾝ用四ﾂ穴標準ｵﾀﾌｸ</t>
  </si>
  <si>
    <t>YK99160150</t>
  </si>
  <si>
    <t>BCS160Wｽﾀﾝ用四ﾂ穴150Lｵﾀﾌｸ</t>
  </si>
  <si>
    <t>YK99160200</t>
  </si>
  <si>
    <t>BCS160Wｽﾀﾝ用四ﾂ穴200Lｵﾀﾌｸ</t>
  </si>
  <si>
    <t>YK99170000</t>
  </si>
  <si>
    <t>BCS170Wｽﾀﾝ用四ﾂ穴標準ｵﾀﾌｸ</t>
  </si>
  <si>
    <t>YK99170150</t>
  </si>
  <si>
    <t>BCS170Wｽﾀﾝ用四ﾂ穴150Lｵﾀﾌｸ</t>
  </si>
  <si>
    <t>YK99170200</t>
  </si>
  <si>
    <t>BCS170Wｽﾀﾝ用四ﾂ穴200Lｵﾀﾌｸ</t>
  </si>
  <si>
    <t>BCS60Wｽﾀﾝ用菊ﾅｯﾄ</t>
  </si>
  <si>
    <t>BCS64Wｽﾀﾝ用菊ﾅｯﾄ</t>
  </si>
  <si>
    <t>BCS67Wｽﾀﾝ用菊ﾅｯﾄ</t>
  </si>
  <si>
    <t>BCS70Wｽﾀﾝ用菊ﾅｯﾄ</t>
  </si>
  <si>
    <t>BCS77Wｽﾀﾝ用菊ﾅｯﾄ</t>
  </si>
  <si>
    <t>BCS88Wｽﾀﾝ用菊ﾅｯﾄ</t>
  </si>
  <si>
    <t>BCS96Wｽﾀﾝ用菊ﾅｯﾄ</t>
  </si>
  <si>
    <t>BCS110Wｽﾀﾝ用菊ﾅｯﾄ</t>
  </si>
  <si>
    <t>BCS120Wｽﾀﾝ用菊ﾅｯﾄ</t>
  </si>
  <si>
    <t>BCS127Wｽﾀﾝ用菊ﾅｯﾄ</t>
  </si>
  <si>
    <t>BCS140Wｽﾀﾝ用菊ﾅｯﾄ</t>
  </si>
  <si>
    <t>BCS150Wｽﾀﾝ用菊ﾅｯﾄ</t>
  </si>
  <si>
    <t>BCS160Wｽﾀﾝ用菊ﾅｯﾄ</t>
  </si>
  <si>
    <t>BCS170Wｽﾀﾝ用菊ﾅｯﾄ</t>
  </si>
  <si>
    <t>BCS180Wｽﾀﾝ用菊ﾅｯﾄ</t>
  </si>
  <si>
    <t>BCS195Wｽﾀﾝ用菊ﾅｯﾄ</t>
  </si>
  <si>
    <t>BCS60Wｽﾀﾝ用袋ﾅｯﾄ</t>
  </si>
  <si>
    <t>BCS64Wｽﾀﾝ用袋ﾅｯﾄ</t>
  </si>
  <si>
    <t>BCS67Wｽﾀﾝ用袋ﾅｯﾄ</t>
  </si>
  <si>
    <t>BCS70Wｽﾀﾝ用袋ﾅｯﾄ</t>
  </si>
  <si>
    <t>BCS77Wｽﾀﾝ用袋ﾅｯﾄ</t>
  </si>
  <si>
    <t>BCS88Wｽﾀﾝ用袋ﾅｯﾄ</t>
  </si>
  <si>
    <t>BCS96Wｽﾀﾝ用袋ﾅｯﾄ</t>
  </si>
  <si>
    <t>BCS110Wｽﾀﾝ用袋ﾅｯﾄ</t>
  </si>
  <si>
    <t>BCS120Wｽﾀﾝ用袋ﾅｯﾄ</t>
  </si>
  <si>
    <t>BCS127Wｽﾀﾝ用袋ﾅｯﾄ</t>
  </si>
  <si>
    <t>BCS140Wｽﾀﾝ用袋ﾅｯﾄ</t>
  </si>
  <si>
    <t>BCS150Wｽﾀﾝ用袋ﾅｯﾄ</t>
  </si>
  <si>
    <t>BCS160Wｽﾀﾝ用袋ﾅｯﾄ</t>
  </si>
  <si>
    <t>BCS170Wｽﾀﾝ用袋ﾅｯﾄ</t>
  </si>
  <si>
    <t>BCS180Wｽﾀﾝ用袋ﾅｯﾄ</t>
  </si>
  <si>
    <t>BCS195Wｽﾀﾝ用袋ﾅｯﾄ</t>
  </si>
  <si>
    <t>BCS60Wｽﾀﾝ用ｽﾊﾟﾅ</t>
  </si>
  <si>
    <t>BCS67Wｽﾀﾝ用ｽﾊﾟﾅ</t>
  </si>
  <si>
    <t>BCS88Wｽﾀﾝ用ｽﾊﾟﾅ</t>
  </si>
  <si>
    <t>BCS110Wｽﾀﾝ用ｽﾊﾟﾅ</t>
  </si>
  <si>
    <t>BCS120Wｽﾀﾝ用ｽﾊﾟﾅ</t>
  </si>
  <si>
    <t>BCS140S150共通Wｽﾀﾝ用ｽﾊﾟﾅ</t>
  </si>
  <si>
    <t>BCS160Wｽﾀﾝ用ｽﾊﾟﾅ</t>
  </si>
  <si>
    <t>BCS170Wｽﾀﾝ用ｽﾊﾟﾅ</t>
  </si>
  <si>
    <t>BCS180Wｽﾀﾝ用ｽﾊﾟﾅ</t>
  </si>
  <si>
    <t>BCS190Wｽﾀﾝ用ｽﾊﾟﾅ</t>
  </si>
  <si>
    <t>BCS200Wｽﾀﾝ用ｽﾊﾟﾅ</t>
  </si>
  <si>
    <t>YY99064100</t>
  </si>
  <si>
    <t>BCS64Wｽﾀﾝ用小判型100Lｵﾀﾌｸ</t>
  </si>
  <si>
    <t>YY99067000</t>
  </si>
  <si>
    <t>BCS67Wｽﾀﾝ用小判型標準ｵﾀﾌｸ</t>
  </si>
  <si>
    <t>YY99067100</t>
  </si>
  <si>
    <t>BCS67Wｽﾀﾝ用小判型100Lｵﾀﾌｸ</t>
  </si>
  <si>
    <t>YY99067150</t>
  </si>
  <si>
    <t>BCS67Wｽﾀﾝ用小判型150Lｵﾀﾌｸ</t>
  </si>
  <si>
    <t>YY99067200</t>
  </si>
  <si>
    <t>BCS67Wｽﾀﾝ用小判型200Lｵﾀﾌｸ</t>
  </si>
  <si>
    <t>YY99070000</t>
  </si>
  <si>
    <t>BCS70Wｽﾀﾝ用小判型標準ｵﾀﾌｸ</t>
  </si>
  <si>
    <t>YY99070100</t>
  </si>
  <si>
    <t>BCS70Wｽﾀﾝ用小判型100Lｵﾀﾌｸ</t>
  </si>
  <si>
    <t>YY99070150</t>
  </si>
  <si>
    <t>BCS70Wｽﾀﾝ用小判型150Lｵﾀﾌｸ</t>
  </si>
  <si>
    <t>YY99070200</t>
  </si>
  <si>
    <t>BCS70Wｽﾀﾝ用小判型200Lｵﾀﾌｸ</t>
  </si>
  <si>
    <t>YY99077000</t>
  </si>
  <si>
    <t>BCS77Wｽﾀﾝ用小判型標準ｵﾀﾌｸ</t>
  </si>
  <si>
    <t>YY99077100</t>
  </si>
  <si>
    <t>BCS77Wｽﾀﾝ用小判型100Lｵﾀﾌｸ</t>
  </si>
  <si>
    <t>YY99077150</t>
  </si>
  <si>
    <t>BCS77Wｽﾀﾝ用小判型150Lｵﾀﾌｸ</t>
  </si>
  <si>
    <t>YY99077200</t>
  </si>
  <si>
    <t>BCS77Wｽﾀﾝ用小判型200Lｵﾀﾌｸ</t>
  </si>
  <si>
    <t>YY99088000</t>
  </si>
  <si>
    <t>BCS88Wｽﾀﾝ用小判型標準ｵﾀﾌｸ</t>
  </si>
  <si>
    <t>YY99088150</t>
  </si>
  <si>
    <t>BCS88Wｽﾀﾝ用小判型150Lｵﾀﾌｸ</t>
  </si>
  <si>
    <t>YY99088200</t>
  </si>
  <si>
    <t>BCS88Wｽﾀﾝ用小判型200Lｵﾀﾌｸ</t>
  </si>
  <si>
    <t>YY99096000</t>
  </si>
  <si>
    <t>BCS96Wｽﾀﾝ用小判型標準ｵﾀﾌｸ</t>
  </si>
  <si>
    <t>YY99096150</t>
  </si>
  <si>
    <t>BCS96Wｽﾀﾝ用小判型150Lｵﾀﾌｸ</t>
  </si>
  <si>
    <t>YY99096200</t>
  </si>
  <si>
    <t>BCS96Wｽﾀﾝ用小判型200Lｵﾀﾌｸ</t>
  </si>
  <si>
    <t>YY99110000</t>
  </si>
  <si>
    <t>BCS110Wｽﾀﾝ用小判型標準ｵﾀﾌｸ</t>
  </si>
  <si>
    <t>YY99110150</t>
  </si>
  <si>
    <t>BCS110Wｽﾀﾝ用小判型150Lｵﾀﾌｸ</t>
  </si>
  <si>
    <t>YY99110200</t>
  </si>
  <si>
    <t>BCS110Wｽﾀﾝ用小判型200Lｵﾀﾌｸ</t>
  </si>
  <si>
    <t>YY99120000</t>
  </si>
  <si>
    <t>BCS120Wｽﾀﾝ用小判型標準ｵﾀﾌｸ</t>
  </si>
  <si>
    <t>YY99120150</t>
  </si>
  <si>
    <t>BCS120Wｽﾀﾝ用小判型150Lｵﾀﾌｸ</t>
  </si>
  <si>
    <t>YY99120200</t>
  </si>
  <si>
    <t>BCS120Wｽﾀﾝ用小判型200Lｵﾀﾌｸ</t>
  </si>
  <si>
    <t>YY99127000</t>
  </si>
  <si>
    <t>BCS127Wｽﾀﾝ用小判型標準ｵﾀﾌｸ</t>
  </si>
  <si>
    <t>YY99127150</t>
  </si>
  <si>
    <t>BCS127Wｽﾀﾝ用小判型150Lｵﾀﾌｸ</t>
  </si>
  <si>
    <t>YY99127200</t>
  </si>
  <si>
    <t>BCS127Wｽﾀﾝ用小判型200Lｵﾀﾌｸ</t>
  </si>
  <si>
    <t>YY99140000</t>
  </si>
  <si>
    <t>BCS140Wｽﾀﾝ用小判型標準ｵﾀﾌｸ</t>
  </si>
  <si>
    <t>YY99140150</t>
  </si>
  <si>
    <t>BCS140Wｽﾀﾝ用小判型150Lｵﾀﾌｸ</t>
  </si>
  <si>
    <t>YY99140200</t>
  </si>
  <si>
    <t>BCS140Wｽﾀﾝ用小判型200Lｵﾀﾌｸ</t>
  </si>
  <si>
    <t>YY99150000</t>
  </si>
  <si>
    <t>BCS150Wｽﾀﾝ用小判型標準ｵﾀﾌｸ</t>
  </si>
  <si>
    <t>YY99150200</t>
  </si>
  <si>
    <t>BCS150Wｽﾀﾝ用小判型200Lｵﾀﾌｸ</t>
  </si>
  <si>
    <t>YY99160000</t>
  </si>
  <si>
    <t>BCS160Wｽﾀﾝ用小判型標準ｵﾀﾌｸ</t>
  </si>
  <si>
    <t>YY99160200</t>
  </si>
  <si>
    <t>BCS160Wｽﾀﾝ用小判型200Lｵﾀﾌｸ</t>
  </si>
  <si>
    <t>YY99170200</t>
  </si>
  <si>
    <t>BCS170Wｽﾀﾝ用小判型200Lｵﾀﾌｸ</t>
  </si>
  <si>
    <t>YZN055</t>
  </si>
  <si>
    <t>軸55用ﾔﾝﾏｰ用座金のみ(B3)</t>
  </si>
  <si>
    <t>BCF34YZO型ﾎｰｽ用ｽﾙﾊﾙ上部のみ</t>
  </si>
  <si>
    <t>BCF34YZO型ﾎｰｽ用ｽﾙﾊﾙ下部のみ</t>
  </si>
  <si>
    <t>BCF38YZO型ﾎｰｽ用ｽﾙﾊﾙ上部のみ</t>
  </si>
  <si>
    <t>BCF38YZO型ﾎｰｽ用ｽﾙﾊﾙ下部のみ</t>
  </si>
  <si>
    <t>BCF40YZO型ﾎｰｽ用ｽﾙﾊﾙ上部のみ</t>
  </si>
  <si>
    <t>BCF40YZO型ﾎｰｽ用ｽﾙﾊﾙ下部のみ</t>
  </si>
  <si>
    <t>BCF42YZO型ﾎｰｽ用ｽﾙﾊﾙ上部のみ</t>
  </si>
  <si>
    <t>BCF42YZO型ﾎｰｽ用ｽﾙﾊﾙ下部のみ</t>
  </si>
  <si>
    <t>BCF45YZO型ﾎｰｽ用ｽﾙﾊﾙ上部のみ</t>
  </si>
  <si>
    <t>BCF45YZO型ﾎｰｽ用ｽﾙﾊﾙ下部のみ</t>
  </si>
  <si>
    <t>ZAP10A</t>
  </si>
  <si>
    <t>ZAP-B-1A防蝕亜鉛</t>
  </si>
  <si>
    <t>ZAP30A</t>
  </si>
  <si>
    <t>ZAP-B-3A防蝕亜鉛</t>
  </si>
  <si>
    <t>Zn22ﾌﾟﾛﾍﾟﾗ用保護亜鉛</t>
  </si>
  <si>
    <t>Zn25ﾌﾟﾛﾍﾟﾗ用保護亜鉛</t>
  </si>
  <si>
    <t>Zn28ﾌﾟﾛﾍﾟﾗ用保護亜鉛</t>
  </si>
  <si>
    <t>Zn30ﾌﾟﾛﾍﾟﾗ用保護亜鉛</t>
  </si>
  <si>
    <t>Zn30ﾍﾟﾗ亜鉛(一体型ﾛﾝｸﾞﾀｲﾌﾟ)</t>
  </si>
  <si>
    <t>Zn32ﾌﾟﾛﾍﾟﾗ用保護亜鉛</t>
  </si>
  <si>
    <t>Zn32ﾍﾟﾗ亜鉛(一体型ﾛﾝｸﾞﾀｲﾌﾟ)</t>
  </si>
  <si>
    <t>Zn34ﾌﾟﾛﾍﾟﾗ用保護亜鉛</t>
  </si>
  <si>
    <t>Zn34ﾍﾟﾗ亜鉛(一体型ﾛﾝｸﾞﾀｲﾌﾟ)</t>
  </si>
  <si>
    <t>Zn35ﾌﾟﾛﾍﾟﾗ用保護亜鉛</t>
  </si>
  <si>
    <t>Zn35ﾍﾟﾗ亜鉛(一体型ﾛﾝｸﾞﾀｲﾌﾟ)</t>
  </si>
  <si>
    <t>Zn36ﾌﾟﾛﾍﾟﾗ用保護亜鉛</t>
  </si>
  <si>
    <t>Zn36ﾍﾟﾗ亜鉛(一体型ﾛﾝｸﾞﾀｲﾌﾟ)</t>
  </si>
  <si>
    <t>Zn38ﾌﾟﾛﾍﾟﾗ用保護亜鉛</t>
  </si>
  <si>
    <t>Zn38ﾍﾟﾗ亜鉛(一体型ﾛﾝｸﾞﾀｲﾌﾟ)</t>
  </si>
  <si>
    <t>Zn40ﾌﾟﾛﾍﾟﾗ用保護亜鉛</t>
  </si>
  <si>
    <t>Zn40ﾍﾟﾗ亜鉛(一体型ﾛﾝｸﾞﾀｲﾌﾟ)</t>
  </si>
  <si>
    <t>Zn40(2つ割ﾛﾝｸﾞﾀｲﾌﾟ)ﾍﾟﾗ亜鉛</t>
  </si>
  <si>
    <t>Zn42ﾌﾟﾛﾍﾟﾗ用保護亜鉛</t>
  </si>
  <si>
    <t>Zn42ﾍﾟﾗ亜鉛(一体型ﾛﾝｸﾞﾀｲﾌﾟ)</t>
  </si>
  <si>
    <t>Zn42(2つ割ﾛﾝｸﾞﾀｲﾌﾟ)ﾍﾟﾗ亜鉛</t>
  </si>
  <si>
    <t>Zn44ﾌﾟﾛﾍﾟﾗ用保護亜鉛</t>
  </si>
  <si>
    <t>Zn44ﾍﾟﾗ亜鉛(一体型ﾛﾝｸﾞﾀｲﾌﾟ)</t>
  </si>
  <si>
    <t>Zn45ﾌﾟﾛﾍﾟﾗ用保護亜鉛</t>
  </si>
  <si>
    <t>Zn45ﾍﾟﾗ亜鉛(一体型ﾛﾝｸﾞﾀｲﾌﾟ)</t>
  </si>
  <si>
    <t>Zn45(2つ割ﾛﾝｸﾞﾀｲﾌﾟ)ﾍﾟﾗ亜鉛</t>
  </si>
  <si>
    <t>Zn48ﾌﾟﾛﾍﾟﾗ用保護亜鉛</t>
  </si>
  <si>
    <t>Zn48ﾍﾟﾗ亜鉛(一体型ﾛﾝｸﾞﾀｲﾌﾟ)</t>
  </si>
  <si>
    <t>Zn48(2つ割ﾛﾝｸﾞﾀｲﾌﾟ)ﾍﾟﾗ亜鉛</t>
  </si>
  <si>
    <t>Zn50ﾌﾟﾛﾍﾟﾗ用保護亜鉛</t>
  </si>
  <si>
    <t>Zn50ﾍﾟﾗ亜鉛(一体型ﾛﾝｸﾞﾀｲﾌﾟ)</t>
  </si>
  <si>
    <t>Zn50(2つ割ﾛﾝｸﾞﾀｲﾌﾟ)ﾍﾟﾗ亜鉛</t>
  </si>
  <si>
    <t>Zn50E型ﾌﾟﾛﾍﾟﾗ用保護亜鉛流線型</t>
  </si>
  <si>
    <t>Zn55ﾌﾟﾛﾍﾟﾗ用保護亜鉛</t>
  </si>
  <si>
    <t>Zn55ﾍﾟﾗ亜鉛(一体型ﾛﾝｸﾞﾀｲﾌﾟ)</t>
  </si>
  <si>
    <t>Zn55(2つ割ﾛﾝｸﾞﾀｲﾌﾟ)ﾍﾟﾗ亜鉛</t>
  </si>
  <si>
    <t>Zn55E型ﾌﾟﾛﾍﾟﾗ用保護亜鉛流線型</t>
  </si>
  <si>
    <t>Zn60ﾌﾟﾛﾍﾟﾗ用保護亜鉛</t>
  </si>
  <si>
    <t>Zn60ﾍﾟﾗ亜鉛(一体型ﾛﾝｸﾞﾀｲﾌﾟ)</t>
  </si>
  <si>
    <t>Zn60(2つ割ﾛﾝｸﾞﾀｲﾌﾟ)ﾍﾟﾗ亜鉛</t>
  </si>
  <si>
    <t>Zn60E型ﾌﾟﾛﾍﾟﾗ用保護亜鉛流線型</t>
  </si>
  <si>
    <t>Zn65ﾌﾟﾛﾍﾟﾗ用保護亜鉛</t>
  </si>
  <si>
    <t>Zn65ﾍﾟﾗ亜鉛(一体型ﾛﾝｸﾞﾀｲﾌﾟ)</t>
  </si>
  <si>
    <t>Zn65(2つ割ﾛﾝｸﾞﾀｲﾌﾟ)ﾍﾟﾗ亜鉛</t>
  </si>
  <si>
    <t>Zn65E型ﾌﾟﾛﾍﾟﾗ用保護亜鉛流線型</t>
  </si>
  <si>
    <t>Zn70ﾌﾟﾛﾍﾟﾗ用保護亜鉛</t>
  </si>
  <si>
    <t>Zn70ﾍﾟﾗ亜鉛(一体型ﾛﾝｸﾞﾀｲﾌﾟ)</t>
  </si>
  <si>
    <t>Zn70E型ﾌﾟﾛﾍﾟﾗ用保護亜鉛流線型</t>
  </si>
  <si>
    <t>Zn75ﾌﾟﾛﾍﾟﾗ用保護亜鉛</t>
  </si>
  <si>
    <t>Zn75ﾍﾟﾗ亜鉛(一体型ﾛﾝｸﾞﾀｲﾌﾟ)</t>
  </si>
  <si>
    <t>Zn75(2つ割ﾛﾝｸﾞﾀｲﾌﾟ)ﾍﾟﾗ亜鉛</t>
  </si>
  <si>
    <t>Zn80ﾌﾟﾛﾍﾟﾗ用保護亜鉛</t>
  </si>
  <si>
    <t>Zn80ﾍﾟﾗ亜鉛(一体型ﾛﾝｸﾞﾀｲﾌﾟ)</t>
  </si>
  <si>
    <t>Zn80(2つ割ﾛﾝｸﾞﾀｲﾌﾟ)ﾍﾟﾗ亜鉛</t>
  </si>
  <si>
    <t>Zn85ﾌﾟﾛﾍﾟﾗ用保護亜鉛</t>
  </si>
  <si>
    <t>Zn85ﾍﾟﾗ亜鉛(一体型ﾛﾝｸﾞﾀｲﾌﾟ)</t>
  </si>
  <si>
    <t>Zn85(2つ割ﾛﾝｸﾞﾀｲﾌﾟ)ﾍﾟﾗ亜鉛</t>
  </si>
  <si>
    <t>Zn90ﾌﾟﾛﾍﾟﾗ用保護亜鉛</t>
  </si>
  <si>
    <t>Zn90ﾍﾟﾗ亜鉛(一体型ﾛﾝｸﾞﾀｲﾌﾟ)</t>
  </si>
  <si>
    <t>Zn90(2つ割ﾛﾝｸﾞﾀｲﾌﾟ)ﾍﾟﾗ亜鉛</t>
  </si>
  <si>
    <t>Zn95ﾌﾟﾛﾍﾟﾗ用保護亜鉛</t>
  </si>
  <si>
    <t>Zn95ﾍﾟﾗ亜鉛(一体型ﾛﾝｸﾞﾀｲﾌﾟ)</t>
  </si>
  <si>
    <t>Zn95(2つ割ﾛﾝｸﾞﾀｲﾌﾟ)ﾍﾟﾗ亜鉛</t>
  </si>
  <si>
    <t>Zn100ﾌﾟﾛﾍﾟﾗ用保護亜鉛</t>
  </si>
  <si>
    <t>Zn100ﾍﾟﾗ亜鉛(一体型ﾛﾝｸﾞﾀｲﾌﾟ)</t>
  </si>
  <si>
    <t>Zn100(2つ割ﾛﾝｸﾞﾀｲﾌﾟ)ﾍﾟﾗ亜鉛</t>
  </si>
  <si>
    <t>Zn105ﾌﾟﾛﾍﾟﾗ用保護亜鉛</t>
  </si>
  <si>
    <t>Zn110ﾌﾟﾛﾍﾟﾗ用保護亜鉛</t>
  </si>
  <si>
    <t>Zn115ﾌﾟﾛﾍﾟﾗ用保護亜鉛</t>
  </si>
  <si>
    <t>Zn120ﾌﾟﾛﾍﾟﾗ用保護亜鉛</t>
  </si>
  <si>
    <t>Zn125ﾌﾟﾛﾍﾟﾗ用保護亜鉛</t>
  </si>
  <si>
    <t>Zn130ﾌﾟﾛﾍﾟﾗ用保護亜鉛</t>
  </si>
  <si>
    <t>Zn135ﾌﾟﾛﾍﾟﾗ用保護亜鉛</t>
  </si>
  <si>
    <t>Zn140ﾌﾟﾛﾍﾟﾗ用保護亜鉛</t>
  </si>
  <si>
    <t>Zn145ﾌﾟﾛﾍﾟﾗ用保護亜鉛</t>
  </si>
  <si>
    <t>Zn150ﾌﾟﾛﾍﾟﾗ用保護亜鉛</t>
  </si>
  <si>
    <t>Zn25.4(1”)ﾌﾟﾛﾍﾟﾗ用保護亜鉛</t>
  </si>
  <si>
    <t>GM亜鉛棒用亜鉛部のみ19φｘ86</t>
  </si>
  <si>
    <t>Z11-A亜鉛棒20φｘ30ｘ42</t>
  </si>
  <si>
    <t>Z11-B亜鉛棒</t>
  </si>
  <si>
    <t>Z6-B亜鉛棒17φｘ40ｘ55ｘ68</t>
  </si>
  <si>
    <t>ﾊﾟｯｷﾝﾂｰﾙ用ﾌﾚｷｼﾌﾞﾙｼｬﾌﾄNO.1</t>
  </si>
  <si>
    <t>ﾊﾟｯｷﾝﾂｰﾙ用ﾌﾚｷｼﾌﾞﾙｼｬﾌﾄNO.2</t>
  </si>
  <si>
    <t>ﾊﾟｯｷﾝﾂｰﾙ用ﾌﾚｷｼﾌﾞﾙｼｬﾌﾄNO.3</t>
  </si>
  <si>
    <t>ﾊﾟｯｷﾝﾂｰﾙ用ｺﾙｸｽｸﾘｭｰNO.11</t>
  </si>
  <si>
    <t>ﾊﾟｯｷﾝﾂｰﾙ用ｺﾙｸｽｸﾘｭｰNO.12</t>
  </si>
  <si>
    <t>ﾊﾟｯｷﾝﾂｰﾙ用ｺﾙｸｽｸﾘｭｰNO.13</t>
  </si>
  <si>
    <t>ﾊﾟｯｷﾝﾂｰﾙ用ﾀﾝﾊﾞｰNO.21</t>
  </si>
  <si>
    <t>ﾊﾟｯｷﾝﾂｰﾙ用ﾌｯｸNO.270</t>
  </si>
  <si>
    <t>(小)ﾌﾟﾛﾍﾟﾗﾋﾟｯﾁｹﾞｰｼﾞ</t>
  </si>
  <si>
    <t>ZZ07</t>
  </si>
  <si>
    <t>ﾕｰｹﾞﾙﾊﾟｳﾀﾞｰ(手洗用石鹸)6KG入</t>
  </si>
  <si>
    <t>32*PT32ｷﾝｸﾞｽﾄﾝ用ねじ込みBCﾌﾗﾝｼﾞボルト付</t>
  </si>
  <si>
    <t>OL-B3型消防用布ﾊﾞｹﾂ</t>
  </si>
  <si>
    <t>AL060</t>
  </si>
  <si>
    <t>AL-60防蝕ｱﾙﾐ(φ60*φ43*60L)</t>
  </si>
  <si>
    <t>AL060BTL</t>
  </si>
  <si>
    <t>AL-60~70用取付ﾎﾞﾙﾄ(左ﾈｼﾞ)83L</t>
  </si>
  <si>
    <t>AL060BTR</t>
  </si>
  <si>
    <t>AL-60~70用取付ﾎﾞﾙﾄ(右ﾈｼﾞ)83L</t>
  </si>
  <si>
    <t>AL070</t>
  </si>
  <si>
    <t>AL-70防蝕ｱﾙﾐ(φ70*φ53*60L)</t>
  </si>
  <si>
    <t>AL080</t>
  </si>
  <si>
    <t>AL-80防蝕ｱﾙﾐ(φ80*φ55*90L)</t>
  </si>
  <si>
    <t>AL080BTL</t>
  </si>
  <si>
    <t>AL-80~90用取付ﾎﾞﾙﾄ(左ﾈｼﾞ)113L</t>
  </si>
  <si>
    <t>AL080BTR</t>
  </si>
  <si>
    <t>AL-80~90用取付ﾎﾞﾙﾄ(右ﾈｼﾞ)113L</t>
  </si>
  <si>
    <t>AL090</t>
  </si>
  <si>
    <t>AL-90防蝕ｱﾙﾐ(φ90*φ65*90L)</t>
  </si>
  <si>
    <t>AL100</t>
  </si>
  <si>
    <t>AL-100防蝕ｱﾙﾐ(100*66*120L)</t>
  </si>
  <si>
    <t>AL100BTL</t>
  </si>
  <si>
    <t>AL-100~130用取付ﾎﾞﾙﾄ(左ﾈｼﾞ)153L</t>
  </si>
  <si>
    <t>AL100BTR</t>
  </si>
  <si>
    <t>AL-100~130用取付ﾎﾞﾙﾄ(右ﾈｼﾞ)153L</t>
  </si>
  <si>
    <t>AL110</t>
  </si>
  <si>
    <t>AL-110防蝕ｱﾙﾐ(110*76*120L)</t>
  </si>
  <si>
    <t>AL120</t>
  </si>
  <si>
    <t>AL-120防蝕ｱﾙﾐ(120*86*120L)</t>
  </si>
  <si>
    <t>AL130B</t>
  </si>
  <si>
    <t>AL-130B防蝕ｱﾙﾐ(130*91*140L)</t>
  </si>
  <si>
    <t>AL140</t>
  </si>
  <si>
    <t>AL-140防蝕ｱﾙﾐ(140*101*140L)</t>
  </si>
  <si>
    <t>AL140BTL</t>
  </si>
  <si>
    <t>AL-130B~160用取付ﾎﾞﾙﾄ(左ﾈｼﾞ)179L</t>
  </si>
  <si>
    <t>AL140BTR</t>
  </si>
  <si>
    <t>AL-130B~160用取付ﾎﾞﾙﾄ(右ﾈｼﾞ)179L</t>
  </si>
  <si>
    <t>AL150</t>
  </si>
  <si>
    <t>AL-150防蝕ｱﾙﾐ(150*111*140L)</t>
  </si>
  <si>
    <t>AL170</t>
  </si>
  <si>
    <t>AL-170防蝕ｱﾙﾐ(170*122*170L)</t>
  </si>
  <si>
    <t>AL170BTL</t>
  </si>
  <si>
    <t>AL-170~200用取付ﾎﾞﾙﾄ(左ﾈｼﾞ)209L</t>
  </si>
  <si>
    <t>AL170BTR</t>
  </si>
  <si>
    <t>AL-170~200用取付ﾎﾞﾙﾄ(右ﾈｼﾞ)209L</t>
  </si>
  <si>
    <t>AL180</t>
  </si>
  <si>
    <t>AL-180防蝕ｱﾙﾐ(180*132*170L)</t>
  </si>
  <si>
    <t>AL190</t>
  </si>
  <si>
    <t>AL-190防蝕ｱﾙﾐ(190*142*170L)</t>
  </si>
  <si>
    <t>AL200</t>
  </si>
  <si>
    <t>AL-200防蝕ｱﾙﾐ(200*152*170L)</t>
  </si>
  <si>
    <t>ALNM12L</t>
  </si>
  <si>
    <t>防食ｱﾙﾐ用UﾅｯﾄM12(左)</t>
  </si>
  <si>
    <t>ALNM12R</t>
  </si>
  <si>
    <t>防食ｱﾙﾐ用UﾅｯﾄM12(右)</t>
  </si>
  <si>
    <t>ALNM16L</t>
  </si>
  <si>
    <t>防食ｱﾙﾐ用UﾅｯﾄM16(左)</t>
  </si>
  <si>
    <t>ALNM16R</t>
  </si>
  <si>
    <t>防食ｱﾙﾐ用UﾅｯﾄM16(右)</t>
  </si>
  <si>
    <t>ALNM20L</t>
  </si>
  <si>
    <t>防食ｱﾙﾐ用UﾅｯﾄM20(左)</t>
  </si>
  <si>
    <t>ALNM20R</t>
  </si>
  <si>
    <t>防食ｱﾙﾐ用UﾅｯﾄM20(右)</t>
  </si>
  <si>
    <t>ALT147125</t>
  </si>
  <si>
    <t>115型(φ147*125)防蝕ﾍﾟﾗｱﾙﾐ</t>
  </si>
  <si>
    <t>B1F32002</t>
  </si>
  <si>
    <t>1/8B型(ﾒｯｷ)ｸﾞﾘｽﾆｯﾌﾟﾙ</t>
  </si>
  <si>
    <t>BAB130170</t>
  </si>
  <si>
    <t>φ130Xφ170L防蝕ｱﾙﾐ棒素材</t>
  </si>
  <si>
    <t>BAS203</t>
  </si>
  <si>
    <t>φ203Xφ122X28t防蝕亜鉛</t>
  </si>
  <si>
    <t>BLG060</t>
  </si>
  <si>
    <t>G-60ﾊﾞｯｸｱｯﾌﾟﾘﾝｸﾞ</t>
  </si>
  <si>
    <t>BLG065</t>
  </si>
  <si>
    <t>G-65ﾊﾞｯｸｱｯﾌﾟﾘﾝｸﾞ</t>
  </si>
  <si>
    <t>BLG070</t>
  </si>
  <si>
    <t>G-70ﾊﾞｯｸｱｯﾌﾟﾘﾝｸﾞ</t>
  </si>
  <si>
    <t>BLG085</t>
  </si>
  <si>
    <t>G-85ﾊﾞｯｸｱｯﾌﾟﾘﾝｸﾞ</t>
  </si>
  <si>
    <t>BLP065</t>
  </si>
  <si>
    <t>P-65ﾊﾞｯｸｱｯﾌﾟﾘﾝｸﾞ</t>
  </si>
  <si>
    <t>BLP070</t>
  </si>
  <si>
    <t>P-70ﾊﾞｯｸｱｯﾌﾟﾘﾝｸﾞ</t>
  </si>
  <si>
    <t>BLP075</t>
  </si>
  <si>
    <t>P-75ﾊﾞｯｸｱｯﾌﾟﾘﾝｸﾞ</t>
  </si>
  <si>
    <t>BLP085</t>
  </si>
  <si>
    <t>P-85ﾊﾞｯｸｱｯﾌﾟﾘﾝｸﾞ</t>
  </si>
  <si>
    <t>BLP090</t>
  </si>
  <si>
    <t>P-90ﾊﾞｯｸｱｯﾌﾟﾘﾝｸﾞ</t>
  </si>
  <si>
    <t>BLP095</t>
  </si>
  <si>
    <t>P-95ﾊﾞｯｸｱｯﾌﾟﾘﾝｸﾞ</t>
  </si>
  <si>
    <t>BLP105</t>
  </si>
  <si>
    <t>P-105ﾊﾞｯｸｱｯﾌﾟﾘﾝｸﾞ</t>
  </si>
  <si>
    <t>BLP115</t>
  </si>
  <si>
    <t>P-115ﾊﾞｯｸｱｯﾌﾟﾘﾝｸﾞ</t>
  </si>
  <si>
    <t>BLP120</t>
  </si>
  <si>
    <t>P-120ﾊﾞｯｸｱｯﾌﾟﾘﾝｸﾞ</t>
  </si>
  <si>
    <t>BLP140</t>
  </si>
  <si>
    <t>P-140ﾊﾞｯｸｱｯﾌﾟﾘﾝｸﾞ</t>
  </si>
  <si>
    <t>BLP160</t>
  </si>
  <si>
    <t>P-160ﾊﾞｯｸｱｯﾌﾟﾘﾝｸﾞ</t>
  </si>
  <si>
    <t>BLP170</t>
  </si>
  <si>
    <t>P-170ﾊﾞｯｸｱｯﾌﾟﾘﾝｸﾞ</t>
  </si>
  <si>
    <t>BLP190</t>
  </si>
  <si>
    <t>P-190ﾊﾞｯｸｱｯﾌﾟﾘﾝｸﾞ</t>
  </si>
  <si>
    <t>BLP225</t>
  </si>
  <si>
    <t>P-225ﾊﾞｯｸｱｯﾌﾟﾘﾝｸﾞ</t>
  </si>
  <si>
    <t>BN0225SHS</t>
  </si>
  <si>
    <t>25SH海水こし器用外筒(SUS)</t>
  </si>
  <si>
    <t>BN0232BS</t>
  </si>
  <si>
    <t>32S単式海水ｺｼ器用外筒(BS)</t>
  </si>
  <si>
    <t>BN0232SPS</t>
  </si>
  <si>
    <t>32SP海水こし器用外筒(SUS)</t>
  </si>
  <si>
    <t>BN0240BS</t>
  </si>
  <si>
    <t>40S単式海水ｺｼ器用外筒(BS)</t>
  </si>
  <si>
    <t>BN0240SPS</t>
  </si>
  <si>
    <t>40SP海水こし器用外筒(SUS)</t>
  </si>
  <si>
    <t>BN0250BS</t>
  </si>
  <si>
    <t>50S単式海水ｺｼ器用外筒(BS)</t>
  </si>
  <si>
    <t>BN0250SPS</t>
  </si>
  <si>
    <t>50SP海水こし器用外筒(SUS)</t>
  </si>
  <si>
    <t>BN0280BS</t>
  </si>
  <si>
    <t>80S単式海水ｺｼ器用外筒(BS)</t>
  </si>
  <si>
    <t>BN0280SPS</t>
  </si>
  <si>
    <t>80SP海水こし器用外筒(SUS)</t>
  </si>
  <si>
    <t>BN0617FS</t>
  </si>
  <si>
    <t>17S海水ｺｼ器用ﾌﾀ(S型)</t>
  </si>
  <si>
    <t>BN0632FS</t>
  </si>
  <si>
    <t>32S海水ｺｼ器用ﾌﾀ(S型)</t>
  </si>
  <si>
    <t>BN0640FS</t>
  </si>
  <si>
    <t>40S海水ｺｼ器用ﾌﾀ(S型)</t>
  </si>
  <si>
    <t>BN0650FS</t>
  </si>
  <si>
    <t>50S海水ｺｼ器用ﾌﾀ(S型)</t>
  </si>
  <si>
    <t>BN0665FS</t>
  </si>
  <si>
    <t>65-80S海水ｺｼ器用ﾌﾀ(S型)</t>
  </si>
  <si>
    <t>BN1032</t>
  </si>
  <si>
    <t>32-40S海水ｺｼｷ用ﾌﾗﾝｼﾞ用ﾎﾞﾙﾄのみ</t>
  </si>
  <si>
    <t>BN1032SPB</t>
  </si>
  <si>
    <t>32~40SP海水ｺｼｷ用ﾌﾗﾝｼﾞ用ｽﾃﾝﾎﾞﾙﾄのみ</t>
  </si>
  <si>
    <t>BN1050SPB</t>
  </si>
  <si>
    <t>50SP海水ｺｼｷ用ﾌﾗﾝｼﾞ用ｽﾃﾝﾎﾞﾙﾄのみ</t>
  </si>
  <si>
    <t>BN1080SPB</t>
  </si>
  <si>
    <t>80SP海水ｺｼｷ用ﾌﾗﾝｼﾞ用ｽﾃﾝﾎﾞﾙﾄのみ</t>
  </si>
  <si>
    <t>BN1432</t>
  </si>
  <si>
    <t>32SP~40SP海水こし器ﾌﾗﾝｼﾞ用ｽﾃﾝﾅｯﾄ</t>
  </si>
  <si>
    <t>BN1450</t>
  </si>
  <si>
    <t>50SP~80SP海水こし器ﾌﾗﾝｼﾞ用ｽﾃﾝﾅｯﾄ</t>
  </si>
  <si>
    <t>BN235032SP</t>
  </si>
  <si>
    <t>SUS単式海水こし器用角ﾌﾗﾝｼﾞ50SP(32A)</t>
  </si>
  <si>
    <t>BN235032SPSS</t>
  </si>
  <si>
    <t>SS400単式海水こし器用角ﾌﾗﾝｼﾞ50SP(32A</t>
  </si>
  <si>
    <t>BN235035</t>
  </si>
  <si>
    <t>50S(35)単式海水ｺｼ器用角ﾌﾗﾝｼﾞ(SUS)</t>
  </si>
  <si>
    <t>BN235040SP</t>
  </si>
  <si>
    <t>SUS単式海水こし器用角ﾌﾗﾝｼﾞ50SP(40A)</t>
  </si>
  <si>
    <t>BN235050SP</t>
  </si>
  <si>
    <t>SUS単式海水こし器用角ﾌﾗﾝｼﾞ50SP(50A)</t>
  </si>
  <si>
    <t>BN238050SP</t>
  </si>
  <si>
    <t>SUS単式海水こし器用角ﾌﾗﾝｼﾞ80SP(50A)</t>
  </si>
  <si>
    <t>BN238075SP</t>
  </si>
  <si>
    <t>SUS単式海水こし器用角ﾌﾗﾝｼﾞ80SP(75A)</t>
  </si>
  <si>
    <t>BN243210SP</t>
  </si>
  <si>
    <t>SUS単式こし器用小判ﾌﾗﾝｼﾞ32SP(10A)</t>
  </si>
  <si>
    <t>BN243220SP</t>
  </si>
  <si>
    <t>SUS単式こし器用小判ﾌﾗﾝｼﾞ32SP(20A)</t>
  </si>
  <si>
    <t>BN243225SP</t>
  </si>
  <si>
    <t>SUS単式こし器用小判ﾌﾗﾝｼﾞ32SP(25A)</t>
  </si>
  <si>
    <t>BN243232SP</t>
  </si>
  <si>
    <t>SUS単式こし器用小判ﾌﾗﾝｼﾞ32SP(32A)</t>
  </si>
  <si>
    <t>BN244020SP</t>
  </si>
  <si>
    <t>SUS単式こし器用小判ﾌﾗﾝｼﾞ40SP(20A)</t>
  </si>
  <si>
    <t>BN244025SP</t>
  </si>
  <si>
    <t>SUS単式こし器用小判ﾌﾗﾝｼﾞ40SP(25A)</t>
  </si>
  <si>
    <t>BN244032SP</t>
  </si>
  <si>
    <t>SUS単式こし器用小判ﾌﾗﾝｼﾞ40SP(32A)</t>
  </si>
  <si>
    <t>BN244040SP</t>
  </si>
  <si>
    <t>SUS単式こし器用小判ﾌﾗﾝｼﾞ40SP(40A)</t>
  </si>
  <si>
    <t>BN3017SH</t>
  </si>
  <si>
    <t>17SH海水こし器用包装箱</t>
  </si>
  <si>
    <t>BN3025SH</t>
  </si>
  <si>
    <t>25SH海水こし器用包装箱</t>
  </si>
  <si>
    <t>BN3032SH</t>
  </si>
  <si>
    <t>32SH海水こし器用包装箱</t>
  </si>
  <si>
    <t>BN3032SP</t>
  </si>
  <si>
    <t>32SP海水こし器用包装箱</t>
  </si>
  <si>
    <t>BN3032SPH</t>
  </si>
  <si>
    <t>32SPH海水こし器用包装箱</t>
  </si>
  <si>
    <t>BN3038SH</t>
  </si>
  <si>
    <t>38SH海水こし器用包装箱</t>
  </si>
  <si>
    <t>BN3040SH</t>
  </si>
  <si>
    <t>40SH海水こし器用包装箱</t>
  </si>
  <si>
    <t>BN3040SP</t>
  </si>
  <si>
    <t>40SP海水こし器用包装箱</t>
  </si>
  <si>
    <t>BN3040SPH</t>
  </si>
  <si>
    <t>40SPH海水こし器用包装箱</t>
  </si>
  <si>
    <t>BN3050SH</t>
  </si>
  <si>
    <t>50SH海水こし器用包装箱</t>
  </si>
  <si>
    <t>BN3050SP</t>
  </si>
  <si>
    <t>50SP海水こし器用包装箱</t>
  </si>
  <si>
    <t>BN3050SPH</t>
  </si>
  <si>
    <t>50SPH海水こし器用包装箱</t>
  </si>
  <si>
    <t>BN3065SH</t>
  </si>
  <si>
    <t>65SH海水こし器用包装箱</t>
  </si>
  <si>
    <t>BN3080SP</t>
  </si>
  <si>
    <t>80SP海水こし器用包装箱</t>
  </si>
  <si>
    <t>BN3080SPH</t>
  </si>
  <si>
    <t>65~80SPH海水こし器用包装箱</t>
  </si>
  <si>
    <t>BS40W</t>
  </si>
  <si>
    <t>40W横型複式海水こし器(標準仕様)</t>
  </si>
  <si>
    <t>BS40WI</t>
  </si>
  <si>
    <t>40W横型複式海水こし器(検査仕様)</t>
  </si>
  <si>
    <t>BS50W</t>
  </si>
  <si>
    <t>50W横型複式海水こし器(標準仕様)</t>
  </si>
  <si>
    <t>BS50WI</t>
  </si>
  <si>
    <t>50W横型複式海水こし器(検査仕様)</t>
  </si>
  <si>
    <t>BS65W</t>
  </si>
  <si>
    <t>65W横型複式海水こし器(標準仕様)</t>
  </si>
  <si>
    <t>BS65WI</t>
  </si>
  <si>
    <t>65W横型複式海水こし器(検査仕様)</t>
  </si>
  <si>
    <t>BS6B174000</t>
  </si>
  <si>
    <t>BS17*4m六角棒</t>
  </si>
  <si>
    <t>BS6B194000</t>
  </si>
  <si>
    <t>BS19*4m六角棒</t>
  </si>
  <si>
    <t>BS6B214000</t>
  </si>
  <si>
    <t>BS21*4m六角棒</t>
  </si>
  <si>
    <t>BS6B244000</t>
  </si>
  <si>
    <t>BS24*4m六角棒</t>
  </si>
  <si>
    <t>BS6B264000</t>
  </si>
  <si>
    <t>BS26*4m六角棒</t>
  </si>
  <si>
    <t>BS6B294000</t>
  </si>
  <si>
    <t>BS29*4m六角棒</t>
  </si>
  <si>
    <t>BS6B324000</t>
  </si>
  <si>
    <t>BS32*4m六角棒</t>
  </si>
  <si>
    <t>BS6B364000</t>
  </si>
  <si>
    <t>BS36*4m六角棒</t>
  </si>
  <si>
    <t>BS6B384000</t>
  </si>
  <si>
    <t>BS38*4m六角棒</t>
  </si>
  <si>
    <t>BS6B414000</t>
  </si>
  <si>
    <t>BS41*4m六角棒</t>
  </si>
  <si>
    <t>BS6B464000</t>
  </si>
  <si>
    <t>BS46*4m六角棒</t>
  </si>
  <si>
    <t>BS6B504000</t>
  </si>
  <si>
    <t>BS50*4m六角棒</t>
  </si>
  <si>
    <t>BS80W</t>
  </si>
  <si>
    <t>80W横型複式海水こし器(標準仕様)</t>
  </si>
  <si>
    <t>BS80WI</t>
  </si>
  <si>
    <t>80W横型複式海水こし器(検査仕様)</t>
  </si>
  <si>
    <t>BT100W05</t>
  </si>
  <si>
    <t>100W縦型用ｵｰﾘﾝｸﾞ(部品NO.5)</t>
  </si>
  <si>
    <t>BT100W06</t>
  </si>
  <si>
    <t>100W縦型用ｵｰﾘﾝｸﾞ(部品NO.6)</t>
  </si>
  <si>
    <t>BT100W10</t>
  </si>
  <si>
    <t>100W縦型用ｼｰﾙ用ﾃﾌﾛﾝ(部品NO.10)</t>
  </si>
  <si>
    <t>BT100W12</t>
  </si>
  <si>
    <t>100W縦型用ｵｰﾘﾝｸﾞ(部品NO.12)</t>
  </si>
  <si>
    <t>BT100W13</t>
  </si>
  <si>
    <t>100W縦型用外筒(SUS)(部品NO.13)</t>
  </si>
  <si>
    <t>BT100W14</t>
  </si>
  <si>
    <t>100W縦型用ｺｼｱﾐ(部品NO.14)</t>
  </si>
  <si>
    <t>BT100W16</t>
  </si>
  <si>
    <t>100W縦型用取付ﾎﾞﾙﾄ,ﾅｯﾄ(部品NO.16)</t>
  </si>
  <si>
    <t>BT100W19</t>
  </si>
  <si>
    <t>100W縦型用取付ﾎﾞﾙﾄ(部品NO.19)</t>
  </si>
  <si>
    <t>BT100W22</t>
  </si>
  <si>
    <t>100W縦型用取付ﾎﾞﾙﾄ(部品NO.22)</t>
  </si>
  <si>
    <t>BT100WI</t>
  </si>
  <si>
    <t>100W縦型複式海水こし器(検査仕様)</t>
  </si>
  <si>
    <t>BT125W03</t>
  </si>
  <si>
    <t>125W縦型用ﾎﾞｰﾙ(部品NO.3)</t>
  </si>
  <si>
    <t>BT125W05</t>
  </si>
  <si>
    <t>125W縦型用ｵｰﾘﾝｸﾞ(部品NO.5)</t>
  </si>
  <si>
    <t>BT125W06</t>
  </si>
  <si>
    <t>125W縦型用ｵｰﾘﾝｸﾞ(部品NO.6)</t>
  </si>
  <si>
    <t>BT125W09</t>
  </si>
  <si>
    <t>125W縦型用ｾｯﾄﾎﾞﾙﾄ(部品NO.9)</t>
  </si>
  <si>
    <t>BT125W10</t>
  </si>
  <si>
    <t>125W縦型用ｼｰﾙ用ﾃﾌﾛﾝ(部品NO.10)</t>
  </si>
  <si>
    <t>BT125W11</t>
  </si>
  <si>
    <t>125W縦型用ｼｰﾙ調整金具(部品NO.11)</t>
  </si>
  <si>
    <t>BT125W12</t>
  </si>
  <si>
    <t>125W縦型用ｵｰﾘﾝｸﾞ(部品NO.12)</t>
  </si>
  <si>
    <t>BT125W13</t>
  </si>
  <si>
    <t>125W縦型用外筒(SUS)(部品NO.13)</t>
  </si>
  <si>
    <t>BT125W14</t>
  </si>
  <si>
    <t>125W縦型用ｺｼｱﾐ(部品NO.14)</t>
  </si>
  <si>
    <t>BT125W16</t>
  </si>
  <si>
    <t>125W縦型用取付ﾎﾞﾙﾄﾅｯﾄ(部品NO.16)</t>
  </si>
  <si>
    <t>BT125W17</t>
  </si>
  <si>
    <t>125W縦型用ｼｰﾄﾊﾟｯｷﾝ(部品NO.17)</t>
  </si>
  <si>
    <t>BT125W26</t>
  </si>
  <si>
    <t>125W縦型用ｱｲﾎﾞﾙﾄ(部品NO.26)</t>
  </si>
  <si>
    <t>BT40W</t>
  </si>
  <si>
    <t>40W縦型複式海水こし器(標準仕様)</t>
  </si>
  <si>
    <t>BT40W02</t>
  </si>
  <si>
    <t>40W縦型用ﾎﾞｰﾙ弁(部品NO.2)</t>
  </si>
  <si>
    <t>BT40W07</t>
  </si>
  <si>
    <t>40W縦型用ｼｰﾙ用ﾃﾌﾛﾝ(B)(部品NO.7)</t>
  </si>
  <si>
    <t>BT40W08</t>
  </si>
  <si>
    <t>40W縦型用ｵｰﾘﾝｸﾞ(部品NO.8)</t>
  </si>
  <si>
    <t>BT40W09</t>
  </si>
  <si>
    <t>40W縦型用ｵｰﾘﾝｸﾞ(部品NO.9)</t>
  </si>
  <si>
    <t>BT40W11</t>
  </si>
  <si>
    <t>40W縦型用ｼｰﾙ用ﾃﾌﾛﾝ(C)(部品NO.11)</t>
  </si>
  <si>
    <t>BT40W12</t>
  </si>
  <si>
    <t>40W縦型用ｵｰﾘﾝｸﾞ(部品NO.12)</t>
  </si>
  <si>
    <t>BT40W13</t>
  </si>
  <si>
    <t>40W縦型用外筒(ｱｸﾘﾙ)(部品NO.13)</t>
  </si>
  <si>
    <t>BT40W14</t>
  </si>
  <si>
    <t>40W縦型用ｺｼｱﾐ(部品NO.14)</t>
  </si>
  <si>
    <t>BT40W17</t>
  </si>
  <si>
    <t>40W縦型用上蓋(部品NO.17)</t>
  </si>
  <si>
    <t>BT40W18</t>
  </si>
  <si>
    <t>40W縦型用外筒取付ﾎﾞﾙﾄ(部品NO.18)</t>
  </si>
  <si>
    <t>BT40W19</t>
  </si>
  <si>
    <t>40W縦型用袋ﾅｯﾄ(部品NO.19)</t>
  </si>
  <si>
    <t>BT40W21</t>
  </si>
  <si>
    <t>40W縦型用ｽﾌﾟﾘﾝｸﾞ(部品NO.21)</t>
  </si>
  <si>
    <t>BT40W26</t>
  </si>
  <si>
    <t>40W縦型用ｵｰﾘﾝｸﾞ(部品NO.26)</t>
  </si>
  <si>
    <t>BT40W28</t>
  </si>
  <si>
    <t>40W縦型用ｵｰﾘﾝｸﾞ(部品NO.28)</t>
  </si>
  <si>
    <t>BT40W33</t>
  </si>
  <si>
    <t>40W縦型用ｼｰﾄﾊﾟｯｷﾝ(部品NO.33)</t>
  </si>
  <si>
    <t>BT40W34</t>
  </si>
  <si>
    <t>40W縦型用亜鉛板(部品NO.34)</t>
  </si>
  <si>
    <t>BT40WI</t>
  </si>
  <si>
    <t>40W縦型複式海水こし器(検査仕様)</t>
  </si>
  <si>
    <t>BT50W</t>
  </si>
  <si>
    <t>50W縦型複式海水こし器(標準仕様)</t>
  </si>
  <si>
    <t>BT50W02</t>
  </si>
  <si>
    <t>50W縦型用ﾎﾞｰﾙ弁(部品NO.2)</t>
  </si>
  <si>
    <t>BT50W06</t>
  </si>
  <si>
    <t>50W縦型用ｼｰﾄﾊﾟｯｷﾝ(部品NO.6)</t>
  </si>
  <si>
    <t>BT50W07</t>
  </si>
  <si>
    <t>50W縦型用ｼｰﾙ用ﾃﾌﾛﾝ(A)(部品NO.7)</t>
  </si>
  <si>
    <t>BT50W08</t>
  </si>
  <si>
    <t>50W縦型用ｵｰﾘﾝｸﾞ(部品NO.8)</t>
  </si>
  <si>
    <t>BT50W09</t>
  </si>
  <si>
    <t>50W縦型用ｵｰﾘﾝｸﾞ(部品NO.9)</t>
  </si>
  <si>
    <t>BT50W11</t>
  </si>
  <si>
    <t>50W縦型用ｼｰﾙ用ﾃﾌﾛﾝ(B)(部品NO.11)</t>
  </si>
  <si>
    <t>BT50W12</t>
  </si>
  <si>
    <t>50W縦型用ｵｰﾘﾝｸﾞ(部品NO.12)</t>
  </si>
  <si>
    <t>BT50W13</t>
  </si>
  <si>
    <t>50W縦型用外筒(ｱｸﾘﾙ)(部品NO.13)</t>
  </si>
  <si>
    <t>BT50W14</t>
  </si>
  <si>
    <t>50W縦型用ｺｼｱﾐ(部品NO.14)</t>
  </si>
  <si>
    <t>BT50W17</t>
  </si>
  <si>
    <t>50W縦型用上蓋(部品NO.17)</t>
  </si>
  <si>
    <t>BT50W18</t>
  </si>
  <si>
    <t>50W縦型用外筒取付ﾎﾞﾙﾄ(部品NO.18)</t>
  </si>
  <si>
    <t>BT50W21</t>
  </si>
  <si>
    <t>50W縦型用ｽﾌﾟﾘﾝｸﾞ(部品NO.21)</t>
  </si>
  <si>
    <t>BT50W26</t>
  </si>
  <si>
    <t>50W縦型用ｵｰﾘﾝｸﾞ(部品NO.26)</t>
  </si>
  <si>
    <t>BT50W28</t>
  </si>
  <si>
    <t>50W縦型用ｵｰﾘﾝｸﾞ(部品NO.28)</t>
  </si>
  <si>
    <t>BT50W30</t>
  </si>
  <si>
    <t>50W縦型用ｼｰﾄﾊﾟｯｷﾝ(部品NO.30)</t>
  </si>
  <si>
    <t>BT50W33</t>
  </si>
  <si>
    <t>50W縦型用亜鉛板(部品NO.33)</t>
  </si>
  <si>
    <t>BT50WI</t>
  </si>
  <si>
    <t>50W縦型複式海水こし器(検査仕様)</t>
  </si>
  <si>
    <t>BT65W</t>
  </si>
  <si>
    <t>65W縦型複式海水こし器(標準仕様)</t>
  </si>
  <si>
    <t>BT65W04</t>
  </si>
  <si>
    <t>65W縦型用本体用ﾌﾗﾝｼﾞ(部品NO.4)</t>
  </si>
  <si>
    <t>BT65W05</t>
  </si>
  <si>
    <t>65W縦型用ｵｰﾘﾝｸﾞ(部品NO.5)</t>
  </si>
  <si>
    <t>BT65W06</t>
  </si>
  <si>
    <t>65W縦型用ｼｰﾄﾊﾟｯｷﾝ(部品NO.6)</t>
  </si>
  <si>
    <t>BT65W08</t>
  </si>
  <si>
    <t>65W縦型用ﾊﾝﾄﾞﾙ(部品NO.8)</t>
  </si>
  <si>
    <t>BT65W10</t>
  </si>
  <si>
    <t>65W縦型用ｼｰﾙ用ﾃﾌﾛﾝ(部品NO.10)</t>
  </si>
  <si>
    <t>BT65W12</t>
  </si>
  <si>
    <t>65W縦型用ｵｰﾘﾝｸﾞ(部品NO.12)</t>
  </si>
  <si>
    <t>BT65W13</t>
  </si>
  <si>
    <t>65W縦型用外筒(SUS)(部品NO.13)</t>
  </si>
  <si>
    <t>BT65W14</t>
  </si>
  <si>
    <t>65W縦型用ｺｼｱﾐ(部品NO.14)</t>
  </si>
  <si>
    <t>BT65W15</t>
  </si>
  <si>
    <t>65W縦型用上蓋(部品NO.15)</t>
  </si>
  <si>
    <t>BT65W16</t>
  </si>
  <si>
    <t>65W縦型用取付ﾎﾞﾙﾄ,ﾅｯﾄ(部品NO.16)</t>
  </si>
  <si>
    <t>BT65W19</t>
  </si>
  <si>
    <t>65W縦型用取付ﾎﾞﾙﾄ(部品NO.19)</t>
  </si>
  <si>
    <t>BT65W21</t>
  </si>
  <si>
    <t>65W縦型用相ﾌﾗﾝｼﾞ(部品NO.21)</t>
  </si>
  <si>
    <t>BT65W22</t>
  </si>
  <si>
    <t>65W縦型用取付ﾎﾞﾙﾄ(部品NO.22)</t>
  </si>
  <si>
    <t>BT65WI</t>
  </si>
  <si>
    <t>65W縦型複式海水こし器(検査仕様)</t>
  </si>
  <si>
    <t>BWN0140</t>
  </si>
  <si>
    <t>40W横型複式海水こし器用本体のみ</t>
  </si>
  <si>
    <t>BWN0150</t>
  </si>
  <si>
    <t>50W横型複式海水こし器用本体のみ</t>
  </si>
  <si>
    <t>BWN0165</t>
  </si>
  <si>
    <t>65W横型複式海水こし器用本体のみ</t>
  </si>
  <si>
    <t>BWN0180</t>
  </si>
  <si>
    <t>80W横型複式海水こし器用本体のみ</t>
  </si>
  <si>
    <t>BWN0240</t>
  </si>
  <si>
    <t>40W横型複式海水こし器用ｱｸﾘﾙ外筒</t>
  </si>
  <si>
    <t>BWN0240S</t>
  </si>
  <si>
    <t>40W横型複式海水こし器用SUS外筒</t>
  </si>
  <si>
    <t>BWN0250</t>
  </si>
  <si>
    <t>50W横型複式海水こし器用ｱｸﾘﾙ外筒</t>
  </si>
  <si>
    <t>BWN0250S</t>
  </si>
  <si>
    <t>50W横型複式海水こし器用SUS外筒</t>
  </si>
  <si>
    <t>BWN0265</t>
  </si>
  <si>
    <t>65W横型複式海水こし器用ｱｸﾘﾙ外筒</t>
  </si>
  <si>
    <t>BWN0265S</t>
  </si>
  <si>
    <t>65W横型複式海水こし器用SUS外筒</t>
  </si>
  <si>
    <t>BWN0280</t>
  </si>
  <si>
    <t>80W横型複式海水こし器用ｱｸﾘﾙ外筒</t>
  </si>
  <si>
    <t>BWN0280S</t>
  </si>
  <si>
    <t>80W横型複式海水こし器用SUS外筒</t>
  </si>
  <si>
    <t>BWN0440</t>
  </si>
  <si>
    <t>40W横型複式海水こし器用こし網</t>
  </si>
  <si>
    <t>BWN0450</t>
  </si>
  <si>
    <t>50W横型複式海水こし器用こし網</t>
  </si>
  <si>
    <t>BWN0465</t>
  </si>
  <si>
    <t>65W横型複式海水こし器用こし網</t>
  </si>
  <si>
    <t>BWN0480</t>
  </si>
  <si>
    <t>80W横型複式海水こし器用こし網</t>
  </si>
  <si>
    <t>BWN0640</t>
  </si>
  <si>
    <t>40W横型複式海水こし器用蓋のみ</t>
  </si>
  <si>
    <t>BWN0650</t>
  </si>
  <si>
    <t>50W横型複式海水こし器用蓋のみ</t>
  </si>
  <si>
    <t>BWN0665</t>
  </si>
  <si>
    <t>65W横型複式海水こし器用蓋のみ</t>
  </si>
  <si>
    <t>BWN0680</t>
  </si>
  <si>
    <t>80W横型複式海水こし器用蓋のみ</t>
  </si>
  <si>
    <t>BWN1140</t>
  </si>
  <si>
    <t>40W横型複式海水こし器用ﾌﾗﾝｼﾞのみ</t>
  </si>
  <si>
    <t>BWN1150</t>
  </si>
  <si>
    <t>50W横型複式海水こし器用ﾌﾗﾝｼﾞのみ</t>
  </si>
  <si>
    <t>BWN1165</t>
  </si>
  <si>
    <t>65W横型複式海水こし器用ﾌﾗﾝｼﾞのみ</t>
  </si>
  <si>
    <t>BWN1180</t>
  </si>
  <si>
    <t>80W横型複式海水こし器用ﾌﾗﾝｼﾞのみ</t>
  </si>
  <si>
    <t>BWN1240</t>
  </si>
  <si>
    <t>40W複式海水こし器用弁棒</t>
  </si>
  <si>
    <t>BWN1250</t>
  </si>
  <si>
    <t>50W複式海水こし器用弁棒</t>
  </si>
  <si>
    <t>BWN1265</t>
  </si>
  <si>
    <t>65W複式海水こし器用弁棒</t>
  </si>
  <si>
    <t>BWN1280</t>
  </si>
  <si>
    <t>80W複式海水こし器用弁棒</t>
  </si>
  <si>
    <t>BWN1340</t>
  </si>
  <si>
    <t>40W複式海水こし器用弁受</t>
  </si>
  <si>
    <t>BWN1350</t>
  </si>
  <si>
    <t>50W複式海水こし器用弁受</t>
  </si>
  <si>
    <t>BWN1365</t>
  </si>
  <si>
    <t>65W複式海水こし器用弁受</t>
  </si>
  <si>
    <t>BWN1380</t>
  </si>
  <si>
    <t>80W複式海水こし器用弁受</t>
  </si>
  <si>
    <t>BWN1440A</t>
  </si>
  <si>
    <t>40W複式海水こし器用ﾊﾝﾄﾞﾙA</t>
  </si>
  <si>
    <t>BWN1440B</t>
  </si>
  <si>
    <t>40W複式海水こし器用ﾊﾝﾄﾞﾙB</t>
  </si>
  <si>
    <t>BWN1450A</t>
  </si>
  <si>
    <t>50W複式海水こし器用ﾊﾝﾄﾞﾙA</t>
  </si>
  <si>
    <t>BWN1450B</t>
  </si>
  <si>
    <t>50W複式海水こし器用ﾊﾝﾄﾞﾙB</t>
  </si>
  <si>
    <t>BWN1465A</t>
  </si>
  <si>
    <t>65W複式海水こし器用ﾊﾝﾄﾞﾙA</t>
  </si>
  <si>
    <t>BWN1465B</t>
  </si>
  <si>
    <t>65W複式海水こし器用ﾊﾝﾄﾞﾙB</t>
  </si>
  <si>
    <t>BWN1480A</t>
  </si>
  <si>
    <t>80W複式海水こし器用ﾊﾝﾄﾞﾙA</t>
  </si>
  <si>
    <t>BWN1480B</t>
  </si>
  <si>
    <t>80W複式海水こし器用ﾊﾝﾄﾞﾙB</t>
  </si>
  <si>
    <t>BWN1540</t>
  </si>
  <si>
    <t>40W複式海水こし器用ｽﾃｰﾎﾞﾙﾄ</t>
  </si>
  <si>
    <t>BWN1550</t>
  </si>
  <si>
    <t>50W複式海水こし器用ｽﾃｰﾎﾞﾙﾄ</t>
  </si>
  <si>
    <t>BWN1565</t>
  </si>
  <si>
    <t>65W複式海水こし器用ｽﾃｰﾎﾞﾙﾄ</t>
  </si>
  <si>
    <t>BWN1580</t>
  </si>
  <si>
    <t>80W複式海水こし器用ｽﾃｰﾎﾞﾙﾄ</t>
  </si>
  <si>
    <t>BWN1640</t>
  </si>
  <si>
    <t>40W複式海水こし器用ｱﾐｾｯﾄﾎﾞﾙﾄ</t>
  </si>
  <si>
    <t>BWN1650</t>
  </si>
  <si>
    <t>50W複式海水こし器用ｱﾐｾｯﾄﾎﾞﾙﾄ</t>
  </si>
  <si>
    <t>BWN1665</t>
  </si>
  <si>
    <t>65W複式海水こし器用ｱﾐｾｯﾄﾎﾞﾙﾄ</t>
  </si>
  <si>
    <t>BWN1680</t>
  </si>
  <si>
    <t>80W複式海水こし器用ｱﾐｾｯﾄﾎﾞﾙﾄ</t>
  </si>
  <si>
    <t>BWN1740</t>
  </si>
  <si>
    <t>40W複式海水こし器用ｳﾚﾀﾝ</t>
  </si>
  <si>
    <t>BWN1750</t>
  </si>
  <si>
    <t>50W複式海水こし器用ｳﾚﾀﾝ</t>
  </si>
  <si>
    <t>BWN1765</t>
  </si>
  <si>
    <t>65W複式海水こし器用ｳﾚﾀﾝ</t>
  </si>
  <si>
    <t>BWN1780</t>
  </si>
  <si>
    <t>80W複式海水こし器用ｳﾚﾀﾝ</t>
  </si>
  <si>
    <t>BWN1840</t>
  </si>
  <si>
    <t>40W複式海水こし器用ﾌﾗﾝｼﾞ用ﾊﾟｯｷﾝ</t>
  </si>
  <si>
    <t>BWN1850</t>
  </si>
  <si>
    <t>50W複式海水こし器用ﾌﾗﾝｼﾞ用ﾊﾟｯｷﾝ</t>
  </si>
  <si>
    <t>BWN1865</t>
  </si>
  <si>
    <t>65W複式海水こし器用ﾌﾗﾝｼﾞ用ﾊﾟｯｷﾝ</t>
  </si>
  <si>
    <t>BWN1880</t>
  </si>
  <si>
    <t>80W複式海水こし器用ﾌﾗﾝｼﾞ用ﾊﾟｯｷﾝ</t>
  </si>
  <si>
    <t>BWN1940</t>
  </si>
  <si>
    <t>40W複式海水こし器用上部ﾅｯﾄﾊﾟｯｷﾝ</t>
  </si>
  <si>
    <t>BWN1950</t>
  </si>
  <si>
    <t>50W複式海水こし器用上部ﾅｯﾄﾊﾟｯｷﾝ</t>
  </si>
  <si>
    <t>BWN1965</t>
  </si>
  <si>
    <t>65W複式海水こし器用上部ﾅｯﾄﾊﾟｯｷﾝ</t>
  </si>
  <si>
    <t>BWN1980</t>
  </si>
  <si>
    <t>80W複式海水こし器用上部ﾅｯﾄﾊﾟｯｷﾝ</t>
  </si>
  <si>
    <t>BWN2040</t>
  </si>
  <si>
    <t>40W複式海水こし器用丸座金</t>
  </si>
  <si>
    <t>BWN2050</t>
  </si>
  <si>
    <t>50W複式海水こし器用丸座金</t>
  </si>
  <si>
    <t>BWN2065</t>
  </si>
  <si>
    <t>65W複式海水こし器用丸座金</t>
  </si>
  <si>
    <t>BWN2080</t>
  </si>
  <si>
    <t>80W複式海水こし器用丸座金</t>
  </si>
  <si>
    <t>BWN2150</t>
  </si>
  <si>
    <t>50W複式海水こし器用B型ｴﾙﾎﾞ</t>
  </si>
  <si>
    <t>BWN226577</t>
  </si>
  <si>
    <t>65W(77)複式海水ｺｼ器用角ﾌﾗﾝｼﾞ(SUS)</t>
  </si>
  <si>
    <t>BWN2340</t>
  </si>
  <si>
    <t>40W複式海水ｺｼ器用上部ﾅｯﾄ</t>
  </si>
  <si>
    <t>BWN2350</t>
  </si>
  <si>
    <t>50W複式海水ｺｼ器用上部ﾅｯﾄ</t>
  </si>
  <si>
    <t>BWN2365</t>
  </si>
  <si>
    <t>65W複式海水ｺｼ器用上部ﾅｯﾄ</t>
  </si>
  <si>
    <t>BWN2380</t>
  </si>
  <si>
    <t>80W複式海水ｺｼ器用上部ﾅｯﾄ</t>
  </si>
  <si>
    <t>BWN244012</t>
  </si>
  <si>
    <t>40W複式海水ｺｼ器Oﾘﾝｸﾞ上・弁用</t>
  </si>
  <si>
    <t>BWN245014</t>
  </si>
  <si>
    <t>50W複式海水ｺｼ器Oﾘﾝｸﾞ上・弁用</t>
  </si>
  <si>
    <t>BWN246516</t>
  </si>
  <si>
    <t>65W複式海水ｺｼ器Oﾘﾝｸﾞ上・弁用</t>
  </si>
  <si>
    <t>BWN248016</t>
  </si>
  <si>
    <t>80W複式海水ｺｼ器Oﾘﾝｸﾞ弁用</t>
  </si>
  <si>
    <t>BWT0265</t>
  </si>
  <si>
    <t>縦型65W複式海水こし器用ｱｸﾘﾙ外筒</t>
  </si>
  <si>
    <t>CHWB025</t>
  </si>
  <si>
    <t>TWU25割型ﾕﾆﾊﾞｰｻﾙ本体片側(ﾌﾞｯｼｭ無し)</t>
  </si>
  <si>
    <t>CHWB028</t>
  </si>
  <si>
    <t>TWU28割型ﾕﾆﾊﾞｰｻﾙ本体片側(ﾌﾞｯｼｭ無し)</t>
  </si>
  <si>
    <t>CHWB030</t>
  </si>
  <si>
    <t>TWU30割型ﾕﾆﾊﾞｰｻﾙ本体片側(ﾌﾞｯｼｭ無し)</t>
  </si>
  <si>
    <t>CHWB032</t>
  </si>
  <si>
    <t>TWU32割型ﾕﾆﾊﾞｰｻﾙ本体片側(ﾌﾞｯｼｭ無し)</t>
  </si>
  <si>
    <t>CHWB034</t>
  </si>
  <si>
    <t>TWU34割型ﾕﾆﾊﾞｰｻﾙ本体片側(ﾌﾞｯｼｭ無し)</t>
  </si>
  <si>
    <t>CHWB035</t>
  </si>
  <si>
    <t>TWU35割型ﾕﾆﾊﾞｰｻﾙ本体片側(ﾌﾞｯｼｭ無し)</t>
  </si>
  <si>
    <t>CHWB036</t>
  </si>
  <si>
    <t>TWU36割型ﾕﾆﾊﾞｰｻﾙ本体片側(ﾌﾞｯｼｭ無し)</t>
  </si>
  <si>
    <t>CHWB038</t>
  </si>
  <si>
    <t>TWU38割型ﾕﾆﾊﾞｰｻﾙ本体片側(ﾌﾞｯｼｭ無し)</t>
  </si>
  <si>
    <t>CHWB040</t>
  </si>
  <si>
    <t>TWU40割型ﾕﾆﾊﾞｰｻﾙ本体片側(ﾌﾞｯｼｭ無し)</t>
  </si>
  <si>
    <t>CHWB042</t>
  </si>
  <si>
    <t>TWU42割型ﾕﾆﾊﾞｰｻﾙ本体片側(ﾌﾞｯｼｭ無し)</t>
  </si>
  <si>
    <t>CHWB045</t>
  </si>
  <si>
    <t>TWU45割型ﾕﾆﾊﾞｰｻﾙ本体片側(ﾌﾞｯｼｭ無し)</t>
  </si>
  <si>
    <t>CHWB048</t>
  </si>
  <si>
    <t>TWU48割型ﾕﾆﾊﾞｰｻﾙ本体片側(ﾌﾞｯｼｭ無し)</t>
  </si>
  <si>
    <t>CHWB050</t>
  </si>
  <si>
    <t>TWU50割型ﾕﾆﾊﾞｰｻﾙ本体片側(ﾌﾞｯｼｭ無し)</t>
  </si>
  <si>
    <t>CHWB055</t>
  </si>
  <si>
    <t>TWU55割型ﾕﾆﾊﾞｰｻﾙ本体片側(ﾌﾞｯｼｭ無し)</t>
  </si>
  <si>
    <t>CHWB055A</t>
  </si>
  <si>
    <t>TWU55A割型ﾕﾆﾊﾞｰｻﾙ本体片側(ﾌﾞｯｼｭ無し)</t>
  </si>
  <si>
    <t>CHWB060</t>
  </si>
  <si>
    <t>TWU60割型ﾕﾆﾊﾞｰｻﾙ本体片側(ﾌﾞｯｼｭ無し)</t>
  </si>
  <si>
    <t>CHWB065</t>
  </si>
  <si>
    <t>TWU65割型ﾕﾆﾊﾞｰｻﾙ本体片側(ﾌﾞｯｼｭ無し)</t>
  </si>
  <si>
    <t>CHWB070</t>
  </si>
  <si>
    <t>TWU70割型ﾕﾆﾊﾞｰｻﾙ本体片側(ﾌﾞｯｼｭ無し)</t>
  </si>
  <si>
    <t>CHWB080</t>
  </si>
  <si>
    <t>TWU80割型ﾕﾆﾊﾞｰｻﾙ本体片側(ﾌﾞｯｼｭ無し)</t>
  </si>
  <si>
    <t>CHWB090</t>
  </si>
  <si>
    <t>TWU90割型ﾕﾆﾊﾞｰｻﾙ本体片側(ﾌﾞｯｼｭ無し)</t>
  </si>
  <si>
    <t>CHWB100</t>
  </si>
  <si>
    <t>TWU100割型ﾕﾆﾊﾞｰｻﾙ本体片側(ﾌﾞｯｼｭ無し)</t>
  </si>
  <si>
    <t>CHWB110</t>
  </si>
  <si>
    <t>TWU110割型ﾕﾆﾊﾞｰｻﾙ本体片側(ﾌﾞｯｼｭ無し)</t>
  </si>
  <si>
    <t>CHWBB08075</t>
  </si>
  <si>
    <t>TWU80*75本体(ﾌﾞｯｼｭなし)</t>
  </si>
  <si>
    <t>CHWK030B</t>
  </si>
  <si>
    <t>M8(30･35)割型ﾕﾆ用ﾎﾞﾙﾄ(SUS316)</t>
  </si>
  <si>
    <t>CHWK050B</t>
  </si>
  <si>
    <t>M12(50)割型ﾕﾆ用ﾎﾞﾙﾄ(SUS316)</t>
  </si>
  <si>
    <t>CHWK065B</t>
  </si>
  <si>
    <t>M16(65)割型ﾕﾆ用ﾎﾞﾙﾄ(SUS316)</t>
  </si>
  <si>
    <t>CHWK070B</t>
  </si>
  <si>
    <t>M18(70)割型ﾕﾆ用ﾎﾞﾙﾄ(SUS316)</t>
  </si>
  <si>
    <t>CHWK080B</t>
  </si>
  <si>
    <t>M20(80)割型ﾕﾆ用ﾎﾞﾙﾄ(SUS316)</t>
  </si>
  <si>
    <t>CHWK090B</t>
  </si>
  <si>
    <t>M22(90･100)割型用ﾎﾞﾙﾄ(SUS316)</t>
  </si>
  <si>
    <t>CHWK110B</t>
  </si>
  <si>
    <t>M24(110･120)割型用ﾎﾞﾙﾄ(SUS316)</t>
  </si>
  <si>
    <t>CHWN03030</t>
  </si>
  <si>
    <t>ｽﾃﾝ30TWU割型ﾕﾆ用M8ﾅｯﾄ</t>
  </si>
  <si>
    <t>CHWN03040</t>
  </si>
  <si>
    <t>ｽﾃﾝ40TWU割型ﾕﾆ用M10ﾅｯﾄ</t>
  </si>
  <si>
    <t>CHWN03050</t>
  </si>
  <si>
    <t>ｽﾃﾝ50TWU割型ﾕﾆ用M12ﾅｯﾄ</t>
  </si>
  <si>
    <t>CHWN03055</t>
  </si>
  <si>
    <t>ｽﾃﾝ55TWU割型ﾕﾆ用M14ﾅｯﾄ</t>
  </si>
  <si>
    <t>CHWN03065</t>
  </si>
  <si>
    <t>ｽﾃﾝ65TWU割型ﾕﾆ用M16ﾅｯﾄ</t>
  </si>
  <si>
    <t>CHWN03070</t>
  </si>
  <si>
    <t>ｽﾃﾝ70TWU割型ﾕﾆ用M18ﾅｯﾄ</t>
  </si>
  <si>
    <t>CHWN03080</t>
  </si>
  <si>
    <t>ｽﾃﾝ80TWU割型ﾕﾆﾙ用M20ﾅｯﾄ</t>
  </si>
  <si>
    <t>CHWN03090</t>
  </si>
  <si>
    <t>ｽﾃﾝ90~100TWU割型ﾕﾆ用M22ﾅｯﾄ</t>
  </si>
  <si>
    <t>CHWN03110</t>
  </si>
  <si>
    <t>ｽﾃﾝ110~120TWU割型ﾕﾆ用M24ﾅｯﾄ</t>
  </si>
  <si>
    <t>CHWQ090</t>
  </si>
  <si>
    <t>TWU90割型ﾕﾆﾊﾞｰｻﾙ用ﾌﾞｯｼｭ</t>
  </si>
  <si>
    <t>CHWQ100</t>
  </si>
  <si>
    <t>TWU100割型ﾕﾆﾊﾞｰｻﾙ用ﾌﾞｯｼｭ</t>
  </si>
  <si>
    <t>CHWQ110</t>
  </si>
  <si>
    <t>TWU110割型ﾕﾆﾊﾞｰｻﾙ用ﾌﾞｯｼｭ</t>
  </si>
  <si>
    <t>CHWQ120</t>
  </si>
  <si>
    <t>TWU120割型ﾕﾆﾊﾞ-ｻﾙ用ﾌﾞｯｼｭ</t>
  </si>
  <si>
    <t>CHWR030</t>
  </si>
  <si>
    <t>ｽﾃﾝ4*12(30-40)割型用ﾛｰﾙﾋﾟﾝ</t>
  </si>
  <si>
    <t>CHWR045</t>
  </si>
  <si>
    <t>ｽﾃﾝ5*14(45-50)割型用ﾛｰﾙﾋﾟﾝ</t>
  </si>
  <si>
    <t>CHWR055</t>
  </si>
  <si>
    <t>ｽﾃﾝ6*18(55-60)割型用ﾛｰﾙﾋﾟﾝ</t>
  </si>
  <si>
    <t>CHWR065</t>
  </si>
  <si>
    <t>ｽﾃﾝ8*22(65-120)割型用ﾛｰﾙﾋﾟﾝ</t>
  </si>
  <si>
    <t>CPB03M20035</t>
  </si>
  <si>
    <t>ｽﾃﾝM20*35ｷｬｯﾌﾟﾎﾞﾙﾄ</t>
  </si>
  <si>
    <t>CPB03M22040</t>
  </si>
  <si>
    <t>ｽﾃﾝM22*40ｷｬｯﾌﾟﾎﾞﾙﾄ</t>
  </si>
  <si>
    <t>CPL09</t>
  </si>
  <si>
    <t>3/8ｶﾌﾟﾗｰ</t>
  </si>
  <si>
    <t>DITA1708025</t>
  </si>
  <si>
    <t>(外注管理ｺｰﾄﾞ)ﾄﾞｰﾅｯﾂ板170*80*25</t>
  </si>
  <si>
    <t>DITA21013525</t>
  </si>
  <si>
    <t>210*135*25Tﾄﾞｰﾅｯﾂ板</t>
  </si>
  <si>
    <t>DITA23014025</t>
  </si>
  <si>
    <t>230*140*25Tﾄﾞｰﾅｯﾂ板</t>
  </si>
  <si>
    <t>DITA27016025</t>
  </si>
  <si>
    <t>270*160*25Tﾄﾞｰﾅｯﾂ板</t>
  </si>
  <si>
    <t>DITA32020020</t>
  </si>
  <si>
    <t>(外注管理ｺｰﾄﾞ)ﾄﾞｰﾅﾂ板320*200*20</t>
  </si>
  <si>
    <t>ECP235SO</t>
  </si>
  <si>
    <t>235E側ｶｯﾌﾟﾘﾝｸﾞ(素材)</t>
  </si>
  <si>
    <t>ECP300SO</t>
  </si>
  <si>
    <t>300E側ｶｯﾌﾟﾘﾝｸﾞ(素材)</t>
  </si>
  <si>
    <t>ECP310SO</t>
  </si>
  <si>
    <t>310E側ｶｯﾌﾟﾘﾝｸﾞ(素材)</t>
  </si>
  <si>
    <t>ECP320SO</t>
  </si>
  <si>
    <t>320E側ｶｯﾌﾟﾘﾝｸﾞ(素材)</t>
  </si>
  <si>
    <t>ECP350SO</t>
  </si>
  <si>
    <t>350E側ｶｯﾌﾟﾘﾝｸﾞ(素材)</t>
  </si>
  <si>
    <t>ECP400SO</t>
  </si>
  <si>
    <t>400E側ｶｯﾌﾟﾘﾝｸﾞ(素材)</t>
  </si>
  <si>
    <t>ECP480SO</t>
  </si>
  <si>
    <t>480E側ｶｯﾌﾟﾘﾝｸﾞ(素材)</t>
  </si>
  <si>
    <t>EG021050</t>
  </si>
  <si>
    <t>軸50φ用ｱﾙﾐｽﾀﾝ用押え板</t>
  </si>
  <si>
    <t>EG021055</t>
  </si>
  <si>
    <t>軸55φ用ｱﾙﾐｽﾀﾝ用押え板</t>
  </si>
  <si>
    <t>EG021060</t>
  </si>
  <si>
    <t>軸60φ用ｱﾙﾐｽﾀﾝ用押え板</t>
  </si>
  <si>
    <t>EG021065</t>
  </si>
  <si>
    <t>軸65φ用ｱﾙﾐｽﾀﾝ用押え板</t>
  </si>
  <si>
    <t>EG021070</t>
  </si>
  <si>
    <t>軸70φ用ｱﾙﾐｽﾀﾝ用押え板</t>
  </si>
  <si>
    <t>EG021075</t>
  </si>
  <si>
    <t>軸75φ用ｱﾙﾐｽﾀﾝ用押え板</t>
  </si>
  <si>
    <t>EG021080</t>
  </si>
  <si>
    <t>軸80φ用ｱﾙﾐｽﾀﾝ用押え板</t>
  </si>
  <si>
    <t>EG021085</t>
  </si>
  <si>
    <t>軸85φ用ｱﾙﾐｽﾀﾝ用押え板</t>
  </si>
  <si>
    <t>EG021090</t>
  </si>
  <si>
    <t>軸90φ用ｱﾙﾐｽﾀﾝ用押え板</t>
  </si>
  <si>
    <t>EG021095</t>
  </si>
  <si>
    <t>軸95φ用ｱﾙﾐｽﾀﾝ用押え板</t>
  </si>
  <si>
    <t>EG021100</t>
  </si>
  <si>
    <t>軸100φ用ｱﾙﾐｽﾀﾝ用押え板</t>
  </si>
  <si>
    <t>EG021105</t>
  </si>
  <si>
    <t>軸105φ用ｱﾙﾐｽﾀﾝ用押え板</t>
  </si>
  <si>
    <t>EG021110</t>
  </si>
  <si>
    <t>軸110φ用ｱﾙﾐｽﾀﾝ用押え板</t>
  </si>
  <si>
    <t>EG021120</t>
  </si>
  <si>
    <t>軸120φ用ｱﾙﾐｽﾀﾝ用押え板</t>
  </si>
  <si>
    <t>EG0240235235</t>
  </si>
  <si>
    <t>40t*235*235ｱﾙﾐｽﾀﾝ用ﾌﾗﾝｼﾞ材</t>
  </si>
  <si>
    <t>EG0240245245</t>
  </si>
  <si>
    <t>40t*245*245ｱﾙﾐｽﾀﾝ用ﾌﾗﾝｼﾞ材</t>
  </si>
  <si>
    <t>EG0240250250</t>
  </si>
  <si>
    <t>40t*250*250ｱﾙﾐｽﾀﾝ用ﾌﾗﾝｼﾞ材</t>
  </si>
  <si>
    <t>EG0240260260</t>
  </si>
  <si>
    <t>40t*260*260ｱﾙﾐｽﾀﾝ用ﾌﾗﾝｼﾞ材</t>
  </si>
  <si>
    <t>EG0240265265</t>
  </si>
  <si>
    <t>40t*265*265ｱﾙﾐｽﾀﾝ用ﾌﾗﾝｼﾞ材</t>
  </si>
  <si>
    <t>EG0240270270</t>
  </si>
  <si>
    <t>40t*270*270ｱﾙﾐｽﾀﾝ用ﾌﾗﾝｼﾞ材</t>
  </si>
  <si>
    <t>EQB110</t>
  </si>
  <si>
    <t>125(110･115)ｶｯﾌﾟﾘﾝｸﾞｽﾊﾟﾅ用頭</t>
  </si>
  <si>
    <t>EQB120</t>
  </si>
  <si>
    <t>135(120)ｶｯﾌﾟﾘﾝｸﾞｽﾊﾟﾅ用頭</t>
  </si>
  <si>
    <t>EQB125</t>
  </si>
  <si>
    <t>140(125･130)ｶｯﾌﾟﾘﾝｸﾞｽﾊﾟﾅ用頭</t>
  </si>
  <si>
    <t>EQB135</t>
  </si>
  <si>
    <t>150(135･140)ｶｯﾌﾟﾘﾝｸﾞｽﾊﾟﾅ用頭</t>
  </si>
  <si>
    <t>EQB150</t>
  </si>
  <si>
    <t>168(150)ｶｯﾌﾟﾘﾝｸﾞｽﾊﾟﾅ用頭</t>
  </si>
  <si>
    <t>EQB160</t>
  </si>
  <si>
    <t>173(160)ｶｯﾌﾟﾘﾝｸﾞｽﾊﾟﾅ用頭</t>
  </si>
  <si>
    <t>EQB170</t>
  </si>
  <si>
    <t>188(170･180)ｶｯﾌﾟﾘﾝｸﾞｽﾊﾟﾅ用頭</t>
  </si>
  <si>
    <t>EQB190</t>
  </si>
  <si>
    <t>203(190･200)ｶｯﾌﾟﾘﾝｸﾞｽﾊﾟﾅ用頭</t>
  </si>
  <si>
    <t>EQB210</t>
  </si>
  <si>
    <t>223(210･220)ｶｯﾌﾟﾘﾝｸﾞｽﾊﾟﾅ用頭</t>
  </si>
  <si>
    <t>EQB230</t>
  </si>
  <si>
    <t>233(230)ｶｯﾌﾟﾘﾝｸﾞｽﾊﾟﾅ用頭</t>
  </si>
  <si>
    <t>EQB240</t>
  </si>
  <si>
    <t>248(240･250)ｶｯﾌﾟﾘﾝｸﾞｽﾊﾟﾅ用頭</t>
  </si>
  <si>
    <t>軸40~45用(64*78*4m)FRPﾊﾟｲﾌﾟ</t>
  </si>
  <si>
    <t>軸48~50用(69*85*4m)FRPﾊﾟｲﾌﾟ</t>
  </si>
  <si>
    <t>軸55用(74*91*4m)FRPﾊﾟｲﾌﾟ</t>
  </si>
  <si>
    <t>軸60用(79*96*4m)FRPﾊﾟｲﾌﾟ</t>
  </si>
  <si>
    <t>軸65用(86*104*4m)FRPﾊﾟｲﾌﾟ</t>
  </si>
  <si>
    <t>軸70用(93*111*4m)FRPﾊﾟｲﾌﾟ</t>
  </si>
  <si>
    <t>軸75用(98*117*4m)FRPﾊﾟｲﾌﾟ</t>
  </si>
  <si>
    <t>軸80用(108*129*4m)FRPﾊﾟｲﾌﾟ</t>
  </si>
  <si>
    <t>FRPP0803200</t>
  </si>
  <si>
    <t>軸80用(108*129*3200)FRPﾊﾟｲﾌﾟ</t>
  </si>
  <si>
    <t>軸85~90用(108*145*4m)FRPﾊﾟｲﾌﾟ</t>
  </si>
  <si>
    <t>HA330F</t>
  </si>
  <si>
    <t>ALHA-3ﾄﾞﾗﾑ(完)30Sｷｰ7*3蓋付</t>
  </si>
  <si>
    <t>HA440F</t>
  </si>
  <si>
    <t>ALHA-4ﾄﾞﾗﾑ(完)40Sｷｰ10*3.5蓋付</t>
  </si>
  <si>
    <t>HAF021SO</t>
  </si>
  <si>
    <t>ALHA-1，SA-1ﾄﾞﾗﾑ用蓋素材</t>
  </si>
  <si>
    <t>HAF024SO</t>
  </si>
  <si>
    <t>ALHA-4，SA-4ﾄﾞﾗﾑ用蓋素材</t>
  </si>
  <si>
    <t>HAF025SO</t>
  </si>
  <si>
    <t>ALHA-5，SA-5ﾄﾞﾗﾑ用蓋素材</t>
  </si>
  <si>
    <t>HAF026SO</t>
  </si>
  <si>
    <t>ALHA-6，SA-6ﾄﾞﾗﾑ用蓋素材</t>
  </si>
  <si>
    <t>HAF027SO</t>
  </si>
  <si>
    <t>ALHA-7，SA-7ﾄﾞﾗﾑ用蓋素材</t>
  </si>
  <si>
    <t>IN53</t>
  </si>
  <si>
    <t>IN型IN53ｵｰﾘﾝｸﾞ</t>
  </si>
  <si>
    <t>INALBC</t>
  </si>
  <si>
    <t>ALBC角丁</t>
  </si>
  <si>
    <t>INBC1</t>
  </si>
  <si>
    <t>BC-1角丁</t>
  </si>
  <si>
    <t>INBC6</t>
  </si>
  <si>
    <t>BC-6角丁</t>
  </si>
  <si>
    <t>INBOGOKIN</t>
  </si>
  <si>
    <t>母合金</t>
  </si>
  <si>
    <t>INHBSC</t>
  </si>
  <si>
    <t>HBsC角丁</t>
  </si>
  <si>
    <t>INPB</t>
  </si>
  <si>
    <t>鉛角丁</t>
  </si>
  <si>
    <t>INPBC</t>
  </si>
  <si>
    <t>PBC角丁</t>
  </si>
  <si>
    <t>INZN</t>
  </si>
  <si>
    <t>Zn角丁</t>
  </si>
  <si>
    <t>SUSｷﾝｸﾞｽﾄﾝ用角ﾌﾗﾝｼﾞ11/4(25A)</t>
  </si>
  <si>
    <t>SS400ｷﾝｸﾞｽﾄﾝ用角ﾌﾗﾝｼﾞ11/4(25A</t>
  </si>
  <si>
    <t>SUSｷﾝｸﾞｽﾄﾝ用角ﾌﾗﾝｼﾞ11/4(32A)</t>
  </si>
  <si>
    <t>SS400ｷﾝｸﾞｽﾄﾝ用角ﾌﾗﾝｼﾞ11/4(32A</t>
  </si>
  <si>
    <t>SUSｷﾝｸﾞｽﾄﾝ用角ﾌﾗﾝｼﾞ11/2(40A)</t>
  </si>
  <si>
    <t>SS400ｷﾝｸﾞｽﾄﾝ用角ﾌﾗﾝｼﾞ11/2(40A</t>
  </si>
  <si>
    <t>SUSｷﾝｸﾞｽﾄﾝ用角ﾌﾗﾝｼﾞ2”(50A)</t>
  </si>
  <si>
    <t>SS400ｷﾝｸﾞｽﾄﾝ用角ﾌﾗﾝｼﾞ2”(50A</t>
  </si>
  <si>
    <t>SUSｷﾝｸﾞｽﾄﾝ用角ﾌﾗﾝｼﾞ21/2(50A)</t>
  </si>
  <si>
    <t>SS400ｷﾝｸﾞｽﾄﾝ用角ﾌﾗﾝｼﾞ21/2(50A</t>
  </si>
  <si>
    <t>SUSｷﾝｸﾞｽﾄﾝ用角ﾌﾗﾝｼﾞ21/2(65A)</t>
  </si>
  <si>
    <t>SS400ｷﾝｸﾞｽﾄﾝ用角ﾌﾗﾝｼﾞ21/2(65A</t>
  </si>
  <si>
    <t>SUSｷﾝｸﾞｽﾄﾝ用角ﾌﾗﾝｼﾞ3”(65A)</t>
  </si>
  <si>
    <t>SS400ｷﾝｸﾞｽﾄﾝ用角ﾌﾗﾝｼﾞ3”(65A</t>
  </si>
  <si>
    <t>SUSｷﾝｸﾞｽﾄﾝ用角ﾌﾗﾝｼﾞ3”(75A)</t>
  </si>
  <si>
    <t>SS400ｷﾝｸﾞｽﾄﾝ用角ﾌﾗﾝｼﾞ3”(75A</t>
  </si>
  <si>
    <t>SUSｷﾝｸﾞｽﾄﾝ用角ﾌﾗﾝｼﾞ4”(100A)</t>
  </si>
  <si>
    <t>KA96032</t>
  </si>
  <si>
    <t>11/4(32)A型ｷﾝｸﾞｽﾄﾝ用ｼｰﾄﾊﾟｯｷﾝ</t>
  </si>
  <si>
    <t>3/4(19)ﾎﾞ-ﾙ型ｷﾝｸﾞｽﾄﾝ用ﾎﾞｰﾙ玉</t>
  </si>
  <si>
    <t>1”(25)ﾎﾞ-ﾙ型ｷﾝｸﾞｽﾄﾝ用ﾎﾞｰﾙ玉</t>
  </si>
  <si>
    <t>11/4(32)ﾎﾞ-ﾙ型ｷﾝｸﾞｽﾄﾝ用ﾎﾞｰﾙ玉</t>
  </si>
  <si>
    <t>13/4(45)ﾎﾞ-ﾙ型ｷﾝｸﾞｽﾄﾝ用ﾎﾞｰﾙ玉</t>
  </si>
  <si>
    <t>2”(50)ﾎﾞ-ﾙ型ｷﾝｸﾞｽﾄﾝ用ﾎﾞｰﾙ玉</t>
  </si>
  <si>
    <t>21/2(65)ﾎﾞ-ﾙ型ｷﾝｸﾞｽﾄﾝ用ﾎﾞｰﾙ玉</t>
  </si>
  <si>
    <t>3”(76)ﾎﾞ-ﾙ型ｷﾝｸﾞｽﾄﾝ用ﾎﾞｰﾙ玉</t>
  </si>
  <si>
    <t>4”(100)ﾎﾞ-ﾙ型ｷﾝｸﾞｽﾄﾝ用ﾎﾞｰﾙ玉</t>
  </si>
  <si>
    <t>3/4(19)ﾎﾞ-ﾙ型ｷﾝｸﾞｽﾄﾝ用ｽﾋﾟﾝﾄﾞﾙ</t>
  </si>
  <si>
    <t>1”(25)ﾎﾞ-ﾙ型ｷﾝｸﾞｽﾄﾝ用ｽﾋﾟﾝﾄﾞﾙ</t>
  </si>
  <si>
    <t>11/4(32)ﾎﾞ-ﾙ型ｷﾝｸﾞｽﾄﾝ用ｽﾋﾟﾝﾄﾞﾙ</t>
  </si>
  <si>
    <t>11/2(38)ﾎﾞ-ﾙ型ｷﾝｸﾞｽﾄﾝ用ｽﾋﾟﾝﾄﾞﾙ</t>
  </si>
  <si>
    <t>13/4(45)ﾎﾞ-ﾙ型ｷﾝｸﾞｽﾄﾝ用ｽﾋﾟﾝﾄﾞﾙ</t>
  </si>
  <si>
    <t>2”(50)ﾎﾞ-ﾙ型ｷﾝｸﾞｽﾄﾝ用ｽﾋﾟﾝﾄﾞﾙ</t>
  </si>
  <si>
    <t>21/2(65)ﾎﾞ-ﾙ型ｷﾝｸﾞｽﾄﾝ用ｽﾋﾟﾝﾄﾞﾙ</t>
  </si>
  <si>
    <t>3”(76)ﾎﾞ-ﾙ型ｷﾝｸﾞｽﾄﾝ用ｽﾋﾟﾝﾄﾞﾙ</t>
  </si>
  <si>
    <t>4”(100)ﾎﾞ-ﾙ型ｷﾝｸﾞｽﾄﾝ用ｽﾋﾟﾝﾄﾞﾙ</t>
  </si>
  <si>
    <t>3/4(19)ﾎﾞ-ﾙ型ｷﾝｸﾞｽﾄﾝ用ﾊﾟｯｷﾝ押ｴ</t>
  </si>
  <si>
    <t>1”(25)ﾎﾞ-ﾙ型ｷﾝｸﾞｽﾄﾝ用ﾊﾟｯｷﾝ押ｴ</t>
  </si>
  <si>
    <t>11/4(32)ﾎﾞ-ﾙ型ｷﾝｸﾞｽﾄﾝ用ﾊﾟｯｷﾝ押ｴ</t>
  </si>
  <si>
    <t>38~45ﾎﾞ-ﾙ型ｷﾝｸﾞｽﾄﾝ用ﾊﾟｯｷﾝ押ｴ</t>
  </si>
  <si>
    <t>2”(50)ﾎﾞ-ﾙ型ｷﾝｸﾞｽﾄﾝ用ﾊﾟｯｷﾝ押ｴ</t>
  </si>
  <si>
    <t>21/2(65)ﾎﾞ-ﾙ型ｷﾝｸﾞｽﾄﾝ用ﾊﾟｯｷﾝ押ｴ</t>
  </si>
  <si>
    <t>3”(76)ﾎﾞ-ﾙ型ｷﾝｸﾞｽﾄﾝ用ﾊﾟｯｷﾝ押ｴ</t>
  </si>
  <si>
    <t>4”(100)ﾎﾞ-ﾙ型ｷﾝｸﾞｽﾄﾝ用ﾊﾟｯｷﾝ押ｴ</t>
  </si>
  <si>
    <t>3/4(19)ﾎﾞ-ﾙ型ｷﾝｸﾞｽﾄﾝ用ﾃﾌﾛﾝ</t>
  </si>
  <si>
    <t>1”(25)ﾎﾞ-ﾙ型ｷﾝｸﾞｽﾄﾝ用ﾃﾌﾛﾝ</t>
  </si>
  <si>
    <t>11/4(32)ﾎﾞ-ﾙ型ｷﾝｸﾞｽﾄﾝ用ﾃﾌﾛﾝ</t>
  </si>
  <si>
    <t>11/2(38)ﾎﾞ-ﾙ型ｷﾝｸﾞｽﾄﾝ用ﾃﾌﾛﾝ</t>
  </si>
  <si>
    <t>13/4(45)ﾎﾞ-ﾙ型ｷﾝｸﾞｽﾄﾝ用ﾃﾌﾛﾝ</t>
  </si>
  <si>
    <t>2”(50)ﾎﾞ-ﾙ型ｷﾝｸﾞｽﾄﾝ用ﾃﾌﾛﾝ</t>
  </si>
  <si>
    <t>21/2(65)ﾎﾞ-ﾙ型ｷﾝｸﾞｽﾄﾝ用ﾃﾌﾛﾝ</t>
  </si>
  <si>
    <t>3”(76)ﾎﾞ-ﾙ型ｷﾝｸﾞｽﾄﾝ用ﾃﾌﾛﾝ</t>
  </si>
  <si>
    <t>4”(100)ﾎﾞ-ﾙ型ｷﾝｸﾞｽﾄﾝ用ﾃﾌﾛﾝ</t>
  </si>
  <si>
    <t>3/4(19)ﾎﾞ-ﾙ型ｷﾝｸﾞｽﾄﾝ用ﾎﾟﾘｴﾁ</t>
  </si>
  <si>
    <t>1”(25)ﾎﾞ-ﾙ型ｷﾝｸﾞｽﾄﾝ用ﾎﾟﾘｴﾁ</t>
  </si>
  <si>
    <t>11/4(32)ﾎﾞ-ﾙ型ｷﾝｸﾞｽﾄﾝ用ﾎﾟﾘｴﾁ</t>
  </si>
  <si>
    <t>38~45ﾎﾞ-ﾙ型ｷﾝｸﾞｽﾄﾝ用ﾎﾟﾘｴﾁ</t>
  </si>
  <si>
    <t>2”(50)ﾎﾞ-ﾙ型ｷﾝｸﾞｽﾄﾝ用ﾎﾟﾘｴﾁ</t>
  </si>
  <si>
    <t>21/2(65)ﾎﾞ-ﾙ型ｷﾝｸﾞｽﾄﾝ用ﾎﾟﾘｴﾁ</t>
  </si>
  <si>
    <t>3”(76)ﾎﾞ-ﾙ型ｷﾝｸﾞｽﾄﾝ用ﾎﾟﾘｴﾁ</t>
  </si>
  <si>
    <t>4”(100)ﾎﾞ-ﾙ型ｷﾝｸﾞｽﾄﾝ用ﾎﾟﾘｴﾁ</t>
  </si>
  <si>
    <t>11/4(35)ｷﾝｸﾞｽﾄﾝ用角ﾌﾗﾝｼﾞ</t>
  </si>
  <si>
    <t>11/4(43)ｷﾝｸﾞｽﾄﾝ用角ﾌﾗﾝｼﾞ</t>
  </si>
  <si>
    <t>11/2(49)ｷﾝｸﾞｽﾄﾝ用角ﾌﾗﾝｼﾞ</t>
  </si>
  <si>
    <t>2”(61)ｷﾝｸﾞｽﾄﾝ用角ﾌﾗﾝｼﾞ</t>
  </si>
  <si>
    <t>21/2(77)ｷﾝｸﾞｽﾄﾝ用角ﾌﾗﾝｼﾞ</t>
  </si>
  <si>
    <t>KOGATA070320</t>
  </si>
  <si>
    <t>100φｼｰﾄﾊﾟｯｷﾝ(ｼｰﾙｽﾀﾝ用)</t>
  </si>
  <si>
    <t>KOGATA070330</t>
  </si>
  <si>
    <t>105φｼｰﾄﾊﾟｯｷﾝ(ｼｰﾙｽﾀﾝ用)</t>
  </si>
  <si>
    <t>KOGATA070380</t>
  </si>
  <si>
    <t>120φｼｰﾄﾊﾟｯｷﾝ(給水式Wｽﾀﾝ用)</t>
  </si>
  <si>
    <t>MCBT12L18R</t>
  </si>
  <si>
    <t>SUSﾐｶﾛｲ取付BTM12左*M18右97L</t>
  </si>
  <si>
    <t>MCBT12R18L</t>
  </si>
  <si>
    <t>SUSﾐｶﾛｲ取付BTM12右*M18左97L</t>
  </si>
  <si>
    <t>MCBT12R18R</t>
  </si>
  <si>
    <t>SUSﾐｶﾛｲ取付BTM12右*M18右97L</t>
  </si>
  <si>
    <t>MCBT16L18R</t>
  </si>
  <si>
    <t>SUSﾐｶﾛｲ取付BTM16左*M18右97L</t>
  </si>
  <si>
    <t>MCBT16R18L</t>
  </si>
  <si>
    <t>SUSﾐｶﾛｲ取付BTM16右*M18左97L</t>
  </si>
  <si>
    <t>MCBT16R18R</t>
  </si>
  <si>
    <t>SUSﾐｶﾛｲ取付BTM16右*M18右97L</t>
  </si>
  <si>
    <t>MZAI130X170</t>
  </si>
  <si>
    <t>φ130*170L丸材</t>
  </si>
  <si>
    <t>MZAI150X180</t>
  </si>
  <si>
    <t>φ150*180L丸材</t>
  </si>
  <si>
    <t>MZAI180X130</t>
  </si>
  <si>
    <t>φ180*130L丸材</t>
  </si>
  <si>
    <t>MZAI210X210</t>
  </si>
  <si>
    <t>(外注管理ｺｰﾄﾞ)ｱﾙﾐ棒210*210</t>
  </si>
  <si>
    <t>NPL0609</t>
  </si>
  <si>
    <t>1/4*3/8ﾆｯﾌﾟﾙ</t>
  </si>
  <si>
    <t>OLG045</t>
  </si>
  <si>
    <t>G-45ｵｰﾘﾝｸﾞ</t>
  </si>
  <si>
    <t>OLG060</t>
  </si>
  <si>
    <t>G-60ｵｰﾘﾝｸﾞ</t>
  </si>
  <si>
    <t>OLG065</t>
  </si>
  <si>
    <t>G-65ｵｰﾘﾝｸﾞ</t>
  </si>
  <si>
    <t>OLG070</t>
  </si>
  <si>
    <t>G-70ｵｰﾘﾝｸﾞ</t>
  </si>
  <si>
    <t>OLG075</t>
  </si>
  <si>
    <t>G-75ｵｰﾘﾝｸﾞ</t>
  </si>
  <si>
    <t>OLG085</t>
  </si>
  <si>
    <t>G-85ｵｰﾘﾝｸﾞ</t>
  </si>
  <si>
    <t>OLG090</t>
  </si>
  <si>
    <t>G-90ｵｰﾘﾝｸﾞ</t>
  </si>
  <si>
    <t>OLG095</t>
  </si>
  <si>
    <t>G-95ｵｰﾘﾝｸﾞ</t>
  </si>
  <si>
    <t>OLG100</t>
  </si>
  <si>
    <t>G-100ｵｰﾘﾝｸﾞ</t>
  </si>
  <si>
    <t>OLG105</t>
  </si>
  <si>
    <t>G-105ｵｰﾘﾝｸﾞ</t>
  </si>
  <si>
    <t>OLG110</t>
  </si>
  <si>
    <t>G-110ｵｰﾘﾝｸﾞ</t>
  </si>
  <si>
    <t>OLG115</t>
  </si>
  <si>
    <t>G-115ｵｰﾘﾝｸﾞ</t>
  </si>
  <si>
    <t>OLG120</t>
  </si>
  <si>
    <t>G-120ｵｰﾘﾝｸﾞ</t>
  </si>
  <si>
    <t>OLG125</t>
  </si>
  <si>
    <t>G-125ｵｰﾘﾝｸﾞ</t>
  </si>
  <si>
    <t>OLG130</t>
  </si>
  <si>
    <t>G-130ｵｰﾘﾝｸﾞ</t>
  </si>
  <si>
    <t>OLG135</t>
  </si>
  <si>
    <t>G-135ｵｰﾘﾝｸﾞ</t>
  </si>
  <si>
    <t>OLG140</t>
  </si>
  <si>
    <t>G-140ｵｰﾘﾝｸﾞ</t>
  </si>
  <si>
    <t>OLGT060</t>
  </si>
  <si>
    <t>OLGT065</t>
  </si>
  <si>
    <t>OLGT070</t>
  </si>
  <si>
    <t>OLGT085</t>
  </si>
  <si>
    <t>OLP065</t>
  </si>
  <si>
    <t>P-65ｵｰﾘﾝｸﾞ</t>
  </si>
  <si>
    <t>OLP070</t>
  </si>
  <si>
    <t>P-70ｵｰﾘﾝｸﾞ</t>
  </si>
  <si>
    <t>OLP075</t>
  </si>
  <si>
    <t>P-75ｵｰﾘﾝｸﾞ</t>
  </si>
  <si>
    <t>OLP085</t>
  </si>
  <si>
    <t>P-85ｵｰﾘﾝｸﾞ</t>
  </si>
  <si>
    <t>OLP090</t>
  </si>
  <si>
    <t>P-90ｵｰﾘﾝｸﾞ</t>
  </si>
  <si>
    <t>OLP095</t>
  </si>
  <si>
    <t>P-95ｵｰﾘﾝｸﾞ</t>
  </si>
  <si>
    <t>OLP105</t>
  </si>
  <si>
    <t>P-105ｵｰﾘﾝｸﾞ</t>
  </si>
  <si>
    <t>OLP115</t>
  </si>
  <si>
    <t>P-115ｵｰﾘﾝｸﾞ</t>
  </si>
  <si>
    <t>OLP120</t>
  </si>
  <si>
    <t>P-120ｵｰﾘﾝｸﾞ</t>
  </si>
  <si>
    <t>OLP125</t>
  </si>
  <si>
    <t>P-125ｵｰﾘﾝｸﾞ</t>
  </si>
  <si>
    <t>OLP130</t>
  </si>
  <si>
    <t>P-130ｵｰﾘﾝｸﾞ</t>
  </si>
  <si>
    <t>OLP135</t>
  </si>
  <si>
    <t>P-135ｵｰﾘﾝｸﾞ</t>
  </si>
  <si>
    <t>OLP140</t>
  </si>
  <si>
    <t>P-140ｵｰﾘﾝｸﾞ</t>
  </si>
  <si>
    <t>OLP145</t>
  </si>
  <si>
    <t>P-145ｵｰﾘﾝｸﾞ</t>
  </si>
  <si>
    <t>OLP150</t>
  </si>
  <si>
    <t>P-150ｵｰﾘﾝｸﾞ</t>
  </si>
  <si>
    <t>OLP155</t>
  </si>
  <si>
    <t>P-155ｵｰﾘﾝｸﾞ</t>
  </si>
  <si>
    <t>OLP160</t>
  </si>
  <si>
    <t>P-160ｵｰﾘﾝｸﾞ</t>
  </si>
  <si>
    <t>OLP165</t>
  </si>
  <si>
    <t>P-165ｵｰﾘﾝｸﾞ</t>
  </si>
  <si>
    <t>OLP170</t>
  </si>
  <si>
    <t>P-170ｵｰﾘﾝｸﾞ</t>
  </si>
  <si>
    <t>OLP175</t>
  </si>
  <si>
    <t>P-175ｵｰﾘﾝｸﾞ</t>
  </si>
  <si>
    <t>OLP180</t>
  </si>
  <si>
    <t>P-180ｵｰﾘﾝｸﾞ</t>
  </si>
  <si>
    <t>OLP190</t>
  </si>
  <si>
    <t>P-190ｵｰﾘﾝｸﾞ</t>
  </si>
  <si>
    <t>OLP200</t>
  </si>
  <si>
    <t>P-200ｵｰﾘﾝｸﾞ</t>
  </si>
  <si>
    <t>OLP210</t>
  </si>
  <si>
    <t>P-210ｵｰﾘﾝｸﾞ</t>
  </si>
  <si>
    <t>OLP225</t>
  </si>
  <si>
    <t>P-225ｵｰﾘﾝｸﾞ</t>
  </si>
  <si>
    <t>OLP235</t>
  </si>
  <si>
    <t>P-235ｵｰﾘﾝｸﾞ</t>
  </si>
  <si>
    <t>OLP245</t>
  </si>
  <si>
    <t>P-245ｵｰﾘﾝｸﾞ</t>
  </si>
  <si>
    <t>OLP255</t>
  </si>
  <si>
    <t>P-255ｵｰﾘﾝｸﾞ</t>
  </si>
  <si>
    <t>OLP265</t>
  </si>
  <si>
    <t>P-265ｵｰﾘﾝｸﾞ</t>
  </si>
  <si>
    <t>OLP275</t>
  </si>
  <si>
    <t>P-275ｵｰﾘﾝｸﾞ</t>
  </si>
  <si>
    <t>OLP290</t>
  </si>
  <si>
    <t>P-290ｵｰﾘﾝｸﾞ</t>
  </si>
  <si>
    <t>OLPT065</t>
  </si>
  <si>
    <t>OLPT070</t>
  </si>
  <si>
    <t>OLPT075</t>
  </si>
  <si>
    <t>OLPT085</t>
  </si>
  <si>
    <t>OLPT090</t>
  </si>
  <si>
    <t>OLPT095</t>
  </si>
  <si>
    <t>OLPT105</t>
  </si>
  <si>
    <t>OLPT115</t>
  </si>
  <si>
    <t>OLPT120</t>
  </si>
  <si>
    <t>OLPT140</t>
  </si>
  <si>
    <t>OLPT160</t>
  </si>
  <si>
    <t>OLPT170</t>
  </si>
  <si>
    <t>OLPT190</t>
  </si>
  <si>
    <t>OLPT225</t>
  </si>
  <si>
    <t>PC25S</t>
  </si>
  <si>
    <t>25S海水こし器用ﾊﾟｯｷﾝｹｰｽ</t>
  </si>
  <si>
    <t>PWM12</t>
  </si>
  <si>
    <t>M12ﾊﾟｯｸﾙﾜｯｼｬ</t>
  </si>
  <si>
    <t>QCN5K020JG</t>
  </si>
  <si>
    <t>BC5K-20JG肘弁(ﾅｲﾛﾝｺｰﾃｨﾝｸﾞ)</t>
  </si>
  <si>
    <t>QCN5K025JG</t>
  </si>
  <si>
    <t>BC5K-25JG肘弁(ﾅｲﾛﾝｺｰﾃｨﾝｸﾞ)</t>
  </si>
  <si>
    <t>QCN5K032JG</t>
  </si>
  <si>
    <t>BC5K-32JG肘弁(ﾅｲﾛﾝｺｰﾃｨﾝｸﾞ)</t>
  </si>
  <si>
    <t>QCN5K040JG</t>
  </si>
  <si>
    <t>BC5K-40JG肘弁(ﾅｲﾛﾝｺｰﾃｨﾝｸﾞ)</t>
  </si>
  <si>
    <t>QCN5K050JG</t>
  </si>
  <si>
    <t>BC5K-50JG肘弁(ﾅｲﾛﾝｺｰﾃｨﾝｸﾞ)</t>
  </si>
  <si>
    <t>QCN5K065JG</t>
  </si>
  <si>
    <t>BC5K-65JG肘弁(ﾅｲﾛﾝｺｰﾃｨﾝｸﾞ)</t>
  </si>
  <si>
    <t>QK03003</t>
  </si>
  <si>
    <t>SUS1/8(3)Pｺｯｸ</t>
  </si>
  <si>
    <t>QK03006</t>
  </si>
  <si>
    <t>SUS1/4(6)Pｺｯｸ</t>
  </si>
  <si>
    <t>QK03009</t>
  </si>
  <si>
    <t>SUS3/8(9)Pｺｯｸ</t>
  </si>
  <si>
    <t>QK03012</t>
  </si>
  <si>
    <t>SUS1/2(12)Pｺｯｸ</t>
  </si>
  <si>
    <t>RHCF045</t>
  </si>
  <si>
    <t>M25(45~50)丸棒仕様釣ﾒﾀﾙ用ﾎﾞﾙﾄ</t>
  </si>
  <si>
    <t>RHCF055</t>
  </si>
  <si>
    <t>M28(55~60)丸棒仕様釣ﾒﾀﾙ用ﾎﾞﾙﾄ</t>
  </si>
  <si>
    <t>SA031SO</t>
  </si>
  <si>
    <t>SUSSA-1舶用ﾄﾞﾗﾑ素材</t>
  </si>
  <si>
    <t>SA032SO</t>
  </si>
  <si>
    <t>SUSSA-2舶用ﾄﾞﾗﾑ素材</t>
  </si>
  <si>
    <t>SA033SO</t>
  </si>
  <si>
    <t>SUSSA-3舶用ﾄﾞﾗﾑ素材</t>
  </si>
  <si>
    <t>SA034SO</t>
  </si>
  <si>
    <t>SUSSA-4舶用ﾄﾞﾗﾑ素材</t>
  </si>
  <si>
    <t>SA035SO</t>
  </si>
  <si>
    <t>SUSSA-5舶用ﾄﾞﾗﾑ素材</t>
  </si>
  <si>
    <t>SA036SO</t>
  </si>
  <si>
    <t>SUSSA-6舶用ﾄﾞﾗﾑ素材</t>
  </si>
  <si>
    <t>SA037SO</t>
  </si>
  <si>
    <t>SUSSA-7舶用ﾄﾞﾗﾑ素材</t>
  </si>
  <si>
    <t>SA101SO</t>
  </si>
  <si>
    <t>FCA-1舶用ﾄﾞﾗﾑ素材</t>
  </si>
  <si>
    <t>SA102SO</t>
  </si>
  <si>
    <t>FCA-2舶用ﾄﾞﾗﾑ素材</t>
  </si>
  <si>
    <t>SA103SO</t>
  </si>
  <si>
    <t>FCA-3舶用ﾄﾞﾗﾑ素材</t>
  </si>
  <si>
    <t>SA111SO</t>
  </si>
  <si>
    <t>FCB-1舶用ﾄﾞﾗﾑ素材</t>
  </si>
  <si>
    <t>SA121SO</t>
  </si>
  <si>
    <t>FCC-1舶用ﾄﾞﾗﾑ素材</t>
  </si>
  <si>
    <t>SA122SO</t>
  </si>
  <si>
    <t>FCC-2舶用ﾄﾞﾗﾑ素材</t>
  </si>
  <si>
    <t>SA123SO</t>
  </si>
  <si>
    <t>FCC-3舶用ﾄﾞﾗﾑ素材</t>
  </si>
  <si>
    <t>SA131SO</t>
  </si>
  <si>
    <t>FCD-1舶用ﾄﾞﾗﾑ素材</t>
  </si>
  <si>
    <t>SA141SO</t>
  </si>
  <si>
    <t>FCE-1舶用ﾄﾞﾗﾑ素材</t>
  </si>
  <si>
    <t>SA142SO</t>
  </si>
  <si>
    <t>FCE-2舶用ﾄﾞﾗﾑ素材</t>
  </si>
  <si>
    <t>SA150SO</t>
  </si>
  <si>
    <t>FCI-0舶用ﾄﾞﾗﾑ素材</t>
  </si>
  <si>
    <t>SA151SO</t>
  </si>
  <si>
    <t>FCI-1舶用ﾄﾞﾗﾑ素材</t>
  </si>
  <si>
    <t>SA152SO</t>
  </si>
  <si>
    <t>FCI-2舶用ﾄﾞﾗﾑ素材</t>
  </si>
  <si>
    <t>SA153SO</t>
  </si>
  <si>
    <t>FCI-3舶用ﾄﾞﾗﾑ素材</t>
  </si>
  <si>
    <t>SA162SO</t>
  </si>
  <si>
    <t>FC鳥取-2号舶用ﾄﾞﾗﾑ素材</t>
  </si>
  <si>
    <t>SA163SO</t>
  </si>
  <si>
    <t>FC鳥取-3号舶用ﾄﾞﾗﾑ素材</t>
  </si>
  <si>
    <t>SA165SO</t>
  </si>
  <si>
    <t>FC鳥取-5号舶用ﾄﾞﾗﾑ素材</t>
  </si>
  <si>
    <t>SA1TY220SO</t>
  </si>
  <si>
    <t>FCTY-220舶用ﾄﾞﾗﾑ素材</t>
  </si>
  <si>
    <t>SA242SO</t>
  </si>
  <si>
    <t>BCE-2ﾄﾞﾗﾑ(素材)</t>
  </si>
  <si>
    <t>SAAB3KAI</t>
  </si>
  <si>
    <t>FCAB-3改舶用ﾄﾞﾗﾑ素材</t>
  </si>
  <si>
    <t>SHOT06000010</t>
  </si>
  <si>
    <t>(ｼｮｯﾄ場)握りﾊﾝﾄﾞﾙ32</t>
  </si>
  <si>
    <t>SHOT06000020</t>
  </si>
  <si>
    <t>(ｼｮｯﾄ場)握りﾊﾝﾄﾞﾙ44</t>
  </si>
  <si>
    <t>SHOT06000030</t>
  </si>
  <si>
    <t>(ｼｮｯﾄ場)握りﾊﾝﾄﾞﾙ76</t>
  </si>
  <si>
    <t>SHOT06000040</t>
  </si>
  <si>
    <t>(ｼｮｯﾄ場)握りﾊﾝﾄﾞﾙF40</t>
  </si>
  <si>
    <t>SHOT06000050</t>
  </si>
  <si>
    <t>(ｼｮｯﾄ場)握りﾊﾝﾄﾞﾙ42</t>
  </si>
  <si>
    <t>SHOT06000060</t>
  </si>
  <si>
    <t>(ｼｮｯﾄ場)握りﾊﾝﾄﾞﾙ45</t>
  </si>
  <si>
    <t>SHOT06000070</t>
  </si>
  <si>
    <t>(ｼｮｯﾄ場)握りﾊﾝﾄﾞﾙ50</t>
  </si>
  <si>
    <t>SHOT06000080</t>
  </si>
  <si>
    <t>(ｼｮｯﾄ場)止ﾒﾀﾙ本体63</t>
  </si>
  <si>
    <t>SHOT06000090</t>
  </si>
  <si>
    <t>(ｼｮｯﾄ場)止ﾒﾀﾙ本体76</t>
  </si>
  <si>
    <t>SHOT06000100</t>
  </si>
  <si>
    <t>(ｼｮｯﾄ場)止ﾒﾀﾙ本体F-45</t>
  </si>
  <si>
    <t>SHOT06000110</t>
  </si>
  <si>
    <t>(ｼｮｯﾄ場)止ﾒﾀﾙ本体F-50</t>
  </si>
  <si>
    <t>SHOT06000120</t>
  </si>
  <si>
    <t>(ｼｮｯﾄ場)止ﾒﾀﾙ本体別作63</t>
  </si>
  <si>
    <t>SHOT06000130</t>
  </si>
  <si>
    <t>(ｼｮｯﾄ場)止ﾒﾀﾙﾊﾞﾝﾄﾞF-38</t>
  </si>
  <si>
    <t>SHOT06000140</t>
  </si>
  <si>
    <t>(ｼｮｯﾄ場)止ﾒﾀﾙﾊﾞﾝﾄﾞ44</t>
  </si>
  <si>
    <t>SHOT06000150</t>
  </si>
  <si>
    <t>(ｼｮｯﾄ場)止ﾒﾀﾙﾊﾞﾝﾄﾞ50</t>
  </si>
  <si>
    <t>SHOT06000160</t>
  </si>
  <si>
    <t>(ｼｮｯﾄ場)止ﾒﾀﾙﾊﾞﾝﾄﾞ76</t>
  </si>
  <si>
    <t>SHOT06000170</t>
  </si>
  <si>
    <t>(ｼｮｯﾄ場)止ﾒﾀﾙﾊﾞﾝﾄﾞ89</t>
  </si>
  <si>
    <t>SHOT06000180</t>
  </si>
  <si>
    <t>(ｼｮｯﾄ場)ｽﾗｲﾄﾞﾒﾀﾙ44</t>
  </si>
  <si>
    <t>SHOT06000190</t>
  </si>
  <si>
    <t>(ｼｮｯﾄ場)ｽﾗｲﾄﾞﾒﾀﾙ57</t>
  </si>
  <si>
    <t>SHOT06000200</t>
  </si>
  <si>
    <t>(ｼｮｯﾄ場)ｽﾗｲﾄﾞﾒﾀﾙ63</t>
  </si>
  <si>
    <t>SHOT06000210</t>
  </si>
  <si>
    <t>(ｼｮｯﾄ場)ｽﾗｲﾄﾞﾒﾀﾙ70</t>
  </si>
  <si>
    <t>SHOT06000220</t>
  </si>
  <si>
    <t>(ｼｮｯﾄ場)ｽﾗｲﾄﾞﾒﾀﾙ114</t>
  </si>
  <si>
    <t>SHOT06000230</t>
  </si>
  <si>
    <t>(ｼｮｯﾄ場)ﾚﾊﾞｰｽﾗｲﾄﾞ63</t>
  </si>
  <si>
    <t>SHOT06000240</t>
  </si>
  <si>
    <t>(ｼｮｯﾄ場)ｽﾗｲﾄﾞﾒﾀﾙF34</t>
  </si>
  <si>
    <t>SHOT06000250</t>
  </si>
  <si>
    <t>(ｼｮｯﾄ場)ｽﾗｲﾄﾞﾒﾀﾙ38</t>
  </si>
  <si>
    <t>SHOT06000260</t>
  </si>
  <si>
    <t>(ｼｮｯﾄ場)ｽﾗｲﾄﾞﾒﾀﾙ40</t>
  </si>
  <si>
    <t>SHOT06000270</t>
  </si>
  <si>
    <t>(ｼｮｯﾄ場)ｽﾗｲﾄﾞﾒﾀﾙ50</t>
  </si>
  <si>
    <t>SHOT06000280</t>
  </si>
  <si>
    <t>(ｼｮｯﾄ場)ｽﾗｲﾄﾞﾒﾀﾙF40別作</t>
  </si>
  <si>
    <t>SHOT06000290</t>
  </si>
  <si>
    <t>(ｼｮｯﾄ場)ｽﾗｲﾄﾞﾒﾀﾙ76</t>
  </si>
  <si>
    <t>SHOT06000300</t>
  </si>
  <si>
    <t>(ｼｮｯﾄ場)割型ｽﾗｲﾄﾞﾒﾀﾙ76</t>
  </si>
  <si>
    <t>SHOT06000310</t>
  </si>
  <si>
    <t>(ｼｮｯﾄ場)ﾗｯｸ式ｽﾗｲﾄﾞﾒﾀﾙ57</t>
  </si>
  <si>
    <t>SHOT06000320</t>
  </si>
  <si>
    <t>(ｼｮｯﾄ場)ﾗｯｸ式ｽﾗｲﾄﾞﾒﾀﾙ127</t>
  </si>
  <si>
    <t>SHOT06000330</t>
  </si>
  <si>
    <t>(ｼｮｯﾄ場)釣ﾒﾀﾙ本体38</t>
  </si>
  <si>
    <t>SHOT06000340</t>
  </si>
  <si>
    <t>(ｼｮｯﾄ場)釣ﾒﾀﾙ本体50並</t>
  </si>
  <si>
    <t>SHOT06000350</t>
  </si>
  <si>
    <t>(ｼｮｯﾄ場)釣ﾒﾀﾙ本体57</t>
  </si>
  <si>
    <t>SHOT06000360</t>
  </si>
  <si>
    <t>(ｼｮｯﾄ場)釣ﾒﾀﾙ本体63</t>
  </si>
  <si>
    <t>SHOT06000370</t>
  </si>
  <si>
    <t>(ｼｮｯﾄ場)釣ﾒﾀﾙ本体76</t>
  </si>
  <si>
    <t>SHOT06000380</t>
  </si>
  <si>
    <t>(ｼｮｯﾄ場)釣ﾒﾀﾙ本体89</t>
  </si>
  <si>
    <t>SHOT06000390</t>
  </si>
  <si>
    <t>(ｼｮｯﾄ場)釣ﾒﾀﾙ本体別作</t>
  </si>
  <si>
    <t>SHOT06000400</t>
  </si>
  <si>
    <t>SHOT06000410</t>
  </si>
  <si>
    <t>(ｼｮｯﾄ場)釣ﾒﾀﾙ本体F30</t>
  </si>
  <si>
    <t>SHOT06000420</t>
  </si>
  <si>
    <t>(ｼｮｯﾄ場)釣ﾒﾀﾙ本体45</t>
  </si>
  <si>
    <t>SHOT06000430</t>
  </si>
  <si>
    <t>(ｼｮｯﾄ場)釣ﾒﾀﾙ本体6”</t>
  </si>
  <si>
    <t>SHOT06000440</t>
  </si>
  <si>
    <t>(ｼｮｯﾄ場)釣ﾒﾀﾙ駒32</t>
  </si>
  <si>
    <t>SHOT06000450</t>
  </si>
  <si>
    <t>(ｼｮｯﾄ場)釣ﾒﾀﾙ駒63</t>
  </si>
  <si>
    <t>SHOT06000460</t>
  </si>
  <si>
    <t>(ｼｮｯﾄ場)釣ﾒﾀﾙ駒70</t>
  </si>
  <si>
    <t>SHOT06000470</t>
  </si>
  <si>
    <t>(ｼｮｯﾄ場)巻上ﾒﾈｼﾞ44</t>
  </si>
  <si>
    <t>SHOT06000480</t>
  </si>
  <si>
    <t>(ｼｮｯﾄ場)巻上ﾒﾈｼﾞ63</t>
  </si>
  <si>
    <t>SHOT06000490</t>
  </si>
  <si>
    <t>(ｼｮｯﾄ場)巻上ﾒﾈｼﾞ100</t>
  </si>
  <si>
    <t>SHOT06000500</t>
  </si>
  <si>
    <t>(ｼｮｯﾄ場)巻上ﾒﾈｼﾞ114</t>
  </si>
  <si>
    <t>SHOT06000510</t>
  </si>
  <si>
    <t>(ｼｮｯﾄ場)巻上ﾒﾈｼﾞ89</t>
  </si>
  <si>
    <t>SHOT06000520</t>
  </si>
  <si>
    <t>(ｼｮｯﾄ場)巻上用ﾊﾝﾄﾞﾙ200</t>
  </si>
  <si>
    <t>SHOT06000530</t>
  </si>
  <si>
    <t>(ｼｮｯﾄ場)巻上用ﾊﾝﾄﾞﾙ300</t>
  </si>
  <si>
    <t>SHOT06000540</t>
  </si>
  <si>
    <t>(ｼｮｯﾄ場)巻上用ﾊﾝﾄﾞﾙ410</t>
  </si>
  <si>
    <t>SHOT06000550</t>
  </si>
  <si>
    <t>(ｼｮｯﾄ場)別素材駒PBC70</t>
  </si>
  <si>
    <t>SHOT06000560</t>
  </si>
  <si>
    <t>(ｼｮｯﾄ場)別素材駒PBC80</t>
  </si>
  <si>
    <t>SHOT06000570</t>
  </si>
  <si>
    <t>(ｼｮｯﾄ場)別素材駒PBC105</t>
  </si>
  <si>
    <t>SHOT06000580</t>
  </si>
  <si>
    <t>(ｼｮｯﾄ場)巻上用止め板13/4-2”用</t>
  </si>
  <si>
    <t>SHOT06000590</t>
  </si>
  <si>
    <t>(ｼｮｯﾄ場)ｼｰﾙｽﾀﾝ別作穴小40</t>
  </si>
  <si>
    <t>SHOT06000600</t>
  </si>
  <si>
    <t>(ｼｮｯﾄ場)ｼｰﾙｽﾀﾝ別作穴小60</t>
  </si>
  <si>
    <t>SHOT06000610</t>
  </si>
  <si>
    <t>(ｼｮｯﾄ場)ｼｰﾙｽﾀﾝ別作穴小70</t>
  </si>
  <si>
    <t>SHOT06000620</t>
  </si>
  <si>
    <t>(ｼｮｯﾄ場)ｼｰﾙｽﾀﾝ別作70</t>
  </si>
  <si>
    <t>SHOT06000630</t>
  </si>
  <si>
    <t>SHOT06000640</t>
  </si>
  <si>
    <t>(ｼｮｯﾄ場)舵軸管ｽﾀﾝ</t>
  </si>
  <si>
    <t>SHOT06000650</t>
  </si>
  <si>
    <t>(ｼｮｯﾄ場)舵軸管690</t>
  </si>
  <si>
    <t>SHOT06000660</t>
  </si>
  <si>
    <t>SHOT06000670</t>
  </si>
  <si>
    <t>(ｼｮｯﾄ場)舵軸管別作</t>
  </si>
  <si>
    <t>SHOT06000680</t>
  </si>
  <si>
    <t>(ｼｮｯﾄ場)舵軸管115.120兼用</t>
  </si>
  <si>
    <t>SHOT06000690</t>
  </si>
  <si>
    <t>(ｼｮｯﾄ場)BCｼｰﾙｽﾀﾝS-180-115</t>
  </si>
  <si>
    <t>SHOT06000700</t>
  </si>
  <si>
    <t>(ｼｮｯﾄ場)BCｼｰﾙｽﾀﾝS-180-120</t>
  </si>
  <si>
    <t>SHOT06000710</t>
  </si>
  <si>
    <t>(ｼｮｯﾄ場)BCｼｰﾙｽﾀﾝS-195-130</t>
  </si>
  <si>
    <t>SHOT06000720</t>
  </si>
  <si>
    <t>(ｼｮｯﾄ場)BCｼｰﾙｽﾀﾝS-195-125</t>
  </si>
  <si>
    <t>SHOT06000730</t>
  </si>
  <si>
    <t>(ｼｮｯﾄ場)BCｼｰﾙｽﾀﾝTSS-110</t>
  </si>
  <si>
    <t>SHOT06000740</t>
  </si>
  <si>
    <t>(ｼｮｯﾄ場)BCｼｰﾙｽﾀﾝTSS-105</t>
  </si>
  <si>
    <t>SHOT06000750</t>
  </si>
  <si>
    <t>ｼｮｯﾄ)ｼｰﾙｽﾀﾝ別作(穴ｳﾒ)S180-115</t>
  </si>
  <si>
    <t>SHOT06000760</t>
  </si>
  <si>
    <t>(ｼｮｯﾄ場)ｼｰﾙｽﾀﾝ裏ﾍﾞﾀTSS-55</t>
  </si>
  <si>
    <t>SHOT06000770</t>
  </si>
  <si>
    <t>(ｼｮｯﾄ場)ｼｰﾙｽﾀﾝ裏ﾍﾞﾀTSS-75</t>
  </si>
  <si>
    <t>SHOT06000780</t>
  </si>
  <si>
    <t>(ｼｮｯﾄ場)ｼｰﾙｽﾀﾝ裏ﾍﾞﾀTSS-80</t>
  </si>
  <si>
    <t>SHOT06000790</t>
  </si>
  <si>
    <t>(ｼｮｯﾄ場)ｼｰﾙｽﾀﾝ裏ﾍﾞﾀTSS-85</t>
  </si>
  <si>
    <t>SHOT06000800</t>
  </si>
  <si>
    <t>(ｼｮｯﾄ場)ｼｰﾙｽﾀﾝ裏ﾍﾞﾀTSS-100</t>
  </si>
  <si>
    <t>SHOT06000810</t>
  </si>
  <si>
    <t>(ｼｮｯﾄ場)ｼｰﾙｽﾀﾝ裏ﾍﾞﾀTSS-110</t>
  </si>
  <si>
    <t>SHOT06000820</t>
  </si>
  <si>
    <t>(ｼｮｯﾄ場)ｼｰﾙｽﾀﾝ裏ﾍﾞﾀ別作65</t>
  </si>
  <si>
    <t>SHOT06000830</t>
  </si>
  <si>
    <t>(ｼｮｯﾄ場)ｼｰﾙｽﾀﾝ裏ﾍﾞﾀTSS-105</t>
  </si>
  <si>
    <t>SHOT06000840</t>
  </si>
  <si>
    <t>(ｼｮｯﾄ場)ﾋﾟﾗｼｰﾙ85</t>
  </si>
  <si>
    <t>SHOT06000850</t>
  </si>
  <si>
    <t>(ｼｮｯﾄ場)ﾋﾟﾗｼｰﾙ100</t>
  </si>
  <si>
    <t>SHOT06000860</t>
  </si>
  <si>
    <t>(ｼｮｯﾄ場)ﾋﾟﾗｼｰﾙ105</t>
  </si>
  <si>
    <t>SHOT06000870</t>
  </si>
  <si>
    <t>(ｼｮｯﾄ場)ﾋﾟﾗｼｰﾙ110</t>
  </si>
  <si>
    <t>SHOT06000880</t>
  </si>
  <si>
    <t>(ｼｮｯﾄ場)給水複合式ｽﾀﾝS70-40別作</t>
  </si>
  <si>
    <t>SHOT06000890</t>
  </si>
  <si>
    <t>(ｼｮｯﾄ場)給水複合式ｽﾀﾝS150-90</t>
  </si>
  <si>
    <t>SHOT06000900</t>
  </si>
  <si>
    <t>(ｼｮｯﾄ場)給水複合式ｽﾀﾝS150-95</t>
  </si>
  <si>
    <t>SHOT06000910</t>
  </si>
  <si>
    <t>(ｼｮｯﾄ場)給水複合式ｽﾀﾝS160-100</t>
  </si>
  <si>
    <t>SHOT06000920</t>
  </si>
  <si>
    <t>(ｼｮｯﾄ場)給水複合式ｽﾀﾝS160-105</t>
  </si>
  <si>
    <t>SHOT06000930</t>
  </si>
  <si>
    <t>(ｼｮｯﾄ場)給水複合式ｽﾀﾝS195</t>
  </si>
  <si>
    <t>SHOT06000940</t>
  </si>
  <si>
    <t>(ｼｮｯﾄ場)給水複合式ｽﾀﾝS110-65別作</t>
  </si>
  <si>
    <t>SHOT06000950</t>
  </si>
  <si>
    <t>(ｼｮｯﾄ場)複合式ｽﾀﾝS64</t>
  </si>
  <si>
    <t>SHOT06000960</t>
  </si>
  <si>
    <t>(ｼｮｯﾄ場)複合式ｽﾀﾝS67</t>
  </si>
  <si>
    <t>SHOT06000970</t>
  </si>
  <si>
    <t>(ｼｮｯﾄ場)複合式ｽﾀﾝS70</t>
  </si>
  <si>
    <t>SHOT06000980</t>
  </si>
  <si>
    <t>(ｼｮｯﾄ場)複合式ｽﾀﾝS77</t>
  </si>
  <si>
    <t>SHOT06000990</t>
  </si>
  <si>
    <t>(ｼｮｯﾄ場)複合式ｽﾀﾝS88</t>
  </si>
  <si>
    <t>SHOT06001000</t>
  </si>
  <si>
    <t>(ｼｮｯﾄ場)複合式ｽﾀﾝ別作95</t>
  </si>
  <si>
    <t>SHOT06001001</t>
  </si>
  <si>
    <t>(ｼｮｯﾄ場)複合式ｽﾀﾝS170</t>
  </si>
  <si>
    <t>SHOT06001010</t>
  </si>
  <si>
    <t>(ｼｮｯﾄ場)単式ｽﾀﾝS60(34-36)</t>
  </si>
  <si>
    <t>SHOT06001020</t>
  </si>
  <si>
    <t>(ｼｮｯﾄ場)単式ｽﾀﾝS40(22)</t>
  </si>
  <si>
    <t>SHOT06001030</t>
  </si>
  <si>
    <t>(ｼｮｯﾄ場)単式ｼｰﾙｽﾀﾝ75</t>
  </si>
  <si>
    <t>SHOT06001040</t>
  </si>
  <si>
    <t>(ｼｮｯﾄ場)単式ｼｰﾙｽﾀﾝ80</t>
  </si>
  <si>
    <t>SHOT06001050</t>
  </si>
  <si>
    <t>(ｼｮｯﾄ場)給水単式ｽﾀﾝS96(60)</t>
  </si>
  <si>
    <t>SHOT06001060</t>
  </si>
  <si>
    <t>(ｼｮｯﾄ場)給水単式ｽﾀﾝS140(85)</t>
  </si>
  <si>
    <t>SHOT06001070</t>
  </si>
  <si>
    <t>(ｼｮｯﾄ場)検査用単式ｽﾀﾝS55(30-32)</t>
  </si>
  <si>
    <t>SHOT06001080</t>
  </si>
  <si>
    <t>(ｼｮｯﾄ場)検査用単式ｽﾀﾝS60(34-36)</t>
  </si>
  <si>
    <t>SHOT06001090</t>
  </si>
  <si>
    <t>(ｼｮｯﾄ場)検査用単式ｽﾀﾝS67(38-40)</t>
  </si>
  <si>
    <t>SHOT06001100</t>
  </si>
  <si>
    <t>(ｼｮｯﾄ場)検査用単式ｽﾀﾝS70(42-45)</t>
  </si>
  <si>
    <t>SHOT06001110</t>
  </si>
  <si>
    <t>(ｼｮｯﾄ場)鍬型ｽﾀﾝ34-36</t>
  </si>
  <si>
    <t>SHOT06001120</t>
  </si>
  <si>
    <t>(ｼｮｯﾄ場)鍬型ｽﾀﾝ別作</t>
  </si>
  <si>
    <t>SHOT06001130</t>
  </si>
  <si>
    <t>(ｼｮｯﾄ場)防衛庁ｽﾀﾝ</t>
  </si>
  <si>
    <t>SHOT06001140</t>
  </si>
  <si>
    <t>SHOT06001150</t>
  </si>
  <si>
    <t>(ｼｮｯﾄ場)複合式袋ﾅｯﾄS60</t>
  </si>
  <si>
    <t>SHOT06001160</t>
  </si>
  <si>
    <t>(ｼｮｯﾄ場)複合式袋ﾅｯﾄS64</t>
  </si>
  <si>
    <t>SHOT06001170</t>
  </si>
  <si>
    <t>(ｼｮｯﾄ場)複合式袋ﾅｯﾄS67</t>
  </si>
  <si>
    <t>SHOT06001180</t>
  </si>
  <si>
    <t>(ｼｮｯﾄ場)複合式袋ﾅｯﾄS70</t>
  </si>
  <si>
    <t>SHOT06001190</t>
  </si>
  <si>
    <t>(ｼｮｯﾄ場)複合式袋ﾅｯﾄS77</t>
  </si>
  <si>
    <t>SHOT06001200</t>
  </si>
  <si>
    <t>(ｼｮｯﾄ場)複合式袋ﾅｯﾄS88</t>
  </si>
  <si>
    <t>SHOT06001210</t>
  </si>
  <si>
    <t>(ｼｮｯﾄ場)複合式袋ﾅｯﾄS96</t>
  </si>
  <si>
    <t>SHOT06001220</t>
  </si>
  <si>
    <t>(ｼｮｯﾄ場)複合式袋ﾅｯﾄS110</t>
  </si>
  <si>
    <t>SHOT06001230</t>
  </si>
  <si>
    <t>(ｼｮｯﾄ場)複合式袋ﾅｯﾄS120</t>
  </si>
  <si>
    <t>SHOT06001240</t>
  </si>
  <si>
    <t>(ｼｮｯﾄ場)複合式袋ﾅｯﾄS127</t>
  </si>
  <si>
    <t>SHOT06001250</t>
  </si>
  <si>
    <t>(ｼｮｯﾄ場)複合式袋ﾅｯﾄS140</t>
  </si>
  <si>
    <t>SHOT06001260</t>
  </si>
  <si>
    <t>(ｼｮｯﾄ場)複合式袋ﾅｯﾄS150</t>
  </si>
  <si>
    <t>SHOT06001270</t>
  </si>
  <si>
    <t>(ｼｮｯﾄ場)複合式袋ﾅｯﾄS160</t>
  </si>
  <si>
    <t>SHOT06001280</t>
  </si>
  <si>
    <t>(ｼｮｯﾄ場)複合式袋ﾅｯﾄS170</t>
  </si>
  <si>
    <t>SHOT06001290</t>
  </si>
  <si>
    <t>(ｼｮｯﾄ場)複合式袋ﾅｯﾄS180</t>
  </si>
  <si>
    <t>SHOT06001291</t>
  </si>
  <si>
    <t>SHOT06001300</t>
  </si>
  <si>
    <t>(ｼｮｯﾄ場)複合式袋ﾅｯﾄ別作96</t>
  </si>
  <si>
    <t>SHOT06001310</t>
  </si>
  <si>
    <t>(ｼｮｯﾄ場)複合式袋ﾅｯﾄ別作110</t>
  </si>
  <si>
    <t>SHOT06001320</t>
  </si>
  <si>
    <t>(ｼｮｯﾄ場)複合式ｼﾞｬﾐﾅｯﾄS60</t>
  </si>
  <si>
    <t>SHOT06001330</t>
  </si>
  <si>
    <t>(ｼｮｯﾄ場)複合式ｼﾞｬﾐﾅｯﾄS64</t>
  </si>
  <si>
    <t>SHOT06001340</t>
  </si>
  <si>
    <t>(ｼｮｯﾄ場)複合式ｼﾞｬﾐﾅｯﾄS67</t>
  </si>
  <si>
    <t>SHOT06001350</t>
  </si>
  <si>
    <t>(ｼｮｯﾄ場)複合式ｼﾞｬﾐﾅｯﾄS88</t>
  </si>
  <si>
    <t>SHOT06001360</t>
  </si>
  <si>
    <t>(ｼｮｯﾄ場)複合式ｼﾞｬﾐﾅｯﾄS96</t>
  </si>
  <si>
    <t>SHOT06001370</t>
  </si>
  <si>
    <t>(ｼｮｯﾄ場)複合式ｼﾞｬﾐﾅｯﾄS110</t>
  </si>
  <si>
    <t>SHOT06001380</t>
  </si>
  <si>
    <t>(ｼｮｯﾄ場)複合式ｼﾞｬﾐﾅｯﾄS120</t>
  </si>
  <si>
    <t>SHOT06001390</t>
  </si>
  <si>
    <t>(ｼｮｯﾄ場)複合式ｼﾞｬﾐﾅｯﾄS127</t>
  </si>
  <si>
    <t>SHOT06001400</t>
  </si>
  <si>
    <t>(ｼｮｯﾄ場)複合式ｼﾞｬﾐﾅｯﾄS140</t>
  </si>
  <si>
    <t>SHOT06001410</t>
  </si>
  <si>
    <t>(ｼｮｯﾄ場)複合式ｼﾞｬﾐﾅｯﾄS150</t>
  </si>
  <si>
    <t>SHOT06001420</t>
  </si>
  <si>
    <t>(ｼｮｯﾄ場)複合式ｼﾞｬﾐﾅｯﾄS160</t>
  </si>
  <si>
    <t>SHOT06001430</t>
  </si>
  <si>
    <t>(ｼｮｯﾄ場)複合式ｼﾞｬﾐﾅｯﾄS170</t>
  </si>
  <si>
    <t>SHOT06001440</t>
  </si>
  <si>
    <t>(ｼｮｯﾄ場)複合式ｼﾞｬﾐﾅｯﾄS120別作</t>
  </si>
  <si>
    <t>SHOT06001441</t>
  </si>
  <si>
    <t>(ｼｮｯﾄ場)複合式ｼﾞｬﾐﾅｯﾄ-70</t>
  </si>
  <si>
    <t>SHOT06001442</t>
  </si>
  <si>
    <t>SHOT06001450</t>
  </si>
  <si>
    <t>(ｼｮｯﾄ場)内締ｽﾀﾝ本体S40(22)</t>
  </si>
  <si>
    <t>SHOT06001460</t>
  </si>
  <si>
    <t>(ｼｮｯﾄ場)内締ｽﾀﾝ本体S47(25)</t>
  </si>
  <si>
    <t>SHOT06001470</t>
  </si>
  <si>
    <t>(ｼｮｯﾄ場)内締ｽﾀﾝ本体S51(28)</t>
  </si>
  <si>
    <t>SHOT06001480</t>
  </si>
  <si>
    <t>(ｼｮｯﾄ場)内締ｽﾀﾝ本体S54(30-32)</t>
  </si>
  <si>
    <t>SHOT06001490</t>
  </si>
  <si>
    <t>(ｼｮｯﾄ場)内締ｽﾀﾝ本体S60(34-36)</t>
  </si>
  <si>
    <t>SHOT06001500</t>
  </si>
  <si>
    <t>(ｼｮｯﾄ場)内締ｽﾀﾝ本体S66(38-40)</t>
  </si>
  <si>
    <t>SHOT06001510</t>
  </si>
  <si>
    <t>(ｼｮｯﾄ場)内締ｽﾀﾝ本体S74(42-45)</t>
  </si>
  <si>
    <t>SHOT06001520</t>
  </si>
  <si>
    <t>(ｼｮｯﾄ場)内締ｽﾀﾝ本体S88(48-50)</t>
  </si>
  <si>
    <t>SHOT06001530</t>
  </si>
  <si>
    <t>(ｼｮｯﾄ場)内締ｽﾀﾝ本体S96(60)</t>
  </si>
  <si>
    <t>SHOT06001540</t>
  </si>
  <si>
    <t>(ｼｮｯﾄ場)内締用ｱﾀﾞﾌﾟﾀｰ75</t>
  </si>
  <si>
    <t>SHOT06001550</t>
  </si>
  <si>
    <t>(ｼｮｯﾄ場)内締用ｱﾀﾞﾌﾟﾀｰ80</t>
  </si>
  <si>
    <t>SHOT06001560</t>
  </si>
  <si>
    <t>(ｼｮｯﾄ場)内締用ｱﾀﾞﾌﾟﾀｰ85</t>
  </si>
  <si>
    <t>SHOT06001570</t>
  </si>
  <si>
    <t>(ｼｮｯﾄ場)内締用ｱﾀﾞﾌﾟﾀｰ90</t>
  </si>
  <si>
    <t>SHOT06001580</t>
  </si>
  <si>
    <t>(ｼｮｯﾄ場)内締用ｱﾀﾞﾌﾟﾀｰ95</t>
  </si>
  <si>
    <t>SHOT06001590</t>
  </si>
  <si>
    <t>(ｼｮｯﾄ場)内締用ｱﾀﾞﾌﾟﾀｰ100</t>
  </si>
  <si>
    <t>SHOT06001600</t>
  </si>
  <si>
    <t>(ｼｮｯﾄ場)内締用ｱﾀﾞﾌﾟﾀｰ110</t>
  </si>
  <si>
    <t>SHOT06001610</t>
  </si>
  <si>
    <t>(ｼｮｯﾄ場)内締ｽﾀﾝ取付板40用</t>
  </si>
  <si>
    <t>SHOT06001620</t>
  </si>
  <si>
    <t>(ｼｮｯﾄ場)内締ｽﾀﾝ取付板45用</t>
  </si>
  <si>
    <t>SHOT06001630</t>
  </si>
  <si>
    <t>(ｼｮｯﾄ場)内締ｽﾀﾝ取付板55用</t>
  </si>
  <si>
    <t>SHOT06001640</t>
  </si>
  <si>
    <t>(ｼｮｯﾄ場)内締ｽﾀﾝ取付板60用</t>
  </si>
  <si>
    <t>SHOT06001650</t>
  </si>
  <si>
    <t>(ｼｮｯﾄ場)内締ｽﾀﾝ取付板65用</t>
  </si>
  <si>
    <t>SHOT06001660</t>
  </si>
  <si>
    <t>(ｼｮｯﾄ場)内締ｽﾀﾝ取付板75用</t>
  </si>
  <si>
    <t>SHOT06001670</t>
  </si>
  <si>
    <t>(ｼｮｯﾄ場)内締ｽﾀﾝ取付板85用</t>
  </si>
  <si>
    <t>SHOT06001680</t>
  </si>
  <si>
    <t>(ｼｮｯﾄ場)内締ｽﾀﾝ取付板95用</t>
  </si>
  <si>
    <t>SHOT06001690</t>
  </si>
  <si>
    <t>(ｼｮｯﾄ場)内締ｽﾀﾝ取付板160用</t>
  </si>
  <si>
    <t>SHOT06001700</t>
  </si>
  <si>
    <t>(ｼｮｯﾄ場)船尾管締付ﾅｯﾄ外245</t>
  </si>
  <si>
    <t>SHOT06001710</t>
  </si>
  <si>
    <t>(ｼｮｯﾄ場)船尾管締付ﾅｯﾄ外260</t>
  </si>
  <si>
    <t>SHOT06001720</t>
  </si>
  <si>
    <t>(ｼｮｯﾄ場)船尾管締付ﾅｯﾄ外280</t>
  </si>
  <si>
    <t>SHOT06001730</t>
  </si>
  <si>
    <t>(ｼｮｯﾄ場)内締ｽﾀﾝ袋ﾅｯﾄS51(28)</t>
  </si>
  <si>
    <t>SHOT06001740</t>
  </si>
  <si>
    <t>(ｼｮｯﾄ場)内締ｽﾀﾝ袋ﾅｯﾄS60(35)</t>
  </si>
  <si>
    <t>SHOT06001750</t>
  </si>
  <si>
    <t>(ｼｮｯﾄ場)内締ｽﾀﾝ袋ﾅｯﾄS66(38)</t>
  </si>
  <si>
    <t>SHOT06001760</t>
  </si>
  <si>
    <t>(ｼｮｯﾄ場)内締ｽﾀﾝ袋ﾅｯﾄS94(60)</t>
  </si>
  <si>
    <t>SHOT06001770</t>
  </si>
  <si>
    <t>(ｼｮｯﾄ場)内締ｽﾀﾝ袋NS110(65-70)</t>
  </si>
  <si>
    <t>SHOT06001780</t>
  </si>
  <si>
    <t>(ｼｮｯﾄ場)内締ｽﾀﾝ袋ﾅｯﾄS120(75)</t>
  </si>
  <si>
    <t>SHOT06001790</t>
  </si>
  <si>
    <t>(ｼｮｯﾄ場)内締ｽﾀﾝ袋ﾅｯﾄS160別作</t>
  </si>
  <si>
    <t>SHOT06001800</t>
  </si>
  <si>
    <t>(ｼｮｯﾄ場)内締ｼﾞｬﾐN大S51(28)</t>
  </si>
  <si>
    <t>SHOT06001810</t>
  </si>
  <si>
    <t>(ｼｮｯﾄ場)内締ｼﾞｬﾐN大S54(30-32)</t>
  </si>
  <si>
    <t>SHOT06001820</t>
  </si>
  <si>
    <t>(ｼｮｯﾄ場)内締ｼﾞｬﾐN大S60(35)</t>
  </si>
  <si>
    <t>SHOT06001830</t>
  </si>
  <si>
    <t>(ｼｮｯﾄ場)内締ｼﾞｬﾐN大S66(38-40)</t>
  </si>
  <si>
    <t>SHOT06001840</t>
  </si>
  <si>
    <t>(ｼｮｯﾄ場)内締ｼﾞｬﾐN大S74(42-45)</t>
  </si>
  <si>
    <t>SHOT06001850</t>
  </si>
  <si>
    <t>(ｼｮｯﾄ場)内締ｼﾞｬﾐN大S80(48-50)</t>
  </si>
  <si>
    <t>SHOT06001860</t>
  </si>
  <si>
    <t>(ｼｮｯﾄ場)内締ｼﾞｬﾐN大S90(55)</t>
  </si>
  <si>
    <t>SHOT06001870</t>
  </si>
  <si>
    <t>(ｼｮｯﾄ場)内締ｼﾞｬﾐN大S94(60)</t>
  </si>
  <si>
    <t>SHOT06001880</t>
  </si>
  <si>
    <t>(ｼｮｯﾄ場)内締ｼﾞｬﾐN大S110(65-70</t>
  </si>
  <si>
    <t>SHOT06001890</t>
  </si>
  <si>
    <t>(ｼｮｯﾄ場)内締ｼﾞｬﾐN小S51(28)</t>
  </si>
  <si>
    <t>SHOT06001900</t>
  </si>
  <si>
    <t>(ｼｮｯﾄ場)内締ｼﾞｬﾐN小S60(35)</t>
  </si>
  <si>
    <t>SHOT06001910</t>
  </si>
  <si>
    <t>(ｼｮｯﾄ場)内締ｼﾞｬﾐN小S66(38-40)</t>
  </si>
  <si>
    <t>SHOT06001920</t>
  </si>
  <si>
    <t>(ｼｮｯﾄ場)内締ｼﾞｬﾐN小S74(42-45)</t>
  </si>
  <si>
    <t>SHOT06001930</t>
  </si>
  <si>
    <t>(ｼｮｯﾄ場)内締ｼﾞｬﾐN小S80(48-50)</t>
  </si>
  <si>
    <t>SHOT06001940</t>
  </si>
  <si>
    <t>(ｼｮｯﾄ場)内締ｼﾞｬﾐN小S90(55)</t>
  </si>
  <si>
    <t>SHOT06001950</t>
  </si>
  <si>
    <t>(ｼｮｯﾄ場)内締ｼﾞｬﾐN小S94(60)</t>
  </si>
  <si>
    <t>SHOT06001960</t>
  </si>
  <si>
    <t>(ｼｮｯﾄ場)内締ｼﾞｬﾐN小S110(65-70</t>
  </si>
  <si>
    <t>SHOT06001970</t>
  </si>
  <si>
    <t>(ｼｮｯﾄ場)内締ｼﾞｬﾐN小S120(75)</t>
  </si>
  <si>
    <t>SHOT06001980</t>
  </si>
  <si>
    <t>(ｼｮｯﾄ場)内締ｽﾀﾝP押工S51(28)</t>
  </si>
  <si>
    <t>SHOT06001990</t>
  </si>
  <si>
    <t>(ｼｮｯﾄ場)内締ｽﾀﾝP押工S60(35)</t>
  </si>
  <si>
    <t>SHOT06002000</t>
  </si>
  <si>
    <t>(ｼｮｯﾄ場)内締ｽﾀﾝP押工S54(30-32)</t>
  </si>
  <si>
    <t>SHOT06002010</t>
  </si>
  <si>
    <t>(ｼｮｯﾄ場)内締ｽﾀﾝP押工S66(38-40)</t>
  </si>
  <si>
    <t>SHOT06002020</t>
  </si>
  <si>
    <t>(ｼｮｯﾄ場)内締ｽﾀﾝP押工S80(48-50)</t>
  </si>
  <si>
    <t>SHOT06002030</t>
  </si>
  <si>
    <t>(ｼｮｯﾄ場)内締ｽﾀﾝP押工S110(65-70</t>
  </si>
  <si>
    <t>SHOT06002040</t>
  </si>
  <si>
    <t>(ｼｮｯﾄ場)内締ｽﾀﾝ丸座金S51(28)</t>
  </si>
  <si>
    <t>SHOT06002050</t>
  </si>
  <si>
    <t>(ｼｮｯﾄ場)内締ｽﾀﾝ丸座金S80(48-50)</t>
  </si>
  <si>
    <t>SHOT06002060</t>
  </si>
  <si>
    <t>(ｼｮｯﾄ場)内締ｽﾀﾝ丸座金S94(60)</t>
  </si>
  <si>
    <t>SHOT06002070</t>
  </si>
  <si>
    <t>(ｼｮｯﾄ場)内締ｽﾀﾝ丸座金S110(65-70</t>
  </si>
  <si>
    <t>SHOT06002080</t>
  </si>
  <si>
    <t>(ｼｮｯﾄ場)蒲郡型ｵﾀﾌｸ96*350</t>
  </si>
  <si>
    <t>SHOT06002090</t>
  </si>
  <si>
    <t>(ｼｮｯﾄ場)蒲郡型ｵﾀﾌｸ150*350</t>
  </si>
  <si>
    <t>SHOT06002100</t>
  </si>
  <si>
    <t>(ｼｮｯﾄ場)蒲郡型ｵﾀﾌｸ160*350</t>
  </si>
  <si>
    <t>SHOT06002110</t>
  </si>
  <si>
    <t>(ｼｮｯﾄ場)蒲郡型ｵﾀﾌｸ170*350</t>
  </si>
  <si>
    <t>SHOT06002120</t>
  </si>
  <si>
    <t>(ｼｮｯﾄ場)蒲郡型ｵﾀﾌｸ(特)</t>
  </si>
  <si>
    <t>SHOT06002130</t>
  </si>
  <si>
    <t>(ｼｮｯﾄ場)天狗型ｹﾞﾀS110</t>
  </si>
  <si>
    <t>SHOT06002140</t>
  </si>
  <si>
    <t>(ｼｮｯﾄ場)天狗型ｹﾞﾀ120</t>
  </si>
  <si>
    <t>SHOT06002150</t>
  </si>
  <si>
    <t>(ｼｮｯﾄ場)ﾊﾟｯｷﾝ押工WF-55(48-50)</t>
  </si>
  <si>
    <t>SHOT06002160</t>
  </si>
  <si>
    <t>(ｼｮｯﾄ場)ﾊﾟｯｷﾝ押工WF-60(55-60)</t>
  </si>
  <si>
    <t>SHOT06002170</t>
  </si>
  <si>
    <t>(ｼｮｯﾄ場)ﾚﾊﾞｰ式ｽﾗｲﾄﾞ76A</t>
  </si>
  <si>
    <t>SHOT06002180</t>
  </si>
  <si>
    <t>(ｼｮｯﾄ場)ﾚﾊﾞｰ式ｽﾗｲﾄﾞ89A</t>
  </si>
  <si>
    <t>SHOT06002190</t>
  </si>
  <si>
    <t>(ｼｮｯﾄ場)ﾚﾊﾞｰ式ｽﾗｲﾄﾞ114A</t>
  </si>
  <si>
    <t>SHOT06002200</t>
  </si>
  <si>
    <t>(ｼｮｯﾄ場)ﾚﾊﾞｰ式ｽﾗｲﾄﾞ127A</t>
  </si>
  <si>
    <t>SHOT06002210</t>
  </si>
  <si>
    <t>(ｼｮｯﾄ場)ﾚﾊﾞｰ式ｽﾗｲﾄﾞL-B</t>
  </si>
  <si>
    <t>SHOT06002220</t>
  </si>
  <si>
    <t>(ｼｮｯﾄ場)ﾚﾊﾞｰ式ｽﾗｲﾄﾞL-C</t>
  </si>
  <si>
    <t>SHOT06002230</t>
  </si>
  <si>
    <t>(ｼｮｯﾄ場)ﾚﾊﾞｰ式ｽﾗｲﾄﾞL-D</t>
  </si>
  <si>
    <t>SHOT06002240</t>
  </si>
  <si>
    <t>(ｼｮｯﾄ場)ﾚﾊﾞｰ式ｽﾗｲﾄﾞS-B</t>
  </si>
  <si>
    <t>SHOT06002250</t>
  </si>
  <si>
    <t>(ｼｮｯﾄ場)ﾚﾊﾞｰ式ｽﾗｲﾄﾞS-C</t>
  </si>
  <si>
    <t>SHOT06002260</t>
  </si>
  <si>
    <t>(ｼｮｯﾄ場)ﾚﾊﾞｰ式ｽﾗｲﾄﾞS-D</t>
  </si>
  <si>
    <t>SHOT06002270</t>
  </si>
  <si>
    <t>(ｼｮｯﾄ場)旧型ﾚﾊﾞｰ式ｽﾗｲﾄﾞﾚﾊﾞｰL-B</t>
  </si>
  <si>
    <t>SHOT06002280</t>
  </si>
  <si>
    <t>(ｼｮｯﾄ場)旧型ﾚﾊﾞｰ式ｽﾗｲﾄﾞﾚﾊﾞｰS-B</t>
  </si>
  <si>
    <t>SHOT06002290</t>
  </si>
  <si>
    <t>(ｼｮｯﾄ場)旧型ﾚﾊﾞｰ式ｽﾗｲﾄﾞﾚﾊﾞｰA-89</t>
  </si>
  <si>
    <t>SHOT06002300</t>
  </si>
  <si>
    <t>(ｼｮｯﾄ場)旧型ﾚﾊﾞｰ式ｽﾗｲﾄﾞﾚﾊﾞｰ114A</t>
  </si>
  <si>
    <t>SHOT06002310</t>
  </si>
  <si>
    <t>(ｼｮｯﾄ場)四ﾂ穴ｵﾀﾌｸS77*52</t>
  </si>
  <si>
    <t>SHOT06002320</t>
  </si>
  <si>
    <t>(ｼｮｯﾄ場)四ﾂ穴ｵﾀﾌｸ96*75</t>
  </si>
  <si>
    <t>SHOT06002330</t>
  </si>
  <si>
    <t>(ｼｮｯﾄ場)四ﾂ穴ｵﾀﾌｸ110*75</t>
  </si>
  <si>
    <t>SHOT06002340</t>
  </si>
  <si>
    <t>(ｼｮｯﾄ場)四ﾂ穴ｵﾀﾌｸ120*80</t>
  </si>
  <si>
    <t>SHOT06002350</t>
  </si>
  <si>
    <t>(ｼｮｯﾄ場)四ﾂ穴ｵﾀﾌｸ127*90</t>
  </si>
  <si>
    <t>SHOT06002360</t>
  </si>
  <si>
    <t>(ｼｮｯﾄ場)四ﾂ穴ｵﾀﾌｸ150*90</t>
  </si>
  <si>
    <t>SHOT06002370</t>
  </si>
  <si>
    <t>(ｼｮｯﾄ場)四ﾂ穴ｵﾀﾌｸ170*90</t>
  </si>
  <si>
    <t>SHOT06002380</t>
  </si>
  <si>
    <t>(ｼｮｯﾄ場)四ﾂ穴ｵﾀﾌｸ別作S-110</t>
  </si>
  <si>
    <t>SHOT06002390</t>
  </si>
  <si>
    <t>(ｼｮｯﾄ場)四ﾂ穴ｵﾀﾌｸ別作S-127</t>
  </si>
  <si>
    <t>SHOT06002400</t>
  </si>
  <si>
    <t>(ｼｮｯﾄ場)四ﾂ穴ｵﾀﾌｸ200*130L</t>
  </si>
  <si>
    <t>SHOT06002410</t>
  </si>
  <si>
    <t>(ｼｮｯﾄ場)四ﾂ穴ｵﾀﾌｸ180*220L</t>
  </si>
  <si>
    <t>SHOT06002420</t>
  </si>
  <si>
    <t>(ｼｮｯﾄ場)四ﾂ穴ｵﾀﾌｸ240*140L</t>
  </si>
  <si>
    <t>SHOT06002430</t>
  </si>
  <si>
    <t>(ｼｮｯﾄ場)四ﾂ穴ｵﾀﾌｸ200*100L</t>
  </si>
  <si>
    <t>SHOT06002440</t>
  </si>
  <si>
    <t>(ｼｮｯﾄ場)四ﾂ穴ｵﾀﾌｸS160</t>
  </si>
  <si>
    <t>SHOT06002450</t>
  </si>
  <si>
    <t>(ｼｮｯﾄ場)四ﾂ穴ｵﾀﾌｸ(150L)77</t>
  </si>
  <si>
    <t>SHOT06002460</t>
  </si>
  <si>
    <t>(ｼｮｯﾄ場)四ﾂ穴ｵﾀﾌｸ(150L)88</t>
  </si>
  <si>
    <t>SHOT06002470</t>
  </si>
  <si>
    <t>(ｼｮｯﾄ場)四ﾂ穴ｵﾀﾌｸ(150L)120</t>
  </si>
  <si>
    <t>SHOT06002480</t>
  </si>
  <si>
    <t>(ｼｮｯﾄ場)四ﾂ穴ｵﾀﾌｸ(150L)127</t>
  </si>
  <si>
    <t>SHOT06002490</t>
  </si>
  <si>
    <t>(ｼｮｯﾄ場)四ﾂ穴ｵﾀﾌｸ(200L)88</t>
  </si>
  <si>
    <t>SHOT06002500</t>
  </si>
  <si>
    <t>(ｼｮｯﾄ場)四ﾂ穴ｵﾀﾌｸ(200L)別190</t>
  </si>
  <si>
    <t>SHOT06002510</t>
  </si>
  <si>
    <t>(ｼｮｯﾄ場)四ﾂ穴ｵﾀﾌｸ(200L)240</t>
  </si>
  <si>
    <t>SHOT06002520</t>
  </si>
  <si>
    <t>(ｼｮｯﾄ場)四ﾂ穴ｵﾀﾌｸ(200L)280</t>
  </si>
  <si>
    <t>SHOT06002530</t>
  </si>
  <si>
    <t>(ｼｮｯﾄ場)四ﾂ穴ｵﾀﾌｸ(200L)別260</t>
  </si>
  <si>
    <t>SHOT06002540</t>
  </si>
  <si>
    <t>(ｼｮｯﾄ場)小判型ｵﾀﾌｸ(200L)150</t>
  </si>
  <si>
    <t>SHOT06002550</t>
  </si>
  <si>
    <t>(ｼｮｯﾄ場)小判型ｵﾀﾌｸ(200L)180</t>
  </si>
  <si>
    <t>SHOT06002560</t>
  </si>
  <si>
    <t>(ｼｮｯﾄ場)小判型ｵﾀﾌｸ(200L)220</t>
  </si>
  <si>
    <t>SHOT06002570</t>
  </si>
  <si>
    <t>(ｼｮｯﾄ場)小判型ｵﾀﾌｸ(200L)240</t>
  </si>
  <si>
    <t>SHOT06002580</t>
  </si>
  <si>
    <t>(ｼｮｯﾄ場)ﾊﾟｯｷﾝ押工S70</t>
  </si>
  <si>
    <t>SHOT06002590</t>
  </si>
  <si>
    <t>(ｼｮｯﾄ場)ﾊﾟｯｷﾝ押工S77</t>
  </si>
  <si>
    <t>SHOT06002600</t>
  </si>
  <si>
    <t>(ｼｮｯﾄ場)ﾊﾟｯｷﾝ押工S88</t>
  </si>
  <si>
    <t>SHOT06002610</t>
  </si>
  <si>
    <t>(ｼｮｯﾄ場)ﾊﾟｯｷﾝ押工S110</t>
  </si>
  <si>
    <t>SHOT06002620</t>
  </si>
  <si>
    <t>(ｼｮｯﾄ場)ﾊﾟｯｷﾝ押工S127</t>
  </si>
  <si>
    <t>SHOT06002630</t>
  </si>
  <si>
    <t>(ｼｮｯﾄ場)ﾊﾟｯｷﾝ押工S140</t>
  </si>
  <si>
    <t>SHOT06002640</t>
  </si>
  <si>
    <t>(ｼｮｯﾄ場)ﾊﾟｯｷﾝ押工S150</t>
  </si>
  <si>
    <t>SHOT06002650</t>
  </si>
  <si>
    <t>(ｼｮｯﾄ場)ﾊﾟｯｷﾝ押工S67</t>
  </si>
  <si>
    <t>SHOT06002660</t>
  </si>
  <si>
    <t>(ｼｮｯﾄ場)舵軸管ﾊﾟｯｷﾝ押工60-65</t>
  </si>
  <si>
    <t>SHOT06002670</t>
  </si>
  <si>
    <t>(ｼｮｯﾄ場)舵軸管ﾊﾟｯｷﾝ押工70-75</t>
  </si>
  <si>
    <t>SHOT06002680</t>
  </si>
  <si>
    <t>(ｼｮｯﾄ場)ﾊﾟｯｷﾝ押工S60</t>
  </si>
  <si>
    <t>SHOT06002690</t>
  </si>
  <si>
    <t>(ｼｮｯﾄ場)ﾊﾟｯｷﾝ押工S96</t>
  </si>
  <si>
    <t>SHOT06002700</t>
  </si>
  <si>
    <t>(ｼｮｯﾄ場)ﾊﾟｯｷﾝ押工S120</t>
  </si>
  <si>
    <t>SHOT06002710</t>
  </si>
  <si>
    <t>(ｼｮｯﾄ場)ﾊﾟｯｷﾝ押工別作</t>
  </si>
  <si>
    <t>SHOT06002720</t>
  </si>
  <si>
    <t>SHOT06002730</t>
  </si>
  <si>
    <t>SHOT06002740</t>
  </si>
  <si>
    <t>(ｼｮｯﾄ場)ﾊﾟｯｷﾝ押工WF-40</t>
  </si>
  <si>
    <t>SHOT06002750</t>
  </si>
  <si>
    <t>(ｼｮｯﾄ場)ﾊﾟｯｷﾝ押工WF-45</t>
  </si>
  <si>
    <t>SHOT06002760</t>
  </si>
  <si>
    <t>(ｼｮｯﾄ場)ﾊﾟｯｷﾝ押工WF-50</t>
  </si>
  <si>
    <t>SHOT06002770</t>
  </si>
  <si>
    <t>(ｼｮｯﾄ場)ﾊﾟｯｷﾝ押工WF-55</t>
  </si>
  <si>
    <t>SHOT06002771</t>
  </si>
  <si>
    <t>(ｼｮｯﾄ場)ﾊﾟｯｷﾝ押工WF-60</t>
  </si>
  <si>
    <t>SHOT06002780</t>
  </si>
  <si>
    <t>(ｼｮｯﾄ場)ﾊﾟｯｷﾝ押工WF-70</t>
  </si>
  <si>
    <t>SHOT06002790</t>
  </si>
  <si>
    <t>(ｼｮｯﾄ場)ﾊﾟｯｷﾝ押工WF-80</t>
  </si>
  <si>
    <t>SHOT06002800</t>
  </si>
  <si>
    <t>(ｼｮｯﾄ場)ﾊﾟｯｷﾝ押工WF-85</t>
  </si>
  <si>
    <t>SHOT06002810</t>
  </si>
  <si>
    <t>(ｼｮｯﾄ場)ﾊﾟｯｷﾝ押工WF-90</t>
  </si>
  <si>
    <t>SHOT06002820</t>
  </si>
  <si>
    <t>(ｼｮｯﾄ場)ﾊﾟｯｷﾝ押工WF-95</t>
  </si>
  <si>
    <t>SHOT06002830</t>
  </si>
  <si>
    <t>(ｼｮｯﾄ場)ﾊﾟｯｷﾝ押工WF-100</t>
  </si>
  <si>
    <t>SHOT06002840</t>
  </si>
  <si>
    <t>(ｼｮｯﾄ場)ﾊﾟｯｷﾝ押工WF-110</t>
  </si>
  <si>
    <t>SHOT06002850</t>
  </si>
  <si>
    <t>(ｼｮｯﾄ場)ﾊﾟｯｷﾝ押工WF-115</t>
  </si>
  <si>
    <t>SHOT06002860</t>
  </si>
  <si>
    <t>(ｼｮｯﾄ場)ﾊﾟｯｷﾝ押工WF-120</t>
  </si>
  <si>
    <t>SHOT06002870</t>
  </si>
  <si>
    <t>(ｼｮｯﾄ場)ﾊﾟｯｷﾝ押工WF-130</t>
  </si>
  <si>
    <t>SHOT06002880</t>
  </si>
  <si>
    <t>(ｼｮｯﾄ場)ﾊﾟｯｷﾝ押工WF42-50</t>
  </si>
  <si>
    <t>SHOT06002890</t>
  </si>
  <si>
    <t>(ｼｮｯﾄ場)ﾊﾟｯｷﾝ押工WF-65</t>
  </si>
  <si>
    <t>SHOT06002900</t>
  </si>
  <si>
    <t>(ｼｮｯﾄ場)ﾊﾟｯｷﾝ押工WF-別作</t>
  </si>
  <si>
    <t>SHOT06002910</t>
  </si>
  <si>
    <t>SHOT06002920</t>
  </si>
  <si>
    <t>(ｼｮｯﾄ場)ﾊﾟｯｷﾝ押工WF-60別作</t>
  </si>
  <si>
    <t>SHOT06002921</t>
  </si>
  <si>
    <t>(ｼｮｯﾄ場)ﾊﾟｯｷﾝ押工WF-75</t>
  </si>
  <si>
    <t>SHOT06002930</t>
  </si>
  <si>
    <t>(ｼｮｯﾄ場)割型ﾊﾟｯｷﾝ押工角220</t>
  </si>
  <si>
    <t>SHOT06002940</t>
  </si>
  <si>
    <t>(ｼｮｯﾄ場)割型ﾊﾟｯｷﾝ押工丸415</t>
  </si>
  <si>
    <t>SHOT06002950</t>
  </si>
  <si>
    <t>(ｼｮｯﾄ場)割型ﾊﾟｯｷﾝ押工丸270</t>
  </si>
  <si>
    <t>SHOT06002960</t>
  </si>
  <si>
    <t>(ｼｮｯﾄ場)割型ﾊﾟｯｷﾝ押工丸290</t>
  </si>
  <si>
    <t>SHOT06002970</t>
  </si>
  <si>
    <t>(ｼｮｯﾄ場)割型ﾊﾟｯｷﾝ押工小判型</t>
  </si>
  <si>
    <t>SHOT06002980</t>
  </si>
  <si>
    <t>SHOT06002990</t>
  </si>
  <si>
    <t>(ｼｮｯﾄ場)B型ﾍﾟﾗﾅｯﾄ28-30</t>
  </si>
  <si>
    <t>SHOT06003000</t>
  </si>
  <si>
    <t>(ｼｮｯﾄ場)B型ﾍﾟﾗﾅｯﾄ32-36</t>
  </si>
  <si>
    <t>SHOT06003010</t>
  </si>
  <si>
    <t>(ｼｮｯﾄ場)B型ﾍﾟﾗﾅｯﾄ38-40</t>
  </si>
  <si>
    <t>SHOT06003020</t>
  </si>
  <si>
    <t>(ｼｮｯﾄ場)B型ﾍﾟﾗﾅｯﾄ42-45</t>
  </si>
  <si>
    <t>SHOT06003030</t>
  </si>
  <si>
    <t>(ｼｮｯﾄ場)B型ﾍﾟﾗﾅｯﾄ別作75</t>
  </si>
  <si>
    <t>SHOT06003040</t>
  </si>
  <si>
    <t>(ｼｮｯﾄ場)B型ﾍﾟﾗﾅｯﾄ旧型90-95</t>
  </si>
  <si>
    <t>SHOT06003050</t>
  </si>
  <si>
    <t>(ｼｮｯﾄ場)B-2型ﾍﾟﾗﾅｯﾄ50</t>
  </si>
  <si>
    <t>SHOT06003060</t>
  </si>
  <si>
    <t>(ｼｮｯﾄ場)B-2型ﾍﾟﾗﾅｯﾄ55</t>
  </si>
  <si>
    <t>SHOT06003070</t>
  </si>
  <si>
    <t>(ｼｮｯﾄ場)B-2型ﾍﾟﾗﾅｯﾄ60</t>
  </si>
  <si>
    <t>SHOT06003080</t>
  </si>
  <si>
    <t>(ｼｮｯﾄ場)B-2型ﾍﾟﾗﾅｯﾄ65</t>
  </si>
  <si>
    <t>SHOT06003090</t>
  </si>
  <si>
    <t>(ｼｮｯﾄ場)B-2型ﾍﾟﾗﾅｯﾄ70</t>
  </si>
  <si>
    <t>SHOT06003100</t>
  </si>
  <si>
    <t>(ｼｮｯﾄ場)B-2型ﾍﾟﾗﾅｯﾄ75</t>
  </si>
  <si>
    <t>SHOT06003110</t>
  </si>
  <si>
    <t>(ｼｮｯﾄ場)B型ﾍﾟﾗﾅｯﾄ45</t>
  </si>
  <si>
    <t>SHOT06003120</t>
  </si>
  <si>
    <t>(ｼｮｯﾄ場)B型ﾍﾟﾗﾅｯﾄ55</t>
  </si>
  <si>
    <t>SHOT06003130</t>
  </si>
  <si>
    <t>(ｼｮｯﾄ場)B型ﾍﾟﾗﾅｯﾄ60</t>
  </si>
  <si>
    <t>SHOT06003140</t>
  </si>
  <si>
    <t>(ｼｮｯﾄ場)B型ﾍﾟﾗﾅｯﾄ72</t>
  </si>
  <si>
    <t>SHOT06003150</t>
  </si>
  <si>
    <t>(ｼｮｯﾄ場)B型ﾍﾟﾗﾅｯﾄ別作55</t>
  </si>
  <si>
    <t>SHOT06003160</t>
  </si>
  <si>
    <t>(ｼｮｯﾄ場)B型ﾍﾟﾗﾅｯﾄ別作60</t>
  </si>
  <si>
    <t>SHOT06003170</t>
  </si>
  <si>
    <t>(ｼｮｯﾄ場)70(外径)A型菊N60･65兼用</t>
  </si>
  <si>
    <t>SHOT06003180</t>
  </si>
  <si>
    <t>(ｼｮｯﾄ場)平N60･65兼用</t>
  </si>
  <si>
    <t>SHOT06003190</t>
  </si>
  <si>
    <t>(ｼｮｯﾄ場)平N55A型菊N</t>
  </si>
  <si>
    <t>SHOT06003200</t>
  </si>
  <si>
    <t>(ｼｮｯﾄ場)平N平N</t>
  </si>
  <si>
    <t>SHOT06003210</t>
  </si>
  <si>
    <t>(ｼｮｯﾄ場)平N50A型平N</t>
  </si>
  <si>
    <t>SHOT06003220</t>
  </si>
  <si>
    <t>(ｼｮｯﾄ場)B3型ﾍﾟﾗﾅｯﾄ42-45</t>
  </si>
  <si>
    <t>SHOT06003230</t>
  </si>
  <si>
    <t>(ｼｮｯﾄ場)B3型ﾍﾟﾗﾅｯﾄ48-50</t>
  </si>
  <si>
    <t>SHOT06003240</t>
  </si>
  <si>
    <t>(ｼｮｯﾄ場)B3型ﾍﾟﾗﾅｯﾄ55</t>
  </si>
  <si>
    <t>SHOT06003250</t>
  </si>
  <si>
    <t>(ｼｮｯﾄ場)B3型ﾍﾟﾗﾅｯﾄ60</t>
  </si>
  <si>
    <t>SHOT06003260</t>
  </si>
  <si>
    <t>(ｼｮｯﾄ場)B3型ﾍﾟﾗﾅｯﾄ65</t>
  </si>
  <si>
    <t>SHOT06003270</t>
  </si>
  <si>
    <t>(ｼｮｯﾄ場)B3型ﾍﾟﾗﾅｯﾄ70</t>
  </si>
  <si>
    <t>SHOT06003280</t>
  </si>
  <si>
    <t>(ｼｮｯﾄ場)B3型ﾍﾟﾗﾅｯﾄ75</t>
  </si>
  <si>
    <t>SHOT06003290</t>
  </si>
  <si>
    <t>(ｼｮｯﾄ場)B3型ﾍﾟﾗﾅｯﾄ80-85</t>
  </si>
  <si>
    <t>SHOT06003300</t>
  </si>
  <si>
    <t>(ｼｮｯﾄ場)B3型ﾍﾟﾗﾅｯﾄ90-95</t>
  </si>
  <si>
    <t>SHOT06003310</t>
  </si>
  <si>
    <t>(ｼｮｯﾄ場)B3型ﾍﾟﾗﾅｯﾄ100-105</t>
  </si>
  <si>
    <t>SHOT06003320</t>
  </si>
  <si>
    <t>(ｼｮｯﾄ場)B3型ﾍﾟﾗﾅｯﾄ110-115</t>
  </si>
  <si>
    <t>SHOT06003330</t>
  </si>
  <si>
    <t>(ｼｮｯﾄ場)C1型ﾍﾟﾗﾅｯﾄ115</t>
  </si>
  <si>
    <t>SHOT06003340</t>
  </si>
  <si>
    <t>(ｼｮｯﾄ場)C1型ﾍﾟﾗﾅｯﾄ80</t>
  </si>
  <si>
    <t>SHOT06003350</t>
  </si>
  <si>
    <t>(ｼｮｯﾄ場)C1型ﾍﾟﾗﾅｯﾄ85</t>
  </si>
  <si>
    <t>SHOT06003360</t>
  </si>
  <si>
    <t>(ｼｮｯﾄ場)C1型ﾍﾟﾗﾅｯﾄ95</t>
  </si>
  <si>
    <t>SHOT06003370</t>
  </si>
  <si>
    <t>(ｼｮｯﾄ場)C1型ﾍﾟﾗﾅｯﾄ100</t>
  </si>
  <si>
    <t>SHOT06003380</t>
  </si>
  <si>
    <t>(ｼｮｯﾄ場)C1型ﾍﾟﾗﾅｯﾄ85小</t>
  </si>
  <si>
    <t>SHOT06003390</t>
  </si>
  <si>
    <t>(ｼｮｯﾄ場)C1型ﾍﾟﾗﾅｯﾄ105</t>
  </si>
  <si>
    <t>SHOT06003400</t>
  </si>
  <si>
    <t>(ｼｮｯﾄ場)C1型ﾍﾟﾗﾅｯﾄ80小</t>
  </si>
  <si>
    <t>SHOT06003410</t>
  </si>
  <si>
    <t>(ｼｮｯﾄ場)C1型ﾍﾟﾗﾅｯﾄ125</t>
  </si>
  <si>
    <t>SHOT06003420</t>
  </si>
  <si>
    <t>(ｼｮｯﾄ場)C1型ﾍﾟﾗﾅｯﾄ100小</t>
  </si>
  <si>
    <t>SHOT06003430</t>
  </si>
  <si>
    <t>(ｼｮｯﾄ場)C1型ﾍﾟﾗﾅｯﾄ85ｳﾒ</t>
  </si>
  <si>
    <t>SHOT06003440</t>
  </si>
  <si>
    <t>(ｼｮｯﾄ場)C1型ﾍﾟﾗﾅｯﾄ95小</t>
  </si>
  <si>
    <t>SHOT06003450</t>
  </si>
  <si>
    <t>(ｼｮｯﾄ場)ﾍﾟﾗﾅｯﾄDY-85</t>
  </si>
  <si>
    <t>SHOT06003460</t>
  </si>
  <si>
    <t>(ｼｮｯﾄ場)ﾍﾟﾗﾅｯﾄ95</t>
  </si>
  <si>
    <t>SHOT06003470</t>
  </si>
  <si>
    <t>(ｼｮｯﾄ場)ﾍﾟﾗﾅｯﾄM-3</t>
  </si>
  <si>
    <t>SHOT06003480</t>
  </si>
  <si>
    <t>(ｼｮｯﾄ場)ﾍﾟﾗﾅｯﾄ4</t>
  </si>
  <si>
    <t>SHOT06003490</t>
  </si>
  <si>
    <t>(ｼｮｯﾄ場)ﾍﾟﾗﾅｯﾄ6</t>
  </si>
  <si>
    <t>SHOT06003500</t>
  </si>
  <si>
    <t>(ｼｮｯﾄ場)ﾍﾟﾗﾅｯﾄB-45</t>
  </si>
  <si>
    <t>SHOT06003510</t>
  </si>
  <si>
    <t>(ｼｮｯﾄ場)ﾍﾟﾗﾅｯﾄ55</t>
  </si>
  <si>
    <t>SHOT06003520</t>
  </si>
  <si>
    <t>(ｼｮｯﾄ場)ﾍﾟﾗﾅｯﾄ60</t>
  </si>
  <si>
    <t>SHOT06003530</t>
  </si>
  <si>
    <t>(ｼｮｯﾄ場)ﾍﾟﾗﾅｯﾄ72</t>
  </si>
  <si>
    <t>SHOT06003540</t>
  </si>
  <si>
    <t>(ｼｮｯﾄ場)ﾍﾟﾗﾅｯﾄ1</t>
  </si>
  <si>
    <t>SHOT06003550</t>
  </si>
  <si>
    <t>(ｼｮｯﾄ場)別作B3型ﾍﾟﾗﾅｯﾄ48-50</t>
  </si>
  <si>
    <t>SHOT06003560</t>
  </si>
  <si>
    <t>(ｼｮｯﾄ場)別作B3型ﾍﾟﾗﾅｯﾄ60</t>
  </si>
  <si>
    <t>SHOT06003570</t>
  </si>
  <si>
    <t>(ｼｮｯﾄ場)別作B3型ﾍﾟﾗﾅｯﾄ65</t>
  </si>
  <si>
    <t>SHOT06003580</t>
  </si>
  <si>
    <t>(ｼｮｯﾄ場)別作B3型ﾍﾟﾗﾅｯﾄ70</t>
  </si>
  <si>
    <t>SHOT06003590</t>
  </si>
  <si>
    <t>(ｼｮｯﾄ場)別作B3型ﾍﾟﾗﾅｯﾄ80-85</t>
  </si>
  <si>
    <t>SHOT06003600</t>
  </si>
  <si>
    <t>(ｼｮｯﾄ場)別作B3型ﾍﾟﾗﾅｯﾄ90-95</t>
  </si>
  <si>
    <t>SHOT06003610</t>
  </si>
  <si>
    <t>(ｼｮｯﾄ場)別作B3型ﾍﾟﾗﾅｯﾄ100-105</t>
  </si>
  <si>
    <t>SHOT06003620</t>
  </si>
  <si>
    <t>(ｼｮｯﾄ場)別作B3型ﾍﾟﾗﾅｯﾄ110-115</t>
  </si>
  <si>
    <t>SHOT06003630</t>
  </si>
  <si>
    <t>(ｼｮｯﾄ場)別作B3型ﾍﾟﾗﾅｯﾄ55</t>
  </si>
  <si>
    <t>SHOT06003640</t>
  </si>
  <si>
    <t>(ｼｮｯﾄ場)別作B3型ﾍﾟﾗﾅｯﾄ75</t>
  </si>
  <si>
    <t>SHOT06003641</t>
  </si>
  <si>
    <t>(ｼｮｯﾄ場)新型B3型ﾍﾟﾗﾅｯﾄ85</t>
  </si>
  <si>
    <t>SHOT06003642</t>
  </si>
  <si>
    <t>(ｼｮｯﾄ場)新型B3型ﾍﾟﾗﾅｯﾄ95</t>
  </si>
  <si>
    <t>SHOT06003643</t>
  </si>
  <si>
    <t>(ｼｮｯﾄ場)新型B3型ﾍﾟﾗﾅｯﾄ100</t>
  </si>
  <si>
    <t>SHOT06003644</t>
  </si>
  <si>
    <t>(ｼｮｯﾄ場)新型B3型ﾍﾟﾗﾅｯﾄ105</t>
  </si>
  <si>
    <t>SHOT06003645</t>
  </si>
  <si>
    <t>(ｼｮｯﾄ場)D1型ﾍﾟﾗﾅｯﾄ85</t>
  </si>
  <si>
    <t>SHOT06003646</t>
  </si>
  <si>
    <t>(ｼｮｯﾄ場)D1型ﾍﾟﾗﾅｯﾄ95</t>
  </si>
  <si>
    <t>SHOT06003647</t>
  </si>
  <si>
    <t>(ｼｮｯﾄ場)D1型ﾍﾟﾗﾅｯﾄ100</t>
  </si>
  <si>
    <t>SHOT06003648</t>
  </si>
  <si>
    <t>(ｼｮｯﾄ場)D1型ﾍﾟﾗﾅｯﾄ105</t>
  </si>
  <si>
    <t>SHOT06003650</t>
  </si>
  <si>
    <t>(ｼｮｯﾄ場)ALBCﾕﾆﾊﾞｰｻﾙ駒80</t>
  </si>
  <si>
    <t>SHOT06003660</t>
  </si>
  <si>
    <t>(ｼｮｯﾄ場)ALBCﾕﾆﾊﾞｰｻﾙ駒85-90</t>
  </si>
  <si>
    <t>SHOT06003670</t>
  </si>
  <si>
    <t>(ｼｮｯﾄ場)ｸﾛｽ駒PBC70</t>
  </si>
  <si>
    <t>SHOT06003680</t>
  </si>
  <si>
    <t>(ｼｮｯﾄ場)ｸﾛｽ駒PBC80</t>
  </si>
  <si>
    <t>SHOT06003690</t>
  </si>
  <si>
    <t>(ｼｮｯﾄ場)ｸﾛｽ駒PBC90</t>
  </si>
  <si>
    <t>SHOT06003700</t>
  </si>
  <si>
    <t>(ｼｮｯﾄ場)ｸﾛｽ駒PBC105</t>
  </si>
  <si>
    <t>SHOT06003710</t>
  </si>
  <si>
    <t>(ｼｮｯﾄ場)ｸﾛｽ駒PBC120</t>
  </si>
  <si>
    <t>SHOT06003720</t>
  </si>
  <si>
    <t>(ｼｮｯﾄ場)BCﾕﾆﾊﾞｰｻﾙ体25型</t>
  </si>
  <si>
    <t>SHOT06003730</t>
  </si>
  <si>
    <t>(ｼｮｯﾄ場)BCﾕﾆﾊﾞｰｻﾙ体28</t>
  </si>
  <si>
    <t>SHOT06003740</t>
  </si>
  <si>
    <t>(ｼｮｯﾄ場)BCﾕﾆﾊﾞｰｻﾙ体32</t>
  </si>
  <si>
    <t>SHOT06003750</t>
  </si>
  <si>
    <t>(ｼｮｯﾄ場)BCﾕﾆﾊﾞｰｻﾙ体35</t>
  </si>
  <si>
    <t>SHOT06003760</t>
  </si>
  <si>
    <t>(ｼｮｯﾄ場)BCﾕﾆﾊﾞｰｻﾙ体38</t>
  </si>
  <si>
    <t>SHOT06003770</t>
  </si>
  <si>
    <t>(ｼｮｯﾄ場)BCﾕﾆﾊﾞｰｻﾙ体45</t>
  </si>
  <si>
    <t>SHOT06003790</t>
  </si>
  <si>
    <t>(ｼｮｯﾄ場)BCﾕﾆﾊﾞｰｻﾙ体80</t>
  </si>
  <si>
    <t>SHOT06003800</t>
  </si>
  <si>
    <t>(ｼｮｯﾄ場)BCﾕﾆﾊﾞｰｻﾙ体105</t>
  </si>
  <si>
    <t>SHOT06003810</t>
  </si>
  <si>
    <t>(ｼｮｯﾄ場)BCﾕﾆﾊﾞｰｻﾙ体120</t>
  </si>
  <si>
    <t>SHOT06003820</t>
  </si>
  <si>
    <t>(ｼｮｯﾄ場)BCﾕﾆﾊﾞｰｻﾙ駒19</t>
  </si>
  <si>
    <t>SHOT06003830</t>
  </si>
  <si>
    <t>(ｼｮｯﾄ場)BCﾕﾆﾊﾞｰｻﾙ駒22</t>
  </si>
  <si>
    <t>SHOT06003840</t>
  </si>
  <si>
    <t>(ｼｮｯﾄ場)BCﾕﾆﾊﾞｰｻﾙ駒25</t>
  </si>
  <si>
    <t>SHOT06003850</t>
  </si>
  <si>
    <t>(ｼｮｯﾄ場)BCﾕﾆﾊﾞｰｻﾙ駒28</t>
  </si>
  <si>
    <t>SHOT06003860</t>
  </si>
  <si>
    <t>(ｼｮｯﾄ場)BCﾕﾆﾊﾞｰｻﾙ駒32</t>
  </si>
  <si>
    <t>SHOT06003870</t>
  </si>
  <si>
    <t>(ｼｮｯﾄ場)BCﾕﾆﾊﾞｰｻﾙ駒35</t>
  </si>
  <si>
    <t>SHOT06003880</t>
  </si>
  <si>
    <t>(ｼｮｯﾄ場)BCﾕﾆﾊﾞｰｻﾙ駒45</t>
  </si>
  <si>
    <t>SHOT06003890</t>
  </si>
  <si>
    <t>(ｼｮｯﾄ場)BCﾕﾆﾊﾞｰｻﾙ駒50</t>
  </si>
  <si>
    <t>SHOT06003900</t>
  </si>
  <si>
    <t>(ｼｮｯﾄ場)BCﾕﾆﾊﾞｰｻﾙ駒55</t>
  </si>
  <si>
    <t>SHOT06003910</t>
  </si>
  <si>
    <t>(ｼｮｯﾄ場)BCﾕﾆﾊﾞｰｻﾙ駒65</t>
  </si>
  <si>
    <t>SHOT06003920</t>
  </si>
  <si>
    <t>(ｼｮｯﾄ場)BCﾕﾆﾊﾞｰｻﾙ駒70</t>
  </si>
  <si>
    <t>SHOT06003930</t>
  </si>
  <si>
    <t>(ｼｮｯﾄ場)BCﾕﾆﾊﾞｰｻﾙ駒80</t>
  </si>
  <si>
    <t>SHOT06003940</t>
  </si>
  <si>
    <t>(ｼｮｯﾄ場)BCﾕﾆﾊﾞｰｻﾙ駒90</t>
  </si>
  <si>
    <t>SHOT06003950</t>
  </si>
  <si>
    <t>(ｼｮｯﾄ場)BCﾕﾆﾊﾞｰｻﾙ駒105</t>
  </si>
  <si>
    <t>SHOT06003960</t>
  </si>
  <si>
    <t>(ｼｮｯﾄ場)ﾐｷｼﾝｸﾞ本体2.5-3</t>
  </si>
  <si>
    <t>SHOT06003970</t>
  </si>
  <si>
    <t>(ｼｮｯﾄ場)ﾐｷｼﾝｸﾞ本体3-4</t>
  </si>
  <si>
    <t>SHOT06003980</t>
  </si>
  <si>
    <t>(ｼｮｯﾄ場)ﾐｷｼﾝｸﾞ本体4-5</t>
  </si>
  <si>
    <t>SHOT06003990</t>
  </si>
  <si>
    <t>(ｼｮｯﾄ場)ﾐｷｼﾝｸﾞ筒2.5-3</t>
  </si>
  <si>
    <t>SHOT06004000</t>
  </si>
  <si>
    <t>(ｼｮｯﾄ場)ﾐｷｼﾝｸﾞ筒3-4</t>
  </si>
  <si>
    <t>SHOT06004010</t>
  </si>
  <si>
    <t>(ｼｮｯﾄ場)ﾐｷｼﾝｸﾞ筒4-5</t>
  </si>
  <si>
    <t>SHOT06004020</t>
  </si>
  <si>
    <t>(ｼｮｯﾄ場)穴明ﾌﾗﾝｼﾞ40W別作</t>
  </si>
  <si>
    <t>SHOT06004030</t>
  </si>
  <si>
    <t>(ｼｮｯﾄ場)ﾎﾞｰﾙｷﾝｸﾞｽﾄﾝﾌﾗﾝｼﾞ65別作</t>
  </si>
  <si>
    <t>SHOT06004040</t>
  </si>
  <si>
    <t>(ｼｮｯﾄ場)ﾒｸﾗﾌﾗﾝｼﾞ50</t>
  </si>
  <si>
    <t>SHOT06004050</t>
  </si>
  <si>
    <t>(ｼｮｯﾄ場)銅管用ｱﾀﾞﾌﾟﾀｰ19</t>
  </si>
  <si>
    <t>SHOT06004060</t>
  </si>
  <si>
    <t>(ｼｮｯﾄ場)ﾓﾉﾎﾟﾝｴﾙﾎﾞﾅｯﾄ25-32</t>
  </si>
  <si>
    <t>SHOT06004070</t>
  </si>
  <si>
    <t>(ｼｮｯﾄ場)ﾓﾉﾎﾟﾝｴﾙﾎﾞﾅｯﾄ32</t>
  </si>
  <si>
    <t>SHOT06004080</t>
  </si>
  <si>
    <t>(ｼｮｯﾄ場)L型ﾎｰｽ接手100</t>
  </si>
  <si>
    <t>SHOT06004090</t>
  </si>
  <si>
    <t>(ｼｮｯﾄ場)船外ﾆｯﾌﾟﾙﾅｯﾄ11/4</t>
  </si>
  <si>
    <t>SHOT06004100</t>
  </si>
  <si>
    <t>(ｼｮｯﾄ場)船外ﾆｯﾌﾟﾙﾅｯﾄ2”</t>
  </si>
  <si>
    <t>SHOT06004110</t>
  </si>
  <si>
    <t>(ｼｮｯﾄ場)船外ﾆｯﾌﾟﾙﾅｯﾄ1”</t>
  </si>
  <si>
    <t>SHOT06004120</t>
  </si>
  <si>
    <t>(ｼｮｯﾄ場)ﾎﾟﾝﾌﾟｽﾄﾚｰﾅｰ2”</t>
  </si>
  <si>
    <t>SHOT06004130</t>
  </si>
  <si>
    <t>(ｼｮｯﾄ場)C1型ﾍﾟﾗﾅｯﾄ105小</t>
  </si>
  <si>
    <t>SHOT06004140</t>
  </si>
  <si>
    <t>(ｼｮｯﾄ場)六角ﾅｯﾄ1”</t>
  </si>
  <si>
    <t>SHOT06004150</t>
  </si>
  <si>
    <t>(ｼｮｯﾄ場)六角ﾅｯﾄ11/4</t>
  </si>
  <si>
    <t>SHOT06004160</t>
  </si>
  <si>
    <t>(ｼｮｯﾄ場)六角ﾅｯﾄ11/2</t>
  </si>
  <si>
    <t>SHOT06004170</t>
  </si>
  <si>
    <t>(ｼｮｯﾄ場)六角ﾅｯﾄ13/4</t>
  </si>
  <si>
    <t>SHOT06004180</t>
  </si>
  <si>
    <t>(ｼｮｯﾄ場)六角ﾅｯﾄ2”</t>
  </si>
  <si>
    <t>SHOT06004190</t>
  </si>
  <si>
    <t>(ｼｮｯﾄ場)六角ﾅｯﾄ21/2</t>
  </si>
  <si>
    <t>SHOT06004200</t>
  </si>
  <si>
    <t>(ｼｮｯﾄ場)六角ﾅｯﾄ63吸込口用</t>
  </si>
  <si>
    <t>SHOT06004210</t>
  </si>
  <si>
    <t>(ｼｮｯﾄ場)六角ﾅｯﾄ3”</t>
  </si>
  <si>
    <t>SHOT06004220</t>
  </si>
  <si>
    <t>(ｼｮｯﾄ場)六角ﾅｯﾄ4”</t>
  </si>
  <si>
    <t>SHOT06004230</t>
  </si>
  <si>
    <t>(ｼｮｯﾄ場)丸座金1”</t>
  </si>
  <si>
    <t>SHOT06004240</t>
  </si>
  <si>
    <t>(ｼｮｯﾄ場)丸座金11/4</t>
  </si>
  <si>
    <t>SHOT06004250</t>
  </si>
  <si>
    <t>(ｼｮｯﾄ場)丸座金11/2</t>
  </si>
  <si>
    <t>SHOT06004260</t>
  </si>
  <si>
    <t>(ｼｮｯﾄ場)丸座金13/4</t>
  </si>
  <si>
    <t>SHOT06004270</t>
  </si>
  <si>
    <t>(ｼｮｯﾄ場)丸座金2”</t>
  </si>
  <si>
    <t>SHOT06004280</t>
  </si>
  <si>
    <t>(ｼｮｯﾄ場)丸座金21/2</t>
  </si>
  <si>
    <t>SHOT06004290</t>
  </si>
  <si>
    <t>(ｼｮｯﾄ場)丸座金3”</t>
  </si>
  <si>
    <t>SHOT06004300</t>
  </si>
  <si>
    <t>(ｼｮｯﾄ場)丸座金4”</t>
  </si>
  <si>
    <t>SHOT06004310</t>
  </si>
  <si>
    <t>(ｼｮｯﾄ場)丸座金63吸込口用</t>
  </si>
  <si>
    <t>SHOT06004320</t>
  </si>
  <si>
    <t>(ｼｮｯﾄ場)一体型ｽﾀﾝ丸ﾌﾗﾝｼﾞ75</t>
  </si>
  <si>
    <t>SHOT06004330</t>
  </si>
  <si>
    <t>(ｼｮｯﾄ場)一体型ｽﾀﾝ丸ﾌﾗﾝｼﾞ80</t>
  </si>
  <si>
    <t>SHOT06004340</t>
  </si>
  <si>
    <t>(ｼｮｯﾄ場)一体型ｽﾀﾝ丸ﾌﾗﾝｼﾞ85</t>
  </si>
  <si>
    <t>SHOT06004350</t>
  </si>
  <si>
    <t>(ｼｮｯﾄ場)一体型ｽﾀﾝ丸ﾌﾗﾝｼﾞ90</t>
  </si>
  <si>
    <t>SHOT06004360</t>
  </si>
  <si>
    <t>(ｼｮｯﾄ場)一体型ｽﾀﾝ丸ﾌﾗﾝｼﾞ110</t>
  </si>
  <si>
    <t>SHOT06004370</t>
  </si>
  <si>
    <t>(ｼｮｯﾄ場)一体型ｽﾀﾝ丸ﾌﾗﾝｼﾞ70</t>
  </si>
  <si>
    <t>SHOT06004380</t>
  </si>
  <si>
    <t>(ｼｮｯﾄ場)一体型ｽﾀﾝ丸ﾌﾗﾝｼﾞ95</t>
  </si>
  <si>
    <t>SHOT06004390</t>
  </si>
  <si>
    <t>(ｼｮｯﾄ場)ｼｰﾙｽﾀﾝ用丸ﾌﾗﾝｼﾞ80</t>
  </si>
  <si>
    <t>SHOT06004400</t>
  </si>
  <si>
    <t>(ｼｮｯﾄ場)ｼｰﾙｽﾀﾝ用丸ﾌﾗﾝｼﾞ85</t>
  </si>
  <si>
    <t>SHOT06004410</t>
  </si>
  <si>
    <t>(ｼｮｯﾄ場)ｼｰﾙｽﾀﾝ用丸ﾌﾗﾝｼﾞ90</t>
  </si>
  <si>
    <t>SHOT06004420</t>
  </si>
  <si>
    <t>(ｼｮｯﾄ場)ｼｰﾙｽﾀﾝ用丸ﾌﾗﾝｼﾞ95</t>
  </si>
  <si>
    <t>SHOT06004430</t>
  </si>
  <si>
    <t>(ｼｮｯﾄ場)ｼｰﾙｽﾀﾝ用丸ﾌﾗﾝｼﾞ100</t>
  </si>
  <si>
    <t>SHOT06004440</t>
  </si>
  <si>
    <t>(ｼｮｯﾄ場)ｼｰﾙｽﾀﾝ用丸ﾌﾗﾝｼﾞ105</t>
  </si>
  <si>
    <t>SHOT06004450</t>
  </si>
  <si>
    <t>(ｼｮｯﾄ場)ｼｰﾙｽﾀﾝ用丸ﾌﾗﾝｼﾞ110</t>
  </si>
  <si>
    <t>SHOT06004460</t>
  </si>
  <si>
    <t>(ｼｮｯﾄ場)ﾌﾞｯｼｭ150*100</t>
  </si>
  <si>
    <t>SHOT06004470</t>
  </si>
  <si>
    <t>(ｼｮｯﾄ場)ﾌﾞｯｼｭ160*82</t>
  </si>
  <si>
    <t>SHOT06004480</t>
  </si>
  <si>
    <t>(ｼｮｯﾄ場)ﾌﾞｯｼｭ163*126*230</t>
  </si>
  <si>
    <t>SHOT06004490</t>
  </si>
  <si>
    <t>(ｼｮｯﾄ場)ﾌﾞｯｼｭ163*126*240</t>
  </si>
  <si>
    <t>SHOT06004500</t>
  </si>
  <si>
    <t>(ｼｮｯﾄ場)ﾌﾞｯｼｭ163*126*255</t>
  </si>
  <si>
    <t>SHOT06004510</t>
  </si>
  <si>
    <t>(ｼｮｯﾄ場)ﾌﾞｯｼｭ163*126*260</t>
  </si>
  <si>
    <t>SHOT06004520</t>
  </si>
  <si>
    <t>(ｼｮｯﾄ場)ﾌﾞｯｼｭ173*135*150</t>
  </si>
  <si>
    <t>SHOT06004530</t>
  </si>
  <si>
    <t>(ｼｮｯﾄ場)ﾌﾞｯｼｭ173*135*200</t>
  </si>
  <si>
    <t>SHOT06004540</t>
  </si>
  <si>
    <t>(ｼｮｯﾄ場)ﾌﾞｯｼｭ173*135*220</t>
  </si>
  <si>
    <t>SHOT06004550</t>
  </si>
  <si>
    <t>(ｼｮｯﾄ場)ﾌﾞｯｼｭ210*55</t>
  </si>
  <si>
    <t>SHOT06004560</t>
  </si>
  <si>
    <t>(ｼｮｯﾄ場)ﾌﾞｯｼｭ250*50</t>
  </si>
  <si>
    <t>SHOT06004570</t>
  </si>
  <si>
    <t>(ｼｮｯﾄ場)ﾌﾞｯｼｭ260*75</t>
  </si>
  <si>
    <t>SHOT06004580</t>
  </si>
  <si>
    <t>(ｼｮｯﾄ場)ﾌﾞｯｼｭ195*145*80</t>
  </si>
  <si>
    <t>SHOT06004590</t>
  </si>
  <si>
    <t>(ｼｮｯﾄ場)ﾌﾞｯｼｭ155*100</t>
  </si>
  <si>
    <t>SHOT06004600</t>
  </si>
  <si>
    <t>(ｼｮｯﾄ場)BC首振ﾌﾞﾗｹｯﾄNO.1</t>
  </si>
  <si>
    <t>SHOT06004610</t>
  </si>
  <si>
    <t>(ｼｮｯﾄ場)BC首振ﾌﾞﾗｹｯﾄ3</t>
  </si>
  <si>
    <t>SHOT06004620</t>
  </si>
  <si>
    <t>(ｼｮｯﾄ場)BC首振ﾌﾞﾗｹｯﾄ5</t>
  </si>
  <si>
    <t>SHOT06004630</t>
  </si>
  <si>
    <t>(ｼｮｯﾄ場)BC首振ﾌﾞﾗｹｯﾄ6</t>
  </si>
  <si>
    <t>SHOT06004640</t>
  </si>
  <si>
    <t>(ｼｮｯﾄ場)BC首振ﾌﾞﾗｹｯﾄ11</t>
  </si>
  <si>
    <t>SHOT06004650</t>
  </si>
  <si>
    <t>(ｼｮｯﾄ場)BC首振ﾌﾞﾗｹｯﾄ12</t>
  </si>
  <si>
    <t>SHOT06004660</t>
  </si>
  <si>
    <t>(ｼｮｯﾄ場)BC首振ﾌﾞﾗｹｯﾄ別作</t>
  </si>
  <si>
    <t>SHOT06004670</t>
  </si>
  <si>
    <t>SHOT06004680</t>
  </si>
  <si>
    <t>(ｼｮｯﾄ場)BC首振ﾌﾞﾗｹｯﾄ2</t>
  </si>
  <si>
    <t>SHOT06004690</t>
  </si>
  <si>
    <t>(ｼｮｯﾄ場)(ｷ)ｶﾌﾞｾｽﾄﾚｰﾅｰNO.1</t>
  </si>
  <si>
    <t>SHOT06004700</t>
  </si>
  <si>
    <t>(ｼｮｯﾄ場)(ｷ)ｶﾌﾞｾｽﾄﾚｰﾅｰNO.2</t>
  </si>
  <si>
    <t>SHOT06004710</t>
  </si>
  <si>
    <t>(ｼｮｯﾄ場)(ｷ)ｶﾌﾞｾｽﾄﾚｰﾅｰNO.3</t>
  </si>
  <si>
    <t>SHOT06004720</t>
  </si>
  <si>
    <t>(ｼｮｯﾄ場)(ｷ)ｶﾌﾞｾｽﾄﾚｰﾅｰ№4新+旧</t>
  </si>
  <si>
    <t>SHOT06004730</t>
  </si>
  <si>
    <t>(ｼｮｯﾄ場)(ｷ)ｶﾌﾞｾｽﾄﾚｰﾅｰ№5新+旧</t>
  </si>
  <si>
    <t>SHOT06004740</t>
  </si>
  <si>
    <t>(ｼｮｯﾄ場)ﾗﾝﾀﾝﾘﾝｸﾞ40用60*42*12</t>
  </si>
  <si>
    <t>SHOT06004750</t>
  </si>
  <si>
    <t>(ｼｮｯﾄ場)ﾗﾝﾀﾝﾘﾝｸﾞ45用65*47*16</t>
  </si>
  <si>
    <t>SHOT06004760</t>
  </si>
  <si>
    <t>(ｼｮｯﾄ場)ﾗﾝﾀﾝﾘﾝｸﾞ48用70*50*16</t>
  </si>
  <si>
    <t>SHOT06004770</t>
  </si>
  <si>
    <t>(ｼｮｯﾄ場)ﾗﾝﾀﾝﾘﾝｸﾞ80用110*83*20</t>
  </si>
  <si>
    <t>SHOT06004780</t>
  </si>
  <si>
    <t>(ｼｮｯﾄ場)ﾗﾝﾀﾝﾘﾝｸﾞ55用75*57*16</t>
  </si>
  <si>
    <t>SHOT06004790</t>
  </si>
  <si>
    <t>(ｼｮｯﾄ場)ﾗﾝﾀﾝ120用155*125*35</t>
  </si>
  <si>
    <t>SHOT06004800</t>
  </si>
  <si>
    <t>(ｼｮｯﾄ場)相ﾌﾗﾝｼﾞ5K-15</t>
  </si>
  <si>
    <t>SHOT06004810</t>
  </si>
  <si>
    <t>(ｼｮｯﾄ場)相ﾌﾗﾝｼﾞ25</t>
  </si>
  <si>
    <t>SHOT06004820</t>
  </si>
  <si>
    <t>(ｼｮｯﾄ場)相ﾌﾗﾝｼﾞ32</t>
  </si>
  <si>
    <t>SHOT06004830</t>
  </si>
  <si>
    <t>(ｼｮｯﾄ場)相ﾌﾗﾝｼﾞ40</t>
  </si>
  <si>
    <t>SHOT06004840</t>
  </si>
  <si>
    <t>(ｼｮｯﾄ場)相ﾌﾗﾝｼﾞ50</t>
  </si>
  <si>
    <t>SHOT06004850</t>
  </si>
  <si>
    <t>(ｼｮｯﾄ場)相ﾌﾗﾝｼﾞ65</t>
  </si>
  <si>
    <t>SHOT06004860</t>
  </si>
  <si>
    <t>(ｼｮｯﾄ場)相ﾌﾗﾝｼﾞ80</t>
  </si>
  <si>
    <t>SHOT06004870</t>
  </si>
  <si>
    <t>(ｼｮｯﾄ場)相ﾌﾗﾝｼﾞﾒｸﾗ65</t>
  </si>
  <si>
    <t>SHOT06004880</t>
  </si>
  <si>
    <t>(ｼｮｯﾄ場)相ﾌﾗﾝｼﾞﾒｸﾗ5K-20</t>
  </si>
  <si>
    <t>SHOT06004890</t>
  </si>
  <si>
    <t>(ｼｮｯﾄ場)相ﾌﾗﾝｼﾞﾒｸﾗ25</t>
  </si>
  <si>
    <t>SHOT06004900</t>
  </si>
  <si>
    <t>(ｼｮｯﾄ場)相ﾌﾗﾝｼﾞﾒｸﾗ32</t>
  </si>
  <si>
    <t>SHOT06004910</t>
  </si>
  <si>
    <t>(ｼｮｯﾄ場)相ﾌﾗﾝｼﾞﾒｸﾗ80</t>
  </si>
  <si>
    <t>SHOT06004920</t>
  </si>
  <si>
    <t>(ｼｮｯﾄ場)小判型ﾌﾗﾝｼﾞ別作</t>
  </si>
  <si>
    <t>SHOT06004930</t>
  </si>
  <si>
    <t>SHOT06004940</t>
  </si>
  <si>
    <t>SHOT06004950</t>
  </si>
  <si>
    <t>(ｼｮｯﾄ場)TSAφ80別作210*105*42</t>
  </si>
  <si>
    <t>SHOT06004960</t>
  </si>
  <si>
    <t>(ｼｮｯﾄ場)新型ﾒｸﾗ相ﾌﾗﾝｼﾞ5K-15</t>
  </si>
  <si>
    <t>SHOT06004970</t>
  </si>
  <si>
    <t>(ｼｮｯﾄ場)新型ﾒｸﾗ相ﾌﾗﾝｼﾞ40</t>
  </si>
  <si>
    <t>SHOT06004980</t>
  </si>
  <si>
    <t>(ｼｮｯﾄ場)新型ﾒｸﾗ相ﾌﾗﾝｼﾞ50</t>
  </si>
  <si>
    <t>SHOT06004990</t>
  </si>
  <si>
    <t>(ｼｮｯﾄ場)六ﾂ穴ﾊﾟｯｷﾝ押工P365-300</t>
  </si>
  <si>
    <t>SHOT06005000</t>
  </si>
  <si>
    <t>(ｼｮｯﾄ場)六ﾂ穴ﾊﾟｯｷﾝ押工P395-315</t>
  </si>
  <si>
    <t>SHOT06005010</t>
  </si>
  <si>
    <t>(ｼｮｯﾄ場)相ﾌﾗﾝｼﾞﾒｸﾗ5K-40</t>
  </si>
  <si>
    <t>SHOT06005020</t>
  </si>
  <si>
    <t>(ｼｮｯﾄ場)相ﾌﾗﾝｼﾞﾒｸﾗ5K-50</t>
  </si>
  <si>
    <t>SHOT06005030</t>
  </si>
  <si>
    <t>(ｼｮｯﾄ場)別作63*75</t>
  </si>
  <si>
    <t>SHOT06005040</t>
  </si>
  <si>
    <t>(ｼｮｯﾄ場)ｷﾝｸﾞｽﾄﾝｽﾄﾚｰﾅｰ11/4</t>
  </si>
  <si>
    <t>SHOT06005050</t>
  </si>
  <si>
    <t>(ｼｮｯﾄ場)ｷﾝｸﾞｽﾄﾝｽﾄﾚｰﾅｰ2</t>
  </si>
  <si>
    <t>SHOT06005060</t>
  </si>
  <si>
    <t>(ｼｮｯﾄ場)ｷﾝｸﾞｽﾄﾝｽﾄﾚｰﾅｰ11/2</t>
  </si>
  <si>
    <t>SHOT06005070</t>
  </si>
  <si>
    <t>(ｼｮｯﾄ場)筒11/2</t>
  </si>
  <si>
    <t>SHOT06005080</t>
  </si>
  <si>
    <t>(ｼｮｯﾄ場)筒11/4</t>
  </si>
  <si>
    <t>SHOT06005090</t>
  </si>
  <si>
    <t>(ｼｮｯﾄ場)単式用P.G25-28</t>
  </si>
  <si>
    <t>SHOT06005100</t>
  </si>
  <si>
    <t>(ｼｮｯﾄ場)新型相ﾌﾗﾝｼﾞ5K-15</t>
  </si>
  <si>
    <t>SHOT06005110</t>
  </si>
  <si>
    <t>(ｼｮｯﾄ場)新型相ﾌﾗﾝｼﾞ25</t>
  </si>
  <si>
    <t>SHOT06005120</t>
  </si>
  <si>
    <t>(ｼｮｯﾄ場)新型相ﾌﾗﾝｼﾞ32</t>
  </si>
  <si>
    <t>SHOT06005130</t>
  </si>
  <si>
    <t>(ｼｮｯﾄ場)新型相ﾌﾗﾝｼﾞ32穴小</t>
  </si>
  <si>
    <t>SHOT06005140</t>
  </si>
  <si>
    <t>(ｼｮｯﾄ場)新型相ﾌﾗﾝｼﾞ40</t>
  </si>
  <si>
    <t>SHOT06005150</t>
  </si>
  <si>
    <t>(ｼｮｯﾄ場)新型相ﾌﾗﾝｼﾞ50</t>
  </si>
  <si>
    <t>SHOT06005160</t>
  </si>
  <si>
    <t>(ｼｮｯﾄ場)新型相ﾌﾗﾝｼﾞ65</t>
  </si>
  <si>
    <t>SHOT06005170</t>
  </si>
  <si>
    <t>(ｼｮｯﾄ場)新型相ﾌﾗﾝｼﾞ20</t>
  </si>
  <si>
    <t>SHOT06005180</t>
  </si>
  <si>
    <t>(ｼｮｯﾄ場)ｽﾙﾊﾙ57</t>
  </si>
  <si>
    <t>SHOT06005190</t>
  </si>
  <si>
    <t>(ｼｮｯﾄ場)ﾊﾟｯｷﾝ箱80</t>
  </si>
  <si>
    <t>SHOT06005200</t>
  </si>
  <si>
    <t>(ｼｮｯﾄ場)押え</t>
  </si>
  <si>
    <t>SHOT06005210</t>
  </si>
  <si>
    <t>(ｼｮｯﾄ場)TSP取付板55別</t>
  </si>
  <si>
    <t>SHOT06005220</t>
  </si>
  <si>
    <t>(ｼｮｯﾄ場)TSP取付板75別</t>
  </si>
  <si>
    <t>SHOT06005230</t>
  </si>
  <si>
    <t>(ｼｮｯﾄ場)TP取付金具35</t>
  </si>
  <si>
    <t>SHOT06005240</t>
  </si>
  <si>
    <t>(ｼｮｯﾄ場)ﾊﾟｯｷﾝ押え35</t>
  </si>
  <si>
    <t>SHOT06005249</t>
  </si>
  <si>
    <t>(ｼｮｯﾄ場)ｷﾝｸﾞｽﾄﾝﾊﾝﾄﾞﾙ25</t>
  </si>
  <si>
    <t>SHOT06005250</t>
  </si>
  <si>
    <t>(ｼｮｯﾄ場)ｷﾝｸﾞｽﾄﾝﾊﾝﾄﾞﾙ32</t>
  </si>
  <si>
    <t>SHOT06005251</t>
  </si>
  <si>
    <t>(ｼｮｯﾄ場)ｷﾝｸﾞｽﾄﾝﾊﾝﾄﾞﾙ38</t>
  </si>
  <si>
    <t>SHOT06005260</t>
  </si>
  <si>
    <t>(ｼｮｯﾄ場)ｷﾝｸﾞｽﾄﾝﾊﾝﾄﾞﾙ19</t>
  </si>
  <si>
    <t>SHOT06005270</t>
  </si>
  <si>
    <t>(ｼｮｯﾄ場)ｷﾝｸﾞｽﾄﾝﾊﾝﾄﾞﾙ50</t>
  </si>
  <si>
    <t>SHOT06005280</t>
  </si>
  <si>
    <t>(ｼｮｯﾄ場)ｷﾝｸﾞｽﾄﾝﾊﾝﾄﾞﾙ65</t>
  </si>
  <si>
    <t>SHOT06005281</t>
  </si>
  <si>
    <t>(ｼｮｯﾄ場)ｷﾝｸﾞｽﾄﾝﾊﾝﾄﾞﾙ75</t>
  </si>
  <si>
    <t>SHOT06005282</t>
  </si>
  <si>
    <t>(ｼｮｯﾄ場)ｷﾝｸﾞｽﾄﾝﾊﾝﾄﾞﾙ100</t>
  </si>
  <si>
    <t>SHOT06005290</t>
  </si>
  <si>
    <t>(ｼｮｯﾄ場)ｷﾝｸﾞｽﾄﾝ本体75</t>
  </si>
  <si>
    <t>SHOT06005300</t>
  </si>
  <si>
    <t>(ｼｮｯﾄ場)”Hｱﾀﾞﾌﾟﾀｰ75</t>
  </si>
  <si>
    <t>SHOT06005310</t>
  </si>
  <si>
    <t>(ｼｮｯﾄ場)四ﾂ穴P.OP270215*175</t>
  </si>
  <si>
    <t>SHOT06005320</t>
  </si>
  <si>
    <t>(ｼｮｯﾄ場)四ﾂ穴P.OP270215*185</t>
  </si>
  <si>
    <t>SHOT06005330</t>
  </si>
  <si>
    <t>(ｼｮｯﾄ場)四ﾂ穴P.OP280200*170</t>
  </si>
  <si>
    <t>SHOT06005340</t>
  </si>
  <si>
    <t>(ｼｮｯﾄ場)四ﾂ穴P.OP280210*170</t>
  </si>
  <si>
    <t>SHOT06005350</t>
  </si>
  <si>
    <t>(ｼｮｯﾄ場)四ﾂ穴P.OP280225*190</t>
  </si>
  <si>
    <t>SHOT06005360</t>
  </si>
  <si>
    <t>(ｼｮｯﾄ場)四ﾂ穴P.OP285215*180</t>
  </si>
  <si>
    <t>SHOT06005370</t>
  </si>
  <si>
    <t>(ｼｮｯﾄ場)四ﾂ穴P.OP300215*185</t>
  </si>
  <si>
    <t>SHOT06005380</t>
  </si>
  <si>
    <t>(ｼｮｯﾄ場)四ﾂ穴P.OP340265*210</t>
  </si>
  <si>
    <t>SHOT06005390</t>
  </si>
  <si>
    <t>(ｼｮｯﾄ場)ﾎｰｽｱﾀﾞﾌﾟﾀｰ32S*1”</t>
  </si>
  <si>
    <t>SHOT06005400</t>
  </si>
  <si>
    <t>(ｼｮｯﾄ場)ﾌﾗﾝｼﾞ40S</t>
  </si>
  <si>
    <t>SHOT06005410</t>
  </si>
  <si>
    <t>(ｼｮｯﾄ場)ﾒｸﾗﾌﾗﾝｼﾞ40S</t>
  </si>
  <si>
    <t>SHOT06005420</t>
  </si>
  <si>
    <t>(ｼｮｯﾄ場)ｷﾝｸﾞｽﾄﾝHｱﾀﾞﾌﾟﾀｰ44</t>
  </si>
  <si>
    <t>SHOT06005430</t>
  </si>
  <si>
    <t>(ｼｮｯﾄ場)ﾎｰｽｱﾀﾞﾌﾟﾀｰ32S</t>
  </si>
  <si>
    <t>SHOT06005440</t>
  </si>
  <si>
    <t>(ｼｮｯﾄ場)ﾎｰｽｱﾀﾞﾌﾟﾀｰ40S</t>
  </si>
  <si>
    <t>SHOT06005450</t>
  </si>
  <si>
    <t>(ｼｮｯﾄ場)三ﾂ穴P.OP200180*125</t>
  </si>
  <si>
    <t>SHOT06005460</t>
  </si>
  <si>
    <t>(ｼｮｯﾄ場)三ﾂ穴P.OP200160*125</t>
  </si>
  <si>
    <t>SHOT06005470</t>
  </si>
  <si>
    <t>(ｼｮｯﾄ場)三ﾂ穴P.OP210165*140</t>
  </si>
  <si>
    <t>SHOT06005480</t>
  </si>
  <si>
    <t>(ｼｮｯﾄ場)三ﾂ穴P.OP210165*135</t>
  </si>
  <si>
    <t>SHOT06005490</t>
  </si>
  <si>
    <t>(ｼｮｯﾄ場)三ﾂ穴P.OP210160*105</t>
  </si>
  <si>
    <t>SHOT06005500</t>
  </si>
  <si>
    <t>(ｼｮｯﾄ場)三ﾂ穴P.OP210175*125</t>
  </si>
  <si>
    <t>SHOT06005510</t>
  </si>
  <si>
    <t>(ｼｮｯﾄ場)三ﾂ穴P.OP220175*135</t>
  </si>
  <si>
    <t>SHOT06005520</t>
  </si>
  <si>
    <t>(ｼｮｯﾄ場)三ﾂ穴P.OP225185*140</t>
  </si>
  <si>
    <t>SHOT06005530</t>
  </si>
  <si>
    <t>(ｼｮｯﾄ場)三ﾂ穴P.OP230145*100</t>
  </si>
  <si>
    <t>SHOT06005540</t>
  </si>
  <si>
    <t>(ｼｮｯﾄ場)三ﾂ穴P.OP230145*110</t>
  </si>
  <si>
    <t>SHOT06005550</t>
  </si>
  <si>
    <t>(ｼｮｯﾄ場)三ﾂ穴P.OP230180*150</t>
  </si>
  <si>
    <t>SHOT06005560</t>
  </si>
  <si>
    <t>(ｼｮｯﾄ場)三ﾂ穴P.OP230190*145</t>
  </si>
  <si>
    <t>SHOT06005570</t>
  </si>
  <si>
    <t>(ｼｮｯﾄ場)三ﾂ穴P.OP230195*150</t>
  </si>
  <si>
    <t>SHOT06005580</t>
  </si>
  <si>
    <t>(ｼｮｯﾄ場)三ﾂ穴P.OP235195*145</t>
  </si>
  <si>
    <t>SHOT06005590</t>
  </si>
  <si>
    <t>(ｼｮｯﾄ場)三ﾂ穴P.OP240215*185</t>
  </si>
  <si>
    <t>SHOT06005600</t>
  </si>
  <si>
    <t>(ｼｮｯﾄ場)三ﾂ穴P.OP240190*165</t>
  </si>
  <si>
    <t>SHOT06005610</t>
  </si>
  <si>
    <t>(ｼｮｯﾄ場)三ﾂ穴P.OP240185*145</t>
  </si>
  <si>
    <t>SHOT06005620</t>
  </si>
  <si>
    <t>(ｼｮｯﾄ場)三ﾂ穴P.OP240185*160</t>
  </si>
  <si>
    <t>SHOT06005630</t>
  </si>
  <si>
    <t>(ｼｮｯﾄ場)三ﾂ穴P.OP240195*165</t>
  </si>
  <si>
    <t>SHOT06005640</t>
  </si>
  <si>
    <t>(ｼｮｯﾄ場)三ﾂ穴P.OP250190*150</t>
  </si>
  <si>
    <t>SHOT06005650</t>
  </si>
  <si>
    <t>(ｼｮｯﾄ場)三ﾂ穴P.OP250200*160</t>
  </si>
  <si>
    <t>SHOT06005660</t>
  </si>
  <si>
    <t>(ｼｮｯﾄ場)三ﾂ穴P.OP250205*165</t>
  </si>
  <si>
    <t>SHOT06005670</t>
  </si>
  <si>
    <t>(ｼｮｯﾄ場)三ﾂ穴P.OP250205*155</t>
  </si>
  <si>
    <t>SHOT06005680</t>
  </si>
  <si>
    <t>(ｼｮｯﾄ場)三ﾂ穴P.OP250190*155</t>
  </si>
  <si>
    <t>SHOT06005690</t>
  </si>
  <si>
    <t>(ｼｮｯﾄ場)三ﾂ穴P.OP255210*170</t>
  </si>
  <si>
    <t>SHOT06005700</t>
  </si>
  <si>
    <t>(ｼｮｯﾄ場)三ﾂ穴P.OP255205*170</t>
  </si>
  <si>
    <t>SHOT06005710</t>
  </si>
  <si>
    <t>(ｼｮｯﾄ場)三ﾂ穴P.OP255205*190</t>
  </si>
  <si>
    <t>SHOT06005720</t>
  </si>
  <si>
    <t>(ｼｮｯﾄ場)三ﾂ穴P.OP270210*165</t>
  </si>
  <si>
    <t>SHOT06005730</t>
  </si>
  <si>
    <t>(ｼｮｯﾄ場)三ﾂ穴P.OP280200*160</t>
  </si>
  <si>
    <t>SHOT06005740</t>
  </si>
  <si>
    <t>(ｼｮｯﾄ場)三ﾂ穴P.OP280210*170</t>
  </si>
  <si>
    <t>SHOT06005745</t>
  </si>
  <si>
    <t>(ｼｮｯﾄ場)BC角ﾌﾗﾝｼﾞ150*70*25</t>
  </si>
  <si>
    <t>SHOT06005750</t>
  </si>
  <si>
    <t>(ｼｮｯﾄ場)BC角ﾌﾗﾝｼﾞ155*60*35</t>
  </si>
  <si>
    <t>SHOT06005760</t>
  </si>
  <si>
    <t>(ｼｮｯﾄ場)BC角ﾌﾗﾝｼﾞ165*95*20</t>
  </si>
  <si>
    <t>SHOT06005770</t>
  </si>
  <si>
    <t>(ｼｮｯﾄ場)BC角ﾌﾗﾝｼﾞ170*120*25</t>
  </si>
  <si>
    <t>SHOT06005780</t>
  </si>
  <si>
    <t>(ｼｮｯﾄ場)BC角ﾌﾗﾝｼﾞ180*110*35</t>
  </si>
  <si>
    <t>SHOT06005790</t>
  </si>
  <si>
    <t>(ｼｮｯﾄ場)BC角ﾌﾗﾝｼﾞ185*85*25</t>
  </si>
  <si>
    <t>SHOT06005800</t>
  </si>
  <si>
    <t>(ｼｮｯﾄ場)BC角ﾌﾗﾝｼﾞ200*95*30</t>
  </si>
  <si>
    <t>SHOT06005810</t>
  </si>
  <si>
    <t>(ｼｮｯﾄ場)BC角ﾌﾗﾝｼﾞ200*105*30</t>
  </si>
  <si>
    <t>SHOT06005820</t>
  </si>
  <si>
    <t>(ｼｮｯﾄ場)BC角ﾌﾗﾝｼﾞ200*115*10</t>
  </si>
  <si>
    <t>SHOT06005830</t>
  </si>
  <si>
    <t>(ｼｮｯﾄ場)BC角ﾌﾗﾝｼﾞ230*105*30</t>
  </si>
  <si>
    <t>SHOT06005840</t>
  </si>
  <si>
    <t>(ｼｮｯﾄ場)BC角ﾌﾗﾝｼﾞ230*110*30</t>
  </si>
  <si>
    <t>SHOT06005850</t>
  </si>
  <si>
    <t>(ｼｮｯﾄ場)BC角ﾌﾗﾝｼﾞ230*120*30</t>
  </si>
  <si>
    <t>SHOT06005860</t>
  </si>
  <si>
    <t>(ｼｮｯﾄ場)BC角ﾌﾗﾝｼﾞ230*130*30</t>
  </si>
  <si>
    <t>SHOT06005870</t>
  </si>
  <si>
    <t>(ｼｮｯﾄ場)BC角ﾌﾗﾝｼﾞ230*135*25</t>
  </si>
  <si>
    <t>SHOT06005880</t>
  </si>
  <si>
    <t>(ｼｮｯﾄ場)BC角ﾌﾗﾝｼﾞ245*100*30</t>
  </si>
  <si>
    <t>SHOT06005890</t>
  </si>
  <si>
    <t>(ｼｮｯﾄ場)BC角ﾌﾗﾝｼﾞ245*125*35</t>
  </si>
  <si>
    <t>SHOT06005900</t>
  </si>
  <si>
    <t>(ｼｮｯﾄ場)BC角ﾌﾗﾝｼﾞ265*110*45</t>
  </si>
  <si>
    <t>SHOT06005910</t>
  </si>
  <si>
    <t>(ｼｮｯﾄ場)BC角ﾌﾗﾝｼﾞ270*140*25</t>
  </si>
  <si>
    <t>SHOT06005920</t>
  </si>
  <si>
    <t>(ｼｮｯﾄ場)BC角ﾌﾗﾝｼﾞ270*150*35</t>
  </si>
  <si>
    <t>SHOT06005930</t>
  </si>
  <si>
    <t>(ｼｮｯﾄ場)BC角ﾌﾗﾝｼﾞ280*280</t>
  </si>
  <si>
    <t>SHOT06005940</t>
  </si>
  <si>
    <t>(ｼｮｯﾄ場)BC角ﾌﾗﾝｼﾞ380*380</t>
  </si>
  <si>
    <t>SHOT06005950</t>
  </si>
  <si>
    <t>(ｼｮｯﾄ場)BC角ﾌﾗﾝｼﾞ250*130*30</t>
  </si>
  <si>
    <t>SHOT06005960</t>
  </si>
  <si>
    <t>(ｼｮｯﾄ場)BC角ﾌﾗﾝｼﾞ250*120*35</t>
  </si>
  <si>
    <t>SHOT06005970</t>
  </si>
  <si>
    <t>(ｼｮｯﾄ場)BC角ﾌﾗﾝｼﾞ230*115*30</t>
  </si>
  <si>
    <t>SHOT06005980</t>
  </si>
  <si>
    <t>(ｼｮｯﾄ場)丸ﾌﾗﾝｼﾞ190*65*10</t>
  </si>
  <si>
    <t>SHOT06005990</t>
  </si>
  <si>
    <t>(ｼｮｯﾄ場)丸ﾌﾗﾝｼﾞ160*55*15</t>
  </si>
  <si>
    <t>SHOT06006000</t>
  </si>
  <si>
    <t>(ｼｮｯﾄ場)丸ﾌﾗﾝｼﾞ165*75*30</t>
  </si>
  <si>
    <t>SHOT06006010</t>
  </si>
  <si>
    <t>(ｼｮｯﾄ場)丸ﾌﾗﾝｼﾞ165*90*10</t>
  </si>
  <si>
    <t>SHOT06006020</t>
  </si>
  <si>
    <t>(ｼｮｯﾄ場)丸ﾌﾗﾝｼﾞ180*125*10</t>
  </si>
  <si>
    <t>SHOT06006030</t>
  </si>
  <si>
    <t>(ｼｮｯﾄ場)丸ﾌﾗﾝｼﾞ190*140*10</t>
  </si>
  <si>
    <t>SHOT06006040</t>
  </si>
  <si>
    <t>(ｼｮｯﾄ場)丸ﾌﾗﾝｼﾞ195*140*30</t>
  </si>
  <si>
    <t>SHOT06006050</t>
  </si>
  <si>
    <t>(ｼｮｯﾄ場)丸ﾌﾗﾝｼﾞ200*100*40</t>
  </si>
  <si>
    <t>SHOT06006060</t>
  </si>
  <si>
    <t>(ｼｮｯﾄ場)丸ﾌﾗﾝｼﾞ205*150*25</t>
  </si>
  <si>
    <t>SHOT06006070</t>
  </si>
  <si>
    <t>(ｼｮｯﾄ場)丸ﾌﾗﾝｼﾞ205*150*40</t>
  </si>
  <si>
    <t>SHOT06006080</t>
  </si>
  <si>
    <t>(ｼｮｯﾄ場)丸ﾌﾗﾝｼﾞ210*75*40</t>
  </si>
  <si>
    <t>SHOT06006090</t>
  </si>
  <si>
    <t>(ｼｮｯﾄ場)丸ﾌﾗﾝｼﾞ195*115*10</t>
  </si>
  <si>
    <t>SHOT06006100</t>
  </si>
  <si>
    <t>(ｼｮｯﾄ場)丸ﾌﾗﾝｼﾞ220*160*45</t>
  </si>
  <si>
    <t>SHOT06006110</t>
  </si>
  <si>
    <t>(ｼｮｯﾄ場)丸ﾌﾗﾝｼﾞ220*160*80</t>
  </si>
  <si>
    <t>SHOT06006120</t>
  </si>
  <si>
    <t>(ｼｮｯﾄ場)丸ﾌﾗﾝｼﾞ230*155*30</t>
  </si>
  <si>
    <t>SHOT06006130</t>
  </si>
  <si>
    <t>(ｼｮｯﾄ場)丸ﾌﾗﾝｼﾞ230*160*20</t>
  </si>
  <si>
    <t>SHOT06006140</t>
  </si>
  <si>
    <t>(ｼｮｯﾄ場)丸ﾌﾗﾝｼﾞ235*150*20</t>
  </si>
  <si>
    <t>SHOT06006150</t>
  </si>
  <si>
    <t>(ｼｮｯﾄ場)丸ﾌﾗﾝｼﾞ235*165*25</t>
  </si>
  <si>
    <t>SHOT06006160</t>
  </si>
  <si>
    <t>(ｼｮｯﾄ場)丸ﾌﾗﾝｼﾞ235*170*40</t>
  </si>
  <si>
    <t>SHOT06006170</t>
  </si>
  <si>
    <t>(ｼｮｯﾄ場)丸ﾌﾗﾝｼﾞ240*105*45</t>
  </si>
  <si>
    <t>SHOT06006180</t>
  </si>
  <si>
    <t>(ｼｮｯﾄ場)丸ﾌﾗﾝｼﾞ240*140*20</t>
  </si>
  <si>
    <t>SHOT06006190</t>
  </si>
  <si>
    <t>(ｼｮｯﾄ場)丸ﾌﾗﾝｼﾞ260*180*20</t>
  </si>
  <si>
    <t>SHOT06006200</t>
  </si>
  <si>
    <t>(ｼｮｯﾄ場)丸ﾌﾗﾝｼﾞ255*165*20</t>
  </si>
  <si>
    <t>SHOT06006210</t>
  </si>
  <si>
    <t>(ｼｮｯﾄ場)丸ﾌﾗﾝｼﾞ260*170*20</t>
  </si>
  <si>
    <t>SHOT06006220</t>
  </si>
  <si>
    <t>(ｼｮｯﾄ場)丸ﾌﾗﾝｼﾞ260*175*25</t>
  </si>
  <si>
    <t>SHOT06006230</t>
  </si>
  <si>
    <t>(ｼｮｯﾄ場)丸ﾌﾗﾝｼﾞ265*170*15</t>
  </si>
  <si>
    <t>SHOT06006240</t>
  </si>
  <si>
    <t>(ｼｮｯﾄ場)丸ﾌﾗﾝｼﾞ280*200*20</t>
  </si>
  <si>
    <t>SHOT06006250</t>
  </si>
  <si>
    <t>(ｼｮｯﾄ場)丸ﾌﾗﾝｼﾞ300*155*10</t>
  </si>
  <si>
    <t>SHOT06006260</t>
  </si>
  <si>
    <t>(ｼｮｯﾄ場)丸ﾌﾗﾝｼﾞ310*155*15</t>
  </si>
  <si>
    <t>SHOT06006270</t>
  </si>
  <si>
    <t>(ｼｮｯﾄ場)丸ﾌﾗﾝｼﾞ325*185*45</t>
  </si>
  <si>
    <t>SHOT06006280</t>
  </si>
  <si>
    <t>(ｼｮｯﾄ場)丸ﾌﾗﾝｼﾞ340*265*25</t>
  </si>
  <si>
    <t>SHOT06006290</t>
  </si>
  <si>
    <t>(ｼｮｯﾄ場)丸ﾌﾗﾝｼﾞ360*195*15</t>
  </si>
  <si>
    <t>SHOT06006300</t>
  </si>
  <si>
    <t>(ｼｮｯﾄ場)丸ﾌﾗﾝｼﾞ380*205*12</t>
  </si>
  <si>
    <t>SHOT06006310</t>
  </si>
  <si>
    <t>(ｼｮｯﾄ場)丸ﾌﾗﾝｼﾞ465*300*20</t>
  </si>
  <si>
    <t>SHOT06006320</t>
  </si>
  <si>
    <t>(ｼｮｯﾄ場)丸ﾌﾗﾝｼﾞ520*365*20</t>
  </si>
  <si>
    <t>SHOT06006330</t>
  </si>
  <si>
    <t>(ｼｮｯﾄ場)丸ﾌﾗﾝｼﾞ225*125*25</t>
  </si>
  <si>
    <t>SHOT06006340</t>
  </si>
  <si>
    <t>(ｼｮｯﾄ場)丸ﾌﾗﾝｼﾞ255*140*45</t>
  </si>
  <si>
    <t>SHOT06006350</t>
  </si>
  <si>
    <t>(ｼｮｯﾄ場)丸ﾌﾗﾝｼﾞ240*130*40</t>
  </si>
  <si>
    <t>SHOT06006360</t>
  </si>
  <si>
    <t>(ｼｮｯﾄ場)丸ﾌﾗﾝｼﾞ245*150*15</t>
  </si>
  <si>
    <t>SHOT06006370</t>
  </si>
  <si>
    <t>(ｼｮｯﾄ場)丸ﾌﾗﾝｼﾞ235*120*35</t>
  </si>
  <si>
    <t>SHOT06006380</t>
  </si>
  <si>
    <t>(ｼｮｯﾄ場)丸ﾌﾗﾝｼﾞ210*125*15</t>
  </si>
  <si>
    <t>SHOT06006390</t>
  </si>
  <si>
    <t>(ｼｮｯﾄ場)丸ﾌﾗﾝｼﾞ240*130*10</t>
  </si>
  <si>
    <t>SHOT06006400</t>
  </si>
  <si>
    <t>(ｼｮｯﾄ場)丸ﾌﾗﾝｼﾞ265*35</t>
  </si>
  <si>
    <t>SHOT06006410</t>
  </si>
  <si>
    <t>(ｼｮｯﾄ場)押工板1008</t>
  </si>
  <si>
    <t>SHOT06006420</t>
  </si>
  <si>
    <t>(ｼｮｯﾄ場)押工板1058</t>
  </si>
  <si>
    <t>SHOT06006430</t>
  </si>
  <si>
    <t>(ｼｮｯﾄ場)押工板1108</t>
  </si>
  <si>
    <t>SHOT06006440</t>
  </si>
  <si>
    <t>(ｼｮｯﾄ場)押工板1308</t>
  </si>
  <si>
    <t>SHOT06006450</t>
  </si>
  <si>
    <t>(ｼｮｯﾄ場)押工板1508</t>
  </si>
  <si>
    <t>SHOT06006460</t>
  </si>
  <si>
    <t>(ｼｮｯﾄ場)押工板1608</t>
  </si>
  <si>
    <t>SHOT06006470</t>
  </si>
  <si>
    <t>(ｼｮｯﾄ場)押工板1708</t>
  </si>
  <si>
    <t>SHOT06006480</t>
  </si>
  <si>
    <t>(ｼｮｯﾄ場)押工板1808</t>
  </si>
  <si>
    <t>SHOT06006490</t>
  </si>
  <si>
    <t>(ｼｮｯﾄ場)押工板2008</t>
  </si>
  <si>
    <t>SHOT06006500</t>
  </si>
  <si>
    <t>(ｼｮｯﾄ場)一体型ｽﾀﾝ角ﾌﾗﾝｼﾞ70</t>
  </si>
  <si>
    <t>SHOT06006510</t>
  </si>
  <si>
    <t>(ｼｮｯﾄ場)一体型ｽﾀﾝ角ﾌﾗﾝｼﾞ75</t>
  </si>
  <si>
    <t>SHOT06006520</t>
  </si>
  <si>
    <t>(ｼｮｯﾄ場)一体型ｽﾀﾝ角ﾌﾗﾝｼﾞ85</t>
  </si>
  <si>
    <t>SHOT06006530</t>
  </si>
  <si>
    <t>(ｼｮｯﾄ場)一体型ｽﾀﾝ角ﾌﾗﾝｼﾞ90</t>
  </si>
  <si>
    <t>SHOT06006540</t>
  </si>
  <si>
    <t>(ｼｮｯﾄ場)一体型ｽﾀﾝ角ﾌﾗﾝｼﾞ100</t>
  </si>
  <si>
    <t>SHOT06006550</t>
  </si>
  <si>
    <t>(ｼｮｯﾄ場)一体型ｽﾀﾝ角ﾌﾗﾝｼﾞ110</t>
  </si>
  <si>
    <t>SHOT06006560</t>
  </si>
  <si>
    <t>(ｼｮｯﾄ場)一体型ｽﾀﾝ角ﾌﾗﾝｼﾞ80</t>
  </si>
  <si>
    <t>SHOT06006570</t>
  </si>
  <si>
    <t>(ｼｮｯﾄ場)ﾊﾟｯｷﾝ箱75</t>
  </si>
  <si>
    <t>SHOT06006580</t>
  </si>
  <si>
    <t>(ｼｮｯﾄ場)押工75</t>
  </si>
  <si>
    <t>SHOT06006590</t>
  </si>
  <si>
    <t>(ｼｮｯﾄ場)押工70</t>
  </si>
  <si>
    <t>SHOT06006600</t>
  </si>
  <si>
    <t>(ｼｮｯﾄ場)TSP取付板50別</t>
  </si>
  <si>
    <t>SHOT06006610</t>
  </si>
  <si>
    <t>(ｼｮｯﾄ場)TSP取付板60別</t>
  </si>
  <si>
    <t>SHOT06006620</t>
  </si>
  <si>
    <t>SHOT06006630</t>
  </si>
  <si>
    <t>SHOT06006640</t>
  </si>
  <si>
    <t>SHOT06006650</t>
  </si>
  <si>
    <t>(ｼｮｯﾄ場)ｵﾀﾌｸ(150L)S-160</t>
  </si>
  <si>
    <t>SHOT06006660</t>
  </si>
  <si>
    <t>(ｼｮｯﾄ場)ｵﾀﾌｸ(150L)S-96</t>
  </si>
  <si>
    <t>SHOT06006670</t>
  </si>
  <si>
    <t>(ｼｮｯﾄ場)ｵﾀﾌｸ(150L)S-120</t>
  </si>
  <si>
    <t>SHOT06006680</t>
  </si>
  <si>
    <t>(ｼｮｯﾄ場)ｵﾀﾌｸ(150L)S-190</t>
  </si>
  <si>
    <t>SHOT06006690</t>
  </si>
  <si>
    <t>(ｼｮｯﾄ場)ｵﾀﾌｸ(200L)S-180</t>
  </si>
  <si>
    <t>SHOT06006700</t>
  </si>
  <si>
    <t>(ｼｮｯﾄ場)ｼｰﾙｽﾀﾝ取付板TSL-140</t>
  </si>
  <si>
    <t>SHOT06006710</t>
  </si>
  <si>
    <t>(ｼｮｯﾄ場)ｼｰﾙｽﾀﾝ取付板TSL-120</t>
  </si>
  <si>
    <t>SHOT06006711</t>
  </si>
  <si>
    <t>(ｼｮｯﾄ場)ｼｰﾙｽﾀﾝ取付板TSL-130</t>
  </si>
  <si>
    <t>SHOT06006712</t>
  </si>
  <si>
    <t>(ｼｮｯﾄ場)ｼｰﾙｽﾀﾝ取付板TSL-150</t>
  </si>
  <si>
    <t>SHOT06006730</t>
  </si>
  <si>
    <t>(ｼｮｯﾄ場)FRP分離式ﾗｯﾊﾟ11/4</t>
  </si>
  <si>
    <t>SHOT06006740</t>
  </si>
  <si>
    <t>(ｼｮｯﾄ場)FRP分離式ﾗｯﾊﾟ21/2</t>
  </si>
  <si>
    <t>SHOT06006750</t>
  </si>
  <si>
    <t>(ｼｮｯﾄ場)FRP分離式ﾗｯﾊﾟ11/2</t>
  </si>
  <si>
    <t>SHOT06006760</t>
  </si>
  <si>
    <t>(ｼｮｯﾄ場)FRP分離式ﾗｯﾊﾟ2”</t>
  </si>
  <si>
    <t>SHOT06006770</t>
  </si>
  <si>
    <t>(ｼｮｯﾄ場)FRP分離式ﾗｯﾊﾟ3”</t>
  </si>
  <si>
    <t>SHOT06006771</t>
  </si>
  <si>
    <t>(ｼｮｯﾄ場)FRP分離式ﾗｯﾊﾟ4”</t>
  </si>
  <si>
    <t>SHOT06006780</t>
  </si>
  <si>
    <t>(ｼｮｯﾄ場)ST一体型ﾗｯﾊﾟ1”</t>
  </si>
  <si>
    <t>SHOT06006790</t>
  </si>
  <si>
    <t>(ｼｮｯﾄ場)ST一体型ﾗｯﾊﾟ2”</t>
  </si>
  <si>
    <t>SHOT06006791</t>
  </si>
  <si>
    <t>(ｼｮｯﾄ場)ST分離式ﾗｯﾊﾟ11/4</t>
  </si>
  <si>
    <t>SHOT06006800</t>
  </si>
  <si>
    <t>(ｼｮｯﾄ場)ST分離式ﾗｯﾊﾟ11/2</t>
  </si>
  <si>
    <t>SHOT06006810</t>
  </si>
  <si>
    <t>(ｼｮｯﾄ場)ST分離式ﾗｯﾊﾟ21/2</t>
  </si>
  <si>
    <t>SHOT06006820</t>
  </si>
  <si>
    <t>(ｼｮｯﾄ場)ST分離式ﾗｯﾊﾟ3”</t>
  </si>
  <si>
    <t>SHOT06006821</t>
  </si>
  <si>
    <t>(ｼｮｯﾄ場)ST分離式ﾗｯﾊﾟ4”</t>
  </si>
  <si>
    <t>SHOT06006830</t>
  </si>
  <si>
    <t>(ｼｮｯﾄ場)ST分離式ﾗｯﾊﾟ2”</t>
  </si>
  <si>
    <t>SHOT06006840</t>
  </si>
  <si>
    <t>(ｼｮｯﾄ場)ｼｰﾙｽﾀﾝP.BOXTSS-80</t>
  </si>
  <si>
    <t>SHOT06006850</t>
  </si>
  <si>
    <t>(ｼｮｯﾄ場)ｼｰﾙｽﾀﾝP.BOXTSL-120</t>
  </si>
  <si>
    <t>SHOT06006851</t>
  </si>
  <si>
    <t>(ｼｮｯﾄ場)ｼｰﾙｽﾀﾝP.BOXTSL-130</t>
  </si>
  <si>
    <t>SHOT06006852</t>
  </si>
  <si>
    <t>(ｼｮｯﾄ場)ｼｰﾙｽﾀﾝP.BOXTSL-140</t>
  </si>
  <si>
    <t>SHOT06006860</t>
  </si>
  <si>
    <t>(ｼｮｯﾄ場)ｼｰﾙｽﾀﾝP.BOXTSL-150</t>
  </si>
  <si>
    <t>SHOT06006870</t>
  </si>
  <si>
    <t>(ｼｮｯﾄ場)ｼｰﾙｽﾀﾝP.BOXTSS-75</t>
  </si>
  <si>
    <t>SHOT06006880</t>
  </si>
  <si>
    <t>(ｼｮｯﾄ場)間座TSL-120</t>
  </si>
  <si>
    <t>SHOT06006881</t>
  </si>
  <si>
    <t>(ｼｮｯﾄ場)間座TSL-130</t>
  </si>
  <si>
    <t>SHOT06006882</t>
  </si>
  <si>
    <t>(ｼｮｯﾄ場)間座TSL-140</t>
  </si>
  <si>
    <t>SHOT06006883</t>
  </si>
  <si>
    <t>(ｼｮｯﾄ場)間座TSL-150</t>
  </si>
  <si>
    <t>SHOT06006890</t>
  </si>
  <si>
    <t>(ｼｮｯﾄ場)間座TSS-75</t>
  </si>
  <si>
    <t>SHOT06006900</t>
  </si>
  <si>
    <t>(ｼｮｯﾄ場)P.押工TSL-120</t>
  </si>
  <si>
    <t>SHOT06006901</t>
  </si>
  <si>
    <t>(ｼｮｯﾄ場)P.押工TSL-130</t>
  </si>
  <si>
    <t>SHOT06006902</t>
  </si>
  <si>
    <t>(ｼｮｯﾄ場)P.押工TSL-140</t>
  </si>
  <si>
    <t>SHOT06006903</t>
  </si>
  <si>
    <t>(ｼｮｯﾄ場)P.押工TSL-150</t>
  </si>
  <si>
    <t>SHOT06006910</t>
  </si>
  <si>
    <t>(ｼｮｯﾄ場)P.押工TSS-75</t>
  </si>
  <si>
    <t>SHOT06006920</t>
  </si>
  <si>
    <t>(ｼｮｯﾄ場)ｼｰﾙｽﾀﾝP.BOXTSS-65</t>
  </si>
  <si>
    <t>SHOT06006930</t>
  </si>
  <si>
    <t>(ｼｮｯﾄ場)間座TSS-65</t>
  </si>
  <si>
    <t>SHOT06006940</t>
  </si>
  <si>
    <t>(ｼｮｯﾄ場)P.押工TSS-65</t>
  </si>
  <si>
    <t>SHOT06006950</t>
  </si>
  <si>
    <t>(ｼｮｯﾄ場)分離式ﾗｯﾊﾟｱﾐ2”</t>
  </si>
  <si>
    <t>SHOT06006960</t>
  </si>
  <si>
    <t>(ｼｮｯﾄ場)分離式ﾗｯﾊﾟｱﾐ21/2</t>
  </si>
  <si>
    <t>SHOT06006970</t>
  </si>
  <si>
    <t>(ｼｮｯﾄ場)分離式ﾗｯﾊﾟｱﾐ3”</t>
  </si>
  <si>
    <t>SHOT06006971</t>
  </si>
  <si>
    <t>(ｼｮｯﾄ場)分離式ﾗｯﾊﾟｱﾐ4”</t>
  </si>
  <si>
    <t>SHOT06006980</t>
  </si>
  <si>
    <t>(ｼｮｯﾄ場)分離式ﾗｯﾊﾟｱﾐ11/2</t>
  </si>
  <si>
    <t>SHOT06006990</t>
  </si>
  <si>
    <t>(ｼｮｯﾄ場)分離式ﾗｯﾊﾟｱﾐ11/4</t>
  </si>
  <si>
    <t>SHOT06006991</t>
  </si>
  <si>
    <t>SHOT06007000</t>
  </si>
  <si>
    <t>(ｼｮｯﾄ場)ﾃｰﾊﾟｰ座金25</t>
  </si>
  <si>
    <t>SHOT06007010</t>
  </si>
  <si>
    <t>(ｼｮｯﾄ場)ﾃｰﾊﾟｰ座金32</t>
  </si>
  <si>
    <t>SHOT06007020</t>
  </si>
  <si>
    <t>(ｼｮｯﾄ場)ﾃｰﾊﾟｰ座金38</t>
  </si>
  <si>
    <t>SHOT06007030</t>
  </si>
  <si>
    <t>(ｼｮｯﾄ場)ﾃｰﾊﾟｰ座金50</t>
  </si>
  <si>
    <t>SHOT06007040</t>
  </si>
  <si>
    <t>(ｼｮｯﾄ場)ﾃｰﾊﾟｰ座金65</t>
  </si>
  <si>
    <t>SHOT06007050</t>
  </si>
  <si>
    <t>(ｼｮｯﾄ場)ﾃｰﾊﾟｰ座金75</t>
  </si>
  <si>
    <t>SHOT06007051</t>
  </si>
  <si>
    <t>(ｼｮｯﾄ場)ﾃｰﾊﾟｰ座金4”</t>
  </si>
  <si>
    <t>SHOT06007060</t>
  </si>
  <si>
    <t>(ｼｮｯﾄ場)ﾍﾞｱﾘﾝｸﾞｹｰｽB-2</t>
  </si>
  <si>
    <t>SHOT06007070</t>
  </si>
  <si>
    <t>(ｼｮｯﾄ場)ﾍﾞｱﾘﾝｸﾞｹｰｽB-3</t>
  </si>
  <si>
    <t>SHOT06007080</t>
  </si>
  <si>
    <t>(ｼｮｯﾄ場)BC-3押工板270*130*25</t>
  </si>
  <si>
    <t>SHOT06007100</t>
  </si>
  <si>
    <t>(ｼｮｯﾄ場)横型ｺｼ器65</t>
  </si>
  <si>
    <t>SHOT06007110</t>
  </si>
  <si>
    <t>(ｼｮｯﾄ場)横型ｺｼ器80W</t>
  </si>
  <si>
    <t>SHOT06007120</t>
  </si>
  <si>
    <t>(ｼｮｯﾄ場)横型ｺｼ器50W</t>
  </si>
  <si>
    <t>SHOT06007130</t>
  </si>
  <si>
    <t>(ｼｮｯﾄ場)砂ｺｼ65-80SP</t>
  </si>
  <si>
    <t>SHOT06007131</t>
  </si>
  <si>
    <t>(ｼｮｯﾄ場)砂ｺｼ32SP</t>
  </si>
  <si>
    <t>SHOT06007132</t>
  </si>
  <si>
    <t>(ｼｮｯﾄ場)砂ｺｼ40SP</t>
  </si>
  <si>
    <t>SHOT06007133</t>
  </si>
  <si>
    <t>(ｼｮｯﾄ場)砂ｺｼ50SP</t>
  </si>
  <si>
    <t>SHOT06007140</t>
  </si>
  <si>
    <t>(ｼｮｯﾄ場)砂ｺｼ65SH</t>
  </si>
  <si>
    <t>SHOT06007150</t>
  </si>
  <si>
    <t>(ｼｮｯﾄ場)ｱﾀﾞﾌﾟﾀｰ取付間座50</t>
  </si>
  <si>
    <t>SHOT06007160</t>
  </si>
  <si>
    <t>(ｼｮｯﾄ場)砂ｺｼ32SH</t>
  </si>
  <si>
    <t>SHOT06007161</t>
  </si>
  <si>
    <t>(ｼｮｯﾄ場)砂ｺｼ17SH</t>
  </si>
  <si>
    <t>SHOT06007162</t>
  </si>
  <si>
    <t>(ｼｮｯﾄ場)砂ｺｼ25SH</t>
  </si>
  <si>
    <t>SHOT06007163</t>
  </si>
  <si>
    <t>(ｼｮｯﾄ場)砂ｺｼ50SH</t>
  </si>
  <si>
    <t>SHOT06007170</t>
  </si>
  <si>
    <t>(ｼｮｯﾄ場)砂ｺｼ38SH</t>
  </si>
  <si>
    <t>SHOT06007171</t>
  </si>
  <si>
    <t>(ｼｮｯﾄ場)砂ｺｼﾌﾀ17S</t>
  </si>
  <si>
    <t>SHOT06007172</t>
  </si>
  <si>
    <t>(ｼｮｯﾄ場)砂ｺｼﾌﾀ25S</t>
  </si>
  <si>
    <t>SHOT06007173</t>
  </si>
  <si>
    <t>(ｼｮｯﾄ場)砂ｺｼﾌﾀ32S</t>
  </si>
  <si>
    <t>SHOT06007174</t>
  </si>
  <si>
    <t>(ｼｮｯﾄ場)砂ｺｼﾌﾀ38S</t>
  </si>
  <si>
    <t>SHOT06007175</t>
  </si>
  <si>
    <t>(ｼｮｯﾄ場)砂ｺｼﾌﾀ50S</t>
  </si>
  <si>
    <t>SHOT06007176</t>
  </si>
  <si>
    <t>(ｼｮｯﾄ場)砂ｺｼﾌﾀ65S</t>
  </si>
  <si>
    <t>SHOT06007180</t>
  </si>
  <si>
    <t>(ｼｮｯﾄ場)ﾎｰｽｱﾀﾞﾌﾟﾀｰ50S*44用</t>
  </si>
  <si>
    <t>SHOT06007181</t>
  </si>
  <si>
    <t>(ｼｮｯﾄ場)ﾎｰｽｱﾀﾞﾌﾟﾀｰ65*80用</t>
  </si>
  <si>
    <t>SHOT06007190</t>
  </si>
  <si>
    <t>(ｼｮｯﾄ場)ﾎｰｽｱﾀﾞﾌﾟﾀｰ50S*50用</t>
  </si>
  <si>
    <t>SHOT06007200</t>
  </si>
  <si>
    <t>(ｼｮｯﾄ場)吸込口用筒21/2</t>
  </si>
  <si>
    <t>SHOT06007210</t>
  </si>
  <si>
    <t>(ｼｮｯﾄ場)割型ﾊﾟｯｷﾝ押工丸245</t>
  </si>
  <si>
    <t>SHOT06007220</t>
  </si>
  <si>
    <t>(ｼｮｯﾄ場)割型ﾊﾟｯｷﾝ押工丸250</t>
  </si>
  <si>
    <t>SHOT06007230</t>
  </si>
  <si>
    <t>(ｼｮｯﾄ場)ﾍﾟﾗﾅｯﾄ165-170</t>
  </si>
  <si>
    <t>SHOT06007240</t>
  </si>
  <si>
    <t>(ｼｮｯﾄ場)ﾍﾟﾗﾅｯﾄ175-180</t>
  </si>
  <si>
    <t>SHOT06007250</t>
  </si>
  <si>
    <t>(ｼｮｯﾄ場)ﾍﾟﾗﾅｯﾄ195-200</t>
  </si>
  <si>
    <t>SHOT06007260</t>
  </si>
  <si>
    <t>(ｼｮｯﾄ場)ﾍﾟﾗﾅｯﾄ115</t>
  </si>
  <si>
    <t>SHOT06007270</t>
  </si>
  <si>
    <t>(ｼｮｯﾄ場)ｷﾝｸﾞｽﾄﾝｽﾄﾚｰﾅｰ3/4</t>
  </si>
  <si>
    <t>SHOT06007280</t>
  </si>
  <si>
    <t>(ｼｮｯﾄ場)BC角ﾌﾗﾝｼﾞ190*95*30</t>
  </si>
  <si>
    <t>SHOT06007290</t>
  </si>
  <si>
    <t>(ｼｮｯﾄ場)丸ﾌﾗﾝｼﾞ265*170*25</t>
  </si>
  <si>
    <t>SHOT06007300</t>
  </si>
  <si>
    <t>(ｼｮｯﾄ場)丸ﾌﾗﾝｼﾞ270*130*35</t>
  </si>
  <si>
    <t>SHOT06007310</t>
  </si>
  <si>
    <t>(ｼｮｯﾄ場)丸ﾌﾗﾝｼﾞ390*210*12</t>
  </si>
  <si>
    <t>SHOT06007320</t>
  </si>
  <si>
    <t>(ｼｮｯﾄ場)FRPﾗｯﾊﾟ1”</t>
  </si>
  <si>
    <t>SHOT06007330</t>
  </si>
  <si>
    <t>(ｼｮｯﾄ場)横型ｺｼ器40W</t>
  </si>
  <si>
    <t>SHOT06007340</t>
  </si>
  <si>
    <t>(ｼｮｯﾄ場)横型ｺｼ器65W</t>
  </si>
  <si>
    <t>SHOT06007350</t>
  </si>
  <si>
    <t>(ｼｮｯﾄ場)中間軸受ﾒﾀﾙ50</t>
  </si>
  <si>
    <t>SHOT06007360</t>
  </si>
  <si>
    <t>(ｼｮｯﾄ場)中間軸受ﾒﾀﾙ35</t>
  </si>
  <si>
    <t>SHOT06007370</t>
  </si>
  <si>
    <t>(ｼｮｯﾄ場)砂ｺｼﾌﾗﾝｼﾞ65-80SP</t>
  </si>
  <si>
    <t>SHOT06007380</t>
  </si>
  <si>
    <t>(ｼｮｯﾄ場)砂ｺｼH.AD65-80SP65</t>
  </si>
  <si>
    <t>SHOT06007390</t>
  </si>
  <si>
    <t>(ｼｮｯﾄ場)取付間座45</t>
  </si>
  <si>
    <t>SHOT06007400</t>
  </si>
  <si>
    <t>(ｼｮｯﾄ場)取付間座50</t>
  </si>
  <si>
    <t>SHOT06007410</t>
  </si>
  <si>
    <t>(ｼｮｯﾄ場)ALBC割型ﾕﾆﾊﾞｰｻﾙ体50</t>
  </si>
  <si>
    <t>SHOT06007420</t>
  </si>
  <si>
    <t>(ｼｮｯﾄ場)ｽﾗｲﾄﾞﾒﾀﾙ89</t>
  </si>
  <si>
    <t>SHOT06007430</t>
  </si>
  <si>
    <t>(ｼｮｯﾄ場)ｼｰﾙｽﾀﾝ裏ﾍﾞﾀTSS-90</t>
  </si>
  <si>
    <t>SHOT06007440</t>
  </si>
  <si>
    <t>(ｼｮｯﾄ場)ｼｰﾙｽﾀﾝ裏ﾍﾞﾀTSS-60</t>
  </si>
  <si>
    <t>SHOT06007450</t>
  </si>
  <si>
    <t>(ｼｮｯﾄ場)ﾋﾟﾗｰｼｰﾙ90</t>
  </si>
  <si>
    <t>SHOT06007460</t>
  </si>
  <si>
    <t>(ｼｮｯﾄ場)ﾋﾟﾗｰｼｰﾙ95</t>
  </si>
  <si>
    <t>SHOT06007470</t>
  </si>
  <si>
    <t>(ｼｮｯﾄ場)複合式ｽﾀﾝS140</t>
  </si>
  <si>
    <t>SHOT06007480</t>
  </si>
  <si>
    <t>(ｼｮｯﾄ場)複合式袋ﾅｯﾄS50</t>
  </si>
  <si>
    <t>SHOT06007490</t>
  </si>
  <si>
    <t>(ｼｮｯﾄ場)複合式ｼﾞｬﾐﾅｯﾄS-50</t>
  </si>
  <si>
    <t>SHOT06007500</t>
  </si>
  <si>
    <t>(ｼｮｯﾄ場)四ﾂ穴ｵﾀﾌｸ(200L)S180</t>
  </si>
  <si>
    <t>SHOT06007510</t>
  </si>
  <si>
    <t>(ｼｮｯﾄ場)C-1型ﾍﾟﾗﾅｯﾄ100ｳﾒ</t>
  </si>
  <si>
    <t>SHOT06007520</t>
  </si>
  <si>
    <t>(ｼｮｯﾄ場)丸ﾌﾗﾝｼﾞ215*140*15</t>
  </si>
  <si>
    <t>SHOT06007530</t>
  </si>
  <si>
    <t>(ｼｮｯﾄ場)丸ﾌﾗﾝｼﾞ215*140*20</t>
  </si>
  <si>
    <t>SHOT06007540</t>
  </si>
  <si>
    <t>(ｼｮｯﾄ場)丸ﾌﾗﾝｼﾞ225*150*15</t>
  </si>
  <si>
    <t>SHOT06007550</t>
  </si>
  <si>
    <t>(ｼｮｯﾄ場)丸ﾌﾗﾝｼﾞ235*150*15</t>
  </si>
  <si>
    <t>SHOT06007560</t>
  </si>
  <si>
    <t>(ｼｮｯﾄ場)丸ﾌﾗﾝｼﾞ240*150*25</t>
  </si>
  <si>
    <t>SHOT06007570</t>
  </si>
  <si>
    <t>(ｼｮｯﾄ場)丸ﾌﾗﾝｼﾞ260*170*15</t>
  </si>
  <si>
    <t>SHOT06007580</t>
  </si>
  <si>
    <t>(ｼｮｯﾄ場)丸ﾌﾗﾝｼﾞ305*195*25</t>
  </si>
  <si>
    <t>SHOT06007590</t>
  </si>
  <si>
    <t>(ｼｮｯﾄ場)32ｷﾝｸﾞｽﾄﾝB型ｴﾙﾎﾞ</t>
  </si>
  <si>
    <t>SHOT06007600</t>
  </si>
  <si>
    <t>(ｼｮｯﾄ場)38ｷﾝｸﾞｽﾄﾝB型ｴﾙﾎﾞ</t>
  </si>
  <si>
    <t>SHOT06007620</t>
  </si>
  <si>
    <t>(ｼｮｯﾄ場)50ｷﾝｸﾞｽﾄﾝB型ｴﾙﾎﾞ</t>
  </si>
  <si>
    <t>SHOT06007630</t>
  </si>
  <si>
    <t>(ｼｮｯﾄ場)65ｷﾝｸﾞｽﾄﾝB型ｴﾙﾎﾞ</t>
  </si>
  <si>
    <t>SHOT06007700</t>
  </si>
  <si>
    <t>(ｼｮｯﾄ場)TSAｼｰﾙｱﾀﾞﾌﾟﾀｰ95</t>
  </si>
  <si>
    <t>SHOT06007710</t>
  </si>
  <si>
    <t>(ｼｮｯﾄ場)TSAｼｰﾙｱﾀﾞﾌﾟﾀｰ105</t>
  </si>
  <si>
    <t>SHOT06007720</t>
  </si>
  <si>
    <t>(ｼｮｯﾄ場)TSAｼｰﾙｱﾀﾞﾌﾟﾀｰ80</t>
  </si>
  <si>
    <t>SHOT06007800</t>
  </si>
  <si>
    <t>(ｼｮｯﾄ場)11/2丸穴用ﾌﾀ</t>
  </si>
  <si>
    <t>SHOT06007810</t>
  </si>
  <si>
    <t>(ｼｮｯﾄ場)3”丸穴用ﾌﾀ</t>
  </si>
  <si>
    <t>SHOT08000010</t>
  </si>
  <si>
    <t>(ｼｮｯﾄ場)TSP取付板40</t>
  </si>
  <si>
    <t>SHOT08000020</t>
  </si>
  <si>
    <t>(ｼｮｯﾄ場)TSP取付板45</t>
  </si>
  <si>
    <t>SHOT08000030</t>
  </si>
  <si>
    <t>(ｼｮｯﾄ場)TSP取付板50</t>
  </si>
  <si>
    <t>SHOT08000040</t>
  </si>
  <si>
    <t>(ｼｮｯﾄ場)TSP取付板55</t>
  </si>
  <si>
    <t>SHOT08000050</t>
  </si>
  <si>
    <t>(ｼｮｯﾄ場)TSP取付板60</t>
  </si>
  <si>
    <t>SHOT08000060</t>
  </si>
  <si>
    <t>(ｼｮｯﾄ場)TSP取付板65</t>
  </si>
  <si>
    <t>SHOT08000070</t>
  </si>
  <si>
    <t>(ｼｮｯﾄ場)TSP取付板70</t>
  </si>
  <si>
    <t>SHOT08000080</t>
  </si>
  <si>
    <t>(ｼｮｯﾄ場)TSP取付板75</t>
  </si>
  <si>
    <t>SHOT08000090</t>
  </si>
  <si>
    <t>(ｼｮｯﾄ場)TSP取付板80</t>
  </si>
  <si>
    <t>SHOT08000180</t>
  </si>
  <si>
    <t>(ｼｮｯﾄ場)TSP取付板80Y</t>
  </si>
  <si>
    <t>SHOT08000340</t>
  </si>
  <si>
    <t>SHOT08000350</t>
  </si>
  <si>
    <t>SHOT08000360</t>
  </si>
  <si>
    <t>SHOT08000370</t>
  </si>
  <si>
    <t>SHOT08000380</t>
  </si>
  <si>
    <t>SHOT08000390</t>
  </si>
  <si>
    <t>SHOT08000400</t>
  </si>
  <si>
    <t>SHOT08000410</t>
  </si>
  <si>
    <t>SHOT08000420</t>
  </si>
  <si>
    <t>SHOT08000730</t>
  </si>
  <si>
    <t>SHOT08000810</t>
  </si>
  <si>
    <t>SHOT08001010</t>
  </si>
  <si>
    <t>SHOT08001020</t>
  </si>
  <si>
    <t>SHOT08001030</t>
  </si>
  <si>
    <t>SHOT08001050</t>
  </si>
  <si>
    <t>SHOT08001060</t>
  </si>
  <si>
    <t>SHOT08001070</t>
  </si>
  <si>
    <t>SHOT08001080</t>
  </si>
  <si>
    <t>SHOT08001090</t>
  </si>
  <si>
    <t>SHOT08001100</t>
  </si>
  <si>
    <t>SHOT08001110</t>
  </si>
  <si>
    <t>SHOT08001120</t>
  </si>
  <si>
    <t>SHOT08001370</t>
  </si>
  <si>
    <t>SHOT08001380</t>
  </si>
  <si>
    <t>SHOT08001390</t>
  </si>
  <si>
    <t>SHOT08001420</t>
  </si>
  <si>
    <t>SHOT08001430</t>
  </si>
  <si>
    <t>SHOT08001440</t>
  </si>
  <si>
    <t>SHOT08001450</t>
  </si>
  <si>
    <t>SHOT08001460</t>
  </si>
  <si>
    <t>SHOT08001470</t>
  </si>
  <si>
    <t>SHOT08001480</t>
  </si>
  <si>
    <t>SHOT08001490</t>
  </si>
  <si>
    <t>【禁止】(ｼｮｯﾄ場)Ｂ型エルボ50SP×44</t>
  </si>
  <si>
    <t>SHOT08001500</t>
  </si>
  <si>
    <t>SHOT08001520</t>
  </si>
  <si>
    <t>SHOT08001530</t>
  </si>
  <si>
    <t>SHOT08001540</t>
  </si>
  <si>
    <t>SHOT08001550</t>
  </si>
  <si>
    <t>SHOT08001560</t>
  </si>
  <si>
    <t>SHOT08001570</t>
  </si>
  <si>
    <t>SHOT08001580</t>
  </si>
  <si>
    <t>SHOT08001590</t>
  </si>
  <si>
    <t>SHOT08001600</t>
  </si>
  <si>
    <t>SHOT08001610</t>
  </si>
  <si>
    <t>SHOT08001630</t>
  </si>
  <si>
    <t>SHOT08001640</t>
  </si>
  <si>
    <t>SHOT08001650</t>
  </si>
  <si>
    <t>SHOT08001660</t>
  </si>
  <si>
    <t>SHOT08001670</t>
  </si>
  <si>
    <t>SHOT08001680</t>
  </si>
  <si>
    <t>SHOT08001690</t>
  </si>
  <si>
    <t>SHOT08001700</t>
  </si>
  <si>
    <t>SHOT08001710</t>
  </si>
  <si>
    <t>SHOT08001720</t>
  </si>
  <si>
    <t>SHOT08001730</t>
  </si>
  <si>
    <t>SHOT08001740</t>
  </si>
  <si>
    <t>SHOT08001750</t>
  </si>
  <si>
    <t>SHOT08001760</t>
  </si>
  <si>
    <t>SHOT08001770</t>
  </si>
  <si>
    <t>SHOT08001780</t>
  </si>
  <si>
    <t>SHOT08001790</t>
  </si>
  <si>
    <t>SHOT08001800</t>
  </si>
  <si>
    <t>SHOT08001810</t>
  </si>
  <si>
    <t>SHOT08001820</t>
  </si>
  <si>
    <t>SHOT08001830</t>
  </si>
  <si>
    <t>SHOT08001840</t>
  </si>
  <si>
    <t>SHOT08001850</t>
  </si>
  <si>
    <t>SHOT08001860</t>
  </si>
  <si>
    <t>SHOT08001870</t>
  </si>
  <si>
    <t>SHOT08001880</t>
  </si>
  <si>
    <t>SHOT08001890</t>
  </si>
  <si>
    <t>SHOT08001900</t>
  </si>
  <si>
    <t>SHOT08001910</t>
  </si>
  <si>
    <t>SHOT08001920</t>
  </si>
  <si>
    <t>SHOT08001930</t>
  </si>
  <si>
    <t>SHOT08001940</t>
  </si>
  <si>
    <t>SHOT08001950</t>
  </si>
  <si>
    <t>SHOT08001960</t>
  </si>
  <si>
    <t>SHOT08001970</t>
  </si>
  <si>
    <t>SHOT08001980</t>
  </si>
  <si>
    <t>SHOT08001990</t>
  </si>
  <si>
    <t>SHOT08002000</t>
  </si>
  <si>
    <t>SHOT08002010</t>
  </si>
  <si>
    <t>SHOT08002020</t>
  </si>
  <si>
    <t>SHOT08002030</t>
  </si>
  <si>
    <t>SHOT08002040</t>
  </si>
  <si>
    <t>SHOT08002050</t>
  </si>
  <si>
    <t>SHOT08002060</t>
  </si>
  <si>
    <t>SHOT08002070</t>
  </si>
  <si>
    <t>SHOT08002080</t>
  </si>
  <si>
    <t>SHOT08002090</t>
  </si>
  <si>
    <t>SHOT08002110</t>
  </si>
  <si>
    <t>SHOT08002120</t>
  </si>
  <si>
    <t>SHOT08002130</t>
  </si>
  <si>
    <t>SHOT08002140</t>
  </si>
  <si>
    <t>SHOT08002150</t>
  </si>
  <si>
    <t>SHOT08002160</t>
  </si>
  <si>
    <t>SHOT08002190</t>
  </si>
  <si>
    <t>SHOT08002200</t>
  </si>
  <si>
    <t>SHOT08002210</t>
  </si>
  <si>
    <t>SHOT08002220</t>
  </si>
  <si>
    <t>SHOT08002230</t>
  </si>
  <si>
    <t>SHOT08002240</t>
  </si>
  <si>
    <t>SHOT08002250</t>
  </si>
  <si>
    <t>SHOT08002260</t>
  </si>
  <si>
    <t>SHOT08002270</t>
  </si>
  <si>
    <t>SHOT08002280</t>
  </si>
  <si>
    <t>SHOT08002290</t>
  </si>
  <si>
    <t>SHOT08002300</t>
  </si>
  <si>
    <t>SHOT08002310</t>
  </si>
  <si>
    <t>SHOT08002320</t>
  </si>
  <si>
    <t>SHOT08002330</t>
  </si>
  <si>
    <t>SHOT08002340</t>
  </si>
  <si>
    <t>SHOT08002350</t>
  </si>
  <si>
    <t>SHOT08002360</t>
  </si>
  <si>
    <t>SHOT08002370</t>
  </si>
  <si>
    <t>SHOT08002380</t>
  </si>
  <si>
    <t>SHOT08002390</t>
  </si>
  <si>
    <t>SHOT08002400</t>
  </si>
  <si>
    <t>SHOT08002410</t>
  </si>
  <si>
    <t>SHOT08002420</t>
  </si>
  <si>
    <t>SHOT08002430</t>
  </si>
  <si>
    <t>SHOT08002440</t>
  </si>
  <si>
    <t>SHOT08002450</t>
  </si>
  <si>
    <t>SHOT08002460</t>
  </si>
  <si>
    <t>SHOT08002470</t>
  </si>
  <si>
    <t>SHOT08002480</t>
  </si>
  <si>
    <t>SHOT08002490</t>
  </si>
  <si>
    <t>SHOT08002500</t>
  </si>
  <si>
    <t>SHOT08002510</t>
  </si>
  <si>
    <t>SHOT08002520</t>
  </si>
  <si>
    <t>SHOT08002530</t>
  </si>
  <si>
    <t>SHOT08002540</t>
  </si>
  <si>
    <t>SHOT08002550</t>
  </si>
  <si>
    <t>SHOT08002560</t>
  </si>
  <si>
    <t>SHOT08002570</t>
  </si>
  <si>
    <t>SHOT08002580</t>
  </si>
  <si>
    <t>SHOT08002590</t>
  </si>
  <si>
    <t>SHOT08002600</t>
  </si>
  <si>
    <t>SHOT08002610</t>
  </si>
  <si>
    <t>SHOT08002620</t>
  </si>
  <si>
    <t>SHOT08002630</t>
  </si>
  <si>
    <t>SHOT08002640</t>
  </si>
  <si>
    <t>SHOT08002650</t>
  </si>
  <si>
    <t>SHOT08002660</t>
  </si>
  <si>
    <t>SHOT08002670</t>
  </si>
  <si>
    <t>SHOT08002680</t>
  </si>
  <si>
    <t>SHOT08002690</t>
  </si>
  <si>
    <t>SHOT08002700</t>
  </si>
  <si>
    <t>SHOT08002710</t>
  </si>
  <si>
    <t>SHOT08002720</t>
  </si>
  <si>
    <t>SHOT08002730</t>
  </si>
  <si>
    <t>SHOT08002740</t>
  </si>
  <si>
    <t>SHOT08002750</t>
  </si>
  <si>
    <t>SHOT08002760</t>
  </si>
  <si>
    <t>SHOT08002770</t>
  </si>
  <si>
    <t>SHOT08002780</t>
  </si>
  <si>
    <t>SHOT08002790</t>
  </si>
  <si>
    <t>SHOT08002800</t>
  </si>
  <si>
    <t>SHOT08002810</t>
  </si>
  <si>
    <t>SHOT08002820</t>
  </si>
  <si>
    <t>SHOT08002830</t>
  </si>
  <si>
    <t>SHOT08002840</t>
  </si>
  <si>
    <t>SHOT08002850</t>
  </si>
  <si>
    <t>SHOT08002860</t>
  </si>
  <si>
    <t>SHOT08002870</t>
  </si>
  <si>
    <t>SHOT08002880</t>
  </si>
  <si>
    <t>SHOT08002890</t>
  </si>
  <si>
    <t>SHOT08002900</t>
  </si>
  <si>
    <t>SHOT08002910</t>
  </si>
  <si>
    <t>SHOT08002920</t>
  </si>
  <si>
    <t>SHOT08002930</t>
  </si>
  <si>
    <t>SHOT08002940</t>
  </si>
  <si>
    <t>SHOT08002950</t>
  </si>
  <si>
    <t>SHOT08002960</t>
  </si>
  <si>
    <t>SHOT08002970</t>
  </si>
  <si>
    <t>SHOT08002980</t>
  </si>
  <si>
    <t>SHOT08002990</t>
  </si>
  <si>
    <t>SHOT08003000</t>
  </si>
  <si>
    <t>SHOT08003010</t>
  </si>
  <si>
    <t>SHOT08003020</t>
  </si>
  <si>
    <t>SHOT08003030</t>
  </si>
  <si>
    <t>SHOT08003040</t>
  </si>
  <si>
    <t>SHOT08003050</t>
  </si>
  <si>
    <t>SHOT08003060</t>
  </si>
  <si>
    <t>SHOT08003070</t>
  </si>
  <si>
    <t>SHOT08003080</t>
  </si>
  <si>
    <t>SHOT08003090</t>
  </si>
  <si>
    <t>SHOT08003100</t>
  </si>
  <si>
    <t>SHOT08003110</t>
  </si>
  <si>
    <t>SHOT08003120</t>
  </si>
  <si>
    <t>SHOT08003130</t>
  </si>
  <si>
    <t>SHOT08003140</t>
  </si>
  <si>
    <t>SHOT08003150</t>
  </si>
  <si>
    <t>SHOT08003160</t>
  </si>
  <si>
    <t>SHOT08003170</t>
  </si>
  <si>
    <t>SHOT08003180</t>
  </si>
  <si>
    <t>SHOT08003190</t>
  </si>
  <si>
    <t>SHOT08003200</t>
  </si>
  <si>
    <t>SHOT08003210</t>
  </si>
  <si>
    <t>SHOT08003220</t>
  </si>
  <si>
    <t>SHOT08003230</t>
  </si>
  <si>
    <t>SHOT08003240</t>
  </si>
  <si>
    <t>SHOT08003250</t>
  </si>
  <si>
    <t>SHOT08003260</t>
  </si>
  <si>
    <t>SHOT08003270</t>
  </si>
  <si>
    <t>SHOT08003280</t>
  </si>
  <si>
    <t>SHOT08003290</t>
  </si>
  <si>
    <t>SHOT08003300</t>
  </si>
  <si>
    <t>SHOT08003310</t>
  </si>
  <si>
    <t>SHOT08003320</t>
  </si>
  <si>
    <t>SHOT08003330</t>
  </si>
  <si>
    <t>SHOT08003340</t>
  </si>
  <si>
    <t>SHOT08003350</t>
  </si>
  <si>
    <t>SHOT08003360</t>
  </si>
  <si>
    <t>SHOT08003370</t>
  </si>
  <si>
    <t>SHOT08003390</t>
  </si>
  <si>
    <t>SHOT08003400</t>
  </si>
  <si>
    <t>SHOT08003410</t>
  </si>
  <si>
    <t>SHOT08003420</t>
  </si>
  <si>
    <t>SHOT08003430</t>
  </si>
  <si>
    <t>SHOT08003470</t>
  </si>
  <si>
    <t>SHOT08003480</t>
  </si>
  <si>
    <t>SHOT08003490</t>
  </si>
  <si>
    <t>SHOT08003500</t>
  </si>
  <si>
    <t>SHOT08003510</t>
  </si>
  <si>
    <t>SHOT08003520</t>
  </si>
  <si>
    <t>SHOT08003530</t>
  </si>
  <si>
    <t>SHOT08003540</t>
  </si>
  <si>
    <t>SHOT08003550</t>
  </si>
  <si>
    <t>SHOT08003560</t>
  </si>
  <si>
    <t>SHOT08003570</t>
  </si>
  <si>
    <t>SHOT08003580</t>
  </si>
  <si>
    <t>SHOT08003590</t>
  </si>
  <si>
    <t>SHOT08003600</t>
  </si>
  <si>
    <t>SHOT08003610</t>
  </si>
  <si>
    <t>SHOT08003620</t>
  </si>
  <si>
    <t>SHOT08003630</t>
  </si>
  <si>
    <t>SHOT08003640</t>
  </si>
  <si>
    <t>SHOT08003650</t>
  </si>
  <si>
    <t>SHOT08003660</t>
  </si>
  <si>
    <t>SHOT08003670</t>
  </si>
  <si>
    <t>SHOT08003680</t>
  </si>
  <si>
    <t>SHOT08003690</t>
  </si>
  <si>
    <t>SHOT08003700</t>
  </si>
  <si>
    <t>SHOT08003710</t>
  </si>
  <si>
    <t>SHOT08003720</t>
  </si>
  <si>
    <t>SHOT08003730</t>
  </si>
  <si>
    <t>SHOT08003740</t>
  </si>
  <si>
    <t>SHOT08003750</t>
  </si>
  <si>
    <t>SHOT08003760</t>
  </si>
  <si>
    <t>SHOT08003770</t>
  </si>
  <si>
    <t>SHOT08003780</t>
  </si>
  <si>
    <t>SHOT08003790</t>
  </si>
  <si>
    <t>SHOT08003800</t>
  </si>
  <si>
    <t>SHOT08003810</t>
  </si>
  <si>
    <t>SHOT08003820</t>
  </si>
  <si>
    <t>SHOT08003830</t>
  </si>
  <si>
    <t>SHOT08003840</t>
  </si>
  <si>
    <t>SHOT08003850</t>
  </si>
  <si>
    <t>SHOT08003860</t>
  </si>
  <si>
    <t>SHOT08003870</t>
  </si>
  <si>
    <t>SHOT08003880</t>
  </si>
  <si>
    <t>SHOT08003890</t>
  </si>
  <si>
    <t>SHOT08003900</t>
  </si>
  <si>
    <t>SHOT08003910</t>
  </si>
  <si>
    <t>SHOT08003920</t>
  </si>
  <si>
    <t>SHOT08003930</t>
  </si>
  <si>
    <t>SHOT08003940</t>
  </si>
  <si>
    <t>SHOT08003950</t>
  </si>
  <si>
    <t>SHOT08003960</t>
  </si>
  <si>
    <t>SHOT08003970</t>
  </si>
  <si>
    <t>SHOT08003980</t>
  </si>
  <si>
    <t>SHOT08003990</t>
  </si>
  <si>
    <t>SHOT08004000</t>
  </si>
  <si>
    <t>SHOT08004010</t>
  </si>
  <si>
    <t>SHOT08004020</t>
  </si>
  <si>
    <t>SHOT08004030</t>
  </si>
  <si>
    <t>SHOT08004040</t>
  </si>
  <si>
    <t>SHOT08004050</t>
  </si>
  <si>
    <t>SHOT08004060</t>
  </si>
  <si>
    <t>SHOT08004070</t>
  </si>
  <si>
    <t>SHOT08004080</t>
  </si>
  <si>
    <t>SHOT08004090</t>
  </si>
  <si>
    <t>SHOT08004100</t>
  </si>
  <si>
    <t>SHOT08004110</t>
  </si>
  <si>
    <t>SHOT08004120</t>
  </si>
  <si>
    <t>SHOT08004130</t>
  </si>
  <si>
    <t>SHOT08004140</t>
  </si>
  <si>
    <t>SHOT08004150</t>
  </si>
  <si>
    <t>SHOT08004160</t>
  </si>
  <si>
    <t>SHOT08004170</t>
  </si>
  <si>
    <t>SHOT08004180</t>
  </si>
  <si>
    <t>SHOT08004190</t>
  </si>
  <si>
    <t>SHOT08004200</t>
  </si>
  <si>
    <t>SHOT08004210</t>
  </si>
  <si>
    <t>SHOT08004220</t>
  </si>
  <si>
    <t>SHOT08004230</t>
  </si>
  <si>
    <t>SHOT08004240</t>
  </si>
  <si>
    <t>SHOT08004250</t>
  </si>
  <si>
    <t>SHOT08004260</t>
  </si>
  <si>
    <t>SHOT08004270</t>
  </si>
  <si>
    <t>SHOT08004280</t>
  </si>
  <si>
    <t>SHOT08004290</t>
  </si>
  <si>
    <t>SHOT08004300</t>
  </si>
  <si>
    <t>SHOT08004310</t>
  </si>
  <si>
    <t>SHOT08004320</t>
  </si>
  <si>
    <t>SHOT08004330</t>
  </si>
  <si>
    <t>SHOT08004340</t>
  </si>
  <si>
    <t>SHOT08004350</t>
  </si>
  <si>
    <t>SHOT08004360</t>
  </si>
  <si>
    <t>SHOT08004370</t>
  </si>
  <si>
    <t>SHOT08004380</t>
  </si>
  <si>
    <t>SHOT08004390</t>
  </si>
  <si>
    <t>SHOT08004400</t>
  </si>
  <si>
    <t>SHOT08004410</t>
  </si>
  <si>
    <t>SHOT08004420</t>
  </si>
  <si>
    <t>SHOT08004430</t>
  </si>
  <si>
    <t>SHOT08004440</t>
  </si>
  <si>
    <t>SHOT08004450</t>
  </si>
  <si>
    <t>SHOT08004460</t>
  </si>
  <si>
    <t>SHOT08004470</t>
  </si>
  <si>
    <t>SHOT08004480</t>
  </si>
  <si>
    <t>SHOT08004490</t>
  </si>
  <si>
    <t>SHOT08004500</t>
  </si>
  <si>
    <t>SHOT08004510</t>
  </si>
  <si>
    <t>SHOT08004520</t>
  </si>
  <si>
    <t>SHOT08004530</t>
  </si>
  <si>
    <t>SHOT08004540</t>
  </si>
  <si>
    <t>SHOT08004550</t>
  </si>
  <si>
    <t>SHOT08004560</t>
  </si>
  <si>
    <t>SHOT08004570</t>
  </si>
  <si>
    <t>SHOT08004580</t>
  </si>
  <si>
    <t>SHOT08004590</t>
  </si>
  <si>
    <t>SHOT08004600</t>
  </si>
  <si>
    <t>SHOT08004610</t>
  </si>
  <si>
    <t>SHOT08004620</t>
  </si>
  <si>
    <t>SHOT08004630</t>
  </si>
  <si>
    <t>SHOT08004640</t>
  </si>
  <si>
    <t>SHOT08004650</t>
  </si>
  <si>
    <t>SHOT08004660</t>
  </si>
  <si>
    <t>SHOT08004670</t>
  </si>
  <si>
    <t>SHOT08004680</t>
  </si>
  <si>
    <t>SHOT08004690</t>
  </si>
  <si>
    <t>SHOT08004700</t>
  </si>
  <si>
    <t>SHOT08004710</t>
  </si>
  <si>
    <t>SHOT08004720</t>
  </si>
  <si>
    <t>SHOT08004730</t>
  </si>
  <si>
    <t>SHOT08004740</t>
  </si>
  <si>
    <t>SHOT08004750</t>
  </si>
  <si>
    <t>SHOT08004760</t>
  </si>
  <si>
    <t>SHOT08004770</t>
  </si>
  <si>
    <t>SHOT08004780</t>
  </si>
  <si>
    <t>SHOT08004790</t>
  </si>
  <si>
    <t>SHOT08004800</t>
  </si>
  <si>
    <t>SHOT08004810</t>
  </si>
  <si>
    <t>SHOT08004820</t>
  </si>
  <si>
    <t>SHOT08004830</t>
  </si>
  <si>
    <t>SHOT08004840</t>
  </si>
  <si>
    <t>SHOT08004870</t>
  </si>
  <si>
    <t>SHOT08004880</t>
  </si>
  <si>
    <t>SHOT08004890</t>
  </si>
  <si>
    <t>SHOT08004900</t>
  </si>
  <si>
    <t>SHOT08004910</t>
  </si>
  <si>
    <t>SHOT08004920</t>
  </si>
  <si>
    <t>SHOT08004930</t>
  </si>
  <si>
    <t>SHOT08004940</t>
  </si>
  <si>
    <t>SHOT08004950</t>
  </si>
  <si>
    <t>SHOT08004960</t>
  </si>
  <si>
    <t>SHOT08004970</t>
  </si>
  <si>
    <t>SHOT08004980</t>
  </si>
  <si>
    <t>SHOT08004990</t>
  </si>
  <si>
    <t>SHOT08005000</t>
  </si>
  <si>
    <t>SHOT08005010</t>
  </si>
  <si>
    <t>SHOT08005020</t>
  </si>
  <si>
    <t>SHOT08005030</t>
  </si>
  <si>
    <t>SHOT08005040</t>
  </si>
  <si>
    <t>SHOT08005050</t>
  </si>
  <si>
    <t>SHOT08005060</t>
  </si>
  <si>
    <t>SHOT08005070</t>
  </si>
  <si>
    <t>SHOT08005080</t>
  </si>
  <si>
    <t>SHOT08005090</t>
  </si>
  <si>
    <t>SHOT08005100</t>
  </si>
  <si>
    <t>SHOT08005110</t>
  </si>
  <si>
    <t>SHOT08005120</t>
  </si>
  <si>
    <t>SHOT08005130</t>
  </si>
  <si>
    <t>SHOT08005140</t>
  </si>
  <si>
    <t>SHOT08005150</t>
  </si>
  <si>
    <t>SHOT08005160</t>
  </si>
  <si>
    <t>SHOT08005170</t>
  </si>
  <si>
    <t>SHOT08005180</t>
  </si>
  <si>
    <t>SHOT08005190</t>
  </si>
  <si>
    <t>SHOT08005200</t>
  </si>
  <si>
    <t>SHOT08005210</t>
  </si>
  <si>
    <t>SHOT08005220</t>
  </si>
  <si>
    <t>SHOT08005230</t>
  </si>
  <si>
    <t>SHOT08005240</t>
  </si>
  <si>
    <t>SHOT08005250</t>
  </si>
  <si>
    <t>SHOT08005260</t>
  </si>
  <si>
    <t>SHOT08005270</t>
  </si>
  <si>
    <t>SHOT08005280</t>
  </si>
  <si>
    <t>SHOT08005290</t>
  </si>
  <si>
    <t>SHOT08005300</t>
  </si>
  <si>
    <t>SHOT08005310</t>
  </si>
  <si>
    <t>SHOT08005320</t>
  </si>
  <si>
    <t>SHOT08005330</t>
  </si>
  <si>
    <t>SHOT08005340</t>
  </si>
  <si>
    <t>SHOT08005350</t>
  </si>
  <si>
    <t>SHOT08005360</t>
  </si>
  <si>
    <t>SHOT08005370</t>
  </si>
  <si>
    <t>SHOT08005380</t>
  </si>
  <si>
    <t>SHOT08005390</t>
  </si>
  <si>
    <t>SHOT08005400</t>
  </si>
  <si>
    <t>SHOT08005410</t>
  </si>
  <si>
    <t>SHOT08005420</t>
  </si>
  <si>
    <t>SHOT08005430</t>
  </si>
  <si>
    <t>SHOT08005440</t>
  </si>
  <si>
    <t>SHOT08005450</t>
  </si>
  <si>
    <t>SHOT08005460</t>
  </si>
  <si>
    <t>SHOT08005470</t>
  </si>
  <si>
    <t>SHOT08005480</t>
  </si>
  <si>
    <t>SHOT08005490</t>
  </si>
  <si>
    <t>SHOT08005500</t>
  </si>
  <si>
    <t>SHOT08005510</t>
  </si>
  <si>
    <t>SHOT08005520</t>
  </si>
  <si>
    <t>SHOT08005530</t>
  </si>
  <si>
    <t>SHOT08005540</t>
  </si>
  <si>
    <t>SHOT08005550</t>
  </si>
  <si>
    <t>SHOT08005560</t>
  </si>
  <si>
    <t>SHOT08005570</t>
  </si>
  <si>
    <t>SHOT08005580</t>
  </si>
  <si>
    <t>SHOT08005590</t>
  </si>
  <si>
    <t>SHOT08005600</t>
  </si>
  <si>
    <t>SHOT08005610</t>
  </si>
  <si>
    <t>SHOT08005620</t>
  </si>
  <si>
    <t>SHOT08005630</t>
  </si>
  <si>
    <t>SHOT08005640</t>
  </si>
  <si>
    <t>SHOT08005650</t>
  </si>
  <si>
    <t>SHOT08005660</t>
  </si>
  <si>
    <t>SHOT08005670</t>
  </si>
  <si>
    <t>SHOT08005680</t>
  </si>
  <si>
    <t>SHOT08005690</t>
  </si>
  <si>
    <t>SHOT08005700</t>
  </si>
  <si>
    <t>SHOT08005710</t>
  </si>
  <si>
    <t>SHOT08005720</t>
  </si>
  <si>
    <t>SHOT08005730</t>
  </si>
  <si>
    <t>SHOT08005740</t>
  </si>
  <si>
    <t>SHOT08005750</t>
  </si>
  <si>
    <t>SHOT08005760</t>
  </si>
  <si>
    <t>SHOT08005770</t>
  </si>
  <si>
    <t>SHOT08005780</t>
  </si>
  <si>
    <t>SHOT08005790</t>
  </si>
  <si>
    <t>SHOT08005800</t>
  </si>
  <si>
    <t>SHOT08005810</t>
  </si>
  <si>
    <t>SHOT08005820</t>
  </si>
  <si>
    <t>SHOT08005830</t>
  </si>
  <si>
    <t>SHOT08005840</t>
  </si>
  <si>
    <t>SHOT08005850</t>
  </si>
  <si>
    <t>SHOT08005860</t>
  </si>
  <si>
    <t>SHOT08005870</t>
  </si>
  <si>
    <t>SHOT08005880</t>
  </si>
  <si>
    <t>SHOT08005890</t>
  </si>
  <si>
    <t>SHOT08005900</t>
  </si>
  <si>
    <t>SHOT08005910</t>
  </si>
  <si>
    <t>SHOT08005920</t>
  </si>
  <si>
    <t>SHOT08005930</t>
  </si>
  <si>
    <t>SHOT08005940</t>
  </si>
  <si>
    <t>SHOT08005950</t>
  </si>
  <si>
    <t>SHOT08005960</t>
  </si>
  <si>
    <t>SHOT08005970</t>
  </si>
  <si>
    <t>SHOT08005980</t>
  </si>
  <si>
    <t>SHOT08005990</t>
  </si>
  <si>
    <t>SHOT08006000</t>
  </si>
  <si>
    <t>SHOT08006010</t>
  </si>
  <si>
    <t>SHOT08006020</t>
  </si>
  <si>
    <t>SHOT08006030</t>
  </si>
  <si>
    <t>SHOT08006040</t>
  </si>
  <si>
    <t>SHOT08006050</t>
  </si>
  <si>
    <t>SHOT08006060</t>
  </si>
  <si>
    <t>SHOT08006070</t>
  </si>
  <si>
    <t>SHOT08006080</t>
  </si>
  <si>
    <t>SHOT08006090</t>
  </si>
  <si>
    <t>SHOT08006100</t>
  </si>
  <si>
    <t>SHOT08006110</t>
  </si>
  <si>
    <t>SHOT08006120</t>
  </si>
  <si>
    <t>SHOT08006130</t>
  </si>
  <si>
    <t>SHOT08006140</t>
  </si>
  <si>
    <t>SHOT08006150</t>
  </si>
  <si>
    <t>SHOT08006160</t>
  </si>
  <si>
    <t>SHOT08006170</t>
  </si>
  <si>
    <t>SHOT08006180</t>
  </si>
  <si>
    <t>SHOT08006190</t>
  </si>
  <si>
    <t>SHOT08006200</t>
  </si>
  <si>
    <t>SHOT08006210</t>
  </si>
  <si>
    <t>SHOT08006220</t>
  </si>
  <si>
    <t>SHOT08006230</t>
  </si>
  <si>
    <t>SHOT08006240</t>
  </si>
  <si>
    <t>SHOT08006250</t>
  </si>
  <si>
    <t>SHOT08006260</t>
  </si>
  <si>
    <t>SHOT08006270</t>
  </si>
  <si>
    <t>SHOT08006280</t>
  </si>
  <si>
    <t>SHOT08006290</t>
  </si>
  <si>
    <t>SHOT08006300</t>
  </si>
  <si>
    <t>SHOT08006310</t>
  </si>
  <si>
    <t>SHOT08006320</t>
  </si>
  <si>
    <t>SHOT08006330</t>
  </si>
  <si>
    <t>SHOT08006340</t>
  </si>
  <si>
    <t>SHOT08006350</t>
  </si>
  <si>
    <t>SHOT08006360</t>
  </si>
  <si>
    <t>SHOT08006370</t>
  </si>
  <si>
    <t>SHOT08006380</t>
  </si>
  <si>
    <t>SHOT08006390</t>
  </si>
  <si>
    <t>SHOT08006400</t>
  </si>
  <si>
    <t>SHOT08006410</t>
  </si>
  <si>
    <t>SHOT08006420</t>
  </si>
  <si>
    <t>SHOT08006430</t>
  </si>
  <si>
    <t>SHOT08006440</t>
  </si>
  <si>
    <t>SHOT08006450</t>
  </si>
  <si>
    <t>SHOT08006460</t>
  </si>
  <si>
    <t>SHOT08006470</t>
  </si>
  <si>
    <t>SHOT08006480</t>
  </si>
  <si>
    <t>SHOT08006490</t>
  </si>
  <si>
    <t>SHOT08006500</t>
  </si>
  <si>
    <t>SHOT08006510</t>
  </si>
  <si>
    <t>SHOT08006520</t>
  </si>
  <si>
    <t>SHOT08006530</t>
  </si>
  <si>
    <t>SHOT08006540</t>
  </si>
  <si>
    <t>SHOT08006550</t>
  </si>
  <si>
    <t>SHOT08006560</t>
  </si>
  <si>
    <t>SHOT08006570</t>
  </si>
  <si>
    <t>SHOT08006580</t>
  </si>
  <si>
    <t>SHOT08006590</t>
  </si>
  <si>
    <t>SHOT08006600</t>
  </si>
  <si>
    <t>SHOT08006610</t>
  </si>
  <si>
    <t>SHOT08006620</t>
  </si>
  <si>
    <t>SHOT08006630</t>
  </si>
  <si>
    <t>SHOT08006640</t>
  </si>
  <si>
    <t>SHOT08006650</t>
  </si>
  <si>
    <t>SHOT08006660</t>
  </si>
  <si>
    <t>SHOT08006670</t>
  </si>
  <si>
    <t>SHOT08006680</t>
  </si>
  <si>
    <t>SHOT08006690</t>
  </si>
  <si>
    <t>SHOT08006700</t>
  </si>
  <si>
    <t>SHOT08006710</t>
  </si>
  <si>
    <t>SHOT08006720</t>
  </si>
  <si>
    <t>SHOT08006730</t>
  </si>
  <si>
    <t>SHOT08006740</t>
  </si>
  <si>
    <t>SHOT08006750</t>
  </si>
  <si>
    <t>SHOT08006760</t>
  </si>
  <si>
    <t>SHOT08006770</t>
  </si>
  <si>
    <t>SHOT08006780</t>
  </si>
  <si>
    <t>SHOT08006790</t>
  </si>
  <si>
    <t>SHOT08006800</t>
  </si>
  <si>
    <t>SHOT08006810</t>
  </si>
  <si>
    <t>SHOT08006820</t>
  </si>
  <si>
    <t>SHOT08006830</t>
  </si>
  <si>
    <t>SHOT08006840</t>
  </si>
  <si>
    <t>SHOT08006850</t>
  </si>
  <si>
    <t>SHOT08006860</t>
  </si>
  <si>
    <t>SHOT08006870</t>
  </si>
  <si>
    <t>SHOT08006880</t>
  </si>
  <si>
    <t>SHOT08006890</t>
  </si>
  <si>
    <t>SHOT08006900</t>
  </si>
  <si>
    <t>SHOT08006910</t>
  </si>
  <si>
    <t>SHOT08006920</t>
  </si>
  <si>
    <t>SHOT08006930</t>
  </si>
  <si>
    <t>SHOT08006940</t>
  </si>
  <si>
    <t>SHOT08006950</t>
  </si>
  <si>
    <t>SHOT08006960</t>
  </si>
  <si>
    <t>SHOT08006970</t>
  </si>
  <si>
    <t>SHOT08006980</t>
  </si>
  <si>
    <t>SHOT08006990</t>
  </si>
  <si>
    <t>SHOT08007000</t>
  </si>
  <si>
    <t>SHOT08007010</t>
  </si>
  <si>
    <t>SHOT08007020</t>
  </si>
  <si>
    <t>SHOT08007030</t>
  </si>
  <si>
    <t>SHOT08007040</t>
  </si>
  <si>
    <t>SHOT08007050</t>
  </si>
  <si>
    <t>SHOT08007060</t>
  </si>
  <si>
    <t>SHOT08007070</t>
  </si>
  <si>
    <t>SHOT08007080</t>
  </si>
  <si>
    <t>SHOT08007090</t>
  </si>
  <si>
    <t>SHOT08007100</t>
  </si>
  <si>
    <t>SHOT08007110</t>
  </si>
  <si>
    <t>SHOT08007120</t>
  </si>
  <si>
    <t>SHOT08007130</t>
  </si>
  <si>
    <t>SHOT08007140</t>
  </si>
  <si>
    <t>SHOT08007150</t>
  </si>
  <si>
    <t>SHOT08007160</t>
  </si>
  <si>
    <t>SHOT08007170</t>
  </si>
  <si>
    <t>SHOT08007180</t>
  </si>
  <si>
    <t>SHOT08007190</t>
  </si>
  <si>
    <t>SHOT08007200</t>
  </si>
  <si>
    <t>SHOT08007210</t>
  </si>
  <si>
    <t>SHOT08007220</t>
  </si>
  <si>
    <t>SHOT08007230</t>
  </si>
  <si>
    <t>SHOT08007240</t>
  </si>
  <si>
    <t>SHOT08007250</t>
  </si>
  <si>
    <t>SHOT08007260</t>
  </si>
  <si>
    <t>SHOT08007270</t>
  </si>
  <si>
    <t>SHOT08007280</t>
  </si>
  <si>
    <t>SHOT08007290</t>
  </si>
  <si>
    <t>SHOT08007300</t>
  </si>
  <si>
    <t>SHOT08007320</t>
  </si>
  <si>
    <t>SHOT08007330</t>
  </si>
  <si>
    <t>SHOT08007340</t>
  </si>
  <si>
    <t>SHOT08007350</t>
  </si>
  <si>
    <t>SHOT08007360</t>
  </si>
  <si>
    <t>SHOT08007370</t>
  </si>
  <si>
    <t>SHOT08007380</t>
  </si>
  <si>
    <t>SHOT08007390</t>
  </si>
  <si>
    <t>SHOT08007400</t>
  </si>
  <si>
    <t>SHOT08007410</t>
  </si>
  <si>
    <t>SHOT08007420</t>
  </si>
  <si>
    <t>SHOT08007430</t>
  </si>
  <si>
    <t>SHOT08007440</t>
  </si>
  <si>
    <t>SHOT08007450</t>
  </si>
  <si>
    <t>SHOT08007460</t>
  </si>
  <si>
    <t>SHOT08007470</t>
  </si>
  <si>
    <t>SHOT08007480</t>
  </si>
  <si>
    <t>SHOT08007490</t>
  </si>
  <si>
    <t>SHOT08007500</t>
  </si>
  <si>
    <t>SHOT08007510</t>
  </si>
  <si>
    <t>SHOT08007520</t>
  </si>
  <si>
    <t>SHOT08007530</t>
  </si>
  <si>
    <t>SHOT08007550</t>
  </si>
  <si>
    <t>SHOT08007560</t>
  </si>
  <si>
    <t>SHOT08007570</t>
  </si>
  <si>
    <t>SHOT08007580</t>
  </si>
  <si>
    <t>SHOT08007590</t>
  </si>
  <si>
    <t>SHOT08007620</t>
  </si>
  <si>
    <t>SHOT08007630</t>
  </si>
  <si>
    <t>SHOT08007640</t>
  </si>
  <si>
    <t>SHOT08007650</t>
  </si>
  <si>
    <t>SHOT08007660</t>
  </si>
  <si>
    <t>SHOT08007670</t>
  </si>
  <si>
    <t>SHOT08007680</t>
  </si>
  <si>
    <t>SHOT08007690</t>
  </si>
  <si>
    <t>SHOT08007700</t>
  </si>
  <si>
    <t>SHOT08007710</t>
  </si>
  <si>
    <t>SHOT08007720</t>
  </si>
  <si>
    <t>SHOT08007730</t>
  </si>
  <si>
    <t>SHOT08007740</t>
  </si>
  <si>
    <t>SHOT08007750</t>
  </si>
  <si>
    <t>SHOT08007760</t>
  </si>
  <si>
    <t>SHOT08007780</t>
  </si>
  <si>
    <t>SHOT08007790</t>
  </si>
  <si>
    <t>SHOT08007800</t>
  </si>
  <si>
    <t>SHOT08007810</t>
  </si>
  <si>
    <t>SHOT08007820</t>
  </si>
  <si>
    <t>SHOT08007830</t>
  </si>
  <si>
    <t>SHOT08007840</t>
  </si>
  <si>
    <t>SHOT08007850</t>
  </si>
  <si>
    <t>SHOT08007860</t>
  </si>
  <si>
    <t>SHOT08007870</t>
  </si>
  <si>
    <t>SHOT08007880</t>
  </si>
  <si>
    <t>SHOT08007890</t>
  </si>
  <si>
    <t>SHOT08007900</t>
  </si>
  <si>
    <t>SHOT08007910</t>
  </si>
  <si>
    <t>SHOT08007920</t>
  </si>
  <si>
    <t>SHOT08007930</t>
  </si>
  <si>
    <t>SHOT08007940</t>
  </si>
  <si>
    <t>SHOT08007950</t>
  </si>
  <si>
    <t>SHOT08007960</t>
  </si>
  <si>
    <t>SHOT08007970</t>
  </si>
  <si>
    <t>SHOT08007980</t>
  </si>
  <si>
    <t>SHOT08007990</t>
  </si>
  <si>
    <t>SHOT08008000</t>
  </si>
  <si>
    <t>SHOT08008010</t>
  </si>
  <si>
    <t>SHOT08008020</t>
  </si>
  <si>
    <t>SHOT08008030</t>
  </si>
  <si>
    <t>SHOT08008040</t>
  </si>
  <si>
    <t>SHOT08008050</t>
  </si>
  <si>
    <t>SHOT08008060</t>
  </si>
  <si>
    <t>SHOT08008070</t>
  </si>
  <si>
    <t>SHOT08008080</t>
  </si>
  <si>
    <t>SHOT08008130</t>
  </si>
  <si>
    <t>SHOT08008140</t>
  </si>
  <si>
    <t>SHOT08008170</t>
  </si>
  <si>
    <t>SHOT08008180</t>
  </si>
  <si>
    <t>SHOT08008210</t>
  </si>
  <si>
    <t>SHOT08008240</t>
  </si>
  <si>
    <t>SHOT08008270</t>
  </si>
  <si>
    <t>SHOT08008280</t>
  </si>
  <si>
    <t>SHOT08008360</t>
  </si>
  <si>
    <t>SHOT08008370</t>
  </si>
  <si>
    <t>SHOT08008410</t>
  </si>
  <si>
    <t>SHOT08008420</t>
  </si>
  <si>
    <t>SIG1000A</t>
  </si>
  <si>
    <t>超高圧ｵｲﾙｶﾞﾝ本体AIG･SIG共通1/4</t>
  </si>
  <si>
    <t>SIG1000D</t>
  </si>
  <si>
    <t>超高圧ｵｲﾙｶﾞﾝ本体AIG･SIG共通3/8</t>
  </si>
  <si>
    <t>SRA01115</t>
  </si>
  <si>
    <t>115TSS型ｼｰﾙｽﾀﾝ本体</t>
  </si>
  <si>
    <t>SRA01120</t>
  </si>
  <si>
    <t>120TSS型ｼｰﾙｽﾀﾝ本体</t>
  </si>
  <si>
    <t>SRA01125</t>
  </si>
  <si>
    <t>125TSS型ｼｰﾙｽﾀﾝ本体</t>
  </si>
  <si>
    <t>SRA01130</t>
  </si>
  <si>
    <t>130TSS型ｼｰﾙｽﾀﾝ本体</t>
  </si>
  <si>
    <t>SRA03040</t>
  </si>
  <si>
    <t>40TSAｲﾝﾛｰ未加工用取付板</t>
  </si>
  <si>
    <t>SRA03045</t>
  </si>
  <si>
    <t>45TSAｲﾝﾛｰ未加工用取付板</t>
  </si>
  <si>
    <t>SRA03050</t>
  </si>
  <si>
    <t>50TSAｲﾝﾛｰ未加工用取付板</t>
  </si>
  <si>
    <t>SRA03055</t>
  </si>
  <si>
    <t>55TSAｲﾝﾛｰ未加工用取付板</t>
  </si>
  <si>
    <t>SRA03060</t>
  </si>
  <si>
    <t>60TSAｲﾝﾛｰ未加工用取付板</t>
  </si>
  <si>
    <t>SRA03065</t>
  </si>
  <si>
    <t>65TSAｲﾝﾛｰ未加工用取付板</t>
  </si>
  <si>
    <t>SRA03070</t>
  </si>
  <si>
    <t>70TSAｲﾝﾛｰ未加工用取付板</t>
  </si>
  <si>
    <t>SRA03075</t>
  </si>
  <si>
    <t>75TSAｲﾝﾛｰ未加工用取付板</t>
  </si>
  <si>
    <t>SRA03080</t>
  </si>
  <si>
    <t>80TSAｲﾝﾛｰ未加工用取付板</t>
  </si>
  <si>
    <t>SRA03085</t>
  </si>
  <si>
    <t>85TSAｲﾝﾛｰ未加工用取付板</t>
  </si>
  <si>
    <t>SRA03090</t>
  </si>
  <si>
    <t>90TSAｲﾝﾛｰ未加工用取付板</t>
  </si>
  <si>
    <t>SRA03095</t>
  </si>
  <si>
    <t>95TSAｲﾝﾛｰ未加工用取付板</t>
  </si>
  <si>
    <t>SRA03100</t>
  </si>
  <si>
    <t>100TSAｲﾝﾛｰ未加工用取付板</t>
  </si>
  <si>
    <t>SRA03105</t>
  </si>
  <si>
    <t>105TSAｲﾝﾛｰ未加工用取付板</t>
  </si>
  <si>
    <t>SRA03110</t>
  </si>
  <si>
    <t>110TSAｲﾝﾛｰ未加工用取付板</t>
  </si>
  <si>
    <t>SRA05040</t>
  </si>
  <si>
    <t>40TSA型ｼｰﾙｱﾀﾞﾌﾟﾀｰ取付板給水有</t>
  </si>
  <si>
    <t>SRA05045</t>
  </si>
  <si>
    <t>45TSA型ｼｰﾙｱﾀﾞﾌﾟﾀｰ取付板給水有</t>
  </si>
  <si>
    <t>SRA05050</t>
  </si>
  <si>
    <t>50TSA型ｼｰﾙｱﾀﾞﾌﾟﾀｰ取付板給水有</t>
  </si>
  <si>
    <t>SRA05055</t>
  </si>
  <si>
    <t>55TSA型ｼｰﾙｱﾀﾞﾌﾟﾀｰ取付板給水有</t>
  </si>
  <si>
    <t>SRA05060</t>
  </si>
  <si>
    <t>60TSA型ｼｰﾙｱﾀﾞﾌﾟﾀｰ取付板給水有</t>
  </si>
  <si>
    <t>SRA05065</t>
  </si>
  <si>
    <t>65TSA型ｼｰﾙｱﾀﾞﾌﾟﾀｰ取付板給水有</t>
  </si>
  <si>
    <t>SRA05070</t>
  </si>
  <si>
    <t>70TSA型ｼｰﾙｱﾀﾞﾌﾟﾀｰ取付板給水有</t>
  </si>
  <si>
    <t>SRA05075</t>
  </si>
  <si>
    <t>75TSA型ｼｰﾙｱﾀﾞﾌﾟﾀｰ取付板給水有</t>
  </si>
  <si>
    <t>SRA05080</t>
  </si>
  <si>
    <t>80TSA型ｼｰﾙｱﾀﾞﾌﾟﾀｰ取付板給水有</t>
  </si>
  <si>
    <t>SRA05085</t>
  </si>
  <si>
    <t>85TSA型ｼｰﾙｱﾀﾞﾌﾟﾀｰ取付板給水有</t>
  </si>
  <si>
    <t>SRA05090</t>
  </si>
  <si>
    <t>90TSA型ｼｰﾙｱﾀﾞﾌﾟﾀｰ取付板給水有</t>
  </si>
  <si>
    <t>SRA05095</t>
  </si>
  <si>
    <t>95TSA型ｼｰﾙｱﾀﾞﾌﾟﾀｰ取付板給水有</t>
  </si>
  <si>
    <t>SRA05100</t>
  </si>
  <si>
    <t>100TSA型ｼｰﾙｱﾀﾞﾌﾟﾀｰ取付板給水有</t>
  </si>
  <si>
    <t>SRA05105</t>
  </si>
  <si>
    <t>105TSA型ｼｰﾙｱﾀﾞﾌﾟﾀｰ取付板給水有</t>
  </si>
  <si>
    <t>SRA05110</t>
  </si>
  <si>
    <t>110TSA型ｼｰﾙｱﾀﾞﾌﾟﾀｰ取付板給水有</t>
  </si>
  <si>
    <t>SRA06040</t>
  </si>
  <si>
    <t>40TSA型ｼｰﾙｱﾀﾞﾌﾟﾀｰ取付板給水なし</t>
  </si>
  <si>
    <t>SRA06045</t>
  </si>
  <si>
    <t>S70*45TSA型ｼｰﾙｱﾀﾞﾌﾟﾀｰ取付板給水無</t>
  </si>
  <si>
    <t>SRA06045W</t>
  </si>
  <si>
    <t>S77*45TSA型ｼｰﾙｱﾀﾞﾌﾟﾀｰ取付板給水無</t>
  </si>
  <si>
    <t>SRA06050</t>
  </si>
  <si>
    <t>50TSA型ｼｰﾙｱﾀﾞﾌﾟﾀｰ取付板給水なし</t>
  </si>
  <si>
    <t>SRA06055</t>
  </si>
  <si>
    <t>55TSA型ｼｰﾙｱﾀﾞﾌﾟﾀｰ取付板給水なし</t>
  </si>
  <si>
    <t>SRA06060</t>
  </si>
  <si>
    <t>60TSA型ｼｰﾙｱﾀﾞﾌﾟﾀｰ取付板給水なし</t>
  </si>
  <si>
    <t>SRA06065</t>
  </si>
  <si>
    <t>65TSA型ｼｰﾙｱﾀﾞﾌﾟﾀｰ取付板給水なし</t>
  </si>
  <si>
    <t>SRA06070</t>
  </si>
  <si>
    <t>70TSA型ｼｰﾙｱﾀﾞﾌﾟﾀｰ取付板給水なし</t>
  </si>
  <si>
    <t>SRA06075</t>
  </si>
  <si>
    <t>75TSA型ｼｰﾙｱﾀﾞﾌﾟﾀｰ取付板給水なし</t>
  </si>
  <si>
    <t>SRA06080</t>
  </si>
  <si>
    <t>80TSA型ｼｰﾙｱﾀﾞﾌﾟﾀｰ取付板給水なし</t>
  </si>
  <si>
    <t>SRA06085</t>
  </si>
  <si>
    <t>85TSA型ｼｰﾙｱﾀﾞﾌﾟﾀｰ取付板給水なし</t>
  </si>
  <si>
    <t>SRA06090</t>
  </si>
  <si>
    <t>90TSA型ｼｰﾙｱﾀﾞﾌﾟﾀｰ取付板給水なし</t>
  </si>
  <si>
    <t>SRA06095</t>
  </si>
  <si>
    <t>95TSA型ｼｰﾙｱﾀﾞﾌﾟﾀｰ取付板給水なし</t>
  </si>
  <si>
    <t>SRA06100</t>
  </si>
  <si>
    <t>100TSA型ｼｰﾙｱﾀﾞﾌﾟﾀｰ取付板給水なし</t>
  </si>
  <si>
    <t>SRA06105</t>
  </si>
  <si>
    <t>105TSA型ｼｰﾙｱﾀﾞﾌﾟﾀｰ取付板給水なし</t>
  </si>
  <si>
    <t>SRA06110</t>
  </si>
  <si>
    <t>110TSA型ｼｰﾙｱﾀﾞﾌﾟﾀｰ取付板給水なし</t>
  </si>
  <si>
    <t>SRB01040</t>
  </si>
  <si>
    <t>40ｼｰﾙｽﾀﾝ用丸座金(NO.13)</t>
  </si>
  <si>
    <t>SRB01045</t>
  </si>
  <si>
    <t>42~45ｼｰﾙｽﾀﾝ用丸座金(NO.13)</t>
  </si>
  <si>
    <t>SRB01050</t>
  </si>
  <si>
    <t>48~50ｼｰﾙｽﾀﾝ用丸座金(NO.13)</t>
  </si>
  <si>
    <t>SRB01055</t>
  </si>
  <si>
    <t>55ｼｰﾙｽﾀﾝ用丸座金(NO.13)</t>
  </si>
  <si>
    <t>SRB01060</t>
  </si>
  <si>
    <t>60ｼｰﾙｽﾀﾝ用丸座金(NO.13)</t>
  </si>
  <si>
    <t>SRB01065</t>
  </si>
  <si>
    <t>65ｼｰﾙｽﾀﾝ用丸座金(NO.13)</t>
  </si>
  <si>
    <t>SRB01070</t>
  </si>
  <si>
    <t>70ｼｰﾙｽﾀﾝ用丸座金(NO.13)</t>
  </si>
  <si>
    <t>SRB01075</t>
  </si>
  <si>
    <t>75ｼｰﾙｽﾀﾝ用丸座金(NO.13)</t>
  </si>
  <si>
    <t>SRB01080</t>
  </si>
  <si>
    <t>80ｼｰﾙｽﾀﾝ用丸座金(NO.13)</t>
  </si>
  <si>
    <t>SRB01085</t>
  </si>
  <si>
    <t>85ｼｰﾙｽﾀﾝ用丸座金(NO.13)</t>
  </si>
  <si>
    <t>SRB01090</t>
  </si>
  <si>
    <t>90ｼｰﾙｽﾀﾝ用丸座金(NO.13)</t>
  </si>
  <si>
    <t>SRB01095</t>
  </si>
  <si>
    <t>95ｼｰﾙｽﾀﾝ用丸座金(NO.13)</t>
  </si>
  <si>
    <t>SRB01100</t>
  </si>
  <si>
    <t>100ｼｰﾙｽﾀﾝ用丸座金(NO.13)</t>
  </si>
  <si>
    <t>SRB01105</t>
  </si>
  <si>
    <t>105ｼｰﾙｽﾀﾝ用丸座金(NO.13)</t>
  </si>
  <si>
    <t>SRB01110</t>
  </si>
  <si>
    <t>110ｼｰﾙｽﾀﾝ用丸座金(NO.13)</t>
  </si>
  <si>
    <t>SRB02040</t>
  </si>
  <si>
    <t>BC40φｼｰﾙｽﾀﾝ用ﾗﾝﾀﾝﾘﾝｸﾞ</t>
  </si>
  <si>
    <t>SRB02045</t>
  </si>
  <si>
    <t>BC45φｼｰﾙｽﾀﾝ用ﾗﾝﾀﾝﾘﾝｸﾞ</t>
  </si>
  <si>
    <t>SRB02050</t>
  </si>
  <si>
    <t>BC50φｼｰﾙｽﾀﾝ用ﾗﾝﾀﾝﾘﾝｸﾞ</t>
  </si>
  <si>
    <t>SRB02055</t>
  </si>
  <si>
    <t>BC55φｼｰﾙｽﾀﾝ用ﾗﾝﾀﾝﾘﾝｸﾞ</t>
  </si>
  <si>
    <t>SRB02060</t>
  </si>
  <si>
    <t>BC60φｼｰﾙｽﾀﾝ用ﾗﾝﾀﾝﾘﾝｸﾞ</t>
  </si>
  <si>
    <t>SRB02065</t>
  </si>
  <si>
    <t>BC65φｼｰﾙｽﾀﾝ用ﾗﾝﾀﾝﾘﾝｸﾞ</t>
  </si>
  <si>
    <t>SRB02070</t>
  </si>
  <si>
    <t>BC70φｼｰﾙｽﾀﾝ用ﾗﾝﾀﾝﾘﾝｸﾞ</t>
  </si>
  <si>
    <t>SRB02075</t>
  </si>
  <si>
    <t>BC75φｼｰﾙｽﾀﾝ用ﾗﾝﾀﾝﾘﾝｸﾞ</t>
  </si>
  <si>
    <t>SRB02080</t>
  </si>
  <si>
    <t>BC80φｼｰﾙｽﾀﾝ用ﾗﾝﾀﾝﾘﾝｸﾞ</t>
  </si>
  <si>
    <t>SRB02085</t>
  </si>
  <si>
    <t>BC85φｼｰﾙｽﾀﾝ用ﾗﾝﾀﾝﾘﾝｸﾞ</t>
  </si>
  <si>
    <t>SRB02090</t>
  </si>
  <si>
    <t>BC90φｼｰﾙｽﾀﾝ用ﾗﾝﾀﾝﾘﾝｸﾞ</t>
  </si>
  <si>
    <t>SRB02095</t>
  </si>
  <si>
    <t>BC95φｼｰﾙｽﾀﾝ用ﾗﾝﾀﾝﾘﾝｸﾞ</t>
  </si>
  <si>
    <t>SRB02100</t>
  </si>
  <si>
    <t>BC100φｼｰﾙｽﾀﾝ用ﾗﾝﾀﾝﾘﾝｸﾞ</t>
  </si>
  <si>
    <t>SRB02105</t>
  </si>
  <si>
    <t>BC105φｼｰﾙｽﾀﾝ用ﾗﾝﾀﾝﾘﾝｸﾞ</t>
  </si>
  <si>
    <t>SRB02110</t>
  </si>
  <si>
    <t>BC110φｼｰﾙｽﾀﾝ用ﾗﾝﾀﾝﾘﾝｸﾞ</t>
  </si>
  <si>
    <t>SRB03040</t>
  </si>
  <si>
    <t>ﾌｪﾉｰﾙ40φｼｰﾙｽﾀﾝ用ﾗﾝﾀﾝﾘﾝｸﾞ</t>
  </si>
  <si>
    <t>SRB03045</t>
  </si>
  <si>
    <t>ﾌｪﾉｰﾙ45φｼｰﾙｽﾀﾝ用ﾗﾝﾀﾝﾘﾝｸﾞ</t>
  </si>
  <si>
    <t>SRB03050</t>
  </si>
  <si>
    <t>ﾌｪﾉｰﾙ50φｼｰﾙｽﾀﾝ用ﾗﾝﾀﾝﾘﾝｸﾞ</t>
  </si>
  <si>
    <t>SRB03055</t>
  </si>
  <si>
    <t>ﾌｪﾉｰﾙ55φｼｰﾙｽﾀﾝ用ﾗﾝﾀﾝﾘﾝｸﾞ</t>
  </si>
  <si>
    <t>SRB03060</t>
  </si>
  <si>
    <t>ﾌｪﾉｰﾙ60φｼｰﾙｽﾀﾝ用ﾗﾝﾀﾝﾘﾝｸﾞ</t>
  </si>
  <si>
    <t>SRB03065</t>
  </si>
  <si>
    <t>ﾌｪﾉｰﾙ65φｼｰﾙｽﾀﾝ用ﾗﾝﾀﾝﾘﾝｸﾞ</t>
  </si>
  <si>
    <t>SRB03070</t>
  </si>
  <si>
    <t>ﾌｪﾉｰﾙ70φｼｰﾙｽﾀﾝ用ﾗﾝﾀﾝﾘﾝｸﾞ</t>
  </si>
  <si>
    <t>SRB03075</t>
  </si>
  <si>
    <t>ﾌｪﾉｰﾙ75φｼｰﾙｽﾀﾝ用ﾗﾝﾀﾝﾘﾝｸﾞ</t>
  </si>
  <si>
    <t>SRB03080</t>
  </si>
  <si>
    <t>ﾌｪﾉｰﾙ80φｼｰﾙｽﾀﾝ用ﾗﾝﾀﾝﾘﾝｸﾞ</t>
  </si>
  <si>
    <t>SRB03085</t>
  </si>
  <si>
    <t>ﾌｪﾉｰﾙ85φｼｰﾙｽﾀﾝ用ﾗﾝﾀﾝﾘﾝｸﾞ</t>
  </si>
  <si>
    <t>SRB03090</t>
  </si>
  <si>
    <t>ﾌｪﾉｰﾙ90φｼｰﾙｽﾀﾝ用ﾗﾝﾀﾝﾘﾝｸﾞ</t>
  </si>
  <si>
    <t>SRB03095</t>
  </si>
  <si>
    <t>ﾌｪﾉｰﾙ95φｼｰﾙｽﾀﾝ用ﾗﾝﾀﾝﾘﾝｸﾞ</t>
  </si>
  <si>
    <t>SRB03100</t>
  </si>
  <si>
    <t>ﾌｪﾉｰﾙ100φｼｰﾙｽﾀﾝ用ﾗﾝﾀﾝﾘﾝｸﾞ</t>
  </si>
  <si>
    <t>SRB03105</t>
  </si>
  <si>
    <t>ﾌｪﾉｰﾙ105φｼｰﾙｽﾀﾝ用ﾗﾝﾀﾝﾘﾝｸﾞ</t>
  </si>
  <si>
    <t>SRB03110</t>
  </si>
  <si>
    <t>ﾌｪﾉｰﾙ110φｼｰﾙｽﾀﾝ用ﾗﾝﾀﾝﾘﾝｸﾞ</t>
  </si>
  <si>
    <t>SRB04040</t>
  </si>
  <si>
    <t>40ｼｰﾙｽﾀﾝ用ﾊﾟｯｷﾝBOXNO.15</t>
  </si>
  <si>
    <t>SRB04045</t>
  </si>
  <si>
    <t>42~45ｼｰﾙｽﾀﾝ用ﾊﾟｯｷﾝBOXNO.15</t>
  </si>
  <si>
    <t>SRB04055</t>
  </si>
  <si>
    <t>55ｼｰﾙｽﾀﾝ用ﾊﾟｯｷﾝBOXNO.15</t>
  </si>
  <si>
    <t>SRB04060</t>
  </si>
  <si>
    <t>60ｼｰﾙｽﾀﾝ用ﾊﾟｯｷﾝBOXNO.15</t>
  </si>
  <si>
    <t>SRB04065</t>
  </si>
  <si>
    <t>65ｼｰﾙｽﾀﾝ用ﾊﾟｯｷﾝBOXNO.15</t>
  </si>
  <si>
    <t>SRB04070</t>
  </si>
  <si>
    <t>70ｼｰﾙｽﾀﾝ用ﾊﾟｯｷﾝBOXNO.15</t>
  </si>
  <si>
    <t>SRB04075</t>
  </si>
  <si>
    <t>75ｼｰﾙｽﾀﾝ用ﾊﾟｯｷﾝBOXNO.15</t>
  </si>
  <si>
    <t>SRB04080</t>
  </si>
  <si>
    <t>80ｼｰﾙｽﾀﾝ用ﾊﾟｯｷﾝBOXNO.15</t>
  </si>
  <si>
    <t>SRB04085</t>
  </si>
  <si>
    <t>85ｼｰﾙｽﾀﾝ用ﾊﾟｯｷﾝBOXNO.15</t>
  </si>
  <si>
    <t>SRB04090</t>
  </si>
  <si>
    <t>90ｼｰﾙｽﾀﾝ用ﾊﾟｯｷﾝBOXNO.15</t>
  </si>
  <si>
    <t>SRB04095</t>
  </si>
  <si>
    <t>95ｼｰﾙｽﾀﾝ用ﾊﾟｯｷﾝBOXNO.15</t>
  </si>
  <si>
    <t>SRB04100</t>
  </si>
  <si>
    <t>100ｼｰﾙｽﾀﾝ用ﾊﾟｯｷﾝBOXNO.15</t>
  </si>
  <si>
    <t>SRB04105</t>
  </si>
  <si>
    <t>105ｼｰﾙｽﾀﾝ用ﾊﾟｯｷﾝBOXNO.15</t>
  </si>
  <si>
    <t>SRB04110</t>
  </si>
  <si>
    <t>110ｼｰﾙｽﾀﾝ用ﾊﾟｯｷﾝBOXNO.15</t>
  </si>
  <si>
    <t>SRB05040</t>
  </si>
  <si>
    <t>40ｼｰﾙｽﾀﾝ用ﾊﾟｯｷﾝ押え</t>
  </si>
  <si>
    <t>SRB05045</t>
  </si>
  <si>
    <t>45ｼｰﾙｽﾀﾝ用ﾊﾟｯｷﾝ押え</t>
  </si>
  <si>
    <t>SRB05050</t>
  </si>
  <si>
    <t>50ｼｰﾙｽﾀﾝ用ﾊﾟｯｷﾝ押え</t>
  </si>
  <si>
    <t>SRB05055</t>
  </si>
  <si>
    <t>55ｼｰﾙｽﾀﾝ用ﾊﾟｯｷﾝ押え</t>
  </si>
  <si>
    <t>SRB05060</t>
  </si>
  <si>
    <t>60ｼｰﾙｽﾀﾝ用ﾊﾟｯｷﾝ押え</t>
  </si>
  <si>
    <t>SRB05065</t>
  </si>
  <si>
    <t>65ｼｰﾙｽﾀﾝ用ﾊﾟｯｷﾝ押え</t>
  </si>
  <si>
    <t>SRB05070</t>
  </si>
  <si>
    <t>70ｼｰﾙｽﾀﾝ用ﾊﾟｯｷﾝ押え</t>
  </si>
  <si>
    <t>SRB05075</t>
  </si>
  <si>
    <t>75ｼｰﾙｽﾀﾝ用ﾊﾟｯｷﾝ押え</t>
  </si>
  <si>
    <t>SRB05080</t>
  </si>
  <si>
    <t>80ｼｰﾙｽﾀﾝ用ﾊﾟｯｷﾝ押え</t>
  </si>
  <si>
    <t>SRB05085</t>
  </si>
  <si>
    <t>85ｼｰﾙｽﾀﾝ用ﾊﾟｯｷﾝ押え</t>
  </si>
  <si>
    <t>SRB05090</t>
  </si>
  <si>
    <t>90ｼｰﾙｽﾀﾝ用ﾊﾟｯｷﾝ押え</t>
  </si>
  <si>
    <t>SRB05095</t>
  </si>
  <si>
    <t>95ｼｰﾙｽﾀﾝ用ﾊﾟｯｷﾝ押え</t>
  </si>
  <si>
    <t>SRB05100</t>
  </si>
  <si>
    <t>100ｼｰﾙｽﾀﾝ用ﾊﾟｯｷﾝ押え</t>
  </si>
  <si>
    <t>SRB05105</t>
  </si>
  <si>
    <t>105ｼｰﾙｽﾀﾝ用ﾊﾟｯｷﾝ押え</t>
  </si>
  <si>
    <t>SRB05110</t>
  </si>
  <si>
    <t>110ｼｰﾙｽﾀﾝ用ﾊﾟｯｷﾝ押え</t>
  </si>
  <si>
    <t>SRB06040</t>
  </si>
  <si>
    <t>40ｼｰﾙｽﾀﾝ用間座(NO.11)</t>
  </si>
  <si>
    <t>SRB06045</t>
  </si>
  <si>
    <t>42~45ｼｰﾙｽﾀﾝ用間座(NO.11)</t>
  </si>
  <si>
    <t>SRB06050</t>
  </si>
  <si>
    <t>48~50ｼｰﾙｽﾀﾝ用間座(NO.11)</t>
  </si>
  <si>
    <t>SRB06055</t>
  </si>
  <si>
    <t>55ｼｰﾙｽﾀﾝ用間座(NO.11)</t>
  </si>
  <si>
    <t>SRB06060</t>
  </si>
  <si>
    <t>60ｼｰﾙｽﾀﾝ用間座(NO.11)</t>
  </si>
  <si>
    <t>SRB06065</t>
  </si>
  <si>
    <t>65ｼｰﾙｽﾀﾝ用間座(NO.11)</t>
  </si>
  <si>
    <t>SRB06070</t>
  </si>
  <si>
    <t>70ｼｰﾙｽﾀﾝ用間座(NO.11)</t>
  </si>
  <si>
    <t>SRB06075</t>
  </si>
  <si>
    <t>75ｼｰﾙｽﾀﾝ用間座(NO.11)</t>
  </si>
  <si>
    <t>SRB06080</t>
  </si>
  <si>
    <t>80ｼｰﾙｽﾀﾝ用間座(NO.11)</t>
  </si>
  <si>
    <t>SRB06085</t>
  </si>
  <si>
    <t>85ｼｰﾙｽﾀﾝ用間座(NO.11)</t>
  </si>
  <si>
    <t>SRB06090</t>
  </si>
  <si>
    <t>90ｼｰﾙｽﾀﾝ用間座(NO.11)</t>
  </si>
  <si>
    <t>SRB06095</t>
  </si>
  <si>
    <t>95ｼｰﾙｽﾀﾝ用間座(NO.11)</t>
  </si>
  <si>
    <t>SRB06100</t>
  </si>
  <si>
    <t>100ｼｰﾙｽﾀﾝ用間座(NO.11)</t>
  </si>
  <si>
    <t>SRB06105</t>
  </si>
  <si>
    <t>105ｼｰﾙｽﾀﾝ用間座(NO.11)</t>
  </si>
  <si>
    <t>SRB06110</t>
  </si>
  <si>
    <t>110ｼｰﾙｽﾀﾝ用間座(NO.11)</t>
  </si>
  <si>
    <t>SRB07120</t>
  </si>
  <si>
    <t>TSL-120ｼｰﾙｽﾀﾝ用ﾊﾟｯｷﾝBOX</t>
  </si>
  <si>
    <t>SRB07130</t>
  </si>
  <si>
    <t>TSL-130ｼｰﾙｽﾀﾝ用ﾊﾟｯｷﾝBOX</t>
  </si>
  <si>
    <t>SRB07140</t>
  </si>
  <si>
    <t>TSL-140ｼｰﾙｽﾀﾝ用ﾊﾟｯｷﾝBOX</t>
  </si>
  <si>
    <t>SRB07150</t>
  </si>
  <si>
    <t>TSL-150ｼｰﾙｽﾀﾝ用ﾊﾟｯｷﾝBOX</t>
  </si>
  <si>
    <t>SRB07160</t>
  </si>
  <si>
    <t>TSL-160ｼｰﾙｽﾀﾝ用ﾊﾟｯｷﾝBOX</t>
  </si>
  <si>
    <t>SRB08120</t>
  </si>
  <si>
    <t>TSL-120ｼｰﾙｽﾀﾝ用ﾊﾟｯｷﾝ押え</t>
  </si>
  <si>
    <t>SRB08130</t>
  </si>
  <si>
    <t>TSL-130ｼｰﾙｽﾀﾝ用ﾊﾟｯｷﾝ押え</t>
  </si>
  <si>
    <t>SRB08140</t>
  </si>
  <si>
    <t>TSL-140ｼｰﾙｽﾀﾝ用ﾊﾟｯｷﾝ押え</t>
  </si>
  <si>
    <t>SRB08150</t>
  </si>
  <si>
    <t>TSL-150ｼｰﾙｽﾀﾝ用ﾊﾟｯｷﾝ押え</t>
  </si>
  <si>
    <t>SRB08160</t>
  </si>
  <si>
    <t>TSL-160ｼｰﾙｽﾀﾝ用ﾊﾟｯｷﾝ押え</t>
  </si>
  <si>
    <t>SRB09120</t>
  </si>
  <si>
    <t>TSL-120ｼｰﾙｽﾀﾝ用間座</t>
  </si>
  <si>
    <t>SRB09130</t>
  </si>
  <si>
    <t>TSL-130ｼｰﾙｽﾀﾝ用間座</t>
  </si>
  <si>
    <t>SRB09140</t>
  </si>
  <si>
    <t>TSL-140ｼｰﾙｽﾀﾝ用間座</t>
  </si>
  <si>
    <t>SRB09150</t>
  </si>
  <si>
    <t>TSL-150ｼｰﾙｽﾀﾝ用間座</t>
  </si>
  <si>
    <t>SRB10120</t>
  </si>
  <si>
    <t>TSL-120ｼｰﾙｽﾀﾝ用丸座金</t>
  </si>
  <si>
    <t>SRB10130</t>
  </si>
  <si>
    <t>TSL-130ｼｰﾙｽﾀﾝ用丸座金</t>
  </si>
  <si>
    <t>SRB10140</t>
  </si>
  <si>
    <t>TSL-140ｼｰﾙｽﾀﾝ用丸座金</t>
  </si>
  <si>
    <t>SRB10150</t>
  </si>
  <si>
    <t>TSL-150ｼｰﾙｽﾀﾝ用丸座金</t>
  </si>
  <si>
    <t>SRB10160</t>
  </si>
  <si>
    <t>TSL-160ｼｰﾙｽﾀﾝ用丸座金</t>
  </si>
  <si>
    <t>SRB11115</t>
  </si>
  <si>
    <t>TSL-115ｼｰﾙｽﾀﾝ用取付板</t>
  </si>
  <si>
    <t>SRB11120</t>
  </si>
  <si>
    <t>TSL-120ｼｰﾙｽﾀﾝ用取付板</t>
  </si>
  <si>
    <t>SRB11125</t>
  </si>
  <si>
    <t>TSL-125ｼｰﾙｽﾀﾝ用取付板</t>
  </si>
  <si>
    <t>SRB11130</t>
  </si>
  <si>
    <t>TSL-130ｼｰﾙｽﾀﾝ用取付板</t>
  </si>
  <si>
    <t>SRB11135</t>
  </si>
  <si>
    <t>TSL-135ｼｰﾙｽﾀﾝ用取付板</t>
  </si>
  <si>
    <t>SRB11140</t>
  </si>
  <si>
    <t>TSL-140ｼｰﾙｽﾀﾝ用取付板</t>
  </si>
  <si>
    <t>SRB11145</t>
  </si>
  <si>
    <t>TSL-145ｼｰﾙｽﾀﾝ用取付板</t>
  </si>
  <si>
    <t>SRB11150</t>
  </si>
  <si>
    <t>TSL-150ｼｰﾙｽﾀﾝ用取付板</t>
  </si>
  <si>
    <t>SRB11160</t>
  </si>
  <si>
    <t>TSL-160ｼｰﾙｽﾀﾝ用取付板</t>
  </si>
  <si>
    <t>SRB12120</t>
  </si>
  <si>
    <t>TSL-120ｼｰﾙｽﾀﾝ工事用金具</t>
  </si>
  <si>
    <t>SRB12130</t>
  </si>
  <si>
    <t>TSL-130ｼｰﾙｽﾀﾝ工事用金具</t>
  </si>
  <si>
    <t>SRB12140</t>
  </si>
  <si>
    <t>TSL-140ｼｰﾙｽﾀﾝ工事用金具</t>
  </si>
  <si>
    <t>SRB12150</t>
  </si>
  <si>
    <t>TSL-150ｼｰﾙｽﾀﾝ工事用金具</t>
  </si>
  <si>
    <t>SRB15140</t>
  </si>
  <si>
    <t>TSL-140ﾊﾟｯｷﾝBOX用ｼｰﾄﾊﾟｯｷﾝ</t>
  </si>
  <si>
    <t>SRB15150</t>
  </si>
  <si>
    <t>TSL-150ﾊﾟｯｷﾝBOX用ｼｰﾄﾊﾟｯｷﾝ</t>
  </si>
  <si>
    <t>SRB15160</t>
  </si>
  <si>
    <t>TSL-160ﾊﾟｯｷﾝBOX用ｼｰﾄﾊﾟｯｷﾝ</t>
  </si>
  <si>
    <t>SRB16140</t>
  </si>
  <si>
    <t>TSL-140間座用ｼｰﾄﾊﾟｯｷﾝ</t>
  </si>
  <si>
    <t>SRB16150</t>
  </si>
  <si>
    <t>TSL-150間座用ｼｰﾄﾊﾟｯｷﾝ</t>
  </si>
  <si>
    <t>SRB19040</t>
  </si>
  <si>
    <t>40TSAﾒｸﾗ用ｼｰﾄﾊﾟｯｷﾝ</t>
  </si>
  <si>
    <t>SRB19045</t>
  </si>
  <si>
    <t>45TSAﾒｸﾗ用ｼｰﾄﾊﾟｯｷﾝ</t>
  </si>
  <si>
    <t>SRB19050</t>
  </si>
  <si>
    <t>50TSAﾒｸﾗ用ｼｰﾄﾊﾟｯｷﾝ</t>
  </si>
  <si>
    <t>SRB19055</t>
  </si>
  <si>
    <t>55~60TSAﾒｸﾗ用ｼｰﾄﾊﾟｯｷﾝ</t>
  </si>
  <si>
    <t>SRB19065</t>
  </si>
  <si>
    <t>65~70TSAﾒｸﾗ用ｼｰﾄﾊﾟｯｷﾝ</t>
  </si>
  <si>
    <t>SRB19075</t>
  </si>
  <si>
    <t>75TSAﾒｸﾗ用ｼｰﾄﾊﾟｯｷﾝ</t>
  </si>
  <si>
    <t>SRB19080</t>
  </si>
  <si>
    <t>80TSAﾒｸﾗ用ｼｰﾄﾊﾟｯｷﾝ</t>
  </si>
  <si>
    <t>SRB19085</t>
  </si>
  <si>
    <t>85TSAﾒｸﾗ用ｼｰﾄﾊﾟｯｷﾝ</t>
  </si>
  <si>
    <t>SRB19090</t>
  </si>
  <si>
    <t>90~95TSAﾒｸﾗ用ｼｰﾄﾊﾟｯｷﾝ</t>
  </si>
  <si>
    <t>SRB19100</t>
  </si>
  <si>
    <t>100~105TSAﾒｸﾗ用ｼｰﾄﾊﾟｯｷﾝ</t>
  </si>
  <si>
    <t>SRB19110</t>
  </si>
  <si>
    <t>110TSAﾒｸﾗ用ｼｰﾄﾊﾟｯｷﾝ</t>
  </si>
  <si>
    <t>SRB2014</t>
  </si>
  <si>
    <t>M14用ｼｰｺｰﾚﾝｽﾊﾟｯｷﾝ</t>
  </si>
  <si>
    <t>SRB2016</t>
  </si>
  <si>
    <t>M16用ｼｰｺｰﾚﾝｽﾊﾟｯｷﾝ</t>
  </si>
  <si>
    <t>SRB2018</t>
  </si>
  <si>
    <t>M18用ｼｰｺｰﾚﾝｽﾊﾟｯｷﾝ</t>
  </si>
  <si>
    <t>SRB2020</t>
  </si>
  <si>
    <t>M20用ｼｰｺｰﾚﾝｽﾊﾟｯｷﾝ</t>
  </si>
  <si>
    <t>SRB2022</t>
  </si>
  <si>
    <t>M22用ｼｰｺｰﾚﾝｽﾊﾟｯｷﾝ</t>
  </si>
  <si>
    <t>SRB2024</t>
  </si>
  <si>
    <t>M24用ｼｰｺｰﾚﾝｽﾊﾟｯｷﾝ</t>
  </si>
  <si>
    <t>SRB21M1660</t>
  </si>
  <si>
    <t>SUSM16*60ｷｬｯﾌﾟB.T</t>
  </si>
  <si>
    <t>SRB22M0836</t>
  </si>
  <si>
    <t>SRB22M1044</t>
  </si>
  <si>
    <t>TSP用80~90ﾊﾟｯｷﾝBOX用立込ﾎﾞﾙﾄNO.16</t>
  </si>
  <si>
    <t>SRB22M1289</t>
  </si>
  <si>
    <t>SUSM12*89立込B.T</t>
  </si>
  <si>
    <t>SRB24M12</t>
  </si>
  <si>
    <t>SUSM12袋ﾅｯﾄ</t>
  </si>
  <si>
    <t>SRB42M0630</t>
  </si>
  <si>
    <t>SUSM6*30全ﾈｼﾞB.T</t>
  </si>
  <si>
    <t>SRB42M0835</t>
  </si>
  <si>
    <t>SUSM8*35全ﾈｼﾞB.T</t>
  </si>
  <si>
    <t>SRB42M1050</t>
  </si>
  <si>
    <t>SRB44040</t>
  </si>
  <si>
    <t>40~50ﾊﾟｯｷﾝBOX用立込ﾎﾞﾙﾄNO.16</t>
  </si>
  <si>
    <t>SRB44055</t>
  </si>
  <si>
    <t>55~75ﾊﾟｯｷﾝBOX用立込ﾎﾞﾙﾄNO.16</t>
  </si>
  <si>
    <t>SRB44080</t>
  </si>
  <si>
    <t>80~110ﾊﾟｯｷﾝBOX用立込ﾎﾞﾙﾄNO.16</t>
  </si>
  <si>
    <t>SRB44M101</t>
  </si>
  <si>
    <t>SUSM101種ﾅｯﾄ</t>
  </si>
  <si>
    <t>SRB44M103</t>
  </si>
  <si>
    <t>SUSM103種ﾅｯﾄ</t>
  </si>
  <si>
    <t>SRB44M121</t>
  </si>
  <si>
    <t>SUSM121種ﾅｯﾄ</t>
  </si>
  <si>
    <t>SRB44M123</t>
  </si>
  <si>
    <t>SUSM123種ﾅｯﾄ</t>
  </si>
  <si>
    <t>SRB45M06</t>
  </si>
  <si>
    <t>SUSM6丸座金</t>
  </si>
  <si>
    <t>SRB45M08</t>
  </si>
  <si>
    <t>SUSM8丸座金</t>
  </si>
  <si>
    <t>SRB45M10</t>
  </si>
  <si>
    <t>SUSM10丸座金</t>
  </si>
  <si>
    <t>SRB46135</t>
  </si>
  <si>
    <t>TSL-135取付板用ｼｰﾄP(ﾄﾝﾎﾞ)</t>
  </si>
  <si>
    <t>SRB46140</t>
  </si>
  <si>
    <t>TSL-140取付板用ｼｰﾄP(ﾄﾝﾎﾞ)</t>
  </si>
  <si>
    <t>SRB46145</t>
  </si>
  <si>
    <t>TSL-145取付板用ｼｰﾄP(ﾄﾝﾎﾞ)</t>
  </si>
  <si>
    <t>SRB46150</t>
  </si>
  <si>
    <t>TSL-150取付板用ｼｰﾄP(ﾄﾝﾎﾞ)</t>
  </si>
  <si>
    <t>SRB46160</t>
  </si>
  <si>
    <t>TSL-160取付板用ｼｰﾄP(ﾄﾝﾎﾞ)</t>
  </si>
  <si>
    <t>SRB47115</t>
  </si>
  <si>
    <t>TSS-115止めﾘﾝｸﾞ</t>
  </si>
  <si>
    <t>SRB47120</t>
  </si>
  <si>
    <t>TSS-120止めﾘﾝｸﾞ</t>
  </si>
  <si>
    <t>SRB47125</t>
  </si>
  <si>
    <t>TSS-125止めﾘﾝｸﾞ</t>
  </si>
  <si>
    <t>SRB47130</t>
  </si>
  <si>
    <t>TSS-130止めﾘﾝｸﾞ</t>
  </si>
  <si>
    <t>SRB500310065</t>
  </si>
  <si>
    <t>M10*65ｼｰﾙｽﾀﾝ用植込ﾎﾞﾙﾄ</t>
  </si>
  <si>
    <t>SRB500312075</t>
  </si>
  <si>
    <t>M12*75ｼｰﾙｽﾀﾝ用植込ﾎﾞﾙﾄ</t>
  </si>
  <si>
    <t>SRB500312082</t>
  </si>
  <si>
    <t>M12*82ｼｰﾙｽﾀﾝ用植込ﾎﾞﾙﾄ</t>
  </si>
  <si>
    <t>SRB510308</t>
  </si>
  <si>
    <t>40~75ｼｰﾙｽﾀﾝ用M8袋ﾅｯﾄNO.18</t>
  </si>
  <si>
    <t>SRB510310</t>
  </si>
  <si>
    <t>80~110ｼｰﾙｽﾀﾝ用M10袋ﾅｯﾄNO.18</t>
  </si>
  <si>
    <t>SRB520610</t>
  </si>
  <si>
    <t>M10ｼｰﾙｽﾀﾝ用BS(1)ﾅｯﾄ</t>
  </si>
  <si>
    <t>SRB520612</t>
  </si>
  <si>
    <t>M12ｼｰﾙｽﾀﾝ用BS(1)ﾅｯﾄ</t>
  </si>
  <si>
    <t>SRB530310</t>
  </si>
  <si>
    <t>M10ｼｰﾙｽﾀﾝ用ｽﾃﾝ(3)ﾅｯﾄ</t>
  </si>
  <si>
    <t>SRB530610</t>
  </si>
  <si>
    <t>M10ｼｰﾙｽﾀﾝ用BS(3)ﾅｯﾄ</t>
  </si>
  <si>
    <t>SRB530612</t>
  </si>
  <si>
    <t>M12ｼｰﾙｽﾀﾝ用BS(3)ﾅｯﾄ</t>
  </si>
  <si>
    <t>SUS316061</t>
  </si>
  <si>
    <t>SUS31661*37.6*3180ﾊﾟｲﾌﾟ</t>
  </si>
  <si>
    <t>SUS316065</t>
  </si>
  <si>
    <t>SUS31665*42.6*4000ﾊﾟｲﾌﾟ</t>
  </si>
  <si>
    <t>SUS316070</t>
  </si>
  <si>
    <t>SUS31670*47.6*4000ﾊﾟｲﾌﾟ</t>
  </si>
  <si>
    <t>SUS316078</t>
  </si>
  <si>
    <t>SUS31678*52.6*4000ﾊﾟｲﾌﾟ</t>
  </si>
  <si>
    <t>SUS316083</t>
  </si>
  <si>
    <t>SUS31683*57.5*4000ﾊﾟｲﾌﾟ</t>
  </si>
  <si>
    <t>SUS316088</t>
  </si>
  <si>
    <t>SUS31688*62.6*4000ﾊﾟｲﾌﾟ</t>
  </si>
  <si>
    <t>SUS316093</t>
  </si>
  <si>
    <t>SUS31693*67.6*4000ﾊﾟｲﾌﾟ</t>
  </si>
  <si>
    <t>SUS316098</t>
  </si>
  <si>
    <t>SUS31698*72.6*4000ﾊﾟｲﾌﾟ</t>
  </si>
  <si>
    <t>SUS316105</t>
  </si>
  <si>
    <t>SUS316105*77.4*3500ﾊﾟｲﾌﾟ</t>
  </si>
  <si>
    <t>SUS316110</t>
  </si>
  <si>
    <t>SUS316110*82.4*3500ﾊﾟｲﾌﾟ</t>
  </si>
  <si>
    <t>SUS316115</t>
  </si>
  <si>
    <t>SUS316115*87.4*3000ﾊﾟｲﾌﾟ</t>
  </si>
  <si>
    <t>SUS316120</t>
  </si>
  <si>
    <t>SUS316120*92.4*3000ﾊﾟｲﾌﾟ</t>
  </si>
  <si>
    <t>SUS316125</t>
  </si>
  <si>
    <t>SUS316125*97.4*2700ﾊﾟｲﾌﾟ</t>
  </si>
  <si>
    <t>SUS316130</t>
  </si>
  <si>
    <t>SUS316130*103*2300ﾊﾟｲﾌﾟ</t>
  </si>
  <si>
    <t>TCP200SO</t>
  </si>
  <si>
    <t>200(型打)中間ｶｯﾌﾟﾘﾝｸﾞ</t>
  </si>
  <si>
    <t>TCP235SO</t>
  </si>
  <si>
    <t>235(型打)中間ｶｯﾌﾟﾘﾝｸﾞ</t>
  </si>
  <si>
    <t>TCP250SO</t>
  </si>
  <si>
    <t>250(型打)中間ｶｯﾌﾟﾘﾝｸﾞ</t>
  </si>
  <si>
    <t>TCP300SO</t>
  </si>
  <si>
    <t>300(型打)中間ｶｯﾌﾟﾘﾝｸﾞ</t>
  </si>
  <si>
    <t>TCP320SO</t>
  </si>
  <si>
    <t>320(型打)中間ｶｯﾌﾟﾘﾝｸﾞ</t>
  </si>
  <si>
    <t>TCP340S6NSO</t>
  </si>
  <si>
    <t>340S(6N)中間ｶｯﾌﾟﾘﾝｸﾞ材</t>
  </si>
  <si>
    <t>TCP340T6NSO</t>
  </si>
  <si>
    <t>340T(6N)中間ｶｯﾌﾟﾘﾝｸﾞ材</t>
  </si>
  <si>
    <t>TCP380S6NSO</t>
  </si>
  <si>
    <t>380S(6N)中間ｶｯﾌﾟﾘﾝｸﾞ材</t>
  </si>
  <si>
    <t>TCP380SCANSO</t>
  </si>
  <si>
    <t>380S(CAN)中間ｶｯﾌﾟﾘﾝｸﾞ材</t>
  </si>
  <si>
    <t>TCP380T6NSO</t>
  </si>
  <si>
    <t>380T(6N)中間ｶｯﾌﾟﾘﾝｸﾞ材</t>
  </si>
  <si>
    <t>TCP380TCANSO</t>
  </si>
  <si>
    <t>380T(CAN)中間ｶｯﾌﾟﾘﾝｸﾞ材</t>
  </si>
  <si>
    <t>TCP400S6NSO</t>
  </si>
  <si>
    <t>400S(6N)中間ｶｯﾌﾟﾘﾝｸﾞ材</t>
  </si>
  <si>
    <t>TCP400SCANSO</t>
  </si>
  <si>
    <t>400S(CAN)中間ｶｯﾌﾟﾘﾝｸﾞ材</t>
  </si>
  <si>
    <t>TCP400T6NSO</t>
  </si>
  <si>
    <t>400T(6N)中間ｶｯﾌﾟﾘﾝｸﾞ材</t>
  </si>
  <si>
    <t>TCP400TCANSO</t>
  </si>
  <si>
    <t>400T(CAN)中間ｶｯﾌﾟﾘﾝｸﾞ材</t>
  </si>
  <si>
    <t>TCP445SCANSO</t>
  </si>
  <si>
    <t>445S(CAN)中間ｶｯﾌﾟﾘﾝｸﾞ材</t>
  </si>
  <si>
    <t>TCP445TCANSO</t>
  </si>
  <si>
    <t>445T(CAN)中間ｶｯﾌﾟﾘﾝｸﾞ材</t>
  </si>
  <si>
    <t>TCP480SCANSO</t>
  </si>
  <si>
    <t>480S(CAN)中間ｶｯﾌﾟﾘﾝｸﾞ材</t>
  </si>
  <si>
    <t>TCP480TCANSO</t>
  </si>
  <si>
    <t>480T(CAN)中間ｶｯﾌﾟﾘﾝｸﾞ材</t>
  </si>
  <si>
    <t>TCP510SCANSO</t>
  </si>
  <si>
    <t>510S(CAN)中間ｶｯﾌﾟﾘﾝｸﾞ材</t>
  </si>
  <si>
    <t>TCP510TCANSO</t>
  </si>
  <si>
    <t>510T(CAN)中間ｶｯﾌﾟﾘﾝｸﾞ材</t>
  </si>
  <si>
    <t>TCP530SCANSO</t>
  </si>
  <si>
    <t>530S(CAN)中間ｶｯﾌﾟﾘﾝｸﾞ材</t>
  </si>
  <si>
    <t>TCP530TCANSO</t>
  </si>
  <si>
    <t>530T(CAN)中間ｶｯﾌﾟﾘﾝｸﾞ材</t>
  </si>
  <si>
    <t>TKW040</t>
  </si>
  <si>
    <t>TKW-40縦型複式海水こし器鋼管用新型標準品</t>
  </si>
  <si>
    <t>TKW040K</t>
  </si>
  <si>
    <t>TKW-40検査品縦型複式海水こし器鋼管用新型</t>
  </si>
  <si>
    <t>TKW050</t>
  </si>
  <si>
    <t>TKW-50縦型複式海水こし器鋼管用新型標準品</t>
  </si>
  <si>
    <t>TKW050K</t>
  </si>
  <si>
    <t>TKW-50検査品縦型複式海水こし器鋼管用新型</t>
  </si>
  <si>
    <t>TKW065</t>
  </si>
  <si>
    <t>TKW-65縦型複式海水こし器鋼管用新型標準品</t>
  </si>
  <si>
    <t>TKW065K</t>
  </si>
  <si>
    <t>TKW-65検査品縦型複式海水こし器鋼管用新型</t>
  </si>
  <si>
    <t>TKW32A05</t>
  </si>
  <si>
    <t>TKW32A06</t>
  </si>
  <si>
    <t>TKW32A08</t>
  </si>
  <si>
    <t>TKW32A10</t>
  </si>
  <si>
    <t>TKW32A12</t>
  </si>
  <si>
    <t>TKW32A13</t>
  </si>
  <si>
    <t>(半加工品)32A13</t>
  </si>
  <si>
    <t>TKW32A14</t>
  </si>
  <si>
    <t>TKW32A15</t>
  </si>
  <si>
    <t>TKW32A16</t>
  </si>
  <si>
    <t>TKW32A17</t>
  </si>
  <si>
    <t>TKW32A20</t>
  </si>
  <si>
    <t>TKW32A21BC</t>
  </si>
  <si>
    <t>TKW32A21SS</t>
  </si>
  <si>
    <t>TKW32A21SUS</t>
  </si>
  <si>
    <t>TPB02090</t>
  </si>
  <si>
    <t>TP-90ｼｰﾙｽﾀﾝ用Oﾘﾝｸﾞ</t>
  </si>
  <si>
    <t>TRAB01045</t>
  </si>
  <si>
    <t>TRA-45ｽｰﾊﾟｰｼｰﾙ用ｱﾀﾞﾌﾟﾀｰ(単式用)</t>
  </si>
  <si>
    <t>TRAB01045W</t>
  </si>
  <si>
    <t>TRA-45ｽｰﾊﾟｰｼｰﾙ用ｱﾀﾞﾌﾟﾀｰ(Wｽﾀﾝ用)</t>
  </si>
  <si>
    <t>TRAB01050</t>
  </si>
  <si>
    <t>TRA-50ｽｰﾊﾟｰｼｰﾙ用ｱﾀﾞﾌﾟﾀｰ(単式用)</t>
  </si>
  <si>
    <t>TRAB01055</t>
  </si>
  <si>
    <t>TRA-55ｽｰﾊﾟｰｼｰﾙ用ｱﾀﾞﾌﾟﾀｰ(単式用)</t>
  </si>
  <si>
    <t>TRAB01060</t>
  </si>
  <si>
    <t>TRA-60ｽｰﾊﾟｰｼｰﾙ用ｱﾀﾞﾌﾟﾀｰ(単式用)</t>
  </si>
  <si>
    <t>TRAB01065</t>
  </si>
  <si>
    <t>TRA-65ｽｰﾊﾟｰｼｰﾙ用ｱﾀﾞﾌﾟﾀｰ(単式用)</t>
  </si>
  <si>
    <t>TRAB01070</t>
  </si>
  <si>
    <t>TRA-70ｽｰﾊﾟｰｼｰﾙ用ｱﾀﾞﾌﾟﾀｰ(単式用)</t>
  </si>
  <si>
    <t>TRAB01075</t>
  </si>
  <si>
    <t>TRA-75ｽｰﾊﾟｰｼｰﾙ用ｱﾀﾞﾌﾟﾀｰ(単式用)</t>
  </si>
  <si>
    <t>TRAB01080</t>
  </si>
  <si>
    <t>TRA-80ｽｰﾊﾟｰｼｰﾙ用ｱﾀﾞﾌﾟﾀｰ(単式用)</t>
  </si>
  <si>
    <t>TRAB01085</t>
  </si>
  <si>
    <t>TRA-85ｽｰﾊﾟｰｼｰﾙ用ｱﾀﾞﾌﾟﾀｰ(単式用)</t>
  </si>
  <si>
    <t>TRAB01090</t>
  </si>
  <si>
    <t>TRA-90ｽｰﾊﾟｰｼｰﾙ用ｱﾀﾞﾌﾟﾀｰ(単式用)</t>
  </si>
  <si>
    <t>TRAB01095</t>
  </si>
  <si>
    <t>TRA-95ｽｰﾊﾟｰｼｰﾙ用ｱﾀﾞﾌﾟﾀｰ(単式用)</t>
  </si>
  <si>
    <t>TRAB01100</t>
  </si>
  <si>
    <t>TRA-100ｽｰﾊﾟｰｼｰﾙ用ｱﾀﾞﾌﾟﾀｰ(単式用)</t>
  </si>
  <si>
    <t>TRAB02045</t>
  </si>
  <si>
    <t>軸45用ｽｰﾊﾟｰｼｰﾙ用受間座(NO.3)</t>
  </si>
  <si>
    <t>TRAB02050</t>
  </si>
  <si>
    <t>軸50用ｽｰﾊﾟｰｼｰﾙ用受間座(NO.3)</t>
  </si>
  <si>
    <t>TRAB02055</t>
  </si>
  <si>
    <t>軸55用ｽｰﾊﾟｰｼｰﾙ用受間座(NO.3)</t>
  </si>
  <si>
    <t>TRAB02060</t>
  </si>
  <si>
    <t>軸60用ｽｰﾊﾟｰｼｰﾙ用受間座(NO.3)</t>
  </si>
  <si>
    <t>TRAB02065</t>
  </si>
  <si>
    <t>軸65用ｽｰﾊﾟｰｼｰﾙ用受間座(NO.3)</t>
  </si>
  <si>
    <t>TRAB02070</t>
  </si>
  <si>
    <t>軸70用ｽｰﾊﾟｰｼｰﾙ用受間座(NO.3)</t>
  </si>
  <si>
    <t>TRAB02075</t>
  </si>
  <si>
    <t>軸75用ｽｰﾊﾟｰｼｰﾙ用受間座(NO.3)</t>
  </si>
  <si>
    <t>TRAB02080</t>
  </si>
  <si>
    <t>軸80用ｽｰﾊﾟｰｼｰﾙ用受間座(NO.3)</t>
  </si>
  <si>
    <t>TRAB02085</t>
  </si>
  <si>
    <t>軸85用ｽｰﾊﾟｰｼｰﾙ用受間座(NO.3)</t>
  </si>
  <si>
    <t>TRAB02090</t>
  </si>
  <si>
    <t>軸90用ｽｰﾊﾟｰｼｰﾙ用受間座(NO.3)</t>
  </si>
  <si>
    <t>TRAB02095</t>
  </si>
  <si>
    <t>軸95用ｽｰﾊﾟｰｼｰﾙ用受間座(NO.3)</t>
  </si>
  <si>
    <t>TRAB02100</t>
  </si>
  <si>
    <t>軸100用ｽｰﾊﾟｰｼｰﾙ用受間座(NO.3)</t>
  </si>
  <si>
    <t>TRAB03045</t>
  </si>
  <si>
    <t>軸45ｽｰﾊﾟｰｼｰﾙ用ｼｰﾙｶﾊﾞｰ(NO.2)</t>
  </si>
  <si>
    <t>TRAB03050</t>
  </si>
  <si>
    <t>軸50ｽｰﾊﾟｰｼｰﾙ用ｼｰﾙｶﾊﾞｰ(NO.2)</t>
  </si>
  <si>
    <t>TRAB03055</t>
  </si>
  <si>
    <t>軸55ｽｰﾊﾟｰｼｰﾙ用ｼｰﾙｶﾊﾞｰ(NO.2)</t>
  </si>
  <si>
    <t>TRAB03060</t>
  </si>
  <si>
    <t>軸60ｽｰﾊﾟｰｼｰﾙ用ｼｰﾙｶﾊﾞｰ(NO.2)</t>
  </si>
  <si>
    <t>TRAB03065</t>
  </si>
  <si>
    <t>軸65ｽｰﾊﾟｰｼｰﾙ用ｼｰﾙｶﾊﾞｰ(NO.2)</t>
  </si>
  <si>
    <t>TRAB03070</t>
  </si>
  <si>
    <t>軸70ｽｰﾊﾟｰｼｰﾙ用ｼｰﾙｶﾊﾞｰ(NO.2)</t>
  </si>
  <si>
    <t>TRAB03075</t>
  </si>
  <si>
    <t>軸75ｽｰﾊﾟｰｼｰﾙ用ｼｰﾙｶﾊﾞｰ(NO.2)</t>
  </si>
  <si>
    <t>TRAB03080</t>
  </si>
  <si>
    <t>軸80ｽｰﾊﾟｰｼｰﾙ用ｼｰﾙｶﾊﾞｰ(NO.2)</t>
  </si>
  <si>
    <t>TRAB03085</t>
  </si>
  <si>
    <t>軸85ｽｰﾊﾟｰｼｰﾙ用ｼｰﾙｶﾊﾞｰ(NO.2)</t>
  </si>
  <si>
    <t>TRAB03090</t>
  </si>
  <si>
    <t>軸90ｽｰﾊﾟｰｼｰﾙ用ｼｰﾙｶﾊﾞｰ(NO.2)</t>
  </si>
  <si>
    <t>TRAB03095</t>
  </si>
  <si>
    <t>軸95ｽｰﾊﾟｰｼｰﾙ用ｼｰﾙｶﾊﾞｰ(NO.2)</t>
  </si>
  <si>
    <t>TRAB03100</t>
  </si>
  <si>
    <t>軸100ｽｰﾊﾟｰｼｰﾙ用ｼｰﾙｶﾊﾞｰ(NO.2)</t>
  </si>
  <si>
    <t>TRAB05045</t>
  </si>
  <si>
    <t>45A型舵軸管用ｼｰﾄﾊﾟｯｷﾝ</t>
  </si>
  <si>
    <t>TRAB05050</t>
  </si>
  <si>
    <t>50~55A型舵軸管用ｼｰﾄﾊﾟｯｷﾝ</t>
  </si>
  <si>
    <t>TRAB05060</t>
  </si>
  <si>
    <t>60~65A型舵軸管用ｼｰﾄﾊﾟｯｷﾝ</t>
  </si>
  <si>
    <t>TRAB05070</t>
  </si>
  <si>
    <t>70A型舵軸管用ｼｰﾄﾊﾟｯｷﾝ</t>
  </si>
  <si>
    <t>TRAB05075</t>
  </si>
  <si>
    <t>75A型舵軸管用ｼｰﾄﾊﾟｯｷﾝ</t>
  </si>
  <si>
    <t>TRAB05080</t>
  </si>
  <si>
    <t>80A型舵軸管用ｼｰﾄﾊﾟｯｷﾝ</t>
  </si>
  <si>
    <t>TRAB07030825</t>
  </si>
  <si>
    <t>SUSM8*25ｽｰﾊﾟｰｼｰﾙ用六角穴付BT(SPW付)</t>
  </si>
  <si>
    <t>TRAB07031015</t>
  </si>
  <si>
    <t>SUSM10*15ｽｰﾊﾟｰｼｰﾙ用六角穴付BT</t>
  </si>
  <si>
    <t>TRAB07031215</t>
  </si>
  <si>
    <t>SUSM12*15ｽｰﾊﾟｰｼｰﾙ用六角穴付BT</t>
  </si>
  <si>
    <t>TRAB07031620</t>
  </si>
  <si>
    <t>SUSM16*20ｽｰﾊﾟｰｼｰﾙ用六角穴付BT</t>
  </si>
  <si>
    <t>TRAB08045</t>
  </si>
  <si>
    <t>45φTRA単式用小判ﾊﾟｯｷﾝ</t>
  </si>
  <si>
    <t>TRAB08045W</t>
  </si>
  <si>
    <t>45φTRAWｽﾀﾝ用小判ﾊﾟｯｷﾝ</t>
  </si>
  <si>
    <t>TRAB08050</t>
  </si>
  <si>
    <t>50φTRA用小判ﾊﾟｯｷﾝ(単式･Wｽﾀﾝ用)</t>
  </si>
  <si>
    <t>TRAB08055</t>
  </si>
  <si>
    <t>軸55~60TRA用小判ﾊﾟｯｷﾝ(単式･複合式用)</t>
  </si>
  <si>
    <t>TRAB08065</t>
  </si>
  <si>
    <t>軸65~70TRA用小判ﾊﾟｯｷﾝ(単式･複合式用)</t>
  </si>
  <si>
    <t>TRAB08075</t>
  </si>
  <si>
    <t>75φTRA用小判ﾊﾟｯｷﾝ(単式･複合式用)</t>
  </si>
  <si>
    <t>TRAB0808</t>
  </si>
  <si>
    <t>M8ｽｰﾊﾟｰｼｰﾙ用ｽﾌﾟﾘﾝｸﾞW</t>
  </si>
  <si>
    <t>TRAB08080</t>
  </si>
  <si>
    <t>80φTRA用小判ﾊﾟｯｷﾝ(単式･複合式用)</t>
  </si>
  <si>
    <t>TRAB08085</t>
  </si>
  <si>
    <t>85φTRA用小判ﾊﾟｯｷﾝ(単式･複合式用)</t>
  </si>
  <si>
    <t>TRAB08090</t>
  </si>
  <si>
    <t>90φTRA用小判ﾊﾟｯｷﾝ(単式･複合式用)</t>
  </si>
  <si>
    <t>TRAB08095</t>
  </si>
  <si>
    <t>95φTRA用小判ﾊﾟｯｷﾝ(単式･複合式用)</t>
  </si>
  <si>
    <t>TRAB08100</t>
  </si>
  <si>
    <t>100φTRA用小判ﾊﾟｯｷﾝ(単式･複合式用)</t>
  </si>
  <si>
    <t>TRAB09045</t>
  </si>
  <si>
    <t>TRA-45A型舵軸管用ｱﾀﾞﾌﾟﾀｰ</t>
  </si>
  <si>
    <t>TRAB09050</t>
  </si>
  <si>
    <t>TRA-50A型舵軸管用ｱﾀﾞﾌﾟﾀｰ</t>
  </si>
  <si>
    <t>TRAB09055</t>
  </si>
  <si>
    <t>TRA-55A型舵軸管用ｱﾀﾞﾌﾟﾀｰ</t>
  </si>
  <si>
    <t>TRAB09060</t>
  </si>
  <si>
    <t>TRA-60A型舵軸管用ｱﾀﾞﾌﾟﾀｰ</t>
  </si>
  <si>
    <t>TRAB09065</t>
  </si>
  <si>
    <t>TRA-65A型舵軸管用ｱﾀﾞﾌﾟﾀｰ</t>
  </si>
  <si>
    <t>TRAB09070</t>
  </si>
  <si>
    <t>TRA-70A型舵軸管用ｱﾀﾞﾌﾟﾀｰ</t>
  </si>
  <si>
    <t>TRAB09075</t>
  </si>
  <si>
    <t>TRA-75A型舵軸管用ｱﾀﾞﾌﾟﾀｰ</t>
  </si>
  <si>
    <t>TRAB09080</t>
  </si>
  <si>
    <t>TRA-80A型舵軸管用ｱﾀﾞﾌﾟﾀｰ</t>
  </si>
  <si>
    <t>TRPB01045</t>
  </si>
  <si>
    <t>TRP-45ｽｰﾊﾟｰｼｰﾙ用ｱﾀﾞﾌﾟﾀｰ</t>
  </si>
  <si>
    <t>TRPB01050</t>
  </si>
  <si>
    <t>TRP-50ｽｰﾊﾟｰｼｰﾙ用ｱﾀﾞﾌﾟﾀｰ</t>
  </si>
  <si>
    <t>TRPB01055</t>
  </si>
  <si>
    <t>TRP-55ｽｰﾊﾟｰｼｰﾙ用ｱﾀﾞﾌﾟﾀｰ</t>
  </si>
  <si>
    <t>TRPB01060</t>
  </si>
  <si>
    <t>TRP-60ｽｰﾊﾟｰｼｰﾙ用ｱﾀﾞﾌﾟﾀｰ</t>
  </si>
  <si>
    <t>TRPB01065</t>
  </si>
  <si>
    <t>TRP-65ｽｰﾊﾟｰｼｰﾙ用ｱﾀﾞﾌﾟﾀｰ</t>
  </si>
  <si>
    <t>TRPB01070</t>
  </si>
  <si>
    <t>TRP-70ｽｰﾊﾟｰｼｰﾙ用ｱﾀﾞﾌﾟﾀｰ</t>
  </si>
  <si>
    <t>TRPB01075</t>
  </si>
  <si>
    <t>TRP-75ｽｰﾊﾟｰｼｰﾙ用ｱﾀﾞﾌﾟﾀｰ</t>
  </si>
  <si>
    <t>TRPB01080</t>
  </si>
  <si>
    <t>TRP-80ｽｰﾊﾟｰｼｰﾙ用ｱﾀﾞﾌﾟﾀｰ</t>
  </si>
  <si>
    <t>TRPB01085</t>
  </si>
  <si>
    <t>TRP-85ｽｰﾊﾟｰｼｰﾙ用ｱﾀﾞﾌﾟﾀｰ</t>
  </si>
  <si>
    <t>TRPB01090</t>
  </si>
  <si>
    <t>TRP-90ｽｰﾊﾟｰｼｰﾙ用ｱﾀﾞﾌﾟﾀｰ</t>
  </si>
  <si>
    <t>TRPB01095</t>
  </si>
  <si>
    <t>TRP-95ｽｰﾊﾟｰｼｰﾙ用ｱﾀﾞﾌﾟﾀｰ</t>
  </si>
  <si>
    <t>TRPB01100</t>
  </si>
  <si>
    <t>TRP-100ｽｰﾊﾟｰｼｰﾙ用ｱﾀﾞﾌﾟﾀｰ</t>
  </si>
  <si>
    <t>TRPB02045</t>
  </si>
  <si>
    <t>TRP-45ｽｰﾊﾟｰｼｰﾙ用受間座</t>
  </si>
  <si>
    <t>TRPB02050</t>
  </si>
  <si>
    <t>TRP-50ｽｰﾊﾟｰｼｰﾙ用受間座</t>
  </si>
  <si>
    <t>TRPB02055</t>
  </si>
  <si>
    <t>TRP-55ｽｰﾊﾟｰｼｰﾙ用受間座</t>
  </si>
  <si>
    <t>TRPB02065</t>
  </si>
  <si>
    <t>TRP-65ｽｰﾊﾟｰｼｰﾙ用受間座</t>
  </si>
  <si>
    <t>TRPB02070</t>
  </si>
  <si>
    <t>TRP-70ｽｰﾊﾟｰｼｰﾙ用受間座</t>
  </si>
  <si>
    <t>TRPB02075</t>
  </si>
  <si>
    <t>TRP-75ｽｰﾊﾟｰｼｰﾙ用受間座</t>
  </si>
  <si>
    <t>TRPB02080</t>
  </si>
  <si>
    <t>TRP-80ｽｰﾊﾟｰｼｰﾙ用受間座</t>
  </si>
  <si>
    <t>TRPB02085</t>
  </si>
  <si>
    <t>TRP-85ｽｰﾊﾟｰｼｰﾙ用受間座</t>
  </si>
  <si>
    <t>TRPB02090</t>
  </si>
  <si>
    <t>TRP-90ｽｰﾊﾟｰｼｰﾙ用受間座</t>
  </si>
  <si>
    <t>TRPB02095</t>
  </si>
  <si>
    <t>TRP-95ｽｰﾊﾟｰｼｰﾙ用受間座</t>
  </si>
  <si>
    <t>TRPB02100</t>
  </si>
  <si>
    <t>TRP-100ｽｰﾊﾟｰｼｰﾙ用受間座</t>
  </si>
  <si>
    <t>TRUB01045</t>
  </si>
  <si>
    <t>TRU-45ｽｰﾊﾟｰｼｰﾙ用ｱﾀﾞﾌﾟﾀｰ(内締用)</t>
  </si>
  <si>
    <t>TRUB01050</t>
  </si>
  <si>
    <t>TRU-50ｽｰﾊﾟｰｼｰﾙ用ｱﾀﾞﾌﾟﾀｰ(内締用)</t>
  </si>
  <si>
    <t>TRUB01055</t>
  </si>
  <si>
    <t>TRU-55ｽｰﾊﾟｰｼｰﾙ用ｱﾀﾞﾌﾟﾀｰ(内締用)</t>
  </si>
  <si>
    <t>TRUB01060</t>
  </si>
  <si>
    <t>TRU-60ｽｰﾊﾟｰｼｰﾙ用ｱﾀﾞﾌﾟﾀｰ(内締用)</t>
  </si>
  <si>
    <t>TRUB01065</t>
  </si>
  <si>
    <t>TRU-65ｽｰﾊﾟｰｼｰﾙ用ｱﾀﾞﾌﾟﾀｰ(内締用)</t>
  </si>
  <si>
    <t>TRUB01070</t>
  </si>
  <si>
    <t>TRU-70ｽｰﾊﾟｰｼｰﾙ用ｱﾀﾞﾌﾟﾀｰ(内締用)</t>
  </si>
  <si>
    <t>TRUB01075</t>
  </si>
  <si>
    <t>TRU-75ｽｰﾊﾟｰｼｰﾙ用ｱﾀﾞﾌﾟﾀｰ(内締用)</t>
  </si>
  <si>
    <t>TSL-158ｼｰﾙﾘﾝｸﾞ</t>
  </si>
  <si>
    <t>TSL-160ｼｰﾙﾘﾝｸﾞ</t>
  </si>
  <si>
    <t>TSL-163ｼｰﾙﾘﾝｸﾞ</t>
  </si>
  <si>
    <t>TSL-168ｼｰﾙﾘﾝｸﾞ</t>
  </si>
  <si>
    <t>TSL-170ｼｰﾙﾘﾝｸﾞ</t>
  </si>
  <si>
    <t>TSL-180ｼｰﾙﾘﾝｸﾞ</t>
  </si>
  <si>
    <t>TSL-190ｼｰﾙﾘﾝｸﾞ</t>
  </si>
  <si>
    <t>TSL-200ｼｰﾙﾘﾝｸﾞ</t>
  </si>
  <si>
    <t>TSL-210ｼｰﾙﾘﾝｸﾞ</t>
  </si>
  <si>
    <t>TSL-222ｼｰﾙﾘﾝｸﾞ</t>
  </si>
  <si>
    <t>TSL-234ｼｰﾙﾘﾝｸﾞ</t>
  </si>
  <si>
    <t>TSL-244ｼｰﾙﾘﾝｸﾞ</t>
  </si>
  <si>
    <t>TSL-254ｼｰﾙﾘﾝｸﾞ</t>
  </si>
  <si>
    <t>TSL-265ｼｰﾙﾘﾝｸﾞ</t>
  </si>
  <si>
    <t>TSL-276ｼｰﾙﾘﾝｸﾞ</t>
  </si>
  <si>
    <t>TSL-287ｼｰﾙﾘﾝｸﾞ</t>
  </si>
  <si>
    <t>TSL04158</t>
  </si>
  <si>
    <t>TSLφ158~φ163ﾀﾞｲﾔﾌﾗﾑ</t>
  </si>
  <si>
    <t>TSL04168</t>
  </si>
  <si>
    <t>TSLφ168~φ180ﾀﾞｲﾔﾌﾗﾑ</t>
  </si>
  <si>
    <t>TSL04190</t>
  </si>
  <si>
    <t>TSLφ190~φ200ﾀﾞｲﾔﾌﾗﾑ</t>
  </si>
  <si>
    <t>TSL04210</t>
  </si>
  <si>
    <t>TSLφ210~φ222ﾀﾞｲﾔﾌﾗﾑ</t>
  </si>
  <si>
    <t>TSL04234</t>
  </si>
  <si>
    <t>TSLφ234~φ244ﾀﾞｲﾔﾌﾗﾑ</t>
  </si>
  <si>
    <t>TSL04254</t>
  </si>
  <si>
    <t>TSLφ254~φ265ﾀﾞｲﾔﾌﾗﾑ</t>
  </si>
  <si>
    <t>TSL04276</t>
  </si>
  <si>
    <t>TSLφ276~φ287ﾀﾞｲﾔﾌﾗﾑ</t>
  </si>
  <si>
    <t>TSL12135</t>
  </si>
  <si>
    <t>TSL-1352型ｼｰﾙﾘﾝｸﾞ</t>
  </si>
  <si>
    <t>TSL12140</t>
  </si>
  <si>
    <t>TSL-1402型ｼｰﾙﾘﾝｸﾞ</t>
  </si>
  <si>
    <t>TSL12145</t>
  </si>
  <si>
    <t>TSL-1452型ｼｰﾙﾘﾝｸﾞ</t>
  </si>
  <si>
    <t>TSL12150</t>
  </si>
  <si>
    <t>TSL-1502型ｼｰﾙﾘﾝｸﾞ</t>
  </si>
  <si>
    <t>TSL22140</t>
  </si>
  <si>
    <t>TSL-1402型ﾀﾞｲﾔﾌﾗﾑ</t>
  </si>
  <si>
    <t>TSL22150</t>
  </si>
  <si>
    <t>TSL-1502型ﾀﾞｲﾔﾌﾗﾑ</t>
  </si>
  <si>
    <t>TSPB01040</t>
  </si>
  <si>
    <t>TSP-40ｼｰﾙｽﾀﾝ用取付板</t>
  </si>
  <si>
    <t>TSPB01040Y</t>
  </si>
  <si>
    <t>TSP-40Yｼｰﾙｽﾀﾝ用取付板</t>
  </si>
  <si>
    <t>TSPB01045</t>
  </si>
  <si>
    <t>TSP-45ｼｰﾙｽﾀﾝ用取付板</t>
  </si>
  <si>
    <t>TSPB01045Y</t>
  </si>
  <si>
    <t>TSP-45Yｼｰﾙｽﾀﾝ用取付板</t>
  </si>
  <si>
    <t>TSPB01050</t>
  </si>
  <si>
    <t>TSP-50ｼｰﾙｽﾀﾝ用取付板</t>
  </si>
  <si>
    <t>TSPB01050Y</t>
  </si>
  <si>
    <t>TSP-50Yｼｰﾙｽﾀﾝ用取付板</t>
  </si>
  <si>
    <t>TSPB01055</t>
  </si>
  <si>
    <t>TSP-55ｼｰﾙｽﾀﾝ用取付板</t>
  </si>
  <si>
    <t>TSPB01055Y</t>
  </si>
  <si>
    <t>TSP-55Yｼｰﾙｽﾀﾝ用取付板</t>
  </si>
  <si>
    <t>TSPB01060</t>
  </si>
  <si>
    <t>TSP-60ｼｰﾙｽﾀﾝ用取付板</t>
  </si>
  <si>
    <t>TSPB01060Y</t>
  </si>
  <si>
    <t>TSP-60Yｼｰﾙｽﾀﾝ用取付板</t>
  </si>
  <si>
    <t>TSPB01065</t>
  </si>
  <si>
    <t>TSP-65ｼｰﾙｽﾀﾝ用取付板</t>
  </si>
  <si>
    <t>TSPB01065Y</t>
  </si>
  <si>
    <t>TSP-65Yｼｰﾙｽﾀﾝ用取付板</t>
  </si>
  <si>
    <t>TSPB01070</t>
  </si>
  <si>
    <t>TSP-70ｼｰﾙｽﾀﾝ用取付板</t>
  </si>
  <si>
    <t>TSPB01070Y</t>
  </si>
  <si>
    <t>TSP-70Yｼｰﾙｽﾀﾝ用取付板</t>
  </si>
  <si>
    <t>TSPB01075</t>
  </si>
  <si>
    <t>TSP-75ｼｰﾙｽﾀﾝ用取付板</t>
  </si>
  <si>
    <t>TSPB01075Y</t>
  </si>
  <si>
    <t>TSP-75Yｼｰﾙｽﾀﾝ用取付板</t>
  </si>
  <si>
    <t>TSPB01080</t>
  </si>
  <si>
    <t>TSP-80ｼｰﾙｽﾀﾝ用取付板</t>
  </si>
  <si>
    <t>TSPB01080Y</t>
  </si>
  <si>
    <t>TSP-80Yｼｰﾙｽﾀﾝ用取付板</t>
  </si>
  <si>
    <t>TSPB02040</t>
  </si>
  <si>
    <t>TSP-40ｼｰﾙｽﾀﾝ用Oﾘﾝｸﾞ</t>
  </si>
  <si>
    <t>TSPB02045</t>
  </si>
  <si>
    <t>TSP-45ｼｰﾙｽﾀﾝ用Oﾘﾝｸﾞ</t>
  </si>
  <si>
    <t>TSPB02050</t>
  </si>
  <si>
    <t>TSP-50ｼｰﾙｽﾀﾝ用Oﾘﾝｸﾞ</t>
  </si>
  <si>
    <t>TSPB02055</t>
  </si>
  <si>
    <t>TSP-55ｼｰﾙｽﾀﾝ用Oﾘﾝｸﾞ</t>
  </si>
  <si>
    <t>TSPB02060</t>
  </si>
  <si>
    <t>TSP-60ｼｰﾙｽﾀﾝ用Oﾘﾝｸﾞ</t>
  </si>
  <si>
    <t>TSPB02065</t>
  </si>
  <si>
    <t>TSP-65ｼｰﾙｽﾀﾝ用Oﾘﾝｸﾞ</t>
  </si>
  <si>
    <t>TSPB02070</t>
  </si>
  <si>
    <t>TSP-70ｼｰﾙｽﾀﾝ用Oﾘﾝｸﾞ</t>
  </si>
  <si>
    <t>TSPB02075</t>
  </si>
  <si>
    <t>TSP-75ｼｰﾙｽﾀﾝ用Oﾘﾝｸﾞ</t>
  </si>
  <si>
    <t>TSPB02080</t>
  </si>
  <si>
    <t>TSP-80ｼｰﾙｽﾀﾝ用Oﾘﾝｸﾞ</t>
  </si>
  <si>
    <t>TSSHN040</t>
  </si>
  <si>
    <t>TSS-40本体(ﾅｲﾛﾝｺｰﾃｨﾝｸﾞ品)</t>
  </si>
  <si>
    <t>TSSHN045</t>
  </si>
  <si>
    <t>TSS-45本体(ﾅｲﾛﾝｺｰﾃｨﾝｸﾞ品)</t>
  </si>
  <si>
    <t>TSSHN050</t>
  </si>
  <si>
    <t>TSS-50本体(ﾅｲﾛﾝｺｰﾃｨﾝｸﾞ品)</t>
  </si>
  <si>
    <t>TSSHN055</t>
  </si>
  <si>
    <t>TSS-55本体(ﾅｲﾛﾝｺｰﾃｨﾝｸﾞ品)</t>
  </si>
  <si>
    <t>TSSHN060</t>
  </si>
  <si>
    <t>TSS-60本体(ﾅｲﾛﾝｺｰﾃｨﾝｸﾞ品)</t>
  </si>
  <si>
    <t>TSSHN065</t>
  </si>
  <si>
    <t>TSS-65本体(ﾅｲﾛﾝｺｰﾃｨﾝｸﾞ品)</t>
  </si>
  <si>
    <t>TSSHN070</t>
  </si>
  <si>
    <t>TSS-70本体(ﾅｲﾛﾝｺｰﾃｨﾝｸﾞ品)</t>
  </si>
  <si>
    <t>TSSHN075</t>
  </si>
  <si>
    <t>TSS-75本体(ﾅｲﾛﾝｺｰﾃｨﾝｸﾞ品)</t>
  </si>
  <si>
    <t>TSSHN080</t>
  </si>
  <si>
    <t>TSS-80本体(ﾅｲﾛﾝｺｰﾃｨﾝｸﾞ品)</t>
  </si>
  <si>
    <t>TSSHN085</t>
  </si>
  <si>
    <t>TSS-85本体(ﾅｲﾛﾝｺｰﾃｨﾝｸﾞ品)</t>
  </si>
  <si>
    <t>TSSHN090</t>
  </si>
  <si>
    <t>TSS-90本体(ﾅｲﾛﾝｺｰﾃｨﾝｸﾞ品)</t>
  </si>
  <si>
    <t>TSSHN095</t>
  </si>
  <si>
    <t>TSS-95本体(ﾅｲﾛﾝｺｰﾃｨﾝｸﾞ品)</t>
  </si>
  <si>
    <t>TSSHN100</t>
  </si>
  <si>
    <t>TSS-100本体(ﾅｲﾛﾝｺｰﾃｨﾝｸﾞ品)</t>
  </si>
  <si>
    <t>TSSHN105</t>
  </si>
  <si>
    <t>TSS-105本体(ﾅｲﾛﾝｺｰﾃｨﾝｸﾞ品)</t>
  </si>
  <si>
    <t>TSSHN110</t>
  </si>
  <si>
    <t>TSS-110本体(ﾅｲﾛﾝｺｰﾃｨﾝｸﾞ品)</t>
  </si>
  <si>
    <t>TSSHNG040</t>
  </si>
  <si>
    <t>TSS-40本体JG品(ﾅｲﾛﾝｺｰﾃｨﾝｸﾞ品)</t>
  </si>
  <si>
    <t>TSSHNG045</t>
  </si>
  <si>
    <t>TSS-45本体JG品(ﾅｲﾛﾝｺｰﾃｨﾝｸﾞ品)</t>
  </si>
  <si>
    <t>TSSHNG050</t>
  </si>
  <si>
    <t>TSS-50本体JG品(ﾅｲﾛﾝｺｰﾃｨﾝｸﾞ品)</t>
  </si>
  <si>
    <t>TSSHNG055</t>
  </si>
  <si>
    <t>TSS-55本体JG品(ﾅｲﾛﾝｺｰﾃｨﾝｸﾞ品)</t>
  </si>
  <si>
    <t>TSSHNG060</t>
  </si>
  <si>
    <t>TSS-60本体JG品(ﾅｲﾛﾝｺｰﾃｨﾝｸﾞ品)</t>
  </si>
  <si>
    <t>TSSHNG065</t>
  </si>
  <si>
    <t>TSS-65本体JG品(ﾅｲﾛﾝｺｰﾃｨﾝｸﾞ品)</t>
  </si>
  <si>
    <t>TSSHNG070</t>
  </si>
  <si>
    <t>TSS-70本体JG品(ﾅｲﾛﾝｺｰﾃｨﾝｸﾞ品)</t>
  </si>
  <si>
    <t>TSSHNG075</t>
  </si>
  <si>
    <t>TSS-75本体JG品(ﾅｲﾛﾝｺｰﾃｨﾝｸﾞ品)</t>
  </si>
  <si>
    <t>TSSHNG080</t>
  </si>
  <si>
    <t>TSS-80本体JG品(ﾅｲﾛﾝｺｰﾃｨﾝｸﾞ品)</t>
  </si>
  <si>
    <t>TSSHNG085</t>
  </si>
  <si>
    <t>TSS-85本体JG品(ﾅｲﾛﾝｺｰﾃｨﾝｸﾞ品)</t>
  </si>
  <si>
    <t>TSSHNG090</t>
  </si>
  <si>
    <t>TSS-90本体JG品(ﾅｲﾛﾝｺｰﾃｨﾝｸﾞ品)</t>
  </si>
  <si>
    <t>TSSHNG095</t>
  </si>
  <si>
    <t>TSS-95本体JG品(ﾅｲﾛﾝｺｰﾃｨﾝｸﾞ品)</t>
  </si>
  <si>
    <t>TSSHNG100</t>
  </si>
  <si>
    <t>TSS-100本体JG品(ﾅｲﾛﾝｺｰﾃｨﾝｸﾞ品)</t>
  </si>
  <si>
    <t>TSSHNG105</t>
  </si>
  <si>
    <t>TSS-105本体JG品(ﾅｲﾛﾝｺｰﾃｨﾝｸﾞ品)</t>
  </si>
  <si>
    <t>TSSHNG110</t>
  </si>
  <si>
    <t>TSS-110本体JG品(ﾅｲﾛﾝｺｰﾃｨﾝｸﾞ品)</t>
  </si>
  <si>
    <t>TUS50BI</t>
  </si>
  <si>
    <t>TUS50Bﾕﾆﾊﾞｰｻﾙ(一体型)</t>
  </si>
  <si>
    <t>TUS50BISO</t>
  </si>
  <si>
    <t>TUS50Bﾕﾆﾊﾞｰｻﾙ(一体型)素材</t>
  </si>
  <si>
    <t>TUS50BW</t>
  </si>
  <si>
    <t>TUS50Bﾕﾆﾊﾞｰｻﾙ(割型)</t>
  </si>
  <si>
    <t>TUS50BWSO</t>
  </si>
  <si>
    <t>TUS50Bﾕﾆﾊﾞｰｻﾙ(割型)素材</t>
  </si>
  <si>
    <t>TUS55BI</t>
  </si>
  <si>
    <t>TUS55Bﾕﾆﾊﾞｰｻﾙ(一体型)</t>
  </si>
  <si>
    <t>TUS55BISO</t>
  </si>
  <si>
    <t>TUS55Bﾕﾆﾊﾞｰｻﾙ(一体型)素材</t>
  </si>
  <si>
    <t>TUS55BW</t>
  </si>
  <si>
    <t>TUS55Bﾕﾆﾊﾞｰｻﾙ(割型)</t>
  </si>
  <si>
    <t>TUS55BWSO</t>
  </si>
  <si>
    <t>TUS55Bﾕﾆﾊﾞｰｻﾙ(割型)素材</t>
  </si>
  <si>
    <t>TUSB01050</t>
  </si>
  <si>
    <t>TUS50Bﾕﾆﾊﾞｰｻﾙ用駒</t>
  </si>
  <si>
    <t>TUSB01055</t>
  </si>
  <si>
    <t>TUS55Bﾕﾆﾊﾞｰｻﾙ用駒</t>
  </si>
  <si>
    <t>TUSB02050</t>
  </si>
  <si>
    <t>TUS50Bﾕﾆﾊﾞｰｻﾙ用主軸ﾋﾟﾝ</t>
  </si>
  <si>
    <t>TUSB02055</t>
  </si>
  <si>
    <t>TUS55Bﾕﾆﾊﾞｰｻﾙ用主軸ﾋﾟﾝ</t>
  </si>
  <si>
    <t>TUSB03050</t>
  </si>
  <si>
    <t>TUS50Bﾕﾆﾊﾞｰｻﾙ用ﾅｯﾄ</t>
  </si>
  <si>
    <t>TUSB03055</t>
  </si>
  <si>
    <t>TUS55Bﾕﾆﾊﾞｰｻﾙ用ﾅｯﾄ</t>
  </si>
  <si>
    <t>TUSB04050</t>
  </si>
  <si>
    <t>TUS50Bﾕﾆﾊﾞｰｻﾙ用軸受</t>
  </si>
  <si>
    <t>TUSB04055</t>
  </si>
  <si>
    <t>TUS55Bﾕﾆﾊﾞｰｻﾙ用軸受</t>
  </si>
  <si>
    <t>TUSB05055</t>
  </si>
  <si>
    <t>TUS55Bﾕﾆﾊﾞｰｻﾙ用ﾖｰｸ座金</t>
  </si>
  <si>
    <t>TUSB06050</t>
  </si>
  <si>
    <t>TUS50･55用抜止ﾎﾞﾙﾄ</t>
  </si>
  <si>
    <t>TUSB07080SO</t>
  </si>
  <si>
    <t>TUS80型十字ﾋﾟﾝ素材</t>
  </si>
  <si>
    <t>TUSB07090SO</t>
  </si>
  <si>
    <t>TUS90型十字ﾋﾟﾝ素材</t>
  </si>
  <si>
    <t>TUSB07100SO</t>
  </si>
  <si>
    <t>TUS100型十字ﾋﾟﾝ素材</t>
  </si>
  <si>
    <t>TUSB07110SO</t>
  </si>
  <si>
    <t>TUS110型十字ﾋﾟﾝ素材</t>
  </si>
  <si>
    <t>TY220SO</t>
  </si>
  <si>
    <t>ALTY-220ﾄﾞﾗﾑ素材</t>
  </si>
  <si>
    <t>TYN25ATE40</t>
  </si>
  <si>
    <t>TYN-25用当て金40~65(40･45)</t>
  </si>
  <si>
    <t>TYN25ATE50</t>
  </si>
  <si>
    <t>TYN-25用当て金40~65(50･55)</t>
  </si>
  <si>
    <t>TYN25ATE60</t>
  </si>
  <si>
    <t>TYN-25用当て金40~65(60･65)</t>
  </si>
  <si>
    <t>TYN25BTA</t>
  </si>
  <si>
    <t>TYN-25用ﾎﾞｽ前押え板(40~65)</t>
  </si>
  <si>
    <t>TYN25CLD</t>
  </si>
  <si>
    <t>抜き出し用油圧ｼﾘﾝﾀﾞｰTYN-25用</t>
  </si>
  <si>
    <t>TYN25FTA</t>
  </si>
  <si>
    <t>TYN-25用ﾎﾞｽ前補強板(40~65)</t>
  </si>
  <si>
    <t>TYN25ITA</t>
  </si>
  <si>
    <t>TYN-25用ｼﾘﾝﾀﾞｰ押え板(40~65)</t>
  </si>
  <si>
    <t>TYN30ATE55</t>
  </si>
  <si>
    <t>TYN-30用当て金55~80(55･60)</t>
  </si>
  <si>
    <t>TYN30ATE65</t>
  </si>
  <si>
    <t>TYN-30用当て金55~80(65･70)</t>
  </si>
  <si>
    <t>TYN30ATE75</t>
  </si>
  <si>
    <t>TYN-30用当て金55~80(75･80)</t>
  </si>
  <si>
    <t>TYN30BTA</t>
  </si>
  <si>
    <t>TYN-30用ﾎﾞｽ前押え板(55~80)</t>
  </si>
  <si>
    <t>TYN30CLD</t>
  </si>
  <si>
    <t>抜き出し用油圧ｼﾘﾝﾀﾞｰTYN-30用</t>
  </si>
  <si>
    <t>TYN30FTA</t>
  </si>
  <si>
    <t>TYN-30用ﾎﾞｽ前補強板(55~80)</t>
  </si>
  <si>
    <t>TYN30ITA</t>
  </si>
  <si>
    <t>TYN-30用ｼﾘﾝﾀﾞｰ押え板(55~80)</t>
  </si>
  <si>
    <t>TYN40ATE75</t>
  </si>
  <si>
    <t>TYN-40用当て金75~100(75･80)</t>
  </si>
  <si>
    <t>TYN40ATE85</t>
  </si>
  <si>
    <t>TYN-40用当て金75~100(85･90)</t>
  </si>
  <si>
    <t>TYN40ATE95</t>
  </si>
  <si>
    <t>TYN-40用当て金75~100(95･100)</t>
  </si>
  <si>
    <t>TYN40BTA</t>
  </si>
  <si>
    <t>TYN-40用ﾎﾞｽ前押え板(75~100)</t>
  </si>
  <si>
    <t>TYN40CLD</t>
  </si>
  <si>
    <t>抜き出し用油圧ｼﾘﾝﾀﾞｰTYN-40用</t>
  </si>
  <si>
    <t>TYN40FTA</t>
  </si>
  <si>
    <t>TYN-40用ﾎﾞｽ前補強板(75~100)</t>
  </si>
  <si>
    <t>TYN40ITA</t>
  </si>
  <si>
    <t>TYN-40用ｼﾘﾝﾀﾞｰ押え板(75~100)</t>
  </si>
  <si>
    <t>TYNB010830</t>
  </si>
  <si>
    <t>抜出治具用六角ﾎﾞﾙﾄM8*30</t>
  </si>
  <si>
    <t>TYNB010835</t>
  </si>
  <si>
    <t>抜出治具用六角ﾎﾞﾙﾄM8*35</t>
  </si>
  <si>
    <t>TYNB011630</t>
  </si>
  <si>
    <t>抜出治具用六角ﾎﾞﾙﾄM16*30</t>
  </si>
  <si>
    <t>TYNB012040</t>
  </si>
  <si>
    <t>抜出治具用六角ﾎﾞﾙﾄM20*40</t>
  </si>
  <si>
    <t>TYNB021260</t>
  </si>
  <si>
    <t>抜出治具用調整ﾎﾞﾙﾄM12*60</t>
  </si>
  <si>
    <t>TYNB021270</t>
  </si>
  <si>
    <t>抜出治具用調整ﾎﾞﾙﾄM12*70</t>
  </si>
  <si>
    <t>TYNB021280</t>
  </si>
  <si>
    <t>抜出治具用調整ﾎﾞﾙﾄM12*80</t>
  </si>
  <si>
    <t>TYNB0318400</t>
  </si>
  <si>
    <t>抜出治具用寸切ﾎﾞﾙﾄM18*400</t>
  </si>
  <si>
    <t>TYNB0318450</t>
  </si>
  <si>
    <t>抜出治具用寸切ﾎﾞﾙﾄM18*450</t>
  </si>
  <si>
    <t>TYNB0320450</t>
  </si>
  <si>
    <t>抜出治具用寸切ﾎﾞﾙﾄM20*450</t>
  </si>
  <si>
    <t>TYNB0320550</t>
  </si>
  <si>
    <t>抜出治具用寸切ﾎﾞﾙﾄM20*550</t>
  </si>
  <si>
    <t>TYNB0418</t>
  </si>
  <si>
    <t>抜出治具用ﾅｯﾄM18</t>
  </si>
  <si>
    <t>TYNB0420</t>
  </si>
  <si>
    <t>抜出治具用ﾅｯﾄM20</t>
  </si>
  <si>
    <t>TYO1AKO</t>
  </si>
  <si>
    <t>油圧ｼﾘﾝﾀﾞｰ固定ﾅｯﾄTYO-1A型M52</t>
  </si>
  <si>
    <t>TYO1ASI</t>
  </si>
  <si>
    <t>押し込み用油圧ｼﾘﾝﾀﾞｰTYO-1A型</t>
  </si>
  <si>
    <t>TYO1ASIS</t>
  </si>
  <si>
    <t>TYO-1A油圧ｼﾘﾝﾀﾞｰ(仕組品)</t>
  </si>
  <si>
    <t>TYO1AW28AN</t>
  </si>
  <si>
    <t>油圧ｼﾘﾝﾀﾞｰ案内ﾅｯﾄTYO-1A型W28</t>
  </si>
  <si>
    <t>TYO1AW32AN</t>
  </si>
  <si>
    <t>油圧ｼﾘﾝﾀﾞｰ案内ﾅｯﾄTYO-1A型W32</t>
  </si>
  <si>
    <t>TYO1AW35AN</t>
  </si>
  <si>
    <t>油圧ｼﾘﾝﾀﾞｰ案内ﾅｯﾄTYO-1A型W35</t>
  </si>
  <si>
    <t>TYO1AW38AN</t>
  </si>
  <si>
    <t>油圧ｼﾘﾝﾀﾞｰ案内ﾅｯﾄTYO-1A型W38</t>
  </si>
  <si>
    <t>TYO1AZA</t>
  </si>
  <si>
    <t>ﾌﾟﾛﾍﾟﾗ用座金TYO-1A型80φ</t>
  </si>
  <si>
    <t>TYO1AZA32</t>
  </si>
  <si>
    <t>ﾌﾟﾛﾍﾟﾗ用座金TYO-1A型(W32~38)</t>
  </si>
  <si>
    <t>TYO2AKO</t>
  </si>
  <si>
    <t>油圧ｼﾘﾝﾀﾞｰ固定ﾅｯﾄTYO-2A型M60</t>
  </si>
  <si>
    <t>TYO2ASI</t>
  </si>
  <si>
    <t>押し込み用油圧ｼﾘﾝﾀﾞｰTYO-2A型</t>
  </si>
  <si>
    <t>TYO2ASIS</t>
  </si>
  <si>
    <t>TYO-2A油圧ｼﾘﾝﾀﾞｰ(仕組品)</t>
  </si>
  <si>
    <t>TYO2AW38AN</t>
  </si>
  <si>
    <t>油圧ｼﾘﾝﾀﾞｰ案内ﾅｯﾄTYO-2A型W38</t>
  </si>
  <si>
    <t>TYO2AW40AN</t>
  </si>
  <si>
    <t>油圧ｼﾘﾝﾀﾞｰ案内ﾅｯﾄTYO-2A型W40</t>
  </si>
  <si>
    <t>TYO2AW45AN</t>
  </si>
  <si>
    <t>油圧ｼﾘﾝﾀﾞｰ案内ﾅｯﾄTYO-2A型W45</t>
  </si>
  <si>
    <t>TYO2AZA</t>
  </si>
  <si>
    <t>ﾌﾟﾛﾍﾟﾗ用座金TYO-2A型90φ</t>
  </si>
  <si>
    <t>TYO3AKO</t>
  </si>
  <si>
    <t>油圧ｼﾘﾝﾀﾞｰ固定ﾅｯﾄTYO-3A型M80</t>
  </si>
  <si>
    <t>TYO3AM56AN</t>
  </si>
  <si>
    <t>油圧ｼﾘﾝﾀﾞｰ案内ﾅｯﾄTYO-3A型M56</t>
  </si>
  <si>
    <t>TYO3AM60AN</t>
  </si>
  <si>
    <t>油圧ｼﾘﾝﾀﾞｰ案内ﾅｯﾄTYO-3A型M60</t>
  </si>
  <si>
    <t>TYO3ASI</t>
  </si>
  <si>
    <t>押し込み用油圧ｼﾘﾝﾀﾞｰTYO-3A型</t>
  </si>
  <si>
    <t>TYO3ASIS</t>
  </si>
  <si>
    <t>TYO-3A油圧ｼﾘﾝﾀﾞｰ(仕組品)</t>
  </si>
  <si>
    <t>TYO3AZA</t>
  </si>
  <si>
    <t>ﾌﾟﾛﾍﾟﾗ用座金TYO-3A型130φ</t>
  </si>
  <si>
    <t>TYO4AKO</t>
  </si>
  <si>
    <t>油圧ｼﾘﾝﾀﾞｰ固定ﾅｯﾄTYO-4A型M100</t>
  </si>
  <si>
    <t>TYO4AM72AN</t>
  </si>
  <si>
    <t>油圧ｼﾘﾝﾀﾞｰ案内ﾅｯﾄTYO-4A型M72</t>
  </si>
  <si>
    <t>TYO4AM80AN</t>
  </si>
  <si>
    <t>油圧ｼﾘﾝﾀﾞｰ案内ﾅｯﾄTYO-4A型M80</t>
  </si>
  <si>
    <t>TYO4ASI</t>
  </si>
  <si>
    <t>押し込み用油圧ｼﾘﾝﾀﾞｰTYO-4A型</t>
  </si>
  <si>
    <t>TYO4ASIS</t>
  </si>
  <si>
    <t>TYO-4A油圧ｼﾘﾝﾀﾞｰ(仕組品)</t>
  </si>
  <si>
    <t>TYO4AZA</t>
  </si>
  <si>
    <t>ﾌﾟﾛﾍﾟﾗ用座金TYO-4A型170φ</t>
  </si>
  <si>
    <t>TYO5ASI</t>
  </si>
  <si>
    <t>押し込み用油圧ｼﾘﾝﾀﾞｰTYO-5A型</t>
  </si>
  <si>
    <t>TYO5ASIS</t>
  </si>
  <si>
    <t>TYO-5A油圧ｼﾘﾝﾀﾞｰ(仕組品)</t>
  </si>
  <si>
    <t>TYO6ASI</t>
  </si>
  <si>
    <t>押し込み用油圧ｼﾘﾝﾀﾞｰTYO-6A型</t>
  </si>
  <si>
    <t>TYO6ASIS</t>
  </si>
  <si>
    <t>TYO-6A油圧ｼﾘﾝﾀﾞｰ(仕組品)</t>
  </si>
  <si>
    <t>TZAB01040</t>
  </si>
  <si>
    <t>40･45軸受ﾒﾀﾙ用ｵｲﾙﾘﾝｸﾞ(STD)</t>
  </si>
  <si>
    <t>TZAB01050</t>
  </si>
  <si>
    <t>50･55軸受ﾒﾀﾙ用ｵｲﾙﾘﾝｸﾞ(STD)</t>
  </si>
  <si>
    <t>TZAB01060</t>
  </si>
  <si>
    <t>60･65軸受ﾒﾀﾙ用ｵｲﾙﾘﾝｸﾞ(STD)</t>
  </si>
  <si>
    <t>TZAB01070</t>
  </si>
  <si>
    <t>70･75軸受ﾒﾀﾙ用ｵｲﾙﾘﾝｸﾞ(STD)</t>
  </si>
  <si>
    <t>TZAB01080</t>
  </si>
  <si>
    <t>80･85軸受ﾒﾀﾙ用ｵｲﾙﾘﾝｸﾞ(STD)</t>
  </si>
  <si>
    <t>TZAB02045</t>
  </si>
  <si>
    <t>45~65軸受ﾒﾀﾙ用ｵｲﾙﾘﾝｸﾞ(新型)</t>
  </si>
  <si>
    <t>TZAB02070</t>
  </si>
  <si>
    <t>70~85軸受ﾒﾀﾙ用ｵｲﾙﾘﾝｸﾞ(新型)</t>
  </si>
  <si>
    <t>TZAB02090</t>
  </si>
  <si>
    <t>90~105軸受ﾒﾀﾙ用ｵｲﾙﾘﾝｸﾞ(新型)</t>
  </si>
  <si>
    <t>TZAB030635</t>
  </si>
  <si>
    <t>6*35軸受ﾒﾀﾙ用ﾃｰﾊﾟｰﾋﾟﾝ</t>
  </si>
  <si>
    <t>TZAB030845</t>
  </si>
  <si>
    <t>8*45軸受ﾒﾀﾙ用ﾃｰﾊﾟｰﾋﾟﾝ</t>
  </si>
  <si>
    <t>TZAB0406</t>
  </si>
  <si>
    <t>1/4軸受ﾒﾀﾙ用ﾒｸﾗﾌﾟﾗｸﾞ</t>
  </si>
  <si>
    <t>TZAB050815</t>
  </si>
  <si>
    <t>M8*15軸受ﾒﾀﾙ用六角ﾎﾞﾙﾄ</t>
  </si>
  <si>
    <t>TZAB051225</t>
  </si>
  <si>
    <t>M12*25軸受ﾒﾀﾙ用六角ﾎﾞﾙﾄ</t>
  </si>
  <si>
    <t>TZAB051635</t>
  </si>
  <si>
    <t>M16*35軸受ﾒﾀﾙ用六角ﾎﾞﾙﾄ</t>
  </si>
  <si>
    <t>TZAB06085</t>
  </si>
  <si>
    <t>85軸受ﾒﾀﾙ用Oﾘﾝｸﾞ</t>
  </si>
  <si>
    <t>TZAB07</t>
  </si>
  <si>
    <t>軸受ﾒﾀﾙ用油蓋(共通)</t>
  </si>
  <si>
    <t>TZAB08</t>
  </si>
  <si>
    <t>軸受ﾒﾀﾙ用ﾌｪﾙﾄ(共通)</t>
  </si>
  <si>
    <t>TZAB092026</t>
  </si>
  <si>
    <t>20*26軸受ﾒﾀﾙ用ﾛｰﾙﾋﾟﾝ</t>
  </si>
  <si>
    <t>ZN30M</t>
  </si>
  <si>
    <t>φ30*400L亜鉛棒</t>
  </si>
  <si>
    <t>ZN35M</t>
  </si>
  <si>
    <t>φ35*400L亜鉛棒</t>
  </si>
  <si>
    <t>ZNB03M06016</t>
  </si>
  <si>
    <t>ｽﾃﾝM6*16全ﾈｼﾞﾎﾞﾙﾄ</t>
  </si>
  <si>
    <t>ZNB03M08020</t>
  </si>
  <si>
    <t>ｽﾃﾝM8*20全ﾈｼﾞﾎﾞﾙﾄ</t>
  </si>
  <si>
    <t>ZNH1650</t>
  </si>
  <si>
    <t>NO.1650亜鉛棒棒頭部</t>
  </si>
  <si>
    <t>ZNH500</t>
  </si>
  <si>
    <t>UMD-500(Z9-A)亜鉛棒棒頭部</t>
  </si>
  <si>
    <t>ZNH617</t>
  </si>
  <si>
    <t>NO.617亜鉛棒棒頭部</t>
  </si>
  <si>
    <t>ZNH8808430</t>
  </si>
  <si>
    <t>8808430亜鉛棒棒頭部</t>
  </si>
  <si>
    <t>ZNH8808454</t>
  </si>
  <si>
    <t>8808454亜鉛棒棒頭部</t>
  </si>
  <si>
    <t>ZNHNISSAN34</t>
  </si>
  <si>
    <t>日産3/4亜鉛棒棒頭部</t>
  </si>
  <si>
    <t>ZNHNISSAN38</t>
  </si>
  <si>
    <t>日産3/8亜鉛棒棒頭部</t>
  </si>
  <si>
    <t>ZNHY10A</t>
  </si>
  <si>
    <t>Y10-A亜鉛棒棒頭部</t>
  </si>
  <si>
    <t>ZNHY3A</t>
  </si>
  <si>
    <t>Y3-A亜鉛棒棒頭部</t>
  </si>
  <si>
    <t>ZNHY4A</t>
  </si>
  <si>
    <t>Y4-A亜鉛棒棒頭部</t>
  </si>
  <si>
    <t>ZNHY5A</t>
  </si>
  <si>
    <t>Y5-A亜鉛棒棒頭部</t>
  </si>
  <si>
    <t>ZNHY8A</t>
  </si>
  <si>
    <t>Y8-A亜鉛棒棒頭部</t>
  </si>
  <si>
    <t>ZNHY9A</t>
  </si>
  <si>
    <t>Y9-A亜鉛棒棒頭部</t>
  </si>
  <si>
    <t>ZNHZ10A</t>
  </si>
  <si>
    <t>Z10-A亜鉛棒棒頭部</t>
  </si>
  <si>
    <t>ZNHZ11A</t>
  </si>
  <si>
    <t>Z11-A亜鉛棒棒頭部</t>
  </si>
  <si>
    <t>ZNHZ12A</t>
  </si>
  <si>
    <t>Z1･2-A亜鉛棒棒頭部</t>
  </si>
  <si>
    <t>ZNHZ3A</t>
  </si>
  <si>
    <t>Z3-A亜鉛棒棒頭部</t>
  </si>
  <si>
    <t>ZNHZ5A</t>
  </si>
  <si>
    <t>Z5-A亜鉛棒棒頭部</t>
  </si>
  <si>
    <t>ZNHZ8ABS</t>
  </si>
  <si>
    <t>Z8-A亜鉛棒棒頭部(BS)</t>
  </si>
  <si>
    <t>ZNMASUMI060</t>
  </si>
  <si>
    <t>φ60*φ47*25tﾏｽﾐ亜鉛</t>
  </si>
  <si>
    <t>ZNMASUMI070</t>
  </si>
  <si>
    <t>φ70*φ59*25tﾏｽﾐ亜鉛</t>
  </si>
  <si>
    <t>ZNMASUMI080</t>
  </si>
  <si>
    <t>φ80*φ61*25tﾏｽﾐ亜鉛</t>
  </si>
  <si>
    <t>ZNMASUMI100</t>
  </si>
  <si>
    <t>φ100*φ81*25tﾏｽﾐ亜鉛</t>
  </si>
  <si>
    <t>ZNS16400</t>
  </si>
  <si>
    <t>φ16*400亜鉛棒素材</t>
  </si>
  <si>
    <t>ZNS17400</t>
  </si>
  <si>
    <t>φ17*400亜鉛棒素材</t>
  </si>
  <si>
    <t>ZNS20400</t>
  </si>
  <si>
    <t>φ20*400亜鉛棒素材</t>
  </si>
  <si>
    <t>ZNS22400</t>
  </si>
  <si>
    <t>φ22*400亜鉛棒素材</t>
  </si>
  <si>
    <t>ZNS25400</t>
  </si>
  <si>
    <t>φ25*400亜鉛棒素材</t>
  </si>
  <si>
    <t>ZNS28400</t>
  </si>
  <si>
    <t>φ28*400亜鉛棒素材</t>
  </si>
  <si>
    <t>ZNS30400</t>
  </si>
  <si>
    <t>φ30*400亜鉛棒素材</t>
  </si>
  <si>
    <t>ZNS35350</t>
  </si>
  <si>
    <t>φ35*350亜鉛棒素材</t>
  </si>
  <si>
    <t>ZNS35400</t>
  </si>
  <si>
    <t>φ35*400亜鉛棒素材</t>
  </si>
  <si>
    <t>ZNS40400</t>
  </si>
  <si>
    <t>φ40*400亜鉛棒素材</t>
  </si>
  <si>
    <t>TKW32A13S</t>
  </si>
  <si>
    <t>TKW40A05</t>
  </si>
  <si>
    <t>TKW40A06</t>
  </si>
  <si>
    <t>TKW40A08</t>
  </si>
  <si>
    <t>TKW40A10</t>
  </si>
  <si>
    <t>TKW40A12</t>
  </si>
  <si>
    <t>TKW40A13</t>
  </si>
  <si>
    <t>TKW40A13S</t>
  </si>
  <si>
    <t>TKW40A14</t>
  </si>
  <si>
    <t>TKW40A15</t>
  </si>
  <si>
    <t>TKW40A16</t>
  </si>
  <si>
    <t>TKW40A17</t>
  </si>
  <si>
    <t>TKW40A20</t>
  </si>
  <si>
    <t>TKW40A21BC</t>
  </si>
  <si>
    <t>TKW40A21SS</t>
  </si>
  <si>
    <t>TKW40A21SUS</t>
  </si>
  <si>
    <t>TKW40A29</t>
  </si>
  <si>
    <t>ALM100A120</t>
  </si>
  <si>
    <t>手配不可ｱﾙﾐ用φ120</t>
  </si>
  <si>
    <t>ALM100AN073</t>
  </si>
  <si>
    <t>手配不可73ｵｰﾘﾝｸﾞ</t>
  </si>
  <si>
    <t>ALM100AN075</t>
  </si>
  <si>
    <t>手配不可75ｵｰﾘﾝｸﾞ</t>
  </si>
  <si>
    <t>ALM125A130</t>
  </si>
  <si>
    <t>手配不可ｱﾙﾐ用φ130</t>
  </si>
  <si>
    <t>ALM125AN077</t>
  </si>
  <si>
    <t>手配不可77ｵｰﾘﾝｸﾞ</t>
  </si>
  <si>
    <t>ALM125AN078</t>
  </si>
  <si>
    <t>手配不可78ｵｰﾘﾝｸﾞ</t>
  </si>
  <si>
    <t>ALM125AN080</t>
  </si>
  <si>
    <t>手配不可80ｵｰﾘﾝｸﾞ</t>
  </si>
  <si>
    <t>ALM80A100</t>
  </si>
  <si>
    <t>手配不可ｱﾙﾐ用φ100</t>
  </si>
  <si>
    <t>ALM80AN071</t>
  </si>
  <si>
    <t>手配不可71ｵｰﾘﾝｸﾞ</t>
  </si>
  <si>
    <t>手配不可Sﾌﾟﾛﾍﾟﾗｶﾞｰﾄﾞ350</t>
  </si>
  <si>
    <t>手配不可Sｶﾞｰﾄﾞ取付板250</t>
  </si>
  <si>
    <t>手配不可Sﾌﾟﾛﾍﾟﾗｶﾞｰﾄﾞ450</t>
  </si>
  <si>
    <t>手配不可Sﾎﾞｰﾙ玉A(ﾎﾞｽ付)65</t>
  </si>
  <si>
    <t>手配不可Sﾎﾞｰﾙ玉B(ﾎﾞｽ付)65</t>
  </si>
  <si>
    <t>手配不可Sｼｰﾙｽﾀﾝﾊﾟｯｷﾝ押え100</t>
  </si>
  <si>
    <t>手配不可S間座60</t>
  </si>
  <si>
    <t>手配不可Sｼｰﾙｽﾀﾝﾊﾟｯｷﾝ押え110</t>
  </si>
  <si>
    <t>手配不可S止ﾒﾀﾙF50</t>
  </si>
  <si>
    <t>手配不可S軸受ﾒﾀﾙ大</t>
  </si>
  <si>
    <t>手配不可Sﾎｰｽｱﾀﾞﾌﾟﾀｰ40SPH</t>
  </si>
  <si>
    <t>手配不可SｻｲﾄﾞｽﾗｽﾀｰﾌﾟﾛﾍﾟﾗﾅｯﾄTST400P</t>
  </si>
  <si>
    <t>手配不可S内締めｽﾀﾝﾁｭｰﾌﾞ40-22</t>
  </si>
  <si>
    <t>手配不可S内締めｽﾀﾝﾁｭｰﾌﾞS90別作</t>
  </si>
  <si>
    <t>手配不可S吸込口丸座金21/2</t>
  </si>
  <si>
    <t>手配不可Sｷﾝｸﾞｽﾄﾝ(38)ﾗｯﾊﾟ丸座金75全面</t>
  </si>
  <si>
    <t>手配不可Sﾓﾉﾎﾟﾝｴﾙﾎﾞ用ﾅｯﾄ</t>
  </si>
  <si>
    <t>手配不可SｻｲﾄﾞｽﾗｽﾀｰﾌﾟﾛﾍﾟﾗﾅｯﾄTST300P</t>
  </si>
  <si>
    <t>手配不可Sｷﾝｸﾞｽﾄﾝ(100ｱﾐ)ﾗｯﾊﾟ220</t>
  </si>
  <si>
    <t>手配不可Sｷﾝｸﾞｽﾄﾝ(19)ﾊﾝﾄﾞﾙ19</t>
  </si>
  <si>
    <t>手配不可Sｽﾙﾊﾙ上部38</t>
  </si>
  <si>
    <t>手配不可S内締めｽﾀﾝﾁｭｰﾌﾞS94-60</t>
  </si>
  <si>
    <t>手配不可S内締めｽﾀﾝﾁｭｰﾌﾞS74(42-45)</t>
  </si>
  <si>
    <t>手配不可Sﾐｷｼﾝｸﾞ本体4-4</t>
  </si>
  <si>
    <t>手配不可S内締めｽﾀﾝﾁｭｰﾌﾞ60-22</t>
  </si>
  <si>
    <t>手配不可Sｷﾝｸﾞｽﾄﾝ本体100</t>
  </si>
  <si>
    <t>手配不可S舵用ｼｰﾙｽﾀﾝ締付ﾅｯﾄ270</t>
  </si>
  <si>
    <t>手配不可Sﾊﾟｯｷﾝ押えWF50</t>
  </si>
  <si>
    <t>手配不可Sﾊﾟｯｷﾝ押えS96</t>
  </si>
  <si>
    <t>手配不可SB3型ﾍﾟﾗﾅｯﾄ100-105</t>
  </si>
  <si>
    <t>手配不可SﾊﾟｯｷﾝﾎﾞｯｸｽTSL-130</t>
  </si>
  <si>
    <t>手配不可Sﾒﾈｼﾞ100</t>
  </si>
  <si>
    <t>手配不可S給水なしｽﾀﾝS130</t>
  </si>
  <si>
    <t>手配不可ST型ﾎｰｽ接手50</t>
  </si>
  <si>
    <t>手配不可Sﾎﾞｰﾙ玉A40</t>
  </si>
  <si>
    <t>手配不可S縦型こし器コシ部金具40</t>
  </si>
  <si>
    <t>手配不可S縦型こし器本体40</t>
  </si>
  <si>
    <t>SHOT08008330</t>
  </si>
  <si>
    <t>SHOT08008430</t>
  </si>
  <si>
    <t>手配不可S釣ﾒﾀﾙ50</t>
  </si>
  <si>
    <t>手配不可32A5.29ｵｰﾘﾝｸﾞ</t>
  </si>
  <si>
    <t>手配不可32A6.27ｵｰﾘﾝｸﾞ</t>
  </si>
  <si>
    <t>手配不可32Aﾊﾝﾄﾞﾙ</t>
  </si>
  <si>
    <t>手配不可32Aﾃﾌﾛﾝ</t>
  </si>
  <si>
    <t>手配不可32A12ｵｰﾘﾝｸﾞ</t>
  </si>
  <si>
    <t>手配不可32ASUS外筒</t>
  </si>
  <si>
    <t>手配不可32Aｺｼｱﾐ</t>
  </si>
  <si>
    <t>手配不可32A上蓋</t>
  </si>
  <si>
    <t>手配不可32A立込みﾎﾞﾙﾄ</t>
  </si>
  <si>
    <t>手配不可32AﾈｵﾌﾟﾚｰﾝP</t>
  </si>
  <si>
    <t>手配不可32A亜鉛Z11-1型</t>
  </si>
  <si>
    <t>手配不可32ABCﾌﾗﾝｼﾞ</t>
  </si>
  <si>
    <t>手配不可32A鉄ﾌﾗﾝｼﾞ</t>
  </si>
  <si>
    <t>手配不可32ASUSﾌﾗﾝｼﾞ</t>
  </si>
  <si>
    <t>手配不可40A5ｵｰﾘﾝｸﾞ</t>
  </si>
  <si>
    <t>手配不可40A6.27ｵｰﾘﾝｸﾞ</t>
  </si>
  <si>
    <t>手配不可40Aﾊﾝﾄﾞﾙ</t>
  </si>
  <si>
    <t>手配不可40Aﾃﾌﾛﾝ</t>
  </si>
  <si>
    <t>手配不可40A12ｵｰﾘﾝｸﾞ</t>
  </si>
  <si>
    <t>手配不可40A外筒ｱｸﾘﾙ</t>
  </si>
  <si>
    <t>手配不可40ASUS外筒</t>
  </si>
  <si>
    <t>手配不可40Aｺｼｱﾐ</t>
  </si>
  <si>
    <t>手配不可40A上蓋</t>
  </si>
  <si>
    <t>手配不可40A立込みﾎﾞﾙﾄ</t>
  </si>
  <si>
    <t>手配不可40Aﾈｵﾌﾟﾚｰﾝﾊﾟｯｷﾝ</t>
  </si>
  <si>
    <t>手配不可40A亜鉛</t>
  </si>
  <si>
    <t>手配不可40ABCﾌﾗﾝｼﾞ</t>
  </si>
  <si>
    <t>手配不可40A鉄ﾌﾗﾝｼﾞ</t>
  </si>
  <si>
    <t>手配不可40ASUSﾌﾗﾝｼﾞ</t>
  </si>
  <si>
    <t>手配不可40A29ｵｰﾘﾝｸﾞ</t>
  </si>
  <si>
    <t>TKW50A05</t>
  </si>
  <si>
    <t>手配不可50A5ｵｰﾘﾝｸﾞ</t>
  </si>
  <si>
    <t>TKW50A06</t>
  </si>
  <si>
    <t>手配不可50A6.7ｵｰﾘﾝｸﾞ</t>
  </si>
  <si>
    <t>TKW50A08</t>
  </si>
  <si>
    <t>手配不可50Aﾊﾝﾄﾞﾙ</t>
  </si>
  <si>
    <t>TKW50A10</t>
  </si>
  <si>
    <t>手配不可50Aﾃﾌﾛﾝ</t>
  </si>
  <si>
    <t>TKW50A100A20</t>
  </si>
  <si>
    <t>手配不可50A-100A亜鉛</t>
  </si>
  <si>
    <t>TKW50A12</t>
  </si>
  <si>
    <t>手配不可50A12ｵｰﾘﾝｸﾞ</t>
  </si>
  <si>
    <t>TKW50A13</t>
  </si>
  <si>
    <t>手配不可50A外筒ｱｸﾘﾙ</t>
  </si>
  <si>
    <t>TKW50A13S</t>
  </si>
  <si>
    <t>手配不可50A外筒SUS</t>
  </si>
  <si>
    <t>TKW50A14</t>
  </si>
  <si>
    <t>手配不可50Aｺｼｱﾐ</t>
  </si>
  <si>
    <t>TKW50A15</t>
  </si>
  <si>
    <t>手配不可50A上蓋</t>
  </si>
  <si>
    <t>TKW50A16</t>
  </si>
  <si>
    <t>手配不可50A立込みBT</t>
  </si>
  <si>
    <t>TKW50A17</t>
  </si>
  <si>
    <t>手配不可50AﾈｵﾌﾟﾚｰﾝP</t>
  </si>
  <si>
    <t>TKW50A21BC</t>
  </si>
  <si>
    <t>手配不可50ABCﾌﾗﾝｼﾞ</t>
  </si>
  <si>
    <t>TKW50A21SS</t>
  </si>
  <si>
    <t>手配不可50A鉄ﾌﾗﾝｼﾞ</t>
  </si>
  <si>
    <t>TKW50A21SUS</t>
  </si>
  <si>
    <t>手配不可50ASUSﾌﾗﾝｼﾞ</t>
  </si>
  <si>
    <t>TKW50A29</t>
  </si>
  <si>
    <t>手配不可50A29ｵｰﾘﾝｸﾞ</t>
  </si>
  <si>
    <t>TKW65A05</t>
  </si>
  <si>
    <t>手配不可65A5ｵｰﾘﾝｸﾞ</t>
  </si>
  <si>
    <t>TKW65A06</t>
  </si>
  <si>
    <t>手配不可65A6.27ｵｰﾘﾝｸﾞ</t>
  </si>
  <si>
    <t>TKW65A08</t>
  </si>
  <si>
    <t>手配不可65Aﾊﾝﾄﾞﾙ</t>
  </si>
  <si>
    <t>TKW65A10</t>
  </si>
  <si>
    <t>手配不可65Aﾃﾌﾛﾝ</t>
  </si>
  <si>
    <t>TKW65A12</t>
  </si>
  <si>
    <t>手配不可65A12ｵｰﾘﾝｸﾞ</t>
  </si>
  <si>
    <t>TKW65A13</t>
  </si>
  <si>
    <t>手配不可65A外筒ｱｸﾘﾙ</t>
  </si>
  <si>
    <t>TKW65A13S</t>
  </si>
  <si>
    <t>手配不可65A外筒SUS</t>
  </si>
  <si>
    <t>TKW65A14</t>
  </si>
  <si>
    <t>手配不可65Aｺｼｱﾐ</t>
  </si>
  <si>
    <t>TKW65A15</t>
  </si>
  <si>
    <t>手配不可65A上蓋</t>
  </si>
  <si>
    <t>TKW65A16</t>
  </si>
  <si>
    <t>手配不可65A立込みBT</t>
  </si>
  <si>
    <t>TKW65A17</t>
  </si>
  <si>
    <t>手配不可65AﾈｵﾌﾟﾚｰﾝP</t>
  </si>
  <si>
    <t>TKW65A21BC</t>
  </si>
  <si>
    <t>手配不可65ABCﾌﾗﾝｼﾞ</t>
  </si>
  <si>
    <t>TKW65A21SS</t>
  </si>
  <si>
    <t>手配不可65A鉄ﾌﾗﾝｼﾞ</t>
  </si>
  <si>
    <t>TKW65A21SUS</t>
  </si>
  <si>
    <t>手配不可65ASUSﾌﾗﾝｼﾞ</t>
  </si>
  <si>
    <t>TKW65A29</t>
  </si>
  <si>
    <t>手配不可65A29ｵｰﾘﾝｸﾞ</t>
  </si>
  <si>
    <t>AL09079G</t>
  </si>
  <si>
    <t>手配不可ﾍﾟﾗｱﾙﾐ79</t>
  </si>
  <si>
    <t>AL09080G</t>
  </si>
  <si>
    <t>手配不可ﾍﾟﾗｱﾙﾐ80</t>
  </si>
  <si>
    <t>ALY107</t>
  </si>
  <si>
    <t>手配不可107ｱﾙﾐ陽極</t>
  </si>
  <si>
    <t>ALY80</t>
  </si>
  <si>
    <t>手配不可80ｱﾙﾐ陽極</t>
  </si>
  <si>
    <t>ALYB20165L</t>
  </si>
  <si>
    <t>手配不可立込みM20×165左</t>
  </si>
  <si>
    <t>ALYB20165R</t>
  </si>
  <si>
    <t>手配不可立込みM20×165右</t>
  </si>
  <si>
    <t>ALYN20GL</t>
  </si>
  <si>
    <t>手配不可SUS菊ﾅｯﾄM20左</t>
  </si>
  <si>
    <t>ALYN20GR</t>
  </si>
  <si>
    <t>手配不可SUS菊ﾅｯﾄM20右</t>
  </si>
  <si>
    <t>CPGF4550</t>
  </si>
  <si>
    <t>手配不可丸棒使用釣ﾒﾀﾙ45-50</t>
  </si>
  <si>
    <t>CPGF5560</t>
  </si>
  <si>
    <t>手配不可丸棒使用釣ﾒﾀﾙ55-60</t>
  </si>
  <si>
    <t>TKW100A05</t>
  </si>
  <si>
    <t>手配不可100A5ｵｰﾘﾝｸﾞ</t>
  </si>
  <si>
    <t>TKW100A06</t>
  </si>
  <si>
    <t>手配不可100A6.7ｵｰﾘﾝｸﾞ</t>
  </si>
  <si>
    <t>TKW100A10</t>
  </si>
  <si>
    <t>手配不可100Aﾃﾌﾛﾝ</t>
  </si>
  <si>
    <t>TKW100A12</t>
  </si>
  <si>
    <t>手配不可100A12ｵｰﾘﾝｸﾞ</t>
  </si>
  <si>
    <t>TKW100A13</t>
  </si>
  <si>
    <t>手配不可100A外筒ｱｸﾘﾙ</t>
  </si>
  <si>
    <t>TKW100A13S</t>
  </si>
  <si>
    <t>手配不可100A外筒SUS</t>
  </si>
  <si>
    <t>TKW100A14</t>
  </si>
  <si>
    <t>手配不可100Aｺｼｱﾐ</t>
  </si>
  <si>
    <t>TKW100A15</t>
  </si>
  <si>
    <t>手配不可100A上蓋</t>
  </si>
  <si>
    <t>TKW100A16</t>
  </si>
  <si>
    <t>手配不可100A立込み</t>
  </si>
  <si>
    <t>TKW100A17</t>
  </si>
  <si>
    <t>手配不可100Aﾈｵﾌﾟﾚｰﾝ</t>
  </si>
  <si>
    <t>TKW100A17A</t>
  </si>
  <si>
    <t>手配不可100A17ｵｰﾘﾝｸﾞ</t>
  </si>
  <si>
    <t>TKW100A19B</t>
  </si>
  <si>
    <t>手配不可100A19Bｵｰﾘﾝｸﾞ</t>
  </si>
  <si>
    <t>TKW100A21SS</t>
  </si>
  <si>
    <t>手配不可100ASSﾌﾗﾝｼﾞ</t>
  </si>
  <si>
    <t>TKW100A21SUS</t>
  </si>
  <si>
    <t>手配不可100ASUSﾌﾗﾝｼﾞ</t>
  </si>
  <si>
    <t>TKW100A29</t>
  </si>
  <si>
    <t>手配不可100A29ｵｰﾘﾝｸﾞ</t>
  </si>
  <si>
    <t>TKW80A05</t>
  </si>
  <si>
    <t>手配不可80A5ｵｰﾘﾝｸﾞ</t>
  </si>
  <si>
    <t>TKW80A06</t>
  </si>
  <si>
    <t>手配不可80A6.27ｵｰﾘﾝｸﾞ</t>
  </si>
  <si>
    <t>TKW80A10</t>
  </si>
  <si>
    <t>手配不可80Aﾃﾌﾛﾝ</t>
  </si>
  <si>
    <t>TKW80A12</t>
  </si>
  <si>
    <t>手配不可80A12ｵｰﾘﾝｸﾞ</t>
  </si>
  <si>
    <t>TKW80A13</t>
  </si>
  <si>
    <t>手配不可80A外筒ｱｸﾘﾙ</t>
  </si>
  <si>
    <t>TKW80A13S</t>
  </si>
  <si>
    <t>手配不可80A外筒SUS</t>
  </si>
  <si>
    <t>TKW80A14</t>
  </si>
  <si>
    <t>手配不可80Aｺｼｱﾐ</t>
  </si>
  <si>
    <t>TKW80A15</t>
  </si>
  <si>
    <t>手配不可80A上蓋</t>
  </si>
  <si>
    <t>TKW80A16</t>
  </si>
  <si>
    <t>手配不可80A立込み</t>
  </si>
  <si>
    <t>TKW80A17</t>
  </si>
  <si>
    <t>手配不可80Aﾈｵﾌﾟﾚｰﾝ</t>
  </si>
  <si>
    <t>TKW80A17A</t>
  </si>
  <si>
    <t>手配不可80A17ｵｰﾘﾝｸﾞ</t>
  </si>
  <si>
    <t>TKW80A21SS</t>
  </si>
  <si>
    <t>手配不可80ASSﾌﾗﾝｼﾞ</t>
  </si>
  <si>
    <t>TKW80A21SUS</t>
  </si>
  <si>
    <t>手配不可80ASUSﾌﾗﾝｼﾞ</t>
  </si>
  <si>
    <t>TKW80A29</t>
  </si>
  <si>
    <t>手配不可80A29ｵｰﾘﾝｸﾞ</t>
  </si>
  <si>
    <t>ZNS45300G</t>
  </si>
  <si>
    <t>手配不可亜鉛棒45</t>
  </si>
  <si>
    <t>ZNS55300G</t>
  </si>
  <si>
    <t>手配不可亜鉛棒55</t>
  </si>
  <si>
    <t>ZNS60300G</t>
  </si>
  <si>
    <t>手配不可亜鉛棒60</t>
  </si>
  <si>
    <t>ZNS70300G</t>
  </si>
  <si>
    <t>手配不可亜鉛棒70</t>
  </si>
  <si>
    <t>ZNS80300G</t>
  </si>
  <si>
    <t>手配不可亜鉛棒80</t>
  </si>
  <si>
    <t>ZNY204G</t>
  </si>
  <si>
    <t>手配不可亀型亜鉛</t>
  </si>
  <si>
    <t>ZNY401G</t>
  </si>
  <si>
    <t>手配不可ﾎｰﾑﾍﾞｰｽ亜鉛</t>
  </si>
  <si>
    <t>BRD300H</t>
  </si>
  <si>
    <t>手配不可ﾎﾞﾗｰﾄﾞ300</t>
  </si>
  <si>
    <t>BRD350H</t>
  </si>
  <si>
    <t>手配不可ﾎﾞﾗｰﾄﾞ350</t>
  </si>
  <si>
    <t>BRD400H</t>
  </si>
  <si>
    <t>手配不可ﾎﾞﾗｰﾄﾞ400</t>
  </si>
  <si>
    <t>BTM4X5</t>
  </si>
  <si>
    <t>手配不可ｶｰﾎﾞﾝ用ﾋﾞｽ</t>
  </si>
  <si>
    <t>CBT200H</t>
  </si>
  <si>
    <t>手配不可ｸﾛｽﾋﾞｯﾄ200</t>
  </si>
  <si>
    <t>CBT260H</t>
  </si>
  <si>
    <t>手配不可ｸﾛｽﾋﾞｯﾄ260</t>
  </si>
  <si>
    <t>CBT310H</t>
  </si>
  <si>
    <t>手配不可ｸﾛｽﾋﾞｯﾄ310</t>
  </si>
  <si>
    <t>CBT330HK</t>
  </si>
  <si>
    <t>手配不可ｸﾛｽﾋﾞｯﾄ330角</t>
  </si>
  <si>
    <t>MPL0132</t>
  </si>
  <si>
    <t>手配不可ﾓﾉﾎﾟﾝP32</t>
  </si>
  <si>
    <t>OFA200</t>
  </si>
  <si>
    <t>手配不可ﾌｪｱﾘｰﾀﾞｰ200</t>
  </si>
  <si>
    <t>OFA250</t>
  </si>
  <si>
    <t>手配不可ﾌｪｱﾘｰﾀﾞｰ250</t>
  </si>
  <si>
    <t>OFA300</t>
  </si>
  <si>
    <t>手配不可ﾌｪｱﾘｰﾀﾞｰ300</t>
  </si>
  <si>
    <t>OFA350</t>
  </si>
  <si>
    <t>手配不可ﾌｪｱﾘｰﾀﾞｰ350</t>
  </si>
  <si>
    <t>手配不可Sﾌﾟﾛﾍﾟﾗｶﾞｰﾄﾞ本体250</t>
  </si>
  <si>
    <t>手配不可S80°ｴﾙﾎﾞ25</t>
  </si>
  <si>
    <t>手配不可S吸込口1/2</t>
  </si>
  <si>
    <t>手配不可SｶﾌﾞｾNO.4</t>
  </si>
  <si>
    <t>手配不可Sﾗｯﾊﾟ丸座金32</t>
  </si>
  <si>
    <t>手配不可SL型ﾎｰｽ接手44</t>
  </si>
  <si>
    <t>手配不可Sﾎﾟﾝﾌﾟｴﾙﾎﾞﾅｯﾄ65</t>
  </si>
  <si>
    <t>手配不可SL型給水ｽﾀﾝS140</t>
  </si>
  <si>
    <t>手配不可S別作給水L型ｽﾀﾝS195</t>
  </si>
  <si>
    <t>手配不可S止ﾒﾒﾀﾙF55</t>
  </si>
  <si>
    <t>手配不可Sﾒﾈｼﾞ70</t>
  </si>
  <si>
    <t>手配不可SｵﾀﾌｸS180</t>
  </si>
  <si>
    <t>手配不可Sｼｰﾙｽﾀﾝ間座50</t>
  </si>
  <si>
    <t>手配不可SB3型ﾍﾟﾗﾅｯﾄ85</t>
  </si>
  <si>
    <t>手配不可Sﾎﾞｽ型ﾍﾟﾗﾅｯﾄ90-95</t>
  </si>
  <si>
    <t>手配不可Sﾊﾟｯｷﾝﾎﾞｯｸｽ80</t>
  </si>
  <si>
    <t>手配不可Sﾊﾟｯｷﾝﾎﾞｯｸｽ50</t>
  </si>
  <si>
    <t>手配不可Sﾎﾟﾝﾌﾟｴﾙﾎﾞ63</t>
  </si>
  <si>
    <t>手配不可S吸込口19</t>
  </si>
  <si>
    <t>手配不可SｶﾌﾞｾNO.5</t>
  </si>
  <si>
    <t>手配不可S軸受ﾒﾀﾙｷｬｯﾌﾟ大</t>
  </si>
  <si>
    <t>手配不可Sｷﾝｸﾞｽﾄﾝﾒｸﾗﾌﾗﾝｼﾞ65</t>
  </si>
  <si>
    <t>手配不可S吸込口筒32</t>
  </si>
  <si>
    <t>手配不可S止ﾒﾒﾀﾙﾊﾞﾝﾄﾞ60</t>
  </si>
  <si>
    <t>手配不可Sｷﾝｸﾞｽﾄﾝﾌﾗﾝｼﾞ32</t>
  </si>
  <si>
    <t>手配不可Sｷﾝｸﾞｽﾄﾝﾒｸﾗﾌﾗﾝｼﾞ32</t>
  </si>
  <si>
    <t>手配不可Sｷﾝｸﾞｽﾄﾝﾊﾝﾄﾞﾙ100</t>
  </si>
  <si>
    <t>手配不可S吸込口25</t>
  </si>
  <si>
    <t>手配不可S筒ﾌﾗﾝｼﾞ</t>
  </si>
  <si>
    <t>手配不可Sﾍﾟﾗﾅｯﾄ95</t>
  </si>
  <si>
    <t>手配不可Sｷﾝｸﾞｽﾄﾚｰﾅｰ筒11/2</t>
  </si>
  <si>
    <t>手配不可SﾍﾟﾗﾅｯﾄB3型M100</t>
  </si>
  <si>
    <t>手配不可SﾍﾟﾗﾅｯﾄD1型軸105用145-150</t>
  </si>
  <si>
    <t>手配不可SﾍﾟﾗﾅｯﾄD1型165-170</t>
  </si>
  <si>
    <t>手配不可SﾍﾟﾗﾅｯﾄD1型175-180</t>
  </si>
  <si>
    <t>STG01M08</t>
  </si>
  <si>
    <t>手配不可M8SUS皿ﾋﾞｽ</t>
  </si>
  <si>
    <t>STG01M10</t>
  </si>
  <si>
    <t>手配不可M10SUS皿ﾋﾞｽ</t>
  </si>
  <si>
    <t>STG02P09</t>
  </si>
  <si>
    <t>手配不可P9ｵｰﾘﾝｸﾞ</t>
  </si>
  <si>
    <t>STG02P11</t>
  </si>
  <si>
    <t>手配不可P11ｵｰﾘﾝｸﾞ</t>
  </si>
  <si>
    <t>TKW032G</t>
  </si>
  <si>
    <t>手配不可TKW-32縦型ｺｼ器標準</t>
  </si>
  <si>
    <t>TKW032GK</t>
  </si>
  <si>
    <t>手配不可TKW-32縦型ｺｼ器検査</t>
  </si>
  <si>
    <t>MPL0138</t>
  </si>
  <si>
    <t>手配不可ﾓﾉﾎﾟﾝP38</t>
  </si>
  <si>
    <t>QCGN5K020</t>
  </si>
  <si>
    <t>手配不可逆止ﾅｲﾛﾝC5K-20A</t>
  </si>
  <si>
    <t>QCGN5K020NK</t>
  </si>
  <si>
    <t>手配不可逆止ﾅｲﾛﾝCNK品5K-20A</t>
  </si>
  <si>
    <t>QCGN5K025</t>
  </si>
  <si>
    <t>手配不可逆止ﾅｲﾛﾝC5K-25A</t>
  </si>
  <si>
    <t>QCGN5K025NK</t>
  </si>
  <si>
    <t>手配不可逆止ﾅｲﾛﾝCNK品5K-25A</t>
  </si>
  <si>
    <t>QCGN5K032</t>
  </si>
  <si>
    <t>手配不可逆止ﾅｲﾛﾝC5K-32A</t>
  </si>
  <si>
    <t>QCGN5K032NK</t>
  </si>
  <si>
    <t>手配不可逆止ﾅｲﾛﾝCNK品5K-32A</t>
  </si>
  <si>
    <t>QCGN5K040</t>
  </si>
  <si>
    <t>手配不可逆止ﾅｲﾛﾝC5K-40A</t>
  </si>
  <si>
    <t>QCGN5K040NK</t>
  </si>
  <si>
    <t>手配不可逆止ﾅｲﾛﾝCNK品5K-40A</t>
  </si>
  <si>
    <t>QCGN5K050</t>
  </si>
  <si>
    <t>手配不可逆止ﾅｲﾛﾝC5K-50A</t>
  </si>
  <si>
    <t>QCGN5K050NK</t>
  </si>
  <si>
    <t>手配不可逆止ﾅｲﾛﾝCNK品5K-50A</t>
  </si>
  <si>
    <t>QCGN5K065</t>
  </si>
  <si>
    <t>手配不可逆止ﾅｲﾛﾝC5K-65A</t>
  </si>
  <si>
    <t>QCGN5K065NK</t>
  </si>
  <si>
    <t>手配不可逆止ﾅｲﾛﾝCNK品5K-65A</t>
  </si>
  <si>
    <t>SHOT08008090</t>
  </si>
  <si>
    <t>SHOT08008350</t>
  </si>
  <si>
    <t>SHOT08008500</t>
  </si>
  <si>
    <t>手配不可Sﾎｰｽｱﾀﾞﾌﾟﾀｰ38</t>
  </si>
  <si>
    <t>SHOT08008100</t>
  </si>
  <si>
    <t>SHOT08008380</t>
  </si>
  <si>
    <t>191*300L(7”用)CR布巻ﾎｰｽ</t>
  </si>
  <si>
    <t>BLT0012020</t>
  </si>
  <si>
    <t>M12*20六角穴付ﾎﾞﾙﾄ(ﾃﾌﾛﾝ)</t>
  </si>
  <si>
    <t>手配不可SﾌﾟﾛﾍﾟﾗｶﾞｰﾄﾞTST-300P</t>
  </si>
  <si>
    <t>手配不可Sﾌﾟﾛﾍﾟﾗｶﾞｰﾄﾞ取付板TST-300P</t>
  </si>
  <si>
    <t>手配不可Sﾌﾟﾛﾍﾟﾗｶﾞｰﾄﾞ取付板TST-350P</t>
  </si>
  <si>
    <t>手配不可Sﾌﾟﾛﾍﾟﾗｶﾞｰﾄﾞ取付板400</t>
  </si>
  <si>
    <t>手配不可Sﾌﾟﾛﾍﾟﾗｶﾞｰﾄﾞ取付板450</t>
  </si>
  <si>
    <t>手配不可SﾍﾟﾗﾅｯﾄD1型195-200</t>
  </si>
  <si>
    <t>手配不可S縦型砂ｺｼ本体65W</t>
  </si>
  <si>
    <t>手配不可Sｷﾝｸﾞｽﾄﾚｰﾅｰ50</t>
  </si>
  <si>
    <t>手配不可Sｷﾝｸﾞｽﾄﾚｰﾅｰ六角ﾅｯﾄ65</t>
  </si>
  <si>
    <t>手配不可Sｼｰﾙｽﾀﾝ間座55</t>
  </si>
  <si>
    <t>手配不可SﾌﾟﾛﾍﾟﾗﾅｯﾄB3型M105</t>
  </si>
  <si>
    <t>手配不可S横型砂ｺｼ穴明ﾌﾗﾝｼﾞ40W</t>
  </si>
  <si>
    <t>手配不可S逆ﾌﾞｯｼﾝｸﾞ25</t>
  </si>
  <si>
    <t>手配不可Sﾓﾉﾎﾟﾝ六角ﾅｯﾄ付ｴﾙﾎﾞ65</t>
  </si>
  <si>
    <t>手配不可Sにぎりﾊﾝﾄﾞﾙ65</t>
  </si>
  <si>
    <t>手配不可S舵軸ｼｰﾙｽﾀﾝ取付金具本体TP90</t>
  </si>
  <si>
    <t>手配不可S内締めPO105</t>
  </si>
  <si>
    <t>手配不可S内締めPO70</t>
  </si>
  <si>
    <t>手配不可S縦型砂ｺｼ穴明ﾌﾗﾝｼﾞ40W</t>
  </si>
  <si>
    <t>手配不可S内締めPO100</t>
  </si>
  <si>
    <t>手配不可S内締めPO80</t>
  </si>
  <si>
    <t>手配不可S止ﾒﾒﾀﾙ75</t>
  </si>
  <si>
    <t>手配不可SﾀﾞｼﾞｸPOS120-80</t>
  </si>
  <si>
    <t>手配不可S内締めｽﾀﾝﾁｭｰﾌﾞS80(48-50)</t>
  </si>
  <si>
    <t>手配不可S内締めｽﾀﾝﾁｭｰﾌﾞ60-28</t>
  </si>
  <si>
    <t>手配不可S内締めｽﾀﾝﾁｭｰﾌﾞS66(38-40)</t>
  </si>
  <si>
    <t>手配不可S舵ｼｰﾙｽﾀﾝ締付ﾅｯﾄ38</t>
  </si>
  <si>
    <t>手配不可S舵ｼｰﾙｽﾀﾝ締付ﾅｯﾄ38大</t>
  </si>
  <si>
    <t>手配不可S舵ｼｰﾙｽﾀﾝ締付ﾅｯﾄ65-70</t>
  </si>
  <si>
    <t>手配不可S舵ｼｰﾙｽﾀﾝ締付ﾅｯﾄ75大</t>
  </si>
  <si>
    <t>手配不可S舵ｼｰﾙｽﾀﾝ締付ﾅｯﾄ70</t>
  </si>
  <si>
    <t>手配不可S舵ｼｰﾙｽﾀﾝ締付ﾅｯﾄ60大</t>
  </si>
  <si>
    <t>手配不可S舵ｼｰﾙｽﾀﾝ締付ﾅｯﾄ55大</t>
  </si>
  <si>
    <t>手配不可S舵ｼｰﾙｽﾀﾝ締付ﾅｯﾄ20</t>
  </si>
  <si>
    <t>手配不可S舵ｼｰﾙｽﾀﾝ締付ﾅｯﾄ44</t>
  </si>
  <si>
    <t>手配不可S舵ｼｰﾙｽﾀﾝ締付ﾅｯﾄ44大</t>
  </si>
  <si>
    <t>手配不可S舵ｼｰﾙｽﾀﾝ締付ﾅｯﾄ35</t>
  </si>
  <si>
    <t>手配不可S舵ｼｰﾙｽﾀﾝ締付ﾅｯﾄS140</t>
  </si>
  <si>
    <t>手配不可S舵ｼｰﾙｽﾀﾝ締付ﾅｯﾄS60</t>
  </si>
  <si>
    <t>手配不可S舵ｼｰﾙｽﾀﾝ締付ﾅｯﾄS50</t>
  </si>
  <si>
    <t>手配不可S舵ｼｰﾙｽﾀﾝ締付ﾅｯﾄS96</t>
  </si>
  <si>
    <t>手配不可S舵軸ﾊﾟｯｷﾝ押え60</t>
  </si>
  <si>
    <t>手配不可S舵軸ﾊﾟｯｷﾝ押えS50</t>
  </si>
  <si>
    <t>手配不可S舵ｼｰﾙｽﾀﾝ締付ﾅｯﾄ28大</t>
  </si>
  <si>
    <t>手配不可S舵ｼｰﾙｽﾀﾝ締付ﾅｯﾄ28</t>
  </si>
  <si>
    <t>手配不可S舵ｼｰﾙｽﾀﾝ締付ﾅｯﾄS67</t>
  </si>
  <si>
    <t>手配不可S舵ｼｰﾙｽﾀﾝ締付ﾅｯﾄS70</t>
  </si>
  <si>
    <t>手配不可S舵ｼｰﾙｽﾀﾝ締付ﾅｯﾄ64</t>
  </si>
  <si>
    <t>手配不可S舵ｼｰﾙｽﾀﾝ締付ﾅｯﾄS64</t>
  </si>
  <si>
    <t>手配不可S舵ｼｰﾙｽﾀﾝ締付ﾅｯﾄS77</t>
  </si>
  <si>
    <t>手配不可S舵ｼｰﾙｽﾀﾝ締付ﾅｯﾄS110</t>
  </si>
  <si>
    <t>手配不可SｵﾀﾌｸS50</t>
  </si>
  <si>
    <t>手配不可Sｵﾀﾌｸ小</t>
  </si>
  <si>
    <t>手配不可S袋ﾅｯﾄ28大</t>
  </si>
  <si>
    <t>手配不可S袋ﾅｯﾄ75</t>
  </si>
  <si>
    <t>手配不可S袋ﾅｯﾄ60</t>
  </si>
  <si>
    <t>手配不可S袋ﾅｯﾄ38</t>
  </si>
  <si>
    <t>手配不可S袋ﾅｯﾄ32大</t>
  </si>
  <si>
    <t>手配不可S袋ﾅｯﾄ35</t>
  </si>
  <si>
    <t>手配不可Sｵﾀﾌｸ50</t>
  </si>
  <si>
    <t>手配不可STSFｼｰﾙｽﾀﾝ角ﾌﾗﾝｼﾞ本体105</t>
  </si>
  <si>
    <t>手配不可STSFｼｰﾙｽﾀﾝ角ﾌﾗﾝｼﾞ本体95</t>
  </si>
  <si>
    <t>手配不可S舵ｼｰﾙｽﾀﾝ締付ﾅｯﾄ110</t>
  </si>
  <si>
    <t>手配不可S舵ｼｰﾙｽﾀﾝ締付ﾅｯﾄS170</t>
  </si>
  <si>
    <t>手配不可S舵ｼｰﾙｽﾀﾝ締付ﾅｯﾄS160L</t>
  </si>
  <si>
    <t>手配不可S舵ｼｰﾙｽﾀﾝ締付ﾅｯﾄS127</t>
  </si>
  <si>
    <t>手配不可S舵ｼｰﾙｽﾀﾝ締付ﾅｯﾄS120</t>
  </si>
  <si>
    <t>手配不可S舵ｼｰﾙｽﾀﾝ締付ﾅｯﾄS150</t>
  </si>
  <si>
    <t>手配不可S舵ｼｰﾙｽﾀﾝ用締付ﾅｯﾄS88</t>
  </si>
  <si>
    <t>手配不可S舵ｼｰﾙｽﾀﾝ用締付ﾅｯﾄS96</t>
  </si>
  <si>
    <t>手配不可S舵ｼｰﾙｽﾀﾝ用締付ﾅｯﾄS110(別作)</t>
  </si>
  <si>
    <t>手配不可S舵ｼｰﾙｽﾀﾝ用締付ﾅｯﾄS140(別作)</t>
  </si>
  <si>
    <t>手配不可S舵ｼｰﾙｽﾀﾝ用締付ﾅｯﾄS140</t>
  </si>
  <si>
    <t>手配不可S舵ｼｰﾙｽﾀﾝ用締付ﾅｯﾄS160(別作)</t>
  </si>
  <si>
    <t>手配不可S舵ｼｰﾙｽﾀﾝ用締付ﾅｯﾄS170</t>
  </si>
  <si>
    <t>手配不可S舵ｼｰﾙｽﾀﾝ用締付ﾅｯﾄS160</t>
  </si>
  <si>
    <t>手配不可S舵ｼｰﾙｽﾀﾝ用締付ﾅｯﾄS127</t>
  </si>
  <si>
    <t>手配不可S舵ｼｰﾙｽﾀﾝ用締付ﾅｯﾄS120</t>
  </si>
  <si>
    <t>手配不可S舵ｼｰﾙｽﾀﾝ用締付ﾅｯﾄ30</t>
  </si>
  <si>
    <t>手配不可S舵ｼｰﾙｽﾀﾝ用締付ﾅｯﾄS88(袋)</t>
  </si>
  <si>
    <t>手配不可S舵ｼｰﾙｽﾀﾝ用締付ﾅｯﾄS70(袋)</t>
  </si>
  <si>
    <t>手配不可Sｵﾀﾌｸ38</t>
  </si>
  <si>
    <t>手配不可Sｵﾀﾌｸ55</t>
  </si>
  <si>
    <t>手配不可SｵﾀﾌｸS120</t>
  </si>
  <si>
    <t>手配不可SｵﾀﾌｸS127</t>
  </si>
  <si>
    <t>手配不可SｵﾀﾌｸS150</t>
  </si>
  <si>
    <t>手配不可S止ﾒﾒﾀﾙ57</t>
  </si>
  <si>
    <t>手配不可S止ﾒﾒﾀﾙ160</t>
  </si>
  <si>
    <t>手配不可S止ﾒﾒﾀﾙS170</t>
  </si>
  <si>
    <t>手配不可S止ﾒﾒﾀﾙ96S</t>
  </si>
  <si>
    <t>手配不可S袋ﾅｯﾄS60</t>
  </si>
  <si>
    <t>手配不可S袋ﾅｯﾄS50</t>
  </si>
  <si>
    <t>手配不可S袋ﾅｯﾄS70</t>
  </si>
  <si>
    <t>手配不可S袋ﾅｯﾄS67</t>
  </si>
  <si>
    <t>手配不可S袋ﾅｯﾄS64</t>
  </si>
  <si>
    <t>手配不可S袋ﾅｯﾄS77</t>
  </si>
  <si>
    <t>手配不可ST型接手ﾊﾟｲﾌﾟ76</t>
  </si>
  <si>
    <t>手配不可S異径ｴﾙﾎﾞ20</t>
  </si>
  <si>
    <t>手配不可Sｴﾙﾎﾞ19</t>
  </si>
  <si>
    <t>手配不可Sﾕﾆﾊﾞｰｻﾙ本体120</t>
  </si>
  <si>
    <t>手配不可Sﾕﾆﾊﾞｰｻﾙｼﾞｮｲﾝﾄ120</t>
  </si>
  <si>
    <t>手配不可SﾌﾟﾛﾍﾟﾗﾅｯﾄD1155-160</t>
  </si>
  <si>
    <t>手配不可Sｽﾀﾝﾁｭｰﾌﾞﾐｿﾞ穴筒195軸48-50</t>
  </si>
  <si>
    <t>手配不可SB3型ﾍﾟﾗﾅｯﾄ90-95</t>
  </si>
  <si>
    <t>手配不可SB3型ﾍﾟﾗﾅｯﾄ80-85</t>
  </si>
  <si>
    <t>手配不可SB3型ﾍﾟﾗﾅｯﾄ75</t>
  </si>
  <si>
    <t>手配不可SB3型ﾍﾟﾗﾅｯﾄ70</t>
  </si>
  <si>
    <t>手配不可SB3型ﾍﾟﾗﾅｯﾄ65</t>
  </si>
  <si>
    <t>手配不可SB3型ﾍﾟﾗﾅｯﾄ60</t>
  </si>
  <si>
    <t>手配不可SB3型ﾍﾟﾗﾅｯﾄ55</t>
  </si>
  <si>
    <t>手配不可SB3型ﾍﾟﾗﾅｯﾄ48-50</t>
  </si>
  <si>
    <t>手配不可SB3型ﾍﾟﾗﾅｯﾄ42-45</t>
  </si>
  <si>
    <t>手配不可SB3型ﾍﾟﾗﾅｯﾄ38-40</t>
  </si>
  <si>
    <t>手配不可SB3型ﾍﾟﾗﾅｯﾄ32-36</t>
  </si>
  <si>
    <t>手配不可SB3型ﾍﾟﾗﾅｯﾄ28-30</t>
  </si>
  <si>
    <t>手配不可SS-5430-32</t>
  </si>
  <si>
    <t>手配不可SS-6034-36</t>
  </si>
  <si>
    <t>SUSBT08X18</t>
  </si>
  <si>
    <t>手配不可SUSﾎﾞﾙﾄM8×18</t>
  </si>
  <si>
    <t>KA6905045J</t>
  </si>
  <si>
    <t>50*45ﾎﾞｰﾙｷﾝｸﾞｽﾄﾝ用本体(ｴﾙﾎﾞ付)JCI品</t>
  </si>
  <si>
    <t>KA69050J</t>
  </si>
  <si>
    <t>2”(50)ﾎﾞｰﾙｷﾝｸﾞｽﾄﾝ用本体(ｴﾙﾎﾞ付)JCI品</t>
  </si>
  <si>
    <t>手配不可Sｼﾞｮｲﾝﾄ</t>
  </si>
  <si>
    <t>手配不可Sｽﾀﾝﾁｭｰﾌﾞ軸45</t>
  </si>
  <si>
    <t>手配不可SｼｰﾙｽﾀﾝJ38-40</t>
  </si>
  <si>
    <t>手配不可S別作ﾍﾟﾗﾅｯﾄ110-115</t>
  </si>
  <si>
    <t>手配不可S別作ﾍﾟﾗﾅｯﾄ100-105</t>
  </si>
  <si>
    <t>手配不可S別作ﾍﾟﾗﾅｯﾄ90-95</t>
  </si>
  <si>
    <t>手配不可S別作ﾍﾟﾗﾅｯﾄ80-85</t>
  </si>
  <si>
    <t>手配不可S別作ﾍﾟﾗﾅｯﾄ75</t>
  </si>
  <si>
    <t>手配不可S別作ﾍﾟﾗﾅｯﾄ70</t>
  </si>
  <si>
    <t>手配不可S別作ﾍﾟﾗﾅｯﾄ65</t>
  </si>
  <si>
    <t>手配不可S別作ﾍﾟﾗﾅｯﾄ60</t>
  </si>
  <si>
    <t>手配不可S別作ﾍﾟﾗﾅｯﾄ48</t>
  </si>
  <si>
    <t>手配不可SｽﾀﾝﾁｭｰﾌﾞS88-50</t>
  </si>
  <si>
    <t>手配不可Sｽﾀﾝﾁｭｰﾌﾞ60</t>
  </si>
  <si>
    <t>手配不可STSP70</t>
  </si>
  <si>
    <t>手配不可SｽﾀﾝﾁｭｰﾌﾞS77-45</t>
  </si>
  <si>
    <t>手配不可Sﾊﾟｯｷﾝﾎﾞｯｸｽ85</t>
  </si>
  <si>
    <t>手配不可Sﾊﾟｯｷﾝﾎﾞｯｸｽ110</t>
  </si>
  <si>
    <t>手配不可SﾊﾟｯｷﾝﾎﾞｯｸｽWF90</t>
  </si>
  <si>
    <t>手配不可SﾊﾟｯｷﾝﾎﾞｯｸｽWF100</t>
  </si>
  <si>
    <t>手配不可SﾊﾟｯｷﾝﾎﾞｯｸｽWF115</t>
  </si>
  <si>
    <t>手配不可SﾊﾟｯｷﾝﾎﾞｯｸｽS150</t>
  </si>
  <si>
    <t>手配不可SﾊﾟｯｷﾝﾎﾞｯｸｽS140</t>
  </si>
  <si>
    <t>手配不可SﾊﾟｯｷﾝﾎﾞｯｸｽS110(別作)</t>
  </si>
  <si>
    <t>手配不可Sﾊﾟｯｷﾝﾎﾞｯｸｽ80(別作)</t>
  </si>
  <si>
    <t>手配不可SﾊﾟｯｷﾝﾎﾞｯｸｽW110(別作)</t>
  </si>
  <si>
    <t>手配不可Sﾊﾟｯｷﾝﾎﾞｯｸｽ35</t>
  </si>
  <si>
    <t>手配不可Sﾊﾟｯｷﾝﾎﾞｯｸｽ200</t>
  </si>
  <si>
    <t>手配不可Sﾊﾟｯｷﾝﾎﾞｯｸｽ150</t>
  </si>
  <si>
    <t>手配不可Sﾊﾟｯｷﾝﾎﾞｯｸｽ140</t>
  </si>
  <si>
    <t>手配不可Sﾊﾟｯｷﾝﾎﾞｯｸｽ30</t>
  </si>
  <si>
    <t>手配不可Sﾊﾟｯｷﾝﾎﾞｯｸｽ25</t>
  </si>
  <si>
    <t>手配不可Sﾕﾆﾊﾞｰｻﾙ25</t>
  </si>
  <si>
    <t>手配不可Sﾕﾆﾊﾞｰｻﾙ28</t>
  </si>
  <si>
    <t>手配不可Sﾕﾆﾊﾞｰｻﾙ32</t>
  </si>
  <si>
    <t>手配不可Sﾕﾆﾊﾞｰｻﾙ35</t>
  </si>
  <si>
    <t>手配不可Sﾕﾆﾊﾞｰｻﾙ38</t>
  </si>
  <si>
    <t>手配不可Sﾕﾆﾊﾞｰｻﾙ40</t>
  </si>
  <si>
    <t>手配不可Sﾕﾆﾊﾞｰｻﾙ45</t>
  </si>
  <si>
    <t>手配不可Sﾕﾆﾊﾞｰｻﾙ55</t>
  </si>
  <si>
    <t>手配不可Sﾕﾆﾊﾞｰｻﾙ50</t>
  </si>
  <si>
    <t>手配不可Sﾕﾆﾊﾞｰｻﾙ50B</t>
  </si>
  <si>
    <t>手配不可Sﾊﾟｯｷﾝ押えWF75</t>
  </si>
  <si>
    <t>手配不可Sﾊﾟｯｷﾝ押えWF65</t>
  </si>
  <si>
    <t>手配不可Sﾊﾟｯｷﾝ押え60</t>
  </si>
  <si>
    <t>手配不可Sﾊﾟｯｷﾝ押えS70</t>
  </si>
  <si>
    <t>手配不可Sﾊﾟｯｷﾝ押えWF70</t>
  </si>
  <si>
    <t>手配不可Sﾊﾟｯｷﾝ押え55</t>
  </si>
  <si>
    <t>手配不可Sﾊﾟｯｷﾝ押えS60</t>
  </si>
  <si>
    <t>手配不可Sﾊﾟｯｷﾝ押えS127(旧)</t>
  </si>
  <si>
    <t>手配不可Sﾊﾟｯｷﾝ押え80</t>
  </si>
  <si>
    <t>手配不可Sﾊﾟｯｷﾝ押え50</t>
  </si>
  <si>
    <t>手配不可Sｵｲﾙｼｰﾙ400</t>
  </si>
  <si>
    <t>手配不可Sﾊﾟｯｷﾝ押え96</t>
  </si>
  <si>
    <t>手配不可Sﾊﾟｯｷﾝ押えS88</t>
  </si>
  <si>
    <t>手配不可S角ﾌﾗﾝｼﾞ150×70×25t</t>
  </si>
  <si>
    <t>手配不可S角ﾌﾗﾝｼﾞ200×170×25t</t>
  </si>
  <si>
    <t>手配不可S角ﾌﾗﾝｼﾞ230×240×135×25t</t>
  </si>
  <si>
    <t>手配不可S角ﾌﾗﾝｼﾞ230×240×φ135×25t</t>
  </si>
  <si>
    <t>手配不可S角ﾌﾗﾝｼﾞ270×140×25t</t>
  </si>
  <si>
    <t>手配不可S角ﾌﾗﾝｼﾞ180×23.5×φ110×35t</t>
  </si>
  <si>
    <t>手配不可S角ﾌﾗﾝｼﾞ200×φ115×10t</t>
  </si>
  <si>
    <t>手配不可S角ﾌﾗﾝｼﾞ202×202×8t</t>
  </si>
  <si>
    <t>手配不可S間座210×105×42</t>
  </si>
  <si>
    <t>手配不可S間座165×95×20t</t>
  </si>
  <si>
    <t>手配不可S間座200×100×20t</t>
  </si>
  <si>
    <t>手配不可S間座270×270×φ150×35t</t>
  </si>
  <si>
    <t>手配不可S間座270×270×32t</t>
  </si>
  <si>
    <t>手配不可Sﾌﾗﾝｼﾞ</t>
  </si>
  <si>
    <t>手配不可Sﾌﾗﾝｼﾞ穴なし85</t>
  </si>
  <si>
    <t>手配不可S砂ｺｼﾌﾗﾝｼﾞ50</t>
  </si>
  <si>
    <t>手配不可Sﾌﾗﾝｼﾞ80</t>
  </si>
  <si>
    <t>手配不可Sﾒｸﾗﾌﾗﾝｼﾞ穴小</t>
  </si>
  <si>
    <t>手配不可Sﾒｸﾗﾌﾗﾝｼﾞ150×80×2.0t</t>
  </si>
  <si>
    <t>手配不可Sﾒｸﾗﾌﾗﾝｼﾞ</t>
  </si>
  <si>
    <t>手配不可Sﾒｸﾗﾌﾗﾝｼﾞ未加工</t>
  </si>
  <si>
    <t>手配不可Sﾒｸﾗﾌﾗﾝｼﾞ70</t>
  </si>
  <si>
    <t>手配不可Sﾒｸﾗﾌﾗﾝｼﾞ190×190×φ75×2.0t</t>
  </si>
  <si>
    <t>手配不可Sﾒｸﾗﾌﾗﾝｼﾞ100</t>
  </si>
  <si>
    <t>手配不可Sﾒｸﾗﾌﾗﾝｼﾞ250×35t</t>
  </si>
  <si>
    <t>手配不可Sﾒｸﾗﾌﾗﾝｼﾞ85</t>
  </si>
  <si>
    <t>手配不可Sﾒｸﾗﾌﾗﾝｼﾞ90</t>
  </si>
  <si>
    <t>手配不可Sﾒｸﾗﾌﾗﾝｼﾞ80</t>
  </si>
  <si>
    <t>手配不可Sﾒｸﾗﾌﾗﾝｼﾞ110</t>
  </si>
  <si>
    <t>手配不可Sﾒｸﾗﾌﾗﾝｼﾞ280×30t</t>
  </si>
  <si>
    <t>手配不可Sﾒｸﾗﾌﾗﾝｼﾞ300×30t</t>
  </si>
  <si>
    <t>手配不可S丸座金S110165</t>
  </si>
  <si>
    <t>手配不可S丸座金S140195</t>
  </si>
  <si>
    <t>手配不可S丸座金S140130×75×15t</t>
  </si>
  <si>
    <t>手配不可Sﾍﾟﾗﾅｯﾄ45</t>
  </si>
  <si>
    <t>手配不可S三角ﾌﾗﾝｼﾞ</t>
  </si>
  <si>
    <t>手配不可STSP別50</t>
  </si>
  <si>
    <t>手配不可STSP別55</t>
  </si>
  <si>
    <t>手配不可STSP70Y</t>
  </si>
  <si>
    <t>手配不可STSP75</t>
  </si>
  <si>
    <t>手配不可Sｽﾗｲﾄﾞﾒﾀﾙ68</t>
  </si>
  <si>
    <t>手配不可Sｽﾗｲﾄﾞﾒﾀﾙ上76</t>
  </si>
  <si>
    <t>手配不可Sｽﾗｲﾄﾞﾒﾀﾙ下76</t>
  </si>
  <si>
    <t>手配不可STSP別40</t>
  </si>
  <si>
    <t>手配不可Sｵﾀﾌｸ88</t>
  </si>
  <si>
    <t>手配不可Sﾕﾆﾊﾞｰｻﾙ中</t>
  </si>
  <si>
    <t>手配不可Sﾕﾆﾊﾞｰｻﾙ大</t>
  </si>
  <si>
    <t>SHOT08008450</t>
  </si>
  <si>
    <t>手配不可Sﾃﾞｯｷﾋﾟｰｽ筒32</t>
  </si>
  <si>
    <t>SHOT08008460</t>
  </si>
  <si>
    <t>手配不可Sﾃﾞｯｷﾋﾟｰｽ筒38</t>
  </si>
  <si>
    <t>SHOT08008470</t>
  </si>
  <si>
    <t>手配不可Sﾃﾞｯｷﾋﾟｰｽﾌﾀ32</t>
  </si>
  <si>
    <t>SHOT08008480</t>
  </si>
  <si>
    <t>手配不可Sﾃﾞｯｷﾋﾟｰｽﾌﾀ38</t>
  </si>
  <si>
    <t>HA4G25S</t>
  </si>
  <si>
    <t>手配不可HA-4ﾄﾞﾗﾑ25S</t>
  </si>
  <si>
    <t>HA4G30S</t>
  </si>
  <si>
    <t>手配不可HA-4ﾄﾞﾗﾑ30S</t>
  </si>
  <si>
    <t>HA4G40S</t>
  </si>
  <si>
    <t>手配不可HA-4ﾄﾞﾗﾑ40S</t>
  </si>
  <si>
    <t>TST032-02</t>
  </si>
  <si>
    <t>手配不可32SPﾌﾗﾝｼﾞ</t>
  </si>
  <si>
    <t>TST032-02H-25</t>
  </si>
  <si>
    <t>手配不可32SPH25ﾎｰｽ</t>
  </si>
  <si>
    <t>TST032-02H-32</t>
  </si>
  <si>
    <t>手配不可32SPH32ﾎｰｽ</t>
  </si>
  <si>
    <t>TST040-02</t>
  </si>
  <si>
    <t>手配不可40SPﾌﾗﾝｼﾞ</t>
  </si>
  <si>
    <t>TST040-02H</t>
  </si>
  <si>
    <t>手配不可40SPH38ﾎｰｽ</t>
  </si>
  <si>
    <t>TST050-02</t>
  </si>
  <si>
    <t>手配不可50SPﾌﾗﾝｼﾞ</t>
  </si>
  <si>
    <t>TST050-02H-45</t>
  </si>
  <si>
    <t>手配不可50SPH45ﾎｰｽ</t>
  </si>
  <si>
    <t>TST050-02H-50</t>
  </si>
  <si>
    <t>手配不可50SPH50ﾎｰｽ</t>
  </si>
  <si>
    <t>TST080-02-50</t>
  </si>
  <si>
    <t>手配不可80SPﾌﾗﾝｼﾞ</t>
  </si>
  <si>
    <t>TST080-02H-63</t>
  </si>
  <si>
    <t>手配不可80SPH63ﾎｰｽ</t>
  </si>
  <si>
    <t>TST080-02H-76</t>
  </si>
  <si>
    <t>手配不可80SPH76ﾎｰｽ</t>
  </si>
  <si>
    <t>SHOT08008510</t>
  </si>
  <si>
    <t>手配不可Sｷﾝｸﾞｽﾄﾝ本体65</t>
  </si>
  <si>
    <t>SHOT08008520</t>
  </si>
  <si>
    <t>手配不可S複式ﾖｺ型ﾌﾀA65W</t>
  </si>
  <si>
    <t>SHOT08008530</t>
  </si>
  <si>
    <t>手配不可S複式ﾖｺ型ﾌﾀB65W</t>
  </si>
  <si>
    <t>SHOT08008290</t>
  </si>
  <si>
    <t>SHOT08008540</t>
  </si>
  <si>
    <t>手配不可SEEﾌﾗﾝｼﾞ</t>
  </si>
  <si>
    <t>SHOT08008550</t>
  </si>
  <si>
    <t>手配不可Sﾖｺ型砂ｺｼ本体65W</t>
  </si>
  <si>
    <t>SHOT08008560</t>
  </si>
  <si>
    <t>手配不可Sﾒｸﾗﾌﾗﾝｼﾞ38</t>
  </si>
  <si>
    <t>SHOT08008570</t>
  </si>
  <si>
    <t>手配不可Sﾒｸﾗﾌﾗﾝｼﾞ50</t>
  </si>
  <si>
    <t>BSTKNO21</t>
  </si>
  <si>
    <t>手配不可BS立込みM16×85</t>
  </si>
  <si>
    <t>BSTKNO21A</t>
  </si>
  <si>
    <t>手配不可BS一種ﾅｯﾄM16</t>
  </si>
  <si>
    <t>BSTKNO21B</t>
  </si>
  <si>
    <t>手配不可BS三種ﾅｯﾄM16</t>
  </si>
  <si>
    <t>FCSA01S</t>
  </si>
  <si>
    <t>手配不可FCﾄﾞﾗﾑSA1素材</t>
  </si>
  <si>
    <t>FCSA02S</t>
  </si>
  <si>
    <t>手配不可FCﾄﾞﾗﾑSA2素材</t>
  </si>
  <si>
    <t>FCSA03S</t>
  </si>
  <si>
    <t>手配不可FCﾄﾞﾗﾑSA3素材</t>
  </si>
  <si>
    <t>FCSA04S</t>
  </si>
  <si>
    <t>手配不可FCﾄﾞﾗﾑSA4素材</t>
  </si>
  <si>
    <t>FCSA05S</t>
  </si>
  <si>
    <t>手配不可FCﾄﾞﾗﾑSA5素材</t>
  </si>
  <si>
    <t>FCSA06S</t>
  </si>
  <si>
    <t>手配不可FCﾄﾞﾗﾑSA6素材</t>
  </si>
  <si>
    <t>FCSA07S</t>
  </si>
  <si>
    <t>手配不可FCﾄﾞﾗﾑSA7素材</t>
  </si>
  <si>
    <t>SHOT08008580</t>
  </si>
  <si>
    <t>手配不可Sﾎﾞｰﾙﾅｯﾄ63</t>
  </si>
  <si>
    <t>UC120G</t>
  </si>
  <si>
    <t>手配不可ｶｰﾎﾞﾝ保持器120</t>
  </si>
  <si>
    <t>UC130G</t>
  </si>
  <si>
    <t>手配不可ｶｰﾎﾞﾝ保持器130</t>
  </si>
  <si>
    <t>SHOT08008590</t>
  </si>
  <si>
    <t>手配不可Sｺｼ器本体50SH</t>
  </si>
  <si>
    <t>SHOT08008600</t>
  </si>
  <si>
    <t>手配不可Sﾊﾝﾄﾞﾙ65</t>
  </si>
  <si>
    <t>SHOT08008610</t>
  </si>
  <si>
    <t>手配不可Sﾎｰｽｱﾀﾞﾌﾟﾀｰ50</t>
  </si>
  <si>
    <t>SHOT08008620</t>
  </si>
  <si>
    <t>手配不可Sﾎｰｽｱﾀﾞﾌﾟﾀｰ44</t>
  </si>
  <si>
    <t>手配不可STSP50</t>
  </si>
  <si>
    <t>手配不可Sｶｯﾌﾟﾘﾝｸﾞ</t>
  </si>
  <si>
    <t>手配不可Sｽﾗｲﾄﾞﾒﾀﾙ127</t>
  </si>
  <si>
    <t>手配不可S菊ﾅｯﾄφ260×188×130</t>
  </si>
  <si>
    <t>手配不可S袋ﾅｯﾄ195</t>
  </si>
  <si>
    <t>手配不可SﾍﾟﾗﾅｯﾄC1M60(穴ﾅｼ)</t>
  </si>
  <si>
    <t>手配不可S防衛庁PG(BC6)80</t>
  </si>
  <si>
    <t>手配不可Sﾕﾆﾊﾞｰｻﾙｼﾞｮｲﾝﾄ80</t>
  </si>
  <si>
    <t>手配不可S筒77</t>
  </si>
  <si>
    <t>手配不可S筒S88150L</t>
  </si>
  <si>
    <t>手配不可S筒S88200L</t>
  </si>
  <si>
    <t>手配不可S筒127150L</t>
  </si>
  <si>
    <t>手配不可S筒S96</t>
  </si>
  <si>
    <t>手配不可S筒S120150L</t>
  </si>
  <si>
    <t>手配不可S筒S77</t>
  </si>
  <si>
    <t>手配不可S筒S50</t>
  </si>
  <si>
    <t>手配不可S筒別S127</t>
  </si>
  <si>
    <t>手配不可S筒別S110</t>
  </si>
  <si>
    <t>手配不可S筒S110</t>
  </si>
  <si>
    <t>手配不可Sｽﾗｲﾄﾞﾒﾀﾙ70</t>
  </si>
  <si>
    <t>手配不可Sｽﾗｲﾄﾞﾒﾀﾙ63</t>
  </si>
  <si>
    <t>手配不可Sｽﾗｲﾄﾞﾒﾀﾙ57</t>
  </si>
  <si>
    <t>手配不可Sｽﾗｲﾄﾞﾒﾀﾙ50</t>
  </si>
  <si>
    <t>手配不可SｽﾗｲﾄﾞﾒﾀﾙF50</t>
  </si>
  <si>
    <t>手配不可SｽﾗｲﾄﾞﾒﾀﾙF40</t>
  </si>
  <si>
    <t>手配不可SｽﾗｲﾄﾞﾒﾀﾙF38</t>
  </si>
  <si>
    <t>手配不可SｽﾗｲﾄﾞﾒﾀﾙF34</t>
  </si>
  <si>
    <t>手配不可Sｽﾗｲﾄﾞﾒﾀﾙ44</t>
  </si>
  <si>
    <t>手配不可SﾗﾝﾀﾝﾘﾝｸﾞWF60</t>
  </si>
  <si>
    <t>手配不可Sｷﾝｸﾞｽﾄﾝ(ｱﾐ)4</t>
  </si>
  <si>
    <t>手配不可Sｷﾝｸﾞｽﾄﾝ(ｱﾐ)3</t>
  </si>
  <si>
    <t>手配不可Sｷﾝｸﾞｽﾄﾝ(ｱﾐ)2</t>
  </si>
  <si>
    <t>手配不可Sｷﾝｸﾞｽﾄﾝ(ｱﾐ)1</t>
  </si>
  <si>
    <t>手配不可Sｷﾝｸﾞｽﾄﾝ(ｱﾐ)75</t>
  </si>
  <si>
    <t>手配不可Sﾊﾟｯｷﾝ押え</t>
  </si>
  <si>
    <t>手配不可Sﾊﾟｯｷﾝ押え160×150L</t>
  </si>
  <si>
    <t>手配不可Sﾊﾟｯｷﾝ押え190</t>
  </si>
  <si>
    <t>手配不可Sｼｰﾙｽﾀﾝ</t>
  </si>
  <si>
    <t>手配不可SﾊﾟｯｷﾝｸﾞﾗﾝﾄﾞP280×170×外210</t>
  </si>
  <si>
    <t>HA5G30S</t>
  </si>
  <si>
    <t>手配不可HA5ﾄﾞﾗﾑ30S</t>
  </si>
  <si>
    <t>手配不可Sﾊﾟｯｷﾝ押えP225</t>
  </si>
  <si>
    <t>手配不可Sﾊﾟｯｷﾝ押えP200内125</t>
  </si>
  <si>
    <t>手配不可Sﾊﾟｯｷﾝ押えP230</t>
  </si>
  <si>
    <t>手配不可Sﾊﾟｯｷﾝ押えP250</t>
  </si>
  <si>
    <t>手配不可SﾊﾟｯｷﾝｸﾞﾗﾝﾄﾞP300</t>
  </si>
  <si>
    <t>手配不可SﾊﾟｯｷﾝｸﾞﾗﾝﾄﾞP240内165</t>
  </si>
  <si>
    <t>手配不可SﾊﾟｯｷﾝｸﾞﾗﾝﾄﾞP235内145</t>
  </si>
  <si>
    <t>手配不可SﾊﾟｯｷﾝｸﾞﾗﾝﾄﾞP280</t>
  </si>
  <si>
    <t>手配不可SﾊﾟｯｷﾝｸﾞﾗﾝﾄﾞP285</t>
  </si>
  <si>
    <t>手配不可Sﾊﾟｯｷﾝ押えP240(内160)</t>
  </si>
  <si>
    <t>手配不可Sﾊﾟｯｷﾝ押えP230(内100)</t>
  </si>
  <si>
    <t>手配不可Sﾊﾟｯｷﾝ押えP230(内110)</t>
  </si>
  <si>
    <t>手配不可Sﾊﾟｯｷﾝ押えP270(内165)</t>
  </si>
  <si>
    <t>手配不可Sﾊﾟｯｷﾝ押えP230(内145)</t>
  </si>
  <si>
    <t>手配不可Sﾊﾟｯｷﾝ押えP250(内165)</t>
  </si>
  <si>
    <t>手配不可Sﾊﾟｯｷﾝ押えP250(内155)</t>
  </si>
  <si>
    <t>手配不可Sﾊﾟｯｷﾝ押えP240(内145)</t>
  </si>
  <si>
    <t>手配不可Sﾊﾟｯｷﾝ押えP250(内160)</t>
  </si>
  <si>
    <t>手配不可Sﾊﾟｯｷﾝ押えP250(内150)</t>
  </si>
  <si>
    <t>手配不可Sﾊﾟｯｷﾝ押えP255(内190)</t>
  </si>
  <si>
    <t>手配不可Sﾊﾟｯｷﾝ押えP240(内150)</t>
  </si>
  <si>
    <t>手配不可Sﾊﾟｯｷﾝ押えP240(内185)</t>
  </si>
  <si>
    <t>手配不可Sﾊﾟｯｷﾝ押えP255(内170)</t>
  </si>
  <si>
    <t>手配不可Sﾊﾟｯｷﾝ押えP280(内170)</t>
  </si>
  <si>
    <t>手配不可Sﾊﾟｯｷﾝ押えP280(内160)</t>
  </si>
  <si>
    <t>手配不可Sﾊﾟｯｷﾝ押えP270(内185)</t>
  </si>
  <si>
    <t>手配不可Sﾊﾟｯｷﾝ押えP395</t>
  </si>
  <si>
    <t>手配不可Sﾊﾟｯｷﾝ押えP365</t>
  </si>
  <si>
    <t>手配不可SﾊﾟｯｷﾝｸﾞﾗﾝﾄﾞS180×180L</t>
  </si>
  <si>
    <t>手配不可SﾊﾟｯｷﾝｸﾞﾗﾝﾄﾞS180×200L</t>
  </si>
  <si>
    <t>手配不可Sｽﾀﾝﾁｭｰﾌﾞ蒲部型160</t>
  </si>
  <si>
    <t>手配不可Sｽﾀﾝﾁｭｰﾌﾞ蒲部型170</t>
  </si>
  <si>
    <t>手配不可SﾍﾟﾗﾅｯﾄD1型105</t>
  </si>
  <si>
    <t>手配不可Sﾊﾟｯｷﾝｸﾞﾗﾝﾄﾞ220×200L</t>
  </si>
  <si>
    <t>手配不可Sﾊﾟｯｷﾝｸﾞﾗﾝﾄﾞ240×200L</t>
  </si>
  <si>
    <t>手配不可Sﾊﾟｯｷﾝｸﾞﾗﾝﾄﾞ150×200L</t>
  </si>
  <si>
    <t>手配不可SﾌﾗﾝｼﾞC1150</t>
  </si>
  <si>
    <t>手配不可Sﾊﾟｯｷﾝｸﾞﾗﾝﾄﾞ200×130</t>
  </si>
  <si>
    <t>手配不可Sﾊﾟｯｷﾝｸﾞﾗﾝﾄﾞ200×100</t>
  </si>
  <si>
    <t>手配不可Sﾊﾟｯｷﾝｸﾞﾗﾝﾄﾞ240×200</t>
  </si>
  <si>
    <t>手配不可SﾊﾟｯｷﾝｸﾞﾗﾝﾄﾞP340内205</t>
  </si>
  <si>
    <t>手配不可SﾊﾟｯｷﾝｸﾞﾗﾝﾄﾞP380</t>
  </si>
  <si>
    <t>手配不可STSL250B</t>
  </si>
  <si>
    <t>手配不可SｼｰﾙｽﾀﾝS180-115</t>
  </si>
  <si>
    <t>手配不可SｼｰﾙｽﾀﾝS180-115ｳﾗﾍﾞﾀ</t>
  </si>
  <si>
    <t>手配不可S別作ｽﾀﾝS180-14</t>
  </si>
  <si>
    <t>手配不可SﾍﾟﾗﾅｯﾄD1型185-190</t>
  </si>
  <si>
    <t>手配不可Sﾊﾟｯｷﾝ押え75</t>
  </si>
  <si>
    <t>手配不可Sﾊﾟｯｷﾝ押え180×200</t>
  </si>
  <si>
    <t>手配不可Sﾊﾟｯｷﾝｸﾞﾗﾝﾄﾞ190×150</t>
  </si>
  <si>
    <t>手配不可Sﾊﾟｯｷﾝｸﾞﾗﾝﾄﾞ190×200</t>
  </si>
  <si>
    <t>手配不可Sﾊﾟｯｷﾝｸﾞﾗﾝﾄﾞ別190×200</t>
  </si>
  <si>
    <t>手配不可Sﾊﾟｯｷﾝｸﾞﾗﾝﾄﾞ別280×200</t>
  </si>
  <si>
    <t>手配不可SｽﾀﾝﾁｭｰﾌﾞS160-100</t>
  </si>
  <si>
    <t>手配不可SﾍﾟﾗﾅｯﾄB3型90-95</t>
  </si>
  <si>
    <t>手配不可Sｵﾀﾌｸ34-36</t>
  </si>
  <si>
    <t>手配不可S給水ｽﾀﾝS150-95</t>
  </si>
  <si>
    <t>手配不可S別作S170給水無ｽﾀﾝ</t>
  </si>
  <si>
    <t>手配不可SﾍﾟﾗﾅｯﾄD1型80</t>
  </si>
  <si>
    <t>手配不可SﾍﾟﾗﾅｯﾄD1型115</t>
  </si>
  <si>
    <t>手配不可SﾍﾟﾗﾅｯﾄD1型135-140</t>
  </si>
  <si>
    <t>手配不可Sｽﾀﾝﾁｭｰﾌﾞ</t>
  </si>
  <si>
    <t>手配不可SｽﾀﾝﾁｭｰﾌﾞS150-90</t>
  </si>
  <si>
    <t>手配不可S袋ﾅｯﾄS110</t>
  </si>
  <si>
    <t>手配不可S舵軸PGS110</t>
  </si>
  <si>
    <t>手配不可S袋ﾅｯﾄS96</t>
  </si>
  <si>
    <t>手配不可S六角ﾅｯﾄ</t>
  </si>
  <si>
    <t>手配不可S丸座金70</t>
  </si>
  <si>
    <t>手配不可S舵軸PG80-50</t>
  </si>
  <si>
    <t>手配不可S舵軸PG60-105</t>
  </si>
  <si>
    <t>手配不可Sﾒｸﾗﾌﾗﾝｼﾞ5K-40</t>
  </si>
  <si>
    <t>手配不可Sﾒｸﾗﾌﾗﾝｼﾞ5K-20</t>
  </si>
  <si>
    <t>手配不可Sﾒｸﾗﾌﾗﾝｼﾞ5K-25</t>
  </si>
  <si>
    <t>手配不可Sﾒｸﾗﾌﾗﾝｼﾞ5K-15</t>
  </si>
  <si>
    <t>手配不可Sﾒｸﾗﾌﾗﾝｼﾞ5K-32</t>
  </si>
  <si>
    <t>手配不可Sﾒｸﾗﾌﾗﾝｼﾞ5K-65</t>
  </si>
  <si>
    <t>手配不可Sﾒｸﾗｱｲﾌﾗﾝｼﾞ16K</t>
  </si>
  <si>
    <t>手配不可S穴あきﾌﾗﾝｼﾞ</t>
  </si>
  <si>
    <t>手配不可S穴あきﾌﾗﾝｼﾞ5K-20</t>
  </si>
  <si>
    <t>手配不可S止め板180</t>
  </si>
  <si>
    <t>手配不可S止め板135</t>
  </si>
  <si>
    <t>手配不可S小判ﾌﾗﾝｼﾞ</t>
  </si>
  <si>
    <t>手配不可Sﾎﾞｰﾙﾅｯﾄ</t>
  </si>
  <si>
    <t>手配不可S角ﾌﾗﾝｼﾞ</t>
  </si>
  <si>
    <t>手配不可Sｷﾝｸﾞｽﾄﾝﾌﾞﾗﾝｸﾌﾗﾝｼﾞ32</t>
  </si>
  <si>
    <t>手配不可Sｷﾝｸﾞｽﾄﾝﾌﾞﾗﾝｸﾌﾗﾝｼﾞ50</t>
  </si>
  <si>
    <t>手配不可S穴あきﾌﾗﾝｼﾞ5K-40</t>
  </si>
  <si>
    <t>手配不可S穴あきﾌﾗﾝｼﾞ5K-15</t>
  </si>
  <si>
    <t>手配不可S穴あきﾌﾗﾝｼﾞ5K-32</t>
  </si>
  <si>
    <t>手配不可S穴あきﾌﾗﾝｼﾞ5K-85</t>
  </si>
  <si>
    <t>手配不可Sﾊﾟｯｷﾝ押え内115</t>
  </si>
  <si>
    <t>手配不可Sﾊﾟｯｷﾝ押え内125</t>
  </si>
  <si>
    <t>手配不可Sﾊﾟｯｷﾝ押え内65</t>
  </si>
  <si>
    <t>手配不可Sﾊﾟｯｷﾝ押え210×100</t>
  </si>
  <si>
    <t>手配不可Sﾊﾟｯｷﾝ押え200×80</t>
  </si>
  <si>
    <t>手配不可Sﾊﾟｯｷﾝ押え145×70×8t</t>
  </si>
  <si>
    <t>手配不可Sﾊﾟｯｷﾝ押え165×90×10t</t>
  </si>
  <si>
    <t>手配不可Sﾊﾟｯｷﾝ押え170×125×8t</t>
  </si>
  <si>
    <t>手配不可Sﾊﾟｯｷﾝ押え160×110×8t</t>
  </si>
  <si>
    <t>手配不可Sﾊﾟｯｷﾝ押え170×115×10t</t>
  </si>
  <si>
    <t>手配不可Sﾊﾟｯｷﾝ押え180×125×10t</t>
  </si>
  <si>
    <t>手配不可Sﾊﾟｯｷﾝ押え190×140×10t</t>
  </si>
  <si>
    <t>手配不可Sﾊﾟｯｷﾝ押え190×135×20t</t>
  </si>
  <si>
    <t>手配不可Sﾊﾟｯｷﾝ押え195×140×30t</t>
  </si>
  <si>
    <t>手配不可Sﾊﾟｯｷﾝｸﾞﾗﾝﾄﾞ55</t>
  </si>
  <si>
    <t>手配不可Sﾊﾟｯｷﾝｸﾞﾗﾝﾄﾞ40</t>
  </si>
  <si>
    <t>手配不可Sﾊﾟｯｷﾝｸﾞﾗﾝﾄﾞ70</t>
  </si>
  <si>
    <t>手配不可S舵ｼｰﾙ締付ﾅｯﾄ外245</t>
  </si>
  <si>
    <t>手配不可S舵ｼｰﾙ締付ﾅｯﾄ外280</t>
  </si>
  <si>
    <t>手配不可Sﾊﾟｯｷﾝ押え250×150×25</t>
  </si>
  <si>
    <t>手配不可Sﾊﾟｯｷﾝ押え320×200×30</t>
  </si>
  <si>
    <t>手配不可Sﾊﾟｯｷﾝ押え330×130×30</t>
  </si>
  <si>
    <t>手配不可Sﾊﾟｯｷﾝ押え355×235×30</t>
  </si>
  <si>
    <t>手配不可Sﾊﾟｯｷﾝ押え390×210×15</t>
  </si>
  <si>
    <t>手配不可Sﾊﾟｯｷﾝ押え415×280×45</t>
  </si>
  <si>
    <t>手配不可Sﾊﾟｯｷﾝ押え430×310×40</t>
  </si>
  <si>
    <t>TSBH40</t>
  </si>
  <si>
    <t>手配不可TSB-40本体</t>
  </si>
  <si>
    <t>TSBH45</t>
  </si>
  <si>
    <t>手配不可TSB-45本体</t>
  </si>
  <si>
    <t>TSBH50</t>
  </si>
  <si>
    <t>手配不可TSB-50本体</t>
  </si>
  <si>
    <t>TSBH55</t>
  </si>
  <si>
    <t>手配不可TSB-55本体</t>
  </si>
  <si>
    <t>TSBH60</t>
  </si>
  <si>
    <t>手配不可TSB-60本体</t>
  </si>
  <si>
    <t>TSBH65</t>
  </si>
  <si>
    <t>手配不可TSB-65本体</t>
  </si>
  <si>
    <t>TSBH70</t>
  </si>
  <si>
    <t>手配不可TSB-70本体</t>
  </si>
  <si>
    <t>TSBH75</t>
  </si>
  <si>
    <t>手配不可TSB-75本体</t>
  </si>
  <si>
    <t>TSBH80</t>
  </si>
  <si>
    <t>手配不可TSB-80本体</t>
  </si>
  <si>
    <t>TSSH040</t>
  </si>
  <si>
    <t>手配不可TSS-40本体</t>
  </si>
  <si>
    <t>TSSH045</t>
  </si>
  <si>
    <t>手配不可TSS-45本体</t>
  </si>
  <si>
    <t>TSSH050</t>
  </si>
  <si>
    <t>手配不可TSS-50本体</t>
  </si>
  <si>
    <t>TSSH055</t>
  </si>
  <si>
    <t>手配不可TSS-55本体</t>
  </si>
  <si>
    <t>TSSH060</t>
  </si>
  <si>
    <t>手配不可TSS-60本体</t>
  </si>
  <si>
    <t>TSSH065</t>
  </si>
  <si>
    <t>手配不可TSS-65本体</t>
  </si>
  <si>
    <t>TSSH070</t>
  </si>
  <si>
    <t>手配不可TSS-70本体</t>
  </si>
  <si>
    <t>TSSH075</t>
  </si>
  <si>
    <t>手配不可TSS-75本体</t>
  </si>
  <si>
    <t>TSSH080</t>
  </si>
  <si>
    <t>手配不可TSS-80本体</t>
  </si>
  <si>
    <t>TSSH085</t>
  </si>
  <si>
    <t>手配不可TSS-85本体</t>
  </si>
  <si>
    <t>TSSH090</t>
  </si>
  <si>
    <t>手配不可TSS-90本体</t>
  </si>
  <si>
    <t>TSSH095</t>
  </si>
  <si>
    <t>手配不可TSS-95本体</t>
  </si>
  <si>
    <t>TSSH100</t>
  </si>
  <si>
    <t>手配不可TSS-100本体</t>
  </si>
  <si>
    <t>TSSH105</t>
  </si>
  <si>
    <t>手配不可TSS-105本体</t>
  </si>
  <si>
    <t>TSSH110</t>
  </si>
  <si>
    <t>手配不可TSS-110本体</t>
  </si>
  <si>
    <t>EV011613</t>
  </si>
  <si>
    <t>16*13異形ﾎｰｽ継手</t>
  </si>
  <si>
    <t>EV011660</t>
  </si>
  <si>
    <t>16*60本体接続ﾎｰｽ</t>
  </si>
  <si>
    <t>EV0124T</t>
  </si>
  <si>
    <t>温水ﾋｰﾀーEV0124T</t>
  </si>
  <si>
    <t>EV01BTEV022TB</t>
  </si>
  <si>
    <t>温水ﾋｰﾀｰ取付ﾎﾞﾙﾄ</t>
  </si>
  <si>
    <t>EV01SW</t>
  </si>
  <si>
    <t>専用ｽｲｯﾁ組EV01HVG温水ﾋｰﾀｰ用</t>
  </si>
  <si>
    <t>EV01TB</t>
  </si>
  <si>
    <t>温水ﾋｰﾀｰ取付板</t>
  </si>
  <si>
    <t>KA6905045</t>
  </si>
  <si>
    <t>50*45ﾎﾞｰﾙｷﾝｸﾞｽﾄﾝ用本体(ｴﾙﾎﾞ付)</t>
  </si>
  <si>
    <t>手配不可SｼｰﾙｶﾊﾞｰR75</t>
  </si>
  <si>
    <t>手配不可SｼｰﾙｶﾊﾞｰR80</t>
  </si>
  <si>
    <t>手配不可SｼｰﾙｶﾊﾞｰR85</t>
  </si>
  <si>
    <t>手配不可SｼｰﾙｶﾊﾞｰR100</t>
  </si>
  <si>
    <t>手配不可STRA取付板45</t>
  </si>
  <si>
    <t>手配不可Sﾊﾟｯｷﾝ押え470×340×30</t>
  </si>
  <si>
    <t>手配不可Sﾊﾟｯｷﾝ押え470×330×30</t>
  </si>
  <si>
    <t>手配不可Sﾊﾟｯｷﾝ押え270×120×25</t>
  </si>
  <si>
    <t>手配不可Sﾊﾟｯｷﾝ押え265×170×15</t>
  </si>
  <si>
    <t>手配不可Sﾊﾟｯｷﾝ押え280×200×20</t>
  </si>
  <si>
    <t>手配不可Sﾊﾟｯｷﾝ押え275×165×20</t>
  </si>
  <si>
    <t>手配不可Sﾊﾟｯｷﾝ押え295×190×25</t>
  </si>
  <si>
    <t>手配不可Sﾊﾟｯｷﾝ押え300×135×50</t>
  </si>
  <si>
    <t>手配不可Sﾊﾟｯｷﾝ押え315×200×25</t>
  </si>
  <si>
    <t>手配不可Sﾊﾟｯｷﾝ押え315×95×25</t>
  </si>
  <si>
    <t>手配不可Sﾊﾟｯｷﾝ押え300×150×10</t>
  </si>
  <si>
    <t>手配不可Sﾊﾟｯｷﾝ押え310×245×50</t>
  </si>
  <si>
    <t>手配不可Sﾊﾟｯｷﾝ押え240×130×15</t>
  </si>
  <si>
    <t>手配不可Sﾊﾟｯｷﾝ押え245×150×25</t>
  </si>
  <si>
    <t>手配不可Sﾊﾟｯｷﾝ押え270×180×15</t>
  </si>
  <si>
    <t>手配不可Sﾊﾟｯｷﾝ押え255×210×75</t>
  </si>
  <si>
    <t>手配不可S押え板70</t>
  </si>
  <si>
    <t>手配不可S押え板75</t>
  </si>
  <si>
    <t>手配不可S押え板80</t>
  </si>
  <si>
    <t>手配不可S押え板85</t>
  </si>
  <si>
    <t>手配不可S押え板1608160×110×10</t>
  </si>
  <si>
    <t>手配不可S押え板1808</t>
  </si>
  <si>
    <t>手配不可S押え板1708</t>
  </si>
  <si>
    <t>手配不可S押え板1008100×65×8</t>
  </si>
  <si>
    <t>手配不可S押え板2008</t>
  </si>
  <si>
    <t>手配不可S押え板素材</t>
  </si>
  <si>
    <t>手配不可S押え板90</t>
  </si>
  <si>
    <t>手配不可S押え板95</t>
  </si>
  <si>
    <t>手配不可S押え板110</t>
  </si>
  <si>
    <t>手配不可Sｼｰﾙｶﾊﾞｰ80</t>
  </si>
  <si>
    <t>手配不可Sｼｰﾙｶﾊﾞｰ85</t>
  </si>
  <si>
    <t>手配不可Sｼｰﾙｶﾊﾞｰ70</t>
  </si>
  <si>
    <t>手配不可Sｼｰﾙｶﾊﾞｰ95</t>
  </si>
  <si>
    <t>手配不可Sｼｰﾙｶﾊﾞｰ90</t>
  </si>
  <si>
    <t>手配不可S砂ｺｼﾌﾀ65-80</t>
  </si>
  <si>
    <t>手配不可S砂ｺｼﾌﾀ11/4(32)</t>
  </si>
  <si>
    <t>手配不可STRA間座A95</t>
  </si>
  <si>
    <t>手配不可STRA間座A90</t>
  </si>
  <si>
    <t>手配不可STRA間座A100</t>
  </si>
  <si>
    <t>手配不可STRA間座A85</t>
  </si>
  <si>
    <t>手配不可STRP取付板100</t>
  </si>
  <si>
    <t>手配不可STRA間座90</t>
  </si>
  <si>
    <t>手配不可STRA間座100</t>
  </si>
  <si>
    <t>手配不可STRA間座85</t>
  </si>
  <si>
    <t>手配不可STRA小判型65S</t>
  </si>
  <si>
    <t>手配不可STRA小判型50S</t>
  </si>
  <si>
    <t>手配不可STRA小判型60S</t>
  </si>
  <si>
    <t>手配不可STRA小判型70S</t>
  </si>
  <si>
    <t>手配不可STRP取付板小判型(A)75</t>
  </si>
  <si>
    <t>手配不可STRP取付板小判型(A)85</t>
  </si>
  <si>
    <t>手配不可STRP取付板小判型(A)90</t>
  </si>
  <si>
    <t>手配不可STRP取付板小判型(A)95</t>
  </si>
  <si>
    <t>手配不可S釣りﾒﾀﾙF30</t>
  </si>
  <si>
    <t>手配不可S釣り駒32</t>
  </si>
  <si>
    <t>手配不可Sｻｲﾄﾞｽﾗｽﾀｰ別作300</t>
  </si>
  <si>
    <t>手配不可Sﾎｰｽｱﾀﾞﾌﾟﾀｰ120(38用)</t>
  </si>
  <si>
    <t>手配不可STRA取付板70P</t>
  </si>
  <si>
    <t>手配不可STRA取付板60P</t>
  </si>
  <si>
    <t>手配不可STRA取付板45P</t>
  </si>
  <si>
    <t>手配不可S止ﾒﾀﾙ60</t>
  </si>
  <si>
    <t>手配不可SｼｰﾙｶﾊﾞｰR65P</t>
  </si>
  <si>
    <t>手配不可STRA取付板55-60</t>
  </si>
  <si>
    <t>手配不可STRA取付板75</t>
  </si>
  <si>
    <t>手配不可Sﾎｰｽｱﾀﾞﾌﾟﾀｰ330</t>
  </si>
  <si>
    <t>手配不可Sﾀｺﾂﾎﾞ400</t>
  </si>
  <si>
    <t>手配不可Sﾎｰｽﾌﾗﾝｼﾞ65SP</t>
  </si>
  <si>
    <t>手配不可S受間座60</t>
  </si>
  <si>
    <t>手配不可STRP取付板50P</t>
  </si>
  <si>
    <t>手配不可STRP取付板45P</t>
  </si>
  <si>
    <t>手配不可S受間座55</t>
  </si>
  <si>
    <t>手配不可S釣りﾒﾀﾙ114</t>
  </si>
  <si>
    <t>手配不可S釣りﾒﾀﾙ100</t>
  </si>
  <si>
    <t>手配不可Sｴﾙﾎﾞ65</t>
  </si>
  <si>
    <t>手配不可S止ﾒﾀﾙ50</t>
  </si>
  <si>
    <t>手配不可S止ﾒﾀﾙﾊﾞﾝﾄﾞ50</t>
  </si>
  <si>
    <t>手配不可S砂ｺｼ本体17S(旧)</t>
  </si>
  <si>
    <t>手配不可S砂ｺｼﾌﾀ17S(旧)ﾌﾀ</t>
  </si>
  <si>
    <t>手配不可Sｴﾙﾎﾞ76</t>
  </si>
  <si>
    <t>手配不可ST字ｴﾙﾎﾞ32</t>
  </si>
  <si>
    <t>手配不可Sｴﾙﾎﾞ32</t>
  </si>
  <si>
    <t>手配不可ST字ｴﾙﾎﾞ38</t>
  </si>
  <si>
    <t>手配不可Sﾒﾀﾙ(穴あき)大</t>
  </si>
  <si>
    <t>手配不可Sﾒﾀﾙ大</t>
  </si>
  <si>
    <t>手配不可Sﾒﾀﾙ(穴あき)小</t>
  </si>
  <si>
    <t>手配不可Sﾒﾀﾙ小</t>
  </si>
  <si>
    <t>手配不可SFRPﾗｯﾊﾟ本体11/4</t>
  </si>
  <si>
    <t>手配不可Sｺｼ器ﾌﾀ40W</t>
  </si>
  <si>
    <t>手配不可S袋ﾅｯﾄ70</t>
  </si>
  <si>
    <t>手配不可S菊ﾅｯﾄ70</t>
  </si>
  <si>
    <t>手配不可Sﾊﾟｯｷﾝ押え70</t>
  </si>
  <si>
    <t>手配不可Sｷﾝｸﾞｽﾄﾝﾗｯﾊﾟ44</t>
  </si>
  <si>
    <t>手配不可SB型ｴﾙﾎﾞ44SP</t>
  </si>
  <si>
    <t>手配不可Sｴﾙﾎﾞ38</t>
  </si>
  <si>
    <t>手配不可Sﾗﾝﾀﾝﾘﾝｸﾞ42</t>
  </si>
  <si>
    <t>手配不可Sﾗﾝﾀﾝﾘﾝｸﾞ45</t>
  </si>
  <si>
    <t>手配不可Sﾗﾝﾀﾝﾘﾝｸﾞ50</t>
  </si>
  <si>
    <t>手配不可S異径ｴﾙﾎﾞ32</t>
  </si>
  <si>
    <t>手配不可S異径ｴﾙﾎﾞ38</t>
  </si>
  <si>
    <t>手配不可ST型接手25</t>
  </si>
  <si>
    <t>手配不可Sｽﾗｲﾄﾞﾒﾀﾙ89</t>
  </si>
  <si>
    <t>手配不可Sｻｲﾄﾞｽﾗｽﾀｰ350</t>
  </si>
  <si>
    <t>手配不可S丸座金130</t>
  </si>
  <si>
    <t>手配不可S丸座金120</t>
  </si>
  <si>
    <t>手配不可Sﾍﾞｱﾘﾝｸﾞｹｰｽ400</t>
  </si>
  <si>
    <t>手配不可S継手(別作)350</t>
  </si>
  <si>
    <t>手配不可S継手(A型)TS400P</t>
  </si>
  <si>
    <t>手配不可Sｻｲﾄﾞｽﾗｽﾀｰ(別作)350</t>
  </si>
  <si>
    <t>手配不可Sｽﾗｲﾄﾞﾒﾀﾙ41/2(114)</t>
  </si>
  <si>
    <t>手配不可S単式ｽﾀﾝ25-28</t>
  </si>
  <si>
    <t>手配不可S海水ｺｼ器本体実験用</t>
  </si>
  <si>
    <t>手配不可S海水ｺｼ器ﾌﾀ実験用</t>
  </si>
  <si>
    <t>手配不可SﾊﾟｯｷﾝﾎﾞｯｸｽTSL-120</t>
  </si>
  <si>
    <t>手配不可S止ﾒﾀﾙ小</t>
  </si>
  <si>
    <t>手配不可SﾊﾟｯｷﾝﾎﾞｯｸｽTSL-140</t>
  </si>
  <si>
    <t>手配不可S取付板TSL-140</t>
  </si>
  <si>
    <t>手配不可S取付板TSL-150</t>
  </si>
  <si>
    <t>手配不可S間座TSL-140</t>
  </si>
  <si>
    <t>手配不可Sﾊﾟｯｷﾝﾎﾞｯｸｽ75</t>
  </si>
  <si>
    <t>手配不可S六角ﾅｯﾄ小</t>
  </si>
  <si>
    <t>手配不可Sｽﾙﾊﾙ</t>
  </si>
  <si>
    <t>手配不可Sﾕﾆﾊﾞｰｻﾙ駒</t>
  </si>
  <si>
    <t>手配不可S握りﾊﾝﾄﾞﾙF42</t>
  </si>
  <si>
    <t>手配不可S単式ｽﾀﾝ48-50</t>
  </si>
  <si>
    <t>手配不可Sﾊﾟｯｷﾝﾎﾞｯｸｽ105</t>
  </si>
  <si>
    <t>手配不可SB3型ﾍﾟﾗﾅｯﾄ110-115</t>
  </si>
  <si>
    <t>手配不可Sﾊﾟｯｷﾝ押え240×140</t>
  </si>
  <si>
    <t>手配不可Sﾊﾟｯｷﾝ押えP255×外210</t>
  </si>
  <si>
    <t>手配不可S海水ｺｼ器本体50SP</t>
  </si>
  <si>
    <t>手配不可S舵軸ﾊﾟｯｷﾝ押え75</t>
  </si>
  <si>
    <t>手配不可S舵軸ﾊﾟｯｷﾝ押え80</t>
  </si>
  <si>
    <t>手配不可Sﾊﾟｯｷﾝｸﾞﾗﾝﾄﾞ85</t>
  </si>
  <si>
    <t>手配不可SB3型ﾍﾟﾗﾅｯﾄ95</t>
  </si>
  <si>
    <t>手配不可Sｶﾌﾞｾｽﾄﾚｰﾅｰ(ﾆｭｰｼﾞｬﾊﾟﾝ仕様)</t>
  </si>
  <si>
    <t>手配不可SｵｲﾙｼｰﾙｹｰｽTST-300</t>
  </si>
  <si>
    <t>手配不可SﾌﾟﾛﾍﾟﾗｼｬﾌﾄｹｰｽTST-300</t>
  </si>
  <si>
    <t>手配不可SﾊﾞｰﾁｶﾙｼｬﾌﾄｹｰｽTST-300</t>
  </si>
  <si>
    <t>手配不可Sｷﾝｸﾞｽﾄﾝ本体50</t>
  </si>
  <si>
    <t>手配不可Sﾎﾞｰﾙﾅｯﾄ38</t>
  </si>
  <si>
    <t>手配不可Sﾐｷｼﾝｸﾞ内筒5-5</t>
  </si>
  <si>
    <t>手配不可Sﾐｷｼﾝｸﾞ内筒6-8</t>
  </si>
  <si>
    <t>手配不可S間座TSL-130</t>
  </si>
  <si>
    <t>手配不可S六角ﾅｯﾄ38</t>
  </si>
  <si>
    <t>手配不可S丸座金38</t>
  </si>
  <si>
    <t>手配不可Sｽﾙﾊﾙ38</t>
  </si>
  <si>
    <t>手配不可S上部ﾅｯﾄ65W</t>
  </si>
  <si>
    <t>手配不可Sﾊﾟｯｷﾝﾎﾞｯｸｽ225</t>
  </si>
  <si>
    <t>手配不可STSF-85ｼｰﾙｽﾀﾝ</t>
  </si>
  <si>
    <t>手配不可Sｽﾀﾝﾁｭｰﾌﾞ70本体</t>
  </si>
  <si>
    <t>手配不可STSF-60ｼｰﾙｽﾀﾝ</t>
  </si>
  <si>
    <t>手配不可Sﾐｷｼﾝｸﾞ本体6-6</t>
  </si>
  <si>
    <t>手配不可Sﾐｷｼﾝｸﾞ本体6-8</t>
  </si>
  <si>
    <t>手配不可Sﾐｷｼﾝｸﾞ本体5-5</t>
  </si>
  <si>
    <t>手配不可Sﾐｷｼﾝｸﾞ内筒6-6</t>
  </si>
  <si>
    <t>手配不可Sｺｼ器上ﾌﾞﾀ40A</t>
  </si>
  <si>
    <t>手配不可Sﾎﾞｰﾙｶﾊﾞｰ40A</t>
  </si>
  <si>
    <t>手配不可S後部ｶﾊﾞｰ40A</t>
  </si>
  <si>
    <t>手配不可S舵軸ｽﾀﾝS120-80</t>
  </si>
  <si>
    <t>手配不可Sﾐｷｼﾝｸﾞ内筒8-10</t>
  </si>
  <si>
    <t>手配不可Sﾎｰｽｱﾀﾞﾌﾟﾀｰ76</t>
  </si>
  <si>
    <t>手配不可Sｽﾀﾌｨﾝﾎﾞｯｸｽ55</t>
  </si>
  <si>
    <t>手配不可S給水ｽﾀﾝ60</t>
  </si>
  <si>
    <t>手配不可S給水ｽﾀﾝS110-70</t>
  </si>
  <si>
    <t>手配不可Sｺｼ器上部取付ﾌﾀ40</t>
  </si>
  <si>
    <t>手配不可S調整ﾅｯﾄ40</t>
  </si>
  <si>
    <t>手配不可Sﾐｷｼﾝｸﾞ内筒5-6</t>
  </si>
  <si>
    <t>手配不可S海水ｺｼ器ﾎｰｽｱﾀﾞﾌﾟﾀｰ50</t>
  </si>
  <si>
    <t>手配不可S海水ｺｼ器ﾎｰｽｱﾀﾞﾌﾟﾀｰ32</t>
  </si>
  <si>
    <t>手配不可S海水ｺｼ器ﾎｰｽｱﾀﾞﾌﾟﾀｰ40</t>
  </si>
  <si>
    <t>【禁止】手配不可Sｽﾀﾝﾁｭｰﾌﾞ80</t>
  </si>
  <si>
    <t>手配不可STST-300Pｹｰｽｶﾊﾞｰ</t>
  </si>
  <si>
    <t>手配不可Sﾐｷｼﾝｸﾞ本体6-7</t>
  </si>
  <si>
    <t>手配不可Sﾊﾝﾄﾞﾙ40</t>
  </si>
  <si>
    <t>手配不可SB型ｴﾙﾎﾞ38</t>
  </si>
  <si>
    <t>手配不可SB型ｴﾙﾎﾞ65</t>
  </si>
  <si>
    <t>手配不可S取付板TSL-120</t>
  </si>
  <si>
    <t>手配不可S取付板TSL-130</t>
  </si>
  <si>
    <t>手配不可S間座TSL-120</t>
  </si>
  <si>
    <t>手配不可Sﾊﾟｯｷﾝ押エTSL-120</t>
  </si>
  <si>
    <t>手配不可Sﾊﾟｯｷﾝ押エTSL-130</t>
  </si>
  <si>
    <t>手配不可Sﾐｷｼﾝｸﾞ内筒6-7</t>
  </si>
  <si>
    <t>手配不可SB型ｴﾙﾎﾞ50</t>
  </si>
  <si>
    <t>手配不可Sｼｰﾙｽﾀﾝ本体TSS-50</t>
  </si>
  <si>
    <t>手配不可Sｼｰﾙｽﾀﾝ本体TSS-65</t>
  </si>
  <si>
    <t>手配不可Sｼｰﾙｽﾀﾝ本体TSS-80</t>
  </si>
  <si>
    <t>手配不可Sｼｰﾙｽﾀﾝ本体TSS-85</t>
  </si>
  <si>
    <t>手配不可Sｼｰﾙｽﾀﾝ本体TSS-90</t>
  </si>
  <si>
    <t>手配不可Sｼｰﾙｽﾀﾝ本体TSS-110</t>
  </si>
  <si>
    <t>手配不可S海水こし器本体38SH</t>
  </si>
  <si>
    <t>手配不可S海水こし器ふた40S</t>
  </si>
  <si>
    <t>手配不可S海水こし器ふた50S</t>
  </si>
  <si>
    <t>手配不可SB型ｴﾙﾎﾞ32-25</t>
  </si>
  <si>
    <t>SHOT08008390</t>
  </si>
  <si>
    <t>手配不可Sｷﾝｸﾞｽﾄﾝ用ﾈｼﾞ込みﾌﾗﾝｼﾞ38</t>
  </si>
  <si>
    <t>SHOT08008400</t>
  </si>
  <si>
    <t>手配不可Sｷﾝｸﾞｽﾄﾝ用ﾈｼﾞ込みﾌﾗﾝｼﾞ50</t>
  </si>
  <si>
    <t>手配不可Sﾐｷｼﾝｸﾞ内筒8-8</t>
  </si>
  <si>
    <t>手配不可Sﾐｷｼﾝｸﾞ本体8-8</t>
  </si>
  <si>
    <t>SHOT08008440</t>
  </si>
  <si>
    <t>手配不可Sﾌﾟﾛﾍﾟﾗﾅｯﾄ75防衛省仕様</t>
  </si>
  <si>
    <t>SHOT08008630</t>
  </si>
  <si>
    <t>手配不可S海水こし器ふた25S</t>
  </si>
  <si>
    <t>SHOT08008640</t>
  </si>
  <si>
    <t>手配不可SﾌﾟﾛﾍﾟﾗｼｬﾌﾄｹｰｽTST-350</t>
  </si>
  <si>
    <t>JCF型ﾎｰｽくい込継手ｵｽｼｰﾄ12φ*1/2</t>
  </si>
  <si>
    <t>JCF型ﾎｰｽくい込継手ｵｽｼｰﾄ12φ*3/8</t>
  </si>
  <si>
    <t>JCF型ﾎｰｽくい込継手ｵｽｼｰﾄ15φ*1/2</t>
  </si>
  <si>
    <t>JCF型ﾎｰｽくい込継手ｵｽｼｰﾄ15φ*3/8</t>
  </si>
  <si>
    <t>JCM型ﾎｰｽくい込継手ﾒｽｼｰﾄ10φ*3/8</t>
  </si>
  <si>
    <t>JCM型ﾎｰｽくい込継手ﾒｽｼｰﾄ12φ*1/2</t>
  </si>
  <si>
    <t>JCM型ﾎｰｽくい込継手ﾒｽｼｰﾄ12φ*3/8</t>
  </si>
  <si>
    <t>JCM型ﾎｰｽくい込継手ﾒｽｼｰﾄ15φ*1/2</t>
  </si>
  <si>
    <t>JCM型ﾎｰｽくい込継手ﾒｽｼｰﾄ15φ*3/8</t>
  </si>
  <si>
    <t>SHOT08008650</t>
  </si>
  <si>
    <t>手配不可Sｺｼ器上ﾌﾞﾀ32A</t>
  </si>
  <si>
    <t>SHOT08008660</t>
  </si>
  <si>
    <t>手配不可Sｺｼ器本体40SP</t>
  </si>
  <si>
    <t>SHOT08008670</t>
  </si>
  <si>
    <t>手配不可Sｺｼ部金具32A</t>
  </si>
  <si>
    <t>SHOT08008680</t>
  </si>
  <si>
    <t>手配不可S釣ﾒﾀﾙ57</t>
  </si>
  <si>
    <t>SHOT08008690</t>
  </si>
  <si>
    <t>手配不可Sﾊﾝﾄﾞﾙ38-44</t>
  </si>
  <si>
    <t>SHOT08008700</t>
  </si>
  <si>
    <t>手配不可Sｷﾝｸﾞｽﾄﾝ本体38</t>
  </si>
  <si>
    <t>SHOT08008710</t>
  </si>
  <si>
    <t>SHOT08008720</t>
  </si>
  <si>
    <t>手配不可S釣ﾒﾀﾙ50大-57</t>
  </si>
  <si>
    <t>SHOT08008730</t>
  </si>
  <si>
    <t>手配不可SALBC55A</t>
  </si>
  <si>
    <t>SHOT08008740</t>
  </si>
  <si>
    <t>手配不可Sｺｼ器真ん中32A</t>
  </si>
  <si>
    <t>SHOT08008750</t>
  </si>
  <si>
    <t>手配不可Sﾎﾞｰﾙ玉A32</t>
  </si>
  <si>
    <t>SRB21M1650</t>
  </si>
  <si>
    <t>SUSM16*50ｷｬｯﾌﾟB.T</t>
  </si>
  <si>
    <t>BRD600BF</t>
  </si>
  <si>
    <t>手配不可ﾎﾞﾗｰﾄﾞ600ﾊﾞﾌ</t>
  </si>
  <si>
    <t>CHK150H</t>
  </si>
  <si>
    <t>手配不可ｸﾛｰｽﾞﾄﾞﾁｮｯｸ150</t>
  </si>
  <si>
    <t>CRT150BF</t>
  </si>
  <si>
    <t>手配不可ｸﾘｰﾄﾊﾞﾌ150</t>
  </si>
  <si>
    <t>FA290L</t>
  </si>
  <si>
    <t>手配不可ﾌｪｱﾘｰﾀﾞｰ290左</t>
  </si>
  <si>
    <t>FA290R</t>
  </si>
  <si>
    <t>手配不可ﾌｪｱﾘｰﾀﾞｰ290右</t>
  </si>
  <si>
    <t>GN03</t>
  </si>
  <si>
    <t>手配不可ｸﾞﾘｽﾆｯﾌﾟﾙ1/8</t>
  </si>
  <si>
    <t>ROL0203ST</t>
  </si>
  <si>
    <t>手配不可SUSﾛｰﾗｰﾋﾟﾝ小特</t>
  </si>
  <si>
    <t>ROL02L</t>
  </si>
  <si>
    <t>手配不可三方ﾛｰﾗｰ左</t>
  </si>
  <si>
    <t>ROL02R</t>
  </si>
  <si>
    <t>手配不可三方ﾛｰﾗｰ右</t>
  </si>
  <si>
    <t>SRKT01</t>
  </si>
  <si>
    <t>手配不可車両係止</t>
  </si>
  <si>
    <t>SUSCRT150</t>
  </si>
  <si>
    <t>手配不可SUSｸﾘｰﾄ150</t>
  </si>
  <si>
    <t>SUSCRT200</t>
  </si>
  <si>
    <t>手配不可SUSｸﾘｰﾄ200</t>
  </si>
  <si>
    <t>KA6903225J</t>
  </si>
  <si>
    <t>32*25ﾎﾞｰﾙｷﾝｸﾞｽﾄﾝ用本体(ｴﾙﾎﾞ付)JCI品</t>
  </si>
  <si>
    <t>KA69032J</t>
  </si>
  <si>
    <t>32ﾎﾞｰﾙｷﾝｸﾞｽﾄﾝ用本体(ｴﾙﾎﾞ付)JCI品</t>
  </si>
  <si>
    <t>SHOT08008780</t>
  </si>
  <si>
    <t>手配不可Sﾐｷｼﾝｸﾞ本体3-4</t>
  </si>
  <si>
    <t>SHOT08008790</t>
  </si>
  <si>
    <t>手配不可Sﾐｷｼﾝｸﾞ内筒3-4</t>
  </si>
  <si>
    <t>SHOT08008800</t>
  </si>
  <si>
    <t>手配不可S釣り駒63</t>
  </si>
  <si>
    <t>SHOT08008810</t>
  </si>
  <si>
    <t>手配不可S釣りﾒﾀﾙ63</t>
  </si>
  <si>
    <t>SHOT08008820</t>
  </si>
  <si>
    <t>手配不可Sﾐｷｼﾝｸﾞ内筒4-5(仮)</t>
  </si>
  <si>
    <t>12/16</t>
  </si>
  <si>
    <t>SHOT08008190</t>
  </si>
  <si>
    <t>手配不可Sｼｰﾙｽﾀﾝ本体TSS-40</t>
  </si>
  <si>
    <t>SHOT08008340</t>
  </si>
  <si>
    <t>SHOT08008830</t>
  </si>
  <si>
    <t>手配不可Sﾎﾞｰﾙﾅｯﾄ50</t>
  </si>
  <si>
    <t>SHOT08008840</t>
  </si>
  <si>
    <t>手配不可Sﾐｷｼﾝｸﾞ本体4-5</t>
  </si>
  <si>
    <t>SHOT08008850</t>
  </si>
  <si>
    <t>手配不可Sﾎｰｽｴﾙﾎﾞ76</t>
  </si>
  <si>
    <t>KA65045J</t>
  </si>
  <si>
    <t>13/4(45)ﾎｰｽ配管ﾎﾞｰﾙ型ｷﾝｸﾞｽﾄﾝ用本体JCI品</t>
  </si>
  <si>
    <t>SHOT08008860</t>
  </si>
  <si>
    <t>手配不可S丸穴2ｲﾝﾁ</t>
  </si>
  <si>
    <t>SHOT08008870</t>
  </si>
  <si>
    <t>手配不可Sﾊﾟｯｷﾝ押えS66</t>
  </si>
  <si>
    <t>SHOT08008880</t>
  </si>
  <si>
    <t>手配不可S小判ﾌﾗﾝｼﾞ大</t>
  </si>
  <si>
    <t>SHOT08008890</t>
  </si>
  <si>
    <t>手配不可S小判ﾌﾗﾝｼﾞ小</t>
  </si>
  <si>
    <t>SHOT08008900</t>
  </si>
  <si>
    <t>手配不可Sｱｲﾌﾗﾝｼﾞ65</t>
  </si>
  <si>
    <t>SHOT08008910</t>
  </si>
  <si>
    <t>手配不可S丸穴3ｲﾝﾁ</t>
  </si>
  <si>
    <t>SHOT08008920</t>
  </si>
  <si>
    <t>手配不可S押え板外径205</t>
  </si>
  <si>
    <t>SHOT08008930</t>
  </si>
  <si>
    <t>手配不可S押え板外径174</t>
  </si>
  <si>
    <t>SHOT08008940</t>
  </si>
  <si>
    <t>手配不可S押え板外径104</t>
  </si>
  <si>
    <t>SHOT08008950</t>
  </si>
  <si>
    <t>手配不可S押え板外径114</t>
  </si>
  <si>
    <t>SHOT08008960</t>
  </si>
  <si>
    <t>手配不可S押え板外径134</t>
  </si>
  <si>
    <t>SHOT08008970</t>
  </si>
  <si>
    <t>手配不可S押え板外径154</t>
  </si>
  <si>
    <t>SHOT08008980</t>
  </si>
  <si>
    <t>手配不可S押え板外径165</t>
  </si>
  <si>
    <t>SHOT08008990</t>
  </si>
  <si>
    <t>手配不可S押え板外径144</t>
  </si>
  <si>
    <t>SHOT08009000</t>
  </si>
  <si>
    <t>手配不可S押え板外径184</t>
  </si>
  <si>
    <t>SHOT08009010</t>
  </si>
  <si>
    <t>手配不可Sﾐｷｼﾝｸﾞ本体5-6</t>
  </si>
  <si>
    <t>SHOT08008760</t>
  </si>
  <si>
    <t>手配不可S止ﾒﾒﾀﾙﾊﾞﾝﾄﾞ32</t>
  </si>
  <si>
    <t>SHOT08008770</t>
  </si>
  <si>
    <t>手配不可S25砂ｺｼ用丸ﾅｯﾄ</t>
  </si>
  <si>
    <t>SHOT08009020</t>
  </si>
  <si>
    <t>手配不可S角ﾌﾗﾝｼﾞ65</t>
  </si>
  <si>
    <t>SHOT08009030</t>
  </si>
  <si>
    <t>手配不可S海水ｺｼ器25SH</t>
  </si>
  <si>
    <t>SHOT08009040</t>
  </si>
  <si>
    <t>手配不可Sｹｰｽｶﾊﾞｰ175</t>
  </si>
  <si>
    <t>SHOT08009050</t>
  </si>
  <si>
    <t>手配不可S軸継手ｹｰｽ175</t>
  </si>
  <si>
    <t>SHOT08009060</t>
  </si>
  <si>
    <t>手配不可Sﾊﾞｰﾁｶﾙｼｬﾌﾄｹｰｽ175</t>
  </si>
  <si>
    <t>SHOT08009070</t>
  </si>
  <si>
    <t>手配不可Sﾌﾟﾛﾍﾟﾗｼｬﾌﾄｹｰｽ175</t>
  </si>
  <si>
    <t>SUS316130SF</t>
  </si>
  <si>
    <t>SHOT08009080</t>
  </si>
  <si>
    <t>手配不可S軸継手ｹｰｽTST-300</t>
  </si>
  <si>
    <t>SHOT08009090</t>
  </si>
  <si>
    <t>手配不可S釣りﾒﾀﾙ駒F50</t>
  </si>
  <si>
    <t>RCSSIL</t>
  </si>
  <si>
    <t>手配不可銀ｽﾌﾟﾚｰ</t>
  </si>
  <si>
    <t>手配不可SUSM10×50L半ﾈｼﾞB.T</t>
  </si>
  <si>
    <t>SUSBT08X14</t>
  </si>
  <si>
    <t>手配不可SUSﾎﾞﾙﾄM8×14</t>
  </si>
  <si>
    <t>SUSBT08X25</t>
  </si>
  <si>
    <t>手配不可SUSﾎﾞﾙﾄM8×25</t>
  </si>
  <si>
    <t>SUSBT10X50</t>
  </si>
  <si>
    <t>手配不可SUSﾎﾞﾙﾄM10×50</t>
  </si>
  <si>
    <t>SHOT08009100</t>
  </si>
  <si>
    <t>手配不可STSP60Y</t>
  </si>
  <si>
    <t>SUSBTM0820</t>
  </si>
  <si>
    <t>手配不可SUS304ﾎﾞﾙﾄM8×20</t>
  </si>
  <si>
    <t>SUSBTM1025</t>
  </si>
  <si>
    <t>手配不可SUS304ﾎﾞﾙﾄM10×25</t>
  </si>
  <si>
    <t>HB5G40S</t>
  </si>
  <si>
    <t>手配不可HB5ﾄﾞﾗﾑ40S</t>
  </si>
  <si>
    <t>HB7G40SL</t>
  </si>
  <si>
    <t>手配不可HB7ﾄﾞﾗﾑ40S全加</t>
  </si>
  <si>
    <t>SA4G45S</t>
  </si>
  <si>
    <t>手配不可SA4ﾄﾞﾗﾑ45S</t>
  </si>
  <si>
    <t>SHOT08009110</t>
  </si>
  <si>
    <t>手配不可SﾍﾞｱﾘﾝｸﾞｹｰｽTST-300</t>
  </si>
  <si>
    <t>こし器用BS袋ﾅｯﾄM10　SP・SH</t>
  </si>
  <si>
    <t>こし器用BS袋ﾅｯﾄM12　SP・SH</t>
  </si>
  <si>
    <t>こし器用BS袋ﾟﾅｯﾄM8　SH</t>
  </si>
  <si>
    <t>BS　異径ﾎｰｽﾆｯﾌﾟﾙ　PT1”*41</t>
  </si>
  <si>
    <t>BS　異径ﾎｰｽﾆｯﾌﾟﾙ　PT11/4*27</t>
  </si>
  <si>
    <t>BS　異径ﾎｰｽﾆｯﾌﾟﾙ　PT11/4*41</t>
  </si>
  <si>
    <t>BS　異径ﾎｰｽﾆｯﾌﾟﾙ　PT11/2*27</t>
  </si>
  <si>
    <t>BS　異径ﾎｰｽﾆｯﾌﾟﾙ　PT11/2*34</t>
  </si>
  <si>
    <t>BS　異径ﾎｰｽﾆｯﾌﾟﾙ　PT11/2*46</t>
  </si>
  <si>
    <t>BS　異径ﾎｰｽﾆｯﾌﾟﾙ　PT11/2*53</t>
  </si>
  <si>
    <t>BS　異径ﾎｰｽﾆｯﾌﾟﾙ　PT2”*41</t>
  </si>
  <si>
    <t>BS　異径ﾎｰｽﾆｯﾌﾟﾙ　PT2”*46</t>
  </si>
  <si>
    <t>BS　異径ﾎｰｽﾆｯﾌﾟﾙ　PT2”*67</t>
  </si>
  <si>
    <t>BS　異径ﾎｰｽﾆｯﾌﾟﾙ　PT21/2*80</t>
  </si>
  <si>
    <t>S-25　24V　東洋旋回窓</t>
  </si>
  <si>
    <t>S-30　24V　東洋旋回窓</t>
  </si>
  <si>
    <t>UMC330　亜鉛棒16φｘ34ｘ46ｘ56</t>
  </si>
  <si>
    <t>Y1-A亜鉛棒　25ｘ40ｘ52</t>
  </si>
  <si>
    <t>Y1-B亜鉛棒　25ｘ40ｘ65</t>
  </si>
  <si>
    <t>Y1-C亜鉛棒　25ｘ50ｘ75</t>
  </si>
  <si>
    <t>Y2-A亜鉛棒　M16　20ｘ30ｘ40</t>
  </si>
  <si>
    <t>Y2-B亜鉛棒　W5/8　20ｘ30ｘ40</t>
  </si>
  <si>
    <t>Y2-C亜鉛棒　20ｘ40</t>
  </si>
  <si>
    <t>Y6-A亜鉛棒　40ｘ47</t>
  </si>
  <si>
    <t>Y7-A亜鉛棒　17ｘ42ｘ52</t>
  </si>
  <si>
    <t>Z10-A亜鉛棒　31ｘ40ｘ60</t>
  </si>
  <si>
    <t>KABBSM4X12</t>
  </si>
  <si>
    <t>手配不可ｷﾅﾍﾞﾈｼﾞM4×12</t>
  </si>
  <si>
    <t>KABBSM5X12</t>
  </si>
  <si>
    <t>手配不可ｷﾅﾍﾞﾈｼﾞM5×12</t>
  </si>
  <si>
    <t>(ｼｮｯﾄ場)複合式袋ﾅｯﾄ　S195</t>
  </si>
  <si>
    <t>(ｼｮｯﾄ場)複合式ｼﾞｬﾐﾅｯﾄ　S77</t>
  </si>
  <si>
    <t>(ｼｮｯﾄ場)TSBｼｰﾙｽﾀﾝ本体　40</t>
  </si>
  <si>
    <t>(ｼｮｯﾄ場)TSBｼｰﾙｽﾀﾝ本体　45</t>
  </si>
  <si>
    <t>(ｼｮｯﾄ場)TSBｼｰﾙｽﾀﾝ本体　50</t>
  </si>
  <si>
    <t>(ｼｮｯﾄ場)TSBｼｰﾙｽﾀﾝ本体　55</t>
  </si>
  <si>
    <t>(ｼｮｯﾄ場)TSBｼｰﾙｽﾀﾝ本体　60</t>
  </si>
  <si>
    <t>(ｼｮｯﾄ場)TSBｼｰﾙｽﾀﾝ本体　65</t>
  </si>
  <si>
    <t>(ｼｮｯﾄ場)TSBｼｰﾙｽﾀﾝ本体　70</t>
  </si>
  <si>
    <t>(ｼｮｯﾄ場)TSBｼｰﾙｽﾀﾝ本体　75</t>
  </si>
  <si>
    <t>(ｼｮｯﾄ場)TSBｼｰﾙｽﾀﾝ本体　80</t>
  </si>
  <si>
    <t>(ｼｮｯﾄ場)TS-400P　ﾊﾞｰﾁｶﾙｼｬﾌﾄｹｰｽ</t>
  </si>
  <si>
    <t>(ｼｮｯﾄ場)S型単式ｽﾀﾝ　S88</t>
  </si>
  <si>
    <t>手配不可S単式ｽﾀﾝ　55-60</t>
  </si>
  <si>
    <t>手配不可Sﾊﾝﾄﾞﾙ　50</t>
  </si>
  <si>
    <t>手配不可S単式ｽﾀﾝ　80</t>
  </si>
  <si>
    <t>TSP40～75PKBOX用立込BT　NO16</t>
  </si>
  <si>
    <t>手配不可鍛造　130S</t>
  </si>
  <si>
    <t>SHOT08009120</t>
  </si>
  <si>
    <t>手配不可Sﾎｰｽｴﾙﾎﾞ50</t>
  </si>
  <si>
    <t>SHOT08009130</t>
  </si>
  <si>
    <t>手配不可S角ﾌﾗﾝｼﾞ80SP</t>
  </si>
  <si>
    <t>KA61019STJ</t>
  </si>
  <si>
    <t>3/4(19)TA型高速吸水式ｷﾝｸﾞｽﾄﾝ用ﾗｯﾊﾟJCI品</t>
  </si>
  <si>
    <t>KA61025STJ</t>
  </si>
  <si>
    <t>1”(25)TA型高速吸水式ｷﾝｸﾞｽﾄﾝ用ﾗｯﾊﾟJCI品</t>
  </si>
  <si>
    <t>KA61032STWJ</t>
  </si>
  <si>
    <t>32TA型ｷﾝｸﾞｽﾄﾝ用ﾗｯﾊﾟ蓋分離式JCI品</t>
  </si>
  <si>
    <t>KA61032STWMJ</t>
  </si>
  <si>
    <t>32TA型ｷﾝｸﾞｽﾄﾝ用ﾗｯﾊﾟ蓋分離式丸穴JCI品</t>
  </si>
  <si>
    <t>KA61038STWJ</t>
  </si>
  <si>
    <t>38TA型ｷﾝｸﾞｽﾄﾝ用ﾗｯﾊﾟ蓋分離式JCI品</t>
  </si>
  <si>
    <t>KA61038STWMJ</t>
  </si>
  <si>
    <t>38TA型ｷﾝｸﾞｽﾄﾝ用ﾗｯﾊﾟ蓋分離式丸穴JCI品</t>
  </si>
  <si>
    <t>KA61045STJ</t>
  </si>
  <si>
    <t>13/4(45)TA型高速吸水式ｷﾝｸﾞｽﾄﾝ用ﾗｯﾊﾟJCI品</t>
  </si>
  <si>
    <t>KA61050STWJ</t>
  </si>
  <si>
    <t>50TA型ｷﾝｸﾞｽﾄﾝ用ﾗｯﾊﾟ蓋分離式JCI品</t>
  </si>
  <si>
    <t>KA61050STWMJ</t>
  </si>
  <si>
    <t>50TA型ｷﾝｸﾞｽﾄﾝ用ﾗｯﾊﾟ蓋分離式丸穴JCI品</t>
  </si>
  <si>
    <t>KA61065STWJ</t>
  </si>
  <si>
    <t>65TA型ｷﾝｸﾞｽﾄﾝ用ﾗｯﾊﾟ蓋分離式JCI品</t>
  </si>
  <si>
    <t>KA61065STWMJ</t>
  </si>
  <si>
    <t>65TA型ｷﾝｸﾞｽﾄﾝ用ﾗｯﾊﾟ蓋分離式丸穴JCI品</t>
  </si>
  <si>
    <t>KA61076STWJ</t>
  </si>
  <si>
    <t>76TA型ｷﾝｸﾞｽﾄﾝ用ﾗｯﾊﾟ蓋分離式JCI品</t>
  </si>
  <si>
    <t>KA61076STWMJ</t>
  </si>
  <si>
    <t>76TA型ｷﾝｸﾞｽﾄﾝ用ﾗｯﾊﾟ蓋分離式丸穴JCI品</t>
  </si>
  <si>
    <t>KA61100STWJ</t>
  </si>
  <si>
    <t>100TA型ｷﾝｸﾞｽﾄﾝ用ﾗｯﾊﾟ蓋分離式JCI品</t>
  </si>
  <si>
    <t>KA61100STWMJ</t>
  </si>
  <si>
    <t>100TA型ｷﾝｸﾞｽﾄﾝ用ﾗｯﾊﾟ蓋分離式丸穴JCI品</t>
  </si>
  <si>
    <t>KA97019TJ</t>
  </si>
  <si>
    <t>3/4(19)FRP船ｷﾝｸﾞｽﾄﾝ用ﾗｯﾊﾟ縦目型JCI品</t>
  </si>
  <si>
    <t>KA97025TJ</t>
  </si>
  <si>
    <t>1”(25)FRP船ｷﾝｸﾞｽﾄﾝ用ﾗｯﾊﾟ縦目型JCI品</t>
  </si>
  <si>
    <t>KA97032WJ</t>
  </si>
  <si>
    <t>32ｽｰﾊﾟｰｷﾝｸﾞｽﾄﾝ用ﾗｯﾊﾟ部蓋分離式JCI品</t>
  </si>
  <si>
    <t>KA97032WMJ</t>
  </si>
  <si>
    <t>32ｽｰﾊﾟｰｷﾝｸﾞｽﾄﾝ用ﾗｯﾊﾟ部蓋分離式丸穴JCI品</t>
  </si>
  <si>
    <t>KA97038WJ</t>
  </si>
  <si>
    <t>38ｽｰﾊﾟｰｷﾝｸﾞｽﾄﾝ用ﾗｯﾊﾟ部蓋分離式JCI品</t>
  </si>
  <si>
    <t>KA97038WMJ</t>
  </si>
  <si>
    <t>38ｽｰﾊﾟｰｷﾝｸﾞｽﾄﾝ用ﾗｯﾊﾟ部蓋分離式丸穴JCI品</t>
  </si>
  <si>
    <t>KA97045TJ</t>
  </si>
  <si>
    <t>13/4(45)FRP船ｷﾝｸﾞｽﾄﾝ用ﾗｯﾊﾟ縦目型JCI品</t>
  </si>
  <si>
    <t>KA97050WJ</t>
  </si>
  <si>
    <t>2”(50)ｽｰﾊﾟｰｷﾝｸﾞｽﾄﾝ用ﾗｯﾊﾟ部蓋分離式JCI品</t>
  </si>
  <si>
    <t>KA97050WMJ</t>
  </si>
  <si>
    <t>50ｽｰﾊﾟｰｷﾝｸﾞｽﾄﾝ用ﾗｯﾊﾟ部蓋分離式丸穴JCI品</t>
  </si>
  <si>
    <t>KA97065WJ</t>
  </si>
  <si>
    <t>65ｽｰﾊﾟｰｷﾝｸﾞｽﾄﾝ用ﾗｯﾊﾟ部蓋分離式JCI品</t>
  </si>
  <si>
    <t>KA97065WMJ</t>
  </si>
  <si>
    <t>65ｽｰﾊﾟｰｷﾝｸﾞｽﾄﾝ用ﾗｯﾊﾟ部蓋分離式丸穴JCI品</t>
  </si>
  <si>
    <t>KA97076WJ</t>
  </si>
  <si>
    <t>3”(76)ｽｰﾊﾟｰｷﾝｸﾞｽﾄﾝ用ﾗｯﾊﾟ部蓋分離式JCI品</t>
  </si>
  <si>
    <t>KA97076WMJ</t>
  </si>
  <si>
    <t>76ｽｰﾊﾟｰｷﾝｸﾞｽﾄﾝ用ﾗｯﾊﾟ部蓋分離式丸穴JCI品</t>
  </si>
  <si>
    <t>KA97100WJ</t>
  </si>
  <si>
    <t>4”ｽｰﾊﾟｰｷﾝｸﾞｽﾄﾝ用ﾗｯﾊﾟ部蓋分離式JCI品</t>
  </si>
  <si>
    <t>KA97100WMJ</t>
  </si>
  <si>
    <t>100ｽｰﾊﾟｰｷﾝｸﾞｽﾄﾝ用ﾗｯﾊﾟ部蓋分離式丸穴JCI品</t>
  </si>
  <si>
    <t>KA61019J</t>
  </si>
  <si>
    <t>3/4(19)TB型高速型ｷﾝｸﾞｽﾄﾝ用ｽﾄﾚｰﾅｰJCI品</t>
  </si>
  <si>
    <t>KA61025J</t>
  </si>
  <si>
    <t>1”(25)TB型高速型ｷﾝｸﾞｽﾄﾝ用ｽﾄﾚｰﾅｰJCI品</t>
  </si>
  <si>
    <t>KA61032J</t>
  </si>
  <si>
    <t>32TB型高速型ｷﾝｸﾞｽﾄﾝ用ｽﾄﾚｰﾅｰJCI品</t>
  </si>
  <si>
    <t>KA61038J</t>
  </si>
  <si>
    <t>38TB型高速型ｷﾝｸﾞｽﾄﾝ用ｽﾄﾚｰﾅｰJCI品</t>
  </si>
  <si>
    <t>KA61050J</t>
  </si>
  <si>
    <t>2”(50)TB型高速型ｷﾝｸﾞｽﾄﾝ用ｽﾄﾚｰﾅｰJCI品</t>
  </si>
  <si>
    <t>KA61065J</t>
  </si>
  <si>
    <t>65TB型高速型ｷﾝｸﾞｽﾄﾝ用ｽﾄﾚｰﾅｰJCI品</t>
  </si>
  <si>
    <t>KA65019J</t>
  </si>
  <si>
    <t>3/4(19)ﾎｰｽ配管ﾎﾞｰﾙ型ｷﾝｸﾞｽﾄﾝ用本体JCI品</t>
  </si>
  <si>
    <t>SHOT08009140</t>
  </si>
  <si>
    <t>手配不可S複式ﾖｺ型ﾌﾀA40W</t>
  </si>
  <si>
    <t>SHOT08009150</t>
  </si>
  <si>
    <t>手配不可S複式ﾖｺ型ﾌﾀB40W</t>
  </si>
  <si>
    <t>SHOT08009160</t>
  </si>
  <si>
    <t>手配不可S複式ﾖｺ型ﾌﾀA50W</t>
  </si>
  <si>
    <t>SHOT08009170</t>
  </si>
  <si>
    <t>手配不可S複式ﾖｺ型ﾌﾀB50W</t>
  </si>
  <si>
    <t>SHOT08009180</t>
  </si>
  <si>
    <t>手配不可S複式ﾖｺ型ﾌﾀA80W</t>
  </si>
  <si>
    <t>SHOT08009190</t>
  </si>
  <si>
    <t>手配不可S複式ﾖｺ型ﾌﾀB80W</t>
  </si>
  <si>
    <t>ZZZ030</t>
  </si>
  <si>
    <t>ZZZ製30軸受ﾒﾀﾙ</t>
  </si>
  <si>
    <t>SHOT08009200</t>
  </si>
  <si>
    <t>手配不可S軸継手ｹｰｽ350</t>
  </si>
  <si>
    <t>SHOT08009210</t>
  </si>
  <si>
    <t>手配不可Sｵｲﾙｼｰﾙｹｰｽ350</t>
  </si>
  <si>
    <t>SHOT08009220</t>
  </si>
  <si>
    <t>手配不可Sｹｰｽｶﾊﾞｰ350</t>
  </si>
  <si>
    <t>SHOT08009230</t>
  </si>
  <si>
    <t>手配不可Sﾍﾞｱﾘﾝｸﾞｹｰｽ350</t>
  </si>
  <si>
    <t>SHOT08009240</t>
  </si>
  <si>
    <t>手配不可Sﾊﾞｰﾁｶﾙｼｬﾌﾄｹｰｽ350</t>
  </si>
  <si>
    <t>ZZZ038</t>
  </si>
  <si>
    <t>ZZZ製38軸受ﾒﾀﾙ</t>
  </si>
  <si>
    <t>KA69076J</t>
  </si>
  <si>
    <t>3”(76)ﾎﾞｰﾙｷﾝｸﾞｽﾄﾝ用本体(ｴﾙﾎﾞ付)JCI品</t>
  </si>
  <si>
    <t>SHOT08009250</t>
  </si>
  <si>
    <t>手配不可Sﾖｺ型砂ｺｼ本体40W</t>
  </si>
  <si>
    <t>SHOT08009260</t>
  </si>
  <si>
    <t>手配不可Sﾖｺ型砂ｺｼ本体50W</t>
  </si>
  <si>
    <t>SHOT08009270</t>
  </si>
  <si>
    <t>手配不可Sｽﾀﾝﾁｭｰﾌﾞ95</t>
  </si>
  <si>
    <t>SHOT08009280</t>
  </si>
  <si>
    <t>手配不可Sﾎｰｽｴﾙﾎﾞ25</t>
  </si>
  <si>
    <t>ZZZ040</t>
  </si>
  <si>
    <t>ZZZ製40軸受ﾒﾀﾙ</t>
  </si>
  <si>
    <t>ZZZ045</t>
  </si>
  <si>
    <t>ZZZ製45軸受ﾒﾀﾙ</t>
  </si>
  <si>
    <t>SHOT08009290</t>
  </si>
  <si>
    <t>手配不可S調整ﾅｯﾄ32</t>
  </si>
  <si>
    <t>SUS304-32K32A</t>
  </si>
  <si>
    <t>手配不可SUSﾌﾗﾝｼﾞ32K-32A</t>
  </si>
  <si>
    <t>SUS304-38K40A</t>
  </si>
  <si>
    <t>手配不可SUSﾌﾗﾝｼﾞ38K-40A</t>
  </si>
  <si>
    <t>SUS304-50K50A</t>
  </si>
  <si>
    <t>手配不可SUSﾌﾗﾝｼﾞ50K-50A</t>
  </si>
  <si>
    <t>SUS304-63K65A</t>
  </si>
  <si>
    <t>手配不可SUSﾌﾗﾝｼﾞ63K-65A</t>
  </si>
  <si>
    <t>BC5K-15閉止ﾌﾗﾝｼﾞ直径80</t>
  </si>
  <si>
    <t>BC5K-20閉止ﾌﾗﾝｼﾞ直径85</t>
  </si>
  <si>
    <t>BC5K-25閉止ﾌﾗﾝｼﾞ直径95</t>
  </si>
  <si>
    <t>BC5K-32閉止ﾌﾗﾝｼﾞ直径115</t>
  </si>
  <si>
    <t>BC5K-40閉止ﾌﾗﾝｼﾞ直径120</t>
  </si>
  <si>
    <t>BC5K-50閉止ﾌﾗﾝｼﾞ直径130</t>
  </si>
  <si>
    <t>BC5K-65閉止ﾌﾗﾝｼﾞ直径155</t>
  </si>
  <si>
    <t>BC5K-80閉止ﾌﾗﾝｼﾞ直径180</t>
  </si>
  <si>
    <t>SHOT08009300</t>
  </si>
  <si>
    <t>手配不可S回転ｴﾙﾎﾞ75</t>
  </si>
  <si>
    <t>SHOT08009310</t>
  </si>
  <si>
    <t>手配不可S回転ｴﾙﾎﾞ用ﾌﾗﾝｼﾞ75</t>
  </si>
  <si>
    <t>SHOT08009320</t>
  </si>
  <si>
    <t>手配不可S海水コシ器ﾌﾗﾝｼﾞ50</t>
  </si>
  <si>
    <t>SHOT08009330</t>
  </si>
  <si>
    <t>手配不可Sｼｰﾙｱﾀﾞﾌﾟﾀｰ85</t>
  </si>
  <si>
    <t>SHOT08009340</t>
  </si>
  <si>
    <t>手配不可Sｼｰﾙｱﾀﾞﾌﾟﾀｰ110</t>
  </si>
  <si>
    <t>BP190-J6012VSW付Astemoﾋﾞﾙｼﾞﾎﾟﾝﾌﾟ</t>
  </si>
  <si>
    <t>BP290-J6024VSW付Astemoﾋﾞﾙｼﾞﾎﾟﾝﾌﾟ</t>
  </si>
  <si>
    <t>SHOT08009350</t>
  </si>
  <si>
    <t>手配不可Sﾎｰｽｴﾙﾎﾞ32</t>
  </si>
  <si>
    <t>手配不可S海水ｺｼ器ﾎｰｽｱﾀﾞﾌﾟﾀｰ60</t>
  </si>
  <si>
    <t>SHOT08008120</t>
  </si>
  <si>
    <t>手配不可SﾊﾟｯｷﾝﾎﾞｯｸｽTSL-150</t>
  </si>
  <si>
    <t>手配不可Sｷﾝｸﾞｽﾄﾝﾌﾞﾗﾝｸﾌﾗﾝｼﾞ65</t>
  </si>
  <si>
    <t>SHOT08009360</t>
  </si>
  <si>
    <t>手配不可Sﾎｰｽｴﾙﾎﾞ65</t>
  </si>
  <si>
    <t>SHOT08009370</t>
  </si>
  <si>
    <t>手配不可Sｷﾝｸﾞｽﾄﾝﾌﾗﾝｼﾞ100</t>
  </si>
  <si>
    <t>SHOT08009380</t>
  </si>
  <si>
    <t>手配不可Sｷﾝｸﾞｽﾄﾝﾌﾗﾝｼﾞ60</t>
  </si>
  <si>
    <t>7/7</t>
  </si>
  <si>
    <t>SHOT08009390</t>
  </si>
  <si>
    <t>手配不可Sｷﾝｸﾞｽﾄﾝﾎｰｽｱﾀﾞﾌﾟﾀｰ50</t>
  </si>
  <si>
    <t>SHOT08009400</t>
  </si>
  <si>
    <t>手配不可S海水ｺｼ器本体32SP</t>
  </si>
  <si>
    <t>手配不可S防衛庁おむすび型PB140</t>
  </si>
  <si>
    <t>手配不可S防衛庁おむすび型P押さえ140</t>
  </si>
  <si>
    <t>XL105</t>
  </si>
  <si>
    <t>XL-105ｿｰﾄﾞﾝ</t>
  </si>
  <si>
    <t>SHOT08009410</t>
  </si>
  <si>
    <t>手配不可S防衛庁小判型PB220</t>
  </si>
  <si>
    <t>SHOT08009420</t>
  </si>
  <si>
    <t>手配不可S防衛庁小判型P押さえ220</t>
  </si>
  <si>
    <t>SHOT08009430</t>
  </si>
  <si>
    <t>手配不可STSP65</t>
  </si>
  <si>
    <t>SHOT08009440</t>
  </si>
  <si>
    <t>手配不可Sﾎｰｽｴﾙﾎﾞ20</t>
  </si>
  <si>
    <t>SHOT08009450</t>
  </si>
  <si>
    <t>手配不可S一体型ﾅｯﾄ25</t>
  </si>
  <si>
    <t>SHOT08009460</t>
  </si>
  <si>
    <t>手配不可S座金20</t>
  </si>
  <si>
    <t>SHOT08009470</t>
  </si>
  <si>
    <t>手配不可Sｽﾙﾊﾙ20</t>
  </si>
  <si>
    <t>SHOT08009480</t>
  </si>
  <si>
    <t>手配不可S六角ﾅｯﾄ20</t>
  </si>
  <si>
    <t>SHOT08008260</t>
  </si>
  <si>
    <t>手配不可Sｼｰﾙｽﾀﾝ本体TSS-75</t>
  </si>
  <si>
    <t>SHOT08009490</t>
  </si>
  <si>
    <t>手配不可Sｽﾙﾊﾙ60</t>
  </si>
  <si>
    <t>SHOT08009500</t>
  </si>
  <si>
    <t>手配不可STSP60</t>
  </si>
  <si>
    <t>SHOT08009510</t>
  </si>
  <si>
    <t>手配不可STSP55</t>
  </si>
  <si>
    <t>SHOT08009520</t>
  </si>
  <si>
    <t>手配不可STSP45</t>
  </si>
  <si>
    <t>SHOT08009530</t>
  </si>
  <si>
    <t>手配不可Sﾌﾞｯｼﾝｸﾞ21/2</t>
  </si>
  <si>
    <t>SHOT08009540</t>
  </si>
  <si>
    <t>手配不可Sﾐｷｼﾝｸﾞ内筒2.5-3</t>
  </si>
  <si>
    <t>SP-70ｾﾚﾎﾟﾝ用ｷｰ5*5*25</t>
  </si>
  <si>
    <t>NB3041251</t>
  </si>
  <si>
    <t>BC軸125～130B3ﾍﾟﾗﾅｯﾄ(左)</t>
  </si>
  <si>
    <t>追加新規商品コード（自動検出／人確認用）</t>
  </si>
  <si>
    <t>商品コード</t>
  </si>
  <si>
    <t>商品名</t>
  </si>
  <si>
    <t>在庫数</t>
  </si>
  <si>
    <t>移動先シート</t>
  </si>
  <si>
    <t>初回検知日</t>
  </si>
  <si>
    <t>状態</t>
  </si>
  <si>
    <t>SourceType</t>
  </si>
  <si>
    <t>SourceLabel</t>
  </si>
  <si>
    <t>未振分</t>
  </si>
  <si>
    <t>Sub</t>
  </si>
  <si>
    <t>倉庫在庫データ.csv</t>
  </si>
  <si>
    <t>8808454</t>
  </si>
  <si>
    <t>Main</t>
  </si>
  <si>
    <t>外注在庫データ.csv</t>
  </si>
  <si>
    <t>1.その他</t>
    <rPh sb="4" eb="5">
      <t>ホカ</t>
    </rPh>
    <phoneticPr fontId="9"/>
  </si>
  <si>
    <t>2.ﾕﾆﾊﾞｰｻﾙ</t>
    <phoneticPr fontId="9"/>
  </si>
  <si>
    <t>3.スタン</t>
    <phoneticPr fontId="9"/>
  </si>
  <si>
    <t>4.キングストン</t>
    <phoneticPr fontId="9"/>
  </si>
  <si>
    <t>5.シール類</t>
    <rPh sb="5" eb="6">
      <t>ルイ</t>
    </rPh>
    <phoneticPr fontId="9"/>
  </si>
  <si>
    <t>6.海水コシ器</t>
    <rPh sb="2" eb="4">
      <t>カイスイ</t>
    </rPh>
    <rPh sb="6" eb="7">
      <t>キ</t>
    </rPh>
    <phoneticPr fontId="9"/>
  </si>
  <si>
    <t>7.ペラナット</t>
    <phoneticPr fontId="9"/>
  </si>
  <si>
    <t>8.ホース類</t>
    <rPh sb="5" eb="6">
      <t>ルイ</t>
    </rPh>
    <phoneticPr fontId="9"/>
  </si>
  <si>
    <t>9.シールリング</t>
    <phoneticPr fontId="9"/>
  </si>
  <si>
    <t>10.ミキシング</t>
    <phoneticPr fontId="9"/>
  </si>
  <si>
    <t>11.シール類</t>
    <rPh sb="6" eb="7">
      <t>ルイ</t>
    </rPh>
    <phoneticPr fontId="9"/>
  </si>
  <si>
    <t>13.亜鉛棒</t>
    <rPh sb="3" eb="5">
      <t>アエン</t>
    </rPh>
    <rPh sb="5" eb="6">
      <t>ボウ</t>
    </rPh>
    <phoneticPr fontId="9"/>
  </si>
  <si>
    <t>14.メタル</t>
    <phoneticPr fontId="9"/>
  </si>
  <si>
    <t>15.ポンプ</t>
    <phoneticPr fontId="9"/>
  </si>
  <si>
    <t>16.ペラ亜鉛</t>
    <rPh sb="5" eb="7">
      <t>アエン</t>
    </rPh>
    <phoneticPr fontId="9"/>
  </si>
  <si>
    <t>17.亜鉛板</t>
    <rPh sb="3" eb="5">
      <t>アエン</t>
    </rPh>
    <rPh sb="5" eb="6">
      <t>イタ</t>
    </rPh>
    <phoneticPr fontId="9"/>
  </si>
  <si>
    <t>18.ドラム</t>
    <phoneticPr fontId="9"/>
  </si>
  <si>
    <t>12.バルブ類</t>
    <rPh sb="6" eb="7">
      <t>ルイ</t>
    </rPh>
    <phoneticPr fontId="9"/>
  </si>
  <si>
    <t>1</t>
    <phoneticPr fontId="9"/>
  </si>
  <si>
    <t>3</t>
    <phoneticPr fontId="9"/>
  </si>
  <si>
    <t>6</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</si>
</sst>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d;@"/>
    <numFmt numFmtId="177" formatCode="0_);\(0\)"/>
    <numFmt numFmtId="178" formatCode="0_);[Red]\(0\)"/>
    <numFmt numFmtId="179" formatCode="0_ ;[Red]\-0\ "/>
    <numFmt numFmtId="180" formatCode="yyyy/m/d;@"/>
    <numFmt numFmtId="181" formatCode="0_ "/>
    <numFmt numFmtId="182" formatCode="yyyy/mm/dd"/>
  </numFmts>
  <fonts count="34" x14ac:knownFonts="1">
    <font>
      <sz val="11"/>
      <color theme="1"/>
      <name val="ＭＳ Ｐゴシック"/>
      <family val="2"/>
      <scheme val="minor"/>
    </font>
    <font>
      <sz val="11"/>
      <color theme="1"/>
      <name val="ＭＳ Ｐゴシック"/>
      <family val="2"/>
      <charset val="128"/>
    </font>
    <font>
      <sz val="11"/>
      <color theme="1"/>
      <name val="ＭＳ Ｐゴシック"/>
      <family val="2"/>
      <charset val="128"/>
    </font>
    <font>
      <sz val="11"/>
      <color theme="1"/>
      <name val="ＭＳ Ｐゴシック"/>
      <family val="2"/>
      <charset val="128"/>
    </font>
    <font>
      <sz val="11"/>
      <color theme="1"/>
      <name val="ＭＳ Ｐゴシック"/>
      <family val="2"/>
      <charset val="128"/>
    </font>
    <font>
      <sz val="11"/>
      <color theme="1"/>
      <name val="ＭＳ Ｐゴシック"/>
      <family val="2"/>
      <charset val="128"/>
    </font>
    <font>
      <sz val="11"/>
      <color theme="1"/>
      <name val="ＭＳ Ｐゴシック"/>
      <family val="2"/>
      <charset val="128"/>
    </font>
    <font>
      <sz val="11"/>
      <color theme="1"/>
      <name val="ＭＳ Ｐゴシック"/>
      <family val="2"/>
      <charset val="128"/>
    </font>
    <font>
      <b/>
      <sz val="11"/>
      <name val="ＭＳ Ｐゴシック"/>
      <family val="3"/>
      <charset val="128"/>
    </font>
    <font>
      <sz val="6"/>
      <name val="ＭＳ Ｐゴシック"/>
      <family val="3"/>
      <charset val="128"/>
      <scheme val="minor"/>
    </font>
    <font>
      <sz val="6"/>
      <name val="ＭＳ Ｐゴシック"/>
      <family val="3"/>
      <charset val="128"/>
    </font>
    <font>
      <sz val="11"/>
      <color rgb="FFFF0000"/>
      <name val="ＭＳ Ｐゴシック"/>
      <family val="2"/>
      <scheme val="minor"/>
    </font>
    <font>
      <sz val="11"/>
      <name val="ＭＳ Ｐゴシック"/>
      <family val="3"/>
      <charset val="128"/>
    </font>
    <font>
      <sz val="11"/>
      <color theme="1"/>
      <name val="ＭＳ Ｐゴシック"/>
      <family val="3"/>
      <charset val="128"/>
    </font>
    <font>
      <b/>
      <sz val="14"/>
      <color theme="1"/>
      <name val="ＭＳ Ｐゴシック"/>
      <family val="3"/>
      <charset val="128"/>
      <scheme val="minor"/>
    </font>
    <font>
      <b/>
      <sz val="14"/>
      <color theme="1"/>
      <name val="ＭＳ Ｐゴシック"/>
      <family val="3"/>
      <charset val="128"/>
    </font>
    <font>
      <sz val="11"/>
      <color theme="1"/>
      <name val="ＭＳ Ｐゴシック"/>
      <family val="2"/>
      <scheme val="minor"/>
    </font>
    <font>
      <b/>
      <sz val="16"/>
      <color theme="1"/>
      <name val="ＭＳ Ｐゴシック"/>
      <family val="3"/>
      <charset val="128"/>
      <scheme val="minor"/>
    </font>
    <font>
      <b/>
      <sz val="16"/>
      <color theme="1"/>
      <name val="ＭＳ Ｐゴシック"/>
      <family val="3"/>
      <charset val="128"/>
    </font>
    <font>
      <b/>
      <sz val="11"/>
      <color theme="1"/>
      <name val="ＭＳ Ｐゴシック"/>
      <family val="3"/>
      <charset val="128"/>
    </font>
    <font>
      <sz val="11"/>
      <name val="ＭＳ Ｐゴシック"/>
      <family val="2"/>
      <scheme val="minor"/>
    </font>
    <font>
      <sz val="11"/>
      <color theme="1"/>
      <name val="ＭＳ Ｐゴシック"/>
      <family val="2"/>
      <charset val="128"/>
      <scheme val="minor"/>
    </font>
    <font>
      <sz val="11"/>
      <color theme="1"/>
      <name val="ＭＳ Ｐゴシック"/>
      <family val="2"/>
      <scheme val="minor"/>
    </font>
    <font>
      <sz val="11"/>
      <name val="ＭＳ Ｐゴシック"/>
      <family val="2"/>
      <scheme val="minor"/>
    </font>
    <font>
      <sz val="11"/>
      <name val="ＭＳ Ｐゴシック"/>
      <family val="2"/>
      <charset val="128"/>
    </font>
    <font>
      <sz val="8"/>
      <color theme="1"/>
      <name val="ＭＳ Ｐゴシック"/>
      <family val="2"/>
      <scheme val="minor"/>
    </font>
    <font>
      <sz val="8"/>
      <name val="ＭＳ Ｐゴシック"/>
      <family val="2"/>
      <scheme val="minor"/>
    </font>
    <font>
      <sz val="11"/>
      <color rgb="FFFF0000"/>
      <name val="ＭＳ Ｐゴシック"/>
      <family val="3"/>
      <charset val="128"/>
      <scheme val="minor"/>
    </font>
    <font>
      <sz val="8"/>
      <color rgb="FFFF0000"/>
      <name val="ＭＳ Ｐゴシック"/>
      <family val="2"/>
      <scheme val="minor"/>
    </font>
    <font>
      <sz val="9"/>
      <color theme="1"/>
      <name val="ＭＳ Ｐゴシック"/>
      <family val="2"/>
      <scheme val="minor"/>
    </font>
    <font>
      <sz val="9"/>
      <name val="ＭＳ Ｐゴシック"/>
      <family val="3"/>
      <charset val="128"/>
      <scheme val="minor"/>
    </font>
    <font>
      <sz val="11"/>
      <color rgb="FFED0000"/>
      <name val="ＭＳ Ｐゴシック"/>
      <family val="2"/>
      <scheme val="minor"/>
    </font>
    <font>
      <sz val="11"/>
      <color rgb="FFED0000"/>
      <name val="ＭＳ Ｐゴシック"/>
      <family val="3"/>
      <charset val="128"/>
      <scheme val="minor"/>
    </font>
    <font>
      <b/>
      <sz val="11"/>
      <color theme="1"/>
      <name val="ＭＳ Ｐゴシック"/>
      <family val="3"/>
      <charset val="128"/>
      <scheme val="minor"/>
    </font>
  </fonts>
  <fills count="14">
    <fill>
      <patternFill patternType="none"/>
    </fill>
    <fill>
      <patternFill patternType="gray125"/>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0000"/>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s>
  <cellStyleXfs count="8">
    <xf numFmtId="0" fontId="0" fillId="0" borderId="0"/>
    <xf numFmtId="0" fontId="12" fillId="0" borderId="0"/>
    <xf numFmtId="0" fontId="7" fillId="0" borderId="0"/>
    <xf numFmtId="0" fontId="16" fillId="0" borderId="0"/>
    <xf numFmtId="0" fontId="6" fillId="0" borderId="0"/>
    <xf numFmtId="38" fontId="16" fillId="0" borderId="0" applyFont="0" applyFill="0" applyBorder="0" applyAlignment="0" applyProtection="0">
      <alignment vertical="center"/>
    </xf>
    <xf numFmtId="0" fontId="21" fillId="0" borderId="0">
      <alignment vertical="center"/>
    </xf>
    <xf numFmtId="0" fontId="3" fillId="0" borderId="0">
      <alignment vertical="center"/>
    </xf>
  </cellStyleXfs>
  <cellXfs count="223">
    <xf numFmtId="0" fontId="0" fillId="0" borderId="0" xfId="0"/>
    <xf numFmtId="0" fontId="8" fillId="0" borderId="1" xfId="0" applyFont="1" applyBorder="1" applyAlignment="1">
      <alignment horizontal="center"/>
    </xf>
    <xf numFmtId="0" fontId="8" fillId="0" borderId="0" xfId="0" applyFont="1" applyAlignment="1">
      <alignment horizontal="center"/>
    </xf>
    <xf numFmtId="0" fontId="0" fillId="0" borderId="1" xfId="0" applyBorder="1"/>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center" shrinkToFit="1"/>
    </xf>
    <xf numFmtId="0" fontId="0" fillId="0" borderId="0" xfId="0" applyAlignment="1">
      <alignment vertical="center" shrinkToFit="1"/>
    </xf>
    <xf numFmtId="0" fontId="13" fillId="3" borderId="1" xfId="0" applyFont="1" applyFill="1" applyBorder="1" applyAlignment="1">
      <alignment horizontal="center" vertical="center" shrinkToFit="1"/>
    </xf>
    <xf numFmtId="0" fontId="13" fillId="0" borderId="1" xfId="0" applyFont="1" applyBorder="1" applyAlignment="1">
      <alignment shrinkToFit="1"/>
    </xf>
    <xf numFmtId="0" fontId="13" fillId="0" borderId="0" xfId="0" applyFont="1" applyAlignment="1">
      <alignment shrinkToFit="1"/>
    </xf>
    <xf numFmtId="0" fontId="13" fillId="0" borderId="1" xfId="0" applyFont="1" applyBorder="1" applyAlignment="1">
      <alignment vertical="center" shrinkToFit="1"/>
    </xf>
    <xf numFmtId="0" fontId="13" fillId="4" borderId="1" xfId="0" applyFont="1" applyFill="1" applyBorder="1" applyAlignment="1">
      <alignment horizontal="center" vertical="center" shrinkToFit="1"/>
    </xf>
    <xf numFmtId="0" fontId="13" fillId="0" borderId="1" xfId="0" applyFont="1" applyBorder="1" applyAlignment="1">
      <alignment horizontal="center" shrinkToFit="1"/>
    </xf>
    <xf numFmtId="0" fontId="13" fillId="0" borderId="1" xfId="0" applyFont="1" applyBorder="1" applyAlignment="1">
      <alignment horizontal="center" vertical="center" shrinkToFit="1"/>
    </xf>
    <xf numFmtId="0" fontId="13" fillId="0" borderId="0" xfId="0" applyFont="1" applyAlignment="1">
      <alignment horizontal="center" shrinkToFit="1"/>
    </xf>
    <xf numFmtId="0" fontId="13" fillId="3" borderId="4" xfId="0" applyFont="1" applyFill="1" applyBorder="1" applyAlignment="1">
      <alignment horizontal="center" vertical="center" shrinkToFit="1"/>
    </xf>
    <xf numFmtId="0" fontId="13" fillId="0" borderId="0" xfId="0" applyFont="1" applyAlignment="1">
      <alignment horizontal="center" vertical="center" shrinkToFit="1"/>
    </xf>
    <xf numFmtId="0" fontId="13" fillId="0" borderId="0" xfId="0" applyFont="1" applyAlignment="1">
      <alignment vertical="center" shrinkToFit="1"/>
    </xf>
    <xf numFmtId="0" fontId="13" fillId="3" borderId="2" xfId="0" applyFont="1" applyFill="1" applyBorder="1" applyAlignment="1">
      <alignment horizontal="center" vertical="center" shrinkToFit="1"/>
    </xf>
    <xf numFmtId="0" fontId="13" fillId="0" borderId="4" xfId="0" applyFont="1" applyBorder="1" applyAlignment="1">
      <alignment shrinkToFit="1"/>
    </xf>
    <xf numFmtId="0" fontId="7" fillId="0" borderId="0" xfId="2"/>
    <xf numFmtId="0" fontId="7" fillId="0" borderId="1" xfId="2" applyBorder="1"/>
    <xf numFmtId="0" fontId="13" fillId="0" borderId="1" xfId="0" applyFont="1" applyBorder="1" applyAlignment="1">
      <alignment horizontal="left" vertical="center" shrinkToFit="1"/>
    </xf>
    <xf numFmtId="0" fontId="13" fillId="0" borderId="0" xfId="0" applyFont="1" applyAlignment="1">
      <alignment horizontal="left" shrinkToFit="1"/>
    </xf>
    <xf numFmtId="0" fontId="13" fillId="0" borderId="1" xfId="0" applyFont="1" applyBorder="1" applyAlignment="1">
      <alignment horizontal="left" shrinkToFit="1"/>
    </xf>
    <xf numFmtId="56" fontId="0" fillId="0" borderId="1" xfId="0" applyNumberFormat="1" applyBorder="1" applyAlignment="1">
      <alignment horizontal="center" vertical="center"/>
    </xf>
    <xf numFmtId="0" fontId="0" fillId="2" borderId="0" xfId="0" applyFill="1"/>
    <xf numFmtId="0" fontId="13" fillId="0" borderId="0" xfId="0" applyFont="1" applyAlignment="1">
      <alignment horizontal="left" vertical="center" shrinkToFit="1"/>
    </xf>
    <xf numFmtId="0" fontId="0" fillId="6" borderId="0" xfId="0" applyFill="1"/>
    <xf numFmtId="0" fontId="0" fillId="7" borderId="0" xfId="0" applyFill="1"/>
    <xf numFmtId="0" fontId="0" fillId="0" borderId="1" xfId="0" applyBorder="1" applyAlignment="1">
      <alignment horizontal="left" vertical="center"/>
    </xf>
    <xf numFmtId="0" fontId="13" fillId="0" borderId="6" xfId="0" applyFont="1" applyBorder="1" applyAlignment="1">
      <alignment horizontal="left" shrinkToFit="1"/>
    </xf>
    <xf numFmtId="0" fontId="0" fillId="3" borderId="0" xfId="0" applyFill="1"/>
    <xf numFmtId="176" fontId="13" fillId="3" borderId="1" xfId="0" applyNumberFormat="1" applyFont="1" applyFill="1" applyBorder="1" applyAlignment="1">
      <alignment horizontal="center" vertical="center" shrinkToFit="1"/>
    </xf>
    <xf numFmtId="176" fontId="13" fillId="0" borderId="1" xfId="0" applyNumberFormat="1" applyFont="1" applyBorder="1" applyAlignment="1">
      <alignment horizontal="center" vertical="center" shrinkToFit="1"/>
    </xf>
    <xf numFmtId="176" fontId="13" fillId="0" borderId="0" xfId="0" applyNumberFormat="1" applyFont="1" applyAlignment="1">
      <alignment horizontal="center" vertical="center" shrinkToFit="1"/>
    </xf>
    <xf numFmtId="0" fontId="13" fillId="8" borderId="1" xfId="0" applyFont="1" applyFill="1" applyBorder="1" applyAlignment="1">
      <alignment horizontal="center" vertical="center" shrinkToFit="1"/>
    </xf>
    <xf numFmtId="0" fontId="0" fillId="8" borderId="1" xfId="0" applyFill="1" applyBorder="1" applyAlignment="1">
      <alignment horizontal="center" vertical="center"/>
    </xf>
    <xf numFmtId="0" fontId="12" fillId="0" borderId="1" xfId="1" applyBorder="1" applyAlignment="1">
      <alignment horizontal="left" vertical="center"/>
    </xf>
    <xf numFmtId="0" fontId="13" fillId="0" borderId="2" xfId="0" applyFont="1" applyBorder="1" applyAlignment="1">
      <alignment horizontal="center" shrinkToFit="1"/>
    </xf>
    <xf numFmtId="0" fontId="13" fillId="0" borderId="3" xfId="0" applyFont="1" applyBorder="1" applyAlignment="1">
      <alignment horizontal="center" shrinkToFit="1"/>
    </xf>
    <xf numFmtId="0" fontId="13" fillId="0" borderId="3" xfId="0" applyFont="1" applyBorder="1" applyAlignment="1">
      <alignment horizontal="left" shrinkToFit="1"/>
    </xf>
    <xf numFmtId="0" fontId="13" fillId="0" borderId="3" xfId="0" applyFont="1" applyBorder="1" applyAlignment="1">
      <alignment horizontal="left" vertical="center" shrinkToFit="1"/>
    </xf>
    <xf numFmtId="176" fontId="13" fillId="0" borderId="3" xfId="0" applyNumberFormat="1"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3" fillId="3" borderId="1" xfId="0" applyFont="1" applyFill="1" applyBorder="1" applyAlignment="1">
      <alignment horizontal="left" vertical="center" shrinkToFit="1"/>
    </xf>
    <xf numFmtId="0" fontId="0" fillId="0" borderId="1" xfId="0" applyBorder="1" applyAlignment="1">
      <alignment horizontal="left"/>
    </xf>
    <xf numFmtId="0" fontId="0" fillId="0" borderId="0" xfId="0" applyAlignment="1">
      <alignment horizontal="left"/>
    </xf>
    <xf numFmtId="0" fontId="0" fillId="0" borderId="6" xfId="0" applyBorder="1" applyAlignment="1">
      <alignment horizontal="center" vertical="center"/>
    </xf>
    <xf numFmtId="0" fontId="12" fillId="0" borderId="3" xfId="0" applyFont="1" applyBorder="1" applyAlignment="1">
      <alignment horizontal="center" shrinkToFit="1"/>
    </xf>
    <xf numFmtId="0" fontId="0" fillId="0" borderId="3" xfId="0" applyBorder="1" applyAlignment="1">
      <alignment horizontal="center" vertical="center"/>
    </xf>
    <xf numFmtId="56" fontId="14" fillId="0" borderId="1" xfId="0" applyNumberFormat="1" applyFont="1" applyBorder="1" applyAlignment="1">
      <alignment horizontal="center" vertical="center"/>
    </xf>
    <xf numFmtId="0" fontId="0" fillId="0" borderId="0" xfId="0" applyAlignment="1">
      <alignment horizontal="left" vertical="center"/>
    </xf>
    <xf numFmtId="177" fontId="0" fillId="0" borderId="0" xfId="0" applyNumberFormat="1" applyAlignment="1">
      <alignment horizontal="left"/>
    </xf>
    <xf numFmtId="176" fontId="0" fillId="0" borderId="0" xfId="0" applyNumberFormat="1" applyAlignment="1">
      <alignment horizontal="center" vertical="center"/>
    </xf>
    <xf numFmtId="176" fontId="20" fillId="0" borderId="0" xfId="0" applyNumberFormat="1" applyFont="1" applyAlignment="1">
      <alignment horizontal="center" vertical="center"/>
    </xf>
    <xf numFmtId="0" fontId="13" fillId="9" borderId="1" xfId="0" applyFont="1" applyFill="1" applyBorder="1" applyAlignment="1">
      <alignment horizontal="center" vertical="center" shrinkToFit="1"/>
    </xf>
    <xf numFmtId="0" fontId="0" fillId="0" borderId="4" xfId="0" applyBorder="1" applyAlignment="1">
      <alignment horizontal="left" vertical="center"/>
    </xf>
    <xf numFmtId="0" fontId="13" fillId="0" borderId="4" xfId="0" applyFont="1" applyBorder="1" applyAlignment="1">
      <alignment horizontal="left" vertical="center" shrinkToFit="1"/>
    </xf>
    <xf numFmtId="0" fontId="0" fillId="9" borderId="1" xfId="0" applyFill="1" applyBorder="1" applyAlignment="1">
      <alignment horizontal="center" vertical="center"/>
    </xf>
    <xf numFmtId="178" fontId="19" fillId="0" borderId="1" xfId="0" applyNumberFormat="1" applyFont="1" applyBorder="1" applyAlignment="1">
      <alignment horizontal="center" vertical="center" shrinkToFit="1"/>
    </xf>
    <xf numFmtId="0" fontId="0" fillId="0" borderId="2" xfId="0" applyBorder="1" applyAlignment="1">
      <alignment horizontal="center" vertical="center"/>
    </xf>
    <xf numFmtId="0" fontId="13" fillId="3" borderId="3" xfId="0" applyFont="1" applyFill="1" applyBorder="1" applyAlignment="1">
      <alignment horizontal="center" vertical="center" shrinkToFit="1"/>
    </xf>
    <xf numFmtId="0" fontId="0" fillId="5" borderId="0" xfId="0" applyFill="1"/>
    <xf numFmtId="0" fontId="0" fillId="6" borderId="1" xfId="0" applyFill="1" applyBorder="1" applyAlignment="1">
      <alignment horizontal="center" vertical="center" shrinkToFit="1"/>
    </xf>
    <xf numFmtId="0" fontId="0" fillId="5" borderId="1" xfId="0" applyFill="1" applyBorder="1" applyAlignment="1">
      <alignment horizontal="center" vertical="center" shrinkToFit="1"/>
    </xf>
    <xf numFmtId="0" fontId="4" fillId="0" borderId="1" xfId="2" applyFont="1" applyBorder="1"/>
    <xf numFmtId="179" fontId="8" fillId="0" borderId="1" xfId="0" applyNumberFormat="1" applyFont="1" applyBorder="1" applyAlignment="1">
      <alignment horizontal="center"/>
    </xf>
    <xf numFmtId="179" fontId="0" fillId="0" borderId="0" xfId="0" applyNumberFormat="1"/>
    <xf numFmtId="179" fontId="0" fillId="3" borderId="1" xfId="0" applyNumberFormat="1" applyFill="1" applyBorder="1" applyAlignment="1">
      <alignment horizontal="center" vertical="center"/>
    </xf>
    <xf numFmtId="179" fontId="0" fillId="0" borderId="2" xfId="0" applyNumberFormat="1" applyBorder="1" applyAlignment="1">
      <alignment horizontal="center" vertical="center"/>
    </xf>
    <xf numFmtId="179" fontId="0" fillId="0" borderId="0" xfId="0" applyNumberFormat="1" applyAlignment="1">
      <alignment horizontal="center" vertical="center"/>
    </xf>
    <xf numFmtId="0" fontId="0" fillId="0" borderId="0" xfId="0" applyAlignment="1">
      <alignment vertical="center"/>
    </xf>
    <xf numFmtId="179" fontId="0" fillId="0" borderId="2" xfId="0" applyNumberFormat="1" applyBorder="1" applyAlignment="1">
      <alignment horizontal="left" vertical="center"/>
    </xf>
    <xf numFmtId="0" fontId="0" fillId="5" borderId="0" xfId="0" applyFill="1" applyAlignment="1">
      <alignment vertical="center"/>
    </xf>
    <xf numFmtId="0" fontId="13" fillId="0" borderId="1" xfId="0" applyFont="1" applyBorder="1" applyAlignment="1">
      <alignment horizontal="center"/>
    </xf>
    <xf numFmtId="0" fontId="7" fillId="9" borderId="1" xfId="2" applyFill="1" applyBorder="1"/>
    <xf numFmtId="0" fontId="7" fillId="9" borderId="0" xfId="2" applyFill="1"/>
    <xf numFmtId="0" fontId="5" fillId="9" borderId="1" xfId="2" applyFont="1" applyFill="1" applyBorder="1"/>
    <xf numFmtId="1" fontId="7" fillId="9" borderId="1" xfId="2" applyNumberFormat="1" applyFill="1" applyBorder="1"/>
    <xf numFmtId="176" fontId="7" fillId="9" borderId="1" xfId="2" applyNumberFormat="1" applyFill="1" applyBorder="1" applyAlignment="1">
      <alignment horizontal="center" vertical="center"/>
    </xf>
    <xf numFmtId="180" fontId="0" fillId="0" borderId="0" xfId="0" applyNumberFormat="1"/>
    <xf numFmtId="0" fontId="2" fillId="0" borderId="1" xfId="2" applyFont="1" applyBorder="1"/>
    <xf numFmtId="0" fontId="1" fillId="0" borderId="1" xfId="2" applyFont="1" applyBorder="1"/>
    <xf numFmtId="0" fontId="22" fillId="3" borderId="1" xfId="0" applyFont="1" applyFill="1" applyBorder="1" applyAlignment="1">
      <alignment horizontal="center" vertical="center"/>
    </xf>
    <xf numFmtId="0" fontId="22" fillId="0" borderId="0" xfId="0" applyFont="1" applyAlignment="1">
      <alignment horizontal="center" vertical="center"/>
    </xf>
    <xf numFmtId="0" fontId="22" fillId="5" borderId="1" xfId="0" applyFont="1" applyFill="1" applyBorder="1" applyAlignment="1">
      <alignment horizontal="center" vertical="center" shrinkToFit="1"/>
    </xf>
    <xf numFmtId="0" fontId="22" fillId="4" borderId="1" xfId="0" applyFont="1" applyFill="1" applyBorder="1" applyAlignment="1">
      <alignment horizontal="center" vertical="center"/>
    </xf>
    <xf numFmtId="0" fontId="22" fillId="0" borderId="1" xfId="0" applyFont="1" applyBorder="1" applyAlignment="1">
      <alignment horizontal="center"/>
    </xf>
    <xf numFmtId="0" fontId="22" fillId="0" borderId="1" xfId="0" applyFont="1" applyBorder="1"/>
    <xf numFmtId="0" fontId="22" fillId="0" borderId="0" xfId="0" applyFont="1"/>
    <xf numFmtId="0" fontId="22" fillId="0" borderId="0" xfId="0" applyFont="1" applyAlignment="1">
      <alignment horizontal="center"/>
    </xf>
    <xf numFmtId="0" fontId="22" fillId="0" borderId="0" xfId="0" applyFont="1" applyAlignment="1">
      <alignment shrinkToFit="1"/>
    </xf>
    <xf numFmtId="180" fontId="0" fillId="0" borderId="7" xfId="0" applyNumberFormat="1" applyBorder="1" applyAlignment="1">
      <alignment horizontal="center" vertical="center"/>
    </xf>
    <xf numFmtId="0" fontId="0" fillId="0" borderId="1" xfId="0" applyBorder="1" applyAlignment="1">
      <alignment vertical="center"/>
    </xf>
    <xf numFmtId="179" fontId="0" fillId="0" borderId="1" xfId="0" applyNumberFormat="1" applyBorder="1" applyAlignment="1">
      <alignment horizontal="left" vertical="center"/>
    </xf>
    <xf numFmtId="0" fontId="1" fillId="0" borderId="0" xfId="2" applyFont="1"/>
    <xf numFmtId="38" fontId="1" fillId="0" borderId="1" xfId="5" applyFont="1" applyFill="1" applyBorder="1" applyAlignment="1"/>
    <xf numFmtId="0" fontId="24" fillId="0" borderId="1" xfId="2" applyFont="1" applyBorder="1"/>
    <xf numFmtId="176" fontId="25" fillId="0" borderId="0" xfId="0" applyNumberFormat="1" applyFont="1" applyAlignment="1">
      <alignment horizontal="center" vertical="center"/>
    </xf>
    <xf numFmtId="176" fontId="25" fillId="0" borderId="0" xfId="0" applyNumberFormat="1" applyFont="1"/>
    <xf numFmtId="176" fontId="26" fillId="0" borderId="0" xfId="0" applyNumberFormat="1" applyFont="1" applyAlignment="1">
      <alignment horizontal="center" vertical="center"/>
    </xf>
    <xf numFmtId="176" fontId="25" fillId="0" borderId="0" xfId="0" applyNumberFormat="1" applyFont="1" applyAlignment="1">
      <alignment horizontal="center"/>
    </xf>
    <xf numFmtId="176" fontId="25" fillId="0" borderId="0" xfId="0" applyNumberFormat="1" applyFont="1" applyAlignment="1">
      <alignment horizontal="center" vertical="center" shrinkToFit="1"/>
    </xf>
    <xf numFmtId="176" fontId="25" fillId="0" borderId="0" xfId="0" applyNumberFormat="1" applyFont="1" applyAlignment="1">
      <alignment shrinkToFit="1"/>
    </xf>
    <xf numFmtId="0" fontId="7" fillId="2" borderId="0" xfId="2" applyFill="1"/>
    <xf numFmtId="180" fontId="0" fillId="0" borderId="0" xfId="0" applyNumberFormat="1" applyAlignment="1">
      <alignment horizontal="center" vertical="center"/>
    </xf>
    <xf numFmtId="1" fontId="7" fillId="0" borderId="1" xfId="2" applyNumberFormat="1" applyBorder="1"/>
    <xf numFmtId="176" fontId="1" fillId="9" borderId="1" xfId="2" applyNumberFormat="1" applyFont="1" applyFill="1" applyBorder="1" applyAlignment="1">
      <alignment horizontal="center"/>
    </xf>
    <xf numFmtId="1" fontId="1" fillId="0" borderId="1" xfId="2" applyNumberFormat="1" applyFont="1" applyBorder="1"/>
    <xf numFmtId="49" fontId="13" fillId="0" borderId="1" xfId="0" applyNumberFormat="1" applyFont="1" applyBorder="1" applyAlignment="1">
      <alignment horizontal="center" vertical="center" shrinkToFit="1"/>
    </xf>
    <xf numFmtId="0" fontId="8" fillId="5" borderId="0" xfId="0" applyFont="1" applyFill="1" applyAlignment="1">
      <alignment horizontal="center"/>
    </xf>
    <xf numFmtId="179" fontId="0" fillId="0" borderId="4" xfId="0" applyNumberFormat="1" applyBorder="1" applyAlignment="1">
      <alignment horizontal="left" vertical="center"/>
    </xf>
    <xf numFmtId="176" fontId="28" fillId="0" borderId="0" xfId="0" applyNumberFormat="1" applyFont="1" applyAlignment="1">
      <alignment horizontal="left" vertical="center"/>
    </xf>
    <xf numFmtId="0" fontId="29" fillId="0" borderId="0" xfId="0" applyFont="1" applyAlignment="1">
      <alignment horizontal="center" vertical="center"/>
    </xf>
    <xf numFmtId="176" fontId="30" fillId="0" borderId="0" xfId="0" applyNumberFormat="1" applyFont="1" applyAlignment="1">
      <alignment horizontal="center" vertical="center"/>
    </xf>
    <xf numFmtId="56" fontId="1" fillId="0" borderId="0" xfId="2" applyNumberFormat="1" applyFont="1"/>
    <xf numFmtId="38" fontId="24" fillId="0" borderId="1" xfId="5" applyFont="1" applyFill="1" applyBorder="1" applyAlignment="1"/>
    <xf numFmtId="176" fontId="20" fillId="0" borderId="7" xfId="0" applyNumberFormat="1" applyFont="1" applyBorder="1" applyAlignment="1">
      <alignment horizontal="center" vertical="center"/>
    </xf>
    <xf numFmtId="176" fontId="0" fillId="0" borderId="7" xfId="0" applyNumberFormat="1" applyBorder="1" applyAlignment="1">
      <alignment horizontal="center" vertical="center"/>
    </xf>
    <xf numFmtId="178" fontId="0" fillId="0" borderId="0" xfId="0" applyNumberFormat="1"/>
    <xf numFmtId="0" fontId="11" fillId="0" borderId="1" xfId="0" applyFont="1" applyBorder="1" applyAlignment="1">
      <alignment horizontal="center" vertical="center"/>
    </xf>
    <xf numFmtId="176" fontId="0" fillId="0" borderId="1" xfId="0" applyNumberFormat="1" applyBorder="1" applyAlignment="1">
      <alignment horizontal="center" vertical="center"/>
    </xf>
    <xf numFmtId="176" fontId="20" fillId="0" borderId="1" xfId="0" applyNumberFormat="1" applyFont="1" applyBorder="1" applyAlignment="1">
      <alignment horizontal="center" vertical="center"/>
    </xf>
    <xf numFmtId="176" fontId="20" fillId="11" borderId="1" xfId="0" applyNumberFormat="1" applyFont="1" applyFill="1" applyBorder="1" applyAlignment="1">
      <alignment horizontal="center" vertical="center"/>
    </xf>
    <xf numFmtId="49" fontId="0" fillId="0" borderId="1" xfId="0" applyNumberFormat="1" applyBorder="1" applyAlignment="1">
      <alignment horizontal="center" vertical="center"/>
    </xf>
    <xf numFmtId="49" fontId="0" fillId="0" borderId="1" xfId="0" applyNumberFormat="1" applyBorder="1" applyAlignment="1">
      <alignment horizontal="center"/>
    </xf>
    <xf numFmtId="176" fontId="0" fillId="11" borderId="1" xfId="0" applyNumberFormat="1" applyFill="1" applyBorder="1" applyAlignment="1">
      <alignment horizontal="center" vertical="center"/>
    </xf>
    <xf numFmtId="176" fontId="0" fillId="0" borderId="1" xfId="0" applyNumberFormat="1" applyBorder="1" applyAlignment="1">
      <alignment horizontal="center"/>
    </xf>
    <xf numFmtId="176" fontId="13" fillId="0" borderId="1" xfId="0" applyNumberFormat="1" applyFont="1" applyBorder="1" applyAlignment="1">
      <alignment shrinkToFit="1"/>
    </xf>
    <xf numFmtId="49" fontId="13" fillId="0" borderId="1" xfId="0" applyNumberFormat="1" applyFont="1" applyBorder="1" applyAlignment="1">
      <alignment horizontal="center" shrinkToFit="1"/>
    </xf>
    <xf numFmtId="176" fontId="13" fillId="0" borderId="1" xfId="0" applyNumberFormat="1" applyFont="1" applyBorder="1" applyAlignment="1">
      <alignment horizontal="center" shrinkToFit="1"/>
    </xf>
    <xf numFmtId="0" fontId="22" fillId="0" borderId="1" xfId="0" applyFont="1" applyBorder="1" applyAlignment="1">
      <alignment horizontal="center" vertical="center"/>
    </xf>
    <xf numFmtId="176" fontId="23" fillId="0" borderId="1" xfId="0" applyNumberFormat="1" applyFont="1" applyBorder="1" applyAlignment="1">
      <alignment horizontal="center" vertical="center"/>
    </xf>
    <xf numFmtId="176" fontId="0" fillId="6" borderId="1" xfId="0" applyNumberFormat="1" applyFill="1" applyBorder="1" applyAlignment="1">
      <alignment horizontal="center" vertical="center" shrinkToFit="1"/>
    </xf>
    <xf numFmtId="0" fontId="0" fillId="12" borderId="1" xfId="0" applyFill="1" applyBorder="1" applyAlignment="1">
      <alignment horizontal="center" vertical="center" shrinkToFit="1"/>
    </xf>
    <xf numFmtId="178" fontId="0" fillId="0" borderId="1" xfId="0" applyNumberFormat="1" applyBorder="1" applyAlignment="1">
      <alignment horizontal="center" vertical="center"/>
    </xf>
    <xf numFmtId="176" fontId="13" fillId="0" borderId="0" xfId="0" applyNumberFormat="1" applyFont="1" applyAlignment="1">
      <alignment horizontal="center" shrinkToFit="1"/>
    </xf>
    <xf numFmtId="181" fontId="25" fillId="0" borderId="0" xfId="0" applyNumberFormat="1" applyFont="1" applyAlignment="1">
      <alignment shrinkToFit="1"/>
    </xf>
    <xf numFmtId="181" fontId="25" fillId="0" borderId="0" xfId="0" applyNumberFormat="1" applyFont="1" applyAlignment="1">
      <alignment horizontal="center" vertical="center" shrinkToFit="1"/>
    </xf>
    <xf numFmtId="181" fontId="0" fillId="0" borderId="0" xfId="0" applyNumberFormat="1" applyAlignment="1">
      <alignment shrinkToFit="1"/>
    </xf>
    <xf numFmtId="181" fontId="0" fillId="0" borderId="0" xfId="0" applyNumberFormat="1" applyAlignment="1">
      <alignment horizontal="center" vertical="center"/>
    </xf>
    <xf numFmtId="181" fontId="7" fillId="9" borderId="1" xfId="2" applyNumberFormat="1" applyFill="1" applyBorder="1"/>
    <xf numFmtId="181" fontId="0" fillId="0" borderId="1" xfId="0" applyNumberFormat="1" applyBorder="1" applyAlignment="1">
      <alignment horizontal="center" vertical="center"/>
    </xf>
    <xf numFmtId="181" fontId="0" fillId="0" borderId="0" xfId="0" applyNumberFormat="1"/>
    <xf numFmtId="181" fontId="19" fillId="0" borderId="1" xfId="0" applyNumberFormat="1" applyFont="1" applyBorder="1" applyAlignment="1">
      <alignment horizontal="center" vertical="center" shrinkToFit="1"/>
    </xf>
    <xf numFmtId="180" fontId="32" fillId="0" borderId="7" xfId="0" applyNumberFormat="1" applyFont="1" applyBorder="1" applyAlignment="1">
      <alignment horizontal="left" vertical="center"/>
    </xf>
    <xf numFmtId="176" fontId="31" fillId="0" borderId="0" xfId="0" applyNumberFormat="1" applyFont="1" applyAlignment="1">
      <alignment horizontal="center" vertical="center" shrinkToFit="1"/>
    </xf>
    <xf numFmtId="0" fontId="31" fillId="0" borderId="0" xfId="0" applyFont="1"/>
    <xf numFmtId="0" fontId="14" fillId="7" borderId="2" xfId="0" applyFont="1" applyFill="1" applyBorder="1" applyAlignment="1">
      <alignment horizontal="center" vertical="center"/>
    </xf>
    <xf numFmtId="0" fontId="14" fillId="7" borderId="3" xfId="0" applyFont="1" applyFill="1" applyBorder="1" applyAlignment="1">
      <alignment horizontal="center" vertical="center"/>
    </xf>
    <xf numFmtId="0" fontId="14" fillId="7" borderId="4" xfId="0" applyFont="1" applyFill="1" applyBorder="1" applyAlignment="1">
      <alignment horizontal="center" vertical="center"/>
    </xf>
    <xf numFmtId="0" fontId="15" fillId="6" borderId="2" xfId="0" applyFont="1" applyFill="1" applyBorder="1" applyAlignment="1">
      <alignment horizontal="center" vertical="center" shrinkToFit="1"/>
    </xf>
    <xf numFmtId="0" fontId="15" fillId="6" borderId="3" xfId="0" applyFont="1" applyFill="1" applyBorder="1" applyAlignment="1">
      <alignment horizontal="center" vertical="center" shrinkToFit="1"/>
    </xf>
    <xf numFmtId="0" fontId="15" fillId="6" borderId="4" xfId="0" applyFont="1" applyFill="1" applyBorder="1" applyAlignment="1">
      <alignment horizontal="center" vertical="center" shrinkToFit="1"/>
    </xf>
    <xf numFmtId="0" fontId="15" fillId="5" borderId="2" xfId="0" applyFont="1" applyFill="1" applyBorder="1" applyAlignment="1">
      <alignment horizontal="right" vertical="center" shrinkToFit="1"/>
    </xf>
    <xf numFmtId="0" fontId="15" fillId="5" borderId="3" xfId="0" applyFont="1" applyFill="1" applyBorder="1" applyAlignment="1">
      <alignment horizontal="right" vertical="center" shrinkToFit="1"/>
    </xf>
    <xf numFmtId="0" fontId="15" fillId="5" borderId="4" xfId="0" applyFont="1" applyFill="1" applyBorder="1" applyAlignment="1">
      <alignment horizontal="right" vertical="center" shrinkToFit="1"/>
    </xf>
    <xf numFmtId="56" fontId="0" fillId="0" borderId="1" xfId="0" applyNumberFormat="1" applyBorder="1"/>
    <xf numFmtId="176" fontId="7" fillId="0" borderId="1" xfId="2" applyNumberFormat="1" applyBorder="1" applyAlignment="1">
      <alignment horizontal="center" vertical="center"/>
    </xf>
    <xf numFmtId="176" fontId="1" fillId="0" borderId="1" xfId="2" applyNumberFormat="1" applyFont="1" applyBorder="1" applyAlignment="1">
      <alignment horizontal="center"/>
    </xf>
    <xf numFmtId="176" fontId="0" fillId="0" borderId="0" xfId="0" applyNumberFormat="1" applyAlignment="1">
      <alignment horizontal="center"/>
    </xf>
    <xf numFmtId="176" fontId="0" fillId="12" borderId="1" xfId="0" applyNumberFormat="1" applyFill="1" applyBorder="1" applyAlignment="1">
      <alignment horizontal="center" vertical="center" shrinkToFit="1"/>
    </xf>
    <xf numFmtId="180" fontId="11" fillId="0" borderId="7" xfId="0" applyNumberFormat="1" applyFont="1" applyBorder="1" applyAlignment="1">
      <alignment horizontal="left" vertical="center"/>
    </xf>
    <xf numFmtId="0" fontId="22" fillId="3" borderId="2" xfId="0" applyFont="1" applyFill="1" applyBorder="1" applyAlignment="1">
      <alignment horizontal="center" vertical="center"/>
    </xf>
    <xf numFmtId="0" fontId="22" fillId="6" borderId="4" xfId="0" applyFont="1" applyFill="1" applyBorder="1" applyAlignment="1">
      <alignment horizontal="center" vertical="center" shrinkToFit="1"/>
    </xf>
    <xf numFmtId="176" fontId="22" fillId="0" borderId="4" xfId="0" applyNumberFormat="1" applyFont="1" applyBorder="1" applyAlignment="1">
      <alignment horizontal="center" vertical="center"/>
    </xf>
    <xf numFmtId="49" fontId="0" fillId="0" borderId="4" xfId="0" applyNumberFormat="1" applyBorder="1" applyAlignment="1">
      <alignment horizontal="center" vertical="center"/>
    </xf>
    <xf numFmtId="0" fontId="22" fillId="0" borderId="4" xfId="0" applyFont="1" applyBorder="1" applyAlignment="1">
      <alignment horizontal="center" vertical="center"/>
    </xf>
    <xf numFmtId="179" fontId="0" fillId="0" borderId="1" xfId="0" applyNumberFormat="1" applyBorder="1" applyAlignment="1">
      <alignment horizontal="center" vertical="center"/>
    </xf>
    <xf numFmtId="178" fontId="25" fillId="0" borderId="0" xfId="0" applyNumberFormat="1" applyFont="1" applyAlignment="1">
      <alignment horizontal="center" vertical="center"/>
    </xf>
    <xf numFmtId="179" fontId="0" fillId="3" borderId="2" xfId="0" applyNumberFormat="1" applyFill="1" applyBorder="1" applyAlignment="1">
      <alignment horizontal="center" vertical="center"/>
    </xf>
    <xf numFmtId="176" fontId="0" fillId="5" borderId="4" xfId="0" applyNumberFormat="1" applyFill="1" applyBorder="1" applyAlignment="1">
      <alignment horizontal="center" vertical="center" shrinkToFit="1"/>
    </xf>
    <xf numFmtId="176" fontId="20" fillId="0" borderId="4" xfId="0" applyNumberFormat="1" applyFont="1" applyBorder="1" applyAlignment="1">
      <alignment horizontal="center" vertical="center"/>
    </xf>
    <xf numFmtId="176" fontId="0" fillId="0" borderId="4" xfId="0" applyNumberFormat="1" applyBorder="1" applyAlignment="1">
      <alignment horizontal="center" vertical="center"/>
    </xf>
    <xf numFmtId="176" fontId="0" fillId="0" borderId="4" xfId="0" applyNumberFormat="1" applyBorder="1" applyAlignment="1">
      <alignment horizontal="center"/>
    </xf>
    <xf numFmtId="49" fontId="0" fillId="0" borderId="0" xfId="0" applyNumberFormat="1"/>
    <xf numFmtId="49" fontId="33" fillId="13" borderId="0" xfId="0" applyNumberFormat="1" applyFont="1" applyFill="1"/>
    <xf numFmtId="182" fontId="33" fillId="13" borderId="0" xfId="0" applyNumberFormat="1" applyFont="1" applyFill="1"/>
    <xf numFmtId="182" fontId="0" fillId="0" borderId="0" xfId="0" applyNumberFormat="1"/>
    <xf numFmtId="0" fontId="33" fillId="0" borderId="0" xfId="0" applyFont="1"/>
    <xf numFmtId="0" fontId="14" fillId="10" borderId="2" xfId="0" applyFont="1" applyFill="1" applyBorder="1" applyAlignment="1">
      <alignment horizontal="center" vertical="center"/>
    </xf>
    <xf numFmtId="0" fontId="14" fillId="10" borderId="3" xfId="0" applyFont="1" applyFill="1" applyBorder="1" applyAlignment="1">
      <alignment horizontal="center" vertical="center"/>
    </xf>
    <xf numFmtId="0" fontId="14" fillId="10" borderId="4" xfId="0" applyFont="1" applyFill="1" applyBorder="1" applyAlignment="1">
      <alignment horizontal="center" vertical="center"/>
    </xf>
    <xf numFmtId="0" fontId="14" fillId="5" borderId="2" xfId="0" applyFont="1" applyFill="1" applyBorder="1" applyAlignment="1">
      <alignment horizontal="right" vertical="center"/>
    </xf>
    <xf numFmtId="0" fontId="14" fillId="5" borderId="3" xfId="0" applyFont="1" applyFill="1" applyBorder="1" applyAlignment="1">
      <alignment horizontal="right" vertical="center"/>
    </xf>
    <xf numFmtId="0" fontId="14" fillId="5" borderId="4" xfId="0" applyFont="1" applyFill="1" applyBorder="1" applyAlignment="1">
      <alignment horizontal="right" vertical="center"/>
    </xf>
    <xf numFmtId="0" fontId="14" fillId="5" borderId="2" xfId="0" applyFont="1" applyFill="1" applyBorder="1" applyAlignment="1">
      <alignment horizontal="right" vertical="center" indent="1"/>
    </xf>
    <xf numFmtId="0" fontId="14" fillId="5" borderId="3" xfId="0" applyFont="1" applyFill="1" applyBorder="1" applyAlignment="1">
      <alignment horizontal="right" vertical="center" indent="1"/>
    </xf>
    <xf numFmtId="0" fontId="14" fillId="5" borderId="4" xfId="0" applyFont="1" applyFill="1" applyBorder="1" applyAlignment="1">
      <alignment horizontal="right" vertical="center" indent="1"/>
    </xf>
    <xf numFmtId="0" fontId="17" fillId="5" borderId="2" xfId="0" applyFont="1" applyFill="1" applyBorder="1" applyAlignment="1">
      <alignment horizontal="right" vertical="center"/>
    </xf>
    <xf numFmtId="0" fontId="17" fillId="5" borderId="3" xfId="0" applyFont="1" applyFill="1" applyBorder="1" applyAlignment="1">
      <alignment horizontal="right" vertical="center"/>
    </xf>
    <xf numFmtId="0" fontId="17" fillId="5" borderId="4" xfId="0" applyFont="1" applyFill="1" applyBorder="1" applyAlignment="1">
      <alignment horizontal="right" vertic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4" borderId="2" xfId="0" applyFont="1" applyFill="1" applyBorder="1" applyAlignment="1">
      <alignment horizontal="center" vertical="center"/>
    </xf>
    <xf numFmtId="0" fontId="14" fillId="4" borderId="3" xfId="0" applyFont="1" applyFill="1" applyBorder="1" applyAlignment="1">
      <alignment horizontal="center" vertical="center"/>
    </xf>
    <xf numFmtId="0" fontId="14" fillId="4" borderId="4" xfId="0" applyFont="1" applyFill="1" applyBorder="1" applyAlignment="1">
      <alignment horizontal="center" vertical="center"/>
    </xf>
    <xf numFmtId="0" fontId="14" fillId="7" borderId="2" xfId="0" applyFont="1" applyFill="1" applyBorder="1" applyAlignment="1">
      <alignment horizontal="center" vertical="center"/>
    </xf>
    <xf numFmtId="0" fontId="14" fillId="7" borderId="3" xfId="0" applyFont="1" applyFill="1" applyBorder="1" applyAlignment="1">
      <alignment horizontal="center" vertical="center"/>
    </xf>
    <xf numFmtId="0" fontId="14" fillId="7" borderId="4" xfId="0" applyFont="1" applyFill="1" applyBorder="1" applyAlignment="1">
      <alignment horizontal="center" vertical="center"/>
    </xf>
    <xf numFmtId="0" fontId="15" fillId="6" borderId="2" xfId="0" applyFont="1" applyFill="1" applyBorder="1" applyAlignment="1">
      <alignment horizontal="center" vertical="center" shrinkToFit="1"/>
    </xf>
    <xf numFmtId="0" fontId="15" fillId="6" borderId="3" xfId="0" applyFont="1" applyFill="1" applyBorder="1" applyAlignment="1">
      <alignment horizontal="center" vertical="center" shrinkToFit="1"/>
    </xf>
    <xf numFmtId="0" fontId="15" fillId="6" borderId="4" xfId="0" applyFont="1" applyFill="1" applyBorder="1" applyAlignment="1">
      <alignment horizontal="center" vertical="center" shrinkToFit="1"/>
    </xf>
    <xf numFmtId="56" fontId="17" fillId="5" borderId="2" xfId="0" applyNumberFormat="1" applyFont="1" applyFill="1" applyBorder="1" applyAlignment="1">
      <alignment horizontal="right" vertical="center" indent="1"/>
    </xf>
    <xf numFmtId="56" fontId="17" fillId="5" borderId="3" xfId="0" applyNumberFormat="1" applyFont="1" applyFill="1" applyBorder="1" applyAlignment="1">
      <alignment horizontal="right" vertical="center" indent="1"/>
    </xf>
    <xf numFmtId="56" fontId="17" fillId="5" borderId="4" xfId="0" applyNumberFormat="1" applyFont="1" applyFill="1" applyBorder="1" applyAlignment="1">
      <alignment horizontal="right" vertical="center" indent="1"/>
    </xf>
    <xf numFmtId="56" fontId="14" fillId="2" borderId="2" xfId="0" applyNumberFormat="1" applyFont="1" applyFill="1" applyBorder="1" applyAlignment="1">
      <alignment horizontal="center" vertical="center"/>
    </xf>
    <xf numFmtId="56" fontId="14" fillId="2" borderId="3" xfId="0" applyNumberFormat="1" applyFont="1" applyFill="1" applyBorder="1" applyAlignment="1">
      <alignment horizontal="center" vertical="center"/>
    </xf>
    <xf numFmtId="56" fontId="14" fillId="2" borderId="4" xfId="0" applyNumberFormat="1" applyFont="1" applyFill="1" applyBorder="1" applyAlignment="1">
      <alignment horizontal="center" vertical="center"/>
    </xf>
    <xf numFmtId="0" fontId="18" fillId="5" borderId="2" xfId="0" applyFont="1" applyFill="1" applyBorder="1" applyAlignment="1">
      <alignment horizontal="right" vertical="center" shrinkToFit="1"/>
    </xf>
    <xf numFmtId="0" fontId="18" fillId="5" borderId="3" xfId="0" applyFont="1" applyFill="1" applyBorder="1" applyAlignment="1">
      <alignment horizontal="right" vertical="center" shrinkToFit="1"/>
    </xf>
    <xf numFmtId="0" fontId="18" fillId="5" borderId="4" xfId="0" applyFont="1" applyFill="1" applyBorder="1" applyAlignment="1">
      <alignment horizontal="right" vertical="center" shrinkToFit="1"/>
    </xf>
    <xf numFmtId="49" fontId="0" fillId="0" borderId="0" xfId="0" applyNumberFormat="1" applyAlignment="1">
      <alignment horizontal="right"/>
    </xf>
    <xf numFmtId="49" fontId="33" fillId="13" borderId="0" xfId="0" applyNumberFormat="1" applyFont="1" applyFill="1" applyAlignment="1">
      <alignment horizontal="center"/>
    </xf>
  </cellXfs>
  <cellStyles count="8">
    <cellStyle name="桁区切り" xfId="5" builtinId="6"/>
    <cellStyle name="標準" xfId="0" builtinId="0"/>
    <cellStyle name="標準 2" xfId="1" xr:uid="{00000000-0005-0000-0000-000002000000}"/>
    <cellStyle name="標準 2 2" xfId="3" xr:uid="{00000000-0005-0000-0000-000003000000}"/>
    <cellStyle name="標準 3" xfId="2" xr:uid="{00000000-0005-0000-0000-000004000000}"/>
    <cellStyle name="標準 3 2" xfId="7" xr:uid="{00000000-0005-0000-0000-000005000000}"/>
    <cellStyle name="標準 4" xfId="4" xr:uid="{00000000-0005-0000-0000-000006000000}"/>
    <cellStyle name="標準 5" xfId="6" xr:uid="{00000000-0005-0000-0000-000007000000}"/>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53"/>
      </font>
    </dxf>
    <dxf>
      <font>
        <condense val="0"/>
        <extend val="0"/>
        <color indexed="53"/>
      </font>
    </dxf>
    <dxf>
      <font>
        <condense val="0"/>
        <extend val="0"/>
        <color indexed="53"/>
      </font>
    </dxf>
    <dxf>
      <font>
        <condense val="0"/>
        <extend val="0"/>
        <color indexed="53"/>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ja-JP" altLang="en-US" sz="2400"/>
              <a:t>外注色</a:t>
            </a:r>
            <a:r>
              <a:rPr lang="en-US" altLang="ja-JP" sz="2400"/>
              <a:t>G</a:t>
            </a:r>
            <a:r>
              <a:rPr lang="ja-JP" altLang="en-US" sz="2400"/>
              <a:t>　自社商品の在庫切れ</a:t>
            </a:r>
          </a:p>
        </c:rich>
      </c:tx>
      <c:layout>
        <c:manualLayout>
          <c:xMode val="edge"/>
          <c:yMode val="edge"/>
          <c:x val="0.30982929397951303"/>
          <c:y val="1.0722788559949761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3.3418563232081686E-2"/>
          <c:y val="9.7027715002679704E-2"/>
          <c:w val="0.95529998333482369"/>
          <c:h val="0.75204273084437123"/>
        </c:manualLayout>
      </c:layout>
      <c:lineChart>
        <c:grouping val="standard"/>
        <c:varyColors val="0"/>
        <c:ser>
          <c:idx val="0"/>
          <c:order val="0"/>
          <c:tx>
            <c:strRef>
              <c:f>欠品!$A$42</c:f>
              <c:strCache>
                <c:ptCount val="1"/>
                <c:pt idx="0">
                  <c:v>目標</c:v>
                </c:pt>
              </c:strCache>
            </c:strRef>
          </c:tx>
          <c:spPr>
            <a:ln w="22225" cap="rnd">
              <a:solidFill>
                <a:srgbClr val="FF0000"/>
              </a:solidFill>
              <a:prstDash val="sysDash"/>
              <a:round/>
            </a:ln>
            <a:effectLst/>
          </c:spPr>
          <c:marker>
            <c:symbol val="none"/>
          </c:marker>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欠品!$B$42:$AC$42</c15:sqref>
                  </c15:fullRef>
                </c:ext>
              </c:extLst>
              <c:f>欠品!$B$42:$AB$42</c:f>
              <c:numCache>
                <c:formatCode>0</c:formatCode>
                <c:ptCount val="27"/>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11</c:v>
                </c:pt>
                <c:pt idx="15">
                  <c:v>11</c:v>
                </c:pt>
                <c:pt idx="16">
                  <c:v>11</c:v>
                </c:pt>
                <c:pt idx="17">
                  <c:v>11</c:v>
                </c:pt>
                <c:pt idx="18">
                  <c:v>11</c:v>
                </c:pt>
                <c:pt idx="19">
                  <c:v>11</c:v>
                </c:pt>
                <c:pt idx="20">
                  <c:v>11</c:v>
                </c:pt>
                <c:pt idx="21">
                  <c:v>11</c:v>
                </c:pt>
                <c:pt idx="22">
                  <c:v>11</c:v>
                </c:pt>
                <c:pt idx="23">
                  <c:v>11</c:v>
                </c:pt>
                <c:pt idx="24">
                  <c:v>11</c:v>
                </c:pt>
                <c:pt idx="25">
                  <c:v>11</c:v>
                </c:pt>
                <c:pt idx="26">
                  <c:v>11</c:v>
                </c:pt>
              </c:numCache>
            </c:numRef>
          </c:val>
          <c:smooth val="0"/>
          <c:extLst>
            <c:ext xmlns:c16="http://schemas.microsoft.com/office/drawing/2014/chart" uri="{C3380CC4-5D6E-409C-BE32-E72D297353CC}">
              <c16:uniqueId val="{00000000-CC2C-438F-9CA3-B14F4B19E741}"/>
            </c:ext>
          </c:extLst>
        </c:ser>
        <c:ser>
          <c:idx val="1"/>
          <c:order val="1"/>
          <c:tx>
            <c:strRef>
              <c:f>欠品!$A$43</c:f>
              <c:strCache>
                <c:ptCount val="1"/>
                <c:pt idx="0">
                  <c:v>合計</c:v>
                </c:pt>
              </c:strCache>
            </c:strRef>
          </c:tx>
          <c:spPr>
            <a:ln w="28575" cap="rnd">
              <a:solidFill>
                <a:schemeClr val="tx1"/>
              </a:solidFill>
              <a:round/>
            </a:ln>
            <a:effectLst/>
          </c:spPr>
          <c:marker>
            <c:symbol val="circle"/>
            <c:size val="9"/>
            <c:spPr>
              <a:noFill/>
              <a:ln w="22225">
                <a:solidFill>
                  <a:schemeClr val="tx1"/>
                </a:solidFill>
              </a:ln>
              <a:effectLst/>
            </c:spPr>
          </c:marker>
          <c:dLbls>
            <c:dLbl>
              <c:idx val="28"/>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1"/>
              <c:showCatName val="0"/>
              <c:showSerName val="0"/>
              <c:showPercent val="0"/>
              <c:showBubbleSize val="0"/>
              <c:extLst>
                <c:ext xmlns:c15="http://schemas.microsoft.com/office/drawing/2012/chart" uri="{CE6537A1-D6FC-4f65-9D91-7224C49458BB}">
                  <c15:layout>
                    <c:manualLayout>
                      <c:w val="1.1625509233556954E-2"/>
                      <c:h val="2.2392794755935225E-2"/>
                    </c:manualLayout>
                  </c15:layout>
                </c:ext>
                <c:ext xmlns:c16="http://schemas.microsoft.com/office/drawing/2014/chart" uri="{C3380CC4-5D6E-409C-BE32-E72D297353CC}">
                  <c16:uniqueId val="{00000000-C216-481C-8C1E-82499F53C5A1}"/>
                </c:ext>
              </c:extLst>
            </c:dLbl>
            <c:dLbl>
              <c:idx val="3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1"/>
              <c:showCatName val="0"/>
              <c:showSerName val="0"/>
              <c:showPercent val="0"/>
              <c:showBubbleSize val="0"/>
              <c:extLst>
                <c:ext xmlns:c15="http://schemas.microsoft.com/office/drawing/2012/chart" uri="{CE6537A1-D6FC-4f65-9D91-7224C49458BB}">
                  <c15:layout>
                    <c:manualLayout>
                      <c:w val="1.5980329691447557E-2"/>
                      <c:h val="4.2791132499099604E-2"/>
                    </c:manualLayout>
                  </c15:layout>
                </c:ext>
                <c:ext xmlns:c16="http://schemas.microsoft.com/office/drawing/2014/chart" uri="{C3380CC4-5D6E-409C-BE32-E72D297353CC}">
                  <c16:uniqueId val="{00000001-F29E-46AA-9110-32855CDC1F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欠品!$B$43:$AC$43</c15:sqref>
                  </c15:fullRef>
                </c:ext>
              </c:extLst>
              <c:f>欠品!$B$43:$AB$43</c:f>
              <c:numCache>
                <c:formatCode>0</c:formatCode>
                <c:ptCount val="27"/>
                <c:pt idx="0">
                  <c:v>9</c:v>
                </c:pt>
                <c:pt idx="1">
                  <c:v>9</c:v>
                </c:pt>
                <c:pt idx="2">
                  <c:v>12</c:v>
                </c:pt>
                <c:pt idx="3">
                  <c:v>13</c:v>
                </c:pt>
                <c:pt idx="4">
                  <c:v>17</c:v>
                </c:pt>
                <c:pt idx="5">
                  <c:v>13</c:v>
                </c:pt>
                <c:pt idx="6">
                  <c:v>14</c:v>
                </c:pt>
                <c:pt idx="7">
                  <c:v>14</c:v>
                </c:pt>
                <c:pt idx="8">
                  <c:v>14</c:v>
                </c:pt>
                <c:pt idx="9">
                  <c:v>14</c:v>
                </c:pt>
                <c:pt idx="10">
                  <c:v>9</c:v>
                </c:pt>
                <c:pt idx="11">
                  <c:v>8</c:v>
                </c:pt>
                <c:pt idx="12">
                  <c:v>8</c:v>
                </c:pt>
                <c:pt idx="13">
                  <c:v>7</c:v>
                </c:pt>
                <c:pt idx="14">
                  <c:v>6</c:v>
                </c:pt>
                <c:pt idx="15">
                  <c:v>6</c:v>
                </c:pt>
                <c:pt idx="16">
                  <c:v>6</c:v>
                </c:pt>
                <c:pt idx="17">
                  <c:v>6</c:v>
                </c:pt>
                <c:pt idx="18">
                  <c:v>6</c:v>
                </c:pt>
                <c:pt idx="19">
                  <c:v>6</c:v>
                </c:pt>
                <c:pt idx="20">
                  <c:v>5</c:v>
                </c:pt>
                <c:pt idx="21">
                  <c:v>5</c:v>
                </c:pt>
                <c:pt idx="22">
                  <c:v>5</c:v>
                </c:pt>
                <c:pt idx="23">
                  <c:v>6</c:v>
                </c:pt>
                <c:pt idx="24">
                  <c:v>5</c:v>
                </c:pt>
                <c:pt idx="25">
                  <c:v>5</c:v>
                </c:pt>
                <c:pt idx="26">
                  <c:v>5</c:v>
                </c:pt>
              </c:numCache>
            </c:numRef>
          </c:val>
          <c:smooth val="0"/>
          <c:extLst>
            <c:ext xmlns:c16="http://schemas.microsoft.com/office/drawing/2014/chart" uri="{C3380CC4-5D6E-409C-BE32-E72D297353CC}">
              <c16:uniqueId val="{0000001A-CC2C-438F-9CA3-B14F4B19E741}"/>
            </c:ext>
          </c:extLst>
        </c:ser>
        <c:ser>
          <c:idx val="2"/>
          <c:order val="2"/>
          <c:tx>
            <c:strRef>
              <c:f>欠品!$A$44</c:f>
              <c:strCache>
                <c:ptCount val="1"/>
                <c:pt idx="0">
                  <c:v>1.その他</c:v>
                </c:pt>
              </c:strCache>
            </c:strRef>
          </c:tx>
          <c:spPr>
            <a:ln w="22225" cap="rnd">
              <a:solidFill>
                <a:schemeClr val="accent3"/>
              </a:solidFill>
              <a:round/>
            </a:ln>
            <a:effectLst/>
          </c:spPr>
          <c:marker>
            <c:symbol val="square"/>
            <c:size val="7"/>
            <c:spPr>
              <a:noFill/>
              <a:ln w="22225">
                <a:solidFill>
                  <a:schemeClr val="accent3"/>
                </a:solidFill>
              </a:ln>
              <a:effectLst/>
            </c:spPr>
          </c:marker>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欠品!$B$44:$AC$44</c15:sqref>
                  </c15:fullRef>
                </c:ext>
              </c:extLst>
              <c:f>欠品!$B$44:$AB$44</c:f>
              <c:numCache>
                <c:formatCode>#,##0_);[Red]\(#,##0\)</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val>
          <c:smooth val="0"/>
          <c:extLst>
            <c:ext xmlns:c16="http://schemas.microsoft.com/office/drawing/2014/chart" uri="{C3380CC4-5D6E-409C-BE32-E72D297353CC}">
              <c16:uniqueId val="{0000001B-CC2C-438F-9CA3-B14F4B19E741}"/>
            </c:ext>
          </c:extLst>
        </c:ser>
        <c:ser>
          <c:idx val="3"/>
          <c:order val="3"/>
          <c:tx>
            <c:strRef>
              <c:f>欠品!$A$45</c:f>
              <c:strCache>
                <c:ptCount val="1"/>
                <c:pt idx="0">
                  <c:v>10.ミキシング</c:v>
                </c:pt>
              </c:strCache>
            </c:strRef>
          </c:tx>
          <c:spPr>
            <a:ln w="22225" cap="rnd">
              <a:solidFill>
                <a:schemeClr val="accent4"/>
              </a:solidFill>
              <a:round/>
            </a:ln>
            <a:effectLst/>
          </c:spPr>
          <c:marker>
            <c:symbol val="circle"/>
            <c:size val="7"/>
            <c:spPr>
              <a:noFill/>
              <a:ln w="22225">
                <a:solidFill>
                  <a:schemeClr val="accent4"/>
                </a:solidFill>
              </a:ln>
              <a:effectLst/>
            </c:spPr>
          </c:marker>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欠品!$B$45:$AC$45</c15:sqref>
                  </c15:fullRef>
                </c:ext>
              </c:extLst>
              <c:f>欠品!$B$45:$AB$45</c:f>
              <c:numCache>
                <c:formatCode>#,##0_);[Red]\(#,##0\)</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c:v>
                </c:pt>
                <c:pt idx="20">
                  <c:v>1</c:v>
                </c:pt>
                <c:pt idx="21">
                  <c:v>1</c:v>
                </c:pt>
                <c:pt idx="22">
                  <c:v>1</c:v>
                </c:pt>
                <c:pt idx="23">
                  <c:v>1</c:v>
                </c:pt>
                <c:pt idx="24">
                  <c:v>1</c:v>
                </c:pt>
                <c:pt idx="25">
                  <c:v>1</c:v>
                </c:pt>
                <c:pt idx="26">
                  <c:v>1</c:v>
                </c:pt>
              </c:numCache>
            </c:numRef>
          </c:val>
          <c:smooth val="0"/>
          <c:extLst>
            <c:ext xmlns:c16="http://schemas.microsoft.com/office/drawing/2014/chart" uri="{C3380CC4-5D6E-409C-BE32-E72D297353CC}">
              <c16:uniqueId val="{0000001C-CC2C-438F-9CA3-B14F4B19E741}"/>
            </c:ext>
          </c:extLst>
        </c:ser>
        <c:ser>
          <c:idx val="4"/>
          <c:order val="4"/>
          <c:tx>
            <c:strRef>
              <c:f>欠品!$A$46</c:f>
              <c:strCache>
                <c:ptCount val="1"/>
                <c:pt idx="0">
                  <c:v>11.シール類</c:v>
                </c:pt>
              </c:strCache>
            </c:strRef>
          </c:tx>
          <c:spPr>
            <a:ln w="22225" cap="rnd">
              <a:solidFill>
                <a:schemeClr val="accent5"/>
              </a:solidFill>
              <a:round/>
            </a:ln>
            <a:effectLst/>
          </c:spPr>
          <c:marker>
            <c:symbol val="triangle"/>
            <c:size val="7"/>
            <c:spPr>
              <a:noFill/>
              <a:ln w="22225">
                <a:solidFill>
                  <a:schemeClr val="accent5"/>
                </a:solidFill>
              </a:ln>
              <a:effectLst/>
            </c:spPr>
          </c:marker>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欠品!$B$46:$AC$46</c15:sqref>
                  </c15:fullRef>
                </c:ext>
              </c:extLst>
              <c:f>欠品!$B$46:$AB$46</c:f>
              <c:numCache>
                <c:formatCode>#,##0_);[Red]\(#,##0\)</c:formatCode>
                <c:ptCount val="2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numCache>
            </c:numRef>
          </c:val>
          <c:smooth val="0"/>
          <c:extLst>
            <c:ext xmlns:c16="http://schemas.microsoft.com/office/drawing/2014/chart" uri="{C3380CC4-5D6E-409C-BE32-E72D297353CC}">
              <c16:uniqueId val="{0000001D-CC2C-438F-9CA3-B14F4B19E741}"/>
            </c:ext>
          </c:extLst>
        </c:ser>
        <c:ser>
          <c:idx val="5"/>
          <c:order val="5"/>
          <c:tx>
            <c:strRef>
              <c:f>欠品!$A$51</c:f>
              <c:strCache>
                <c:ptCount val="1"/>
                <c:pt idx="0">
                  <c:v>16.ペラ亜鉛</c:v>
                </c:pt>
              </c:strCache>
            </c:strRef>
          </c:tx>
          <c:spPr>
            <a:ln w="22225" cap="rnd">
              <a:solidFill>
                <a:schemeClr val="accent6"/>
              </a:solidFill>
              <a:round/>
            </a:ln>
            <a:effectLst/>
          </c:spPr>
          <c:marker>
            <c:symbol val="triangle"/>
            <c:size val="7"/>
            <c:spPr>
              <a:noFill/>
              <a:ln w="22225">
                <a:solidFill>
                  <a:schemeClr val="accent6"/>
                </a:solidFill>
              </a:ln>
              <a:effectLst/>
            </c:spPr>
          </c:marker>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欠品!$B$51:$AC$51</c15:sqref>
                  </c15:fullRef>
                </c:ext>
              </c:extLst>
              <c:f>欠品!$B$51:$AB$51</c:f>
              <c:numCache>
                <c:formatCode>#,##0_);[Red]\(#,##0\)</c:formatCode>
                <c:ptCount val="27"/>
                <c:pt idx="0">
                  <c:v>3</c:v>
                </c:pt>
                <c:pt idx="1">
                  <c:v>3</c:v>
                </c:pt>
                <c:pt idx="2">
                  <c:v>5</c:v>
                </c:pt>
                <c:pt idx="3">
                  <c:v>5</c:v>
                </c:pt>
                <c:pt idx="4">
                  <c:v>6</c:v>
                </c:pt>
                <c:pt idx="5">
                  <c:v>4</c:v>
                </c:pt>
                <c:pt idx="6">
                  <c:v>4</c:v>
                </c:pt>
                <c:pt idx="7">
                  <c:v>5</c:v>
                </c:pt>
                <c:pt idx="8">
                  <c:v>5</c:v>
                </c:pt>
                <c:pt idx="9">
                  <c:v>5</c:v>
                </c:pt>
                <c:pt idx="10">
                  <c:v>3</c:v>
                </c:pt>
                <c:pt idx="11">
                  <c:v>2</c:v>
                </c:pt>
                <c:pt idx="12">
                  <c:v>2</c:v>
                </c:pt>
                <c:pt idx="13">
                  <c:v>2</c:v>
                </c:pt>
                <c:pt idx="14">
                  <c:v>2</c:v>
                </c:pt>
                <c:pt idx="15">
                  <c:v>2</c:v>
                </c:pt>
                <c:pt idx="16">
                  <c:v>2</c:v>
                </c:pt>
                <c:pt idx="17">
                  <c:v>2</c:v>
                </c:pt>
                <c:pt idx="18">
                  <c:v>2</c:v>
                </c:pt>
                <c:pt idx="19">
                  <c:v>2</c:v>
                </c:pt>
                <c:pt idx="20">
                  <c:v>1</c:v>
                </c:pt>
                <c:pt idx="21">
                  <c:v>1</c:v>
                </c:pt>
                <c:pt idx="22">
                  <c:v>1</c:v>
                </c:pt>
                <c:pt idx="23">
                  <c:v>1</c:v>
                </c:pt>
                <c:pt idx="24">
                  <c:v>1</c:v>
                </c:pt>
                <c:pt idx="25">
                  <c:v>1</c:v>
                </c:pt>
                <c:pt idx="26">
                  <c:v>1</c:v>
                </c:pt>
              </c:numCache>
            </c:numRef>
          </c:val>
          <c:smooth val="0"/>
          <c:extLst>
            <c:ext xmlns:c16="http://schemas.microsoft.com/office/drawing/2014/chart" uri="{C3380CC4-5D6E-409C-BE32-E72D297353CC}">
              <c16:uniqueId val="{0000001E-CC2C-438F-9CA3-B14F4B19E741}"/>
            </c:ext>
          </c:extLst>
        </c:ser>
        <c:ser>
          <c:idx val="6"/>
          <c:order val="6"/>
          <c:tx>
            <c:strRef>
              <c:f>欠品!$A$47</c:f>
              <c:strCache>
                <c:ptCount val="1"/>
                <c:pt idx="0">
                  <c:v>12.バルブ類</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欠品!$B$47:$AC$47</c15:sqref>
                  </c15:fullRef>
                </c:ext>
              </c:extLst>
              <c:f>欠品!$B$47:$AB$47</c:f>
              <c:numCache>
                <c:formatCode>#,##0_);[Red]\(#,##0\)</c:formatCode>
                <c:ptCount val="2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c:v>
                </c:pt>
                <c:pt idx="20">
                  <c:v>0</c:v>
                </c:pt>
                <c:pt idx="21">
                  <c:v>0</c:v>
                </c:pt>
                <c:pt idx="22">
                  <c:v>0</c:v>
                </c:pt>
                <c:pt idx="23">
                  <c:v>0</c:v>
                </c:pt>
                <c:pt idx="24">
                  <c:v>0</c:v>
                </c:pt>
                <c:pt idx="25">
                  <c:v>0</c:v>
                </c:pt>
                <c:pt idx="26">
                  <c:v>0</c:v>
                </c:pt>
              </c:numCache>
            </c:numRef>
          </c:val>
          <c:smooth val="0"/>
          <c:extLst>
            <c:ext xmlns:c16="http://schemas.microsoft.com/office/drawing/2014/chart" uri="{C3380CC4-5D6E-409C-BE32-E72D297353CC}">
              <c16:uniqueId val="{0000001F-CC2C-438F-9CA3-B14F4B19E741}"/>
            </c:ext>
          </c:extLst>
        </c:ser>
        <c:ser>
          <c:idx val="7"/>
          <c:order val="7"/>
          <c:tx>
            <c:strRef>
              <c:f>欠品!$A$48</c:f>
              <c:strCache>
                <c:ptCount val="1"/>
                <c:pt idx="0">
                  <c:v>13.亜鉛棒</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欠品!$B$48:$AC$48</c15:sqref>
                  </c15:fullRef>
                </c:ext>
              </c:extLst>
              <c:f>欠品!$B$48:$AB$48</c:f>
              <c:numCache>
                <c:formatCode>#,##0_);[Red]\(#,##0\)</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val>
          <c:smooth val="0"/>
          <c:extLst xmlns:c15="http://schemas.microsoft.com/office/drawing/2012/chart">
            <c:ext xmlns:c16="http://schemas.microsoft.com/office/drawing/2014/chart" uri="{C3380CC4-5D6E-409C-BE32-E72D297353CC}">
              <c16:uniqueId val="{00000020-CC2C-438F-9CA3-B14F4B19E741}"/>
            </c:ext>
          </c:extLst>
        </c:ser>
        <c:ser>
          <c:idx val="8"/>
          <c:order val="8"/>
          <c:tx>
            <c:strRef>
              <c:f>欠品!$A$49</c:f>
              <c:strCache>
                <c:ptCount val="1"/>
                <c:pt idx="0">
                  <c:v>14.メタル</c:v>
                </c:pt>
              </c:strCache>
            </c:strRef>
          </c:tx>
          <c:spPr>
            <a:ln w="22225" cap="rnd">
              <a:solidFill>
                <a:schemeClr val="accent3">
                  <a:lumMod val="60000"/>
                </a:schemeClr>
              </a:solidFill>
              <a:round/>
            </a:ln>
            <a:effectLst/>
          </c:spPr>
          <c:marker>
            <c:symbol val="triangle"/>
            <c:size val="5"/>
            <c:spPr>
              <a:noFill/>
              <a:ln w="22225">
                <a:solidFill>
                  <a:schemeClr val="accent3">
                    <a:lumMod val="60000"/>
                  </a:schemeClr>
                </a:solidFill>
              </a:ln>
              <a:effectLst/>
            </c:spPr>
          </c:marker>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欠品!$B$49:$AC$49</c15:sqref>
                  </c15:fullRef>
                </c:ext>
              </c:extLst>
              <c:f>欠品!$B$49:$AB$49</c:f>
              <c:numCache>
                <c:formatCode>#,##0_);[Red]\(#,##0\)</c:formatCode>
                <c:ptCount val="2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numCache>
            </c:numRef>
          </c:val>
          <c:smooth val="0"/>
          <c:extLst xmlns:c15="http://schemas.microsoft.com/office/drawing/2012/chart">
            <c:ext xmlns:c16="http://schemas.microsoft.com/office/drawing/2014/chart" uri="{C3380CC4-5D6E-409C-BE32-E72D297353CC}">
              <c16:uniqueId val="{00000021-CC2C-438F-9CA3-B14F4B19E741}"/>
            </c:ext>
          </c:extLst>
        </c:ser>
        <c:ser>
          <c:idx val="9"/>
          <c:order val="9"/>
          <c:tx>
            <c:strRef>
              <c:f>欠品!$A$50</c:f>
              <c:strCache>
                <c:ptCount val="1"/>
                <c:pt idx="0">
                  <c:v>15.ポンプ</c:v>
                </c:pt>
              </c:strCache>
            </c:strRef>
          </c:tx>
          <c:spPr>
            <a:ln w="22225" cap="rnd">
              <a:solidFill>
                <a:schemeClr val="accent4">
                  <a:lumMod val="60000"/>
                </a:schemeClr>
              </a:solidFill>
              <a:round/>
            </a:ln>
            <a:effectLst/>
          </c:spPr>
          <c:marker>
            <c:symbol val="triangle"/>
            <c:size val="7"/>
            <c:spPr>
              <a:noFill/>
              <a:ln w="22225">
                <a:solidFill>
                  <a:schemeClr val="accent4">
                    <a:lumMod val="60000"/>
                  </a:schemeClr>
                </a:solidFill>
              </a:ln>
              <a:effectLst/>
            </c:spPr>
          </c:marker>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欠品!$B$50:$AC$50</c15:sqref>
                  </c15:fullRef>
                </c:ext>
              </c:extLst>
              <c:f>欠品!$B$50:$AB$50</c:f>
              <c:numCache>
                <c:formatCode>#,##0_);[Red]\(#,##0\)</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val>
          <c:smooth val="0"/>
          <c:extLst xmlns:c15="http://schemas.microsoft.com/office/drawing/2012/chart">
            <c:ext xmlns:c16="http://schemas.microsoft.com/office/drawing/2014/chart" uri="{C3380CC4-5D6E-409C-BE32-E72D297353CC}">
              <c16:uniqueId val="{00000022-CC2C-438F-9CA3-B14F4B19E741}"/>
            </c:ext>
          </c:extLst>
        </c:ser>
        <c:ser>
          <c:idx val="10"/>
          <c:order val="10"/>
          <c:tx>
            <c:strRef>
              <c:f>欠品!$A$52</c:f>
              <c:strCache>
                <c:ptCount val="1"/>
                <c:pt idx="0">
                  <c:v>17.亜鉛板</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欠品!$B$52:$AC$52</c15:sqref>
                  </c15:fullRef>
                </c:ext>
              </c:extLst>
              <c:f>欠品!$B$52:$AB$52</c:f>
              <c:numCache>
                <c:formatCode>0</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val>
          <c:smooth val="0"/>
          <c:extLst>
            <c:ext xmlns:c16="http://schemas.microsoft.com/office/drawing/2014/chart" uri="{C3380CC4-5D6E-409C-BE32-E72D297353CC}">
              <c16:uniqueId val="{00000023-CC2C-438F-9CA3-B14F4B19E741}"/>
            </c:ext>
          </c:extLst>
        </c:ser>
        <c:ser>
          <c:idx val="11"/>
          <c:order val="11"/>
          <c:tx>
            <c:strRef>
              <c:f>欠品!$A$53</c:f>
              <c:strCache>
                <c:ptCount val="1"/>
                <c:pt idx="0">
                  <c:v>18.ドラム</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欠品!$B$53:$AC$53</c15:sqref>
                  </c15:fullRef>
                </c:ext>
              </c:extLst>
              <c:f>欠品!$B$53:$AB$53</c:f>
              <c:numCache>
                <c:formatCode>#,##0_);[Red]\(#,##0\)</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val>
          <c:smooth val="0"/>
          <c:extLst xmlns:c15="http://schemas.microsoft.com/office/drawing/2012/chart">
            <c:ext xmlns:c16="http://schemas.microsoft.com/office/drawing/2014/chart" uri="{C3380CC4-5D6E-409C-BE32-E72D297353CC}">
              <c16:uniqueId val="{00000024-CC2C-438F-9CA3-B14F4B19E741}"/>
            </c:ext>
          </c:extLst>
        </c:ser>
        <c:ser>
          <c:idx val="12"/>
          <c:order val="12"/>
          <c:tx>
            <c:strRef>
              <c:f>欠品!$A$54</c:f>
              <c:strCache>
                <c:ptCount val="1"/>
                <c:pt idx="0">
                  <c:v>2.ﾕﾆﾊﾞｰｻﾙ</c:v>
                </c:pt>
              </c:strCache>
            </c:strRef>
          </c:tx>
          <c:spPr>
            <a:ln w="22225" cap="rnd">
              <a:solidFill>
                <a:schemeClr val="accent1">
                  <a:lumMod val="80000"/>
                  <a:lumOff val="20000"/>
                </a:schemeClr>
              </a:solidFill>
              <a:round/>
            </a:ln>
            <a:effectLst/>
          </c:spPr>
          <c:marker>
            <c:symbol val="triangle"/>
            <c:size val="7"/>
            <c:spPr>
              <a:noFill/>
              <a:ln w="22225">
                <a:solidFill>
                  <a:schemeClr val="accent1">
                    <a:lumMod val="80000"/>
                    <a:lumOff val="20000"/>
                  </a:schemeClr>
                </a:solidFill>
              </a:ln>
              <a:effectLst/>
            </c:spPr>
          </c:marker>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欠品!$B$54:$AC$54</c15:sqref>
                  </c15:fullRef>
                </c:ext>
              </c:extLst>
              <c:f>欠品!$B$54:$AB$54</c:f>
              <c:numCache>
                <c:formatCode>#,##0_);[Red]\(#,##0\)</c:formatCode>
                <c:ptCount val="27"/>
                <c:pt idx="0">
                  <c:v>1</c:v>
                </c:pt>
                <c:pt idx="1">
                  <c:v>1</c:v>
                </c:pt>
                <c:pt idx="2">
                  <c:v>1</c:v>
                </c:pt>
                <c:pt idx="3">
                  <c:v>2</c:v>
                </c:pt>
                <c:pt idx="4">
                  <c:v>2</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val>
          <c:smooth val="0"/>
          <c:extLst>
            <c:ext xmlns:c16="http://schemas.microsoft.com/office/drawing/2014/chart" uri="{C3380CC4-5D6E-409C-BE32-E72D297353CC}">
              <c16:uniqueId val="{00000025-CC2C-438F-9CA3-B14F4B19E741}"/>
            </c:ext>
          </c:extLst>
        </c:ser>
        <c:ser>
          <c:idx val="13"/>
          <c:order val="13"/>
          <c:tx>
            <c:strRef>
              <c:f>欠品!$A$55</c:f>
              <c:strCache>
                <c:ptCount val="1"/>
                <c:pt idx="0">
                  <c:v>3.スタン</c:v>
                </c:pt>
              </c:strCache>
            </c:strRef>
          </c:tx>
          <c:spPr>
            <a:ln w="28575" cap="rnd">
              <a:solidFill>
                <a:schemeClr val="accent2">
                  <a:lumMod val="80000"/>
                  <a:lumOff val="20000"/>
                </a:schemeClr>
              </a:solidFill>
              <a:round/>
            </a:ln>
            <a:effectLst/>
          </c:spPr>
          <c:marker>
            <c:symbol val="none"/>
          </c:marker>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欠品!$B$55:$AC$55</c15:sqref>
                  </c15:fullRef>
                </c:ext>
              </c:extLst>
              <c:f>欠品!$B$55:$AB$55</c:f>
              <c:numCache>
                <c:formatCode>#,##0_);[Red]\(#,##0\)</c:formatCode>
                <c:ptCount val="27"/>
                <c:pt idx="0">
                  <c:v>1</c:v>
                </c:pt>
                <c:pt idx="1">
                  <c:v>1</c:v>
                </c:pt>
                <c:pt idx="2">
                  <c:v>2</c:v>
                </c:pt>
                <c:pt idx="3">
                  <c:v>2</c:v>
                </c:pt>
                <c:pt idx="4">
                  <c:v>3</c:v>
                </c:pt>
                <c:pt idx="5">
                  <c:v>3</c:v>
                </c:pt>
                <c:pt idx="6">
                  <c:v>3</c:v>
                </c:pt>
                <c:pt idx="7">
                  <c:v>2</c:v>
                </c:pt>
                <c:pt idx="8">
                  <c:v>2</c:v>
                </c:pt>
                <c:pt idx="9">
                  <c:v>2</c:v>
                </c:pt>
                <c:pt idx="10">
                  <c:v>1</c:v>
                </c:pt>
                <c:pt idx="11">
                  <c:v>1</c:v>
                </c:pt>
                <c:pt idx="12">
                  <c:v>1</c:v>
                </c:pt>
                <c:pt idx="13">
                  <c:v>1</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val>
          <c:smooth val="0"/>
          <c:extLst xmlns:c15="http://schemas.microsoft.com/office/drawing/2012/chart">
            <c:ext xmlns:c16="http://schemas.microsoft.com/office/drawing/2014/chart" uri="{C3380CC4-5D6E-409C-BE32-E72D297353CC}">
              <c16:uniqueId val="{00000027-CC2C-438F-9CA3-B14F4B19E741}"/>
            </c:ext>
          </c:extLst>
        </c:ser>
        <c:ser>
          <c:idx val="14"/>
          <c:order val="14"/>
          <c:tx>
            <c:strRef>
              <c:f>欠品!$A$56</c:f>
              <c:strCache>
                <c:ptCount val="1"/>
                <c:pt idx="0">
                  <c:v>4.キングストン</c:v>
                </c:pt>
              </c:strCache>
            </c:strRef>
          </c:tx>
          <c:spPr>
            <a:ln w="22225" cap="rnd">
              <a:solidFill>
                <a:schemeClr val="accent3">
                  <a:lumMod val="80000"/>
                  <a:lumOff val="20000"/>
                </a:schemeClr>
              </a:solidFill>
              <a:round/>
            </a:ln>
            <a:effectLst/>
          </c:spPr>
          <c:marker>
            <c:symbol val="triangle"/>
            <c:size val="5"/>
            <c:spPr>
              <a:noFill/>
              <a:ln w="22225">
                <a:solidFill>
                  <a:schemeClr val="accent3">
                    <a:lumMod val="80000"/>
                    <a:lumOff val="20000"/>
                  </a:schemeClr>
                </a:solidFill>
              </a:ln>
              <a:effectLst/>
            </c:spPr>
          </c:marker>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欠品!$B$56:$AC$56</c15:sqref>
                  </c15:fullRef>
                </c:ext>
              </c:extLst>
              <c:f>欠品!$B$56:$AB$56</c:f>
              <c:numCache>
                <c:formatCode>#,##0_);[Red]\(#,##0\)</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val>
          <c:smooth val="0"/>
          <c:extLst>
            <c:ext xmlns:c16="http://schemas.microsoft.com/office/drawing/2014/chart" uri="{C3380CC4-5D6E-409C-BE32-E72D297353CC}">
              <c16:uniqueId val="{00000026-CC2C-438F-9CA3-B14F4B19E741}"/>
            </c:ext>
          </c:extLst>
        </c:ser>
        <c:ser>
          <c:idx val="15"/>
          <c:order val="15"/>
          <c:tx>
            <c:strRef>
              <c:f>欠品!$A$57</c:f>
              <c:strCache>
                <c:ptCount val="1"/>
                <c:pt idx="0">
                  <c:v>5.シール類</c:v>
                </c:pt>
              </c:strCache>
            </c:strRef>
          </c:tx>
          <c:spPr>
            <a:ln w="28575" cap="rnd">
              <a:solidFill>
                <a:schemeClr val="accent4">
                  <a:lumMod val="80000"/>
                  <a:lumOff val="20000"/>
                </a:schemeClr>
              </a:solidFill>
              <a:round/>
            </a:ln>
            <a:effectLst/>
          </c:spPr>
          <c:marker>
            <c:symbol val="none"/>
          </c:marker>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欠品!$B$57:$AC$57</c15:sqref>
                  </c15:fullRef>
                </c:ext>
              </c:extLst>
              <c:f>欠品!$B$57:$AB$57</c:f>
              <c:numCache>
                <c:formatCode>#,##0_);[Red]\(#,##0\)</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val>
          <c:smooth val="0"/>
          <c:extLst>
            <c:ext xmlns:c16="http://schemas.microsoft.com/office/drawing/2014/chart" uri="{C3380CC4-5D6E-409C-BE32-E72D297353CC}">
              <c16:uniqueId val="{00000000-6B63-44C5-9442-C21E10796BBC}"/>
            </c:ext>
          </c:extLst>
        </c:ser>
        <c:ser>
          <c:idx val="16"/>
          <c:order val="16"/>
          <c:tx>
            <c:strRef>
              <c:f>欠品!$A$58</c:f>
              <c:strCache>
                <c:ptCount val="1"/>
                <c:pt idx="0">
                  <c:v>6.海水コシ器</c:v>
                </c:pt>
              </c:strCache>
            </c:strRef>
          </c:tx>
          <c:spPr>
            <a:ln w="28575" cap="rnd">
              <a:solidFill>
                <a:schemeClr val="accent5">
                  <a:lumMod val="80000"/>
                  <a:lumOff val="20000"/>
                </a:schemeClr>
              </a:solidFill>
              <a:round/>
            </a:ln>
            <a:effectLst/>
          </c:spPr>
          <c:marker>
            <c:symbol val="none"/>
          </c:marker>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欠品!$B$58:$AC$58</c15:sqref>
                  </c15:fullRef>
                </c:ext>
              </c:extLst>
              <c:f>欠品!$B$58:$AB$58</c:f>
              <c:numCache>
                <c:formatCode>#,##0_);[Red]\(#,##0\)</c:formatCode>
                <c:ptCount val="27"/>
                <c:pt idx="0">
                  <c:v>1</c:v>
                </c:pt>
                <c:pt idx="1">
                  <c:v>1</c:v>
                </c:pt>
                <c:pt idx="2">
                  <c:v>1</c:v>
                </c:pt>
                <c:pt idx="3">
                  <c:v>1</c:v>
                </c:pt>
                <c:pt idx="4">
                  <c:v>3</c:v>
                </c:pt>
                <c:pt idx="5">
                  <c:v>3</c:v>
                </c:pt>
                <c:pt idx="6">
                  <c:v>4</c:v>
                </c:pt>
                <c:pt idx="7">
                  <c:v>4</c:v>
                </c:pt>
                <c:pt idx="8">
                  <c:v>4</c:v>
                </c:pt>
                <c:pt idx="9">
                  <c:v>4</c:v>
                </c:pt>
                <c:pt idx="10">
                  <c:v>2</c:v>
                </c:pt>
                <c:pt idx="11">
                  <c:v>2</c:v>
                </c:pt>
                <c:pt idx="12">
                  <c:v>2</c:v>
                </c:pt>
                <c:pt idx="13">
                  <c:v>1</c:v>
                </c:pt>
                <c:pt idx="14">
                  <c:v>1</c:v>
                </c:pt>
                <c:pt idx="15">
                  <c:v>1</c:v>
                </c:pt>
                <c:pt idx="16">
                  <c:v>1</c:v>
                </c:pt>
                <c:pt idx="17">
                  <c:v>1</c:v>
                </c:pt>
                <c:pt idx="18">
                  <c:v>1</c:v>
                </c:pt>
                <c:pt idx="19">
                  <c:v>1</c:v>
                </c:pt>
                <c:pt idx="20">
                  <c:v>1</c:v>
                </c:pt>
                <c:pt idx="21">
                  <c:v>1</c:v>
                </c:pt>
                <c:pt idx="22">
                  <c:v>1</c:v>
                </c:pt>
                <c:pt idx="23">
                  <c:v>2</c:v>
                </c:pt>
                <c:pt idx="24">
                  <c:v>1</c:v>
                </c:pt>
                <c:pt idx="25">
                  <c:v>1</c:v>
                </c:pt>
                <c:pt idx="26">
                  <c:v>1</c:v>
                </c:pt>
              </c:numCache>
            </c:numRef>
          </c:val>
          <c:smooth val="0"/>
          <c:extLst>
            <c:ext xmlns:c16="http://schemas.microsoft.com/office/drawing/2014/chart" uri="{C3380CC4-5D6E-409C-BE32-E72D297353CC}">
              <c16:uniqueId val="{00000000-03C8-444F-85E9-640EE7679B48}"/>
            </c:ext>
          </c:extLst>
        </c:ser>
        <c:ser>
          <c:idx val="17"/>
          <c:order val="17"/>
          <c:tx>
            <c:strRef>
              <c:f>欠品!$A$59</c:f>
              <c:strCache>
                <c:ptCount val="1"/>
                <c:pt idx="0">
                  <c:v>7.ペラナット</c:v>
                </c:pt>
              </c:strCache>
            </c:strRef>
          </c:tx>
          <c:spPr>
            <a:ln w="28575" cap="rnd">
              <a:solidFill>
                <a:schemeClr val="accent6">
                  <a:lumMod val="80000"/>
                  <a:lumOff val="20000"/>
                </a:schemeClr>
              </a:solidFill>
              <a:round/>
            </a:ln>
            <a:effectLst/>
          </c:spPr>
          <c:marker>
            <c:symbol val="none"/>
          </c:marker>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欠品!$B$59:$AC$59</c15:sqref>
                  </c15:fullRef>
                </c:ext>
              </c:extLst>
              <c:f>欠品!$B$59:$AB$59</c:f>
              <c:numCache>
                <c:formatCode>#,##0_);[Red]\(#,##0\)</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val>
          <c:smooth val="0"/>
          <c:extLst>
            <c:ext xmlns:c16="http://schemas.microsoft.com/office/drawing/2014/chart" uri="{C3380CC4-5D6E-409C-BE32-E72D297353CC}">
              <c16:uniqueId val="{00000001-03C8-444F-85E9-640EE7679B48}"/>
            </c:ext>
          </c:extLst>
        </c:ser>
        <c:ser>
          <c:idx val="18"/>
          <c:order val="18"/>
          <c:tx>
            <c:strRef>
              <c:f>欠品!$A$60</c:f>
              <c:strCache>
                <c:ptCount val="1"/>
                <c:pt idx="0">
                  <c:v>8.ホース類</c:v>
                </c:pt>
              </c:strCache>
            </c:strRef>
          </c:tx>
          <c:spPr>
            <a:ln w="28575" cap="rnd">
              <a:solidFill>
                <a:schemeClr val="accent1">
                  <a:lumMod val="80000"/>
                </a:schemeClr>
              </a:solidFill>
              <a:round/>
            </a:ln>
            <a:effectLst/>
          </c:spPr>
          <c:marker>
            <c:symbol val="none"/>
          </c:marker>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欠品!$B$60:$AC$60</c15:sqref>
                  </c15:fullRef>
                </c:ext>
              </c:extLst>
              <c:f>欠品!$B$60:$AB$60</c:f>
              <c:numCache>
                <c:formatCode>#,##0_);[Red]\(#,##0\)</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val>
          <c:smooth val="0"/>
          <c:extLst>
            <c:ext xmlns:c16="http://schemas.microsoft.com/office/drawing/2014/chart" uri="{C3380CC4-5D6E-409C-BE32-E72D297353CC}">
              <c16:uniqueId val="{00000002-03C8-444F-85E9-640EE7679B48}"/>
            </c:ext>
          </c:extLst>
        </c:ser>
        <c:ser>
          <c:idx val="19"/>
          <c:order val="19"/>
          <c:tx>
            <c:strRef>
              <c:f>欠品!$A$61</c:f>
              <c:strCache>
                <c:ptCount val="1"/>
                <c:pt idx="0">
                  <c:v>9.シールリング</c:v>
                </c:pt>
              </c:strCache>
            </c:strRef>
          </c:tx>
          <c:spPr>
            <a:ln w="28575" cap="rnd">
              <a:solidFill>
                <a:schemeClr val="accent2">
                  <a:lumMod val="80000"/>
                </a:schemeClr>
              </a:solidFill>
              <a:round/>
            </a:ln>
            <a:effectLst/>
          </c:spPr>
          <c:marker>
            <c:symbol val="none"/>
          </c:marker>
          <c:cat>
            <c:numRef>
              <c:extLst>
                <c:ext xmlns:c15="http://schemas.microsoft.com/office/drawing/2012/chart" uri="{02D57815-91ED-43cb-92C2-25804820EDAC}">
                  <c15:fullRef>
                    <c15:sqref>欠品!$B$41:$AC$41</c15:sqref>
                  </c15:fullRef>
                </c:ext>
              </c:extLst>
              <c:f>欠品!$B$41:$AB$41</c:f>
              <c:numCache>
                <c:formatCode>m/d;@</c:formatCode>
                <c:ptCount val="27"/>
                <c:pt idx="0">
                  <c:v>46252</c:v>
                </c:pt>
                <c:pt idx="1">
                  <c:v>46253</c:v>
                </c:pt>
                <c:pt idx="2">
                  <c:v>46254</c:v>
                </c:pt>
                <c:pt idx="3">
                  <c:v>46255</c:v>
                </c:pt>
                <c:pt idx="4">
                  <c:v>46258</c:v>
                </c:pt>
                <c:pt idx="5">
                  <c:v>46259</c:v>
                </c:pt>
                <c:pt idx="6">
                  <c:v>46260</c:v>
                </c:pt>
                <c:pt idx="7">
                  <c:v>46261</c:v>
                </c:pt>
                <c:pt idx="8">
                  <c:v>46262</c:v>
                </c:pt>
                <c:pt idx="9">
                  <c:v>46265</c:v>
                </c:pt>
                <c:pt idx="10">
                  <c:v>46266</c:v>
                </c:pt>
                <c:pt idx="11">
                  <c:v>46267</c:v>
                </c:pt>
                <c:pt idx="12">
                  <c:v>46268</c:v>
                </c:pt>
                <c:pt idx="13">
                  <c:v>46269</c:v>
                </c:pt>
                <c:pt idx="14">
                  <c:v>46272</c:v>
                </c:pt>
                <c:pt idx="15">
                  <c:v>46273</c:v>
                </c:pt>
                <c:pt idx="16">
                  <c:v>46274</c:v>
                </c:pt>
                <c:pt idx="17">
                  <c:v>46275</c:v>
                </c:pt>
                <c:pt idx="18">
                  <c:v>46276</c:v>
                </c:pt>
                <c:pt idx="19">
                  <c:v>46279</c:v>
                </c:pt>
                <c:pt idx="20">
                  <c:v>46280</c:v>
                </c:pt>
                <c:pt idx="21">
                  <c:v>46281</c:v>
                </c:pt>
                <c:pt idx="22">
                  <c:v>46282</c:v>
                </c:pt>
                <c:pt idx="23">
                  <c:v>46283</c:v>
                </c:pt>
                <c:pt idx="24">
                  <c:v>46289</c:v>
                </c:pt>
                <c:pt idx="25">
                  <c:v>46290</c:v>
                </c:pt>
                <c:pt idx="26">
                  <c:v>46293</c:v>
                </c:pt>
              </c:numCache>
            </c:numRef>
          </c:cat>
          <c:val>
            <c:numRef>
              <c:extLst>
                <c:ext xmlns:c15="http://schemas.microsoft.com/office/drawing/2012/chart" uri="{02D57815-91ED-43cb-92C2-25804820EDAC}">
                  <c15:fullRef>
                    <c15:sqref>欠品!$B$61:$AC$61</c15:sqref>
                  </c15:fullRef>
                </c:ext>
              </c:extLst>
              <c:f>欠品!$B$61:$AB$61</c:f>
              <c:numCache>
                <c:formatCode>#,##0_);[Red]\(#,##0\)</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val>
          <c:smooth val="0"/>
          <c:extLst>
            <c:ext xmlns:c16="http://schemas.microsoft.com/office/drawing/2014/chart" uri="{C3380CC4-5D6E-409C-BE32-E72D297353CC}">
              <c16:uniqueId val="{00000001-82F1-496C-B01B-E9F953F46A8E}"/>
            </c:ext>
          </c:extLst>
        </c:ser>
        <c:dLbls>
          <c:showLegendKey val="0"/>
          <c:showVal val="0"/>
          <c:showCatName val="0"/>
          <c:showSerName val="0"/>
          <c:showPercent val="0"/>
          <c:showBubbleSize val="0"/>
        </c:dLbls>
        <c:smooth val="0"/>
        <c:axId val="410231464"/>
        <c:axId val="410229824"/>
        <c:extLst/>
      </c:lineChart>
      <c:dateAx>
        <c:axId val="410231464"/>
        <c:scaling>
          <c:orientation val="minMax"/>
        </c:scaling>
        <c:delete val="0"/>
        <c:axPos val="b"/>
        <c:numFmt formatCode="m/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10229824"/>
        <c:crosses val="autoZero"/>
        <c:auto val="1"/>
        <c:lblOffset val="100"/>
        <c:baseTimeUnit val="days"/>
      </c:dateAx>
      <c:valAx>
        <c:axId val="41022982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10231464"/>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ja-JP"/>
    </a:p>
  </c:txPr>
  <c:printSettings>
    <c:headerFooter>
      <c:oddHeader>&amp;R&amp;D</c:oddHeader>
    </c:headerFooter>
    <c:pageMargins b="0.35433070866141736" l="0.9055118110236221" r="0.51181102362204722" t="0.94488188976377963" header="0.31496062992125984" footer="0.31496062992125984"/>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ja-JP" altLang="en-US" sz="2400"/>
              <a:t>外注色</a:t>
            </a:r>
            <a:r>
              <a:rPr lang="en-US" altLang="ja-JP" sz="2400"/>
              <a:t>G</a:t>
            </a:r>
            <a:r>
              <a:rPr lang="ja-JP" altLang="en-US" sz="2400"/>
              <a:t>　自社商品の発注点割れ</a:t>
            </a:r>
          </a:p>
        </c:rich>
      </c:tx>
      <c:layout>
        <c:manualLayout>
          <c:xMode val="edge"/>
          <c:yMode val="edge"/>
          <c:x val="0.30982929397951303"/>
          <c:y val="1.0722788559949761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3.4346352580325881E-2"/>
          <c:y val="0.10002382018043966"/>
          <c:w val="0.95529998333482369"/>
          <c:h val="0.75204273084437123"/>
        </c:manualLayout>
      </c:layout>
      <c:lineChart>
        <c:grouping val="standard"/>
        <c:varyColors val="0"/>
        <c:ser>
          <c:idx val="0"/>
          <c:order val="0"/>
          <c:tx>
            <c:strRef>
              <c:f>発注点割れ!$A$42</c:f>
              <c:strCache>
                <c:ptCount val="1"/>
                <c:pt idx="0">
                  <c:v>合計</c:v>
                </c:pt>
              </c:strCache>
            </c:strRef>
          </c:tx>
          <c:spPr>
            <a:ln w="22225" cap="rnd">
              <a:solidFill>
                <a:srgbClr val="FF0000"/>
              </a:solidFill>
              <a:prstDash val="sysDash"/>
              <a:round/>
            </a:ln>
            <a:effectLst/>
          </c:spPr>
          <c:marker>
            <c:symbol val="none"/>
          </c:marker>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発注点割れ!$B$42:$AE$42</c15:sqref>
                  </c15:fullRef>
                </c:ext>
              </c:extLst>
              <c:f>発注点割れ!$B$42:$AD$42</c:f>
              <c:numCache>
                <c:formatCode>0</c:formatCode>
                <c:ptCount val="29"/>
                <c:pt idx="0">
                  <c:v>116.5</c:v>
                </c:pt>
                <c:pt idx="1">
                  <c:v>116.5</c:v>
                </c:pt>
                <c:pt idx="2">
                  <c:v>116.5</c:v>
                </c:pt>
                <c:pt idx="3">
                  <c:v>116.5</c:v>
                </c:pt>
                <c:pt idx="4">
                  <c:v>116.5</c:v>
                </c:pt>
                <c:pt idx="5">
                  <c:v>116.5</c:v>
                </c:pt>
                <c:pt idx="6">
                  <c:v>116.5</c:v>
                </c:pt>
                <c:pt idx="7">
                  <c:v>116.5</c:v>
                </c:pt>
                <c:pt idx="8">
                  <c:v>116.5</c:v>
                </c:pt>
                <c:pt idx="9">
                  <c:v>116.5</c:v>
                </c:pt>
                <c:pt idx="10">
                  <c:v>116.5</c:v>
                </c:pt>
                <c:pt idx="11">
                  <c:v>116.5</c:v>
                </c:pt>
                <c:pt idx="12">
                  <c:v>116.5</c:v>
                </c:pt>
                <c:pt idx="13">
                  <c:v>116.5</c:v>
                </c:pt>
                <c:pt idx="14">
                  <c:v>116.5</c:v>
                </c:pt>
                <c:pt idx="15">
                  <c:v>116.5</c:v>
                </c:pt>
                <c:pt idx="16">
                  <c:v>116.5</c:v>
                </c:pt>
                <c:pt idx="17">
                  <c:v>116.5</c:v>
                </c:pt>
                <c:pt idx="18">
                  <c:v>116.5</c:v>
                </c:pt>
                <c:pt idx="19">
                  <c:v>116.5</c:v>
                </c:pt>
                <c:pt idx="20">
                  <c:v>116.5</c:v>
                </c:pt>
                <c:pt idx="21">
                  <c:v>116.5</c:v>
                </c:pt>
                <c:pt idx="22">
                  <c:v>116.5</c:v>
                </c:pt>
                <c:pt idx="23">
                  <c:v>116.5</c:v>
                </c:pt>
                <c:pt idx="24">
                  <c:v>116.5</c:v>
                </c:pt>
                <c:pt idx="25">
                  <c:v>116.5</c:v>
                </c:pt>
                <c:pt idx="26">
                  <c:v>116.5</c:v>
                </c:pt>
                <c:pt idx="27">
                  <c:v>116.5</c:v>
                </c:pt>
                <c:pt idx="28">
                  <c:v>116.5</c:v>
                </c:pt>
              </c:numCache>
            </c:numRef>
          </c:val>
          <c:smooth val="0"/>
          <c:extLst>
            <c:ext xmlns:c16="http://schemas.microsoft.com/office/drawing/2014/chart" uri="{C3380CC4-5D6E-409C-BE32-E72D297353CC}">
              <c16:uniqueId val="{00000008-4968-47C6-8960-ED2D200C10BD}"/>
            </c:ext>
          </c:extLst>
        </c:ser>
        <c:ser>
          <c:idx val="1"/>
          <c:order val="1"/>
          <c:tx>
            <c:strRef>
              <c:f>発注点割れ!$A$43</c:f>
              <c:strCache>
                <c:ptCount val="1"/>
                <c:pt idx="0">
                  <c:v>目標</c:v>
                </c:pt>
              </c:strCache>
            </c:strRef>
          </c:tx>
          <c:spPr>
            <a:ln w="28575" cap="rnd">
              <a:solidFill>
                <a:schemeClr val="tx1"/>
              </a:solidFill>
              <a:round/>
            </a:ln>
            <a:effectLst/>
          </c:spPr>
          <c:marker>
            <c:symbol val="circle"/>
            <c:size val="9"/>
            <c:spPr>
              <a:noFill/>
              <a:ln w="22225">
                <a:solidFill>
                  <a:schemeClr val="tx1"/>
                </a:solidFill>
              </a:ln>
              <a:effectLst/>
            </c:spPr>
          </c:marker>
          <c:dLbls>
            <c:dLbl>
              <c:idx val="26"/>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1"/>
              <c:showCatName val="0"/>
              <c:showSerName val="0"/>
              <c:showPercent val="0"/>
              <c:showBubbleSize val="0"/>
              <c:extLst>
                <c:ext xmlns:c15="http://schemas.microsoft.com/office/drawing/2012/chart" uri="{CE6537A1-D6FC-4f65-9D91-7224C49458BB}">
                  <c15:layout>
                    <c:manualLayout>
                      <c:w val="2.5749749039276439E-2"/>
                      <c:h val="3.66621622120505E-2"/>
                    </c:manualLayout>
                  </c15:layout>
                </c:ext>
                <c:ext xmlns:c16="http://schemas.microsoft.com/office/drawing/2014/chart" uri="{C3380CC4-5D6E-409C-BE32-E72D297353CC}">
                  <c16:uniqueId val="{00000000-786C-49B3-BB76-015355C1CF4E}"/>
                </c:ext>
              </c:extLst>
            </c:dLbl>
            <c:dLbl>
              <c:idx val="3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1"/>
              <c:showCatName val="0"/>
              <c:showSerName val="0"/>
              <c:showPercent val="0"/>
              <c:showBubbleSize val="0"/>
              <c:extLst>
                <c:ext xmlns:c15="http://schemas.microsoft.com/office/drawing/2012/chart" uri="{CE6537A1-D6FC-4f65-9D91-7224C49458BB}">
                  <c15:layout>
                    <c:manualLayout>
                      <c:w val="1.6574997669432275E-2"/>
                      <c:h val="7.5879508655238723E-2"/>
                    </c:manualLayout>
                  </c15:layout>
                </c:ext>
                <c:ext xmlns:c16="http://schemas.microsoft.com/office/drawing/2014/chart" uri="{C3380CC4-5D6E-409C-BE32-E72D297353CC}">
                  <c16:uniqueId val="{00000000-EBA0-46CC-82F8-364DD6993E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発注点割れ!$B$43:$AE$43</c15:sqref>
                  </c15:fullRef>
                </c:ext>
              </c:extLst>
              <c:f>発注点割れ!$B$43:$AD$43</c:f>
              <c:numCache>
                <c:formatCode>0_ </c:formatCode>
                <c:ptCount val="29"/>
                <c:pt idx="0">
                  <c:v>110</c:v>
                </c:pt>
                <c:pt idx="1">
                  <c:v>106</c:v>
                </c:pt>
                <c:pt idx="2">
                  <c:v>111</c:v>
                </c:pt>
                <c:pt idx="3">
                  <c:v>112</c:v>
                </c:pt>
                <c:pt idx="4">
                  <c:v>117</c:v>
                </c:pt>
                <c:pt idx="5">
                  <c:v>122</c:v>
                </c:pt>
                <c:pt idx="6">
                  <c:v>127</c:v>
                </c:pt>
                <c:pt idx="7">
                  <c:v>119</c:v>
                </c:pt>
                <c:pt idx="8">
                  <c:v>120</c:v>
                </c:pt>
                <c:pt idx="9">
                  <c:v>117</c:v>
                </c:pt>
                <c:pt idx="10">
                  <c:v>118</c:v>
                </c:pt>
                <c:pt idx="11">
                  <c:v>122</c:v>
                </c:pt>
                <c:pt idx="12">
                  <c:v>117</c:v>
                </c:pt>
                <c:pt idx="13">
                  <c:v>119</c:v>
                </c:pt>
                <c:pt idx="14">
                  <c:v>120</c:v>
                </c:pt>
                <c:pt idx="15">
                  <c:v>112</c:v>
                </c:pt>
                <c:pt idx="16">
                  <c:v>117</c:v>
                </c:pt>
                <c:pt idx="17">
                  <c:v>110</c:v>
                </c:pt>
                <c:pt idx="18">
                  <c:v>111</c:v>
                </c:pt>
                <c:pt idx="19">
                  <c:v>111</c:v>
                </c:pt>
                <c:pt idx="20">
                  <c:v>112</c:v>
                </c:pt>
                <c:pt idx="21">
                  <c:v>113</c:v>
                </c:pt>
                <c:pt idx="22">
                  <c:v>108</c:v>
                </c:pt>
                <c:pt idx="23">
                  <c:v>107</c:v>
                </c:pt>
                <c:pt idx="24">
                  <c:v>116</c:v>
                </c:pt>
                <c:pt idx="25">
                  <c:v>113</c:v>
                </c:pt>
                <c:pt idx="26">
                  <c:v>114</c:v>
                </c:pt>
                <c:pt idx="27">
                  <c:v>110</c:v>
                </c:pt>
                <c:pt idx="28">
                  <c:v>109</c:v>
                </c:pt>
              </c:numCache>
            </c:numRef>
          </c:val>
          <c:smooth val="0"/>
          <c:extLst>
            <c:ext xmlns:c16="http://schemas.microsoft.com/office/drawing/2014/chart" uri="{C3380CC4-5D6E-409C-BE32-E72D297353CC}">
              <c16:uniqueId val="{00000009-4968-47C6-8960-ED2D200C10BD}"/>
            </c:ext>
          </c:extLst>
        </c:ser>
        <c:ser>
          <c:idx val="2"/>
          <c:order val="2"/>
          <c:tx>
            <c:strRef>
              <c:f>発注点割れ!$A$44</c:f>
              <c:strCache>
                <c:ptCount val="1"/>
                <c:pt idx="0">
                  <c:v>16.ペラ亜鉛</c:v>
                </c:pt>
              </c:strCache>
            </c:strRef>
          </c:tx>
          <c:spPr>
            <a:ln w="22225" cap="rnd">
              <a:solidFill>
                <a:schemeClr val="accent3"/>
              </a:solidFill>
              <a:round/>
            </a:ln>
            <a:effectLst/>
          </c:spPr>
          <c:marker>
            <c:symbol val="square"/>
            <c:size val="7"/>
            <c:spPr>
              <a:noFill/>
              <a:ln w="22225">
                <a:solidFill>
                  <a:schemeClr val="accent3"/>
                </a:solidFill>
              </a:ln>
              <a:effectLst/>
            </c:spPr>
          </c:marker>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発注点割れ!$B$44:$AE$44</c15:sqref>
                  </c15:fullRef>
                </c:ext>
              </c:extLst>
              <c:f>発注点割れ!$B$44:$AD$44</c:f>
              <c:numCache>
                <c:formatCode>General</c:formatCode>
                <c:ptCount val="29"/>
                <c:pt idx="0">
                  <c:v>28</c:v>
                </c:pt>
                <c:pt idx="1">
                  <c:v>27</c:v>
                </c:pt>
                <c:pt idx="2">
                  <c:v>28</c:v>
                </c:pt>
                <c:pt idx="3">
                  <c:v>28</c:v>
                </c:pt>
                <c:pt idx="4">
                  <c:v>32</c:v>
                </c:pt>
                <c:pt idx="5">
                  <c:v>32</c:v>
                </c:pt>
                <c:pt idx="6">
                  <c:v>33</c:v>
                </c:pt>
                <c:pt idx="7">
                  <c:v>29</c:v>
                </c:pt>
                <c:pt idx="8">
                  <c:v>29</c:v>
                </c:pt>
                <c:pt idx="9">
                  <c:v>29</c:v>
                </c:pt>
                <c:pt idx="10">
                  <c:v>29</c:v>
                </c:pt>
                <c:pt idx="11">
                  <c:v>30</c:v>
                </c:pt>
                <c:pt idx="12">
                  <c:v>26</c:v>
                </c:pt>
                <c:pt idx="13">
                  <c:v>26</c:v>
                </c:pt>
                <c:pt idx="14">
                  <c:v>26</c:v>
                </c:pt>
                <c:pt idx="15">
                  <c:v>26</c:v>
                </c:pt>
                <c:pt idx="16">
                  <c:v>27</c:v>
                </c:pt>
                <c:pt idx="17">
                  <c:v>25</c:v>
                </c:pt>
                <c:pt idx="18">
                  <c:v>26</c:v>
                </c:pt>
                <c:pt idx="19">
                  <c:v>26</c:v>
                </c:pt>
                <c:pt idx="20">
                  <c:v>26</c:v>
                </c:pt>
                <c:pt idx="21">
                  <c:v>26</c:v>
                </c:pt>
                <c:pt idx="22">
                  <c:v>21</c:v>
                </c:pt>
                <c:pt idx="23">
                  <c:v>21</c:v>
                </c:pt>
                <c:pt idx="24">
                  <c:v>26</c:v>
                </c:pt>
                <c:pt idx="25">
                  <c:v>24</c:v>
                </c:pt>
                <c:pt idx="26">
                  <c:v>24</c:v>
                </c:pt>
                <c:pt idx="27">
                  <c:v>20</c:v>
                </c:pt>
                <c:pt idx="28">
                  <c:v>20</c:v>
                </c:pt>
              </c:numCache>
            </c:numRef>
          </c:val>
          <c:smooth val="0"/>
          <c:extLst>
            <c:ext xmlns:c16="http://schemas.microsoft.com/office/drawing/2014/chart" uri="{C3380CC4-5D6E-409C-BE32-E72D297353CC}">
              <c16:uniqueId val="{0000000A-4968-47C6-8960-ED2D200C10BD}"/>
            </c:ext>
          </c:extLst>
        </c:ser>
        <c:ser>
          <c:idx val="3"/>
          <c:order val="3"/>
          <c:tx>
            <c:strRef>
              <c:f>発注点割れ!$A$45</c:f>
              <c:strCache>
                <c:ptCount val="1"/>
                <c:pt idx="0">
                  <c:v>3.スタン</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発注点割れ!$B$45:$AE$45</c15:sqref>
                  </c15:fullRef>
                </c:ext>
              </c:extLst>
              <c:f>発注点割れ!$B$45:$AD$45</c:f>
              <c:numCache>
                <c:formatCode>General</c:formatCode>
                <c:ptCount val="29"/>
                <c:pt idx="0">
                  <c:v>12</c:v>
                </c:pt>
                <c:pt idx="1">
                  <c:v>11</c:v>
                </c:pt>
                <c:pt idx="2">
                  <c:v>12</c:v>
                </c:pt>
                <c:pt idx="3">
                  <c:v>12</c:v>
                </c:pt>
                <c:pt idx="4">
                  <c:v>14</c:v>
                </c:pt>
                <c:pt idx="5">
                  <c:v>13</c:v>
                </c:pt>
                <c:pt idx="6">
                  <c:v>13</c:v>
                </c:pt>
                <c:pt idx="7">
                  <c:v>15</c:v>
                </c:pt>
                <c:pt idx="8">
                  <c:v>15</c:v>
                </c:pt>
                <c:pt idx="9">
                  <c:v>14</c:v>
                </c:pt>
                <c:pt idx="10">
                  <c:v>15</c:v>
                </c:pt>
                <c:pt idx="11">
                  <c:v>16</c:v>
                </c:pt>
                <c:pt idx="12">
                  <c:v>17</c:v>
                </c:pt>
                <c:pt idx="13">
                  <c:v>17</c:v>
                </c:pt>
                <c:pt idx="14">
                  <c:v>17</c:v>
                </c:pt>
                <c:pt idx="15">
                  <c:v>14</c:v>
                </c:pt>
                <c:pt idx="16">
                  <c:v>13</c:v>
                </c:pt>
                <c:pt idx="17">
                  <c:v>13</c:v>
                </c:pt>
                <c:pt idx="18">
                  <c:v>12</c:v>
                </c:pt>
                <c:pt idx="19">
                  <c:v>12</c:v>
                </c:pt>
                <c:pt idx="20">
                  <c:v>12</c:v>
                </c:pt>
                <c:pt idx="21">
                  <c:v>13</c:v>
                </c:pt>
                <c:pt idx="22">
                  <c:v>13</c:v>
                </c:pt>
                <c:pt idx="23">
                  <c:v>13</c:v>
                </c:pt>
                <c:pt idx="24">
                  <c:v>15</c:v>
                </c:pt>
                <c:pt idx="25">
                  <c:v>12</c:v>
                </c:pt>
                <c:pt idx="26">
                  <c:v>12</c:v>
                </c:pt>
                <c:pt idx="27">
                  <c:v>13</c:v>
                </c:pt>
                <c:pt idx="28">
                  <c:v>13</c:v>
                </c:pt>
              </c:numCache>
            </c:numRef>
          </c:val>
          <c:smooth val="0"/>
          <c:extLst>
            <c:ext xmlns:c16="http://schemas.microsoft.com/office/drawing/2014/chart" uri="{C3380CC4-5D6E-409C-BE32-E72D297353CC}">
              <c16:uniqueId val="{0000000B-4968-47C6-8960-ED2D200C10BD}"/>
            </c:ext>
          </c:extLst>
        </c:ser>
        <c:ser>
          <c:idx val="4"/>
          <c:order val="4"/>
          <c:tx>
            <c:strRef>
              <c:f>発注点割れ!$A$46</c:f>
              <c:strCache>
                <c:ptCount val="1"/>
                <c:pt idx="0">
                  <c:v>17.亜鉛板</c:v>
                </c:pt>
              </c:strCache>
            </c:strRef>
          </c:tx>
          <c:spPr>
            <a:ln w="22225" cap="rnd">
              <a:solidFill>
                <a:schemeClr val="accent5"/>
              </a:solidFill>
              <a:round/>
            </a:ln>
            <a:effectLst/>
          </c:spPr>
          <c:marker>
            <c:symbol val="triangle"/>
            <c:size val="7"/>
            <c:spPr>
              <a:noFill/>
              <a:ln w="22225">
                <a:solidFill>
                  <a:schemeClr val="accent5"/>
                </a:solidFill>
              </a:ln>
              <a:effectLst/>
            </c:spPr>
          </c:marker>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発注点割れ!$B$46:$AE$46</c15:sqref>
                  </c15:fullRef>
                </c:ext>
              </c:extLst>
              <c:f>発注点割れ!$B$46:$AD$46</c:f>
              <c:numCache>
                <c:formatCode>0</c:formatCode>
                <c:ptCount val="29"/>
                <c:pt idx="0">
                  <c:v>7</c:v>
                </c:pt>
                <c:pt idx="1">
                  <c:v>8</c:v>
                </c:pt>
                <c:pt idx="2">
                  <c:v>8</c:v>
                </c:pt>
                <c:pt idx="3">
                  <c:v>8</c:v>
                </c:pt>
                <c:pt idx="4">
                  <c:v>6</c:v>
                </c:pt>
                <c:pt idx="5">
                  <c:v>5</c:v>
                </c:pt>
                <c:pt idx="6">
                  <c:v>6</c:v>
                </c:pt>
                <c:pt idx="7">
                  <c:v>6</c:v>
                </c:pt>
                <c:pt idx="8">
                  <c:v>7</c:v>
                </c:pt>
                <c:pt idx="9">
                  <c:v>7</c:v>
                </c:pt>
                <c:pt idx="10">
                  <c:v>7</c:v>
                </c:pt>
                <c:pt idx="11">
                  <c:v>7</c:v>
                </c:pt>
                <c:pt idx="12">
                  <c:v>7</c:v>
                </c:pt>
                <c:pt idx="13">
                  <c:v>7</c:v>
                </c:pt>
                <c:pt idx="14">
                  <c:v>7</c:v>
                </c:pt>
                <c:pt idx="15">
                  <c:v>7</c:v>
                </c:pt>
                <c:pt idx="16">
                  <c:v>9</c:v>
                </c:pt>
                <c:pt idx="17">
                  <c:v>9</c:v>
                </c:pt>
                <c:pt idx="18">
                  <c:v>8</c:v>
                </c:pt>
                <c:pt idx="19">
                  <c:v>8</c:v>
                </c:pt>
                <c:pt idx="20">
                  <c:v>8</c:v>
                </c:pt>
                <c:pt idx="21">
                  <c:v>8</c:v>
                </c:pt>
                <c:pt idx="22">
                  <c:v>8</c:v>
                </c:pt>
                <c:pt idx="23">
                  <c:v>8</c:v>
                </c:pt>
                <c:pt idx="24">
                  <c:v>6</c:v>
                </c:pt>
                <c:pt idx="25">
                  <c:v>8</c:v>
                </c:pt>
                <c:pt idx="26">
                  <c:v>8</c:v>
                </c:pt>
                <c:pt idx="27">
                  <c:v>8</c:v>
                </c:pt>
                <c:pt idx="28">
                  <c:v>8</c:v>
                </c:pt>
              </c:numCache>
            </c:numRef>
          </c:val>
          <c:smooth val="0"/>
          <c:extLst>
            <c:ext xmlns:c16="http://schemas.microsoft.com/office/drawing/2014/chart" uri="{C3380CC4-5D6E-409C-BE32-E72D297353CC}">
              <c16:uniqueId val="{0000000C-4968-47C6-8960-ED2D200C10BD}"/>
            </c:ext>
          </c:extLst>
        </c:ser>
        <c:ser>
          <c:idx val="5"/>
          <c:order val="5"/>
          <c:tx>
            <c:strRef>
              <c:f>発注点割れ!$A$47</c:f>
              <c:strCache>
                <c:ptCount val="1"/>
                <c:pt idx="0">
                  <c:v>4.キングストン</c:v>
                </c:pt>
              </c:strCache>
            </c:strRef>
          </c:tx>
          <c:spPr>
            <a:ln w="22225" cap="rnd">
              <a:solidFill>
                <a:schemeClr val="accent6"/>
              </a:solidFill>
              <a:round/>
            </a:ln>
            <a:effectLst/>
          </c:spPr>
          <c:marker>
            <c:symbol val="triangle"/>
            <c:size val="7"/>
            <c:spPr>
              <a:noFill/>
              <a:ln w="22225">
                <a:solidFill>
                  <a:schemeClr val="accent6"/>
                </a:solidFill>
              </a:ln>
              <a:effectLst/>
            </c:spPr>
          </c:marker>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発注点割れ!$B$47:$AE$47</c15:sqref>
                  </c15:fullRef>
                </c:ext>
              </c:extLst>
              <c:f>発注点割れ!$B$47:$AD$47</c:f>
              <c:numCache>
                <c:formatCode>General</c:formatCode>
                <c:ptCount val="29"/>
                <c:pt idx="0">
                  <c:v>9</c:v>
                </c:pt>
                <c:pt idx="1">
                  <c:v>9</c:v>
                </c:pt>
                <c:pt idx="2">
                  <c:v>9</c:v>
                </c:pt>
                <c:pt idx="3">
                  <c:v>9</c:v>
                </c:pt>
                <c:pt idx="4">
                  <c:v>9</c:v>
                </c:pt>
                <c:pt idx="5">
                  <c:v>9</c:v>
                </c:pt>
                <c:pt idx="6">
                  <c:v>9</c:v>
                </c:pt>
                <c:pt idx="7">
                  <c:v>9</c:v>
                </c:pt>
                <c:pt idx="8">
                  <c:v>9</c:v>
                </c:pt>
                <c:pt idx="9">
                  <c:v>9</c:v>
                </c:pt>
                <c:pt idx="10">
                  <c:v>9</c:v>
                </c:pt>
                <c:pt idx="11">
                  <c:v>10</c:v>
                </c:pt>
                <c:pt idx="12">
                  <c:v>10</c:v>
                </c:pt>
                <c:pt idx="13">
                  <c:v>10</c:v>
                </c:pt>
                <c:pt idx="14">
                  <c:v>10</c:v>
                </c:pt>
                <c:pt idx="15">
                  <c:v>10</c:v>
                </c:pt>
                <c:pt idx="16">
                  <c:v>10</c:v>
                </c:pt>
                <c:pt idx="17">
                  <c:v>10</c:v>
                </c:pt>
                <c:pt idx="18">
                  <c:v>10</c:v>
                </c:pt>
                <c:pt idx="19">
                  <c:v>9</c:v>
                </c:pt>
                <c:pt idx="20">
                  <c:v>9</c:v>
                </c:pt>
                <c:pt idx="21">
                  <c:v>9</c:v>
                </c:pt>
                <c:pt idx="22">
                  <c:v>9</c:v>
                </c:pt>
                <c:pt idx="23">
                  <c:v>10</c:v>
                </c:pt>
                <c:pt idx="24">
                  <c:v>11</c:v>
                </c:pt>
                <c:pt idx="25">
                  <c:v>11</c:v>
                </c:pt>
                <c:pt idx="26">
                  <c:v>11</c:v>
                </c:pt>
                <c:pt idx="27">
                  <c:v>12</c:v>
                </c:pt>
                <c:pt idx="28">
                  <c:v>10</c:v>
                </c:pt>
              </c:numCache>
            </c:numRef>
          </c:val>
          <c:smooth val="0"/>
          <c:extLst>
            <c:ext xmlns:c16="http://schemas.microsoft.com/office/drawing/2014/chart" uri="{C3380CC4-5D6E-409C-BE32-E72D297353CC}">
              <c16:uniqueId val="{0000000D-4968-47C6-8960-ED2D200C10BD}"/>
            </c:ext>
          </c:extLst>
        </c:ser>
        <c:ser>
          <c:idx val="6"/>
          <c:order val="6"/>
          <c:tx>
            <c:strRef>
              <c:f>発注点割れ!$A$48</c:f>
              <c:strCache>
                <c:ptCount val="1"/>
                <c:pt idx="0">
                  <c:v>12.バルブ類</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発注点割れ!$B$48:$AE$48</c15:sqref>
                  </c15:fullRef>
                </c:ext>
              </c:extLst>
              <c:f>発注点割れ!$B$48:$AD$48</c:f>
              <c:numCache>
                <c:formatCode>General</c:formatCode>
                <c:ptCount val="29"/>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numCache>
            </c:numRef>
          </c:val>
          <c:smooth val="0"/>
          <c:extLst>
            <c:ext xmlns:c16="http://schemas.microsoft.com/office/drawing/2014/chart" uri="{C3380CC4-5D6E-409C-BE32-E72D297353CC}">
              <c16:uniqueId val="{0000000E-4968-47C6-8960-ED2D200C10BD}"/>
            </c:ext>
          </c:extLst>
        </c:ser>
        <c:ser>
          <c:idx val="7"/>
          <c:order val="7"/>
          <c:tx>
            <c:strRef>
              <c:f>発注点割れ!$A$49</c:f>
              <c:strCache>
                <c:ptCount val="1"/>
                <c:pt idx="0">
                  <c:v>6.海水コシ器</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発注点割れ!$B$49:$AE$49</c15:sqref>
                  </c15:fullRef>
                </c:ext>
              </c:extLst>
              <c:f>発注点割れ!$B$49:$AD$49</c:f>
              <c:numCache>
                <c:formatCode>General</c:formatCode>
                <c:ptCount val="29"/>
                <c:pt idx="0">
                  <c:v>12</c:v>
                </c:pt>
                <c:pt idx="1">
                  <c:v>12</c:v>
                </c:pt>
                <c:pt idx="2">
                  <c:v>12</c:v>
                </c:pt>
                <c:pt idx="3">
                  <c:v>12</c:v>
                </c:pt>
                <c:pt idx="4">
                  <c:v>12</c:v>
                </c:pt>
                <c:pt idx="5">
                  <c:v>13</c:v>
                </c:pt>
                <c:pt idx="6">
                  <c:v>14</c:v>
                </c:pt>
                <c:pt idx="7">
                  <c:v>14</c:v>
                </c:pt>
                <c:pt idx="8">
                  <c:v>14</c:v>
                </c:pt>
                <c:pt idx="9">
                  <c:v>13</c:v>
                </c:pt>
                <c:pt idx="10">
                  <c:v>13</c:v>
                </c:pt>
                <c:pt idx="11">
                  <c:v>14</c:v>
                </c:pt>
                <c:pt idx="12">
                  <c:v>12</c:v>
                </c:pt>
                <c:pt idx="13">
                  <c:v>12</c:v>
                </c:pt>
                <c:pt idx="14">
                  <c:v>12</c:v>
                </c:pt>
                <c:pt idx="15">
                  <c:v>10</c:v>
                </c:pt>
                <c:pt idx="16">
                  <c:v>12</c:v>
                </c:pt>
                <c:pt idx="17">
                  <c:v>13</c:v>
                </c:pt>
                <c:pt idx="18">
                  <c:v>14</c:v>
                </c:pt>
                <c:pt idx="19">
                  <c:v>13</c:v>
                </c:pt>
                <c:pt idx="20">
                  <c:v>13</c:v>
                </c:pt>
                <c:pt idx="21">
                  <c:v>13</c:v>
                </c:pt>
                <c:pt idx="22">
                  <c:v>14</c:v>
                </c:pt>
                <c:pt idx="23">
                  <c:v>14</c:v>
                </c:pt>
                <c:pt idx="24">
                  <c:v>15</c:v>
                </c:pt>
                <c:pt idx="25">
                  <c:v>15</c:v>
                </c:pt>
                <c:pt idx="26">
                  <c:v>16</c:v>
                </c:pt>
                <c:pt idx="27">
                  <c:v>15</c:v>
                </c:pt>
                <c:pt idx="28">
                  <c:v>14</c:v>
                </c:pt>
              </c:numCache>
            </c:numRef>
          </c:val>
          <c:smooth val="0"/>
          <c:extLst xmlns:c15="http://schemas.microsoft.com/office/drawing/2012/chart">
            <c:ext xmlns:c16="http://schemas.microsoft.com/office/drawing/2014/chart" uri="{C3380CC4-5D6E-409C-BE32-E72D297353CC}">
              <c16:uniqueId val="{00000010-4968-47C6-8960-ED2D200C10BD}"/>
            </c:ext>
          </c:extLst>
        </c:ser>
        <c:ser>
          <c:idx val="8"/>
          <c:order val="8"/>
          <c:tx>
            <c:strRef>
              <c:f>発注点割れ!$A$50</c:f>
              <c:strCache>
                <c:ptCount val="1"/>
                <c:pt idx="0">
                  <c:v>11.シール類</c:v>
                </c:pt>
              </c:strCache>
            </c:strRef>
          </c:tx>
          <c:spPr>
            <a:ln w="22225" cap="rnd">
              <a:solidFill>
                <a:schemeClr val="accent3">
                  <a:lumMod val="60000"/>
                </a:schemeClr>
              </a:solidFill>
              <a:round/>
            </a:ln>
            <a:effectLst/>
          </c:spPr>
          <c:marker>
            <c:symbol val="triangle"/>
            <c:size val="5"/>
            <c:spPr>
              <a:noFill/>
              <a:ln w="22225">
                <a:solidFill>
                  <a:schemeClr val="accent3">
                    <a:lumMod val="60000"/>
                  </a:schemeClr>
                </a:solidFill>
              </a:ln>
              <a:effectLst/>
            </c:spPr>
          </c:marker>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発注点割れ!$B$50:$AE$50</c15:sqref>
                  </c15:fullRef>
                </c:ext>
              </c:extLst>
              <c:f>発注点割れ!$B$50:$AD$50</c:f>
              <c:numCache>
                <c:formatCode>General</c:formatCode>
                <c:ptCount val="29"/>
                <c:pt idx="0">
                  <c:v>7</c:v>
                </c:pt>
                <c:pt idx="1">
                  <c:v>6</c:v>
                </c:pt>
                <c:pt idx="2">
                  <c:v>6</c:v>
                </c:pt>
                <c:pt idx="3">
                  <c:v>6</c:v>
                </c:pt>
                <c:pt idx="4">
                  <c:v>6</c:v>
                </c:pt>
                <c:pt idx="5">
                  <c:v>9</c:v>
                </c:pt>
                <c:pt idx="6">
                  <c:v>9</c:v>
                </c:pt>
                <c:pt idx="7">
                  <c:v>9</c:v>
                </c:pt>
                <c:pt idx="8">
                  <c:v>9</c:v>
                </c:pt>
                <c:pt idx="9">
                  <c:v>9</c:v>
                </c:pt>
                <c:pt idx="10">
                  <c:v>10</c:v>
                </c:pt>
                <c:pt idx="11">
                  <c:v>10</c:v>
                </c:pt>
                <c:pt idx="12">
                  <c:v>10</c:v>
                </c:pt>
                <c:pt idx="13">
                  <c:v>10</c:v>
                </c:pt>
                <c:pt idx="14">
                  <c:v>10</c:v>
                </c:pt>
                <c:pt idx="15">
                  <c:v>10</c:v>
                </c:pt>
                <c:pt idx="16">
                  <c:v>10</c:v>
                </c:pt>
                <c:pt idx="17">
                  <c:v>8</c:v>
                </c:pt>
                <c:pt idx="18">
                  <c:v>8</c:v>
                </c:pt>
                <c:pt idx="19">
                  <c:v>8</c:v>
                </c:pt>
                <c:pt idx="20">
                  <c:v>8</c:v>
                </c:pt>
                <c:pt idx="21">
                  <c:v>8</c:v>
                </c:pt>
                <c:pt idx="22">
                  <c:v>8</c:v>
                </c:pt>
                <c:pt idx="23">
                  <c:v>8</c:v>
                </c:pt>
                <c:pt idx="24">
                  <c:v>8</c:v>
                </c:pt>
                <c:pt idx="25">
                  <c:v>8</c:v>
                </c:pt>
                <c:pt idx="26">
                  <c:v>8</c:v>
                </c:pt>
                <c:pt idx="27">
                  <c:v>8</c:v>
                </c:pt>
                <c:pt idx="28">
                  <c:v>8</c:v>
                </c:pt>
              </c:numCache>
            </c:numRef>
          </c:val>
          <c:smooth val="0"/>
          <c:extLst xmlns:c15="http://schemas.microsoft.com/office/drawing/2012/chart">
            <c:ext xmlns:c16="http://schemas.microsoft.com/office/drawing/2014/chart" uri="{C3380CC4-5D6E-409C-BE32-E72D297353CC}">
              <c16:uniqueId val="{00000011-4968-47C6-8960-ED2D200C10BD}"/>
            </c:ext>
          </c:extLst>
        </c:ser>
        <c:ser>
          <c:idx val="9"/>
          <c:order val="9"/>
          <c:tx>
            <c:strRef>
              <c:f>発注点割れ!$A$51</c:f>
              <c:strCache>
                <c:ptCount val="1"/>
                <c:pt idx="0">
                  <c:v>8.ホース類</c:v>
                </c:pt>
              </c:strCache>
            </c:strRef>
          </c:tx>
          <c:spPr>
            <a:ln w="22225" cap="rnd">
              <a:solidFill>
                <a:schemeClr val="accent4">
                  <a:lumMod val="60000"/>
                </a:schemeClr>
              </a:solidFill>
              <a:round/>
            </a:ln>
            <a:effectLst/>
          </c:spPr>
          <c:marker>
            <c:symbol val="triangle"/>
            <c:size val="7"/>
            <c:spPr>
              <a:noFill/>
              <a:ln w="22225">
                <a:solidFill>
                  <a:schemeClr val="accent4">
                    <a:lumMod val="60000"/>
                  </a:schemeClr>
                </a:solidFill>
              </a:ln>
              <a:effectLst/>
            </c:spPr>
          </c:marker>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発注点割れ!$B$51:$AE$51</c15:sqref>
                  </c15:fullRef>
                </c:ext>
              </c:extLst>
              <c:f>発注点割れ!$B$51:$AD$51</c:f>
              <c:numCache>
                <c:formatCode>General</c:formatCode>
                <c:ptCount val="29"/>
                <c:pt idx="0">
                  <c:v>5</c:v>
                </c:pt>
                <c:pt idx="1">
                  <c:v>5</c:v>
                </c:pt>
                <c:pt idx="2">
                  <c:v>7</c:v>
                </c:pt>
                <c:pt idx="3">
                  <c:v>7</c:v>
                </c:pt>
                <c:pt idx="4">
                  <c:v>7</c:v>
                </c:pt>
                <c:pt idx="5">
                  <c:v>7</c:v>
                </c:pt>
                <c:pt idx="6">
                  <c:v>7</c:v>
                </c:pt>
                <c:pt idx="7">
                  <c:v>7</c:v>
                </c:pt>
                <c:pt idx="8">
                  <c:v>7</c:v>
                </c:pt>
                <c:pt idx="9">
                  <c:v>7</c:v>
                </c:pt>
                <c:pt idx="10">
                  <c:v>7</c:v>
                </c:pt>
                <c:pt idx="11">
                  <c:v>7</c:v>
                </c:pt>
                <c:pt idx="12">
                  <c:v>6</c:v>
                </c:pt>
                <c:pt idx="13">
                  <c:v>7</c:v>
                </c:pt>
                <c:pt idx="14">
                  <c:v>7</c:v>
                </c:pt>
                <c:pt idx="15">
                  <c:v>6</c:v>
                </c:pt>
                <c:pt idx="16">
                  <c:v>6</c:v>
                </c:pt>
                <c:pt idx="17">
                  <c:v>6</c:v>
                </c:pt>
                <c:pt idx="18">
                  <c:v>5</c:v>
                </c:pt>
                <c:pt idx="19">
                  <c:v>5</c:v>
                </c:pt>
                <c:pt idx="20">
                  <c:v>5</c:v>
                </c:pt>
                <c:pt idx="21">
                  <c:v>5</c:v>
                </c:pt>
                <c:pt idx="22">
                  <c:v>4</c:v>
                </c:pt>
                <c:pt idx="23">
                  <c:v>4</c:v>
                </c:pt>
                <c:pt idx="24">
                  <c:v>4</c:v>
                </c:pt>
                <c:pt idx="25">
                  <c:v>4</c:v>
                </c:pt>
                <c:pt idx="26">
                  <c:v>4</c:v>
                </c:pt>
                <c:pt idx="27">
                  <c:v>5</c:v>
                </c:pt>
                <c:pt idx="28">
                  <c:v>6</c:v>
                </c:pt>
              </c:numCache>
            </c:numRef>
          </c:val>
          <c:smooth val="0"/>
          <c:extLst xmlns:c15="http://schemas.microsoft.com/office/drawing/2012/chart">
            <c:ext xmlns:c16="http://schemas.microsoft.com/office/drawing/2014/chart" uri="{C3380CC4-5D6E-409C-BE32-E72D297353CC}">
              <c16:uniqueId val="{00000012-4968-47C6-8960-ED2D200C10BD}"/>
            </c:ext>
          </c:extLst>
        </c:ser>
        <c:ser>
          <c:idx val="10"/>
          <c:order val="10"/>
          <c:tx>
            <c:strRef>
              <c:f>発注点割れ!$A$52</c:f>
              <c:strCache>
                <c:ptCount val="1"/>
                <c:pt idx="0">
                  <c:v>10.ミキシング</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発注点割れ!$B$52:$AE$52</c15:sqref>
                  </c15:fullRef>
                </c:ext>
              </c:extLst>
              <c:f>発注点割れ!$B$52:$AD$52</c:f>
              <c:numCache>
                <c:formatCode>General</c:formatCode>
                <c:ptCount val="29"/>
                <c:pt idx="0">
                  <c:v>4</c:v>
                </c:pt>
                <c:pt idx="1">
                  <c:v>4</c:v>
                </c:pt>
                <c:pt idx="2">
                  <c:v>4</c:v>
                </c:pt>
                <c:pt idx="3">
                  <c:v>4</c:v>
                </c:pt>
                <c:pt idx="4">
                  <c:v>4</c:v>
                </c:pt>
                <c:pt idx="5">
                  <c:v>5</c:v>
                </c:pt>
                <c:pt idx="6">
                  <c:v>5</c:v>
                </c:pt>
                <c:pt idx="7">
                  <c:v>6</c:v>
                </c:pt>
                <c:pt idx="8">
                  <c:v>6</c:v>
                </c:pt>
                <c:pt idx="9">
                  <c:v>6</c:v>
                </c:pt>
                <c:pt idx="10">
                  <c:v>5</c:v>
                </c:pt>
                <c:pt idx="11">
                  <c:v>5</c:v>
                </c:pt>
                <c:pt idx="12">
                  <c:v>5</c:v>
                </c:pt>
                <c:pt idx="13">
                  <c:v>5</c:v>
                </c:pt>
                <c:pt idx="14">
                  <c:v>5</c:v>
                </c:pt>
                <c:pt idx="15">
                  <c:v>4</c:v>
                </c:pt>
                <c:pt idx="16">
                  <c:v>4</c:v>
                </c:pt>
                <c:pt idx="17">
                  <c:v>4</c:v>
                </c:pt>
                <c:pt idx="18">
                  <c:v>4</c:v>
                </c:pt>
                <c:pt idx="19">
                  <c:v>5</c:v>
                </c:pt>
                <c:pt idx="20">
                  <c:v>5</c:v>
                </c:pt>
                <c:pt idx="21">
                  <c:v>5</c:v>
                </c:pt>
                <c:pt idx="22">
                  <c:v>5</c:v>
                </c:pt>
                <c:pt idx="23">
                  <c:v>6</c:v>
                </c:pt>
                <c:pt idx="24">
                  <c:v>6</c:v>
                </c:pt>
                <c:pt idx="25">
                  <c:v>6</c:v>
                </c:pt>
                <c:pt idx="26">
                  <c:v>6</c:v>
                </c:pt>
                <c:pt idx="27">
                  <c:v>6</c:v>
                </c:pt>
                <c:pt idx="28">
                  <c:v>6</c:v>
                </c:pt>
              </c:numCache>
            </c:numRef>
          </c:val>
          <c:smooth val="0"/>
          <c:extLst>
            <c:ext xmlns:c16="http://schemas.microsoft.com/office/drawing/2014/chart" uri="{C3380CC4-5D6E-409C-BE32-E72D297353CC}">
              <c16:uniqueId val="{0000000F-4968-47C6-8960-ED2D200C10BD}"/>
            </c:ext>
          </c:extLst>
        </c:ser>
        <c:ser>
          <c:idx val="11"/>
          <c:order val="11"/>
          <c:tx>
            <c:strRef>
              <c:f>発注点割れ!$A$53</c:f>
              <c:strCache>
                <c:ptCount val="1"/>
                <c:pt idx="0">
                  <c:v>9.シールリング</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発注点割れ!$B$53:$AE$53</c15:sqref>
                  </c15:fullRef>
                </c:ext>
              </c:extLst>
              <c:f>発注点割れ!$B$53:$AD$53</c:f>
              <c:numCache>
                <c:formatCode>General</c:formatCode>
                <c:ptCount val="29"/>
                <c:pt idx="0">
                  <c:v>4</c:v>
                </c:pt>
                <c:pt idx="1">
                  <c:v>4</c:v>
                </c:pt>
                <c:pt idx="2">
                  <c:v>4</c:v>
                </c:pt>
                <c:pt idx="3">
                  <c:v>5</c:v>
                </c:pt>
                <c:pt idx="4">
                  <c:v>5</c:v>
                </c:pt>
                <c:pt idx="5">
                  <c:v>5</c:v>
                </c:pt>
                <c:pt idx="6">
                  <c:v>6</c:v>
                </c:pt>
                <c:pt idx="7">
                  <c:v>4</c:v>
                </c:pt>
                <c:pt idx="8">
                  <c:v>3</c:v>
                </c:pt>
                <c:pt idx="9">
                  <c:v>3</c:v>
                </c:pt>
                <c:pt idx="10">
                  <c:v>3</c:v>
                </c:pt>
                <c:pt idx="11">
                  <c:v>3</c:v>
                </c:pt>
                <c:pt idx="12">
                  <c:v>4</c:v>
                </c:pt>
                <c:pt idx="13">
                  <c:v>5</c:v>
                </c:pt>
                <c:pt idx="14">
                  <c:v>6</c:v>
                </c:pt>
                <c:pt idx="15">
                  <c:v>6</c:v>
                </c:pt>
                <c:pt idx="16">
                  <c:v>6</c:v>
                </c:pt>
                <c:pt idx="17">
                  <c:v>3</c:v>
                </c:pt>
                <c:pt idx="18">
                  <c:v>4</c:v>
                </c:pt>
                <c:pt idx="19">
                  <c:v>4</c:v>
                </c:pt>
                <c:pt idx="20">
                  <c:v>4</c:v>
                </c:pt>
                <c:pt idx="21">
                  <c:v>4</c:v>
                </c:pt>
                <c:pt idx="22">
                  <c:v>4</c:v>
                </c:pt>
                <c:pt idx="23">
                  <c:v>3</c:v>
                </c:pt>
                <c:pt idx="24">
                  <c:v>5</c:v>
                </c:pt>
                <c:pt idx="25">
                  <c:v>5</c:v>
                </c:pt>
                <c:pt idx="26">
                  <c:v>5</c:v>
                </c:pt>
                <c:pt idx="27">
                  <c:v>5</c:v>
                </c:pt>
                <c:pt idx="28">
                  <c:v>5</c:v>
                </c:pt>
              </c:numCache>
            </c:numRef>
          </c:val>
          <c:smooth val="0"/>
          <c:extLst xmlns:c15="http://schemas.microsoft.com/office/drawing/2012/chart">
            <c:ext xmlns:c16="http://schemas.microsoft.com/office/drawing/2014/chart" uri="{C3380CC4-5D6E-409C-BE32-E72D297353CC}">
              <c16:uniqueId val="{00000013-4968-47C6-8960-ED2D200C10BD}"/>
            </c:ext>
          </c:extLst>
        </c:ser>
        <c:ser>
          <c:idx val="12"/>
          <c:order val="12"/>
          <c:tx>
            <c:strRef>
              <c:f>発注点割れ!$A$54</c:f>
              <c:strCache>
                <c:ptCount val="1"/>
                <c:pt idx="0">
                  <c:v>7.ペラナット</c:v>
                </c:pt>
              </c:strCache>
            </c:strRef>
          </c:tx>
          <c:spPr>
            <a:ln w="22225" cap="rnd">
              <a:solidFill>
                <a:schemeClr val="accent1">
                  <a:lumMod val="80000"/>
                  <a:lumOff val="20000"/>
                </a:schemeClr>
              </a:solidFill>
              <a:round/>
            </a:ln>
            <a:effectLst/>
          </c:spPr>
          <c:marker>
            <c:symbol val="triangle"/>
            <c:size val="7"/>
            <c:spPr>
              <a:noFill/>
              <a:ln w="22225">
                <a:solidFill>
                  <a:schemeClr val="accent1">
                    <a:lumMod val="80000"/>
                    <a:lumOff val="20000"/>
                  </a:schemeClr>
                </a:solidFill>
              </a:ln>
              <a:effectLst/>
            </c:spPr>
          </c:marker>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発注点割れ!$B$54:$AE$54</c15:sqref>
                  </c15:fullRef>
                </c:ext>
              </c:extLst>
              <c:f>発注点割れ!$B$54:$AD$54</c:f>
              <c:numCache>
                <c:formatCode>General</c:formatCode>
                <c:ptCount val="29"/>
                <c:pt idx="0">
                  <c:v>4</c:v>
                </c:pt>
                <c:pt idx="1">
                  <c:v>4</c:v>
                </c:pt>
                <c:pt idx="2">
                  <c:v>4</c:v>
                </c:pt>
                <c:pt idx="3">
                  <c:v>4</c:v>
                </c:pt>
                <c:pt idx="4">
                  <c:v>4</c:v>
                </c:pt>
                <c:pt idx="5">
                  <c:v>4</c:v>
                </c:pt>
                <c:pt idx="6">
                  <c:v>4</c:v>
                </c:pt>
                <c:pt idx="7">
                  <c:v>4</c:v>
                </c:pt>
                <c:pt idx="8">
                  <c:v>4</c:v>
                </c:pt>
                <c:pt idx="9">
                  <c:v>4</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pt idx="24">
                  <c:v>3</c:v>
                </c:pt>
                <c:pt idx="25">
                  <c:v>3</c:v>
                </c:pt>
                <c:pt idx="26">
                  <c:v>3</c:v>
                </c:pt>
                <c:pt idx="27">
                  <c:v>3</c:v>
                </c:pt>
                <c:pt idx="28">
                  <c:v>3</c:v>
                </c:pt>
              </c:numCache>
            </c:numRef>
          </c:val>
          <c:smooth val="0"/>
          <c:extLst>
            <c:ext xmlns:c16="http://schemas.microsoft.com/office/drawing/2014/chart" uri="{C3380CC4-5D6E-409C-BE32-E72D297353CC}">
              <c16:uniqueId val="{00000000-D689-4DC1-A6E0-E444612251B9}"/>
            </c:ext>
          </c:extLst>
        </c:ser>
        <c:ser>
          <c:idx val="13"/>
          <c:order val="13"/>
          <c:tx>
            <c:strRef>
              <c:f>発注点割れ!$A$55</c:f>
              <c:strCache>
                <c:ptCount val="1"/>
                <c:pt idx="0">
                  <c:v>2.ﾕﾆﾊﾞｰｻﾙ</c:v>
                </c:pt>
              </c:strCache>
            </c:strRef>
          </c:tx>
          <c:spPr>
            <a:ln w="28575" cap="rnd">
              <a:solidFill>
                <a:schemeClr val="accent2">
                  <a:lumMod val="80000"/>
                  <a:lumOff val="20000"/>
                </a:schemeClr>
              </a:solidFill>
              <a:round/>
            </a:ln>
            <a:effectLst/>
          </c:spPr>
          <c:marker>
            <c:symbol val="none"/>
          </c:marker>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発注点割れ!$B$55:$AE$55</c15:sqref>
                  </c15:fullRef>
                </c:ext>
              </c:extLst>
              <c:f>発注点割れ!$B$55:$AD$55</c:f>
              <c:numCache>
                <c:formatCode>General</c:formatCode>
                <c:ptCount val="29"/>
                <c:pt idx="0">
                  <c:v>3</c:v>
                </c:pt>
                <c:pt idx="1">
                  <c:v>3</c:v>
                </c:pt>
                <c:pt idx="2">
                  <c:v>3</c:v>
                </c:pt>
                <c:pt idx="3">
                  <c:v>3</c:v>
                </c:pt>
                <c:pt idx="4">
                  <c:v>3</c:v>
                </c:pt>
                <c:pt idx="5">
                  <c:v>4</c:v>
                </c:pt>
                <c:pt idx="6">
                  <c:v>4</c:v>
                </c:pt>
                <c:pt idx="7">
                  <c:v>1</c:v>
                </c:pt>
                <c:pt idx="8">
                  <c:v>1</c:v>
                </c:pt>
                <c:pt idx="9">
                  <c:v>0</c:v>
                </c:pt>
                <c:pt idx="10">
                  <c:v>0</c:v>
                </c:pt>
                <c:pt idx="11">
                  <c:v>0</c:v>
                </c:pt>
                <c:pt idx="12">
                  <c:v>0</c:v>
                </c:pt>
                <c:pt idx="13">
                  <c:v>0</c:v>
                </c:pt>
                <c:pt idx="14">
                  <c:v>0</c:v>
                </c:pt>
                <c:pt idx="15">
                  <c:v>0</c:v>
                </c:pt>
                <c:pt idx="16">
                  <c:v>0</c:v>
                </c:pt>
                <c:pt idx="17">
                  <c:v>0</c:v>
                </c:pt>
                <c:pt idx="18">
                  <c:v>0</c:v>
                </c:pt>
                <c:pt idx="19">
                  <c:v>0</c:v>
                </c:pt>
                <c:pt idx="20">
                  <c:v>1</c:v>
                </c:pt>
                <c:pt idx="21">
                  <c:v>1</c:v>
                </c:pt>
                <c:pt idx="22">
                  <c:v>1</c:v>
                </c:pt>
                <c:pt idx="23">
                  <c:v>1</c:v>
                </c:pt>
                <c:pt idx="24">
                  <c:v>1</c:v>
                </c:pt>
                <c:pt idx="25">
                  <c:v>1</c:v>
                </c:pt>
                <c:pt idx="26">
                  <c:v>1</c:v>
                </c:pt>
                <c:pt idx="27">
                  <c:v>1</c:v>
                </c:pt>
                <c:pt idx="28">
                  <c:v>1</c:v>
                </c:pt>
              </c:numCache>
            </c:numRef>
          </c:val>
          <c:smooth val="0"/>
          <c:extLst xmlns:c15="http://schemas.microsoft.com/office/drawing/2012/chart">
            <c:ext xmlns:c16="http://schemas.microsoft.com/office/drawing/2014/chart" uri="{C3380CC4-5D6E-409C-BE32-E72D297353CC}">
              <c16:uniqueId val="{00000000-0D26-4A65-8ABA-72DDAD135BE9}"/>
            </c:ext>
          </c:extLst>
        </c:ser>
        <c:ser>
          <c:idx val="14"/>
          <c:order val="14"/>
          <c:tx>
            <c:strRef>
              <c:f>発注点割れ!$A$56</c:f>
              <c:strCache>
                <c:ptCount val="1"/>
                <c:pt idx="0">
                  <c:v>13.亜鉛棒</c:v>
                </c:pt>
              </c:strCache>
            </c:strRef>
          </c:tx>
          <c:spPr>
            <a:ln w="22225" cap="rnd">
              <a:solidFill>
                <a:schemeClr val="accent3">
                  <a:lumMod val="80000"/>
                  <a:lumOff val="20000"/>
                </a:schemeClr>
              </a:solidFill>
              <a:round/>
            </a:ln>
            <a:effectLst/>
          </c:spPr>
          <c:marker>
            <c:symbol val="triangle"/>
            <c:size val="5"/>
            <c:spPr>
              <a:noFill/>
              <a:ln w="22225">
                <a:solidFill>
                  <a:schemeClr val="accent3">
                    <a:lumMod val="80000"/>
                    <a:lumOff val="20000"/>
                  </a:schemeClr>
                </a:solidFill>
              </a:ln>
              <a:effectLst/>
            </c:spPr>
          </c:marker>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発注点割れ!$B$56:$AE$56</c15:sqref>
                  </c15:fullRef>
                </c:ext>
              </c:extLst>
              <c:f>発注点割れ!$B$56:$AD$56</c:f>
              <c:numCache>
                <c:formatCode>General</c:formatCode>
                <c:ptCount val="29"/>
                <c:pt idx="0">
                  <c:v>4</c:v>
                </c:pt>
                <c:pt idx="1">
                  <c:v>4</c:v>
                </c:pt>
                <c:pt idx="2">
                  <c:v>4</c:v>
                </c:pt>
                <c:pt idx="3">
                  <c:v>4</c:v>
                </c:pt>
                <c:pt idx="4">
                  <c:v>5</c:v>
                </c:pt>
                <c:pt idx="5">
                  <c:v>5</c:v>
                </c:pt>
                <c:pt idx="6">
                  <c:v>6</c:v>
                </c:pt>
                <c:pt idx="7">
                  <c:v>6</c:v>
                </c:pt>
                <c:pt idx="8">
                  <c:v>6</c:v>
                </c:pt>
                <c:pt idx="9">
                  <c:v>6</c:v>
                </c:pt>
                <c:pt idx="10">
                  <c:v>7</c:v>
                </c:pt>
                <c:pt idx="11">
                  <c:v>7</c:v>
                </c:pt>
                <c:pt idx="12">
                  <c:v>7</c:v>
                </c:pt>
                <c:pt idx="13">
                  <c:v>7</c:v>
                </c:pt>
                <c:pt idx="14">
                  <c:v>7</c:v>
                </c:pt>
                <c:pt idx="15">
                  <c:v>7</c:v>
                </c:pt>
                <c:pt idx="16">
                  <c:v>7</c:v>
                </c:pt>
                <c:pt idx="17">
                  <c:v>7</c:v>
                </c:pt>
                <c:pt idx="18">
                  <c:v>7</c:v>
                </c:pt>
                <c:pt idx="19">
                  <c:v>7</c:v>
                </c:pt>
                <c:pt idx="20">
                  <c:v>7</c:v>
                </c:pt>
                <c:pt idx="21">
                  <c:v>7</c:v>
                </c:pt>
                <c:pt idx="22">
                  <c:v>7</c:v>
                </c:pt>
                <c:pt idx="23">
                  <c:v>6</c:v>
                </c:pt>
                <c:pt idx="24">
                  <c:v>6</c:v>
                </c:pt>
                <c:pt idx="25">
                  <c:v>6</c:v>
                </c:pt>
                <c:pt idx="26">
                  <c:v>6</c:v>
                </c:pt>
                <c:pt idx="27">
                  <c:v>6</c:v>
                </c:pt>
                <c:pt idx="28">
                  <c:v>7</c:v>
                </c:pt>
              </c:numCache>
            </c:numRef>
          </c:val>
          <c:smooth val="0"/>
          <c:extLst>
            <c:ext xmlns:c16="http://schemas.microsoft.com/office/drawing/2014/chart" uri="{C3380CC4-5D6E-409C-BE32-E72D297353CC}">
              <c16:uniqueId val="{00000001-0D26-4A65-8ABA-72DDAD135BE9}"/>
            </c:ext>
          </c:extLst>
        </c:ser>
        <c:ser>
          <c:idx val="15"/>
          <c:order val="15"/>
          <c:tx>
            <c:strRef>
              <c:f>発注点割れ!$A$57</c:f>
              <c:strCache>
                <c:ptCount val="1"/>
                <c:pt idx="0">
                  <c:v>5.シール類</c:v>
                </c:pt>
              </c:strCache>
            </c:strRef>
          </c:tx>
          <c:spPr>
            <a:ln w="28575" cap="rnd">
              <a:solidFill>
                <a:schemeClr val="accent4">
                  <a:lumMod val="80000"/>
                  <a:lumOff val="20000"/>
                </a:schemeClr>
              </a:solidFill>
              <a:round/>
            </a:ln>
            <a:effectLst/>
          </c:spPr>
          <c:marker>
            <c:symbol val="none"/>
          </c:marker>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発注点割れ!$B$57:$AE$57</c15:sqref>
                  </c15:fullRef>
                </c:ext>
              </c:extLst>
              <c:f>発注点割れ!$B$57:$AD$57</c:f>
              <c:numCache>
                <c:formatCode>General</c:formatCode>
                <c:ptCount val="29"/>
                <c:pt idx="0">
                  <c:v>3</c:v>
                </c:pt>
                <c:pt idx="1">
                  <c:v>1</c:v>
                </c:pt>
                <c:pt idx="2">
                  <c:v>2</c:v>
                </c:pt>
                <c:pt idx="3">
                  <c:v>2</c:v>
                </c:pt>
                <c:pt idx="4">
                  <c:v>2</c:v>
                </c:pt>
                <c:pt idx="5">
                  <c:v>3</c:v>
                </c:pt>
                <c:pt idx="6">
                  <c:v>3</c:v>
                </c:pt>
                <c:pt idx="7">
                  <c:v>1</c:v>
                </c:pt>
                <c:pt idx="8">
                  <c:v>2</c:v>
                </c:pt>
                <c:pt idx="9">
                  <c:v>2</c:v>
                </c:pt>
                <c:pt idx="10">
                  <c:v>2</c:v>
                </c:pt>
                <c:pt idx="11">
                  <c:v>2</c:v>
                </c:pt>
                <c:pt idx="12">
                  <c:v>2</c:v>
                </c:pt>
                <c:pt idx="13">
                  <c:v>2</c:v>
                </c:pt>
                <c:pt idx="14">
                  <c:v>2</c:v>
                </c:pt>
                <c:pt idx="15">
                  <c:v>2</c:v>
                </c:pt>
                <c:pt idx="16">
                  <c:v>3</c:v>
                </c:pt>
                <c:pt idx="17">
                  <c:v>2</c:v>
                </c:pt>
                <c:pt idx="18">
                  <c:v>3</c:v>
                </c:pt>
                <c:pt idx="19">
                  <c:v>4</c:v>
                </c:pt>
                <c:pt idx="20">
                  <c:v>4</c:v>
                </c:pt>
                <c:pt idx="21">
                  <c:v>4</c:v>
                </c:pt>
                <c:pt idx="22">
                  <c:v>4</c:v>
                </c:pt>
                <c:pt idx="23">
                  <c:v>3</c:v>
                </c:pt>
                <c:pt idx="24">
                  <c:v>3</c:v>
                </c:pt>
                <c:pt idx="25">
                  <c:v>3</c:v>
                </c:pt>
                <c:pt idx="26">
                  <c:v>3</c:v>
                </c:pt>
                <c:pt idx="27">
                  <c:v>2</c:v>
                </c:pt>
                <c:pt idx="28">
                  <c:v>2</c:v>
                </c:pt>
              </c:numCache>
            </c:numRef>
          </c:val>
          <c:smooth val="0"/>
          <c:extLst>
            <c:ext xmlns:c16="http://schemas.microsoft.com/office/drawing/2014/chart" uri="{C3380CC4-5D6E-409C-BE32-E72D297353CC}">
              <c16:uniqueId val="{00000000-BD4B-4D46-9AA0-1E2443CC36AF}"/>
            </c:ext>
          </c:extLst>
        </c:ser>
        <c:ser>
          <c:idx val="16"/>
          <c:order val="16"/>
          <c:tx>
            <c:strRef>
              <c:f>発注点割れ!$A$58</c:f>
              <c:strCache>
                <c:ptCount val="1"/>
                <c:pt idx="0">
                  <c:v>18.ドラム</c:v>
                </c:pt>
              </c:strCache>
            </c:strRef>
          </c:tx>
          <c:spPr>
            <a:ln w="28575" cap="rnd">
              <a:solidFill>
                <a:schemeClr val="accent5">
                  <a:lumMod val="80000"/>
                  <a:lumOff val="20000"/>
                </a:schemeClr>
              </a:solidFill>
              <a:round/>
            </a:ln>
            <a:effectLst/>
          </c:spPr>
          <c:marker>
            <c:symbol val="none"/>
          </c:marker>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発注点割れ!$B$58:$AE$58</c15:sqref>
                  </c15:fullRef>
                </c:ext>
              </c:extLst>
              <c:f>発注点割れ!$B$58:$AD$58</c:f>
              <c:numCache>
                <c:formatCode>General</c:formatCode>
                <c:ptCount val="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6BB7-4AD5-A74F-CD27A904A444}"/>
            </c:ext>
          </c:extLst>
        </c:ser>
        <c:ser>
          <c:idx val="17"/>
          <c:order val="17"/>
          <c:tx>
            <c:strRef>
              <c:f>発注点割れ!$A$59</c:f>
              <c:strCache>
                <c:ptCount val="1"/>
                <c:pt idx="0">
                  <c:v>14.メタル</c:v>
                </c:pt>
              </c:strCache>
            </c:strRef>
          </c:tx>
          <c:spPr>
            <a:ln w="28575" cap="rnd">
              <a:solidFill>
                <a:schemeClr val="accent6">
                  <a:lumMod val="80000"/>
                  <a:lumOff val="20000"/>
                </a:schemeClr>
              </a:solidFill>
              <a:round/>
            </a:ln>
            <a:effectLst/>
          </c:spPr>
          <c:marker>
            <c:symbol val="none"/>
          </c:marker>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発注点割れ!$B$59:$AE$59</c15:sqref>
                  </c15:fullRef>
                </c:ext>
              </c:extLst>
              <c:f>発注点割れ!$B$59:$AD$59</c:f>
              <c:numCache>
                <c:formatCode>General</c:formatCode>
                <c:ptCount val="29"/>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4</c:v>
                </c:pt>
                <c:pt idx="27">
                  <c:v>3</c:v>
                </c:pt>
                <c:pt idx="28">
                  <c:v>3</c:v>
                </c:pt>
              </c:numCache>
            </c:numRef>
          </c:val>
          <c:smooth val="0"/>
          <c:extLst>
            <c:ext xmlns:c16="http://schemas.microsoft.com/office/drawing/2014/chart" uri="{C3380CC4-5D6E-409C-BE32-E72D297353CC}">
              <c16:uniqueId val="{00000001-6BB7-4AD5-A74F-CD27A904A444}"/>
            </c:ext>
          </c:extLst>
        </c:ser>
        <c:ser>
          <c:idx val="18"/>
          <c:order val="18"/>
          <c:tx>
            <c:strRef>
              <c:f>発注点割れ!$A$60</c:f>
              <c:strCache>
                <c:ptCount val="1"/>
                <c:pt idx="0">
                  <c:v>15.ポンプ</c:v>
                </c:pt>
              </c:strCache>
            </c:strRef>
          </c:tx>
          <c:spPr>
            <a:ln w="28575" cap="rnd">
              <a:solidFill>
                <a:schemeClr val="accent1">
                  <a:lumMod val="80000"/>
                </a:schemeClr>
              </a:solidFill>
              <a:round/>
            </a:ln>
            <a:effectLst/>
          </c:spPr>
          <c:marker>
            <c:symbol val="none"/>
          </c:marker>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発注点割れ!$B$60:$AE$60</c15:sqref>
                  </c15:fullRef>
                </c:ext>
              </c:extLst>
              <c:f>発注点割れ!$B$60:$AD$60</c:f>
              <c:numCache>
                <c:formatCode>General</c:formatCode>
                <c:ptCount val="29"/>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numCache>
            </c:numRef>
          </c:val>
          <c:smooth val="0"/>
          <c:extLst>
            <c:ext xmlns:c16="http://schemas.microsoft.com/office/drawing/2014/chart" uri="{C3380CC4-5D6E-409C-BE32-E72D297353CC}">
              <c16:uniqueId val="{00000002-6BB7-4AD5-A74F-CD27A904A444}"/>
            </c:ext>
          </c:extLst>
        </c:ser>
        <c:ser>
          <c:idx val="19"/>
          <c:order val="19"/>
          <c:tx>
            <c:strRef>
              <c:f>発注点割れ!$A$61</c:f>
              <c:strCache>
                <c:ptCount val="1"/>
                <c:pt idx="0">
                  <c:v>1.その他</c:v>
                </c:pt>
              </c:strCache>
            </c:strRef>
          </c:tx>
          <c:spPr>
            <a:ln w="28575" cap="rnd">
              <a:solidFill>
                <a:schemeClr val="accent2">
                  <a:lumMod val="80000"/>
                </a:schemeClr>
              </a:solidFill>
              <a:round/>
            </a:ln>
            <a:effectLst/>
          </c:spPr>
          <c:marker>
            <c:symbol val="none"/>
          </c:marker>
          <c:cat>
            <c:numRef>
              <c:extLst>
                <c:ext xmlns:c15="http://schemas.microsoft.com/office/drawing/2012/chart" uri="{02D57815-91ED-43cb-92C2-25804820EDAC}">
                  <c15:fullRef>
                    <c15:sqref>発注点割れ!$B$41:$AE$41</c15:sqref>
                  </c15:fullRef>
                </c:ext>
              </c:extLst>
              <c:f>発注点割れ!$B$41:$AD$41</c:f>
              <c:numCache>
                <c:formatCode>m/d;@</c:formatCode>
                <c:ptCount val="29"/>
                <c:pt idx="0">
                  <c:v>46246</c:v>
                </c:pt>
                <c:pt idx="1">
                  <c:v>46251</c:v>
                </c:pt>
                <c:pt idx="2">
                  <c:v>46252</c:v>
                </c:pt>
                <c:pt idx="3">
                  <c:v>46253</c:v>
                </c:pt>
                <c:pt idx="4">
                  <c:v>46254</c:v>
                </c:pt>
                <c:pt idx="5">
                  <c:v>46255</c:v>
                </c:pt>
                <c:pt idx="6">
                  <c:v>46258</c:v>
                </c:pt>
                <c:pt idx="7">
                  <c:v>46259</c:v>
                </c:pt>
                <c:pt idx="8">
                  <c:v>46260</c:v>
                </c:pt>
                <c:pt idx="9">
                  <c:v>46261</c:v>
                </c:pt>
                <c:pt idx="10">
                  <c:v>46262</c:v>
                </c:pt>
                <c:pt idx="11">
                  <c:v>46265</c:v>
                </c:pt>
                <c:pt idx="12">
                  <c:v>46266</c:v>
                </c:pt>
                <c:pt idx="13">
                  <c:v>46267</c:v>
                </c:pt>
                <c:pt idx="14">
                  <c:v>46268</c:v>
                </c:pt>
                <c:pt idx="15">
                  <c:v>46269</c:v>
                </c:pt>
                <c:pt idx="16">
                  <c:v>46272</c:v>
                </c:pt>
                <c:pt idx="17">
                  <c:v>46273</c:v>
                </c:pt>
                <c:pt idx="18">
                  <c:v>46274</c:v>
                </c:pt>
                <c:pt idx="19">
                  <c:v>46275</c:v>
                </c:pt>
                <c:pt idx="20">
                  <c:v>46276</c:v>
                </c:pt>
                <c:pt idx="21">
                  <c:v>46279</c:v>
                </c:pt>
                <c:pt idx="22">
                  <c:v>46280</c:v>
                </c:pt>
                <c:pt idx="23">
                  <c:v>46281</c:v>
                </c:pt>
                <c:pt idx="24">
                  <c:v>46282</c:v>
                </c:pt>
                <c:pt idx="25">
                  <c:v>46283</c:v>
                </c:pt>
                <c:pt idx="26">
                  <c:v>46289</c:v>
                </c:pt>
                <c:pt idx="27">
                  <c:v>46290</c:v>
                </c:pt>
                <c:pt idx="28">
                  <c:v>46293</c:v>
                </c:pt>
              </c:numCache>
            </c:numRef>
          </c:cat>
          <c:val>
            <c:numRef>
              <c:extLst>
                <c:ext xmlns:c15="http://schemas.microsoft.com/office/drawing/2012/chart" uri="{02D57815-91ED-43cb-92C2-25804820EDAC}">
                  <c15:fullRef>
                    <c15:sqref>発注点割れ!$B$61:$AE$61</c15:sqref>
                  </c15:fullRef>
                </c:ext>
              </c:extLst>
              <c:f>発注点割れ!$B$61:$AD$61</c:f>
              <c:numCache>
                <c:formatCode>General</c:formatCode>
                <c:ptCount val="29"/>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ED1-44B9-8BC6-F23FBE0F5EE1}"/>
            </c:ext>
          </c:extLst>
        </c:ser>
        <c:dLbls>
          <c:showLegendKey val="0"/>
          <c:showVal val="0"/>
          <c:showCatName val="0"/>
          <c:showSerName val="0"/>
          <c:showPercent val="0"/>
          <c:showBubbleSize val="0"/>
        </c:dLbls>
        <c:smooth val="0"/>
        <c:axId val="410231464"/>
        <c:axId val="410229824"/>
        <c:extLst/>
      </c:lineChart>
      <c:dateAx>
        <c:axId val="410231464"/>
        <c:scaling>
          <c:orientation val="minMax"/>
        </c:scaling>
        <c:delete val="0"/>
        <c:axPos val="b"/>
        <c:numFmt formatCode="m/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10229824"/>
        <c:crosses val="autoZero"/>
        <c:auto val="1"/>
        <c:lblOffset val="100"/>
        <c:baseTimeUnit val="days"/>
      </c:dateAx>
      <c:valAx>
        <c:axId val="41022982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10231464"/>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oddHeader>&amp;R&amp;D</c:oddHeader>
    </c:headerFooter>
    <c:pageMargins b="0.35433070866141736" l="0.9055118110236221" r="0.51181102362204722" t="0.94488188976377963" header="0.31496062992125984" footer="0.31496062992125984"/>
    <c:pageSetup paperSize="9"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56030</xdr:colOff>
      <xdr:row>0</xdr:row>
      <xdr:rowOff>69522</xdr:rowOff>
    </xdr:from>
    <xdr:to>
      <xdr:col>28</xdr:col>
      <xdr:colOff>381000</xdr:colOff>
      <xdr:row>39</xdr:row>
      <xdr:rowOff>108401</xdr:rowOff>
    </xdr:to>
    <xdr:graphicFrame macro="">
      <xdr:nvGraphicFramePr>
        <xdr:cNvPr id="2" name="グラフ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75030</xdr:colOff>
      <xdr:row>0</xdr:row>
      <xdr:rowOff>58315</xdr:rowOff>
    </xdr:from>
    <xdr:to>
      <xdr:col>30</xdr:col>
      <xdr:colOff>452436</xdr:colOff>
      <xdr:row>39</xdr:row>
      <xdr:rowOff>97194</xdr:rowOff>
    </xdr:to>
    <xdr:graphicFrame macro="">
      <xdr:nvGraphicFramePr>
        <xdr:cNvPr id="2" name="グラフ 1">
          <a:extLst>
            <a:ext uri="{FF2B5EF4-FFF2-40B4-BE49-F238E27FC236}">
              <a16:creationId xmlns:a16="http://schemas.microsoft.com/office/drawing/2014/main" id="{00000000-0008-0000-0100-000002000000}"/>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733425</xdr:colOff>
      <xdr:row>49</xdr:row>
      <xdr:rowOff>104775</xdr:rowOff>
    </xdr:from>
    <xdr:to>
      <xdr:col>5</xdr:col>
      <xdr:colOff>123825</xdr:colOff>
      <xdr:row>52</xdr:row>
      <xdr:rowOff>38100</xdr:rowOff>
    </xdr:to>
    <xdr:sp macro="" textlink="">
      <xdr:nvSpPr>
        <xdr:cNvPr id="2" name="角丸四角形吹き出し 1">
          <a:extLst>
            <a:ext uri="{FF2B5EF4-FFF2-40B4-BE49-F238E27FC236}">
              <a16:creationId xmlns:a16="http://schemas.microsoft.com/office/drawing/2014/main" id="{00000000-0008-0000-0600-000002000000}"/>
            </a:ext>
          </a:extLst>
        </xdr:cNvPr>
        <xdr:cNvSpPr/>
      </xdr:nvSpPr>
      <xdr:spPr>
        <a:xfrm>
          <a:off x="1781175" y="9791700"/>
          <a:ext cx="4333875" cy="447675"/>
        </a:xfrm>
        <a:prstGeom prst="wedgeRoundRectCallout">
          <a:avLst>
            <a:gd name="adj1" fmla="val -31731"/>
            <a:gd name="adj2" fmla="val -125906"/>
            <a:gd name="adj3" fmla="val 16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許容在庫　</a:t>
          </a:r>
          <a:r>
            <a:rPr kumimoji="1" lang="en-US" altLang="ja-JP" sz="1100"/>
            <a:t>6</a:t>
          </a:r>
          <a:r>
            <a:rPr kumimoji="1" lang="ja-JP" altLang="en-US" sz="1100"/>
            <a:t>か月</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D7269-2991-4893-A168-C9BF90C47750}">
  <dimension ref="A1:H6047"/>
  <sheetViews>
    <sheetView workbookViewId="0">
      <selection activeCell="F26" sqref="F26"/>
    </sheetView>
  </sheetViews>
  <sheetFormatPr defaultRowHeight="13.2" x14ac:dyDescent="0.2"/>
  <cols>
    <col min="1" max="1" width="18.6640625" style="183" customWidth="1"/>
    <col min="2" max="2" width="34.6640625" customWidth="1"/>
    <col min="3" max="3" width="12.6640625" customWidth="1"/>
    <col min="4" max="4" width="16.6640625" style="221" customWidth="1"/>
    <col min="5" max="5" width="14.6640625" style="186" customWidth="1"/>
    <col min="6" max="6" width="30.6640625" customWidth="1"/>
    <col min="7" max="7" width="12.6640625" style="183" customWidth="1"/>
    <col min="8" max="8" width="28.6640625" customWidth="1"/>
  </cols>
  <sheetData>
    <row r="1" spans="1:8" x14ac:dyDescent="0.2">
      <c r="A1" s="187" t="s">
        <v>16132</v>
      </c>
      <c r="B1" s="187"/>
      <c r="C1" s="187"/>
      <c r="D1" s="187"/>
      <c r="E1" s="187"/>
      <c r="F1" s="187"/>
      <c r="G1" s="187"/>
      <c r="H1" s="187"/>
    </row>
    <row r="2" spans="1:8" x14ac:dyDescent="0.2">
      <c r="A2" s="184" t="s">
        <v>16133</v>
      </c>
      <c r="B2" s="184" t="s">
        <v>16134</v>
      </c>
      <c r="C2" s="184" t="s">
        <v>16135</v>
      </c>
      <c r="D2" s="222" t="s">
        <v>16136</v>
      </c>
      <c r="E2" s="185" t="s">
        <v>16137</v>
      </c>
      <c r="F2" s="184" t="s">
        <v>16138</v>
      </c>
      <c r="G2" s="184" t="s">
        <v>16139</v>
      </c>
      <c r="H2" s="184" t="s">
        <v>16140</v>
      </c>
    </row>
    <row r="3" spans="1:8" x14ac:dyDescent="0.2">
      <c r="A3" s="183" t="s">
        <v>5578</v>
      </c>
      <c r="B3" t="s">
        <v>3646</v>
      </c>
      <c r="C3">
        <v>0</v>
      </c>
      <c r="D3" s="221" t="s">
        <v>16165</v>
      </c>
      <c r="E3" s="186">
        <v>46293</v>
      </c>
      <c r="F3" t="s">
        <v>16141</v>
      </c>
      <c r="G3" s="183" t="s">
        <v>16142</v>
      </c>
      <c r="H3" t="s">
        <v>16143</v>
      </c>
    </row>
    <row r="4" spans="1:8" x14ac:dyDescent="0.2">
      <c r="A4" s="183" t="s">
        <v>5579</v>
      </c>
      <c r="B4" t="s">
        <v>5580</v>
      </c>
      <c r="C4">
        <v>20</v>
      </c>
      <c r="D4" s="221" t="s">
        <v>16165</v>
      </c>
      <c r="E4" s="186">
        <v>46293</v>
      </c>
      <c r="F4" t="s">
        <v>16141</v>
      </c>
      <c r="G4" s="183" t="s">
        <v>16142</v>
      </c>
      <c r="H4" t="s">
        <v>16143</v>
      </c>
    </row>
    <row r="5" spans="1:8" x14ac:dyDescent="0.2">
      <c r="A5" s="183" t="s">
        <v>5581</v>
      </c>
      <c r="B5" t="s">
        <v>5582</v>
      </c>
      <c r="C5">
        <v>0</v>
      </c>
      <c r="D5" s="221" t="s">
        <v>16165</v>
      </c>
      <c r="E5" s="186">
        <v>46293</v>
      </c>
      <c r="F5" t="s">
        <v>16141</v>
      </c>
      <c r="G5" s="183" t="s">
        <v>16142</v>
      </c>
      <c r="H5" t="s">
        <v>16143</v>
      </c>
    </row>
    <row r="6" spans="1:8" x14ac:dyDescent="0.2">
      <c r="A6" s="183" t="s">
        <v>5583</v>
      </c>
      <c r="B6" t="s">
        <v>5584</v>
      </c>
      <c r="C6">
        <v>5</v>
      </c>
      <c r="D6" s="221" t="s">
        <v>16166</v>
      </c>
      <c r="E6" s="186">
        <v>46293</v>
      </c>
      <c r="F6" t="s">
        <v>16141</v>
      </c>
      <c r="G6" s="183" t="s">
        <v>16142</v>
      </c>
      <c r="H6" t="s">
        <v>16143</v>
      </c>
    </row>
    <row r="7" spans="1:8" x14ac:dyDescent="0.2">
      <c r="A7" s="183" t="s">
        <v>5585</v>
      </c>
      <c r="B7" t="s">
        <v>5586</v>
      </c>
      <c r="C7">
        <v>6</v>
      </c>
      <c r="D7" s="221" t="s">
        <v>16166</v>
      </c>
      <c r="E7" s="186">
        <v>46293</v>
      </c>
      <c r="F7" t="s">
        <v>16141</v>
      </c>
      <c r="G7" s="183" t="s">
        <v>16142</v>
      </c>
      <c r="H7" t="s">
        <v>16143</v>
      </c>
    </row>
    <row r="8" spans="1:8" x14ac:dyDescent="0.2">
      <c r="A8" s="183" t="s">
        <v>5587</v>
      </c>
      <c r="B8" t="s">
        <v>5588</v>
      </c>
      <c r="C8">
        <v>1</v>
      </c>
      <c r="D8" s="221" t="s">
        <v>16166</v>
      </c>
      <c r="E8" s="186">
        <v>46293</v>
      </c>
      <c r="F8" t="s">
        <v>16141</v>
      </c>
      <c r="G8" s="183" t="s">
        <v>16142</v>
      </c>
      <c r="H8" t="s">
        <v>16143</v>
      </c>
    </row>
    <row r="9" spans="1:8" x14ac:dyDescent="0.2">
      <c r="A9" s="183" t="s">
        <v>5589</v>
      </c>
      <c r="B9" t="s">
        <v>5590</v>
      </c>
      <c r="C9">
        <v>1</v>
      </c>
      <c r="D9" s="221" t="s">
        <v>16166</v>
      </c>
      <c r="E9" s="186">
        <v>46293</v>
      </c>
      <c r="F9" t="s">
        <v>16141</v>
      </c>
      <c r="G9" s="183" t="s">
        <v>16142</v>
      </c>
      <c r="H9" t="s">
        <v>16143</v>
      </c>
    </row>
    <row r="10" spans="1:8" x14ac:dyDescent="0.2">
      <c r="A10" s="183" t="s">
        <v>5591</v>
      </c>
      <c r="B10" t="s">
        <v>5592</v>
      </c>
      <c r="C10">
        <v>4</v>
      </c>
      <c r="D10" s="221" t="s">
        <v>16166</v>
      </c>
      <c r="E10" s="186">
        <v>46293</v>
      </c>
      <c r="F10" t="s">
        <v>16141</v>
      </c>
      <c r="G10" s="183" t="s">
        <v>16142</v>
      </c>
      <c r="H10" t="s">
        <v>16143</v>
      </c>
    </row>
    <row r="11" spans="1:8" x14ac:dyDescent="0.2">
      <c r="A11" s="183" t="s">
        <v>5593</v>
      </c>
      <c r="B11" t="s">
        <v>5594</v>
      </c>
      <c r="C11">
        <v>77</v>
      </c>
      <c r="D11" s="221" t="s">
        <v>16166</v>
      </c>
      <c r="E11" s="186">
        <v>46293</v>
      </c>
      <c r="F11" t="s">
        <v>16141</v>
      </c>
      <c r="G11" s="183" t="s">
        <v>16142</v>
      </c>
      <c r="H11" t="s">
        <v>16143</v>
      </c>
    </row>
    <row r="12" spans="1:8" x14ac:dyDescent="0.2">
      <c r="A12" s="183" t="s">
        <v>5595</v>
      </c>
      <c r="B12" t="s">
        <v>5596</v>
      </c>
      <c r="C12">
        <v>7</v>
      </c>
      <c r="D12" s="221" t="s">
        <v>16166</v>
      </c>
      <c r="E12" s="186">
        <v>46293</v>
      </c>
      <c r="F12" t="s">
        <v>16141</v>
      </c>
      <c r="G12" s="183" t="s">
        <v>16142</v>
      </c>
      <c r="H12" t="s">
        <v>16143</v>
      </c>
    </row>
    <row r="13" spans="1:8" x14ac:dyDescent="0.2">
      <c r="A13" s="183" t="s">
        <v>5597</v>
      </c>
      <c r="B13" t="s">
        <v>5598</v>
      </c>
      <c r="C13">
        <v>18</v>
      </c>
      <c r="D13" s="221" t="s">
        <v>16166</v>
      </c>
      <c r="E13" s="186">
        <v>46293</v>
      </c>
      <c r="F13" t="s">
        <v>16141</v>
      </c>
      <c r="G13" s="183" t="s">
        <v>16142</v>
      </c>
      <c r="H13" t="s">
        <v>16143</v>
      </c>
    </row>
    <row r="14" spans="1:8" x14ac:dyDescent="0.2">
      <c r="A14" s="183" t="s">
        <v>5599</v>
      </c>
      <c r="B14" t="s">
        <v>5600</v>
      </c>
      <c r="C14">
        <v>11</v>
      </c>
      <c r="D14" s="221" t="s">
        <v>16166</v>
      </c>
      <c r="E14" s="186">
        <v>46293</v>
      </c>
      <c r="F14" t="s">
        <v>16141</v>
      </c>
      <c r="G14" s="183" t="s">
        <v>16142</v>
      </c>
      <c r="H14" t="s">
        <v>16143</v>
      </c>
    </row>
    <row r="15" spans="1:8" x14ac:dyDescent="0.2">
      <c r="A15" s="183" t="s">
        <v>5601</v>
      </c>
      <c r="B15" t="s">
        <v>5602</v>
      </c>
      <c r="C15">
        <v>33</v>
      </c>
      <c r="D15" s="221" t="s">
        <v>16166</v>
      </c>
      <c r="E15" s="186">
        <v>46293</v>
      </c>
      <c r="F15" t="s">
        <v>16141</v>
      </c>
      <c r="G15" s="183" t="s">
        <v>16142</v>
      </c>
      <c r="H15" t="s">
        <v>16143</v>
      </c>
    </row>
    <row r="16" spans="1:8" x14ac:dyDescent="0.2">
      <c r="A16" s="183" t="s">
        <v>5603</v>
      </c>
      <c r="B16" t="s">
        <v>5604</v>
      </c>
      <c r="C16">
        <v>20</v>
      </c>
      <c r="D16" s="221" t="s">
        <v>16166</v>
      </c>
      <c r="E16" s="186">
        <v>46293</v>
      </c>
      <c r="F16" t="s">
        <v>16141</v>
      </c>
      <c r="G16" s="183" t="s">
        <v>16142</v>
      </c>
      <c r="H16" t="s">
        <v>16143</v>
      </c>
    </row>
    <row r="17" spans="1:8" x14ac:dyDescent="0.2">
      <c r="A17" s="183" t="s">
        <v>5605</v>
      </c>
      <c r="B17" t="s">
        <v>5606</v>
      </c>
      <c r="C17">
        <v>25</v>
      </c>
      <c r="D17" s="221" t="s">
        <v>16166</v>
      </c>
      <c r="E17" s="186">
        <v>46293</v>
      </c>
      <c r="F17" t="s">
        <v>16141</v>
      </c>
      <c r="G17" s="183" t="s">
        <v>16142</v>
      </c>
      <c r="H17" t="s">
        <v>16143</v>
      </c>
    </row>
    <row r="18" spans="1:8" x14ac:dyDescent="0.2">
      <c r="A18" s="183" t="s">
        <v>5607</v>
      </c>
      <c r="B18" t="s">
        <v>3647</v>
      </c>
      <c r="C18">
        <v>13</v>
      </c>
      <c r="D18" s="221" t="s">
        <v>16165</v>
      </c>
      <c r="E18" s="186">
        <v>46293</v>
      </c>
      <c r="F18" t="s">
        <v>16141</v>
      </c>
      <c r="G18" s="183" t="s">
        <v>16142</v>
      </c>
      <c r="H18" t="s">
        <v>16143</v>
      </c>
    </row>
    <row r="19" spans="1:8" x14ac:dyDescent="0.2">
      <c r="A19" s="183" t="s">
        <v>5608</v>
      </c>
      <c r="B19" t="s">
        <v>3648</v>
      </c>
      <c r="C19">
        <v>236</v>
      </c>
      <c r="D19" s="221" t="s">
        <v>16165</v>
      </c>
      <c r="E19" s="186">
        <v>46293</v>
      </c>
      <c r="F19" t="s">
        <v>16141</v>
      </c>
      <c r="G19" s="183" t="s">
        <v>16142</v>
      </c>
      <c r="H19" t="s">
        <v>16143</v>
      </c>
    </row>
    <row r="20" spans="1:8" x14ac:dyDescent="0.2">
      <c r="A20" s="183" t="s">
        <v>5609</v>
      </c>
      <c r="B20" t="s">
        <v>3649</v>
      </c>
      <c r="C20">
        <v>64</v>
      </c>
      <c r="D20" s="221" t="s">
        <v>16165</v>
      </c>
      <c r="E20" s="186">
        <v>46293</v>
      </c>
      <c r="F20" t="s">
        <v>16141</v>
      </c>
      <c r="G20" s="183" t="s">
        <v>16142</v>
      </c>
      <c r="H20" t="s">
        <v>16143</v>
      </c>
    </row>
    <row r="21" spans="1:8" x14ac:dyDescent="0.2">
      <c r="A21" s="183" t="s">
        <v>5610</v>
      </c>
      <c r="B21" t="s">
        <v>5611</v>
      </c>
      <c r="C21">
        <v>8</v>
      </c>
      <c r="D21" s="221" t="s">
        <v>16165</v>
      </c>
      <c r="E21" s="186">
        <v>46293</v>
      </c>
      <c r="F21" t="s">
        <v>16141</v>
      </c>
      <c r="G21" s="183" t="s">
        <v>16142</v>
      </c>
      <c r="H21" t="s">
        <v>16143</v>
      </c>
    </row>
    <row r="22" spans="1:8" x14ac:dyDescent="0.2">
      <c r="A22" s="183" t="s">
        <v>5612</v>
      </c>
      <c r="B22" t="s">
        <v>5613</v>
      </c>
      <c r="C22">
        <v>3</v>
      </c>
      <c r="D22" s="221" t="s">
        <v>16165</v>
      </c>
      <c r="E22" s="186">
        <v>46293</v>
      </c>
      <c r="F22" t="s">
        <v>16141</v>
      </c>
      <c r="G22" s="183" t="s">
        <v>16142</v>
      </c>
      <c r="H22" t="s">
        <v>16143</v>
      </c>
    </row>
    <row r="23" spans="1:8" x14ac:dyDescent="0.2">
      <c r="A23" s="183" t="s">
        <v>5614</v>
      </c>
      <c r="B23" t="s">
        <v>5615</v>
      </c>
      <c r="C23">
        <v>9</v>
      </c>
      <c r="D23" s="221" t="s">
        <v>16165</v>
      </c>
      <c r="E23" s="186">
        <v>46293</v>
      </c>
      <c r="F23" t="s">
        <v>16141</v>
      </c>
      <c r="G23" s="183" t="s">
        <v>16142</v>
      </c>
      <c r="H23" t="s">
        <v>16143</v>
      </c>
    </row>
    <row r="24" spans="1:8" x14ac:dyDescent="0.2">
      <c r="A24" s="183" t="s">
        <v>5616</v>
      </c>
      <c r="B24" t="s">
        <v>5617</v>
      </c>
      <c r="C24">
        <v>8</v>
      </c>
      <c r="D24" s="221" t="s">
        <v>16165</v>
      </c>
      <c r="E24" s="186">
        <v>46293</v>
      </c>
      <c r="F24" t="s">
        <v>16141</v>
      </c>
      <c r="G24" s="183" t="s">
        <v>16142</v>
      </c>
      <c r="H24" t="s">
        <v>16143</v>
      </c>
    </row>
    <row r="25" spans="1:8" x14ac:dyDescent="0.2">
      <c r="A25" s="183" t="s">
        <v>5618</v>
      </c>
      <c r="B25" t="s">
        <v>5619</v>
      </c>
      <c r="C25">
        <v>9</v>
      </c>
      <c r="D25" s="221" t="s">
        <v>16165</v>
      </c>
      <c r="E25" s="186">
        <v>46293</v>
      </c>
      <c r="F25" t="s">
        <v>16141</v>
      </c>
      <c r="G25" s="183" t="s">
        <v>16142</v>
      </c>
      <c r="H25" t="s">
        <v>16143</v>
      </c>
    </row>
    <row r="26" spans="1:8" x14ac:dyDescent="0.2">
      <c r="A26" s="183" t="s">
        <v>3652</v>
      </c>
      <c r="B26" t="s">
        <v>5629</v>
      </c>
      <c r="C26">
        <v>15</v>
      </c>
      <c r="D26" s="221" t="s">
        <v>16167</v>
      </c>
      <c r="E26" s="186">
        <v>46293</v>
      </c>
      <c r="F26" t="s">
        <v>16141</v>
      </c>
      <c r="G26" s="183" t="s">
        <v>16142</v>
      </c>
      <c r="H26" t="s">
        <v>16143</v>
      </c>
    </row>
    <row r="27" spans="1:8" x14ac:dyDescent="0.2">
      <c r="A27" s="183" t="s">
        <v>5631</v>
      </c>
      <c r="B27" t="s">
        <v>5632</v>
      </c>
      <c r="C27">
        <v>207</v>
      </c>
      <c r="D27" s="221" t="s">
        <v>3057</v>
      </c>
      <c r="E27" s="186">
        <v>46293</v>
      </c>
      <c r="F27" t="s">
        <v>16141</v>
      </c>
      <c r="G27" s="183" t="s">
        <v>16142</v>
      </c>
      <c r="H27" t="s">
        <v>16143</v>
      </c>
    </row>
    <row r="28" spans="1:8" x14ac:dyDescent="0.2">
      <c r="A28" s="183" t="s">
        <v>5633</v>
      </c>
      <c r="B28" t="s">
        <v>5634</v>
      </c>
      <c r="C28">
        <v>243</v>
      </c>
      <c r="D28" s="221" t="s">
        <v>3057</v>
      </c>
      <c r="E28" s="186">
        <v>46293</v>
      </c>
      <c r="F28" t="s">
        <v>16141</v>
      </c>
      <c r="G28" s="183" t="s">
        <v>16142</v>
      </c>
      <c r="H28" t="s">
        <v>16143</v>
      </c>
    </row>
    <row r="29" spans="1:8" x14ac:dyDescent="0.2">
      <c r="A29" s="183" t="s">
        <v>5635</v>
      </c>
      <c r="B29" t="s">
        <v>5636</v>
      </c>
      <c r="C29">
        <v>77</v>
      </c>
      <c r="D29" s="221" t="s">
        <v>3057</v>
      </c>
      <c r="E29" s="186">
        <v>46293</v>
      </c>
      <c r="F29" t="s">
        <v>16141</v>
      </c>
      <c r="G29" s="183" t="s">
        <v>16142</v>
      </c>
      <c r="H29" t="s">
        <v>16143</v>
      </c>
    </row>
    <row r="30" spans="1:8" x14ac:dyDescent="0.2">
      <c r="A30" s="183" t="s">
        <v>5637</v>
      </c>
      <c r="B30" t="s">
        <v>5638</v>
      </c>
      <c r="C30">
        <v>78</v>
      </c>
      <c r="D30" s="221" t="s">
        <v>3057</v>
      </c>
      <c r="E30" s="186">
        <v>46293</v>
      </c>
      <c r="F30" t="s">
        <v>16141</v>
      </c>
      <c r="G30" s="183" t="s">
        <v>16142</v>
      </c>
      <c r="H30" t="s">
        <v>16143</v>
      </c>
    </row>
    <row r="31" spans="1:8" x14ac:dyDescent="0.2">
      <c r="A31" s="183" t="s">
        <v>16144</v>
      </c>
      <c r="B31" t="s">
        <v>5641</v>
      </c>
      <c r="C31">
        <v>0</v>
      </c>
      <c r="D31" s="221" t="s">
        <v>3057</v>
      </c>
      <c r="E31" s="186">
        <v>46293</v>
      </c>
      <c r="F31" t="s">
        <v>16141</v>
      </c>
      <c r="G31" s="183" t="s">
        <v>16142</v>
      </c>
      <c r="H31" t="s">
        <v>16143</v>
      </c>
    </row>
    <row r="32" spans="1:8" x14ac:dyDescent="0.2">
      <c r="A32" s="183" t="s">
        <v>3653</v>
      </c>
      <c r="B32" t="s">
        <v>5642</v>
      </c>
      <c r="C32">
        <v>71</v>
      </c>
      <c r="D32" s="221" t="s">
        <v>3057</v>
      </c>
      <c r="E32" s="186">
        <v>46293</v>
      </c>
      <c r="F32" t="s">
        <v>16141</v>
      </c>
      <c r="G32" s="183" t="s">
        <v>16142</v>
      </c>
      <c r="H32" t="s">
        <v>16143</v>
      </c>
    </row>
    <row r="33" spans="1:8" x14ac:dyDescent="0.2">
      <c r="A33" s="183" t="s">
        <v>5643</v>
      </c>
      <c r="B33" t="s">
        <v>5644</v>
      </c>
      <c r="C33">
        <v>6</v>
      </c>
      <c r="D33" s="221" t="s">
        <v>3057</v>
      </c>
      <c r="E33" s="186">
        <v>46293</v>
      </c>
      <c r="F33" t="s">
        <v>16141</v>
      </c>
      <c r="G33" s="183" t="s">
        <v>16142</v>
      </c>
      <c r="H33" t="s">
        <v>16143</v>
      </c>
    </row>
    <row r="34" spans="1:8" x14ac:dyDescent="0.2">
      <c r="A34" s="183" t="s">
        <v>3654</v>
      </c>
      <c r="B34" t="s">
        <v>5645</v>
      </c>
      <c r="C34">
        <v>18</v>
      </c>
      <c r="D34" s="221" t="s">
        <v>3057</v>
      </c>
      <c r="E34" s="186">
        <v>46293</v>
      </c>
      <c r="F34" t="s">
        <v>16141</v>
      </c>
      <c r="G34" s="183" t="s">
        <v>16142</v>
      </c>
      <c r="H34" t="s">
        <v>16143</v>
      </c>
    </row>
    <row r="35" spans="1:8" x14ac:dyDescent="0.2">
      <c r="A35" s="183" t="s">
        <v>3655</v>
      </c>
      <c r="B35" t="s">
        <v>5646</v>
      </c>
      <c r="C35">
        <v>34</v>
      </c>
      <c r="D35" s="221" t="s">
        <v>3057</v>
      </c>
      <c r="E35" s="186">
        <v>46293</v>
      </c>
      <c r="F35" t="s">
        <v>16141</v>
      </c>
      <c r="G35" s="183" t="s">
        <v>16142</v>
      </c>
      <c r="H35" t="s">
        <v>16143</v>
      </c>
    </row>
    <row r="36" spans="1:8" x14ac:dyDescent="0.2">
      <c r="A36" s="183" t="s">
        <v>3656</v>
      </c>
      <c r="B36" t="s">
        <v>5647</v>
      </c>
      <c r="C36">
        <v>3</v>
      </c>
      <c r="D36" s="221" t="s">
        <v>3057</v>
      </c>
      <c r="E36" s="186">
        <v>46293</v>
      </c>
      <c r="F36" t="s">
        <v>16141</v>
      </c>
      <c r="G36" s="183" t="s">
        <v>16142</v>
      </c>
      <c r="H36" t="s">
        <v>16143</v>
      </c>
    </row>
    <row r="37" spans="1:8" x14ac:dyDescent="0.2">
      <c r="A37" s="183" t="s">
        <v>5648</v>
      </c>
      <c r="B37" t="s">
        <v>3657</v>
      </c>
      <c r="C37">
        <v>57</v>
      </c>
      <c r="D37" s="221" t="s">
        <v>3057</v>
      </c>
      <c r="E37" s="186">
        <v>46293</v>
      </c>
      <c r="F37" t="s">
        <v>16141</v>
      </c>
      <c r="G37" s="183" t="s">
        <v>16142</v>
      </c>
      <c r="H37" t="s">
        <v>16143</v>
      </c>
    </row>
    <row r="38" spans="1:8" x14ac:dyDescent="0.2">
      <c r="A38" s="183" t="s">
        <v>5649</v>
      </c>
      <c r="B38" t="s">
        <v>3658</v>
      </c>
      <c r="C38">
        <v>62</v>
      </c>
      <c r="D38" s="221" t="s">
        <v>3057</v>
      </c>
      <c r="E38" s="186">
        <v>46293</v>
      </c>
      <c r="F38" t="s">
        <v>16141</v>
      </c>
      <c r="G38" s="183" t="s">
        <v>16142</v>
      </c>
      <c r="H38" t="s">
        <v>16143</v>
      </c>
    </row>
    <row r="39" spans="1:8" x14ac:dyDescent="0.2">
      <c r="A39" s="183" t="s">
        <v>3659</v>
      </c>
      <c r="B39" t="s">
        <v>5650</v>
      </c>
      <c r="C39">
        <v>28</v>
      </c>
      <c r="D39" s="221" t="s">
        <v>3057</v>
      </c>
      <c r="E39" s="186">
        <v>46293</v>
      </c>
      <c r="F39" t="s">
        <v>16141</v>
      </c>
      <c r="G39" s="183" t="s">
        <v>16142</v>
      </c>
      <c r="H39" t="s">
        <v>16143</v>
      </c>
    </row>
    <row r="40" spans="1:8" x14ac:dyDescent="0.2">
      <c r="A40" s="183" t="s">
        <v>3660</v>
      </c>
      <c r="B40" t="s">
        <v>5651</v>
      </c>
      <c r="C40">
        <v>12</v>
      </c>
      <c r="D40" s="221" t="s">
        <v>3057</v>
      </c>
      <c r="E40" s="186">
        <v>46293</v>
      </c>
      <c r="F40" t="s">
        <v>16141</v>
      </c>
      <c r="G40" s="183" t="s">
        <v>16142</v>
      </c>
      <c r="H40" t="s">
        <v>16143</v>
      </c>
    </row>
    <row r="41" spans="1:8" x14ac:dyDescent="0.2">
      <c r="A41" s="183" t="s">
        <v>3661</v>
      </c>
      <c r="B41" t="s">
        <v>5652</v>
      </c>
      <c r="C41">
        <v>27</v>
      </c>
      <c r="D41" s="221" t="s">
        <v>3057</v>
      </c>
      <c r="E41" s="186">
        <v>46293</v>
      </c>
      <c r="F41" t="s">
        <v>16141</v>
      </c>
      <c r="G41" s="183" t="s">
        <v>16142</v>
      </c>
      <c r="H41" t="s">
        <v>16143</v>
      </c>
    </row>
    <row r="42" spans="1:8" x14ac:dyDescent="0.2">
      <c r="A42" s="183" t="s">
        <v>3662</v>
      </c>
      <c r="B42" t="s">
        <v>5653</v>
      </c>
      <c r="C42">
        <v>7</v>
      </c>
      <c r="D42" s="221" t="s">
        <v>3057</v>
      </c>
      <c r="E42" s="186">
        <v>46293</v>
      </c>
      <c r="F42" t="s">
        <v>16141</v>
      </c>
      <c r="G42" s="183" t="s">
        <v>16142</v>
      </c>
      <c r="H42" t="s">
        <v>16143</v>
      </c>
    </row>
    <row r="43" spans="1:8" x14ac:dyDescent="0.2">
      <c r="A43" s="183" t="s">
        <v>3663</v>
      </c>
      <c r="B43" t="s">
        <v>5654</v>
      </c>
      <c r="C43">
        <v>26</v>
      </c>
      <c r="D43" s="221" t="s">
        <v>3057</v>
      </c>
      <c r="E43" s="186">
        <v>46293</v>
      </c>
      <c r="F43" t="s">
        <v>16141</v>
      </c>
      <c r="G43" s="183" t="s">
        <v>16142</v>
      </c>
      <c r="H43" t="s">
        <v>16143</v>
      </c>
    </row>
    <row r="44" spans="1:8" x14ac:dyDescent="0.2">
      <c r="A44" s="183" t="s">
        <v>3664</v>
      </c>
      <c r="B44" t="s">
        <v>5655</v>
      </c>
      <c r="C44">
        <v>11</v>
      </c>
      <c r="D44" s="221" t="s">
        <v>3057</v>
      </c>
      <c r="E44" s="186">
        <v>46293</v>
      </c>
      <c r="F44" t="s">
        <v>16141</v>
      </c>
      <c r="G44" s="183" t="s">
        <v>16142</v>
      </c>
      <c r="H44" t="s">
        <v>16143</v>
      </c>
    </row>
    <row r="45" spans="1:8" x14ac:dyDescent="0.2">
      <c r="A45" s="183" t="s">
        <v>3665</v>
      </c>
      <c r="B45" t="s">
        <v>5656</v>
      </c>
      <c r="C45">
        <v>32</v>
      </c>
      <c r="D45" s="221" t="s">
        <v>3057</v>
      </c>
      <c r="E45" s="186">
        <v>46293</v>
      </c>
      <c r="F45" t="s">
        <v>16141</v>
      </c>
      <c r="G45" s="183" t="s">
        <v>16142</v>
      </c>
      <c r="H45" t="s">
        <v>16143</v>
      </c>
    </row>
    <row r="46" spans="1:8" x14ac:dyDescent="0.2">
      <c r="A46" s="183" t="s">
        <v>3666</v>
      </c>
      <c r="B46" t="s">
        <v>5657</v>
      </c>
      <c r="C46">
        <v>25</v>
      </c>
      <c r="D46" s="221" t="s">
        <v>3057</v>
      </c>
      <c r="E46" s="186">
        <v>46293</v>
      </c>
      <c r="F46" t="s">
        <v>16141</v>
      </c>
      <c r="G46" s="183" t="s">
        <v>16142</v>
      </c>
      <c r="H46" t="s">
        <v>16143</v>
      </c>
    </row>
    <row r="47" spans="1:8" x14ac:dyDescent="0.2">
      <c r="A47" s="183" t="s">
        <v>3667</v>
      </c>
      <c r="B47" t="s">
        <v>5658</v>
      </c>
      <c r="C47">
        <v>24</v>
      </c>
      <c r="D47" s="221" t="s">
        <v>3057</v>
      </c>
      <c r="E47" s="186">
        <v>46293</v>
      </c>
      <c r="F47" t="s">
        <v>16141</v>
      </c>
      <c r="G47" s="183" t="s">
        <v>16142</v>
      </c>
      <c r="H47" t="s">
        <v>16143</v>
      </c>
    </row>
    <row r="48" spans="1:8" x14ac:dyDescent="0.2">
      <c r="A48" s="183" t="s">
        <v>3668</v>
      </c>
      <c r="B48" t="s">
        <v>5659</v>
      </c>
      <c r="C48">
        <v>22</v>
      </c>
      <c r="D48" s="221" t="s">
        <v>3057</v>
      </c>
      <c r="E48" s="186">
        <v>46293</v>
      </c>
      <c r="F48" t="s">
        <v>16141</v>
      </c>
      <c r="G48" s="183" t="s">
        <v>16142</v>
      </c>
      <c r="H48" t="s">
        <v>16143</v>
      </c>
    </row>
    <row r="49" spans="1:8" x14ac:dyDescent="0.2">
      <c r="A49" s="183" t="s">
        <v>3669</v>
      </c>
      <c r="B49" t="s">
        <v>5660</v>
      </c>
      <c r="C49">
        <v>5</v>
      </c>
      <c r="D49" s="221" t="s">
        <v>3057</v>
      </c>
      <c r="E49" s="186">
        <v>46293</v>
      </c>
      <c r="F49" t="s">
        <v>16141</v>
      </c>
      <c r="G49" s="183" t="s">
        <v>16142</v>
      </c>
      <c r="H49" t="s">
        <v>16143</v>
      </c>
    </row>
    <row r="50" spans="1:8" x14ac:dyDescent="0.2">
      <c r="A50" s="183" t="s">
        <v>3670</v>
      </c>
      <c r="B50" t="s">
        <v>5661</v>
      </c>
      <c r="C50">
        <v>12</v>
      </c>
      <c r="D50" s="221" t="s">
        <v>3057</v>
      </c>
      <c r="E50" s="186">
        <v>46293</v>
      </c>
      <c r="F50" t="s">
        <v>16141</v>
      </c>
      <c r="G50" s="183" t="s">
        <v>16142</v>
      </c>
      <c r="H50" t="s">
        <v>16143</v>
      </c>
    </row>
    <row r="51" spans="1:8" x14ac:dyDescent="0.2">
      <c r="A51" s="183" t="s">
        <v>3671</v>
      </c>
      <c r="B51" t="s">
        <v>5662</v>
      </c>
      <c r="C51">
        <v>171</v>
      </c>
      <c r="D51" s="221" t="s">
        <v>3057</v>
      </c>
      <c r="E51" s="186">
        <v>46293</v>
      </c>
      <c r="F51" t="s">
        <v>16141</v>
      </c>
      <c r="G51" s="183" t="s">
        <v>16142</v>
      </c>
      <c r="H51" t="s">
        <v>16143</v>
      </c>
    </row>
    <row r="52" spans="1:8" x14ac:dyDescent="0.2">
      <c r="A52" s="183" t="s">
        <v>3672</v>
      </c>
      <c r="B52" t="s">
        <v>5663</v>
      </c>
      <c r="C52">
        <v>98</v>
      </c>
      <c r="D52" s="221" t="s">
        <v>3057</v>
      </c>
      <c r="E52" s="186">
        <v>46293</v>
      </c>
      <c r="F52" t="s">
        <v>16141</v>
      </c>
      <c r="G52" s="183" t="s">
        <v>16142</v>
      </c>
      <c r="H52" t="s">
        <v>16143</v>
      </c>
    </row>
    <row r="53" spans="1:8" x14ac:dyDescent="0.2">
      <c r="A53" s="183" t="s">
        <v>5664</v>
      </c>
      <c r="B53" t="s">
        <v>5665</v>
      </c>
      <c r="C53">
        <v>125</v>
      </c>
      <c r="D53" s="221" t="s">
        <v>3057</v>
      </c>
      <c r="E53" s="186">
        <v>46293</v>
      </c>
      <c r="F53" t="s">
        <v>16141</v>
      </c>
      <c r="G53" s="183" t="s">
        <v>16142</v>
      </c>
      <c r="H53" t="s">
        <v>16143</v>
      </c>
    </row>
    <row r="54" spans="1:8" x14ac:dyDescent="0.2">
      <c r="A54" s="183" t="s">
        <v>5666</v>
      </c>
      <c r="B54" t="s">
        <v>5667</v>
      </c>
      <c r="C54">
        <v>50</v>
      </c>
      <c r="D54" s="221" t="s">
        <v>3057</v>
      </c>
      <c r="E54" s="186">
        <v>46293</v>
      </c>
      <c r="F54" t="s">
        <v>16141</v>
      </c>
      <c r="G54" s="183" t="s">
        <v>16142</v>
      </c>
      <c r="H54" t="s">
        <v>16143</v>
      </c>
    </row>
    <row r="55" spans="1:8" x14ac:dyDescent="0.2">
      <c r="A55" s="183" t="s">
        <v>5668</v>
      </c>
      <c r="B55" t="s">
        <v>5669</v>
      </c>
      <c r="C55">
        <v>238</v>
      </c>
      <c r="D55" s="221" t="s">
        <v>3057</v>
      </c>
      <c r="E55" s="186">
        <v>46293</v>
      </c>
      <c r="F55" t="s">
        <v>16141</v>
      </c>
      <c r="G55" s="183" t="s">
        <v>16142</v>
      </c>
      <c r="H55" t="s">
        <v>16143</v>
      </c>
    </row>
    <row r="56" spans="1:8" x14ac:dyDescent="0.2">
      <c r="A56" s="183" t="s">
        <v>5670</v>
      </c>
      <c r="B56" t="s">
        <v>5671</v>
      </c>
      <c r="C56">
        <v>129</v>
      </c>
      <c r="D56" s="221" t="s">
        <v>3057</v>
      </c>
      <c r="E56" s="186">
        <v>46293</v>
      </c>
      <c r="F56" t="s">
        <v>16141</v>
      </c>
      <c r="G56" s="183" t="s">
        <v>16142</v>
      </c>
      <c r="H56" t="s">
        <v>16143</v>
      </c>
    </row>
    <row r="57" spans="1:8" x14ac:dyDescent="0.2">
      <c r="A57" s="183" t="s">
        <v>5672</v>
      </c>
      <c r="B57" t="s">
        <v>5673</v>
      </c>
      <c r="C57">
        <v>0</v>
      </c>
      <c r="D57" s="221" t="s">
        <v>3057</v>
      </c>
      <c r="E57" s="186">
        <v>46293</v>
      </c>
      <c r="F57" t="s">
        <v>16141</v>
      </c>
      <c r="G57" s="183" t="s">
        <v>16142</v>
      </c>
      <c r="H57" t="s">
        <v>16143</v>
      </c>
    </row>
    <row r="58" spans="1:8" x14ac:dyDescent="0.2">
      <c r="A58" s="183" t="s">
        <v>5674</v>
      </c>
      <c r="B58" t="s">
        <v>5675</v>
      </c>
      <c r="C58">
        <v>241</v>
      </c>
      <c r="D58" s="221" t="s">
        <v>3057</v>
      </c>
      <c r="E58" s="186">
        <v>46293</v>
      </c>
      <c r="F58" t="s">
        <v>16141</v>
      </c>
      <c r="G58" s="183" t="s">
        <v>16142</v>
      </c>
      <c r="H58" t="s">
        <v>16143</v>
      </c>
    </row>
    <row r="59" spans="1:8" x14ac:dyDescent="0.2">
      <c r="A59" s="183" t="s">
        <v>3673</v>
      </c>
      <c r="B59" t="s">
        <v>3674</v>
      </c>
      <c r="C59">
        <v>0</v>
      </c>
      <c r="D59" s="221" t="s">
        <v>3057</v>
      </c>
      <c r="E59" s="186">
        <v>46293</v>
      </c>
      <c r="F59" t="s">
        <v>16141</v>
      </c>
      <c r="G59" s="183" t="s">
        <v>16145</v>
      </c>
      <c r="H59" t="s">
        <v>16146</v>
      </c>
    </row>
    <row r="60" spans="1:8" x14ac:dyDescent="0.2">
      <c r="A60" s="183" t="s">
        <v>3673</v>
      </c>
      <c r="B60" t="s">
        <v>3674</v>
      </c>
      <c r="C60">
        <v>128</v>
      </c>
      <c r="D60" s="221" t="s">
        <v>3057</v>
      </c>
      <c r="E60" s="186">
        <v>46293</v>
      </c>
      <c r="F60" t="s">
        <v>16141</v>
      </c>
      <c r="G60" s="183" t="s">
        <v>16142</v>
      </c>
      <c r="H60" t="s">
        <v>16143</v>
      </c>
    </row>
    <row r="61" spans="1:8" x14ac:dyDescent="0.2">
      <c r="A61" s="183" t="s">
        <v>5676</v>
      </c>
      <c r="B61" t="s">
        <v>5677</v>
      </c>
      <c r="C61">
        <v>170</v>
      </c>
      <c r="D61" s="221" t="s">
        <v>3057</v>
      </c>
      <c r="E61" s="186">
        <v>46293</v>
      </c>
      <c r="F61" t="s">
        <v>16141</v>
      </c>
      <c r="G61" s="183" t="s">
        <v>16142</v>
      </c>
      <c r="H61" t="s">
        <v>16143</v>
      </c>
    </row>
    <row r="62" spans="1:8" x14ac:dyDescent="0.2">
      <c r="A62" s="183" t="s">
        <v>5678</v>
      </c>
      <c r="B62" t="s">
        <v>5679</v>
      </c>
      <c r="C62">
        <v>83</v>
      </c>
      <c r="D62" s="221" t="s">
        <v>3057</v>
      </c>
      <c r="E62" s="186">
        <v>46293</v>
      </c>
      <c r="F62" t="s">
        <v>16141</v>
      </c>
      <c r="G62" s="183" t="s">
        <v>16142</v>
      </c>
      <c r="H62" t="s">
        <v>16143</v>
      </c>
    </row>
    <row r="63" spans="1:8" x14ac:dyDescent="0.2">
      <c r="A63" s="183" t="s">
        <v>5680</v>
      </c>
      <c r="B63" t="s">
        <v>5681</v>
      </c>
      <c r="C63">
        <v>174</v>
      </c>
      <c r="D63" s="221" t="s">
        <v>3057</v>
      </c>
      <c r="E63" s="186">
        <v>46293</v>
      </c>
      <c r="F63" t="s">
        <v>16141</v>
      </c>
      <c r="G63" s="183" t="s">
        <v>16142</v>
      </c>
      <c r="H63" t="s">
        <v>16143</v>
      </c>
    </row>
    <row r="64" spans="1:8" x14ac:dyDescent="0.2">
      <c r="A64" s="183" t="s">
        <v>5682</v>
      </c>
      <c r="B64" t="s">
        <v>5683</v>
      </c>
      <c r="C64">
        <v>248</v>
      </c>
      <c r="D64" s="221" t="s">
        <v>3057</v>
      </c>
      <c r="E64" s="186">
        <v>46293</v>
      </c>
      <c r="F64" t="s">
        <v>16141</v>
      </c>
      <c r="G64" s="183" t="s">
        <v>16142</v>
      </c>
      <c r="H64" t="s">
        <v>16143</v>
      </c>
    </row>
    <row r="65" spans="1:8" x14ac:dyDescent="0.2">
      <c r="A65" s="183" t="s">
        <v>5684</v>
      </c>
      <c r="B65" t="s">
        <v>5685</v>
      </c>
      <c r="C65">
        <v>111</v>
      </c>
      <c r="D65" s="221" t="s">
        <v>3057</v>
      </c>
      <c r="E65" s="186">
        <v>46293</v>
      </c>
      <c r="F65" t="s">
        <v>16141</v>
      </c>
      <c r="G65" s="183" t="s">
        <v>16142</v>
      </c>
      <c r="H65" t="s">
        <v>16143</v>
      </c>
    </row>
    <row r="66" spans="1:8" x14ac:dyDescent="0.2">
      <c r="A66" s="183" t="s">
        <v>5686</v>
      </c>
      <c r="B66" t="s">
        <v>5687</v>
      </c>
      <c r="C66">
        <v>200</v>
      </c>
      <c r="D66" s="221" t="s">
        <v>3057</v>
      </c>
      <c r="E66" s="186">
        <v>46293</v>
      </c>
      <c r="F66" t="s">
        <v>16141</v>
      </c>
      <c r="G66" s="183" t="s">
        <v>16142</v>
      </c>
      <c r="H66" t="s">
        <v>16143</v>
      </c>
    </row>
    <row r="67" spans="1:8" x14ac:dyDescent="0.2">
      <c r="A67" s="183" t="s">
        <v>5688</v>
      </c>
      <c r="B67" t="s">
        <v>5689</v>
      </c>
      <c r="C67">
        <v>81</v>
      </c>
      <c r="D67" s="221" t="s">
        <v>3057</v>
      </c>
      <c r="E67" s="186">
        <v>46293</v>
      </c>
      <c r="F67" t="s">
        <v>16141</v>
      </c>
      <c r="G67" s="183" t="s">
        <v>16142</v>
      </c>
      <c r="H67" t="s">
        <v>16143</v>
      </c>
    </row>
    <row r="68" spans="1:8" x14ac:dyDescent="0.2">
      <c r="A68" s="183" t="s">
        <v>5690</v>
      </c>
      <c r="B68" t="s">
        <v>5691</v>
      </c>
      <c r="C68">
        <v>141</v>
      </c>
      <c r="D68" s="221" t="s">
        <v>3057</v>
      </c>
      <c r="E68" s="186">
        <v>46293</v>
      </c>
      <c r="F68" t="s">
        <v>16141</v>
      </c>
      <c r="G68" s="183" t="s">
        <v>16142</v>
      </c>
      <c r="H68" t="s">
        <v>16143</v>
      </c>
    </row>
    <row r="69" spans="1:8" x14ac:dyDescent="0.2">
      <c r="A69" s="183" t="s">
        <v>5692</v>
      </c>
      <c r="B69" t="s">
        <v>5693</v>
      </c>
      <c r="C69">
        <v>282</v>
      </c>
      <c r="D69" s="221" t="s">
        <v>3057</v>
      </c>
      <c r="E69" s="186">
        <v>46293</v>
      </c>
      <c r="F69" t="s">
        <v>16141</v>
      </c>
      <c r="G69" s="183" t="s">
        <v>16142</v>
      </c>
      <c r="H69" t="s">
        <v>16143</v>
      </c>
    </row>
    <row r="70" spans="1:8" x14ac:dyDescent="0.2">
      <c r="A70" s="183" t="s">
        <v>5694</v>
      </c>
      <c r="B70" t="s">
        <v>5695</v>
      </c>
      <c r="C70">
        <v>305</v>
      </c>
      <c r="D70" s="221" t="s">
        <v>3057</v>
      </c>
      <c r="E70" s="186">
        <v>46293</v>
      </c>
      <c r="F70" t="s">
        <v>16141</v>
      </c>
      <c r="G70" s="183" t="s">
        <v>16142</v>
      </c>
      <c r="H70" t="s">
        <v>16143</v>
      </c>
    </row>
    <row r="71" spans="1:8" x14ac:dyDescent="0.2">
      <c r="A71" s="183" t="s">
        <v>5696</v>
      </c>
      <c r="B71" t="s">
        <v>5697</v>
      </c>
      <c r="C71">
        <v>289</v>
      </c>
      <c r="D71" s="221" t="s">
        <v>3057</v>
      </c>
      <c r="E71" s="186">
        <v>46293</v>
      </c>
      <c r="F71" t="s">
        <v>16141</v>
      </c>
      <c r="G71" s="183" t="s">
        <v>16142</v>
      </c>
      <c r="H71" t="s">
        <v>16143</v>
      </c>
    </row>
    <row r="72" spans="1:8" x14ac:dyDescent="0.2">
      <c r="A72" s="183" t="s">
        <v>5698</v>
      </c>
      <c r="B72" t="s">
        <v>5699</v>
      </c>
      <c r="C72">
        <v>183</v>
      </c>
      <c r="D72" s="221" t="s">
        <v>3057</v>
      </c>
      <c r="E72" s="186">
        <v>46293</v>
      </c>
      <c r="F72" t="s">
        <v>16141</v>
      </c>
      <c r="G72" s="183" t="s">
        <v>16142</v>
      </c>
      <c r="H72" t="s">
        <v>16143</v>
      </c>
    </row>
    <row r="73" spans="1:8" x14ac:dyDescent="0.2">
      <c r="A73" s="183" t="s">
        <v>5700</v>
      </c>
      <c r="B73" t="s">
        <v>5701</v>
      </c>
      <c r="C73">
        <v>140</v>
      </c>
      <c r="D73" s="221" t="s">
        <v>3057</v>
      </c>
      <c r="E73" s="186">
        <v>46293</v>
      </c>
      <c r="F73" t="s">
        <v>16141</v>
      </c>
      <c r="G73" s="183" t="s">
        <v>16142</v>
      </c>
      <c r="H73" t="s">
        <v>16143</v>
      </c>
    </row>
    <row r="74" spans="1:8" x14ac:dyDescent="0.2">
      <c r="A74" s="183" t="s">
        <v>3675</v>
      </c>
      <c r="B74" t="s">
        <v>3676</v>
      </c>
      <c r="C74">
        <v>0</v>
      </c>
      <c r="D74" s="221" t="s">
        <v>3057</v>
      </c>
      <c r="E74" s="186">
        <v>46293</v>
      </c>
      <c r="F74" t="s">
        <v>16141</v>
      </c>
      <c r="G74" s="183" t="s">
        <v>16145</v>
      </c>
      <c r="H74" t="s">
        <v>16146</v>
      </c>
    </row>
    <row r="75" spans="1:8" x14ac:dyDescent="0.2">
      <c r="A75" s="183" t="s">
        <v>3675</v>
      </c>
      <c r="B75" t="s">
        <v>3676</v>
      </c>
      <c r="C75">
        <v>70</v>
      </c>
      <c r="D75" s="221" t="s">
        <v>3057</v>
      </c>
      <c r="E75" s="186">
        <v>46293</v>
      </c>
      <c r="F75" t="s">
        <v>16141</v>
      </c>
      <c r="G75" s="183" t="s">
        <v>16142</v>
      </c>
      <c r="H75" t="s">
        <v>16143</v>
      </c>
    </row>
    <row r="76" spans="1:8" x14ac:dyDescent="0.2">
      <c r="A76" s="183" t="s">
        <v>3677</v>
      </c>
      <c r="B76" t="s">
        <v>5702</v>
      </c>
      <c r="C76">
        <v>13</v>
      </c>
      <c r="D76" s="221" t="s">
        <v>3057</v>
      </c>
      <c r="E76" s="186">
        <v>46293</v>
      </c>
      <c r="F76" t="s">
        <v>16141</v>
      </c>
      <c r="G76" s="183" t="s">
        <v>16142</v>
      </c>
      <c r="H76" t="s">
        <v>16143</v>
      </c>
    </row>
    <row r="77" spans="1:8" x14ac:dyDescent="0.2">
      <c r="A77" s="183" t="s">
        <v>3678</v>
      </c>
      <c r="B77" t="s">
        <v>5703</v>
      </c>
      <c r="C77">
        <v>25</v>
      </c>
      <c r="D77" s="221" t="s">
        <v>3057</v>
      </c>
      <c r="E77" s="186">
        <v>46293</v>
      </c>
      <c r="F77" t="s">
        <v>16141</v>
      </c>
      <c r="G77" s="183" t="s">
        <v>16142</v>
      </c>
      <c r="H77" t="s">
        <v>16143</v>
      </c>
    </row>
    <row r="78" spans="1:8" x14ac:dyDescent="0.2">
      <c r="A78" s="183" t="s">
        <v>5704</v>
      </c>
      <c r="B78" t="s">
        <v>5705</v>
      </c>
      <c r="C78">
        <v>12</v>
      </c>
      <c r="D78" s="221" t="s">
        <v>3057</v>
      </c>
      <c r="E78" s="186">
        <v>46293</v>
      </c>
      <c r="F78" t="s">
        <v>16141</v>
      </c>
      <c r="G78" s="183" t="s">
        <v>16142</v>
      </c>
      <c r="H78" t="s">
        <v>16143</v>
      </c>
    </row>
    <row r="79" spans="1:8" x14ac:dyDescent="0.2">
      <c r="A79" s="183" t="s">
        <v>10042</v>
      </c>
      <c r="B79" t="s">
        <v>10043</v>
      </c>
      <c r="C79">
        <v>39</v>
      </c>
      <c r="D79" s="221" t="s">
        <v>3057</v>
      </c>
      <c r="E79" s="186">
        <v>46293</v>
      </c>
      <c r="F79" t="s">
        <v>16141</v>
      </c>
      <c r="G79" s="183" t="s">
        <v>16145</v>
      </c>
      <c r="H79" t="s">
        <v>16146</v>
      </c>
    </row>
    <row r="80" spans="1:8" x14ac:dyDescent="0.2">
      <c r="A80" s="183" t="s">
        <v>10044</v>
      </c>
      <c r="B80" t="s">
        <v>10045</v>
      </c>
      <c r="C80">
        <v>47</v>
      </c>
      <c r="D80" s="221" t="s">
        <v>3057</v>
      </c>
      <c r="E80" s="186">
        <v>46293</v>
      </c>
      <c r="F80" t="s">
        <v>16141</v>
      </c>
      <c r="G80" s="183" t="s">
        <v>16145</v>
      </c>
      <c r="H80" t="s">
        <v>16146</v>
      </c>
    </row>
    <row r="81" spans="1:8" x14ac:dyDescent="0.2">
      <c r="A81" s="183" t="s">
        <v>10046</v>
      </c>
      <c r="B81" t="s">
        <v>10047</v>
      </c>
      <c r="C81">
        <v>51</v>
      </c>
      <c r="D81" s="221" t="s">
        <v>3057</v>
      </c>
      <c r="E81" s="186">
        <v>46293</v>
      </c>
      <c r="F81" t="s">
        <v>16141</v>
      </c>
      <c r="G81" s="183" t="s">
        <v>16145</v>
      </c>
      <c r="H81" t="s">
        <v>16146</v>
      </c>
    </row>
    <row r="82" spans="1:8" x14ac:dyDescent="0.2">
      <c r="A82" s="183" t="s">
        <v>10048</v>
      </c>
      <c r="B82" t="s">
        <v>10049</v>
      </c>
      <c r="C82">
        <v>84</v>
      </c>
      <c r="D82" s="221" t="s">
        <v>3057</v>
      </c>
      <c r="E82" s="186">
        <v>46293</v>
      </c>
      <c r="F82" t="s">
        <v>16141</v>
      </c>
      <c r="G82" s="183" t="s">
        <v>16145</v>
      </c>
      <c r="H82" t="s">
        <v>16146</v>
      </c>
    </row>
    <row r="83" spans="1:8" x14ac:dyDescent="0.2">
      <c r="A83" s="183" t="s">
        <v>10050</v>
      </c>
      <c r="B83" t="s">
        <v>10051</v>
      </c>
      <c r="C83">
        <v>40</v>
      </c>
      <c r="D83" s="221" t="s">
        <v>3057</v>
      </c>
      <c r="E83" s="186">
        <v>46293</v>
      </c>
      <c r="F83" t="s">
        <v>16141</v>
      </c>
      <c r="G83" s="183" t="s">
        <v>16145</v>
      </c>
      <c r="H83" t="s">
        <v>16146</v>
      </c>
    </row>
    <row r="84" spans="1:8" x14ac:dyDescent="0.2">
      <c r="A84" s="183" t="s">
        <v>10052</v>
      </c>
      <c r="B84" t="s">
        <v>10053</v>
      </c>
      <c r="C84">
        <v>46</v>
      </c>
      <c r="D84" s="221" t="s">
        <v>3057</v>
      </c>
      <c r="E84" s="186">
        <v>46293</v>
      </c>
      <c r="F84" t="s">
        <v>16141</v>
      </c>
      <c r="G84" s="183" t="s">
        <v>16145</v>
      </c>
      <c r="H84" t="s">
        <v>16146</v>
      </c>
    </row>
    <row r="85" spans="1:8" x14ac:dyDescent="0.2">
      <c r="A85" s="183" t="s">
        <v>10054</v>
      </c>
      <c r="B85" t="s">
        <v>10055</v>
      </c>
      <c r="C85">
        <v>49</v>
      </c>
      <c r="D85" s="221" t="s">
        <v>3057</v>
      </c>
      <c r="E85" s="186">
        <v>46293</v>
      </c>
      <c r="F85" t="s">
        <v>16141</v>
      </c>
      <c r="G85" s="183" t="s">
        <v>16145</v>
      </c>
      <c r="H85" t="s">
        <v>16146</v>
      </c>
    </row>
    <row r="86" spans="1:8" x14ac:dyDescent="0.2">
      <c r="A86" s="183" t="s">
        <v>10056</v>
      </c>
      <c r="B86" t="s">
        <v>10057</v>
      </c>
      <c r="C86">
        <v>2</v>
      </c>
      <c r="D86" s="221" t="s">
        <v>3057</v>
      </c>
      <c r="E86" s="186">
        <v>46293</v>
      </c>
      <c r="F86" t="s">
        <v>16141</v>
      </c>
      <c r="G86" s="183" t="s">
        <v>16145</v>
      </c>
      <c r="H86" t="s">
        <v>16146</v>
      </c>
    </row>
    <row r="87" spans="1:8" x14ac:dyDescent="0.2">
      <c r="A87" s="183" t="s">
        <v>14787</v>
      </c>
      <c r="B87" t="s">
        <v>14788</v>
      </c>
      <c r="C87">
        <v>126</v>
      </c>
      <c r="D87" s="221" t="s">
        <v>3057</v>
      </c>
      <c r="E87" s="186">
        <v>46293</v>
      </c>
      <c r="F87" t="s">
        <v>16141</v>
      </c>
      <c r="G87" s="183" t="s">
        <v>16145</v>
      </c>
      <c r="H87" t="s">
        <v>16146</v>
      </c>
    </row>
    <row r="88" spans="1:8" x14ac:dyDescent="0.2">
      <c r="A88" s="183" t="s">
        <v>14789</v>
      </c>
      <c r="B88" t="s">
        <v>14790</v>
      </c>
      <c r="C88">
        <v>34</v>
      </c>
      <c r="D88" s="221" t="s">
        <v>3057</v>
      </c>
      <c r="E88" s="186">
        <v>46293</v>
      </c>
      <c r="F88" t="s">
        <v>16141</v>
      </c>
      <c r="G88" s="183" t="s">
        <v>16145</v>
      </c>
      <c r="H88" t="s">
        <v>16146</v>
      </c>
    </row>
    <row r="89" spans="1:8" x14ac:dyDescent="0.2">
      <c r="A89" s="183" t="s">
        <v>10058</v>
      </c>
      <c r="B89" t="s">
        <v>10059</v>
      </c>
      <c r="C89">
        <v>19</v>
      </c>
      <c r="D89" s="221" t="s">
        <v>3057</v>
      </c>
      <c r="E89" s="186">
        <v>46293</v>
      </c>
      <c r="F89" t="s">
        <v>16141</v>
      </c>
      <c r="G89" s="183" t="s">
        <v>16145</v>
      </c>
      <c r="H89" t="s">
        <v>16146</v>
      </c>
    </row>
    <row r="90" spans="1:8" x14ac:dyDescent="0.2">
      <c r="A90" s="183" t="s">
        <v>10060</v>
      </c>
      <c r="B90" t="s">
        <v>10061</v>
      </c>
      <c r="C90">
        <v>29</v>
      </c>
      <c r="D90" s="221" t="s">
        <v>3057</v>
      </c>
      <c r="E90" s="186">
        <v>46293</v>
      </c>
      <c r="F90" t="s">
        <v>16141</v>
      </c>
      <c r="G90" s="183" t="s">
        <v>16145</v>
      </c>
      <c r="H90" t="s">
        <v>16146</v>
      </c>
    </row>
    <row r="91" spans="1:8" x14ac:dyDescent="0.2">
      <c r="A91" s="183" t="s">
        <v>10062</v>
      </c>
      <c r="B91" t="s">
        <v>10063</v>
      </c>
      <c r="C91">
        <v>22</v>
      </c>
      <c r="D91" s="221" t="s">
        <v>3057</v>
      </c>
      <c r="E91" s="186">
        <v>46293</v>
      </c>
      <c r="F91" t="s">
        <v>16141</v>
      </c>
      <c r="G91" s="183" t="s">
        <v>16145</v>
      </c>
      <c r="H91" t="s">
        <v>16146</v>
      </c>
    </row>
    <row r="92" spans="1:8" x14ac:dyDescent="0.2">
      <c r="A92" s="183" t="s">
        <v>10064</v>
      </c>
      <c r="B92" t="s">
        <v>10065</v>
      </c>
      <c r="C92">
        <v>29</v>
      </c>
      <c r="D92" s="221" t="s">
        <v>3057</v>
      </c>
      <c r="E92" s="186">
        <v>46293</v>
      </c>
      <c r="F92" t="s">
        <v>16141</v>
      </c>
      <c r="G92" s="183" t="s">
        <v>16145</v>
      </c>
      <c r="H92" t="s">
        <v>16146</v>
      </c>
    </row>
    <row r="93" spans="1:8" x14ac:dyDescent="0.2">
      <c r="A93" s="183" t="s">
        <v>10066</v>
      </c>
      <c r="B93" t="s">
        <v>10067</v>
      </c>
      <c r="C93">
        <v>28</v>
      </c>
      <c r="D93" s="221" t="s">
        <v>3057</v>
      </c>
      <c r="E93" s="186">
        <v>46293</v>
      </c>
      <c r="F93" t="s">
        <v>16141</v>
      </c>
      <c r="G93" s="183" t="s">
        <v>16145</v>
      </c>
      <c r="H93" t="s">
        <v>16146</v>
      </c>
    </row>
    <row r="94" spans="1:8" x14ac:dyDescent="0.2">
      <c r="A94" s="183" t="s">
        <v>3679</v>
      </c>
      <c r="B94" t="s">
        <v>3680</v>
      </c>
      <c r="C94">
        <v>0</v>
      </c>
      <c r="D94" s="221" t="s">
        <v>3057</v>
      </c>
      <c r="E94" s="186">
        <v>46293</v>
      </c>
      <c r="F94" t="s">
        <v>16141</v>
      </c>
      <c r="G94" s="183" t="s">
        <v>16145</v>
      </c>
      <c r="H94" t="s">
        <v>16146</v>
      </c>
    </row>
    <row r="95" spans="1:8" x14ac:dyDescent="0.2">
      <c r="A95" s="183" t="s">
        <v>3679</v>
      </c>
      <c r="B95" t="s">
        <v>3680</v>
      </c>
      <c r="C95">
        <v>0</v>
      </c>
      <c r="D95" s="221" t="s">
        <v>3057</v>
      </c>
      <c r="E95" s="186">
        <v>46293</v>
      </c>
      <c r="F95" t="s">
        <v>16141</v>
      </c>
      <c r="G95" s="183" t="s">
        <v>16142</v>
      </c>
      <c r="H95" t="s">
        <v>16143</v>
      </c>
    </row>
    <row r="96" spans="1:8" x14ac:dyDescent="0.2">
      <c r="A96" s="183" t="s">
        <v>10068</v>
      </c>
      <c r="B96" t="s">
        <v>10069</v>
      </c>
      <c r="C96">
        <v>2</v>
      </c>
      <c r="D96" s="221" t="s">
        <v>3057</v>
      </c>
      <c r="E96" s="186">
        <v>46293</v>
      </c>
      <c r="F96" t="s">
        <v>16141</v>
      </c>
      <c r="G96" s="183" t="s">
        <v>16145</v>
      </c>
      <c r="H96" t="s">
        <v>16146</v>
      </c>
    </row>
    <row r="97" spans="1:8" x14ac:dyDescent="0.2">
      <c r="A97" s="183" t="s">
        <v>10070</v>
      </c>
      <c r="B97" t="s">
        <v>10071</v>
      </c>
      <c r="C97">
        <v>3</v>
      </c>
      <c r="D97" s="221" t="s">
        <v>3057</v>
      </c>
      <c r="E97" s="186">
        <v>46293</v>
      </c>
      <c r="F97" t="s">
        <v>16141</v>
      </c>
      <c r="G97" s="183" t="s">
        <v>16145</v>
      </c>
      <c r="H97" t="s">
        <v>16146</v>
      </c>
    </row>
    <row r="98" spans="1:8" x14ac:dyDescent="0.2">
      <c r="A98" s="183" t="s">
        <v>10072</v>
      </c>
      <c r="B98" t="s">
        <v>10073</v>
      </c>
      <c r="C98">
        <v>17</v>
      </c>
      <c r="D98" s="221" t="s">
        <v>3057</v>
      </c>
      <c r="E98" s="186">
        <v>46293</v>
      </c>
      <c r="F98" t="s">
        <v>16141</v>
      </c>
      <c r="G98" s="183" t="s">
        <v>16145</v>
      </c>
      <c r="H98" t="s">
        <v>16146</v>
      </c>
    </row>
    <row r="99" spans="1:8" x14ac:dyDescent="0.2">
      <c r="A99" s="183" t="s">
        <v>10074</v>
      </c>
      <c r="B99" t="s">
        <v>10075</v>
      </c>
      <c r="C99">
        <v>17</v>
      </c>
      <c r="D99" s="221" t="s">
        <v>3057</v>
      </c>
      <c r="E99" s="186">
        <v>46293</v>
      </c>
      <c r="F99" t="s">
        <v>16141</v>
      </c>
      <c r="G99" s="183" t="s">
        <v>16145</v>
      </c>
      <c r="H99" t="s">
        <v>16146</v>
      </c>
    </row>
    <row r="100" spans="1:8" x14ac:dyDescent="0.2">
      <c r="A100" s="183" t="s">
        <v>10076</v>
      </c>
      <c r="B100" t="s">
        <v>10077</v>
      </c>
      <c r="C100">
        <v>8</v>
      </c>
      <c r="D100" s="221" t="s">
        <v>3057</v>
      </c>
      <c r="E100" s="186">
        <v>46293</v>
      </c>
      <c r="F100" t="s">
        <v>16141</v>
      </c>
      <c r="G100" s="183" t="s">
        <v>16145</v>
      </c>
      <c r="H100" t="s">
        <v>16146</v>
      </c>
    </row>
    <row r="101" spans="1:8" x14ac:dyDescent="0.2">
      <c r="A101" s="183" t="s">
        <v>3681</v>
      </c>
      <c r="B101" t="s">
        <v>3682</v>
      </c>
      <c r="C101">
        <v>0</v>
      </c>
      <c r="D101" s="221" t="s">
        <v>3057</v>
      </c>
      <c r="E101" s="186">
        <v>46293</v>
      </c>
      <c r="F101" t="s">
        <v>16141</v>
      </c>
      <c r="G101" s="183" t="s">
        <v>16145</v>
      </c>
      <c r="H101" t="s">
        <v>16146</v>
      </c>
    </row>
    <row r="102" spans="1:8" x14ac:dyDescent="0.2">
      <c r="A102" s="183" t="s">
        <v>3681</v>
      </c>
      <c r="B102" t="s">
        <v>3682</v>
      </c>
      <c r="C102">
        <v>0</v>
      </c>
      <c r="D102" s="221" t="s">
        <v>3057</v>
      </c>
      <c r="E102" s="186">
        <v>46293</v>
      </c>
      <c r="F102" t="s">
        <v>16141</v>
      </c>
      <c r="G102" s="183" t="s">
        <v>16142</v>
      </c>
      <c r="H102" t="s">
        <v>16143</v>
      </c>
    </row>
    <row r="103" spans="1:8" x14ac:dyDescent="0.2">
      <c r="A103" s="183" t="s">
        <v>10078</v>
      </c>
      <c r="B103" t="s">
        <v>10079</v>
      </c>
      <c r="C103">
        <v>0</v>
      </c>
      <c r="D103" s="221" t="s">
        <v>3057</v>
      </c>
      <c r="E103" s="186">
        <v>46293</v>
      </c>
      <c r="F103" t="s">
        <v>16141</v>
      </c>
      <c r="G103" s="183" t="s">
        <v>16145</v>
      </c>
      <c r="H103" t="s">
        <v>16146</v>
      </c>
    </row>
    <row r="104" spans="1:8" x14ac:dyDescent="0.2">
      <c r="A104" s="183" t="s">
        <v>10080</v>
      </c>
      <c r="B104" t="s">
        <v>10081</v>
      </c>
      <c r="C104">
        <v>9</v>
      </c>
      <c r="D104" s="221" t="s">
        <v>3057</v>
      </c>
      <c r="E104" s="186">
        <v>46293</v>
      </c>
      <c r="F104" t="s">
        <v>16141</v>
      </c>
      <c r="G104" s="183" t="s">
        <v>16145</v>
      </c>
      <c r="H104" t="s">
        <v>16146</v>
      </c>
    </row>
    <row r="105" spans="1:8" x14ac:dyDescent="0.2">
      <c r="A105" s="183" t="s">
        <v>10082</v>
      </c>
      <c r="B105" t="s">
        <v>10083</v>
      </c>
      <c r="C105">
        <v>11</v>
      </c>
      <c r="D105" s="221" t="s">
        <v>3057</v>
      </c>
      <c r="E105" s="186">
        <v>46293</v>
      </c>
      <c r="F105" t="s">
        <v>16141</v>
      </c>
      <c r="G105" s="183" t="s">
        <v>16145</v>
      </c>
      <c r="H105" t="s">
        <v>16146</v>
      </c>
    </row>
    <row r="106" spans="1:8" x14ac:dyDescent="0.2">
      <c r="A106" s="183" t="s">
        <v>10084</v>
      </c>
      <c r="B106" t="s">
        <v>10085</v>
      </c>
      <c r="C106">
        <v>5</v>
      </c>
      <c r="D106" s="221" t="s">
        <v>3057</v>
      </c>
      <c r="E106" s="186">
        <v>46293</v>
      </c>
      <c r="F106" t="s">
        <v>16141</v>
      </c>
      <c r="G106" s="183" t="s">
        <v>16145</v>
      </c>
      <c r="H106" t="s">
        <v>16146</v>
      </c>
    </row>
    <row r="107" spans="1:8" x14ac:dyDescent="0.2">
      <c r="A107" s="183" t="s">
        <v>10086</v>
      </c>
      <c r="B107" t="s">
        <v>10087</v>
      </c>
      <c r="C107">
        <v>1</v>
      </c>
      <c r="D107" s="221" t="s">
        <v>3057</v>
      </c>
      <c r="E107" s="186">
        <v>46293</v>
      </c>
      <c r="F107" t="s">
        <v>16141</v>
      </c>
      <c r="G107" s="183" t="s">
        <v>16145</v>
      </c>
      <c r="H107" t="s">
        <v>16146</v>
      </c>
    </row>
    <row r="108" spans="1:8" x14ac:dyDescent="0.2">
      <c r="A108" s="183" t="s">
        <v>10088</v>
      </c>
      <c r="B108" t="s">
        <v>10089</v>
      </c>
      <c r="C108">
        <v>0</v>
      </c>
      <c r="D108" s="221" t="s">
        <v>3057</v>
      </c>
      <c r="E108" s="186">
        <v>46293</v>
      </c>
      <c r="F108" t="s">
        <v>16141</v>
      </c>
      <c r="G108" s="183" t="s">
        <v>16145</v>
      </c>
      <c r="H108" t="s">
        <v>16146</v>
      </c>
    </row>
    <row r="109" spans="1:8" x14ac:dyDescent="0.2">
      <c r="A109" s="183" t="s">
        <v>14637</v>
      </c>
      <c r="B109" t="s">
        <v>14638</v>
      </c>
      <c r="C109">
        <v>81</v>
      </c>
      <c r="D109" s="221" t="s">
        <v>3057</v>
      </c>
      <c r="E109" s="186">
        <v>46293</v>
      </c>
      <c r="F109" t="s">
        <v>16141</v>
      </c>
      <c r="G109" s="183" t="s">
        <v>16145</v>
      </c>
      <c r="H109" t="s">
        <v>16146</v>
      </c>
    </row>
    <row r="110" spans="1:8" x14ac:dyDescent="0.2">
      <c r="A110" s="183" t="s">
        <v>14639</v>
      </c>
      <c r="B110" t="s">
        <v>14640</v>
      </c>
      <c r="C110">
        <v>2</v>
      </c>
      <c r="D110" s="221" t="s">
        <v>3057</v>
      </c>
      <c r="E110" s="186">
        <v>46293</v>
      </c>
      <c r="F110" t="s">
        <v>16141</v>
      </c>
      <c r="G110" s="183" t="s">
        <v>16145</v>
      </c>
      <c r="H110" t="s">
        <v>16146</v>
      </c>
    </row>
    <row r="111" spans="1:8" x14ac:dyDescent="0.2">
      <c r="A111" s="183" t="s">
        <v>14641</v>
      </c>
      <c r="B111" t="s">
        <v>14642</v>
      </c>
      <c r="C111">
        <v>30</v>
      </c>
      <c r="D111" s="221" t="s">
        <v>3057</v>
      </c>
      <c r="E111" s="186">
        <v>46293</v>
      </c>
      <c r="F111" t="s">
        <v>16141</v>
      </c>
      <c r="G111" s="183" t="s">
        <v>16145</v>
      </c>
      <c r="H111" t="s">
        <v>16146</v>
      </c>
    </row>
    <row r="112" spans="1:8" x14ac:dyDescent="0.2">
      <c r="A112" s="183" t="s">
        <v>14643</v>
      </c>
      <c r="B112" t="s">
        <v>14644</v>
      </c>
      <c r="C112">
        <v>18</v>
      </c>
      <c r="D112" s="221" t="s">
        <v>3057</v>
      </c>
      <c r="E112" s="186">
        <v>46293</v>
      </c>
      <c r="F112" t="s">
        <v>16141</v>
      </c>
      <c r="G112" s="183" t="s">
        <v>16145</v>
      </c>
      <c r="H112" t="s">
        <v>16146</v>
      </c>
    </row>
    <row r="113" spans="1:8" x14ac:dyDescent="0.2">
      <c r="A113" s="183" t="s">
        <v>14645</v>
      </c>
      <c r="B113" t="s">
        <v>14646</v>
      </c>
      <c r="C113">
        <v>0</v>
      </c>
      <c r="D113" s="221" t="s">
        <v>3057</v>
      </c>
      <c r="E113" s="186">
        <v>46293</v>
      </c>
      <c r="F113" t="s">
        <v>16141</v>
      </c>
      <c r="G113" s="183" t="s">
        <v>16145</v>
      </c>
      <c r="H113" t="s">
        <v>16146</v>
      </c>
    </row>
    <row r="114" spans="1:8" x14ac:dyDescent="0.2">
      <c r="A114" s="183" t="s">
        <v>14647</v>
      </c>
      <c r="B114" t="s">
        <v>14648</v>
      </c>
      <c r="C114">
        <v>2</v>
      </c>
      <c r="D114" s="221" t="s">
        <v>3057</v>
      </c>
      <c r="E114" s="186">
        <v>46293</v>
      </c>
      <c r="F114" t="s">
        <v>16141</v>
      </c>
      <c r="G114" s="183" t="s">
        <v>16145</v>
      </c>
      <c r="H114" t="s">
        <v>16146</v>
      </c>
    </row>
    <row r="115" spans="1:8" x14ac:dyDescent="0.2">
      <c r="A115" s="183" t="s">
        <v>14649</v>
      </c>
      <c r="B115" t="s">
        <v>14650</v>
      </c>
      <c r="C115">
        <v>2</v>
      </c>
      <c r="D115" s="221" t="s">
        <v>3057</v>
      </c>
      <c r="E115" s="186">
        <v>46293</v>
      </c>
      <c r="F115" t="s">
        <v>16141</v>
      </c>
      <c r="G115" s="183" t="s">
        <v>16145</v>
      </c>
      <c r="H115" t="s">
        <v>16146</v>
      </c>
    </row>
    <row r="116" spans="1:8" x14ac:dyDescent="0.2">
      <c r="A116" s="183" t="s">
        <v>14651</v>
      </c>
      <c r="B116" t="s">
        <v>14652</v>
      </c>
      <c r="C116">
        <v>128</v>
      </c>
      <c r="D116" s="221" t="s">
        <v>3057</v>
      </c>
      <c r="E116" s="186">
        <v>46293</v>
      </c>
      <c r="F116" t="s">
        <v>16141</v>
      </c>
      <c r="G116" s="183" t="s">
        <v>16145</v>
      </c>
      <c r="H116" t="s">
        <v>16146</v>
      </c>
    </row>
    <row r="117" spans="1:8" x14ac:dyDescent="0.2">
      <c r="A117" s="183" t="s">
        <v>14653</v>
      </c>
      <c r="B117" t="s">
        <v>14654</v>
      </c>
      <c r="C117">
        <v>11</v>
      </c>
      <c r="D117" s="221" t="s">
        <v>3057</v>
      </c>
      <c r="E117" s="186">
        <v>46293</v>
      </c>
      <c r="F117" t="s">
        <v>16141</v>
      </c>
      <c r="G117" s="183" t="s">
        <v>16145</v>
      </c>
      <c r="H117" t="s">
        <v>16146</v>
      </c>
    </row>
    <row r="118" spans="1:8" x14ac:dyDescent="0.2">
      <c r="A118" s="183" t="s">
        <v>10090</v>
      </c>
      <c r="B118" t="s">
        <v>10091</v>
      </c>
      <c r="C118">
        <v>214</v>
      </c>
      <c r="D118" s="221" t="s">
        <v>3057</v>
      </c>
      <c r="E118" s="186">
        <v>46293</v>
      </c>
      <c r="F118" t="s">
        <v>16141</v>
      </c>
      <c r="G118" s="183" t="s">
        <v>16145</v>
      </c>
      <c r="H118" t="s">
        <v>16146</v>
      </c>
    </row>
    <row r="119" spans="1:8" x14ac:dyDescent="0.2">
      <c r="A119" s="183" t="s">
        <v>10092</v>
      </c>
      <c r="B119" t="s">
        <v>10093</v>
      </c>
      <c r="C119">
        <v>209</v>
      </c>
      <c r="D119" s="221" t="s">
        <v>3057</v>
      </c>
      <c r="E119" s="186">
        <v>46293</v>
      </c>
      <c r="F119" t="s">
        <v>16141</v>
      </c>
      <c r="G119" s="183" t="s">
        <v>16145</v>
      </c>
      <c r="H119" t="s">
        <v>16146</v>
      </c>
    </row>
    <row r="120" spans="1:8" x14ac:dyDescent="0.2">
      <c r="A120" s="183" t="s">
        <v>10094</v>
      </c>
      <c r="B120" t="s">
        <v>10095</v>
      </c>
      <c r="C120">
        <v>39</v>
      </c>
      <c r="D120" s="221" t="s">
        <v>3057</v>
      </c>
      <c r="E120" s="186">
        <v>46293</v>
      </c>
      <c r="F120" t="s">
        <v>16141</v>
      </c>
      <c r="G120" s="183" t="s">
        <v>16145</v>
      </c>
      <c r="H120" t="s">
        <v>16146</v>
      </c>
    </row>
    <row r="121" spans="1:8" x14ac:dyDescent="0.2">
      <c r="A121" s="183" t="s">
        <v>10096</v>
      </c>
      <c r="B121" t="s">
        <v>10097</v>
      </c>
      <c r="C121">
        <v>60</v>
      </c>
      <c r="D121" s="221" t="s">
        <v>3057</v>
      </c>
      <c r="E121" s="186">
        <v>46293</v>
      </c>
      <c r="F121" t="s">
        <v>16141</v>
      </c>
      <c r="G121" s="183" t="s">
        <v>16145</v>
      </c>
      <c r="H121" t="s">
        <v>16146</v>
      </c>
    </row>
    <row r="122" spans="1:8" x14ac:dyDescent="0.2">
      <c r="A122" s="183" t="s">
        <v>10098</v>
      </c>
      <c r="B122" t="s">
        <v>10099</v>
      </c>
      <c r="C122">
        <v>62</v>
      </c>
      <c r="D122" s="221" t="s">
        <v>3057</v>
      </c>
      <c r="E122" s="186">
        <v>46293</v>
      </c>
      <c r="F122" t="s">
        <v>16141</v>
      </c>
      <c r="G122" s="183" t="s">
        <v>16145</v>
      </c>
      <c r="H122" t="s">
        <v>16146</v>
      </c>
    </row>
    <row r="123" spans="1:8" x14ac:dyDescent="0.2">
      <c r="A123" s="183" t="s">
        <v>10100</v>
      </c>
      <c r="B123" t="s">
        <v>10101</v>
      </c>
      <c r="C123">
        <v>20</v>
      </c>
      <c r="D123" s="221" t="s">
        <v>3057</v>
      </c>
      <c r="E123" s="186">
        <v>46293</v>
      </c>
      <c r="F123" t="s">
        <v>16141</v>
      </c>
      <c r="G123" s="183" t="s">
        <v>16145</v>
      </c>
      <c r="H123" t="s">
        <v>16146</v>
      </c>
    </row>
    <row r="124" spans="1:8" x14ac:dyDescent="0.2">
      <c r="A124" s="183" t="s">
        <v>5706</v>
      </c>
      <c r="B124" t="s">
        <v>3495</v>
      </c>
      <c r="C124">
        <v>6</v>
      </c>
      <c r="D124" s="221" t="s">
        <v>3057</v>
      </c>
      <c r="E124" s="186">
        <v>46293</v>
      </c>
      <c r="F124" t="s">
        <v>16141</v>
      </c>
      <c r="G124" s="183" t="s">
        <v>16142</v>
      </c>
      <c r="H124" t="s">
        <v>16143</v>
      </c>
    </row>
    <row r="125" spans="1:8" x14ac:dyDescent="0.2">
      <c r="A125" s="183" t="s">
        <v>5707</v>
      </c>
      <c r="B125" t="s">
        <v>3496</v>
      </c>
      <c r="C125">
        <v>14</v>
      </c>
      <c r="D125" s="221" t="s">
        <v>3057</v>
      </c>
      <c r="E125" s="186">
        <v>46293</v>
      </c>
      <c r="F125" t="s">
        <v>16141</v>
      </c>
      <c r="G125" s="183" t="s">
        <v>16142</v>
      </c>
      <c r="H125" t="s">
        <v>16143</v>
      </c>
    </row>
    <row r="126" spans="1:8" x14ac:dyDescent="0.2">
      <c r="A126" s="183" t="s">
        <v>5708</v>
      </c>
      <c r="B126" t="s">
        <v>5709</v>
      </c>
      <c r="C126">
        <v>53</v>
      </c>
      <c r="D126" s="221" t="s">
        <v>3057</v>
      </c>
      <c r="E126" s="186">
        <v>46293</v>
      </c>
      <c r="F126" t="s">
        <v>16141</v>
      </c>
      <c r="G126" s="183" t="s">
        <v>16142</v>
      </c>
      <c r="H126" t="s">
        <v>16143</v>
      </c>
    </row>
    <row r="127" spans="1:8" x14ac:dyDescent="0.2">
      <c r="A127" s="183" t="s">
        <v>5710</v>
      </c>
      <c r="B127" t="s">
        <v>3497</v>
      </c>
      <c r="C127">
        <v>23</v>
      </c>
      <c r="D127" s="221" t="s">
        <v>3057</v>
      </c>
      <c r="E127" s="186">
        <v>46293</v>
      </c>
      <c r="F127" t="s">
        <v>16141</v>
      </c>
      <c r="G127" s="183" t="s">
        <v>16142</v>
      </c>
      <c r="H127" t="s">
        <v>16143</v>
      </c>
    </row>
    <row r="128" spans="1:8" x14ac:dyDescent="0.2">
      <c r="A128" s="183" t="s">
        <v>5711</v>
      </c>
      <c r="B128" t="s">
        <v>3498</v>
      </c>
      <c r="C128">
        <v>20</v>
      </c>
      <c r="D128" s="221" t="s">
        <v>3057</v>
      </c>
      <c r="E128" s="186">
        <v>46293</v>
      </c>
      <c r="F128" t="s">
        <v>16141</v>
      </c>
      <c r="G128" s="183" t="s">
        <v>16142</v>
      </c>
      <c r="H128" t="s">
        <v>16143</v>
      </c>
    </row>
    <row r="129" spans="1:8" x14ac:dyDescent="0.2">
      <c r="A129" s="183" t="s">
        <v>5712</v>
      </c>
      <c r="B129" t="s">
        <v>3499</v>
      </c>
      <c r="C129">
        <v>20</v>
      </c>
      <c r="D129" s="221" t="s">
        <v>3057</v>
      </c>
      <c r="E129" s="186">
        <v>46293</v>
      </c>
      <c r="F129" t="s">
        <v>16141</v>
      </c>
      <c r="G129" s="183" t="s">
        <v>16142</v>
      </c>
      <c r="H129" t="s">
        <v>16143</v>
      </c>
    </row>
    <row r="130" spans="1:8" x14ac:dyDescent="0.2">
      <c r="A130" s="183" t="s">
        <v>3683</v>
      </c>
      <c r="B130" t="s">
        <v>5713</v>
      </c>
      <c r="C130">
        <v>41</v>
      </c>
      <c r="D130" s="221" t="s">
        <v>3057</v>
      </c>
      <c r="E130" s="186">
        <v>46293</v>
      </c>
      <c r="F130" t="s">
        <v>16141</v>
      </c>
      <c r="G130" s="183" t="s">
        <v>16142</v>
      </c>
      <c r="H130" t="s">
        <v>16143</v>
      </c>
    </row>
    <row r="131" spans="1:8" x14ac:dyDescent="0.2">
      <c r="A131" s="183" t="s">
        <v>3684</v>
      </c>
      <c r="B131" t="s">
        <v>5714</v>
      </c>
      <c r="C131">
        <v>46</v>
      </c>
      <c r="D131" s="221" t="s">
        <v>3057</v>
      </c>
      <c r="E131" s="186">
        <v>46293</v>
      </c>
      <c r="F131" t="s">
        <v>16141</v>
      </c>
      <c r="G131" s="183" t="s">
        <v>16142</v>
      </c>
      <c r="H131" t="s">
        <v>16143</v>
      </c>
    </row>
    <row r="132" spans="1:8" x14ac:dyDescent="0.2">
      <c r="A132" s="183" t="s">
        <v>3685</v>
      </c>
      <c r="B132" t="s">
        <v>5715</v>
      </c>
      <c r="C132">
        <v>45</v>
      </c>
      <c r="D132" s="221" t="s">
        <v>3057</v>
      </c>
      <c r="E132" s="186">
        <v>46293</v>
      </c>
      <c r="F132" t="s">
        <v>16141</v>
      </c>
      <c r="G132" s="183" t="s">
        <v>16142</v>
      </c>
      <c r="H132" t="s">
        <v>16143</v>
      </c>
    </row>
    <row r="133" spans="1:8" x14ac:dyDescent="0.2">
      <c r="A133" s="183" t="s">
        <v>3686</v>
      </c>
      <c r="B133" t="s">
        <v>5716</v>
      </c>
      <c r="C133">
        <v>55</v>
      </c>
      <c r="D133" s="221" t="s">
        <v>3057</v>
      </c>
      <c r="E133" s="186">
        <v>46293</v>
      </c>
      <c r="F133" t="s">
        <v>16141</v>
      </c>
      <c r="G133" s="183" t="s">
        <v>16142</v>
      </c>
      <c r="H133" t="s">
        <v>16143</v>
      </c>
    </row>
    <row r="134" spans="1:8" x14ac:dyDescent="0.2">
      <c r="A134" s="183" t="s">
        <v>3687</v>
      </c>
      <c r="B134" t="s">
        <v>5717</v>
      </c>
      <c r="C134">
        <v>55</v>
      </c>
      <c r="D134" s="221" t="s">
        <v>3057</v>
      </c>
      <c r="E134" s="186">
        <v>46293</v>
      </c>
      <c r="F134" t="s">
        <v>16141</v>
      </c>
      <c r="G134" s="183" t="s">
        <v>16142</v>
      </c>
      <c r="H134" t="s">
        <v>16143</v>
      </c>
    </row>
    <row r="135" spans="1:8" x14ac:dyDescent="0.2">
      <c r="A135" s="183" t="s">
        <v>3688</v>
      </c>
      <c r="B135" t="s">
        <v>5718</v>
      </c>
      <c r="C135">
        <v>62</v>
      </c>
      <c r="D135" s="221" t="s">
        <v>3057</v>
      </c>
      <c r="E135" s="186">
        <v>46293</v>
      </c>
      <c r="F135" t="s">
        <v>16141</v>
      </c>
      <c r="G135" s="183" t="s">
        <v>16142</v>
      </c>
      <c r="H135" t="s">
        <v>16143</v>
      </c>
    </row>
    <row r="136" spans="1:8" x14ac:dyDescent="0.2">
      <c r="A136" s="183" t="s">
        <v>3689</v>
      </c>
      <c r="B136" t="s">
        <v>5719</v>
      </c>
      <c r="C136">
        <v>55</v>
      </c>
      <c r="D136" s="221" t="s">
        <v>3057</v>
      </c>
      <c r="E136" s="186">
        <v>46293</v>
      </c>
      <c r="F136" t="s">
        <v>16141</v>
      </c>
      <c r="G136" s="183" t="s">
        <v>16142</v>
      </c>
      <c r="H136" t="s">
        <v>16143</v>
      </c>
    </row>
    <row r="137" spans="1:8" x14ac:dyDescent="0.2">
      <c r="A137" s="183" t="s">
        <v>3690</v>
      </c>
      <c r="B137" t="s">
        <v>5720</v>
      </c>
      <c r="C137">
        <v>31</v>
      </c>
      <c r="D137" s="221" t="s">
        <v>3057</v>
      </c>
      <c r="E137" s="186">
        <v>46293</v>
      </c>
      <c r="F137" t="s">
        <v>16141</v>
      </c>
      <c r="G137" s="183" t="s">
        <v>16142</v>
      </c>
      <c r="H137" t="s">
        <v>16143</v>
      </c>
    </row>
    <row r="138" spans="1:8" x14ac:dyDescent="0.2">
      <c r="A138" s="183" t="s">
        <v>3691</v>
      </c>
      <c r="B138" t="s">
        <v>5721</v>
      </c>
      <c r="C138">
        <v>47</v>
      </c>
      <c r="D138" s="221" t="s">
        <v>3057</v>
      </c>
      <c r="E138" s="186">
        <v>46293</v>
      </c>
      <c r="F138" t="s">
        <v>16141</v>
      </c>
      <c r="G138" s="183" t="s">
        <v>16142</v>
      </c>
      <c r="H138" t="s">
        <v>16143</v>
      </c>
    </row>
    <row r="139" spans="1:8" x14ac:dyDescent="0.2">
      <c r="A139" s="183" t="s">
        <v>3692</v>
      </c>
      <c r="B139" t="s">
        <v>5722</v>
      </c>
      <c r="C139">
        <v>73</v>
      </c>
      <c r="D139" s="221" t="s">
        <v>3057</v>
      </c>
      <c r="E139" s="186">
        <v>46293</v>
      </c>
      <c r="F139" t="s">
        <v>16141</v>
      </c>
      <c r="G139" s="183" t="s">
        <v>16142</v>
      </c>
      <c r="H139" t="s">
        <v>16143</v>
      </c>
    </row>
    <row r="140" spans="1:8" x14ac:dyDescent="0.2">
      <c r="A140" s="183" t="s">
        <v>3693</v>
      </c>
      <c r="B140" t="s">
        <v>5723</v>
      </c>
      <c r="C140">
        <v>42</v>
      </c>
      <c r="D140" s="221" t="s">
        <v>3057</v>
      </c>
      <c r="E140" s="186">
        <v>46293</v>
      </c>
      <c r="F140" t="s">
        <v>16141</v>
      </c>
      <c r="G140" s="183" t="s">
        <v>16142</v>
      </c>
      <c r="H140" t="s">
        <v>16143</v>
      </c>
    </row>
    <row r="141" spans="1:8" x14ac:dyDescent="0.2">
      <c r="A141" s="183" t="s">
        <v>3694</v>
      </c>
      <c r="B141" t="s">
        <v>5724</v>
      </c>
      <c r="C141">
        <v>35</v>
      </c>
      <c r="D141" s="221" t="s">
        <v>3057</v>
      </c>
      <c r="E141" s="186">
        <v>46293</v>
      </c>
      <c r="F141" t="s">
        <v>16141</v>
      </c>
      <c r="G141" s="183" t="s">
        <v>16142</v>
      </c>
      <c r="H141" t="s">
        <v>16143</v>
      </c>
    </row>
    <row r="142" spans="1:8" x14ac:dyDescent="0.2">
      <c r="A142" s="183" t="s">
        <v>3695</v>
      </c>
      <c r="B142" t="s">
        <v>5725</v>
      </c>
      <c r="C142">
        <v>79</v>
      </c>
      <c r="D142" s="221" t="s">
        <v>3057</v>
      </c>
      <c r="E142" s="186">
        <v>46293</v>
      </c>
      <c r="F142" t="s">
        <v>16141</v>
      </c>
      <c r="G142" s="183" t="s">
        <v>16142</v>
      </c>
      <c r="H142" t="s">
        <v>16143</v>
      </c>
    </row>
    <row r="143" spans="1:8" x14ac:dyDescent="0.2">
      <c r="A143" s="183" t="s">
        <v>3696</v>
      </c>
      <c r="B143" t="s">
        <v>5726</v>
      </c>
      <c r="C143">
        <v>29</v>
      </c>
      <c r="D143" s="221" t="s">
        <v>3057</v>
      </c>
      <c r="E143" s="186">
        <v>46293</v>
      </c>
      <c r="F143" t="s">
        <v>16141</v>
      </c>
      <c r="G143" s="183" t="s">
        <v>16142</v>
      </c>
      <c r="H143" t="s">
        <v>16143</v>
      </c>
    </row>
    <row r="144" spans="1:8" x14ac:dyDescent="0.2">
      <c r="A144" s="183" t="s">
        <v>3697</v>
      </c>
      <c r="B144" t="s">
        <v>5727</v>
      </c>
      <c r="C144">
        <v>31</v>
      </c>
      <c r="D144" s="221" t="s">
        <v>3057</v>
      </c>
      <c r="E144" s="186">
        <v>46293</v>
      </c>
      <c r="F144" t="s">
        <v>16141</v>
      </c>
      <c r="G144" s="183" t="s">
        <v>16142</v>
      </c>
      <c r="H144" t="s">
        <v>16143</v>
      </c>
    </row>
    <row r="145" spans="1:8" x14ac:dyDescent="0.2">
      <c r="A145" s="183" t="s">
        <v>3698</v>
      </c>
      <c r="B145" t="s">
        <v>5728</v>
      </c>
      <c r="C145">
        <v>25</v>
      </c>
      <c r="D145" s="221" t="s">
        <v>3057</v>
      </c>
      <c r="E145" s="186">
        <v>46293</v>
      </c>
      <c r="F145" t="s">
        <v>16141</v>
      </c>
      <c r="G145" s="183" t="s">
        <v>16142</v>
      </c>
      <c r="H145" t="s">
        <v>16143</v>
      </c>
    </row>
    <row r="146" spans="1:8" x14ac:dyDescent="0.2">
      <c r="A146" s="183" t="s">
        <v>3699</v>
      </c>
      <c r="B146" t="s">
        <v>5729</v>
      </c>
      <c r="C146">
        <v>31</v>
      </c>
      <c r="D146" s="221" t="s">
        <v>3057</v>
      </c>
      <c r="E146" s="186">
        <v>46293</v>
      </c>
      <c r="F146" t="s">
        <v>16141</v>
      </c>
      <c r="G146" s="183" t="s">
        <v>16142</v>
      </c>
      <c r="H146" t="s">
        <v>16143</v>
      </c>
    </row>
    <row r="147" spans="1:8" x14ac:dyDescent="0.2">
      <c r="A147" s="183" t="s">
        <v>3700</v>
      </c>
      <c r="B147" t="s">
        <v>5730</v>
      </c>
      <c r="C147">
        <v>16</v>
      </c>
      <c r="D147" s="221" t="s">
        <v>3057</v>
      </c>
      <c r="E147" s="186">
        <v>46293</v>
      </c>
      <c r="F147" t="s">
        <v>16141</v>
      </c>
      <c r="G147" s="183" t="s">
        <v>16142</v>
      </c>
      <c r="H147" t="s">
        <v>16143</v>
      </c>
    </row>
    <row r="148" spans="1:8" x14ac:dyDescent="0.2">
      <c r="A148" s="183" t="s">
        <v>3701</v>
      </c>
      <c r="B148" t="s">
        <v>5731</v>
      </c>
      <c r="C148">
        <v>19</v>
      </c>
      <c r="D148" s="221" t="s">
        <v>3057</v>
      </c>
      <c r="E148" s="186">
        <v>46293</v>
      </c>
      <c r="F148" t="s">
        <v>16141</v>
      </c>
      <c r="G148" s="183" t="s">
        <v>16142</v>
      </c>
      <c r="H148" t="s">
        <v>16143</v>
      </c>
    </row>
    <row r="149" spans="1:8" x14ac:dyDescent="0.2">
      <c r="A149" s="183" t="s">
        <v>3702</v>
      </c>
      <c r="B149" t="s">
        <v>5732</v>
      </c>
      <c r="C149">
        <v>115</v>
      </c>
      <c r="D149" s="221" t="s">
        <v>3057</v>
      </c>
      <c r="E149" s="186">
        <v>46293</v>
      </c>
      <c r="F149" t="s">
        <v>16141</v>
      </c>
      <c r="G149" s="183" t="s">
        <v>16142</v>
      </c>
      <c r="H149" t="s">
        <v>16143</v>
      </c>
    </row>
    <row r="150" spans="1:8" x14ac:dyDescent="0.2">
      <c r="A150" s="183" t="s">
        <v>10102</v>
      </c>
      <c r="B150" t="s">
        <v>10103</v>
      </c>
      <c r="C150">
        <v>49</v>
      </c>
      <c r="D150" s="221" t="s">
        <v>3057</v>
      </c>
      <c r="E150" s="186">
        <v>46293</v>
      </c>
      <c r="F150" t="s">
        <v>16141</v>
      </c>
      <c r="G150" s="183" t="s">
        <v>16145</v>
      </c>
      <c r="H150" t="s">
        <v>16146</v>
      </c>
    </row>
    <row r="151" spans="1:8" x14ac:dyDescent="0.2">
      <c r="A151" s="183" t="s">
        <v>14791</v>
      </c>
      <c r="B151" t="s">
        <v>14792</v>
      </c>
      <c r="C151">
        <v>16</v>
      </c>
      <c r="D151" s="221" t="s">
        <v>3057</v>
      </c>
      <c r="E151" s="186">
        <v>46293</v>
      </c>
      <c r="F151" t="s">
        <v>16141</v>
      </c>
      <c r="G151" s="183" t="s">
        <v>16145</v>
      </c>
      <c r="H151" t="s">
        <v>16146</v>
      </c>
    </row>
    <row r="152" spans="1:8" x14ac:dyDescent="0.2">
      <c r="A152" s="183" t="s">
        <v>14793</v>
      </c>
      <c r="B152" t="s">
        <v>14794</v>
      </c>
      <c r="C152">
        <v>13</v>
      </c>
      <c r="D152" s="221" t="s">
        <v>3057</v>
      </c>
      <c r="E152" s="186">
        <v>46293</v>
      </c>
      <c r="F152" t="s">
        <v>16141</v>
      </c>
      <c r="G152" s="183" t="s">
        <v>16145</v>
      </c>
      <c r="H152" t="s">
        <v>16146</v>
      </c>
    </row>
    <row r="153" spans="1:8" x14ac:dyDescent="0.2">
      <c r="A153" s="183" t="s">
        <v>14795</v>
      </c>
      <c r="B153" t="s">
        <v>14796</v>
      </c>
      <c r="C153">
        <v>18</v>
      </c>
      <c r="D153" s="221" t="s">
        <v>3057</v>
      </c>
      <c r="E153" s="186">
        <v>46293</v>
      </c>
      <c r="F153" t="s">
        <v>16141</v>
      </c>
      <c r="G153" s="183" t="s">
        <v>16145</v>
      </c>
      <c r="H153" t="s">
        <v>16146</v>
      </c>
    </row>
    <row r="154" spans="1:8" x14ac:dyDescent="0.2">
      <c r="A154" s="183" t="s">
        <v>14797</v>
      </c>
      <c r="B154" t="s">
        <v>14798</v>
      </c>
      <c r="C154">
        <v>20</v>
      </c>
      <c r="D154" s="221" t="s">
        <v>3057</v>
      </c>
      <c r="E154" s="186">
        <v>46293</v>
      </c>
      <c r="F154" t="s">
        <v>16141</v>
      </c>
      <c r="G154" s="183" t="s">
        <v>16145</v>
      </c>
      <c r="H154" t="s">
        <v>16146</v>
      </c>
    </row>
    <row r="155" spans="1:8" x14ac:dyDescent="0.2">
      <c r="A155" s="183" t="s">
        <v>14799</v>
      </c>
      <c r="B155" t="s">
        <v>14800</v>
      </c>
      <c r="C155">
        <v>26</v>
      </c>
      <c r="D155" s="221" t="s">
        <v>3057</v>
      </c>
      <c r="E155" s="186">
        <v>46293</v>
      </c>
      <c r="F155" t="s">
        <v>16141</v>
      </c>
      <c r="G155" s="183" t="s">
        <v>16145</v>
      </c>
      <c r="H155" t="s">
        <v>16146</v>
      </c>
    </row>
    <row r="156" spans="1:8" x14ac:dyDescent="0.2">
      <c r="A156" s="183" t="s">
        <v>14801</v>
      </c>
      <c r="B156" t="s">
        <v>14802</v>
      </c>
      <c r="C156">
        <v>17</v>
      </c>
      <c r="D156" s="221" t="s">
        <v>3057</v>
      </c>
      <c r="E156" s="186">
        <v>46293</v>
      </c>
      <c r="F156" t="s">
        <v>16141</v>
      </c>
      <c r="G156" s="183" t="s">
        <v>16145</v>
      </c>
      <c r="H156" t="s">
        <v>16146</v>
      </c>
    </row>
    <row r="157" spans="1:8" x14ac:dyDescent="0.2">
      <c r="A157" s="183" t="s">
        <v>5733</v>
      </c>
      <c r="B157" t="s">
        <v>3500</v>
      </c>
      <c r="C157">
        <v>6</v>
      </c>
      <c r="D157" s="221" t="s">
        <v>3057</v>
      </c>
      <c r="E157" s="186">
        <v>46293</v>
      </c>
      <c r="F157" t="s">
        <v>16141</v>
      </c>
      <c r="G157" s="183" t="s">
        <v>16142</v>
      </c>
      <c r="H157" t="s">
        <v>16143</v>
      </c>
    </row>
    <row r="158" spans="1:8" x14ac:dyDescent="0.2">
      <c r="A158" s="183" t="s">
        <v>5734</v>
      </c>
      <c r="B158" t="s">
        <v>5735</v>
      </c>
      <c r="C158">
        <v>8</v>
      </c>
      <c r="D158" s="221" t="s">
        <v>3057</v>
      </c>
      <c r="E158" s="186">
        <v>46293</v>
      </c>
      <c r="F158" t="s">
        <v>16141</v>
      </c>
      <c r="G158" s="183" t="s">
        <v>16142</v>
      </c>
      <c r="H158" t="s">
        <v>16143</v>
      </c>
    </row>
    <row r="159" spans="1:8" x14ac:dyDescent="0.2">
      <c r="A159" s="183" t="s">
        <v>5736</v>
      </c>
      <c r="B159" t="s">
        <v>5737</v>
      </c>
      <c r="C159">
        <v>3</v>
      </c>
      <c r="D159" s="221" t="s">
        <v>3057</v>
      </c>
      <c r="E159" s="186">
        <v>46293</v>
      </c>
      <c r="F159" t="s">
        <v>16141</v>
      </c>
      <c r="G159" s="183" t="s">
        <v>16142</v>
      </c>
      <c r="H159" t="s">
        <v>16143</v>
      </c>
    </row>
    <row r="160" spans="1:8" x14ac:dyDescent="0.2">
      <c r="A160" s="183" t="s">
        <v>3703</v>
      </c>
      <c r="B160" t="s">
        <v>5738</v>
      </c>
      <c r="C160">
        <v>13</v>
      </c>
      <c r="D160" s="221" t="s">
        <v>3057</v>
      </c>
      <c r="E160" s="186">
        <v>46293</v>
      </c>
      <c r="F160" t="s">
        <v>16141</v>
      </c>
      <c r="G160" s="183" t="s">
        <v>16142</v>
      </c>
      <c r="H160" t="s">
        <v>16143</v>
      </c>
    </row>
    <row r="161" spans="1:8" x14ac:dyDescent="0.2">
      <c r="A161" s="183" t="s">
        <v>5739</v>
      </c>
      <c r="B161" t="s">
        <v>3501</v>
      </c>
      <c r="C161">
        <v>8</v>
      </c>
      <c r="D161" s="221" t="s">
        <v>3057</v>
      </c>
      <c r="E161" s="186">
        <v>46293</v>
      </c>
      <c r="F161" t="s">
        <v>16141</v>
      </c>
      <c r="G161" s="183" t="s">
        <v>16142</v>
      </c>
      <c r="H161" t="s">
        <v>16143</v>
      </c>
    </row>
    <row r="162" spans="1:8" x14ac:dyDescent="0.2">
      <c r="A162" s="183" t="s">
        <v>3704</v>
      </c>
      <c r="B162" t="s">
        <v>5740</v>
      </c>
      <c r="C162">
        <v>17</v>
      </c>
      <c r="D162" s="221" t="s">
        <v>3057</v>
      </c>
      <c r="E162" s="186">
        <v>46293</v>
      </c>
      <c r="F162" t="s">
        <v>16141</v>
      </c>
      <c r="G162" s="183" t="s">
        <v>16142</v>
      </c>
      <c r="H162" t="s">
        <v>16143</v>
      </c>
    </row>
    <row r="163" spans="1:8" x14ac:dyDescent="0.2">
      <c r="A163" s="183" t="s">
        <v>3705</v>
      </c>
      <c r="B163" t="s">
        <v>5741</v>
      </c>
      <c r="C163">
        <v>18</v>
      </c>
      <c r="D163" s="221" t="s">
        <v>3057</v>
      </c>
      <c r="E163" s="186">
        <v>46293</v>
      </c>
      <c r="F163" t="s">
        <v>16141</v>
      </c>
      <c r="G163" s="183" t="s">
        <v>16142</v>
      </c>
      <c r="H163" t="s">
        <v>16143</v>
      </c>
    </row>
    <row r="164" spans="1:8" x14ac:dyDescent="0.2">
      <c r="A164" s="183" t="s">
        <v>5742</v>
      </c>
      <c r="B164" t="s">
        <v>5743</v>
      </c>
      <c r="C164">
        <v>76</v>
      </c>
      <c r="D164" s="221" t="s">
        <v>3057</v>
      </c>
      <c r="E164" s="186">
        <v>46293</v>
      </c>
      <c r="F164" t="s">
        <v>16141</v>
      </c>
      <c r="G164" s="183" t="s">
        <v>16142</v>
      </c>
      <c r="H164" t="s">
        <v>16143</v>
      </c>
    </row>
    <row r="165" spans="1:8" x14ac:dyDescent="0.2">
      <c r="A165" s="183" t="s">
        <v>10104</v>
      </c>
      <c r="B165" t="s">
        <v>10105</v>
      </c>
      <c r="C165">
        <v>0</v>
      </c>
      <c r="D165" s="221" t="s">
        <v>3057</v>
      </c>
      <c r="E165" s="186">
        <v>46293</v>
      </c>
      <c r="F165" t="s">
        <v>16141</v>
      </c>
      <c r="G165" s="183" t="s">
        <v>16145</v>
      </c>
      <c r="H165" t="s">
        <v>16146</v>
      </c>
    </row>
    <row r="166" spans="1:8" x14ac:dyDescent="0.2">
      <c r="A166" s="183" t="s">
        <v>3706</v>
      </c>
      <c r="B166" t="s">
        <v>5744</v>
      </c>
      <c r="C166">
        <v>5</v>
      </c>
      <c r="D166" s="221" t="s">
        <v>3057</v>
      </c>
      <c r="E166" s="186">
        <v>46293</v>
      </c>
      <c r="F166" t="s">
        <v>16141</v>
      </c>
      <c r="G166" s="183" t="s">
        <v>16142</v>
      </c>
      <c r="H166" t="s">
        <v>16143</v>
      </c>
    </row>
    <row r="167" spans="1:8" x14ac:dyDescent="0.2">
      <c r="A167" s="183" t="s">
        <v>3707</v>
      </c>
      <c r="B167" t="s">
        <v>5745</v>
      </c>
      <c r="C167">
        <v>29</v>
      </c>
      <c r="D167" s="221" t="s">
        <v>3057</v>
      </c>
      <c r="E167" s="186">
        <v>46293</v>
      </c>
      <c r="F167" t="s">
        <v>16141</v>
      </c>
      <c r="G167" s="183" t="s">
        <v>16142</v>
      </c>
      <c r="H167" t="s">
        <v>16143</v>
      </c>
    </row>
    <row r="168" spans="1:8" x14ac:dyDescent="0.2">
      <c r="A168" s="183" t="s">
        <v>3708</v>
      </c>
      <c r="B168" t="s">
        <v>5746</v>
      </c>
      <c r="C168">
        <v>121</v>
      </c>
      <c r="D168" s="221" t="s">
        <v>3057</v>
      </c>
      <c r="E168" s="186">
        <v>46293</v>
      </c>
      <c r="F168" t="s">
        <v>16141</v>
      </c>
      <c r="G168" s="183" t="s">
        <v>16142</v>
      </c>
      <c r="H168" t="s">
        <v>16143</v>
      </c>
    </row>
    <row r="169" spans="1:8" x14ac:dyDescent="0.2">
      <c r="A169" s="183" t="s">
        <v>3709</v>
      </c>
      <c r="B169" t="s">
        <v>5747</v>
      </c>
      <c r="C169">
        <v>70</v>
      </c>
      <c r="D169" s="221" t="s">
        <v>3057</v>
      </c>
      <c r="E169" s="186">
        <v>46293</v>
      </c>
      <c r="F169" t="s">
        <v>16141</v>
      </c>
      <c r="G169" s="183" t="s">
        <v>16142</v>
      </c>
      <c r="H169" t="s">
        <v>16143</v>
      </c>
    </row>
    <row r="170" spans="1:8" x14ac:dyDescent="0.2">
      <c r="A170" s="183" t="s">
        <v>3710</v>
      </c>
      <c r="B170" t="s">
        <v>5748</v>
      </c>
      <c r="C170">
        <v>26</v>
      </c>
      <c r="D170" s="221" t="s">
        <v>3057</v>
      </c>
      <c r="E170" s="186">
        <v>46293</v>
      </c>
      <c r="F170" t="s">
        <v>16141</v>
      </c>
      <c r="G170" s="183" t="s">
        <v>16142</v>
      </c>
      <c r="H170" t="s">
        <v>16143</v>
      </c>
    </row>
    <row r="171" spans="1:8" x14ac:dyDescent="0.2">
      <c r="A171" s="183" t="s">
        <v>3711</v>
      </c>
      <c r="B171" t="s">
        <v>5749</v>
      </c>
      <c r="C171">
        <v>3</v>
      </c>
      <c r="D171" s="221" t="s">
        <v>3057</v>
      </c>
      <c r="E171" s="186">
        <v>46293</v>
      </c>
      <c r="F171" t="s">
        <v>16141</v>
      </c>
      <c r="G171" s="183" t="s">
        <v>16142</v>
      </c>
      <c r="H171" t="s">
        <v>16143</v>
      </c>
    </row>
    <row r="172" spans="1:8" x14ac:dyDescent="0.2">
      <c r="A172" s="183" t="s">
        <v>10106</v>
      </c>
      <c r="B172" t="s">
        <v>10107</v>
      </c>
      <c r="C172">
        <v>33</v>
      </c>
      <c r="D172" s="221" t="s">
        <v>3057</v>
      </c>
      <c r="E172" s="186">
        <v>46293</v>
      </c>
      <c r="F172" t="s">
        <v>16141</v>
      </c>
      <c r="G172" s="183" t="s">
        <v>16145</v>
      </c>
      <c r="H172" t="s">
        <v>16146</v>
      </c>
    </row>
    <row r="173" spans="1:8" x14ac:dyDescent="0.2">
      <c r="A173" s="183" t="s">
        <v>10108</v>
      </c>
      <c r="B173" t="s">
        <v>10109</v>
      </c>
      <c r="C173">
        <v>27</v>
      </c>
      <c r="D173" s="221" t="s">
        <v>3057</v>
      </c>
      <c r="E173" s="186">
        <v>46293</v>
      </c>
      <c r="F173" t="s">
        <v>16141</v>
      </c>
      <c r="G173" s="183" t="s">
        <v>16145</v>
      </c>
      <c r="H173" t="s">
        <v>16146</v>
      </c>
    </row>
    <row r="174" spans="1:8" x14ac:dyDescent="0.2">
      <c r="A174" s="183" t="s">
        <v>3712</v>
      </c>
      <c r="B174" t="s">
        <v>5750</v>
      </c>
      <c r="C174">
        <v>1</v>
      </c>
      <c r="D174" s="221" t="s">
        <v>3057</v>
      </c>
      <c r="E174" s="186">
        <v>46293</v>
      </c>
      <c r="F174" t="s">
        <v>16141</v>
      </c>
      <c r="G174" s="183" t="s">
        <v>16142</v>
      </c>
      <c r="H174" t="s">
        <v>16143</v>
      </c>
    </row>
    <row r="175" spans="1:8" x14ac:dyDescent="0.2">
      <c r="A175" s="183" t="s">
        <v>3713</v>
      </c>
      <c r="B175" t="s">
        <v>3714</v>
      </c>
      <c r="C175">
        <v>0</v>
      </c>
      <c r="D175" s="221" t="s">
        <v>3057</v>
      </c>
      <c r="E175" s="186">
        <v>46293</v>
      </c>
      <c r="F175" t="s">
        <v>16141</v>
      </c>
      <c r="G175" s="183" t="s">
        <v>16145</v>
      </c>
      <c r="H175" t="s">
        <v>16146</v>
      </c>
    </row>
    <row r="176" spans="1:8" x14ac:dyDescent="0.2">
      <c r="A176" s="183" t="s">
        <v>3713</v>
      </c>
      <c r="B176" t="s">
        <v>3714</v>
      </c>
      <c r="C176">
        <v>1</v>
      </c>
      <c r="D176" s="221" t="s">
        <v>3057</v>
      </c>
      <c r="E176" s="186">
        <v>46293</v>
      </c>
      <c r="F176" t="s">
        <v>16141</v>
      </c>
      <c r="G176" s="183" t="s">
        <v>16142</v>
      </c>
      <c r="H176" t="s">
        <v>16143</v>
      </c>
    </row>
    <row r="177" spans="1:8" x14ac:dyDescent="0.2">
      <c r="A177" s="183" t="s">
        <v>3715</v>
      </c>
      <c r="B177" t="s">
        <v>3716</v>
      </c>
      <c r="C177">
        <v>0</v>
      </c>
      <c r="D177" s="221" t="s">
        <v>3057</v>
      </c>
      <c r="E177" s="186">
        <v>46293</v>
      </c>
      <c r="F177" t="s">
        <v>16141</v>
      </c>
      <c r="G177" s="183" t="s">
        <v>16145</v>
      </c>
      <c r="H177" t="s">
        <v>16146</v>
      </c>
    </row>
    <row r="178" spans="1:8" x14ac:dyDescent="0.2">
      <c r="A178" s="183" t="s">
        <v>3715</v>
      </c>
      <c r="B178" t="s">
        <v>3716</v>
      </c>
      <c r="C178">
        <v>1</v>
      </c>
      <c r="D178" s="221" t="s">
        <v>3057</v>
      </c>
      <c r="E178" s="186">
        <v>46293</v>
      </c>
      <c r="F178" t="s">
        <v>16141</v>
      </c>
      <c r="G178" s="183" t="s">
        <v>16142</v>
      </c>
      <c r="H178" t="s">
        <v>16143</v>
      </c>
    </row>
    <row r="179" spans="1:8" x14ac:dyDescent="0.2">
      <c r="A179" s="183" t="s">
        <v>3717</v>
      </c>
      <c r="B179" t="s">
        <v>3718</v>
      </c>
      <c r="C179">
        <v>0</v>
      </c>
      <c r="D179" s="221" t="s">
        <v>3057</v>
      </c>
      <c r="E179" s="186">
        <v>46293</v>
      </c>
      <c r="F179" t="s">
        <v>16141</v>
      </c>
      <c r="G179" s="183" t="s">
        <v>16145</v>
      </c>
      <c r="H179" t="s">
        <v>16146</v>
      </c>
    </row>
    <row r="180" spans="1:8" x14ac:dyDescent="0.2">
      <c r="A180" s="183" t="s">
        <v>3717</v>
      </c>
      <c r="B180" t="s">
        <v>3718</v>
      </c>
      <c r="C180">
        <v>1</v>
      </c>
      <c r="D180" s="221" t="s">
        <v>3057</v>
      </c>
      <c r="E180" s="186">
        <v>46293</v>
      </c>
      <c r="F180" t="s">
        <v>16141</v>
      </c>
      <c r="G180" s="183" t="s">
        <v>16142</v>
      </c>
      <c r="H180" t="s">
        <v>16143</v>
      </c>
    </row>
    <row r="181" spans="1:8" x14ac:dyDescent="0.2">
      <c r="A181" s="183" t="s">
        <v>3719</v>
      </c>
      <c r="B181" t="s">
        <v>3720</v>
      </c>
      <c r="C181">
        <v>0</v>
      </c>
      <c r="D181" s="221" t="s">
        <v>3057</v>
      </c>
      <c r="E181" s="186">
        <v>46293</v>
      </c>
      <c r="F181" t="s">
        <v>16141</v>
      </c>
      <c r="G181" s="183" t="s">
        <v>16145</v>
      </c>
      <c r="H181" t="s">
        <v>16146</v>
      </c>
    </row>
    <row r="182" spans="1:8" x14ac:dyDescent="0.2">
      <c r="A182" s="183" t="s">
        <v>3719</v>
      </c>
      <c r="B182" t="s">
        <v>3720</v>
      </c>
      <c r="C182">
        <v>1</v>
      </c>
      <c r="D182" s="221" t="s">
        <v>3057</v>
      </c>
      <c r="E182" s="186">
        <v>46293</v>
      </c>
      <c r="F182" t="s">
        <v>16141</v>
      </c>
      <c r="G182" s="183" t="s">
        <v>16142</v>
      </c>
      <c r="H182" t="s">
        <v>16143</v>
      </c>
    </row>
    <row r="183" spans="1:8" x14ac:dyDescent="0.2">
      <c r="A183" s="183" t="s">
        <v>3721</v>
      </c>
      <c r="B183" t="s">
        <v>3502</v>
      </c>
      <c r="C183">
        <v>33</v>
      </c>
      <c r="D183" s="221" t="s">
        <v>3057</v>
      </c>
      <c r="E183" s="186">
        <v>46293</v>
      </c>
      <c r="F183" t="s">
        <v>16141</v>
      </c>
      <c r="G183" s="183" t="s">
        <v>16142</v>
      </c>
      <c r="H183" t="s">
        <v>16143</v>
      </c>
    </row>
    <row r="184" spans="1:8" x14ac:dyDescent="0.2">
      <c r="A184" s="183" t="s">
        <v>3722</v>
      </c>
      <c r="B184" t="s">
        <v>3503</v>
      </c>
      <c r="C184">
        <v>18</v>
      </c>
      <c r="D184" s="221" t="s">
        <v>3057</v>
      </c>
      <c r="E184" s="186">
        <v>46293</v>
      </c>
      <c r="F184" t="s">
        <v>16141</v>
      </c>
      <c r="G184" s="183" t="s">
        <v>16142</v>
      </c>
      <c r="H184" t="s">
        <v>16143</v>
      </c>
    </row>
    <row r="185" spans="1:8" x14ac:dyDescent="0.2">
      <c r="A185" s="183" t="s">
        <v>3723</v>
      </c>
      <c r="B185" t="s">
        <v>3724</v>
      </c>
      <c r="C185">
        <v>20</v>
      </c>
      <c r="D185" s="221" t="s">
        <v>3057</v>
      </c>
      <c r="E185" s="186">
        <v>46293</v>
      </c>
      <c r="F185" t="s">
        <v>16141</v>
      </c>
      <c r="G185" s="183" t="s">
        <v>16142</v>
      </c>
      <c r="H185" t="s">
        <v>16143</v>
      </c>
    </row>
    <row r="186" spans="1:8" x14ac:dyDescent="0.2">
      <c r="A186" s="183" t="s">
        <v>3725</v>
      </c>
      <c r="B186" t="s">
        <v>5754</v>
      </c>
      <c r="C186">
        <v>306</v>
      </c>
      <c r="D186" s="221" t="s">
        <v>3057</v>
      </c>
      <c r="E186" s="186">
        <v>46293</v>
      </c>
      <c r="F186" t="s">
        <v>16141</v>
      </c>
      <c r="G186" s="183" t="s">
        <v>16142</v>
      </c>
      <c r="H186" t="s">
        <v>16143</v>
      </c>
    </row>
    <row r="187" spans="1:8" x14ac:dyDescent="0.2">
      <c r="A187" s="183" t="s">
        <v>3726</v>
      </c>
      <c r="B187" t="s">
        <v>5755</v>
      </c>
      <c r="C187">
        <v>15</v>
      </c>
      <c r="D187" s="221" t="s">
        <v>3057</v>
      </c>
      <c r="E187" s="186">
        <v>46293</v>
      </c>
      <c r="F187" t="s">
        <v>16141</v>
      </c>
      <c r="G187" s="183" t="s">
        <v>16142</v>
      </c>
      <c r="H187" t="s">
        <v>16143</v>
      </c>
    </row>
    <row r="188" spans="1:8" x14ac:dyDescent="0.2">
      <c r="A188" s="183" t="s">
        <v>3727</v>
      </c>
      <c r="B188" t="s">
        <v>5756</v>
      </c>
      <c r="C188">
        <v>6</v>
      </c>
      <c r="D188" s="221" t="s">
        <v>3057</v>
      </c>
      <c r="E188" s="186">
        <v>46293</v>
      </c>
      <c r="F188" t="s">
        <v>16141</v>
      </c>
      <c r="G188" s="183" t="s">
        <v>16142</v>
      </c>
      <c r="H188" t="s">
        <v>16143</v>
      </c>
    </row>
    <row r="189" spans="1:8" x14ac:dyDescent="0.2">
      <c r="A189" s="183" t="s">
        <v>5757</v>
      </c>
      <c r="B189" t="s">
        <v>3728</v>
      </c>
      <c r="C189">
        <v>3</v>
      </c>
      <c r="D189" s="221" t="s">
        <v>3057</v>
      </c>
      <c r="E189" s="186">
        <v>46293</v>
      </c>
      <c r="F189" t="s">
        <v>16141</v>
      </c>
      <c r="G189" s="183" t="s">
        <v>16142</v>
      </c>
      <c r="H189" t="s">
        <v>16143</v>
      </c>
    </row>
    <row r="190" spans="1:8" x14ac:dyDescent="0.2">
      <c r="A190" s="183" t="s">
        <v>3729</v>
      </c>
      <c r="B190" t="s">
        <v>5758</v>
      </c>
      <c r="C190">
        <v>5</v>
      </c>
      <c r="D190" s="221" t="s">
        <v>3057</v>
      </c>
      <c r="E190" s="186">
        <v>46293</v>
      </c>
      <c r="F190" t="s">
        <v>16141</v>
      </c>
      <c r="G190" s="183" t="s">
        <v>16142</v>
      </c>
      <c r="H190" t="s">
        <v>16143</v>
      </c>
    </row>
    <row r="191" spans="1:8" x14ac:dyDescent="0.2">
      <c r="A191" s="183" t="s">
        <v>5759</v>
      </c>
      <c r="B191" t="s">
        <v>3730</v>
      </c>
      <c r="C191">
        <v>23</v>
      </c>
      <c r="D191" s="221" t="s">
        <v>3057</v>
      </c>
      <c r="E191" s="186">
        <v>46293</v>
      </c>
      <c r="F191" t="s">
        <v>16141</v>
      </c>
      <c r="G191" s="183" t="s">
        <v>16142</v>
      </c>
      <c r="H191" t="s">
        <v>16143</v>
      </c>
    </row>
    <row r="192" spans="1:8" x14ac:dyDescent="0.2">
      <c r="A192" s="183" t="s">
        <v>3731</v>
      </c>
      <c r="B192" t="s">
        <v>5760</v>
      </c>
      <c r="C192">
        <v>12</v>
      </c>
      <c r="D192" s="221" t="s">
        <v>3057</v>
      </c>
      <c r="E192" s="186">
        <v>46293</v>
      </c>
      <c r="F192" t="s">
        <v>16141</v>
      </c>
      <c r="G192" s="183" t="s">
        <v>16142</v>
      </c>
      <c r="H192" t="s">
        <v>16143</v>
      </c>
    </row>
    <row r="193" spans="1:8" x14ac:dyDescent="0.2">
      <c r="A193" s="183" t="s">
        <v>3732</v>
      </c>
      <c r="B193" t="s">
        <v>3504</v>
      </c>
      <c r="C193">
        <v>0</v>
      </c>
      <c r="D193" s="221" t="s">
        <v>3057</v>
      </c>
      <c r="E193" s="186">
        <v>46293</v>
      </c>
      <c r="F193" t="s">
        <v>16141</v>
      </c>
      <c r="G193" s="183" t="s">
        <v>16142</v>
      </c>
      <c r="H193" t="s">
        <v>16143</v>
      </c>
    </row>
    <row r="194" spans="1:8" x14ac:dyDescent="0.2">
      <c r="A194" s="183" t="s">
        <v>3733</v>
      </c>
      <c r="B194" t="s">
        <v>3505</v>
      </c>
      <c r="C194">
        <v>0</v>
      </c>
      <c r="D194" s="221" t="s">
        <v>3057</v>
      </c>
      <c r="E194" s="186">
        <v>46293</v>
      </c>
      <c r="F194" t="s">
        <v>16141</v>
      </c>
      <c r="G194" s="183" t="s">
        <v>16142</v>
      </c>
      <c r="H194" t="s">
        <v>16143</v>
      </c>
    </row>
    <row r="195" spans="1:8" x14ac:dyDescent="0.2">
      <c r="A195" s="183" t="s">
        <v>3734</v>
      </c>
      <c r="B195" t="s">
        <v>5761</v>
      </c>
      <c r="C195">
        <v>17</v>
      </c>
      <c r="D195" s="221" t="s">
        <v>3057</v>
      </c>
      <c r="E195" s="186">
        <v>46293</v>
      </c>
      <c r="F195" t="s">
        <v>16141</v>
      </c>
      <c r="G195" s="183" t="s">
        <v>16142</v>
      </c>
      <c r="H195" t="s">
        <v>16143</v>
      </c>
    </row>
    <row r="196" spans="1:8" x14ac:dyDescent="0.2">
      <c r="A196" s="183" t="s">
        <v>3735</v>
      </c>
      <c r="B196" t="s">
        <v>5762</v>
      </c>
      <c r="C196">
        <v>24</v>
      </c>
      <c r="D196" s="221" t="s">
        <v>3057</v>
      </c>
      <c r="E196" s="186">
        <v>46293</v>
      </c>
      <c r="F196" t="s">
        <v>16141</v>
      </c>
      <c r="G196" s="183" t="s">
        <v>16142</v>
      </c>
      <c r="H196" t="s">
        <v>16143</v>
      </c>
    </row>
    <row r="197" spans="1:8" x14ac:dyDescent="0.2">
      <c r="A197" s="183" t="s">
        <v>10110</v>
      </c>
      <c r="B197" t="s">
        <v>10111</v>
      </c>
      <c r="C197">
        <v>43</v>
      </c>
      <c r="D197" s="221" t="s">
        <v>3057</v>
      </c>
      <c r="E197" s="186">
        <v>46293</v>
      </c>
      <c r="F197" t="s">
        <v>16141</v>
      </c>
      <c r="G197" s="183" t="s">
        <v>16145</v>
      </c>
      <c r="H197" t="s">
        <v>16146</v>
      </c>
    </row>
    <row r="198" spans="1:8" x14ac:dyDescent="0.2">
      <c r="A198" s="183" t="s">
        <v>10112</v>
      </c>
      <c r="B198" t="s">
        <v>10113</v>
      </c>
      <c r="C198">
        <v>0</v>
      </c>
      <c r="D198" s="221" t="s">
        <v>3057</v>
      </c>
      <c r="E198" s="186">
        <v>46293</v>
      </c>
      <c r="F198" t="s">
        <v>16141</v>
      </c>
      <c r="G198" s="183" t="s">
        <v>16145</v>
      </c>
      <c r="H198" t="s">
        <v>16146</v>
      </c>
    </row>
    <row r="199" spans="1:8" x14ac:dyDescent="0.2">
      <c r="A199" s="183" t="s">
        <v>10114</v>
      </c>
      <c r="B199" t="s">
        <v>10115</v>
      </c>
      <c r="C199">
        <v>0</v>
      </c>
      <c r="D199" s="221" t="s">
        <v>3057</v>
      </c>
      <c r="E199" s="186">
        <v>46293</v>
      </c>
      <c r="F199" t="s">
        <v>16141</v>
      </c>
      <c r="G199" s="183" t="s">
        <v>16145</v>
      </c>
      <c r="H199" t="s">
        <v>16146</v>
      </c>
    </row>
    <row r="200" spans="1:8" x14ac:dyDescent="0.2">
      <c r="A200" s="183" t="s">
        <v>10116</v>
      </c>
      <c r="B200" t="s">
        <v>10117</v>
      </c>
      <c r="C200">
        <v>55</v>
      </c>
      <c r="D200" s="221" t="s">
        <v>3057</v>
      </c>
      <c r="E200" s="186">
        <v>46293</v>
      </c>
      <c r="F200" t="s">
        <v>16141</v>
      </c>
      <c r="G200" s="183" t="s">
        <v>16145</v>
      </c>
      <c r="H200" t="s">
        <v>16146</v>
      </c>
    </row>
    <row r="201" spans="1:8" x14ac:dyDescent="0.2">
      <c r="A201" s="183" t="s">
        <v>10118</v>
      </c>
      <c r="B201" t="s">
        <v>10119</v>
      </c>
      <c r="C201">
        <v>13</v>
      </c>
      <c r="D201" s="221" t="s">
        <v>3057</v>
      </c>
      <c r="E201" s="186">
        <v>46293</v>
      </c>
      <c r="F201" t="s">
        <v>16141</v>
      </c>
      <c r="G201" s="183" t="s">
        <v>16145</v>
      </c>
      <c r="H201" t="s">
        <v>16146</v>
      </c>
    </row>
    <row r="202" spans="1:8" x14ac:dyDescent="0.2">
      <c r="A202" s="183" t="s">
        <v>10120</v>
      </c>
      <c r="B202" t="s">
        <v>10121</v>
      </c>
      <c r="C202">
        <v>14</v>
      </c>
      <c r="D202" s="221" t="s">
        <v>3057</v>
      </c>
      <c r="E202" s="186">
        <v>46293</v>
      </c>
      <c r="F202" t="s">
        <v>16141</v>
      </c>
      <c r="G202" s="183" t="s">
        <v>16145</v>
      </c>
      <c r="H202" t="s">
        <v>16146</v>
      </c>
    </row>
    <row r="203" spans="1:8" x14ac:dyDescent="0.2">
      <c r="A203" s="183" t="s">
        <v>10122</v>
      </c>
      <c r="B203" t="s">
        <v>10123</v>
      </c>
      <c r="C203">
        <v>3</v>
      </c>
      <c r="D203" s="221" t="s">
        <v>3057</v>
      </c>
      <c r="E203" s="186">
        <v>46293</v>
      </c>
      <c r="F203" t="s">
        <v>16141</v>
      </c>
      <c r="G203" s="183" t="s">
        <v>16145</v>
      </c>
      <c r="H203" t="s">
        <v>16146</v>
      </c>
    </row>
    <row r="204" spans="1:8" x14ac:dyDescent="0.2">
      <c r="A204" s="183" t="s">
        <v>10124</v>
      </c>
      <c r="B204" t="s">
        <v>10125</v>
      </c>
      <c r="C204">
        <v>24</v>
      </c>
      <c r="D204" s="221" t="s">
        <v>3057</v>
      </c>
      <c r="E204" s="186">
        <v>46293</v>
      </c>
      <c r="F204" t="s">
        <v>16141</v>
      </c>
      <c r="G204" s="183" t="s">
        <v>16145</v>
      </c>
      <c r="H204" t="s">
        <v>16146</v>
      </c>
    </row>
    <row r="205" spans="1:8" x14ac:dyDescent="0.2">
      <c r="A205" s="183" t="s">
        <v>10126</v>
      </c>
      <c r="B205" t="s">
        <v>10127</v>
      </c>
      <c r="C205">
        <v>0</v>
      </c>
      <c r="D205" s="221" t="s">
        <v>3057</v>
      </c>
      <c r="E205" s="186">
        <v>46293</v>
      </c>
      <c r="F205" t="s">
        <v>16141</v>
      </c>
      <c r="G205" s="183" t="s">
        <v>16145</v>
      </c>
      <c r="H205" t="s">
        <v>16146</v>
      </c>
    </row>
    <row r="206" spans="1:8" x14ac:dyDescent="0.2">
      <c r="A206" s="183" t="s">
        <v>10128</v>
      </c>
      <c r="B206" t="s">
        <v>10129</v>
      </c>
      <c r="C206">
        <v>11</v>
      </c>
      <c r="D206" s="221" t="s">
        <v>3057</v>
      </c>
      <c r="E206" s="186">
        <v>46293</v>
      </c>
      <c r="F206" t="s">
        <v>16141</v>
      </c>
      <c r="G206" s="183" t="s">
        <v>16145</v>
      </c>
      <c r="H206" t="s">
        <v>16146</v>
      </c>
    </row>
    <row r="207" spans="1:8" x14ac:dyDescent="0.2">
      <c r="A207" s="183" t="s">
        <v>10130</v>
      </c>
      <c r="B207" t="s">
        <v>10131</v>
      </c>
      <c r="C207">
        <v>5</v>
      </c>
      <c r="D207" s="221" t="s">
        <v>3057</v>
      </c>
      <c r="E207" s="186">
        <v>46293</v>
      </c>
      <c r="F207" t="s">
        <v>16141</v>
      </c>
      <c r="G207" s="183" t="s">
        <v>16145</v>
      </c>
      <c r="H207" t="s">
        <v>16146</v>
      </c>
    </row>
    <row r="208" spans="1:8" x14ac:dyDescent="0.2">
      <c r="A208" s="183" t="s">
        <v>10132</v>
      </c>
      <c r="B208" t="s">
        <v>10133</v>
      </c>
      <c r="C208">
        <v>28</v>
      </c>
      <c r="D208" s="221" t="s">
        <v>3057</v>
      </c>
      <c r="E208" s="186">
        <v>46293</v>
      </c>
      <c r="F208" t="s">
        <v>16141</v>
      </c>
      <c r="G208" s="183" t="s">
        <v>16145</v>
      </c>
      <c r="H208" t="s">
        <v>16146</v>
      </c>
    </row>
    <row r="209" spans="1:8" x14ac:dyDescent="0.2">
      <c r="A209" s="183" t="s">
        <v>10134</v>
      </c>
      <c r="B209" t="s">
        <v>10135</v>
      </c>
      <c r="C209">
        <v>26</v>
      </c>
      <c r="D209" s="221" t="s">
        <v>3057</v>
      </c>
      <c r="E209" s="186">
        <v>46293</v>
      </c>
      <c r="F209" t="s">
        <v>16141</v>
      </c>
      <c r="G209" s="183" t="s">
        <v>16145</v>
      </c>
      <c r="H209" t="s">
        <v>16146</v>
      </c>
    </row>
    <row r="210" spans="1:8" x14ac:dyDescent="0.2">
      <c r="A210" s="183" t="s">
        <v>10136</v>
      </c>
      <c r="B210" t="s">
        <v>10137</v>
      </c>
      <c r="C210">
        <v>15</v>
      </c>
      <c r="D210" s="221" t="s">
        <v>3057</v>
      </c>
      <c r="E210" s="186">
        <v>46293</v>
      </c>
      <c r="F210" t="s">
        <v>16141</v>
      </c>
      <c r="G210" s="183" t="s">
        <v>16145</v>
      </c>
      <c r="H210" t="s">
        <v>16146</v>
      </c>
    </row>
    <row r="211" spans="1:8" x14ac:dyDescent="0.2">
      <c r="A211" s="183" t="s">
        <v>10138</v>
      </c>
      <c r="B211" t="s">
        <v>10139</v>
      </c>
      <c r="C211">
        <v>15</v>
      </c>
      <c r="D211" s="221" t="s">
        <v>3057</v>
      </c>
      <c r="E211" s="186">
        <v>46293</v>
      </c>
      <c r="F211" t="s">
        <v>16141</v>
      </c>
      <c r="G211" s="183" t="s">
        <v>16145</v>
      </c>
      <c r="H211" t="s">
        <v>16146</v>
      </c>
    </row>
    <row r="212" spans="1:8" x14ac:dyDescent="0.2">
      <c r="A212" s="183" t="s">
        <v>10140</v>
      </c>
      <c r="B212" t="s">
        <v>10141</v>
      </c>
      <c r="C212">
        <v>35</v>
      </c>
      <c r="D212" s="221" t="s">
        <v>3057</v>
      </c>
      <c r="E212" s="186">
        <v>46293</v>
      </c>
      <c r="F212" t="s">
        <v>16141</v>
      </c>
      <c r="G212" s="183" t="s">
        <v>16145</v>
      </c>
      <c r="H212" t="s">
        <v>16146</v>
      </c>
    </row>
    <row r="213" spans="1:8" x14ac:dyDescent="0.2">
      <c r="A213" s="183" t="s">
        <v>10142</v>
      </c>
      <c r="B213" t="s">
        <v>10143</v>
      </c>
      <c r="C213">
        <v>12</v>
      </c>
      <c r="D213" s="221" t="s">
        <v>3057</v>
      </c>
      <c r="E213" s="186">
        <v>46293</v>
      </c>
      <c r="F213" t="s">
        <v>16141</v>
      </c>
      <c r="G213" s="183" t="s">
        <v>16145</v>
      </c>
      <c r="H213" t="s">
        <v>16146</v>
      </c>
    </row>
    <row r="214" spans="1:8" x14ac:dyDescent="0.2">
      <c r="A214" s="183" t="s">
        <v>10144</v>
      </c>
      <c r="B214" t="s">
        <v>10145</v>
      </c>
      <c r="C214">
        <v>25</v>
      </c>
      <c r="D214" s="221" t="s">
        <v>3057</v>
      </c>
      <c r="E214" s="186">
        <v>46293</v>
      </c>
      <c r="F214" t="s">
        <v>16141</v>
      </c>
      <c r="G214" s="183" t="s">
        <v>16145</v>
      </c>
      <c r="H214" t="s">
        <v>16146</v>
      </c>
    </row>
    <row r="215" spans="1:8" x14ac:dyDescent="0.2">
      <c r="A215" s="183" t="s">
        <v>14985</v>
      </c>
      <c r="B215" t="s">
        <v>14986</v>
      </c>
      <c r="C215">
        <v>204</v>
      </c>
      <c r="D215" s="221" t="s">
        <v>3057</v>
      </c>
      <c r="E215" s="186">
        <v>46293</v>
      </c>
      <c r="F215" t="s">
        <v>16141</v>
      </c>
      <c r="G215" s="183" t="s">
        <v>16145</v>
      </c>
      <c r="H215" t="s">
        <v>16146</v>
      </c>
    </row>
    <row r="216" spans="1:8" x14ac:dyDescent="0.2">
      <c r="A216" s="183" t="s">
        <v>3736</v>
      </c>
      <c r="B216" t="s">
        <v>3737</v>
      </c>
      <c r="C216">
        <v>90</v>
      </c>
      <c r="D216" s="221" t="s">
        <v>3057</v>
      </c>
      <c r="E216" s="186">
        <v>46293</v>
      </c>
      <c r="F216" t="s">
        <v>16141</v>
      </c>
      <c r="G216" s="183" t="s">
        <v>16145</v>
      </c>
      <c r="H216" t="s">
        <v>16146</v>
      </c>
    </row>
    <row r="217" spans="1:8" x14ac:dyDescent="0.2">
      <c r="A217" s="183" t="s">
        <v>3736</v>
      </c>
      <c r="B217" t="s">
        <v>3737</v>
      </c>
      <c r="C217">
        <v>18</v>
      </c>
      <c r="D217" s="221" t="s">
        <v>3057</v>
      </c>
      <c r="E217" s="186">
        <v>46293</v>
      </c>
      <c r="F217" t="s">
        <v>16141</v>
      </c>
      <c r="G217" s="183" t="s">
        <v>16142</v>
      </c>
      <c r="H217" t="s">
        <v>16143</v>
      </c>
    </row>
    <row r="218" spans="1:8" x14ac:dyDescent="0.2">
      <c r="A218" s="183" t="s">
        <v>3738</v>
      </c>
      <c r="B218" t="s">
        <v>3739</v>
      </c>
      <c r="C218">
        <v>190</v>
      </c>
      <c r="D218" s="221" t="s">
        <v>3057</v>
      </c>
      <c r="E218" s="186">
        <v>46293</v>
      </c>
      <c r="F218" t="s">
        <v>16141</v>
      </c>
      <c r="G218" s="183" t="s">
        <v>16145</v>
      </c>
      <c r="H218" t="s">
        <v>16146</v>
      </c>
    </row>
    <row r="219" spans="1:8" x14ac:dyDescent="0.2">
      <c r="A219" s="183" t="s">
        <v>3738</v>
      </c>
      <c r="B219" t="s">
        <v>3739</v>
      </c>
      <c r="C219">
        <v>93</v>
      </c>
      <c r="D219" s="221" t="s">
        <v>3057</v>
      </c>
      <c r="E219" s="186">
        <v>46293</v>
      </c>
      <c r="F219" t="s">
        <v>16141</v>
      </c>
      <c r="G219" s="183" t="s">
        <v>16142</v>
      </c>
      <c r="H219" t="s">
        <v>16143</v>
      </c>
    </row>
    <row r="220" spans="1:8" x14ac:dyDescent="0.2">
      <c r="A220" s="183" t="s">
        <v>10146</v>
      </c>
      <c r="B220" t="s">
        <v>10147</v>
      </c>
      <c r="C220">
        <v>5</v>
      </c>
      <c r="D220" s="221" t="s">
        <v>3057</v>
      </c>
      <c r="E220" s="186">
        <v>46293</v>
      </c>
      <c r="F220" t="s">
        <v>16141</v>
      </c>
      <c r="G220" s="183" t="s">
        <v>16145</v>
      </c>
      <c r="H220" t="s">
        <v>16146</v>
      </c>
    </row>
    <row r="221" spans="1:8" x14ac:dyDescent="0.2">
      <c r="A221" s="183" t="s">
        <v>3740</v>
      </c>
      <c r="B221" t="s">
        <v>3741</v>
      </c>
      <c r="C221">
        <v>220</v>
      </c>
      <c r="D221" s="221" t="s">
        <v>3057</v>
      </c>
      <c r="E221" s="186">
        <v>46293</v>
      </c>
      <c r="F221" t="s">
        <v>16141</v>
      </c>
      <c r="G221" s="183" t="s">
        <v>16145</v>
      </c>
      <c r="H221" t="s">
        <v>16146</v>
      </c>
    </row>
    <row r="222" spans="1:8" x14ac:dyDescent="0.2">
      <c r="A222" s="183" t="s">
        <v>3740</v>
      </c>
      <c r="B222" t="s">
        <v>3741</v>
      </c>
      <c r="C222">
        <v>20</v>
      </c>
      <c r="D222" s="221" t="s">
        <v>3057</v>
      </c>
      <c r="E222" s="186">
        <v>46293</v>
      </c>
      <c r="F222" t="s">
        <v>16141</v>
      </c>
      <c r="G222" s="183" t="s">
        <v>16142</v>
      </c>
      <c r="H222" t="s">
        <v>16143</v>
      </c>
    </row>
    <row r="223" spans="1:8" x14ac:dyDescent="0.2">
      <c r="A223" s="183" t="s">
        <v>10148</v>
      </c>
      <c r="B223" t="s">
        <v>10149</v>
      </c>
      <c r="C223">
        <v>0</v>
      </c>
      <c r="D223" s="221" t="s">
        <v>3057</v>
      </c>
      <c r="E223" s="186">
        <v>46293</v>
      </c>
      <c r="F223" t="s">
        <v>16141</v>
      </c>
      <c r="G223" s="183" t="s">
        <v>16145</v>
      </c>
      <c r="H223" t="s">
        <v>16146</v>
      </c>
    </row>
    <row r="224" spans="1:8" x14ac:dyDescent="0.2">
      <c r="A224" s="183" t="s">
        <v>10150</v>
      </c>
      <c r="B224" t="s">
        <v>10151</v>
      </c>
      <c r="C224">
        <v>0</v>
      </c>
      <c r="D224" s="221" t="s">
        <v>3057</v>
      </c>
      <c r="E224" s="186">
        <v>46293</v>
      </c>
      <c r="F224" t="s">
        <v>16141</v>
      </c>
      <c r="G224" s="183" t="s">
        <v>16145</v>
      </c>
      <c r="H224" t="s">
        <v>16146</v>
      </c>
    </row>
    <row r="225" spans="1:8" x14ac:dyDescent="0.2">
      <c r="A225" s="183" t="s">
        <v>3742</v>
      </c>
      <c r="B225" t="s">
        <v>3743</v>
      </c>
      <c r="C225">
        <v>192</v>
      </c>
      <c r="D225" s="221" t="s">
        <v>3057</v>
      </c>
      <c r="E225" s="186">
        <v>46293</v>
      </c>
      <c r="F225" t="s">
        <v>16141</v>
      </c>
      <c r="G225" s="183" t="s">
        <v>16145</v>
      </c>
      <c r="H225" t="s">
        <v>16146</v>
      </c>
    </row>
    <row r="226" spans="1:8" x14ac:dyDescent="0.2">
      <c r="A226" s="183" t="s">
        <v>3742</v>
      </c>
      <c r="B226" t="s">
        <v>3743</v>
      </c>
      <c r="C226">
        <v>44</v>
      </c>
      <c r="D226" s="221" t="s">
        <v>3057</v>
      </c>
      <c r="E226" s="186">
        <v>46293</v>
      </c>
      <c r="F226" t="s">
        <v>16141</v>
      </c>
      <c r="G226" s="183" t="s">
        <v>16142</v>
      </c>
      <c r="H226" t="s">
        <v>16143</v>
      </c>
    </row>
    <row r="227" spans="1:8" x14ac:dyDescent="0.2">
      <c r="A227" s="183" t="s">
        <v>10152</v>
      </c>
      <c r="B227" t="s">
        <v>10153</v>
      </c>
      <c r="C227">
        <v>12</v>
      </c>
      <c r="D227" s="221" t="s">
        <v>3057</v>
      </c>
      <c r="E227" s="186">
        <v>46293</v>
      </c>
      <c r="F227" t="s">
        <v>16141</v>
      </c>
      <c r="G227" s="183" t="s">
        <v>16145</v>
      </c>
      <c r="H227" t="s">
        <v>16146</v>
      </c>
    </row>
    <row r="228" spans="1:8" x14ac:dyDescent="0.2">
      <c r="A228" s="183" t="s">
        <v>10154</v>
      </c>
      <c r="B228" t="s">
        <v>10155</v>
      </c>
      <c r="C228">
        <v>39</v>
      </c>
      <c r="D228" s="221" t="s">
        <v>3057</v>
      </c>
      <c r="E228" s="186">
        <v>46293</v>
      </c>
      <c r="F228" t="s">
        <v>16141</v>
      </c>
      <c r="G228" s="183" t="s">
        <v>16145</v>
      </c>
      <c r="H228" t="s">
        <v>16146</v>
      </c>
    </row>
    <row r="229" spans="1:8" x14ac:dyDescent="0.2">
      <c r="A229" s="183" t="s">
        <v>3744</v>
      </c>
      <c r="B229" t="s">
        <v>3745</v>
      </c>
      <c r="C229">
        <v>450</v>
      </c>
      <c r="D229" s="221" t="s">
        <v>3057</v>
      </c>
      <c r="E229" s="186">
        <v>46293</v>
      </c>
      <c r="F229" t="s">
        <v>16141</v>
      </c>
      <c r="G229" s="183" t="s">
        <v>16145</v>
      </c>
      <c r="H229" t="s">
        <v>16146</v>
      </c>
    </row>
    <row r="230" spans="1:8" x14ac:dyDescent="0.2">
      <c r="A230" s="183" t="s">
        <v>3744</v>
      </c>
      <c r="B230" t="s">
        <v>3745</v>
      </c>
      <c r="C230">
        <v>21</v>
      </c>
      <c r="D230" s="221" t="s">
        <v>3057</v>
      </c>
      <c r="E230" s="186">
        <v>46293</v>
      </c>
      <c r="F230" t="s">
        <v>16141</v>
      </c>
      <c r="G230" s="183" t="s">
        <v>16142</v>
      </c>
      <c r="H230" t="s">
        <v>16143</v>
      </c>
    </row>
    <row r="231" spans="1:8" x14ac:dyDescent="0.2">
      <c r="A231" s="183" t="s">
        <v>10156</v>
      </c>
      <c r="B231" t="s">
        <v>10157</v>
      </c>
      <c r="C231">
        <v>25</v>
      </c>
      <c r="D231" s="221" t="s">
        <v>3057</v>
      </c>
      <c r="E231" s="186">
        <v>46293</v>
      </c>
      <c r="F231" t="s">
        <v>16141</v>
      </c>
      <c r="G231" s="183" t="s">
        <v>16145</v>
      </c>
      <c r="H231" t="s">
        <v>16146</v>
      </c>
    </row>
    <row r="232" spans="1:8" x14ac:dyDescent="0.2">
      <c r="A232" s="183" t="s">
        <v>10158</v>
      </c>
      <c r="B232" t="s">
        <v>10159</v>
      </c>
      <c r="C232">
        <v>0</v>
      </c>
      <c r="D232" s="221" t="s">
        <v>3057</v>
      </c>
      <c r="E232" s="186">
        <v>46293</v>
      </c>
      <c r="F232" t="s">
        <v>16141</v>
      </c>
      <c r="G232" s="183" t="s">
        <v>16145</v>
      </c>
      <c r="H232" t="s">
        <v>16146</v>
      </c>
    </row>
    <row r="233" spans="1:8" x14ac:dyDescent="0.2">
      <c r="A233" s="183" t="s">
        <v>3746</v>
      </c>
      <c r="B233" t="s">
        <v>3747</v>
      </c>
      <c r="C233">
        <v>249</v>
      </c>
      <c r="D233" s="221" t="s">
        <v>3057</v>
      </c>
      <c r="E233" s="186">
        <v>46293</v>
      </c>
      <c r="F233" t="s">
        <v>16141</v>
      </c>
      <c r="G233" s="183" t="s">
        <v>16145</v>
      </c>
      <c r="H233" t="s">
        <v>16146</v>
      </c>
    </row>
    <row r="234" spans="1:8" x14ac:dyDescent="0.2">
      <c r="A234" s="183" t="s">
        <v>3746</v>
      </c>
      <c r="B234" t="s">
        <v>3747</v>
      </c>
      <c r="C234">
        <v>15</v>
      </c>
      <c r="D234" s="221" t="s">
        <v>3057</v>
      </c>
      <c r="E234" s="186">
        <v>46293</v>
      </c>
      <c r="F234" t="s">
        <v>16141</v>
      </c>
      <c r="G234" s="183" t="s">
        <v>16142</v>
      </c>
      <c r="H234" t="s">
        <v>16143</v>
      </c>
    </row>
    <row r="235" spans="1:8" x14ac:dyDescent="0.2">
      <c r="A235" s="183" t="s">
        <v>10160</v>
      </c>
      <c r="B235" t="s">
        <v>10161</v>
      </c>
      <c r="C235">
        <v>9</v>
      </c>
      <c r="D235" s="221" t="s">
        <v>3057</v>
      </c>
      <c r="E235" s="186">
        <v>46293</v>
      </c>
      <c r="F235" t="s">
        <v>16141</v>
      </c>
      <c r="G235" s="183" t="s">
        <v>16145</v>
      </c>
      <c r="H235" t="s">
        <v>16146</v>
      </c>
    </row>
    <row r="236" spans="1:8" x14ac:dyDescent="0.2">
      <c r="A236" s="183" t="s">
        <v>10162</v>
      </c>
      <c r="B236" t="s">
        <v>10163</v>
      </c>
      <c r="C236">
        <v>43</v>
      </c>
      <c r="D236" s="221" t="s">
        <v>3057</v>
      </c>
      <c r="E236" s="186">
        <v>46293</v>
      </c>
      <c r="F236" t="s">
        <v>16141</v>
      </c>
      <c r="G236" s="183" t="s">
        <v>16145</v>
      </c>
      <c r="H236" t="s">
        <v>16146</v>
      </c>
    </row>
    <row r="237" spans="1:8" x14ac:dyDescent="0.2">
      <c r="A237" s="183" t="s">
        <v>3748</v>
      </c>
      <c r="B237" t="s">
        <v>3749</v>
      </c>
      <c r="C237">
        <v>247</v>
      </c>
      <c r="D237" s="221" t="s">
        <v>3057</v>
      </c>
      <c r="E237" s="186">
        <v>46293</v>
      </c>
      <c r="F237" t="s">
        <v>16141</v>
      </c>
      <c r="G237" s="183" t="s">
        <v>16145</v>
      </c>
      <c r="H237" t="s">
        <v>16146</v>
      </c>
    </row>
    <row r="238" spans="1:8" x14ac:dyDescent="0.2">
      <c r="A238" s="183" t="s">
        <v>3748</v>
      </c>
      <c r="B238" t="s">
        <v>3749</v>
      </c>
      <c r="C238">
        <v>402</v>
      </c>
      <c r="D238" s="221" t="s">
        <v>3057</v>
      </c>
      <c r="E238" s="186">
        <v>46293</v>
      </c>
      <c r="F238" t="s">
        <v>16141</v>
      </c>
      <c r="G238" s="183" t="s">
        <v>16142</v>
      </c>
      <c r="H238" t="s">
        <v>16143</v>
      </c>
    </row>
    <row r="239" spans="1:8" x14ac:dyDescent="0.2">
      <c r="A239" s="183" t="s">
        <v>3750</v>
      </c>
      <c r="B239" t="s">
        <v>3751</v>
      </c>
      <c r="C239">
        <v>119</v>
      </c>
      <c r="D239" s="221" t="s">
        <v>3057</v>
      </c>
      <c r="E239" s="186">
        <v>46293</v>
      </c>
      <c r="F239" t="s">
        <v>16141</v>
      </c>
      <c r="G239" s="183" t="s">
        <v>16145</v>
      </c>
      <c r="H239" t="s">
        <v>16146</v>
      </c>
    </row>
    <row r="240" spans="1:8" x14ac:dyDescent="0.2">
      <c r="A240" s="183" t="s">
        <v>3750</v>
      </c>
      <c r="B240" t="s">
        <v>3751</v>
      </c>
      <c r="C240">
        <v>6</v>
      </c>
      <c r="D240" s="221" t="s">
        <v>3057</v>
      </c>
      <c r="E240" s="186">
        <v>46293</v>
      </c>
      <c r="F240" t="s">
        <v>16141</v>
      </c>
      <c r="G240" s="183" t="s">
        <v>16142</v>
      </c>
      <c r="H240" t="s">
        <v>16143</v>
      </c>
    </row>
    <row r="241" spans="1:8" x14ac:dyDescent="0.2">
      <c r="A241" s="183" t="s">
        <v>3752</v>
      </c>
      <c r="B241" t="s">
        <v>3753</v>
      </c>
      <c r="C241">
        <v>59</v>
      </c>
      <c r="D241" s="221" t="s">
        <v>3057</v>
      </c>
      <c r="E241" s="186">
        <v>46293</v>
      </c>
      <c r="F241" t="s">
        <v>16141</v>
      </c>
      <c r="G241" s="183" t="s">
        <v>16145</v>
      </c>
      <c r="H241" t="s">
        <v>16146</v>
      </c>
    </row>
    <row r="242" spans="1:8" x14ac:dyDescent="0.2">
      <c r="A242" s="183" t="s">
        <v>3752</v>
      </c>
      <c r="B242" t="s">
        <v>3753</v>
      </c>
      <c r="C242">
        <v>16</v>
      </c>
      <c r="D242" s="221" t="s">
        <v>3057</v>
      </c>
      <c r="E242" s="186">
        <v>46293</v>
      </c>
      <c r="F242" t="s">
        <v>16141</v>
      </c>
      <c r="G242" s="183" t="s">
        <v>16142</v>
      </c>
      <c r="H242" t="s">
        <v>16143</v>
      </c>
    </row>
    <row r="243" spans="1:8" x14ac:dyDescent="0.2">
      <c r="A243" s="183" t="s">
        <v>3754</v>
      </c>
      <c r="B243" t="s">
        <v>3755</v>
      </c>
      <c r="C243">
        <v>0</v>
      </c>
      <c r="D243" s="221" t="s">
        <v>3057</v>
      </c>
      <c r="E243" s="186">
        <v>46293</v>
      </c>
      <c r="F243" t="s">
        <v>16141</v>
      </c>
      <c r="G243" s="183" t="s">
        <v>16145</v>
      </c>
      <c r="H243" t="s">
        <v>16146</v>
      </c>
    </row>
    <row r="244" spans="1:8" x14ac:dyDescent="0.2">
      <c r="A244" s="183" t="s">
        <v>3754</v>
      </c>
      <c r="B244" t="s">
        <v>3755</v>
      </c>
      <c r="C244">
        <v>21</v>
      </c>
      <c r="D244" s="221" t="s">
        <v>3057</v>
      </c>
      <c r="E244" s="186">
        <v>46293</v>
      </c>
      <c r="F244" t="s">
        <v>16141</v>
      </c>
      <c r="G244" s="183" t="s">
        <v>16142</v>
      </c>
      <c r="H244" t="s">
        <v>16143</v>
      </c>
    </row>
    <row r="245" spans="1:8" x14ac:dyDescent="0.2">
      <c r="A245" s="183" t="s">
        <v>3756</v>
      </c>
      <c r="B245" t="s">
        <v>3757</v>
      </c>
      <c r="C245">
        <v>301</v>
      </c>
      <c r="D245" s="221" t="s">
        <v>3057</v>
      </c>
      <c r="E245" s="186">
        <v>46293</v>
      </c>
      <c r="F245" t="s">
        <v>16141</v>
      </c>
      <c r="G245" s="183" t="s">
        <v>16145</v>
      </c>
      <c r="H245" t="s">
        <v>16146</v>
      </c>
    </row>
    <row r="246" spans="1:8" x14ac:dyDescent="0.2">
      <c r="A246" s="183" t="s">
        <v>3756</v>
      </c>
      <c r="B246" t="s">
        <v>3757</v>
      </c>
      <c r="C246">
        <v>2</v>
      </c>
      <c r="D246" s="221" t="s">
        <v>3057</v>
      </c>
      <c r="E246" s="186">
        <v>46293</v>
      </c>
      <c r="F246" t="s">
        <v>16141</v>
      </c>
      <c r="G246" s="183" t="s">
        <v>16142</v>
      </c>
      <c r="H246" t="s">
        <v>16143</v>
      </c>
    </row>
    <row r="247" spans="1:8" x14ac:dyDescent="0.2">
      <c r="A247" s="183" t="s">
        <v>3758</v>
      </c>
      <c r="B247" t="s">
        <v>3759</v>
      </c>
      <c r="C247">
        <v>113</v>
      </c>
      <c r="D247" s="221" t="s">
        <v>3057</v>
      </c>
      <c r="E247" s="186">
        <v>46293</v>
      </c>
      <c r="F247" t="s">
        <v>16141</v>
      </c>
      <c r="G247" s="183" t="s">
        <v>16145</v>
      </c>
      <c r="H247" t="s">
        <v>16146</v>
      </c>
    </row>
    <row r="248" spans="1:8" x14ac:dyDescent="0.2">
      <c r="A248" s="183" t="s">
        <v>3758</v>
      </c>
      <c r="B248" t="s">
        <v>3759</v>
      </c>
      <c r="C248">
        <v>22</v>
      </c>
      <c r="D248" s="221" t="s">
        <v>3057</v>
      </c>
      <c r="E248" s="186">
        <v>46293</v>
      </c>
      <c r="F248" t="s">
        <v>16141</v>
      </c>
      <c r="G248" s="183" t="s">
        <v>16142</v>
      </c>
      <c r="H248" t="s">
        <v>16143</v>
      </c>
    </row>
    <row r="249" spans="1:8" x14ac:dyDescent="0.2">
      <c r="A249" s="183" t="s">
        <v>3760</v>
      </c>
      <c r="B249" t="s">
        <v>3761</v>
      </c>
      <c r="C249">
        <v>53</v>
      </c>
      <c r="D249" s="221" t="s">
        <v>3057</v>
      </c>
      <c r="E249" s="186">
        <v>46293</v>
      </c>
      <c r="F249" t="s">
        <v>16141</v>
      </c>
      <c r="G249" s="183" t="s">
        <v>16145</v>
      </c>
      <c r="H249" t="s">
        <v>16146</v>
      </c>
    </row>
    <row r="250" spans="1:8" x14ac:dyDescent="0.2">
      <c r="A250" s="183" t="s">
        <v>3760</v>
      </c>
      <c r="B250" t="s">
        <v>3761</v>
      </c>
      <c r="C250">
        <v>16</v>
      </c>
      <c r="D250" s="221" t="s">
        <v>3057</v>
      </c>
      <c r="E250" s="186">
        <v>46293</v>
      </c>
      <c r="F250" t="s">
        <v>16141</v>
      </c>
      <c r="G250" s="183" t="s">
        <v>16142</v>
      </c>
      <c r="H250" t="s">
        <v>16143</v>
      </c>
    </row>
    <row r="251" spans="1:8" x14ac:dyDescent="0.2">
      <c r="A251" s="183" t="s">
        <v>3762</v>
      </c>
      <c r="B251" t="s">
        <v>3763</v>
      </c>
      <c r="C251">
        <v>204</v>
      </c>
      <c r="D251" s="221" t="s">
        <v>3057</v>
      </c>
      <c r="E251" s="186">
        <v>46293</v>
      </c>
      <c r="F251" t="s">
        <v>16141</v>
      </c>
      <c r="G251" s="183" t="s">
        <v>16145</v>
      </c>
      <c r="H251" t="s">
        <v>16146</v>
      </c>
    </row>
    <row r="252" spans="1:8" x14ac:dyDescent="0.2">
      <c r="A252" s="183" t="s">
        <v>3762</v>
      </c>
      <c r="B252" t="s">
        <v>3763</v>
      </c>
      <c r="C252">
        <v>27</v>
      </c>
      <c r="D252" s="221" t="s">
        <v>3057</v>
      </c>
      <c r="E252" s="186">
        <v>46293</v>
      </c>
      <c r="F252" t="s">
        <v>16141</v>
      </c>
      <c r="G252" s="183" t="s">
        <v>16142</v>
      </c>
      <c r="H252" t="s">
        <v>16143</v>
      </c>
    </row>
    <row r="253" spans="1:8" x14ac:dyDescent="0.2">
      <c r="A253" s="183" t="s">
        <v>3764</v>
      </c>
      <c r="B253" t="s">
        <v>3765</v>
      </c>
      <c r="C253">
        <v>146</v>
      </c>
      <c r="D253" s="221" t="s">
        <v>3057</v>
      </c>
      <c r="E253" s="186">
        <v>46293</v>
      </c>
      <c r="F253" t="s">
        <v>16141</v>
      </c>
      <c r="G253" s="183" t="s">
        <v>16145</v>
      </c>
      <c r="H253" t="s">
        <v>16146</v>
      </c>
    </row>
    <row r="254" spans="1:8" x14ac:dyDescent="0.2">
      <c r="A254" s="183" t="s">
        <v>3764</v>
      </c>
      <c r="B254" t="s">
        <v>3765</v>
      </c>
      <c r="C254">
        <v>43</v>
      </c>
      <c r="D254" s="221" t="s">
        <v>3057</v>
      </c>
      <c r="E254" s="186">
        <v>46293</v>
      </c>
      <c r="F254" t="s">
        <v>16141</v>
      </c>
      <c r="G254" s="183" t="s">
        <v>16142</v>
      </c>
      <c r="H254" t="s">
        <v>16143</v>
      </c>
    </row>
    <row r="255" spans="1:8" x14ac:dyDescent="0.2">
      <c r="A255" s="183" t="s">
        <v>3766</v>
      </c>
      <c r="B255" t="s">
        <v>3767</v>
      </c>
      <c r="C255">
        <v>335</v>
      </c>
      <c r="D255" s="221" t="s">
        <v>3057</v>
      </c>
      <c r="E255" s="186">
        <v>46293</v>
      </c>
      <c r="F255" t="s">
        <v>16141</v>
      </c>
      <c r="G255" s="183" t="s">
        <v>16145</v>
      </c>
      <c r="H255" t="s">
        <v>16146</v>
      </c>
    </row>
    <row r="256" spans="1:8" x14ac:dyDescent="0.2">
      <c r="A256" s="183" t="s">
        <v>3766</v>
      </c>
      <c r="B256" t="s">
        <v>3767</v>
      </c>
      <c r="C256">
        <v>41</v>
      </c>
      <c r="D256" s="221" t="s">
        <v>3057</v>
      </c>
      <c r="E256" s="186">
        <v>46293</v>
      </c>
      <c r="F256" t="s">
        <v>16141</v>
      </c>
      <c r="G256" s="183" t="s">
        <v>16142</v>
      </c>
      <c r="H256" t="s">
        <v>16143</v>
      </c>
    </row>
    <row r="257" spans="1:8" x14ac:dyDescent="0.2">
      <c r="A257" s="183" t="s">
        <v>3768</v>
      </c>
      <c r="B257" t="s">
        <v>3769</v>
      </c>
      <c r="C257">
        <v>114</v>
      </c>
      <c r="D257" s="221" t="s">
        <v>3057</v>
      </c>
      <c r="E257" s="186">
        <v>46293</v>
      </c>
      <c r="F257" t="s">
        <v>16141</v>
      </c>
      <c r="G257" s="183" t="s">
        <v>16145</v>
      </c>
      <c r="H257" t="s">
        <v>16146</v>
      </c>
    </row>
    <row r="258" spans="1:8" x14ac:dyDescent="0.2">
      <c r="A258" s="183" t="s">
        <v>3768</v>
      </c>
      <c r="B258" t="s">
        <v>3769</v>
      </c>
      <c r="C258">
        <v>22</v>
      </c>
      <c r="D258" s="221" t="s">
        <v>3057</v>
      </c>
      <c r="E258" s="186">
        <v>46293</v>
      </c>
      <c r="F258" t="s">
        <v>16141</v>
      </c>
      <c r="G258" s="183" t="s">
        <v>16142</v>
      </c>
      <c r="H258" t="s">
        <v>16143</v>
      </c>
    </row>
    <row r="259" spans="1:8" x14ac:dyDescent="0.2">
      <c r="A259" s="183" t="s">
        <v>3770</v>
      </c>
      <c r="B259" t="s">
        <v>3771</v>
      </c>
      <c r="C259">
        <v>100</v>
      </c>
      <c r="D259" s="221" t="s">
        <v>3057</v>
      </c>
      <c r="E259" s="186">
        <v>46293</v>
      </c>
      <c r="F259" t="s">
        <v>16141</v>
      </c>
      <c r="G259" s="183" t="s">
        <v>16145</v>
      </c>
      <c r="H259" t="s">
        <v>16146</v>
      </c>
    </row>
    <row r="260" spans="1:8" x14ac:dyDescent="0.2">
      <c r="A260" s="183" t="s">
        <v>3770</v>
      </c>
      <c r="B260" t="s">
        <v>3771</v>
      </c>
      <c r="C260">
        <v>34</v>
      </c>
      <c r="D260" s="221" t="s">
        <v>3057</v>
      </c>
      <c r="E260" s="186">
        <v>46293</v>
      </c>
      <c r="F260" t="s">
        <v>16141</v>
      </c>
      <c r="G260" s="183" t="s">
        <v>16142</v>
      </c>
      <c r="H260" t="s">
        <v>16143</v>
      </c>
    </row>
    <row r="261" spans="1:8" x14ac:dyDescent="0.2">
      <c r="A261" s="183" t="s">
        <v>3772</v>
      </c>
      <c r="B261" t="s">
        <v>3773</v>
      </c>
      <c r="C261">
        <v>114</v>
      </c>
      <c r="D261" s="221" t="s">
        <v>3057</v>
      </c>
      <c r="E261" s="186">
        <v>46293</v>
      </c>
      <c r="F261" t="s">
        <v>16141</v>
      </c>
      <c r="G261" s="183" t="s">
        <v>16145</v>
      </c>
      <c r="H261" t="s">
        <v>16146</v>
      </c>
    </row>
    <row r="262" spans="1:8" x14ac:dyDescent="0.2">
      <c r="A262" s="183" t="s">
        <v>3772</v>
      </c>
      <c r="B262" t="s">
        <v>3773</v>
      </c>
      <c r="C262">
        <v>40</v>
      </c>
      <c r="D262" s="221" t="s">
        <v>3057</v>
      </c>
      <c r="E262" s="186">
        <v>46293</v>
      </c>
      <c r="F262" t="s">
        <v>16141</v>
      </c>
      <c r="G262" s="183" t="s">
        <v>16142</v>
      </c>
      <c r="H262" t="s">
        <v>16143</v>
      </c>
    </row>
    <row r="263" spans="1:8" x14ac:dyDescent="0.2">
      <c r="A263" s="183" t="s">
        <v>3774</v>
      </c>
      <c r="B263" t="s">
        <v>3775</v>
      </c>
      <c r="C263">
        <v>0</v>
      </c>
      <c r="D263" s="221" t="s">
        <v>3057</v>
      </c>
      <c r="E263" s="186">
        <v>46293</v>
      </c>
      <c r="F263" t="s">
        <v>16141</v>
      </c>
      <c r="G263" s="183" t="s">
        <v>16145</v>
      </c>
      <c r="H263" t="s">
        <v>16146</v>
      </c>
    </row>
    <row r="264" spans="1:8" x14ac:dyDescent="0.2">
      <c r="A264" s="183" t="s">
        <v>3774</v>
      </c>
      <c r="B264" t="s">
        <v>3775</v>
      </c>
      <c r="C264">
        <v>130</v>
      </c>
      <c r="D264" s="221" t="s">
        <v>3057</v>
      </c>
      <c r="E264" s="186">
        <v>46293</v>
      </c>
      <c r="F264" t="s">
        <v>16141</v>
      </c>
      <c r="G264" s="183" t="s">
        <v>16142</v>
      </c>
      <c r="H264" t="s">
        <v>16143</v>
      </c>
    </row>
    <row r="265" spans="1:8" x14ac:dyDescent="0.2">
      <c r="A265" s="183" t="s">
        <v>3776</v>
      </c>
      <c r="B265" t="s">
        <v>3777</v>
      </c>
      <c r="C265">
        <v>0</v>
      </c>
      <c r="D265" s="221" t="s">
        <v>3057</v>
      </c>
      <c r="E265" s="186">
        <v>46293</v>
      </c>
      <c r="F265" t="s">
        <v>16141</v>
      </c>
      <c r="G265" s="183" t="s">
        <v>16145</v>
      </c>
      <c r="H265" t="s">
        <v>16146</v>
      </c>
    </row>
    <row r="266" spans="1:8" x14ac:dyDescent="0.2">
      <c r="A266" s="183" t="s">
        <v>3776</v>
      </c>
      <c r="B266" t="s">
        <v>3777</v>
      </c>
      <c r="C266">
        <v>271</v>
      </c>
      <c r="D266" s="221" t="s">
        <v>3057</v>
      </c>
      <c r="E266" s="186">
        <v>46293</v>
      </c>
      <c r="F266" t="s">
        <v>16141</v>
      </c>
      <c r="G266" s="183" t="s">
        <v>16142</v>
      </c>
      <c r="H266" t="s">
        <v>16143</v>
      </c>
    </row>
    <row r="267" spans="1:8" x14ac:dyDescent="0.2">
      <c r="A267" s="183" t="s">
        <v>3778</v>
      </c>
      <c r="B267" t="s">
        <v>3779</v>
      </c>
      <c r="C267">
        <v>1417</v>
      </c>
      <c r="D267" s="221" t="s">
        <v>3057</v>
      </c>
      <c r="E267" s="186">
        <v>46293</v>
      </c>
      <c r="F267" t="s">
        <v>16141</v>
      </c>
      <c r="G267" s="183" t="s">
        <v>16145</v>
      </c>
      <c r="H267" t="s">
        <v>16146</v>
      </c>
    </row>
    <row r="268" spans="1:8" x14ac:dyDescent="0.2">
      <c r="A268" s="183" t="s">
        <v>3778</v>
      </c>
      <c r="B268" t="s">
        <v>3779</v>
      </c>
      <c r="C268">
        <v>989</v>
      </c>
      <c r="D268" s="221" t="s">
        <v>3057</v>
      </c>
      <c r="E268" s="186">
        <v>46293</v>
      </c>
      <c r="F268" t="s">
        <v>16141</v>
      </c>
      <c r="G268" s="183" t="s">
        <v>16142</v>
      </c>
      <c r="H268" t="s">
        <v>16143</v>
      </c>
    </row>
    <row r="269" spans="1:8" x14ac:dyDescent="0.2">
      <c r="A269" s="183" t="s">
        <v>3780</v>
      </c>
      <c r="B269" t="s">
        <v>3781</v>
      </c>
      <c r="C269">
        <v>2000</v>
      </c>
      <c r="D269" s="221" t="s">
        <v>3057</v>
      </c>
      <c r="E269" s="186">
        <v>46293</v>
      </c>
      <c r="F269" t="s">
        <v>16141</v>
      </c>
      <c r="G269" s="183" t="s">
        <v>16145</v>
      </c>
      <c r="H269" t="s">
        <v>16146</v>
      </c>
    </row>
    <row r="270" spans="1:8" x14ac:dyDescent="0.2">
      <c r="A270" s="183" t="s">
        <v>3780</v>
      </c>
      <c r="B270" t="s">
        <v>3781</v>
      </c>
      <c r="C270">
        <v>666</v>
      </c>
      <c r="D270" s="221" t="s">
        <v>3057</v>
      </c>
      <c r="E270" s="186">
        <v>46293</v>
      </c>
      <c r="F270" t="s">
        <v>16141</v>
      </c>
      <c r="G270" s="183" t="s">
        <v>16142</v>
      </c>
      <c r="H270" t="s">
        <v>16143</v>
      </c>
    </row>
    <row r="271" spans="1:8" x14ac:dyDescent="0.2">
      <c r="A271" s="183" t="s">
        <v>3782</v>
      </c>
      <c r="B271" t="s">
        <v>3783</v>
      </c>
      <c r="C271">
        <v>2531</v>
      </c>
      <c r="D271" s="221" t="s">
        <v>3057</v>
      </c>
      <c r="E271" s="186">
        <v>46293</v>
      </c>
      <c r="F271" t="s">
        <v>16141</v>
      </c>
      <c r="G271" s="183" t="s">
        <v>16145</v>
      </c>
      <c r="H271" t="s">
        <v>16146</v>
      </c>
    </row>
    <row r="272" spans="1:8" x14ac:dyDescent="0.2">
      <c r="A272" s="183" t="s">
        <v>3782</v>
      </c>
      <c r="B272" t="s">
        <v>3783</v>
      </c>
      <c r="C272">
        <v>450</v>
      </c>
      <c r="D272" s="221" t="s">
        <v>3057</v>
      </c>
      <c r="E272" s="186">
        <v>46293</v>
      </c>
      <c r="F272" t="s">
        <v>16141</v>
      </c>
      <c r="G272" s="183" t="s">
        <v>16142</v>
      </c>
      <c r="H272" t="s">
        <v>16143</v>
      </c>
    </row>
    <row r="273" spans="1:8" x14ac:dyDescent="0.2">
      <c r="A273" s="183" t="s">
        <v>3784</v>
      </c>
      <c r="B273" t="s">
        <v>3785</v>
      </c>
      <c r="C273">
        <v>1300</v>
      </c>
      <c r="D273" s="221" t="s">
        <v>3057</v>
      </c>
      <c r="E273" s="186">
        <v>46293</v>
      </c>
      <c r="F273" t="s">
        <v>16141</v>
      </c>
      <c r="G273" s="183" t="s">
        <v>16145</v>
      </c>
      <c r="H273" t="s">
        <v>16146</v>
      </c>
    </row>
    <row r="274" spans="1:8" x14ac:dyDescent="0.2">
      <c r="A274" s="183" t="s">
        <v>3784</v>
      </c>
      <c r="B274" t="s">
        <v>3785</v>
      </c>
      <c r="C274">
        <v>1291</v>
      </c>
      <c r="D274" s="221" t="s">
        <v>3057</v>
      </c>
      <c r="E274" s="186">
        <v>46293</v>
      </c>
      <c r="F274" t="s">
        <v>16141</v>
      </c>
      <c r="G274" s="183" t="s">
        <v>16142</v>
      </c>
      <c r="H274" t="s">
        <v>16143</v>
      </c>
    </row>
    <row r="275" spans="1:8" x14ac:dyDescent="0.2">
      <c r="A275" s="183" t="s">
        <v>3786</v>
      </c>
      <c r="B275" t="s">
        <v>3787</v>
      </c>
      <c r="C275">
        <v>0</v>
      </c>
      <c r="D275" s="221" t="s">
        <v>3057</v>
      </c>
      <c r="E275" s="186">
        <v>46293</v>
      </c>
      <c r="F275" t="s">
        <v>16141</v>
      </c>
      <c r="G275" s="183" t="s">
        <v>16145</v>
      </c>
      <c r="H275" t="s">
        <v>16146</v>
      </c>
    </row>
    <row r="276" spans="1:8" x14ac:dyDescent="0.2">
      <c r="A276" s="183" t="s">
        <v>3786</v>
      </c>
      <c r="B276" t="s">
        <v>3787</v>
      </c>
      <c r="C276">
        <v>1259</v>
      </c>
      <c r="D276" s="221" t="s">
        <v>3057</v>
      </c>
      <c r="E276" s="186">
        <v>46293</v>
      </c>
      <c r="F276" t="s">
        <v>16141</v>
      </c>
      <c r="G276" s="183" t="s">
        <v>16142</v>
      </c>
      <c r="H276" t="s">
        <v>16143</v>
      </c>
    </row>
    <row r="277" spans="1:8" x14ac:dyDescent="0.2">
      <c r="A277" s="183" t="s">
        <v>3788</v>
      </c>
      <c r="B277" t="s">
        <v>3789</v>
      </c>
      <c r="C277">
        <v>0</v>
      </c>
      <c r="D277" s="221" t="s">
        <v>3057</v>
      </c>
      <c r="E277" s="186">
        <v>46293</v>
      </c>
      <c r="F277" t="s">
        <v>16141</v>
      </c>
      <c r="G277" s="183" t="s">
        <v>16145</v>
      </c>
      <c r="H277" t="s">
        <v>16146</v>
      </c>
    </row>
    <row r="278" spans="1:8" x14ac:dyDescent="0.2">
      <c r="A278" s="183" t="s">
        <v>3788</v>
      </c>
      <c r="B278" t="s">
        <v>3789</v>
      </c>
      <c r="C278">
        <v>668</v>
      </c>
      <c r="D278" s="221" t="s">
        <v>3057</v>
      </c>
      <c r="E278" s="186">
        <v>46293</v>
      </c>
      <c r="F278" t="s">
        <v>16141</v>
      </c>
      <c r="G278" s="183" t="s">
        <v>16142</v>
      </c>
      <c r="H278" t="s">
        <v>16143</v>
      </c>
    </row>
    <row r="279" spans="1:8" x14ac:dyDescent="0.2">
      <c r="A279" s="183" t="s">
        <v>3790</v>
      </c>
      <c r="B279" t="s">
        <v>3791</v>
      </c>
      <c r="C279">
        <v>750</v>
      </c>
      <c r="D279" s="221" t="s">
        <v>3057</v>
      </c>
      <c r="E279" s="186">
        <v>46293</v>
      </c>
      <c r="F279" t="s">
        <v>16141</v>
      </c>
      <c r="G279" s="183" t="s">
        <v>16145</v>
      </c>
      <c r="H279" t="s">
        <v>16146</v>
      </c>
    </row>
    <row r="280" spans="1:8" x14ac:dyDescent="0.2">
      <c r="A280" s="183" t="s">
        <v>3790</v>
      </c>
      <c r="B280" t="s">
        <v>3791</v>
      </c>
      <c r="C280">
        <v>1949</v>
      </c>
      <c r="D280" s="221" t="s">
        <v>3057</v>
      </c>
      <c r="E280" s="186">
        <v>46293</v>
      </c>
      <c r="F280" t="s">
        <v>16141</v>
      </c>
      <c r="G280" s="183" t="s">
        <v>16142</v>
      </c>
      <c r="H280" t="s">
        <v>16143</v>
      </c>
    </row>
    <row r="281" spans="1:8" x14ac:dyDescent="0.2">
      <c r="A281" s="183" t="s">
        <v>3792</v>
      </c>
      <c r="B281" t="s">
        <v>3793</v>
      </c>
      <c r="C281">
        <v>1792</v>
      </c>
      <c r="D281" s="221" t="s">
        <v>3057</v>
      </c>
      <c r="E281" s="186">
        <v>46293</v>
      </c>
      <c r="F281" t="s">
        <v>16141</v>
      </c>
      <c r="G281" s="183" t="s">
        <v>16145</v>
      </c>
      <c r="H281" t="s">
        <v>16146</v>
      </c>
    </row>
    <row r="282" spans="1:8" x14ac:dyDescent="0.2">
      <c r="A282" s="183" t="s">
        <v>3792</v>
      </c>
      <c r="B282" t="s">
        <v>3793</v>
      </c>
      <c r="C282">
        <v>1130</v>
      </c>
      <c r="D282" s="221" t="s">
        <v>3057</v>
      </c>
      <c r="E282" s="186">
        <v>46293</v>
      </c>
      <c r="F282" t="s">
        <v>16141</v>
      </c>
      <c r="G282" s="183" t="s">
        <v>16142</v>
      </c>
      <c r="H282" t="s">
        <v>16143</v>
      </c>
    </row>
    <row r="283" spans="1:8" x14ac:dyDescent="0.2">
      <c r="A283" s="183" t="s">
        <v>3794</v>
      </c>
      <c r="B283" t="s">
        <v>3795</v>
      </c>
      <c r="C283">
        <v>0</v>
      </c>
      <c r="D283" s="221" t="s">
        <v>3057</v>
      </c>
      <c r="E283" s="186">
        <v>46293</v>
      </c>
      <c r="F283" t="s">
        <v>16141</v>
      </c>
      <c r="G283" s="183" t="s">
        <v>16145</v>
      </c>
      <c r="H283" t="s">
        <v>16146</v>
      </c>
    </row>
    <row r="284" spans="1:8" x14ac:dyDescent="0.2">
      <c r="A284" s="183" t="s">
        <v>3794</v>
      </c>
      <c r="B284" t="s">
        <v>3795</v>
      </c>
      <c r="C284">
        <v>651</v>
      </c>
      <c r="D284" s="221" t="s">
        <v>3057</v>
      </c>
      <c r="E284" s="186">
        <v>46293</v>
      </c>
      <c r="F284" t="s">
        <v>16141</v>
      </c>
      <c r="G284" s="183" t="s">
        <v>16142</v>
      </c>
      <c r="H284" t="s">
        <v>16143</v>
      </c>
    </row>
    <row r="285" spans="1:8" x14ac:dyDescent="0.2">
      <c r="A285" s="183" t="s">
        <v>10164</v>
      </c>
      <c r="B285" t="s">
        <v>10165</v>
      </c>
      <c r="C285">
        <v>4</v>
      </c>
      <c r="D285" s="221" t="s">
        <v>3057</v>
      </c>
      <c r="E285" s="186">
        <v>46293</v>
      </c>
      <c r="F285" t="s">
        <v>16141</v>
      </c>
      <c r="G285" s="183" t="s">
        <v>16145</v>
      </c>
      <c r="H285" t="s">
        <v>16146</v>
      </c>
    </row>
    <row r="286" spans="1:8" x14ac:dyDescent="0.2">
      <c r="A286" s="183" t="s">
        <v>3796</v>
      </c>
      <c r="B286" t="s">
        <v>3797</v>
      </c>
      <c r="C286">
        <v>0</v>
      </c>
      <c r="D286" s="221" t="s">
        <v>3057</v>
      </c>
      <c r="E286" s="186">
        <v>46293</v>
      </c>
      <c r="F286" t="s">
        <v>16141</v>
      </c>
      <c r="G286" s="183" t="s">
        <v>16145</v>
      </c>
      <c r="H286" t="s">
        <v>16146</v>
      </c>
    </row>
    <row r="287" spans="1:8" x14ac:dyDescent="0.2">
      <c r="A287" s="183" t="s">
        <v>3796</v>
      </c>
      <c r="B287" t="s">
        <v>3797</v>
      </c>
      <c r="C287">
        <v>25</v>
      </c>
      <c r="D287" s="221" t="s">
        <v>3057</v>
      </c>
      <c r="E287" s="186">
        <v>46293</v>
      </c>
      <c r="F287" t="s">
        <v>16141</v>
      </c>
      <c r="G287" s="183" t="s">
        <v>16142</v>
      </c>
      <c r="H287" t="s">
        <v>16143</v>
      </c>
    </row>
    <row r="288" spans="1:8" x14ac:dyDescent="0.2">
      <c r="A288" s="183" t="s">
        <v>3798</v>
      </c>
      <c r="B288" t="s">
        <v>3799</v>
      </c>
      <c r="C288">
        <v>0</v>
      </c>
      <c r="D288" s="221" t="s">
        <v>3057</v>
      </c>
      <c r="E288" s="186">
        <v>46293</v>
      </c>
      <c r="F288" t="s">
        <v>16141</v>
      </c>
      <c r="G288" s="183" t="s">
        <v>16145</v>
      </c>
      <c r="H288" t="s">
        <v>16146</v>
      </c>
    </row>
    <row r="289" spans="1:8" x14ac:dyDescent="0.2">
      <c r="A289" s="183" t="s">
        <v>3798</v>
      </c>
      <c r="B289" t="s">
        <v>3799</v>
      </c>
      <c r="C289">
        <v>37</v>
      </c>
      <c r="D289" s="221" t="s">
        <v>3057</v>
      </c>
      <c r="E289" s="186">
        <v>46293</v>
      </c>
      <c r="F289" t="s">
        <v>16141</v>
      </c>
      <c r="G289" s="183" t="s">
        <v>16142</v>
      </c>
      <c r="H289" t="s">
        <v>16143</v>
      </c>
    </row>
    <row r="290" spans="1:8" x14ac:dyDescent="0.2">
      <c r="A290" s="183" t="s">
        <v>3800</v>
      </c>
      <c r="B290" t="s">
        <v>3801</v>
      </c>
      <c r="C290">
        <v>205</v>
      </c>
      <c r="D290" s="221" t="s">
        <v>3057</v>
      </c>
      <c r="E290" s="186">
        <v>46293</v>
      </c>
      <c r="F290" t="s">
        <v>16141</v>
      </c>
      <c r="G290" s="183" t="s">
        <v>16145</v>
      </c>
      <c r="H290" t="s">
        <v>16146</v>
      </c>
    </row>
    <row r="291" spans="1:8" x14ac:dyDescent="0.2">
      <c r="A291" s="183" t="s">
        <v>3800</v>
      </c>
      <c r="B291" t="s">
        <v>3801</v>
      </c>
      <c r="C291">
        <v>12</v>
      </c>
      <c r="D291" s="221" t="s">
        <v>3057</v>
      </c>
      <c r="E291" s="186">
        <v>46293</v>
      </c>
      <c r="F291" t="s">
        <v>16141</v>
      </c>
      <c r="G291" s="183" t="s">
        <v>16142</v>
      </c>
      <c r="H291" t="s">
        <v>16143</v>
      </c>
    </row>
    <row r="292" spans="1:8" x14ac:dyDescent="0.2">
      <c r="A292" s="183" t="s">
        <v>10166</v>
      </c>
      <c r="B292" t="s">
        <v>10167</v>
      </c>
      <c r="C292">
        <v>106</v>
      </c>
      <c r="D292" s="221" t="s">
        <v>3057</v>
      </c>
      <c r="E292" s="186">
        <v>46293</v>
      </c>
      <c r="F292" t="s">
        <v>16141</v>
      </c>
      <c r="G292" s="183" t="s">
        <v>16145</v>
      </c>
      <c r="H292" t="s">
        <v>16146</v>
      </c>
    </row>
    <row r="293" spans="1:8" x14ac:dyDescent="0.2">
      <c r="A293" s="183" t="s">
        <v>3802</v>
      </c>
      <c r="B293" t="s">
        <v>3803</v>
      </c>
      <c r="C293">
        <v>0</v>
      </c>
      <c r="D293" s="221" t="s">
        <v>3057</v>
      </c>
      <c r="E293" s="186">
        <v>46293</v>
      </c>
      <c r="F293" t="s">
        <v>16141</v>
      </c>
      <c r="G293" s="183" t="s">
        <v>16145</v>
      </c>
      <c r="H293" t="s">
        <v>16146</v>
      </c>
    </row>
    <row r="294" spans="1:8" x14ac:dyDescent="0.2">
      <c r="A294" s="183" t="s">
        <v>3802</v>
      </c>
      <c r="B294" t="s">
        <v>3803</v>
      </c>
      <c r="C294">
        <v>35</v>
      </c>
      <c r="D294" s="221" t="s">
        <v>3057</v>
      </c>
      <c r="E294" s="186">
        <v>46293</v>
      </c>
      <c r="F294" t="s">
        <v>16141</v>
      </c>
      <c r="G294" s="183" t="s">
        <v>16142</v>
      </c>
      <c r="H294" t="s">
        <v>16143</v>
      </c>
    </row>
    <row r="295" spans="1:8" x14ac:dyDescent="0.2">
      <c r="A295" s="183" t="s">
        <v>3804</v>
      </c>
      <c r="B295" t="s">
        <v>3805</v>
      </c>
      <c r="C295">
        <v>0</v>
      </c>
      <c r="D295" s="221" t="s">
        <v>3057</v>
      </c>
      <c r="E295" s="186">
        <v>46293</v>
      </c>
      <c r="F295" t="s">
        <v>16141</v>
      </c>
      <c r="G295" s="183" t="s">
        <v>16145</v>
      </c>
      <c r="H295" t="s">
        <v>16146</v>
      </c>
    </row>
    <row r="296" spans="1:8" x14ac:dyDescent="0.2">
      <c r="A296" s="183" t="s">
        <v>3804</v>
      </c>
      <c r="B296" t="s">
        <v>3805</v>
      </c>
      <c r="C296">
        <v>18</v>
      </c>
      <c r="D296" s="221" t="s">
        <v>3057</v>
      </c>
      <c r="E296" s="186">
        <v>46293</v>
      </c>
      <c r="F296" t="s">
        <v>16141</v>
      </c>
      <c r="G296" s="183" t="s">
        <v>16142</v>
      </c>
      <c r="H296" t="s">
        <v>16143</v>
      </c>
    </row>
    <row r="297" spans="1:8" x14ac:dyDescent="0.2">
      <c r="A297" s="183" t="s">
        <v>10168</v>
      </c>
      <c r="B297" t="s">
        <v>10169</v>
      </c>
      <c r="C297">
        <v>2</v>
      </c>
      <c r="D297" s="221" t="s">
        <v>3057</v>
      </c>
      <c r="E297" s="186">
        <v>46293</v>
      </c>
      <c r="F297" t="s">
        <v>16141</v>
      </c>
      <c r="G297" s="183" t="s">
        <v>16145</v>
      </c>
      <c r="H297" t="s">
        <v>16146</v>
      </c>
    </row>
    <row r="298" spans="1:8" x14ac:dyDescent="0.2">
      <c r="A298" s="183" t="s">
        <v>3806</v>
      </c>
      <c r="B298" t="s">
        <v>3807</v>
      </c>
      <c r="C298">
        <v>0</v>
      </c>
      <c r="D298" s="221" t="s">
        <v>3057</v>
      </c>
      <c r="E298" s="186">
        <v>46293</v>
      </c>
      <c r="F298" t="s">
        <v>16141</v>
      </c>
      <c r="G298" s="183" t="s">
        <v>16145</v>
      </c>
      <c r="H298" t="s">
        <v>16146</v>
      </c>
    </row>
    <row r="299" spans="1:8" x14ac:dyDescent="0.2">
      <c r="A299" s="183" t="s">
        <v>3806</v>
      </c>
      <c r="B299" t="s">
        <v>3807</v>
      </c>
      <c r="C299">
        <v>7</v>
      </c>
      <c r="D299" s="221" t="s">
        <v>3057</v>
      </c>
      <c r="E299" s="186">
        <v>46293</v>
      </c>
      <c r="F299" t="s">
        <v>16141</v>
      </c>
      <c r="G299" s="183" t="s">
        <v>16142</v>
      </c>
      <c r="H299" t="s">
        <v>16143</v>
      </c>
    </row>
    <row r="300" spans="1:8" x14ac:dyDescent="0.2">
      <c r="A300" s="183" t="s">
        <v>10170</v>
      </c>
      <c r="B300" t="s">
        <v>10171</v>
      </c>
      <c r="C300">
        <v>21</v>
      </c>
      <c r="D300" s="221" t="s">
        <v>3057</v>
      </c>
      <c r="E300" s="186">
        <v>46293</v>
      </c>
      <c r="F300" t="s">
        <v>16141</v>
      </c>
      <c r="G300" s="183" t="s">
        <v>16145</v>
      </c>
      <c r="H300" t="s">
        <v>16146</v>
      </c>
    </row>
    <row r="301" spans="1:8" x14ac:dyDescent="0.2">
      <c r="A301" s="183" t="s">
        <v>3808</v>
      </c>
      <c r="B301" t="s">
        <v>3809</v>
      </c>
      <c r="C301">
        <v>0</v>
      </c>
      <c r="D301" s="221" t="s">
        <v>3057</v>
      </c>
      <c r="E301" s="186">
        <v>46293</v>
      </c>
      <c r="F301" t="s">
        <v>16141</v>
      </c>
      <c r="G301" s="183" t="s">
        <v>16145</v>
      </c>
      <c r="H301" t="s">
        <v>16146</v>
      </c>
    </row>
    <row r="302" spans="1:8" x14ac:dyDescent="0.2">
      <c r="A302" s="183" t="s">
        <v>3808</v>
      </c>
      <c r="B302" t="s">
        <v>3809</v>
      </c>
      <c r="C302">
        <v>24</v>
      </c>
      <c r="D302" s="221" t="s">
        <v>3057</v>
      </c>
      <c r="E302" s="186">
        <v>46293</v>
      </c>
      <c r="F302" t="s">
        <v>16141</v>
      </c>
      <c r="G302" s="183" t="s">
        <v>16142</v>
      </c>
      <c r="H302" t="s">
        <v>16143</v>
      </c>
    </row>
    <row r="303" spans="1:8" x14ac:dyDescent="0.2">
      <c r="A303" s="183" t="s">
        <v>3810</v>
      </c>
      <c r="B303" t="s">
        <v>3811</v>
      </c>
      <c r="C303">
        <v>204</v>
      </c>
      <c r="D303" s="221" t="s">
        <v>3057</v>
      </c>
      <c r="E303" s="186">
        <v>46293</v>
      </c>
      <c r="F303" t="s">
        <v>16141</v>
      </c>
      <c r="G303" s="183" t="s">
        <v>16145</v>
      </c>
      <c r="H303" t="s">
        <v>16146</v>
      </c>
    </row>
    <row r="304" spans="1:8" x14ac:dyDescent="0.2">
      <c r="A304" s="183" t="s">
        <v>3810</v>
      </c>
      <c r="B304" t="s">
        <v>3811</v>
      </c>
      <c r="C304">
        <v>8</v>
      </c>
      <c r="D304" s="221" t="s">
        <v>3057</v>
      </c>
      <c r="E304" s="186">
        <v>46293</v>
      </c>
      <c r="F304" t="s">
        <v>16141</v>
      </c>
      <c r="G304" s="183" t="s">
        <v>16142</v>
      </c>
      <c r="H304" t="s">
        <v>16143</v>
      </c>
    </row>
    <row r="305" spans="1:8" x14ac:dyDescent="0.2">
      <c r="A305" s="183" t="s">
        <v>10172</v>
      </c>
      <c r="B305" t="s">
        <v>10173</v>
      </c>
      <c r="C305">
        <v>0</v>
      </c>
      <c r="D305" s="221" t="s">
        <v>3057</v>
      </c>
      <c r="E305" s="186">
        <v>46293</v>
      </c>
      <c r="F305" t="s">
        <v>16141</v>
      </c>
      <c r="G305" s="183" t="s">
        <v>16145</v>
      </c>
      <c r="H305" t="s">
        <v>16146</v>
      </c>
    </row>
    <row r="306" spans="1:8" x14ac:dyDescent="0.2">
      <c r="A306" s="183" t="s">
        <v>3812</v>
      </c>
      <c r="B306" t="s">
        <v>3813</v>
      </c>
      <c r="C306">
        <v>2000</v>
      </c>
      <c r="D306" s="221" t="s">
        <v>3057</v>
      </c>
      <c r="E306" s="186">
        <v>46293</v>
      </c>
      <c r="F306" t="s">
        <v>16141</v>
      </c>
      <c r="G306" s="183" t="s">
        <v>16145</v>
      </c>
      <c r="H306" t="s">
        <v>16146</v>
      </c>
    </row>
    <row r="307" spans="1:8" x14ac:dyDescent="0.2">
      <c r="A307" s="183" t="s">
        <v>3812</v>
      </c>
      <c r="B307" t="s">
        <v>3813</v>
      </c>
      <c r="C307">
        <v>648</v>
      </c>
      <c r="D307" s="221" t="s">
        <v>3057</v>
      </c>
      <c r="E307" s="186">
        <v>46293</v>
      </c>
      <c r="F307" t="s">
        <v>16141</v>
      </c>
      <c r="G307" s="183" t="s">
        <v>16142</v>
      </c>
      <c r="H307" t="s">
        <v>16143</v>
      </c>
    </row>
    <row r="308" spans="1:8" x14ac:dyDescent="0.2">
      <c r="A308" s="183" t="s">
        <v>3814</v>
      </c>
      <c r="B308" t="s">
        <v>3815</v>
      </c>
      <c r="C308">
        <v>460</v>
      </c>
      <c r="D308" s="221" t="s">
        <v>3057</v>
      </c>
      <c r="E308" s="186">
        <v>46293</v>
      </c>
      <c r="F308" t="s">
        <v>16141</v>
      </c>
      <c r="G308" s="183" t="s">
        <v>16145</v>
      </c>
      <c r="H308" t="s">
        <v>16146</v>
      </c>
    </row>
    <row r="309" spans="1:8" x14ac:dyDescent="0.2">
      <c r="A309" s="183" t="s">
        <v>3814</v>
      </c>
      <c r="B309" t="s">
        <v>3815</v>
      </c>
      <c r="C309">
        <v>695</v>
      </c>
      <c r="D309" s="221" t="s">
        <v>3057</v>
      </c>
      <c r="E309" s="186">
        <v>46293</v>
      </c>
      <c r="F309" t="s">
        <v>16141</v>
      </c>
      <c r="G309" s="183" t="s">
        <v>16142</v>
      </c>
      <c r="H309" t="s">
        <v>16143</v>
      </c>
    </row>
    <row r="310" spans="1:8" x14ac:dyDescent="0.2">
      <c r="A310" s="183" t="s">
        <v>3816</v>
      </c>
      <c r="B310" t="s">
        <v>3817</v>
      </c>
      <c r="C310">
        <v>867</v>
      </c>
      <c r="D310" s="221" t="s">
        <v>3057</v>
      </c>
      <c r="E310" s="186">
        <v>46293</v>
      </c>
      <c r="F310" t="s">
        <v>16141</v>
      </c>
      <c r="G310" s="183" t="s">
        <v>16145</v>
      </c>
      <c r="H310" t="s">
        <v>16146</v>
      </c>
    </row>
    <row r="311" spans="1:8" x14ac:dyDescent="0.2">
      <c r="A311" s="183" t="s">
        <v>3816</v>
      </c>
      <c r="B311" t="s">
        <v>3817</v>
      </c>
      <c r="C311">
        <v>292</v>
      </c>
      <c r="D311" s="221" t="s">
        <v>3057</v>
      </c>
      <c r="E311" s="186">
        <v>46293</v>
      </c>
      <c r="F311" t="s">
        <v>16141</v>
      </c>
      <c r="G311" s="183" t="s">
        <v>16142</v>
      </c>
      <c r="H311" t="s">
        <v>16143</v>
      </c>
    </row>
    <row r="312" spans="1:8" x14ac:dyDescent="0.2">
      <c r="A312" s="183" t="s">
        <v>3818</v>
      </c>
      <c r="B312" t="s">
        <v>3819</v>
      </c>
      <c r="C312">
        <v>1700</v>
      </c>
      <c r="D312" s="221" t="s">
        <v>3057</v>
      </c>
      <c r="E312" s="186">
        <v>46293</v>
      </c>
      <c r="F312" t="s">
        <v>16141</v>
      </c>
      <c r="G312" s="183" t="s">
        <v>16145</v>
      </c>
      <c r="H312" t="s">
        <v>16146</v>
      </c>
    </row>
    <row r="313" spans="1:8" x14ac:dyDescent="0.2">
      <c r="A313" s="183" t="s">
        <v>3818</v>
      </c>
      <c r="B313" t="s">
        <v>3819</v>
      </c>
      <c r="C313">
        <v>766</v>
      </c>
      <c r="D313" s="221" t="s">
        <v>3057</v>
      </c>
      <c r="E313" s="186">
        <v>46293</v>
      </c>
      <c r="F313" t="s">
        <v>16141</v>
      </c>
      <c r="G313" s="183" t="s">
        <v>16142</v>
      </c>
      <c r="H313" t="s">
        <v>16143</v>
      </c>
    </row>
    <row r="314" spans="1:8" x14ac:dyDescent="0.2">
      <c r="A314" s="183" t="s">
        <v>3820</v>
      </c>
      <c r="B314" t="s">
        <v>3821</v>
      </c>
      <c r="C314">
        <v>6</v>
      </c>
      <c r="D314" s="221" t="s">
        <v>3057</v>
      </c>
      <c r="E314" s="186">
        <v>46293</v>
      </c>
      <c r="F314" t="s">
        <v>16141</v>
      </c>
      <c r="G314" s="183" t="s">
        <v>16145</v>
      </c>
      <c r="H314" t="s">
        <v>16146</v>
      </c>
    </row>
    <row r="315" spans="1:8" x14ac:dyDescent="0.2">
      <c r="A315" s="183" t="s">
        <v>3820</v>
      </c>
      <c r="B315" t="s">
        <v>3821</v>
      </c>
      <c r="C315">
        <v>0</v>
      </c>
      <c r="D315" s="221" t="s">
        <v>3057</v>
      </c>
      <c r="E315" s="186">
        <v>46293</v>
      </c>
      <c r="F315" t="s">
        <v>16141</v>
      </c>
      <c r="G315" s="183" t="s">
        <v>16142</v>
      </c>
      <c r="H315" t="s">
        <v>16143</v>
      </c>
    </row>
    <row r="316" spans="1:8" x14ac:dyDescent="0.2">
      <c r="A316" s="183" t="s">
        <v>3822</v>
      </c>
      <c r="B316" t="s">
        <v>3823</v>
      </c>
      <c r="C316">
        <v>1000</v>
      </c>
      <c r="D316" s="221" t="s">
        <v>3057</v>
      </c>
      <c r="E316" s="186">
        <v>46293</v>
      </c>
      <c r="F316" t="s">
        <v>16141</v>
      </c>
      <c r="G316" s="183" t="s">
        <v>16145</v>
      </c>
      <c r="H316" t="s">
        <v>16146</v>
      </c>
    </row>
    <row r="317" spans="1:8" x14ac:dyDescent="0.2">
      <c r="A317" s="183" t="s">
        <v>3822</v>
      </c>
      <c r="B317" t="s">
        <v>3823</v>
      </c>
      <c r="C317">
        <v>1117</v>
      </c>
      <c r="D317" s="221" t="s">
        <v>3057</v>
      </c>
      <c r="E317" s="186">
        <v>46293</v>
      </c>
      <c r="F317" t="s">
        <v>16141</v>
      </c>
      <c r="G317" s="183" t="s">
        <v>16142</v>
      </c>
      <c r="H317" t="s">
        <v>16143</v>
      </c>
    </row>
    <row r="318" spans="1:8" x14ac:dyDescent="0.2">
      <c r="A318" s="183" t="s">
        <v>3824</v>
      </c>
      <c r="B318" t="s">
        <v>3825</v>
      </c>
      <c r="C318">
        <v>123</v>
      </c>
      <c r="D318" s="221" t="s">
        <v>3057</v>
      </c>
      <c r="E318" s="186">
        <v>46293</v>
      </c>
      <c r="F318" t="s">
        <v>16141</v>
      </c>
      <c r="G318" s="183" t="s">
        <v>16145</v>
      </c>
      <c r="H318" t="s">
        <v>16146</v>
      </c>
    </row>
    <row r="319" spans="1:8" x14ac:dyDescent="0.2">
      <c r="A319" s="183" t="s">
        <v>3824</v>
      </c>
      <c r="B319" t="s">
        <v>3825</v>
      </c>
      <c r="C319">
        <v>714</v>
      </c>
      <c r="D319" s="221" t="s">
        <v>3057</v>
      </c>
      <c r="E319" s="186">
        <v>46293</v>
      </c>
      <c r="F319" t="s">
        <v>16141</v>
      </c>
      <c r="G319" s="183" t="s">
        <v>16142</v>
      </c>
      <c r="H319" t="s">
        <v>16143</v>
      </c>
    </row>
    <row r="320" spans="1:8" x14ac:dyDescent="0.2">
      <c r="A320" s="183" t="s">
        <v>3826</v>
      </c>
      <c r="B320" t="s">
        <v>3827</v>
      </c>
      <c r="C320">
        <v>1043</v>
      </c>
      <c r="D320" s="221" t="s">
        <v>3057</v>
      </c>
      <c r="E320" s="186">
        <v>46293</v>
      </c>
      <c r="F320" t="s">
        <v>16141</v>
      </c>
      <c r="G320" s="183" t="s">
        <v>16145</v>
      </c>
      <c r="H320" t="s">
        <v>16146</v>
      </c>
    </row>
    <row r="321" spans="1:8" x14ac:dyDescent="0.2">
      <c r="A321" s="183" t="s">
        <v>3826</v>
      </c>
      <c r="B321" t="s">
        <v>3827</v>
      </c>
      <c r="C321">
        <v>2227</v>
      </c>
      <c r="D321" s="221" t="s">
        <v>3057</v>
      </c>
      <c r="E321" s="186">
        <v>46293</v>
      </c>
      <c r="F321" t="s">
        <v>16141</v>
      </c>
      <c r="G321" s="183" t="s">
        <v>16142</v>
      </c>
      <c r="H321" t="s">
        <v>16143</v>
      </c>
    </row>
    <row r="322" spans="1:8" x14ac:dyDescent="0.2">
      <c r="A322" s="183" t="s">
        <v>3828</v>
      </c>
      <c r="B322" t="s">
        <v>3829</v>
      </c>
      <c r="C322">
        <v>143</v>
      </c>
      <c r="D322" s="221" t="s">
        <v>3057</v>
      </c>
      <c r="E322" s="186">
        <v>46293</v>
      </c>
      <c r="F322" t="s">
        <v>16141</v>
      </c>
      <c r="G322" s="183" t="s">
        <v>16145</v>
      </c>
      <c r="H322" t="s">
        <v>16146</v>
      </c>
    </row>
    <row r="323" spans="1:8" x14ac:dyDescent="0.2">
      <c r="A323" s="183" t="s">
        <v>3828</v>
      </c>
      <c r="B323" t="s">
        <v>3829</v>
      </c>
      <c r="C323">
        <v>31</v>
      </c>
      <c r="D323" s="221" t="s">
        <v>3057</v>
      </c>
      <c r="E323" s="186">
        <v>46293</v>
      </c>
      <c r="F323" t="s">
        <v>16141</v>
      </c>
      <c r="G323" s="183" t="s">
        <v>16142</v>
      </c>
      <c r="H323" t="s">
        <v>16143</v>
      </c>
    </row>
    <row r="324" spans="1:8" x14ac:dyDescent="0.2">
      <c r="A324" s="183" t="s">
        <v>3830</v>
      </c>
      <c r="B324" t="s">
        <v>3831</v>
      </c>
      <c r="C324">
        <v>1955</v>
      </c>
      <c r="D324" s="221" t="s">
        <v>3057</v>
      </c>
      <c r="E324" s="186">
        <v>46293</v>
      </c>
      <c r="F324" t="s">
        <v>16141</v>
      </c>
      <c r="G324" s="183" t="s">
        <v>16145</v>
      </c>
      <c r="H324" t="s">
        <v>16146</v>
      </c>
    </row>
    <row r="325" spans="1:8" x14ac:dyDescent="0.2">
      <c r="A325" s="183" t="s">
        <v>3830</v>
      </c>
      <c r="B325" t="s">
        <v>3831</v>
      </c>
      <c r="C325">
        <v>1697</v>
      </c>
      <c r="D325" s="221" t="s">
        <v>3057</v>
      </c>
      <c r="E325" s="186">
        <v>46293</v>
      </c>
      <c r="F325" t="s">
        <v>16141</v>
      </c>
      <c r="G325" s="183" t="s">
        <v>16142</v>
      </c>
      <c r="H325" t="s">
        <v>16143</v>
      </c>
    </row>
    <row r="326" spans="1:8" x14ac:dyDescent="0.2">
      <c r="A326" s="183" t="s">
        <v>3832</v>
      </c>
      <c r="B326" t="s">
        <v>3833</v>
      </c>
      <c r="C326">
        <v>5336</v>
      </c>
      <c r="D326" s="221" t="s">
        <v>3057</v>
      </c>
      <c r="E326" s="186">
        <v>46293</v>
      </c>
      <c r="F326" t="s">
        <v>16141</v>
      </c>
      <c r="G326" s="183" t="s">
        <v>16145</v>
      </c>
      <c r="H326" t="s">
        <v>16146</v>
      </c>
    </row>
    <row r="327" spans="1:8" x14ac:dyDescent="0.2">
      <c r="A327" s="183" t="s">
        <v>3832</v>
      </c>
      <c r="B327" t="s">
        <v>3833</v>
      </c>
      <c r="C327">
        <v>0</v>
      </c>
      <c r="D327" s="221" t="s">
        <v>3057</v>
      </c>
      <c r="E327" s="186">
        <v>46293</v>
      </c>
      <c r="F327" t="s">
        <v>16141</v>
      </c>
      <c r="G327" s="183" t="s">
        <v>16142</v>
      </c>
      <c r="H327" t="s">
        <v>16143</v>
      </c>
    </row>
    <row r="328" spans="1:8" x14ac:dyDescent="0.2">
      <c r="A328" s="183" t="s">
        <v>3834</v>
      </c>
      <c r="B328" t="s">
        <v>3035</v>
      </c>
      <c r="C328">
        <v>4900</v>
      </c>
      <c r="D328" s="221" t="s">
        <v>3057</v>
      </c>
      <c r="E328" s="186">
        <v>46293</v>
      </c>
      <c r="F328" t="s">
        <v>16141</v>
      </c>
      <c r="G328" s="183" t="s">
        <v>16145</v>
      </c>
      <c r="H328" t="s">
        <v>16146</v>
      </c>
    </row>
    <row r="329" spans="1:8" x14ac:dyDescent="0.2">
      <c r="A329" s="183" t="s">
        <v>3834</v>
      </c>
      <c r="B329" t="s">
        <v>3035</v>
      </c>
      <c r="C329">
        <v>189</v>
      </c>
      <c r="D329" s="221" t="s">
        <v>3057</v>
      </c>
      <c r="E329" s="186">
        <v>46293</v>
      </c>
      <c r="F329" t="s">
        <v>16141</v>
      </c>
      <c r="G329" s="183" t="s">
        <v>16142</v>
      </c>
      <c r="H329" t="s">
        <v>16143</v>
      </c>
    </row>
    <row r="330" spans="1:8" x14ac:dyDescent="0.2">
      <c r="A330" s="183" t="s">
        <v>10174</v>
      </c>
      <c r="B330" t="s">
        <v>10175</v>
      </c>
      <c r="C330">
        <v>0</v>
      </c>
      <c r="D330" s="221" t="s">
        <v>3057</v>
      </c>
      <c r="E330" s="186">
        <v>46293</v>
      </c>
      <c r="F330" t="s">
        <v>16141</v>
      </c>
      <c r="G330" s="183" t="s">
        <v>16145</v>
      </c>
      <c r="H330" t="s">
        <v>16146</v>
      </c>
    </row>
    <row r="331" spans="1:8" x14ac:dyDescent="0.2">
      <c r="A331" s="183" t="s">
        <v>10176</v>
      </c>
      <c r="B331" t="s">
        <v>10177</v>
      </c>
      <c r="C331">
        <v>100</v>
      </c>
      <c r="D331" s="221" t="s">
        <v>3057</v>
      </c>
      <c r="E331" s="186">
        <v>46293</v>
      </c>
      <c r="F331" t="s">
        <v>16141</v>
      </c>
      <c r="G331" s="183" t="s">
        <v>16145</v>
      </c>
      <c r="H331" t="s">
        <v>16146</v>
      </c>
    </row>
    <row r="332" spans="1:8" x14ac:dyDescent="0.2">
      <c r="A332" s="183" t="s">
        <v>10178</v>
      </c>
      <c r="B332" t="s">
        <v>10179</v>
      </c>
      <c r="C332">
        <v>1400</v>
      </c>
      <c r="D332" s="221" t="s">
        <v>3057</v>
      </c>
      <c r="E332" s="186">
        <v>46293</v>
      </c>
      <c r="F332" t="s">
        <v>16141</v>
      </c>
      <c r="G332" s="183" t="s">
        <v>16145</v>
      </c>
      <c r="H332" t="s">
        <v>16146</v>
      </c>
    </row>
    <row r="333" spans="1:8" x14ac:dyDescent="0.2">
      <c r="A333" s="183" t="s">
        <v>10180</v>
      </c>
      <c r="B333" t="s">
        <v>10181</v>
      </c>
      <c r="C333">
        <v>1100</v>
      </c>
      <c r="D333" s="221" t="s">
        <v>3057</v>
      </c>
      <c r="E333" s="186">
        <v>46293</v>
      </c>
      <c r="F333" t="s">
        <v>16141</v>
      </c>
      <c r="G333" s="183" t="s">
        <v>16145</v>
      </c>
      <c r="H333" t="s">
        <v>16146</v>
      </c>
    </row>
    <row r="334" spans="1:8" x14ac:dyDescent="0.2">
      <c r="A334" s="183" t="s">
        <v>3835</v>
      </c>
      <c r="B334" t="s">
        <v>3836</v>
      </c>
      <c r="C334">
        <v>1000</v>
      </c>
      <c r="D334" s="221" t="s">
        <v>3057</v>
      </c>
      <c r="E334" s="186">
        <v>46293</v>
      </c>
      <c r="F334" t="s">
        <v>16141</v>
      </c>
      <c r="G334" s="183" t="s">
        <v>16145</v>
      </c>
      <c r="H334" t="s">
        <v>16146</v>
      </c>
    </row>
    <row r="335" spans="1:8" x14ac:dyDescent="0.2">
      <c r="A335" s="183" t="s">
        <v>3835</v>
      </c>
      <c r="B335" t="s">
        <v>3836</v>
      </c>
      <c r="C335">
        <v>68</v>
      </c>
      <c r="D335" s="221" t="s">
        <v>3057</v>
      </c>
      <c r="E335" s="186">
        <v>46293</v>
      </c>
      <c r="F335" t="s">
        <v>16141</v>
      </c>
      <c r="G335" s="183" t="s">
        <v>16142</v>
      </c>
      <c r="H335" t="s">
        <v>16143</v>
      </c>
    </row>
    <row r="336" spans="1:8" x14ac:dyDescent="0.2">
      <c r="A336" s="183" t="s">
        <v>3837</v>
      </c>
      <c r="B336" t="s">
        <v>3838</v>
      </c>
      <c r="C336">
        <v>1009</v>
      </c>
      <c r="D336" s="221" t="s">
        <v>3057</v>
      </c>
      <c r="E336" s="186">
        <v>46293</v>
      </c>
      <c r="F336" t="s">
        <v>16141</v>
      </c>
      <c r="G336" s="183" t="s">
        <v>16145</v>
      </c>
      <c r="H336" t="s">
        <v>16146</v>
      </c>
    </row>
    <row r="337" spans="1:8" x14ac:dyDescent="0.2">
      <c r="A337" s="183" t="s">
        <v>3837</v>
      </c>
      <c r="B337" t="s">
        <v>3838</v>
      </c>
      <c r="C337">
        <v>238</v>
      </c>
      <c r="D337" s="221" t="s">
        <v>3057</v>
      </c>
      <c r="E337" s="186">
        <v>46293</v>
      </c>
      <c r="F337" t="s">
        <v>16141</v>
      </c>
      <c r="G337" s="183" t="s">
        <v>16142</v>
      </c>
      <c r="H337" t="s">
        <v>16143</v>
      </c>
    </row>
    <row r="338" spans="1:8" x14ac:dyDescent="0.2">
      <c r="A338" s="183" t="s">
        <v>3839</v>
      </c>
      <c r="B338" t="s">
        <v>3840</v>
      </c>
      <c r="C338">
        <v>725</v>
      </c>
      <c r="D338" s="221" t="s">
        <v>3057</v>
      </c>
      <c r="E338" s="186">
        <v>46293</v>
      </c>
      <c r="F338" t="s">
        <v>16141</v>
      </c>
      <c r="G338" s="183" t="s">
        <v>16145</v>
      </c>
      <c r="H338" t="s">
        <v>16146</v>
      </c>
    </row>
    <row r="339" spans="1:8" x14ac:dyDescent="0.2">
      <c r="A339" s="183" t="s">
        <v>3839</v>
      </c>
      <c r="B339" t="s">
        <v>3840</v>
      </c>
      <c r="C339">
        <v>133</v>
      </c>
      <c r="D339" s="221" t="s">
        <v>3057</v>
      </c>
      <c r="E339" s="186">
        <v>46293</v>
      </c>
      <c r="F339" t="s">
        <v>16141</v>
      </c>
      <c r="G339" s="183" t="s">
        <v>16142</v>
      </c>
      <c r="H339" t="s">
        <v>16143</v>
      </c>
    </row>
    <row r="340" spans="1:8" x14ac:dyDescent="0.2">
      <c r="A340" s="183" t="s">
        <v>3841</v>
      </c>
      <c r="B340" t="s">
        <v>3842</v>
      </c>
      <c r="C340">
        <v>998</v>
      </c>
      <c r="D340" s="221" t="s">
        <v>3057</v>
      </c>
      <c r="E340" s="186">
        <v>46293</v>
      </c>
      <c r="F340" t="s">
        <v>16141</v>
      </c>
      <c r="G340" s="183" t="s">
        <v>16145</v>
      </c>
      <c r="H340" t="s">
        <v>16146</v>
      </c>
    </row>
    <row r="341" spans="1:8" x14ac:dyDescent="0.2">
      <c r="A341" s="183" t="s">
        <v>3841</v>
      </c>
      <c r="B341" t="s">
        <v>3842</v>
      </c>
      <c r="C341">
        <v>88</v>
      </c>
      <c r="D341" s="221" t="s">
        <v>3057</v>
      </c>
      <c r="E341" s="186">
        <v>46293</v>
      </c>
      <c r="F341" t="s">
        <v>16141</v>
      </c>
      <c r="G341" s="183" t="s">
        <v>16142</v>
      </c>
      <c r="H341" t="s">
        <v>16143</v>
      </c>
    </row>
    <row r="342" spans="1:8" x14ac:dyDescent="0.2">
      <c r="A342" s="183" t="s">
        <v>10182</v>
      </c>
      <c r="B342" t="s">
        <v>10183</v>
      </c>
      <c r="C342">
        <v>280</v>
      </c>
      <c r="D342" s="221" t="s">
        <v>3057</v>
      </c>
      <c r="E342" s="186">
        <v>46293</v>
      </c>
      <c r="F342" t="s">
        <v>16141</v>
      </c>
      <c r="G342" s="183" t="s">
        <v>16145</v>
      </c>
      <c r="H342" t="s">
        <v>16146</v>
      </c>
    </row>
    <row r="343" spans="1:8" x14ac:dyDescent="0.2">
      <c r="A343" s="183" t="s">
        <v>10184</v>
      </c>
      <c r="B343" t="s">
        <v>10185</v>
      </c>
      <c r="C343">
        <v>2600</v>
      </c>
      <c r="D343" s="221" t="s">
        <v>3057</v>
      </c>
      <c r="E343" s="186">
        <v>46293</v>
      </c>
      <c r="F343" t="s">
        <v>16141</v>
      </c>
      <c r="G343" s="183" t="s">
        <v>16145</v>
      </c>
      <c r="H343" t="s">
        <v>16146</v>
      </c>
    </row>
    <row r="344" spans="1:8" x14ac:dyDescent="0.2">
      <c r="A344" s="183" t="s">
        <v>3843</v>
      </c>
      <c r="B344" t="s">
        <v>3844</v>
      </c>
      <c r="C344">
        <v>1700</v>
      </c>
      <c r="D344" s="221" t="s">
        <v>3057</v>
      </c>
      <c r="E344" s="186">
        <v>46293</v>
      </c>
      <c r="F344" t="s">
        <v>16141</v>
      </c>
      <c r="G344" s="183" t="s">
        <v>16145</v>
      </c>
      <c r="H344" t="s">
        <v>16146</v>
      </c>
    </row>
    <row r="345" spans="1:8" x14ac:dyDescent="0.2">
      <c r="A345" s="183" t="s">
        <v>3843</v>
      </c>
      <c r="B345" t="s">
        <v>3844</v>
      </c>
      <c r="C345">
        <v>1710</v>
      </c>
      <c r="D345" s="221" t="s">
        <v>3057</v>
      </c>
      <c r="E345" s="186">
        <v>46293</v>
      </c>
      <c r="F345" t="s">
        <v>16141</v>
      </c>
      <c r="G345" s="183" t="s">
        <v>16142</v>
      </c>
      <c r="H345" t="s">
        <v>16143</v>
      </c>
    </row>
    <row r="346" spans="1:8" x14ac:dyDescent="0.2">
      <c r="A346" s="183" t="s">
        <v>3845</v>
      </c>
      <c r="B346" t="s">
        <v>15882</v>
      </c>
      <c r="C346">
        <v>2080</v>
      </c>
      <c r="D346" s="221" t="s">
        <v>3057</v>
      </c>
      <c r="E346" s="186">
        <v>46293</v>
      </c>
      <c r="F346" t="s">
        <v>16141</v>
      </c>
      <c r="G346" s="183" t="s">
        <v>16145</v>
      </c>
      <c r="H346" t="s">
        <v>16146</v>
      </c>
    </row>
    <row r="347" spans="1:8" x14ac:dyDescent="0.2">
      <c r="A347" s="183" t="s">
        <v>3845</v>
      </c>
      <c r="B347" t="s">
        <v>15882</v>
      </c>
      <c r="C347">
        <v>300</v>
      </c>
      <c r="D347" s="221" t="s">
        <v>3057</v>
      </c>
      <c r="E347" s="186">
        <v>46293</v>
      </c>
      <c r="F347" t="s">
        <v>16141</v>
      </c>
      <c r="G347" s="183" t="s">
        <v>16142</v>
      </c>
      <c r="H347" t="s">
        <v>16143</v>
      </c>
    </row>
    <row r="348" spans="1:8" x14ac:dyDescent="0.2">
      <c r="A348" s="183" t="s">
        <v>3846</v>
      </c>
      <c r="B348" t="s">
        <v>15883</v>
      </c>
      <c r="C348">
        <v>6430</v>
      </c>
      <c r="D348" s="221" t="s">
        <v>3057</v>
      </c>
      <c r="E348" s="186">
        <v>46293</v>
      </c>
      <c r="F348" t="s">
        <v>16141</v>
      </c>
      <c r="G348" s="183" t="s">
        <v>16145</v>
      </c>
      <c r="H348" t="s">
        <v>16146</v>
      </c>
    </row>
    <row r="349" spans="1:8" x14ac:dyDescent="0.2">
      <c r="A349" s="183" t="s">
        <v>3846</v>
      </c>
      <c r="B349" t="s">
        <v>15883</v>
      </c>
      <c r="C349">
        <v>241</v>
      </c>
      <c r="D349" s="221" t="s">
        <v>3057</v>
      </c>
      <c r="E349" s="186">
        <v>46293</v>
      </c>
      <c r="F349" t="s">
        <v>16141</v>
      </c>
      <c r="G349" s="183" t="s">
        <v>16142</v>
      </c>
      <c r="H349" t="s">
        <v>16143</v>
      </c>
    </row>
    <row r="350" spans="1:8" x14ac:dyDescent="0.2">
      <c r="A350" s="183" t="s">
        <v>3847</v>
      </c>
      <c r="B350" t="s">
        <v>15884</v>
      </c>
      <c r="C350">
        <v>2685</v>
      </c>
      <c r="D350" s="221" t="s">
        <v>3057</v>
      </c>
      <c r="E350" s="186">
        <v>46293</v>
      </c>
      <c r="F350" t="s">
        <v>16141</v>
      </c>
      <c r="G350" s="183" t="s">
        <v>16145</v>
      </c>
      <c r="H350" t="s">
        <v>16146</v>
      </c>
    </row>
    <row r="351" spans="1:8" x14ac:dyDescent="0.2">
      <c r="A351" s="183" t="s">
        <v>3847</v>
      </c>
      <c r="B351" t="s">
        <v>15884</v>
      </c>
      <c r="C351">
        <v>795</v>
      </c>
      <c r="D351" s="221" t="s">
        <v>3057</v>
      </c>
      <c r="E351" s="186">
        <v>46293</v>
      </c>
      <c r="F351" t="s">
        <v>16141</v>
      </c>
      <c r="G351" s="183" t="s">
        <v>16142</v>
      </c>
      <c r="H351" t="s">
        <v>16143</v>
      </c>
    </row>
    <row r="352" spans="1:8" x14ac:dyDescent="0.2">
      <c r="A352" s="183" t="s">
        <v>10186</v>
      </c>
      <c r="B352" t="s">
        <v>10187</v>
      </c>
      <c r="C352">
        <v>21</v>
      </c>
      <c r="D352" s="221" t="s">
        <v>3057</v>
      </c>
      <c r="E352" s="186">
        <v>46293</v>
      </c>
      <c r="F352" t="s">
        <v>16141</v>
      </c>
      <c r="G352" s="183" t="s">
        <v>16145</v>
      </c>
      <c r="H352" t="s">
        <v>16146</v>
      </c>
    </row>
    <row r="353" spans="1:8" x14ac:dyDescent="0.2">
      <c r="A353" s="183" t="s">
        <v>10188</v>
      </c>
      <c r="B353" t="s">
        <v>10189</v>
      </c>
      <c r="C353">
        <v>0</v>
      </c>
      <c r="D353" s="221" t="s">
        <v>3057</v>
      </c>
      <c r="E353" s="186">
        <v>46293</v>
      </c>
      <c r="F353" t="s">
        <v>16141</v>
      </c>
      <c r="G353" s="183" t="s">
        <v>16145</v>
      </c>
      <c r="H353" t="s">
        <v>16146</v>
      </c>
    </row>
    <row r="354" spans="1:8" x14ac:dyDescent="0.2">
      <c r="A354" s="183" t="s">
        <v>10190</v>
      </c>
      <c r="B354" t="s">
        <v>10191</v>
      </c>
      <c r="C354">
        <v>0</v>
      </c>
      <c r="D354" s="221" t="s">
        <v>3057</v>
      </c>
      <c r="E354" s="186">
        <v>46293</v>
      </c>
      <c r="F354" t="s">
        <v>16141</v>
      </c>
      <c r="G354" s="183" t="s">
        <v>16145</v>
      </c>
      <c r="H354" t="s">
        <v>16146</v>
      </c>
    </row>
    <row r="355" spans="1:8" x14ac:dyDescent="0.2">
      <c r="A355" s="183" t="s">
        <v>10192</v>
      </c>
      <c r="B355" t="s">
        <v>10193</v>
      </c>
      <c r="C355">
        <v>2</v>
      </c>
      <c r="D355" s="221" t="s">
        <v>3057</v>
      </c>
      <c r="E355" s="186">
        <v>46293</v>
      </c>
      <c r="F355" t="s">
        <v>16141</v>
      </c>
      <c r="G355" s="183" t="s">
        <v>16145</v>
      </c>
      <c r="H355" t="s">
        <v>16146</v>
      </c>
    </row>
    <row r="356" spans="1:8" x14ac:dyDescent="0.2">
      <c r="A356" s="183" t="s">
        <v>10194</v>
      </c>
      <c r="B356" t="s">
        <v>10195</v>
      </c>
      <c r="C356">
        <v>30</v>
      </c>
      <c r="D356" s="221" t="s">
        <v>3057</v>
      </c>
      <c r="E356" s="186">
        <v>46293</v>
      </c>
      <c r="F356" t="s">
        <v>16141</v>
      </c>
      <c r="G356" s="183" t="s">
        <v>16145</v>
      </c>
      <c r="H356" t="s">
        <v>16146</v>
      </c>
    </row>
    <row r="357" spans="1:8" x14ac:dyDescent="0.2">
      <c r="A357" s="183" t="s">
        <v>10196</v>
      </c>
      <c r="B357" t="s">
        <v>10197</v>
      </c>
      <c r="C357">
        <v>10</v>
      </c>
      <c r="D357" s="221" t="s">
        <v>3057</v>
      </c>
      <c r="E357" s="186">
        <v>46293</v>
      </c>
      <c r="F357" t="s">
        <v>16141</v>
      </c>
      <c r="G357" s="183" t="s">
        <v>16145</v>
      </c>
      <c r="H357" t="s">
        <v>16146</v>
      </c>
    </row>
    <row r="358" spans="1:8" x14ac:dyDescent="0.2">
      <c r="A358" s="183" t="s">
        <v>3848</v>
      </c>
      <c r="B358" t="s">
        <v>3849</v>
      </c>
      <c r="C358">
        <v>29</v>
      </c>
      <c r="D358" s="221" t="s">
        <v>3057</v>
      </c>
      <c r="E358" s="186">
        <v>46293</v>
      </c>
      <c r="F358" t="s">
        <v>16141</v>
      </c>
      <c r="G358" s="183" t="s">
        <v>16145</v>
      </c>
      <c r="H358" t="s">
        <v>16146</v>
      </c>
    </row>
    <row r="359" spans="1:8" x14ac:dyDescent="0.2">
      <c r="A359" s="183" t="s">
        <v>3848</v>
      </c>
      <c r="B359" t="s">
        <v>3849</v>
      </c>
      <c r="C359">
        <v>0</v>
      </c>
      <c r="D359" s="221" t="s">
        <v>3057</v>
      </c>
      <c r="E359" s="186">
        <v>46293</v>
      </c>
      <c r="F359" t="s">
        <v>16141</v>
      </c>
      <c r="G359" s="183" t="s">
        <v>16142</v>
      </c>
      <c r="H359" t="s">
        <v>16143</v>
      </c>
    </row>
    <row r="360" spans="1:8" x14ac:dyDescent="0.2">
      <c r="A360" s="183" t="s">
        <v>10198</v>
      </c>
      <c r="B360" t="s">
        <v>10199</v>
      </c>
      <c r="C360">
        <v>14</v>
      </c>
      <c r="D360" s="221" t="s">
        <v>3057</v>
      </c>
      <c r="E360" s="186">
        <v>46293</v>
      </c>
      <c r="F360" t="s">
        <v>16141</v>
      </c>
      <c r="G360" s="183" t="s">
        <v>16145</v>
      </c>
      <c r="H360" t="s">
        <v>16146</v>
      </c>
    </row>
    <row r="361" spans="1:8" x14ac:dyDescent="0.2">
      <c r="A361" s="183" t="s">
        <v>10200</v>
      </c>
      <c r="B361" t="s">
        <v>10201</v>
      </c>
      <c r="C361">
        <v>0</v>
      </c>
      <c r="D361" s="221" t="s">
        <v>3057</v>
      </c>
      <c r="E361" s="186">
        <v>46293</v>
      </c>
      <c r="F361" t="s">
        <v>16141</v>
      </c>
      <c r="G361" s="183" t="s">
        <v>16145</v>
      </c>
      <c r="H361" t="s">
        <v>16146</v>
      </c>
    </row>
    <row r="362" spans="1:8" x14ac:dyDescent="0.2">
      <c r="A362" s="183" t="s">
        <v>10202</v>
      </c>
      <c r="B362" t="s">
        <v>10203</v>
      </c>
      <c r="C362">
        <v>11</v>
      </c>
      <c r="D362" s="221" t="s">
        <v>3057</v>
      </c>
      <c r="E362" s="186">
        <v>46293</v>
      </c>
      <c r="F362" t="s">
        <v>16141</v>
      </c>
      <c r="G362" s="183" t="s">
        <v>16145</v>
      </c>
      <c r="H362" t="s">
        <v>16146</v>
      </c>
    </row>
    <row r="363" spans="1:8" x14ac:dyDescent="0.2">
      <c r="A363" s="183" t="s">
        <v>10204</v>
      </c>
      <c r="B363" t="s">
        <v>10205</v>
      </c>
      <c r="C363">
        <v>18</v>
      </c>
      <c r="D363" s="221" t="s">
        <v>3057</v>
      </c>
      <c r="E363" s="186">
        <v>46293</v>
      </c>
      <c r="F363" t="s">
        <v>16141</v>
      </c>
      <c r="G363" s="183" t="s">
        <v>16145</v>
      </c>
      <c r="H363" t="s">
        <v>16146</v>
      </c>
    </row>
    <row r="364" spans="1:8" x14ac:dyDescent="0.2">
      <c r="A364" s="183" t="s">
        <v>10206</v>
      </c>
      <c r="B364" t="s">
        <v>10207</v>
      </c>
      <c r="C364">
        <v>15</v>
      </c>
      <c r="D364" s="221" t="s">
        <v>3057</v>
      </c>
      <c r="E364" s="186">
        <v>46293</v>
      </c>
      <c r="F364" t="s">
        <v>16141</v>
      </c>
      <c r="G364" s="183" t="s">
        <v>16145</v>
      </c>
      <c r="H364" t="s">
        <v>16146</v>
      </c>
    </row>
    <row r="365" spans="1:8" x14ac:dyDescent="0.2">
      <c r="A365" s="183" t="s">
        <v>10208</v>
      </c>
      <c r="B365" t="s">
        <v>10209</v>
      </c>
      <c r="C365">
        <v>14</v>
      </c>
      <c r="D365" s="221" t="s">
        <v>3057</v>
      </c>
      <c r="E365" s="186">
        <v>46293</v>
      </c>
      <c r="F365" t="s">
        <v>16141</v>
      </c>
      <c r="G365" s="183" t="s">
        <v>16145</v>
      </c>
      <c r="H365" t="s">
        <v>16146</v>
      </c>
    </row>
    <row r="366" spans="1:8" x14ac:dyDescent="0.2">
      <c r="A366" s="183" t="s">
        <v>10210</v>
      </c>
      <c r="B366" t="s">
        <v>10211</v>
      </c>
      <c r="C366">
        <v>20</v>
      </c>
      <c r="D366" s="221" t="s">
        <v>3057</v>
      </c>
      <c r="E366" s="186">
        <v>46293</v>
      </c>
      <c r="F366" t="s">
        <v>16141</v>
      </c>
      <c r="G366" s="183" t="s">
        <v>16145</v>
      </c>
      <c r="H366" t="s">
        <v>16146</v>
      </c>
    </row>
    <row r="367" spans="1:8" x14ac:dyDescent="0.2">
      <c r="A367" s="183" t="s">
        <v>10212</v>
      </c>
      <c r="B367" t="s">
        <v>10213</v>
      </c>
      <c r="C367">
        <v>30</v>
      </c>
      <c r="D367" s="221" t="s">
        <v>3057</v>
      </c>
      <c r="E367" s="186">
        <v>46293</v>
      </c>
      <c r="F367" t="s">
        <v>16141</v>
      </c>
      <c r="G367" s="183" t="s">
        <v>16145</v>
      </c>
      <c r="H367" t="s">
        <v>16146</v>
      </c>
    </row>
    <row r="368" spans="1:8" x14ac:dyDescent="0.2">
      <c r="A368" s="183" t="s">
        <v>10214</v>
      </c>
      <c r="B368" t="s">
        <v>10215</v>
      </c>
      <c r="C368">
        <v>34</v>
      </c>
      <c r="D368" s="221" t="s">
        <v>3057</v>
      </c>
      <c r="E368" s="186">
        <v>46293</v>
      </c>
      <c r="F368" t="s">
        <v>16141</v>
      </c>
      <c r="G368" s="183" t="s">
        <v>16145</v>
      </c>
      <c r="H368" t="s">
        <v>16146</v>
      </c>
    </row>
    <row r="369" spans="1:8" x14ac:dyDescent="0.2">
      <c r="A369" s="183" t="s">
        <v>10216</v>
      </c>
      <c r="B369" t="s">
        <v>10217</v>
      </c>
      <c r="C369">
        <v>85</v>
      </c>
      <c r="D369" s="221" t="s">
        <v>3057</v>
      </c>
      <c r="E369" s="186">
        <v>46293</v>
      </c>
      <c r="F369" t="s">
        <v>16141</v>
      </c>
      <c r="G369" s="183" t="s">
        <v>16145</v>
      </c>
      <c r="H369" t="s">
        <v>16146</v>
      </c>
    </row>
    <row r="370" spans="1:8" x14ac:dyDescent="0.2">
      <c r="A370" s="183" t="s">
        <v>10218</v>
      </c>
      <c r="B370" t="s">
        <v>10219</v>
      </c>
      <c r="C370">
        <v>470</v>
      </c>
      <c r="D370" s="221" t="s">
        <v>3057</v>
      </c>
      <c r="E370" s="186">
        <v>46293</v>
      </c>
      <c r="F370" t="s">
        <v>16141</v>
      </c>
      <c r="G370" s="183" t="s">
        <v>16145</v>
      </c>
      <c r="H370" t="s">
        <v>16146</v>
      </c>
    </row>
    <row r="371" spans="1:8" x14ac:dyDescent="0.2">
      <c r="A371" s="183" t="s">
        <v>10220</v>
      </c>
      <c r="B371" t="s">
        <v>10221</v>
      </c>
      <c r="C371">
        <v>210</v>
      </c>
      <c r="D371" s="221" t="s">
        <v>3057</v>
      </c>
      <c r="E371" s="186">
        <v>46293</v>
      </c>
      <c r="F371" t="s">
        <v>16141</v>
      </c>
      <c r="G371" s="183" t="s">
        <v>16145</v>
      </c>
      <c r="H371" t="s">
        <v>16146</v>
      </c>
    </row>
    <row r="372" spans="1:8" x14ac:dyDescent="0.2">
      <c r="A372" s="183" t="s">
        <v>10222</v>
      </c>
      <c r="B372" t="s">
        <v>10223</v>
      </c>
      <c r="C372">
        <v>170</v>
      </c>
      <c r="D372" s="221" t="s">
        <v>3057</v>
      </c>
      <c r="E372" s="186">
        <v>46293</v>
      </c>
      <c r="F372" t="s">
        <v>16141</v>
      </c>
      <c r="G372" s="183" t="s">
        <v>16145</v>
      </c>
      <c r="H372" t="s">
        <v>16146</v>
      </c>
    </row>
    <row r="373" spans="1:8" x14ac:dyDescent="0.2">
      <c r="A373" s="183" t="s">
        <v>10224</v>
      </c>
      <c r="B373" t="s">
        <v>10225</v>
      </c>
      <c r="C373">
        <v>180</v>
      </c>
      <c r="D373" s="221" t="s">
        <v>3057</v>
      </c>
      <c r="E373" s="186">
        <v>46293</v>
      </c>
      <c r="F373" t="s">
        <v>16141</v>
      </c>
      <c r="G373" s="183" t="s">
        <v>16145</v>
      </c>
      <c r="H373" t="s">
        <v>16146</v>
      </c>
    </row>
    <row r="374" spans="1:8" x14ac:dyDescent="0.2">
      <c r="A374" s="183" t="s">
        <v>10226</v>
      </c>
      <c r="B374" t="s">
        <v>10227</v>
      </c>
      <c r="C374">
        <v>190</v>
      </c>
      <c r="D374" s="221" t="s">
        <v>3057</v>
      </c>
      <c r="E374" s="186">
        <v>46293</v>
      </c>
      <c r="F374" t="s">
        <v>16141</v>
      </c>
      <c r="G374" s="183" t="s">
        <v>16145</v>
      </c>
      <c r="H374" t="s">
        <v>16146</v>
      </c>
    </row>
    <row r="375" spans="1:8" x14ac:dyDescent="0.2">
      <c r="A375" s="183" t="s">
        <v>10228</v>
      </c>
      <c r="B375" t="s">
        <v>10229</v>
      </c>
      <c r="C375">
        <v>100</v>
      </c>
      <c r="D375" s="221" t="s">
        <v>3057</v>
      </c>
      <c r="E375" s="186">
        <v>46293</v>
      </c>
      <c r="F375" t="s">
        <v>16141</v>
      </c>
      <c r="G375" s="183" t="s">
        <v>16145</v>
      </c>
      <c r="H375" t="s">
        <v>16146</v>
      </c>
    </row>
    <row r="376" spans="1:8" x14ac:dyDescent="0.2">
      <c r="A376" s="183" t="s">
        <v>10230</v>
      </c>
      <c r="B376" t="s">
        <v>10231</v>
      </c>
      <c r="C376">
        <v>150</v>
      </c>
      <c r="D376" s="221" t="s">
        <v>3057</v>
      </c>
      <c r="E376" s="186">
        <v>46293</v>
      </c>
      <c r="F376" t="s">
        <v>16141</v>
      </c>
      <c r="G376" s="183" t="s">
        <v>16145</v>
      </c>
      <c r="H376" t="s">
        <v>16146</v>
      </c>
    </row>
    <row r="377" spans="1:8" x14ac:dyDescent="0.2">
      <c r="A377" s="183" t="s">
        <v>10232</v>
      </c>
      <c r="B377" t="s">
        <v>10233</v>
      </c>
      <c r="C377">
        <v>259</v>
      </c>
      <c r="D377" s="221" t="s">
        <v>3057</v>
      </c>
      <c r="E377" s="186">
        <v>46293</v>
      </c>
      <c r="F377" t="s">
        <v>16141</v>
      </c>
      <c r="G377" s="183" t="s">
        <v>16145</v>
      </c>
      <c r="H377" t="s">
        <v>16146</v>
      </c>
    </row>
    <row r="378" spans="1:8" x14ac:dyDescent="0.2">
      <c r="A378" s="183" t="s">
        <v>10234</v>
      </c>
      <c r="B378" t="s">
        <v>10235</v>
      </c>
      <c r="C378">
        <v>196</v>
      </c>
      <c r="D378" s="221" t="s">
        <v>3057</v>
      </c>
      <c r="E378" s="186">
        <v>46293</v>
      </c>
      <c r="F378" t="s">
        <v>16141</v>
      </c>
      <c r="G378" s="183" t="s">
        <v>16145</v>
      </c>
      <c r="H378" t="s">
        <v>16146</v>
      </c>
    </row>
    <row r="379" spans="1:8" x14ac:dyDescent="0.2">
      <c r="A379" s="183" t="s">
        <v>10236</v>
      </c>
      <c r="B379" t="s">
        <v>10237</v>
      </c>
      <c r="C379">
        <v>319</v>
      </c>
      <c r="D379" s="221" t="s">
        <v>3057</v>
      </c>
      <c r="E379" s="186">
        <v>46293</v>
      </c>
      <c r="F379" t="s">
        <v>16141</v>
      </c>
      <c r="G379" s="183" t="s">
        <v>16145</v>
      </c>
      <c r="H379" t="s">
        <v>16146</v>
      </c>
    </row>
    <row r="380" spans="1:8" x14ac:dyDescent="0.2">
      <c r="A380" s="183" t="s">
        <v>10238</v>
      </c>
      <c r="B380" t="s">
        <v>10239</v>
      </c>
      <c r="C380">
        <v>225</v>
      </c>
      <c r="D380" s="221" t="s">
        <v>3057</v>
      </c>
      <c r="E380" s="186">
        <v>46293</v>
      </c>
      <c r="F380" t="s">
        <v>16141</v>
      </c>
      <c r="G380" s="183" t="s">
        <v>16145</v>
      </c>
      <c r="H380" t="s">
        <v>16146</v>
      </c>
    </row>
    <row r="381" spans="1:8" x14ac:dyDescent="0.2">
      <c r="A381" s="183" t="s">
        <v>10240</v>
      </c>
      <c r="B381" t="s">
        <v>10241</v>
      </c>
      <c r="C381">
        <v>70</v>
      </c>
      <c r="D381" s="221" t="s">
        <v>3057</v>
      </c>
      <c r="E381" s="186">
        <v>46293</v>
      </c>
      <c r="F381" t="s">
        <v>16141</v>
      </c>
      <c r="G381" s="183" t="s">
        <v>16145</v>
      </c>
      <c r="H381" t="s">
        <v>16146</v>
      </c>
    </row>
    <row r="382" spans="1:8" x14ac:dyDescent="0.2">
      <c r="A382" s="183" t="s">
        <v>10242</v>
      </c>
      <c r="B382" t="s">
        <v>10243</v>
      </c>
      <c r="C382">
        <v>260</v>
      </c>
      <c r="D382" s="221" t="s">
        <v>3057</v>
      </c>
      <c r="E382" s="186">
        <v>46293</v>
      </c>
      <c r="F382" t="s">
        <v>16141</v>
      </c>
      <c r="G382" s="183" t="s">
        <v>16145</v>
      </c>
      <c r="H382" t="s">
        <v>16146</v>
      </c>
    </row>
    <row r="383" spans="1:8" x14ac:dyDescent="0.2">
      <c r="A383" s="183" t="s">
        <v>10244</v>
      </c>
      <c r="B383" t="s">
        <v>10245</v>
      </c>
      <c r="C383">
        <v>320</v>
      </c>
      <c r="D383" s="221" t="s">
        <v>3057</v>
      </c>
      <c r="E383" s="186">
        <v>46293</v>
      </c>
      <c r="F383" t="s">
        <v>16141</v>
      </c>
      <c r="G383" s="183" t="s">
        <v>16145</v>
      </c>
      <c r="H383" t="s">
        <v>16146</v>
      </c>
    </row>
    <row r="384" spans="1:8" x14ac:dyDescent="0.2">
      <c r="A384" s="183" t="s">
        <v>3850</v>
      </c>
      <c r="B384" t="s">
        <v>5784</v>
      </c>
      <c r="C384">
        <v>31</v>
      </c>
      <c r="D384" s="221" t="s">
        <v>3057</v>
      </c>
      <c r="E384" s="186">
        <v>46293</v>
      </c>
      <c r="F384" t="s">
        <v>16141</v>
      </c>
      <c r="G384" s="183" t="s">
        <v>16142</v>
      </c>
      <c r="H384" t="s">
        <v>16143</v>
      </c>
    </row>
    <row r="385" spans="1:8" x14ac:dyDescent="0.2">
      <c r="A385" s="183" t="s">
        <v>3851</v>
      </c>
      <c r="B385" t="s">
        <v>5785</v>
      </c>
      <c r="C385">
        <v>10</v>
      </c>
      <c r="D385" s="221" t="s">
        <v>3057</v>
      </c>
      <c r="E385" s="186">
        <v>46293</v>
      </c>
      <c r="F385" t="s">
        <v>16141</v>
      </c>
      <c r="G385" s="183" t="s">
        <v>16142</v>
      </c>
      <c r="H385" t="s">
        <v>16143</v>
      </c>
    </row>
    <row r="386" spans="1:8" x14ac:dyDescent="0.2">
      <c r="A386" s="183" t="s">
        <v>3852</v>
      </c>
      <c r="B386" t="s">
        <v>5786</v>
      </c>
      <c r="C386">
        <v>16</v>
      </c>
      <c r="D386" s="221" t="s">
        <v>3057</v>
      </c>
      <c r="E386" s="186">
        <v>46293</v>
      </c>
      <c r="F386" t="s">
        <v>16141</v>
      </c>
      <c r="G386" s="183" t="s">
        <v>16142</v>
      </c>
      <c r="H386" t="s">
        <v>16143</v>
      </c>
    </row>
    <row r="387" spans="1:8" x14ac:dyDescent="0.2">
      <c r="A387" s="183" t="s">
        <v>3853</v>
      </c>
      <c r="B387" t="s">
        <v>5787</v>
      </c>
      <c r="C387">
        <v>5</v>
      </c>
      <c r="D387" s="221" t="s">
        <v>3057</v>
      </c>
      <c r="E387" s="186">
        <v>46293</v>
      </c>
      <c r="F387" t="s">
        <v>16141</v>
      </c>
      <c r="G387" s="183" t="s">
        <v>16142</v>
      </c>
      <c r="H387" t="s">
        <v>16143</v>
      </c>
    </row>
    <row r="388" spans="1:8" x14ac:dyDescent="0.2">
      <c r="A388" s="183" t="s">
        <v>5788</v>
      </c>
      <c r="B388" t="s">
        <v>5789</v>
      </c>
      <c r="C388">
        <v>0</v>
      </c>
      <c r="D388" s="221" t="s">
        <v>3057</v>
      </c>
      <c r="E388" s="186">
        <v>46293</v>
      </c>
      <c r="F388" t="s">
        <v>16141</v>
      </c>
      <c r="G388" s="183" t="s">
        <v>16142</v>
      </c>
      <c r="H388" t="s">
        <v>16143</v>
      </c>
    </row>
    <row r="389" spans="1:8" x14ac:dyDescent="0.2">
      <c r="A389" s="183" t="s">
        <v>5790</v>
      </c>
      <c r="B389" t="s">
        <v>16076</v>
      </c>
      <c r="C389">
        <v>70</v>
      </c>
      <c r="D389" s="221" t="s">
        <v>3057</v>
      </c>
      <c r="E389" s="186">
        <v>46293</v>
      </c>
      <c r="F389" t="s">
        <v>16141</v>
      </c>
      <c r="G389" s="183" t="s">
        <v>16142</v>
      </c>
      <c r="H389" t="s">
        <v>16143</v>
      </c>
    </row>
    <row r="390" spans="1:8" x14ac:dyDescent="0.2">
      <c r="A390" s="183" t="s">
        <v>3854</v>
      </c>
      <c r="B390" t="s">
        <v>5791</v>
      </c>
      <c r="C390">
        <v>35</v>
      </c>
      <c r="D390" s="221" t="s">
        <v>3057</v>
      </c>
      <c r="E390" s="186">
        <v>46293</v>
      </c>
      <c r="F390" t="s">
        <v>16141</v>
      </c>
      <c r="G390" s="183" t="s">
        <v>16142</v>
      </c>
      <c r="H390" t="s">
        <v>16143</v>
      </c>
    </row>
    <row r="391" spans="1:8" x14ac:dyDescent="0.2">
      <c r="A391" s="183" t="s">
        <v>5792</v>
      </c>
      <c r="B391" t="s">
        <v>16077</v>
      </c>
      <c r="C391">
        <v>80</v>
      </c>
      <c r="D391" s="221" t="s">
        <v>3057</v>
      </c>
      <c r="E391" s="186">
        <v>46293</v>
      </c>
      <c r="F391" t="s">
        <v>16141</v>
      </c>
      <c r="G391" s="183" t="s">
        <v>16142</v>
      </c>
      <c r="H391" t="s">
        <v>16143</v>
      </c>
    </row>
    <row r="392" spans="1:8" x14ac:dyDescent="0.2">
      <c r="A392" s="183" t="s">
        <v>5793</v>
      </c>
      <c r="B392" t="s">
        <v>3506</v>
      </c>
      <c r="C392">
        <v>5</v>
      </c>
      <c r="D392" s="221" t="s">
        <v>3057</v>
      </c>
      <c r="E392" s="186">
        <v>46293</v>
      </c>
      <c r="F392" t="s">
        <v>16141</v>
      </c>
      <c r="G392" s="183" t="s">
        <v>16142</v>
      </c>
      <c r="H392" t="s">
        <v>16143</v>
      </c>
    </row>
    <row r="393" spans="1:8" x14ac:dyDescent="0.2">
      <c r="A393" s="183" t="s">
        <v>5794</v>
      </c>
      <c r="B393" t="s">
        <v>3507</v>
      </c>
      <c r="C393">
        <v>40</v>
      </c>
      <c r="D393" s="221" t="s">
        <v>3057</v>
      </c>
      <c r="E393" s="186">
        <v>46293</v>
      </c>
      <c r="F393" t="s">
        <v>16141</v>
      </c>
      <c r="G393" s="183" t="s">
        <v>16142</v>
      </c>
      <c r="H393" t="s">
        <v>16143</v>
      </c>
    </row>
    <row r="394" spans="1:8" x14ac:dyDescent="0.2">
      <c r="A394" s="183" t="s">
        <v>5795</v>
      </c>
      <c r="B394" t="s">
        <v>3508</v>
      </c>
      <c r="C394">
        <v>46</v>
      </c>
      <c r="D394" s="221" t="s">
        <v>3057</v>
      </c>
      <c r="E394" s="186">
        <v>46293</v>
      </c>
      <c r="F394" t="s">
        <v>16141</v>
      </c>
      <c r="G394" s="183" t="s">
        <v>16142</v>
      </c>
      <c r="H394" t="s">
        <v>16143</v>
      </c>
    </row>
    <row r="395" spans="1:8" x14ac:dyDescent="0.2">
      <c r="A395" s="183" t="s">
        <v>3855</v>
      </c>
      <c r="B395" t="s">
        <v>3856</v>
      </c>
      <c r="C395">
        <v>113</v>
      </c>
      <c r="D395" s="221" t="s">
        <v>3057</v>
      </c>
      <c r="E395" s="186">
        <v>46293</v>
      </c>
      <c r="F395" t="s">
        <v>16141</v>
      </c>
      <c r="G395" s="183" t="s">
        <v>16142</v>
      </c>
      <c r="H395" t="s">
        <v>16143</v>
      </c>
    </row>
    <row r="396" spans="1:8" x14ac:dyDescent="0.2">
      <c r="A396" s="183" t="s">
        <v>14879</v>
      </c>
      <c r="B396" t="s">
        <v>14880</v>
      </c>
      <c r="C396">
        <v>0</v>
      </c>
      <c r="D396" s="221" t="s">
        <v>3057</v>
      </c>
      <c r="E396" s="186">
        <v>46293</v>
      </c>
      <c r="F396" t="s">
        <v>16141</v>
      </c>
      <c r="G396" s="183" t="s">
        <v>16145</v>
      </c>
      <c r="H396" t="s">
        <v>16146</v>
      </c>
    </row>
    <row r="397" spans="1:8" x14ac:dyDescent="0.2">
      <c r="A397" s="183" t="s">
        <v>14881</v>
      </c>
      <c r="B397" t="s">
        <v>14882</v>
      </c>
      <c r="C397">
        <v>0</v>
      </c>
      <c r="D397" s="221" t="s">
        <v>3057</v>
      </c>
      <c r="E397" s="186">
        <v>46293</v>
      </c>
      <c r="F397" t="s">
        <v>16141</v>
      </c>
      <c r="G397" s="183" t="s">
        <v>16145</v>
      </c>
      <c r="H397" t="s">
        <v>16146</v>
      </c>
    </row>
    <row r="398" spans="1:8" x14ac:dyDescent="0.2">
      <c r="A398" s="183" t="s">
        <v>14883</v>
      </c>
      <c r="B398" t="s">
        <v>14884</v>
      </c>
      <c r="C398">
        <v>7</v>
      </c>
      <c r="D398" s="221" t="s">
        <v>3057</v>
      </c>
      <c r="E398" s="186">
        <v>46293</v>
      </c>
      <c r="F398" t="s">
        <v>16141</v>
      </c>
      <c r="G398" s="183" t="s">
        <v>16145</v>
      </c>
      <c r="H398" t="s">
        <v>16146</v>
      </c>
    </row>
    <row r="399" spans="1:8" x14ac:dyDescent="0.2">
      <c r="A399" s="183" t="s">
        <v>3857</v>
      </c>
      <c r="B399" t="s">
        <v>3858</v>
      </c>
      <c r="C399">
        <v>4</v>
      </c>
      <c r="D399" s="221" t="s">
        <v>3057</v>
      </c>
      <c r="E399" s="186">
        <v>46293</v>
      </c>
      <c r="F399" t="s">
        <v>16141</v>
      </c>
      <c r="G399" s="183" t="s">
        <v>16145</v>
      </c>
      <c r="H399" t="s">
        <v>16146</v>
      </c>
    </row>
    <row r="400" spans="1:8" x14ac:dyDescent="0.2">
      <c r="A400" s="183" t="s">
        <v>3857</v>
      </c>
      <c r="B400" t="s">
        <v>3858</v>
      </c>
      <c r="C400">
        <v>0</v>
      </c>
      <c r="D400" s="221" t="s">
        <v>3057</v>
      </c>
      <c r="E400" s="186">
        <v>46293</v>
      </c>
      <c r="F400" t="s">
        <v>16141</v>
      </c>
      <c r="G400" s="183" t="s">
        <v>16142</v>
      </c>
      <c r="H400" t="s">
        <v>16143</v>
      </c>
    </row>
    <row r="401" spans="1:8" x14ac:dyDescent="0.2">
      <c r="A401" s="183" t="s">
        <v>15756</v>
      </c>
      <c r="B401" t="s">
        <v>15757</v>
      </c>
      <c r="C401">
        <v>4</v>
      </c>
      <c r="D401" s="221" t="s">
        <v>3057</v>
      </c>
      <c r="E401" s="186">
        <v>46293</v>
      </c>
      <c r="F401" t="s">
        <v>16141</v>
      </c>
      <c r="G401" s="183" t="s">
        <v>16145</v>
      </c>
      <c r="H401" t="s">
        <v>16146</v>
      </c>
    </row>
    <row r="402" spans="1:8" x14ac:dyDescent="0.2">
      <c r="A402" s="183" t="s">
        <v>3859</v>
      </c>
      <c r="B402" t="s">
        <v>3860</v>
      </c>
      <c r="C402">
        <v>9</v>
      </c>
      <c r="D402" s="221" t="s">
        <v>3057</v>
      </c>
      <c r="E402" s="186">
        <v>46293</v>
      </c>
      <c r="F402" t="s">
        <v>16141</v>
      </c>
      <c r="G402" s="183" t="s">
        <v>16145</v>
      </c>
      <c r="H402" t="s">
        <v>16146</v>
      </c>
    </row>
    <row r="403" spans="1:8" x14ac:dyDescent="0.2">
      <c r="A403" s="183" t="s">
        <v>3859</v>
      </c>
      <c r="B403" t="s">
        <v>3860</v>
      </c>
      <c r="C403">
        <v>0</v>
      </c>
      <c r="D403" s="221" t="s">
        <v>3057</v>
      </c>
      <c r="E403" s="186">
        <v>46293</v>
      </c>
      <c r="F403" t="s">
        <v>16141</v>
      </c>
      <c r="G403" s="183" t="s">
        <v>16142</v>
      </c>
      <c r="H403" t="s">
        <v>16143</v>
      </c>
    </row>
    <row r="404" spans="1:8" x14ac:dyDescent="0.2">
      <c r="A404" s="183" t="s">
        <v>10246</v>
      </c>
      <c r="B404" t="s">
        <v>10247</v>
      </c>
      <c r="C404">
        <v>4</v>
      </c>
      <c r="D404" s="221" t="s">
        <v>3057</v>
      </c>
      <c r="E404" s="186">
        <v>46293</v>
      </c>
      <c r="F404" t="s">
        <v>16141</v>
      </c>
      <c r="G404" s="183" t="s">
        <v>16145</v>
      </c>
      <c r="H404" t="s">
        <v>16146</v>
      </c>
    </row>
    <row r="405" spans="1:8" x14ac:dyDescent="0.2">
      <c r="A405" s="183" t="s">
        <v>10248</v>
      </c>
      <c r="B405" t="s">
        <v>10249</v>
      </c>
      <c r="C405">
        <v>0</v>
      </c>
      <c r="D405" s="221" t="s">
        <v>3057</v>
      </c>
      <c r="E405" s="186">
        <v>46293</v>
      </c>
      <c r="F405" t="s">
        <v>16141</v>
      </c>
      <c r="G405" s="183" t="s">
        <v>16145</v>
      </c>
      <c r="H405" t="s">
        <v>16146</v>
      </c>
    </row>
    <row r="406" spans="1:8" x14ac:dyDescent="0.2">
      <c r="A406" s="183" t="s">
        <v>10250</v>
      </c>
      <c r="B406" t="s">
        <v>10251</v>
      </c>
      <c r="C406">
        <v>6</v>
      </c>
      <c r="D406" s="221" t="s">
        <v>3057</v>
      </c>
      <c r="E406" s="186">
        <v>46293</v>
      </c>
      <c r="F406" t="s">
        <v>16141</v>
      </c>
      <c r="G406" s="183" t="s">
        <v>16145</v>
      </c>
      <c r="H406" t="s">
        <v>16146</v>
      </c>
    </row>
    <row r="407" spans="1:8" x14ac:dyDescent="0.2">
      <c r="A407" s="183" t="s">
        <v>10252</v>
      </c>
      <c r="B407" t="s">
        <v>10253</v>
      </c>
      <c r="C407">
        <v>0</v>
      </c>
      <c r="D407" s="221" t="s">
        <v>3057</v>
      </c>
      <c r="E407" s="186">
        <v>46293</v>
      </c>
      <c r="F407" t="s">
        <v>16141</v>
      </c>
      <c r="G407" s="183" t="s">
        <v>16145</v>
      </c>
      <c r="H407" t="s">
        <v>16146</v>
      </c>
    </row>
    <row r="408" spans="1:8" x14ac:dyDescent="0.2">
      <c r="A408" s="183" t="s">
        <v>10254</v>
      </c>
      <c r="B408" t="s">
        <v>10255</v>
      </c>
      <c r="C408">
        <v>3</v>
      </c>
      <c r="D408" s="221" t="s">
        <v>3057</v>
      </c>
      <c r="E408" s="186">
        <v>46293</v>
      </c>
      <c r="F408" t="s">
        <v>16141</v>
      </c>
      <c r="G408" s="183" t="s">
        <v>16145</v>
      </c>
      <c r="H408" t="s">
        <v>16146</v>
      </c>
    </row>
    <row r="409" spans="1:8" x14ac:dyDescent="0.2">
      <c r="A409" s="183" t="s">
        <v>10256</v>
      </c>
      <c r="B409" t="s">
        <v>10257</v>
      </c>
      <c r="C409">
        <v>0</v>
      </c>
      <c r="D409" s="221" t="s">
        <v>3057</v>
      </c>
      <c r="E409" s="186">
        <v>46293</v>
      </c>
      <c r="F409" t="s">
        <v>16141</v>
      </c>
      <c r="G409" s="183" t="s">
        <v>16145</v>
      </c>
      <c r="H409" t="s">
        <v>16146</v>
      </c>
    </row>
    <row r="410" spans="1:8" x14ac:dyDescent="0.2">
      <c r="A410" s="183" t="s">
        <v>10258</v>
      </c>
      <c r="B410" t="s">
        <v>10259</v>
      </c>
      <c r="C410">
        <v>34</v>
      </c>
      <c r="D410" s="221" t="s">
        <v>3057</v>
      </c>
      <c r="E410" s="186">
        <v>46293</v>
      </c>
      <c r="F410" t="s">
        <v>16141</v>
      </c>
      <c r="G410" s="183" t="s">
        <v>16145</v>
      </c>
      <c r="H410" t="s">
        <v>16146</v>
      </c>
    </row>
    <row r="411" spans="1:8" x14ac:dyDescent="0.2">
      <c r="A411" s="183" t="s">
        <v>10260</v>
      </c>
      <c r="B411" t="s">
        <v>10261</v>
      </c>
      <c r="C411">
        <v>91</v>
      </c>
      <c r="D411" s="221" t="s">
        <v>3057</v>
      </c>
      <c r="E411" s="186">
        <v>46293</v>
      </c>
      <c r="F411" t="s">
        <v>16141</v>
      </c>
      <c r="G411" s="183" t="s">
        <v>16145</v>
      </c>
      <c r="H411" t="s">
        <v>16146</v>
      </c>
    </row>
    <row r="412" spans="1:8" x14ac:dyDescent="0.2">
      <c r="A412" s="183" t="s">
        <v>10262</v>
      </c>
      <c r="B412" t="s">
        <v>10263</v>
      </c>
      <c r="C412">
        <v>37</v>
      </c>
      <c r="D412" s="221" t="s">
        <v>3057</v>
      </c>
      <c r="E412" s="186">
        <v>46293</v>
      </c>
      <c r="F412" t="s">
        <v>16141</v>
      </c>
      <c r="G412" s="183" t="s">
        <v>16145</v>
      </c>
      <c r="H412" t="s">
        <v>16146</v>
      </c>
    </row>
    <row r="413" spans="1:8" x14ac:dyDescent="0.2">
      <c r="A413" s="183" t="s">
        <v>10264</v>
      </c>
      <c r="B413" t="s">
        <v>10265</v>
      </c>
      <c r="C413">
        <v>6</v>
      </c>
      <c r="D413" s="221" t="s">
        <v>3057</v>
      </c>
      <c r="E413" s="186">
        <v>46293</v>
      </c>
      <c r="F413" t="s">
        <v>16141</v>
      </c>
      <c r="G413" s="183" t="s">
        <v>16145</v>
      </c>
      <c r="H413" t="s">
        <v>16146</v>
      </c>
    </row>
    <row r="414" spans="1:8" x14ac:dyDescent="0.2">
      <c r="A414" s="183" t="s">
        <v>10266</v>
      </c>
      <c r="B414" t="s">
        <v>10267</v>
      </c>
      <c r="C414">
        <v>64</v>
      </c>
      <c r="D414" s="221" t="s">
        <v>3057</v>
      </c>
      <c r="E414" s="186">
        <v>46293</v>
      </c>
      <c r="F414" t="s">
        <v>16141</v>
      </c>
      <c r="G414" s="183" t="s">
        <v>16145</v>
      </c>
      <c r="H414" t="s">
        <v>16146</v>
      </c>
    </row>
    <row r="415" spans="1:8" x14ac:dyDescent="0.2">
      <c r="A415" s="183" t="s">
        <v>10268</v>
      </c>
      <c r="B415" t="s">
        <v>10269</v>
      </c>
      <c r="C415">
        <v>0</v>
      </c>
      <c r="D415" s="221" t="s">
        <v>3057</v>
      </c>
      <c r="E415" s="186">
        <v>46293</v>
      </c>
      <c r="F415" t="s">
        <v>16141</v>
      </c>
      <c r="G415" s="183" t="s">
        <v>16145</v>
      </c>
      <c r="H415" t="s">
        <v>16146</v>
      </c>
    </row>
    <row r="416" spans="1:8" x14ac:dyDescent="0.2">
      <c r="A416" s="183" t="s">
        <v>10270</v>
      </c>
      <c r="B416" t="s">
        <v>10271</v>
      </c>
      <c r="C416">
        <v>24</v>
      </c>
      <c r="D416" s="221" t="s">
        <v>3057</v>
      </c>
      <c r="E416" s="186">
        <v>46293</v>
      </c>
      <c r="F416" t="s">
        <v>16141</v>
      </c>
      <c r="G416" s="183" t="s">
        <v>16145</v>
      </c>
      <c r="H416" t="s">
        <v>16146</v>
      </c>
    </row>
    <row r="417" spans="1:8" x14ac:dyDescent="0.2">
      <c r="A417" s="183" t="s">
        <v>10272</v>
      </c>
      <c r="B417" t="s">
        <v>10273</v>
      </c>
      <c r="C417">
        <v>48</v>
      </c>
      <c r="D417" s="221" t="s">
        <v>3057</v>
      </c>
      <c r="E417" s="186">
        <v>46293</v>
      </c>
      <c r="F417" t="s">
        <v>16141</v>
      </c>
      <c r="G417" s="183" t="s">
        <v>16145</v>
      </c>
      <c r="H417" t="s">
        <v>16146</v>
      </c>
    </row>
    <row r="418" spans="1:8" x14ac:dyDescent="0.2">
      <c r="A418" s="183" t="s">
        <v>10274</v>
      </c>
      <c r="B418" t="s">
        <v>10275</v>
      </c>
      <c r="C418">
        <v>65</v>
      </c>
      <c r="D418" s="221" t="s">
        <v>3057</v>
      </c>
      <c r="E418" s="186">
        <v>46293</v>
      </c>
      <c r="F418" t="s">
        <v>16141</v>
      </c>
      <c r="G418" s="183" t="s">
        <v>16145</v>
      </c>
      <c r="H418" t="s">
        <v>16146</v>
      </c>
    </row>
    <row r="419" spans="1:8" x14ac:dyDescent="0.2">
      <c r="A419" s="183" t="s">
        <v>10276</v>
      </c>
      <c r="B419" t="s">
        <v>10277</v>
      </c>
      <c r="C419">
        <v>24</v>
      </c>
      <c r="D419" s="221" t="s">
        <v>3057</v>
      </c>
      <c r="E419" s="186">
        <v>46293</v>
      </c>
      <c r="F419" t="s">
        <v>16141</v>
      </c>
      <c r="G419" s="183" t="s">
        <v>16145</v>
      </c>
      <c r="H419" t="s">
        <v>16146</v>
      </c>
    </row>
    <row r="420" spans="1:8" x14ac:dyDescent="0.2">
      <c r="A420" s="183" t="s">
        <v>10278</v>
      </c>
      <c r="B420" t="s">
        <v>10279</v>
      </c>
      <c r="C420">
        <v>38</v>
      </c>
      <c r="D420" s="221" t="s">
        <v>3057</v>
      </c>
      <c r="E420" s="186">
        <v>46293</v>
      </c>
      <c r="F420" t="s">
        <v>16141</v>
      </c>
      <c r="G420" s="183" t="s">
        <v>16145</v>
      </c>
      <c r="H420" t="s">
        <v>16146</v>
      </c>
    </row>
    <row r="421" spans="1:8" x14ac:dyDescent="0.2">
      <c r="A421" s="183" t="s">
        <v>10280</v>
      </c>
      <c r="B421" t="s">
        <v>10281</v>
      </c>
      <c r="C421">
        <v>50</v>
      </c>
      <c r="D421" s="221" t="s">
        <v>3057</v>
      </c>
      <c r="E421" s="186">
        <v>46293</v>
      </c>
      <c r="F421" t="s">
        <v>16141</v>
      </c>
      <c r="G421" s="183" t="s">
        <v>16145</v>
      </c>
      <c r="H421" t="s">
        <v>16146</v>
      </c>
    </row>
    <row r="422" spans="1:8" x14ac:dyDescent="0.2">
      <c r="A422" s="183" t="s">
        <v>10282</v>
      </c>
      <c r="B422" t="s">
        <v>10283</v>
      </c>
      <c r="C422">
        <v>1</v>
      </c>
      <c r="D422" s="221" t="s">
        <v>3057</v>
      </c>
      <c r="E422" s="186">
        <v>46293</v>
      </c>
      <c r="F422" t="s">
        <v>16141</v>
      </c>
      <c r="G422" s="183" t="s">
        <v>16145</v>
      </c>
      <c r="H422" t="s">
        <v>16146</v>
      </c>
    </row>
    <row r="423" spans="1:8" x14ac:dyDescent="0.2">
      <c r="A423" s="183" t="s">
        <v>10284</v>
      </c>
      <c r="B423" t="s">
        <v>10285</v>
      </c>
      <c r="C423">
        <v>0</v>
      </c>
      <c r="D423" s="221" t="s">
        <v>3057</v>
      </c>
      <c r="E423" s="186">
        <v>46293</v>
      </c>
      <c r="F423" t="s">
        <v>16141</v>
      </c>
      <c r="G423" s="183" t="s">
        <v>16145</v>
      </c>
      <c r="H423" t="s">
        <v>16146</v>
      </c>
    </row>
    <row r="424" spans="1:8" x14ac:dyDescent="0.2">
      <c r="A424" s="183" t="s">
        <v>15263</v>
      </c>
      <c r="B424" t="s">
        <v>15264</v>
      </c>
      <c r="C424">
        <v>100</v>
      </c>
      <c r="D424" s="221" t="s">
        <v>3057</v>
      </c>
      <c r="E424" s="186">
        <v>46293</v>
      </c>
      <c r="F424" t="s">
        <v>16141</v>
      </c>
      <c r="G424" s="183" t="s">
        <v>16145</v>
      </c>
      <c r="H424" t="s">
        <v>16146</v>
      </c>
    </row>
    <row r="425" spans="1:8" x14ac:dyDescent="0.2">
      <c r="A425" s="183" t="s">
        <v>15265</v>
      </c>
      <c r="B425" t="s">
        <v>15266</v>
      </c>
      <c r="C425">
        <v>100</v>
      </c>
      <c r="D425" s="221" t="s">
        <v>3057</v>
      </c>
      <c r="E425" s="186">
        <v>46293</v>
      </c>
      <c r="F425" t="s">
        <v>16141</v>
      </c>
      <c r="G425" s="183" t="s">
        <v>16145</v>
      </c>
      <c r="H425" t="s">
        <v>16146</v>
      </c>
    </row>
    <row r="426" spans="1:8" x14ac:dyDescent="0.2">
      <c r="A426" s="183" t="s">
        <v>15267</v>
      </c>
      <c r="B426" t="s">
        <v>15268</v>
      </c>
      <c r="C426">
        <v>100</v>
      </c>
      <c r="D426" s="221" t="s">
        <v>3057</v>
      </c>
      <c r="E426" s="186">
        <v>46293</v>
      </c>
      <c r="F426" t="s">
        <v>16141</v>
      </c>
      <c r="G426" s="183" t="s">
        <v>16145</v>
      </c>
      <c r="H426" t="s">
        <v>16146</v>
      </c>
    </row>
    <row r="427" spans="1:8" x14ac:dyDescent="0.2">
      <c r="A427" s="183" t="s">
        <v>5797</v>
      </c>
      <c r="B427" t="s">
        <v>5798</v>
      </c>
      <c r="C427">
        <v>5</v>
      </c>
      <c r="D427" s="221" t="s">
        <v>3057</v>
      </c>
      <c r="E427" s="186">
        <v>46293</v>
      </c>
      <c r="F427" t="s">
        <v>16141</v>
      </c>
      <c r="G427" s="183" t="s">
        <v>16142</v>
      </c>
      <c r="H427" t="s">
        <v>16143</v>
      </c>
    </row>
    <row r="428" spans="1:8" x14ac:dyDescent="0.2">
      <c r="A428" s="183" t="s">
        <v>5799</v>
      </c>
      <c r="B428" t="s">
        <v>5800</v>
      </c>
      <c r="C428">
        <v>3</v>
      </c>
      <c r="D428" s="221" t="s">
        <v>3057</v>
      </c>
      <c r="E428" s="186">
        <v>46293</v>
      </c>
      <c r="F428" t="s">
        <v>16141</v>
      </c>
      <c r="G428" s="183" t="s">
        <v>16142</v>
      </c>
      <c r="H428" t="s">
        <v>16143</v>
      </c>
    </row>
    <row r="429" spans="1:8" x14ac:dyDescent="0.2">
      <c r="A429" s="183" t="s">
        <v>5801</v>
      </c>
      <c r="B429" t="s">
        <v>5802</v>
      </c>
      <c r="C429">
        <v>8</v>
      </c>
      <c r="D429" s="221" t="s">
        <v>3057</v>
      </c>
      <c r="E429" s="186">
        <v>46293</v>
      </c>
      <c r="F429" t="s">
        <v>16141</v>
      </c>
      <c r="G429" s="183" t="s">
        <v>16142</v>
      </c>
      <c r="H429" t="s">
        <v>16143</v>
      </c>
    </row>
    <row r="430" spans="1:8" x14ac:dyDescent="0.2">
      <c r="A430" s="183" t="s">
        <v>5803</v>
      </c>
      <c r="B430" t="s">
        <v>5804</v>
      </c>
      <c r="C430">
        <v>6</v>
      </c>
      <c r="D430" s="221" t="s">
        <v>3057</v>
      </c>
      <c r="E430" s="186">
        <v>46293</v>
      </c>
      <c r="F430" t="s">
        <v>16141</v>
      </c>
      <c r="G430" s="183" t="s">
        <v>16142</v>
      </c>
      <c r="H430" t="s">
        <v>16143</v>
      </c>
    </row>
    <row r="431" spans="1:8" x14ac:dyDescent="0.2">
      <c r="A431" s="183" t="s">
        <v>3861</v>
      </c>
      <c r="B431" t="s">
        <v>5805</v>
      </c>
      <c r="C431">
        <v>18</v>
      </c>
      <c r="D431" s="221" t="s">
        <v>3057</v>
      </c>
      <c r="E431" s="186">
        <v>46293</v>
      </c>
      <c r="F431" t="s">
        <v>16141</v>
      </c>
      <c r="G431" s="183" t="s">
        <v>16142</v>
      </c>
      <c r="H431" t="s">
        <v>16143</v>
      </c>
    </row>
    <row r="432" spans="1:8" x14ac:dyDescent="0.2">
      <c r="A432" s="183" t="s">
        <v>3862</v>
      </c>
      <c r="B432" t="s">
        <v>5806</v>
      </c>
      <c r="C432">
        <v>3</v>
      </c>
      <c r="D432" s="221" t="s">
        <v>3057</v>
      </c>
      <c r="E432" s="186">
        <v>46293</v>
      </c>
      <c r="F432" t="s">
        <v>16141</v>
      </c>
      <c r="G432" s="183" t="s">
        <v>16142</v>
      </c>
      <c r="H432" t="s">
        <v>16143</v>
      </c>
    </row>
    <row r="433" spans="1:8" x14ac:dyDescent="0.2">
      <c r="A433" s="183" t="s">
        <v>10286</v>
      </c>
      <c r="B433" t="s">
        <v>10287</v>
      </c>
      <c r="C433">
        <v>5</v>
      </c>
      <c r="D433" s="221" t="s">
        <v>3057</v>
      </c>
      <c r="E433" s="186">
        <v>46293</v>
      </c>
      <c r="F433" t="s">
        <v>16141</v>
      </c>
      <c r="G433" s="183" t="s">
        <v>16145</v>
      </c>
      <c r="H433" t="s">
        <v>16146</v>
      </c>
    </row>
    <row r="434" spans="1:8" x14ac:dyDescent="0.2">
      <c r="A434" s="183" t="s">
        <v>10288</v>
      </c>
      <c r="B434" t="s">
        <v>10289</v>
      </c>
      <c r="C434">
        <v>93</v>
      </c>
      <c r="D434" s="221" t="s">
        <v>3057</v>
      </c>
      <c r="E434" s="186">
        <v>46293</v>
      </c>
      <c r="F434" t="s">
        <v>16141</v>
      </c>
      <c r="G434" s="183" t="s">
        <v>16145</v>
      </c>
      <c r="H434" t="s">
        <v>16146</v>
      </c>
    </row>
    <row r="435" spans="1:8" x14ac:dyDescent="0.2">
      <c r="A435" s="183" t="s">
        <v>10290</v>
      </c>
      <c r="B435" t="s">
        <v>10291</v>
      </c>
      <c r="C435">
        <v>80</v>
      </c>
      <c r="D435" s="221" t="s">
        <v>3057</v>
      </c>
      <c r="E435" s="186">
        <v>46293</v>
      </c>
      <c r="F435" t="s">
        <v>16141</v>
      </c>
      <c r="G435" s="183" t="s">
        <v>16145</v>
      </c>
      <c r="H435" t="s">
        <v>16146</v>
      </c>
    </row>
    <row r="436" spans="1:8" x14ac:dyDescent="0.2">
      <c r="A436" s="183" t="s">
        <v>10292</v>
      </c>
      <c r="B436" t="s">
        <v>10293</v>
      </c>
      <c r="C436">
        <v>0</v>
      </c>
      <c r="D436" s="221" t="s">
        <v>3057</v>
      </c>
      <c r="E436" s="186">
        <v>46293</v>
      </c>
      <c r="F436" t="s">
        <v>16141</v>
      </c>
      <c r="G436" s="183" t="s">
        <v>16145</v>
      </c>
      <c r="H436" t="s">
        <v>16146</v>
      </c>
    </row>
    <row r="437" spans="1:8" x14ac:dyDescent="0.2">
      <c r="A437" s="183" t="s">
        <v>10294</v>
      </c>
      <c r="B437" t="s">
        <v>10295</v>
      </c>
      <c r="C437">
        <v>0</v>
      </c>
      <c r="D437" s="221" t="s">
        <v>3057</v>
      </c>
      <c r="E437" s="186">
        <v>46293</v>
      </c>
      <c r="F437" t="s">
        <v>16141</v>
      </c>
      <c r="G437" s="183" t="s">
        <v>16145</v>
      </c>
      <c r="H437" t="s">
        <v>16146</v>
      </c>
    </row>
    <row r="438" spans="1:8" x14ac:dyDescent="0.2">
      <c r="A438" s="183" t="s">
        <v>10296</v>
      </c>
      <c r="B438" t="s">
        <v>10297</v>
      </c>
      <c r="C438">
        <v>10</v>
      </c>
      <c r="D438" s="221" t="s">
        <v>3057</v>
      </c>
      <c r="E438" s="186">
        <v>46293</v>
      </c>
      <c r="F438" t="s">
        <v>16141</v>
      </c>
      <c r="G438" s="183" t="s">
        <v>16145</v>
      </c>
      <c r="H438" t="s">
        <v>16146</v>
      </c>
    </row>
    <row r="439" spans="1:8" x14ac:dyDescent="0.2">
      <c r="A439" s="183" t="s">
        <v>10298</v>
      </c>
      <c r="B439" t="s">
        <v>10299</v>
      </c>
      <c r="C439">
        <v>16</v>
      </c>
      <c r="D439" s="221" t="s">
        <v>3057</v>
      </c>
      <c r="E439" s="186">
        <v>46293</v>
      </c>
      <c r="F439" t="s">
        <v>16141</v>
      </c>
      <c r="G439" s="183" t="s">
        <v>16145</v>
      </c>
      <c r="H439" t="s">
        <v>16146</v>
      </c>
    </row>
    <row r="440" spans="1:8" x14ac:dyDescent="0.2">
      <c r="A440" s="183" t="s">
        <v>3863</v>
      </c>
      <c r="B440" t="s">
        <v>3036</v>
      </c>
      <c r="C440">
        <v>107</v>
      </c>
      <c r="D440" s="221" t="s">
        <v>3057</v>
      </c>
      <c r="E440" s="186">
        <v>46293</v>
      </c>
      <c r="F440" t="s">
        <v>16141</v>
      </c>
      <c r="G440" s="183" t="s">
        <v>16145</v>
      </c>
      <c r="H440" t="s">
        <v>16146</v>
      </c>
    </row>
    <row r="441" spans="1:8" x14ac:dyDescent="0.2">
      <c r="A441" s="183" t="s">
        <v>3863</v>
      </c>
      <c r="B441" t="s">
        <v>3036</v>
      </c>
      <c r="C441">
        <v>72</v>
      </c>
      <c r="D441" s="221" t="s">
        <v>3057</v>
      </c>
      <c r="E441" s="186">
        <v>46293</v>
      </c>
      <c r="F441" t="s">
        <v>16141</v>
      </c>
      <c r="G441" s="183" t="s">
        <v>16142</v>
      </c>
      <c r="H441" t="s">
        <v>16143</v>
      </c>
    </row>
    <row r="442" spans="1:8" x14ac:dyDescent="0.2">
      <c r="A442" s="183" t="s">
        <v>10300</v>
      </c>
      <c r="B442" t="s">
        <v>10301</v>
      </c>
      <c r="C442">
        <v>0</v>
      </c>
      <c r="D442" s="221" t="s">
        <v>3057</v>
      </c>
      <c r="E442" s="186">
        <v>46293</v>
      </c>
      <c r="F442" t="s">
        <v>16141</v>
      </c>
      <c r="G442" s="183" t="s">
        <v>16145</v>
      </c>
      <c r="H442" t="s">
        <v>16146</v>
      </c>
    </row>
    <row r="443" spans="1:8" x14ac:dyDescent="0.2">
      <c r="A443" s="183" t="s">
        <v>10302</v>
      </c>
      <c r="B443" t="s">
        <v>10303</v>
      </c>
      <c r="C443">
        <v>40</v>
      </c>
      <c r="D443" s="221" t="s">
        <v>3057</v>
      </c>
      <c r="E443" s="186">
        <v>46293</v>
      </c>
      <c r="F443" t="s">
        <v>16141</v>
      </c>
      <c r="G443" s="183" t="s">
        <v>16145</v>
      </c>
      <c r="H443" t="s">
        <v>16146</v>
      </c>
    </row>
    <row r="444" spans="1:8" x14ac:dyDescent="0.2">
      <c r="A444" s="183" t="s">
        <v>10304</v>
      </c>
      <c r="B444" t="s">
        <v>10305</v>
      </c>
      <c r="C444">
        <v>1</v>
      </c>
      <c r="D444" s="221" t="s">
        <v>3057</v>
      </c>
      <c r="E444" s="186">
        <v>46293</v>
      </c>
      <c r="F444" t="s">
        <v>16141</v>
      </c>
      <c r="G444" s="183" t="s">
        <v>16145</v>
      </c>
      <c r="H444" t="s">
        <v>16146</v>
      </c>
    </row>
    <row r="445" spans="1:8" x14ac:dyDescent="0.2">
      <c r="A445" s="183" t="s">
        <v>10306</v>
      </c>
      <c r="B445" t="s">
        <v>10307</v>
      </c>
      <c r="C445">
        <v>0</v>
      </c>
      <c r="D445" s="221" t="s">
        <v>3057</v>
      </c>
      <c r="E445" s="186">
        <v>46293</v>
      </c>
      <c r="F445" t="s">
        <v>16141</v>
      </c>
      <c r="G445" s="183" t="s">
        <v>16145</v>
      </c>
      <c r="H445" t="s">
        <v>16146</v>
      </c>
    </row>
    <row r="446" spans="1:8" x14ac:dyDescent="0.2">
      <c r="A446" s="183" t="s">
        <v>10308</v>
      </c>
      <c r="B446" t="s">
        <v>10309</v>
      </c>
      <c r="C446">
        <v>53</v>
      </c>
      <c r="D446" s="221" t="s">
        <v>3057</v>
      </c>
      <c r="E446" s="186">
        <v>46293</v>
      </c>
      <c r="F446" t="s">
        <v>16141</v>
      </c>
      <c r="G446" s="183" t="s">
        <v>16145</v>
      </c>
      <c r="H446" t="s">
        <v>16146</v>
      </c>
    </row>
    <row r="447" spans="1:8" x14ac:dyDescent="0.2">
      <c r="A447" s="183" t="s">
        <v>10310</v>
      </c>
      <c r="B447" t="s">
        <v>10311</v>
      </c>
      <c r="C447">
        <v>0</v>
      </c>
      <c r="D447" s="221" t="s">
        <v>3057</v>
      </c>
      <c r="E447" s="186">
        <v>46293</v>
      </c>
      <c r="F447" t="s">
        <v>16141</v>
      </c>
      <c r="G447" s="183" t="s">
        <v>16145</v>
      </c>
      <c r="H447" t="s">
        <v>16146</v>
      </c>
    </row>
    <row r="448" spans="1:8" x14ac:dyDescent="0.2">
      <c r="A448" s="183" t="s">
        <v>10312</v>
      </c>
      <c r="B448" t="s">
        <v>10313</v>
      </c>
      <c r="C448">
        <v>176</v>
      </c>
      <c r="D448" s="221" t="s">
        <v>3057</v>
      </c>
      <c r="E448" s="186">
        <v>46293</v>
      </c>
      <c r="F448" t="s">
        <v>16141</v>
      </c>
      <c r="G448" s="183" t="s">
        <v>16145</v>
      </c>
      <c r="H448" t="s">
        <v>16146</v>
      </c>
    </row>
    <row r="449" spans="1:8" x14ac:dyDescent="0.2">
      <c r="A449" s="183" t="s">
        <v>10314</v>
      </c>
      <c r="B449" t="s">
        <v>10315</v>
      </c>
      <c r="C449">
        <v>38</v>
      </c>
      <c r="D449" s="221" t="s">
        <v>3057</v>
      </c>
      <c r="E449" s="186">
        <v>46293</v>
      </c>
      <c r="F449" t="s">
        <v>16141</v>
      </c>
      <c r="G449" s="183" t="s">
        <v>16145</v>
      </c>
      <c r="H449" t="s">
        <v>16146</v>
      </c>
    </row>
    <row r="450" spans="1:8" x14ac:dyDescent="0.2">
      <c r="A450" s="183" t="s">
        <v>10316</v>
      </c>
      <c r="B450" t="s">
        <v>10317</v>
      </c>
      <c r="C450">
        <v>0</v>
      </c>
      <c r="D450" s="221" t="s">
        <v>3057</v>
      </c>
      <c r="E450" s="186">
        <v>46293</v>
      </c>
      <c r="F450" t="s">
        <v>16141</v>
      </c>
      <c r="G450" s="183" t="s">
        <v>16145</v>
      </c>
      <c r="H450" t="s">
        <v>16146</v>
      </c>
    </row>
    <row r="451" spans="1:8" x14ac:dyDescent="0.2">
      <c r="A451" s="183" t="s">
        <v>10318</v>
      </c>
      <c r="B451" t="s">
        <v>10319</v>
      </c>
      <c r="C451">
        <v>5</v>
      </c>
      <c r="D451" s="221" t="s">
        <v>3057</v>
      </c>
      <c r="E451" s="186">
        <v>46293</v>
      </c>
      <c r="F451" t="s">
        <v>16141</v>
      </c>
      <c r="G451" s="183" t="s">
        <v>16145</v>
      </c>
      <c r="H451" t="s">
        <v>16146</v>
      </c>
    </row>
    <row r="452" spans="1:8" x14ac:dyDescent="0.2">
      <c r="A452" s="183" t="s">
        <v>10320</v>
      </c>
      <c r="B452" t="s">
        <v>10321</v>
      </c>
      <c r="C452">
        <v>0</v>
      </c>
      <c r="D452" s="221" t="s">
        <v>3057</v>
      </c>
      <c r="E452" s="186">
        <v>46293</v>
      </c>
      <c r="F452" t="s">
        <v>16141</v>
      </c>
      <c r="G452" s="183" t="s">
        <v>16145</v>
      </c>
      <c r="H452" t="s">
        <v>16146</v>
      </c>
    </row>
    <row r="453" spans="1:8" x14ac:dyDescent="0.2">
      <c r="A453" s="183" t="s">
        <v>10322</v>
      </c>
      <c r="B453" t="s">
        <v>10323</v>
      </c>
      <c r="C453">
        <v>32</v>
      </c>
      <c r="D453" s="221" t="s">
        <v>3057</v>
      </c>
      <c r="E453" s="186">
        <v>46293</v>
      </c>
      <c r="F453" t="s">
        <v>16141</v>
      </c>
      <c r="G453" s="183" t="s">
        <v>16145</v>
      </c>
      <c r="H453" t="s">
        <v>16146</v>
      </c>
    </row>
    <row r="454" spans="1:8" x14ac:dyDescent="0.2">
      <c r="A454" s="183" t="s">
        <v>10324</v>
      </c>
      <c r="B454" t="s">
        <v>10325</v>
      </c>
      <c r="C454">
        <v>32</v>
      </c>
      <c r="D454" s="221" t="s">
        <v>3057</v>
      </c>
      <c r="E454" s="186">
        <v>46293</v>
      </c>
      <c r="F454" t="s">
        <v>16141</v>
      </c>
      <c r="G454" s="183" t="s">
        <v>16145</v>
      </c>
      <c r="H454" t="s">
        <v>16146</v>
      </c>
    </row>
    <row r="455" spans="1:8" x14ac:dyDescent="0.2">
      <c r="A455" s="183" t="s">
        <v>10326</v>
      </c>
      <c r="B455" t="s">
        <v>10327</v>
      </c>
      <c r="C455">
        <v>110</v>
      </c>
      <c r="D455" s="221" t="s">
        <v>3057</v>
      </c>
      <c r="E455" s="186">
        <v>46293</v>
      </c>
      <c r="F455" t="s">
        <v>16141</v>
      </c>
      <c r="G455" s="183" t="s">
        <v>16145</v>
      </c>
      <c r="H455" t="s">
        <v>16146</v>
      </c>
    </row>
    <row r="456" spans="1:8" x14ac:dyDescent="0.2">
      <c r="A456" s="183" t="s">
        <v>3864</v>
      </c>
      <c r="B456" t="s">
        <v>3376</v>
      </c>
      <c r="C456">
        <v>169</v>
      </c>
      <c r="D456" s="221" t="s">
        <v>3057</v>
      </c>
      <c r="E456" s="186">
        <v>46293</v>
      </c>
      <c r="F456" t="s">
        <v>16141</v>
      </c>
      <c r="G456" s="183" t="s">
        <v>16145</v>
      </c>
      <c r="H456" t="s">
        <v>16146</v>
      </c>
    </row>
    <row r="457" spans="1:8" x14ac:dyDescent="0.2">
      <c r="A457" s="183" t="s">
        <v>3864</v>
      </c>
      <c r="B457" t="s">
        <v>3376</v>
      </c>
      <c r="C457">
        <v>28</v>
      </c>
      <c r="D457" s="221" t="s">
        <v>3057</v>
      </c>
      <c r="E457" s="186">
        <v>46293</v>
      </c>
      <c r="F457" t="s">
        <v>16141</v>
      </c>
      <c r="G457" s="183" t="s">
        <v>16142</v>
      </c>
      <c r="H457" t="s">
        <v>16143</v>
      </c>
    </row>
    <row r="458" spans="1:8" x14ac:dyDescent="0.2">
      <c r="A458" s="183" t="s">
        <v>10328</v>
      </c>
      <c r="B458" t="s">
        <v>10329</v>
      </c>
      <c r="C458">
        <v>0</v>
      </c>
      <c r="D458" s="221" t="s">
        <v>3057</v>
      </c>
      <c r="E458" s="186">
        <v>46293</v>
      </c>
      <c r="F458" t="s">
        <v>16141</v>
      </c>
      <c r="G458" s="183" t="s">
        <v>16145</v>
      </c>
      <c r="H458" t="s">
        <v>16146</v>
      </c>
    </row>
    <row r="459" spans="1:8" x14ac:dyDescent="0.2">
      <c r="A459" s="183" t="s">
        <v>10330</v>
      </c>
      <c r="B459" t="s">
        <v>10331</v>
      </c>
      <c r="C459">
        <v>0</v>
      </c>
      <c r="D459" s="221" t="s">
        <v>3057</v>
      </c>
      <c r="E459" s="186">
        <v>46293</v>
      </c>
      <c r="F459" t="s">
        <v>16141</v>
      </c>
      <c r="G459" s="183" t="s">
        <v>16145</v>
      </c>
      <c r="H459" t="s">
        <v>16146</v>
      </c>
    </row>
    <row r="460" spans="1:8" x14ac:dyDescent="0.2">
      <c r="A460" s="183" t="s">
        <v>10332</v>
      </c>
      <c r="B460" t="s">
        <v>10333</v>
      </c>
      <c r="C460">
        <v>0</v>
      </c>
      <c r="D460" s="221" t="s">
        <v>3057</v>
      </c>
      <c r="E460" s="186">
        <v>46293</v>
      </c>
      <c r="F460" t="s">
        <v>16141</v>
      </c>
      <c r="G460" s="183" t="s">
        <v>16145</v>
      </c>
      <c r="H460" t="s">
        <v>16146</v>
      </c>
    </row>
    <row r="461" spans="1:8" x14ac:dyDescent="0.2">
      <c r="A461" s="183" t="s">
        <v>10334</v>
      </c>
      <c r="B461" t="s">
        <v>10335</v>
      </c>
      <c r="C461">
        <v>69</v>
      </c>
      <c r="D461" s="221" t="s">
        <v>3057</v>
      </c>
      <c r="E461" s="186">
        <v>46293</v>
      </c>
      <c r="F461" t="s">
        <v>16141</v>
      </c>
      <c r="G461" s="183" t="s">
        <v>16145</v>
      </c>
      <c r="H461" t="s">
        <v>16146</v>
      </c>
    </row>
    <row r="462" spans="1:8" x14ac:dyDescent="0.2">
      <c r="A462" s="183" t="s">
        <v>10336</v>
      </c>
      <c r="B462" t="s">
        <v>10337</v>
      </c>
      <c r="C462">
        <v>84</v>
      </c>
      <c r="D462" s="221" t="s">
        <v>3057</v>
      </c>
      <c r="E462" s="186">
        <v>46293</v>
      </c>
      <c r="F462" t="s">
        <v>16141</v>
      </c>
      <c r="G462" s="183" t="s">
        <v>16145</v>
      </c>
      <c r="H462" t="s">
        <v>16146</v>
      </c>
    </row>
    <row r="463" spans="1:8" x14ac:dyDescent="0.2">
      <c r="A463" s="183" t="s">
        <v>10338</v>
      </c>
      <c r="B463" t="s">
        <v>10339</v>
      </c>
      <c r="C463">
        <v>173</v>
      </c>
      <c r="D463" s="221" t="s">
        <v>3057</v>
      </c>
      <c r="E463" s="186">
        <v>46293</v>
      </c>
      <c r="F463" t="s">
        <v>16141</v>
      </c>
      <c r="G463" s="183" t="s">
        <v>16145</v>
      </c>
      <c r="H463" t="s">
        <v>16146</v>
      </c>
    </row>
    <row r="464" spans="1:8" x14ac:dyDescent="0.2">
      <c r="A464" s="183" t="s">
        <v>10340</v>
      </c>
      <c r="B464" t="s">
        <v>10341</v>
      </c>
      <c r="C464">
        <v>41</v>
      </c>
      <c r="D464" s="221" t="s">
        <v>3057</v>
      </c>
      <c r="E464" s="186">
        <v>46293</v>
      </c>
      <c r="F464" t="s">
        <v>16141</v>
      </c>
      <c r="G464" s="183" t="s">
        <v>16145</v>
      </c>
      <c r="H464" t="s">
        <v>16146</v>
      </c>
    </row>
    <row r="465" spans="1:8" x14ac:dyDescent="0.2">
      <c r="A465" s="183" t="s">
        <v>10342</v>
      </c>
      <c r="B465" t="s">
        <v>10343</v>
      </c>
      <c r="C465">
        <v>142</v>
      </c>
      <c r="D465" s="221" t="s">
        <v>3057</v>
      </c>
      <c r="E465" s="186">
        <v>46293</v>
      </c>
      <c r="F465" t="s">
        <v>16141</v>
      </c>
      <c r="G465" s="183" t="s">
        <v>16145</v>
      </c>
      <c r="H465" t="s">
        <v>16146</v>
      </c>
    </row>
    <row r="466" spans="1:8" x14ac:dyDescent="0.2">
      <c r="A466" s="183" t="s">
        <v>10344</v>
      </c>
      <c r="B466" t="s">
        <v>10345</v>
      </c>
      <c r="C466">
        <v>158</v>
      </c>
      <c r="D466" s="221" t="s">
        <v>3057</v>
      </c>
      <c r="E466" s="186">
        <v>46293</v>
      </c>
      <c r="F466" t="s">
        <v>16141</v>
      </c>
      <c r="G466" s="183" t="s">
        <v>16145</v>
      </c>
      <c r="H466" t="s">
        <v>16146</v>
      </c>
    </row>
    <row r="467" spans="1:8" x14ac:dyDescent="0.2">
      <c r="A467" s="183" t="s">
        <v>10346</v>
      </c>
      <c r="B467" t="s">
        <v>10347</v>
      </c>
      <c r="C467">
        <v>49</v>
      </c>
      <c r="D467" s="221" t="s">
        <v>3057</v>
      </c>
      <c r="E467" s="186">
        <v>46293</v>
      </c>
      <c r="F467" t="s">
        <v>16141</v>
      </c>
      <c r="G467" s="183" t="s">
        <v>16145</v>
      </c>
      <c r="H467" t="s">
        <v>16146</v>
      </c>
    </row>
    <row r="468" spans="1:8" x14ac:dyDescent="0.2">
      <c r="A468" s="183" t="s">
        <v>3865</v>
      </c>
      <c r="B468" t="s">
        <v>3037</v>
      </c>
      <c r="C468">
        <v>96</v>
      </c>
      <c r="D468" s="221" t="s">
        <v>3057</v>
      </c>
      <c r="E468" s="186">
        <v>46293</v>
      </c>
      <c r="F468" t="s">
        <v>16141</v>
      </c>
      <c r="G468" s="183" t="s">
        <v>16145</v>
      </c>
      <c r="H468" t="s">
        <v>16146</v>
      </c>
    </row>
    <row r="469" spans="1:8" x14ac:dyDescent="0.2">
      <c r="A469" s="183" t="s">
        <v>3865</v>
      </c>
      <c r="B469" t="s">
        <v>3037</v>
      </c>
      <c r="C469">
        <v>123</v>
      </c>
      <c r="D469" s="221" t="s">
        <v>3057</v>
      </c>
      <c r="E469" s="186">
        <v>46293</v>
      </c>
      <c r="F469" t="s">
        <v>16141</v>
      </c>
      <c r="G469" s="183" t="s">
        <v>16142</v>
      </c>
      <c r="H469" t="s">
        <v>16143</v>
      </c>
    </row>
    <row r="470" spans="1:8" x14ac:dyDescent="0.2">
      <c r="A470" s="183" t="s">
        <v>10348</v>
      </c>
      <c r="B470" t="s">
        <v>10349</v>
      </c>
      <c r="C470">
        <v>5</v>
      </c>
      <c r="D470" s="221" t="s">
        <v>3057</v>
      </c>
      <c r="E470" s="186">
        <v>46293</v>
      </c>
      <c r="F470" t="s">
        <v>16141</v>
      </c>
      <c r="G470" s="183" t="s">
        <v>16145</v>
      </c>
      <c r="H470" t="s">
        <v>16146</v>
      </c>
    </row>
    <row r="471" spans="1:8" x14ac:dyDescent="0.2">
      <c r="A471" s="183" t="s">
        <v>10350</v>
      </c>
      <c r="B471" t="s">
        <v>10351</v>
      </c>
      <c r="C471">
        <v>100</v>
      </c>
      <c r="D471" s="221" t="s">
        <v>3057</v>
      </c>
      <c r="E471" s="186">
        <v>46293</v>
      </c>
      <c r="F471" t="s">
        <v>16141</v>
      </c>
      <c r="G471" s="183" t="s">
        <v>16145</v>
      </c>
      <c r="H471" t="s">
        <v>16146</v>
      </c>
    </row>
    <row r="472" spans="1:8" x14ac:dyDescent="0.2">
      <c r="A472" s="183" t="s">
        <v>10352</v>
      </c>
      <c r="B472" t="s">
        <v>10353</v>
      </c>
      <c r="C472">
        <v>20</v>
      </c>
      <c r="D472" s="221" t="s">
        <v>3057</v>
      </c>
      <c r="E472" s="186">
        <v>46293</v>
      </c>
      <c r="F472" t="s">
        <v>16141</v>
      </c>
      <c r="G472" s="183" t="s">
        <v>16145</v>
      </c>
      <c r="H472" t="s">
        <v>16146</v>
      </c>
    </row>
    <row r="473" spans="1:8" x14ac:dyDescent="0.2">
      <c r="A473" s="183" t="s">
        <v>10354</v>
      </c>
      <c r="B473" t="s">
        <v>10355</v>
      </c>
      <c r="C473">
        <v>168</v>
      </c>
      <c r="D473" s="221" t="s">
        <v>3057</v>
      </c>
      <c r="E473" s="186">
        <v>46293</v>
      </c>
      <c r="F473" t="s">
        <v>16141</v>
      </c>
      <c r="G473" s="183" t="s">
        <v>16145</v>
      </c>
      <c r="H473" t="s">
        <v>16146</v>
      </c>
    </row>
    <row r="474" spans="1:8" x14ac:dyDescent="0.2">
      <c r="A474" s="183" t="s">
        <v>10356</v>
      </c>
      <c r="B474" t="s">
        <v>10357</v>
      </c>
      <c r="C474">
        <v>18</v>
      </c>
      <c r="D474" s="221" t="s">
        <v>3057</v>
      </c>
      <c r="E474" s="186">
        <v>46293</v>
      </c>
      <c r="F474" t="s">
        <v>16141</v>
      </c>
      <c r="G474" s="183" t="s">
        <v>16145</v>
      </c>
      <c r="H474" t="s">
        <v>16146</v>
      </c>
    </row>
    <row r="475" spans="1:8" x14ac:dyDescent="0.2">
      <c r="A475" s="183" t="s">
        <v>10358</v>
      </c>
      <c r="B475" t="s">
        <v>10359</v>
      </c>
      <c r="C475">
        <v>23</v>
      </c>
      <c r="D475" s="221" t="s">
        <v>3057</v>
      </c>
      <c r="E475" s="186">
        <v>46293</v>
      </c>
      <c r="F475" t="s">
        <v>16141</v>
      </c>
      <c r="G475" s="183" t="s">
        <v>16145</v>
      </c>
      <c r="H475" t="s">
        <v>16146</v>
      </c>
    </row>
    <row r="476" spans="1:8" x14ac:dyDescent="0.2">
      <c r="A476" s="183" t="s">
        <v>10360</v>
      </c>
      <c r="B476" t="s">
        <v>10361</v>
      </c>
      <c r="C476">
        <v>389</v>
      </c>
      <c r="D476" s="221" t="s">
        <v>3057</v>
      </c>
      <c r="E476" s="186">
        <v>46293</v>
      </c>
      <c r="F476" t="s">
        <v>16141</v>
      </c>
      <c r="G476" s="183" t="s">
        <v>16145</v>
      </c>
      <c r="H476" t="s">
        <v>16146</v>
      </c>
    </row>
    <row r="477" spans="1:8" x14ac:dyDescent="0.2">
      <c r="A477" s="183" t="s">
        <v>10362</v>
      </c>
      <c r="B477" t="s">
        <v>10363</v>
      </c>
      <c r="C477">
        <v>64</v>
      </c>
      <c r="D477" s="221" t="s">
        <v>3057</v>
      </c>
      <c r="E477" s="186">
        <v>46293</v>
      </c>
      <c r="F477" t="s">
        <v>16141</v>
      </c>
      <c r="G477" s="183" t="s">
        <v>16145</v>
      </c>
      <c r="H477" t="s">
        <v>16146</v>
      </c>
    </row>
    <row r="478" spans="1:8" x14ac:dyDescent="0.2">
      <c r="A478" s="183" t="s">
        <v>10364</v>
      </c>
      <c r="B478" t="s">
        <v>10365</v>
      </c>
      <c r="C478">
        <v>0</v>
      </c>
      <c r="D478" s="221" t="s">
        <v>3057</v>
      </c>
      <c r="E478" s="186">
        <v>46293</v>
      </c>
      <c r="F478" t="s">
        <v>16141</v>
      </c>
      <c r="G478" s="183" t="s">
        <v>16145</v>
      </c>
      <c r="H478" t="s">
        <v>16146</v>
      </c>
    </row>
    <row r="479" spans="1:8" x14ac:dyDescent="0.2">
      <c r="A479" s="183" t="s">
        <v>10366</v>
      </c>
      <c r="B479" t="s">
        <v>10367</v>
      </c>
      <c r="C479">
        <v>2</v>
      </c>
      <c r="D479" s="221" t="s">
        <v>3057</v>
      </c>
      <c r="E479" s="186">
        <v>46293</v>
      </c>
      <c r="F479" t="s">
        <v>16141</v>
      </c>
      <c r="G479" s="183" t="s">
        <v>16145</v>
      </c>
      <c r="H479" t="s">
        <v>16146</v>
      </c>
    </row>
    <row r="480" spans="1:8" x14ac:dyDescent="0.2">
      <c r="A480" s="183" t="s">
        <v>10368</v>
      </c>
      <c r="B480" t="s">
        <v>10369</v>
      </c>
      <c r="C480">
        <v>1</v>
      </c>
      <c r="D480" s="221" t="s">
        <v>3057</v>
      </c>
      <c r="E480" s="186">
        <v>46293</v>
      </c>
      <c r="F480" t="s">
        <v>16141</v>
      </c>
      <c r="G480" s="183" t="s">
        <v>16145</v>
      </c>
      <c r="H480" t="s">
        <v>16146</v>
      </c>
    </row>
    <row r="481" spans="1:8" x14ac:dyDescent="0.2">
      <c r="A481" s="183" t="s">
        <v>10370</v>
      </c>
      <c r="B481" t="s">
        <v>10371</v>
      </c>
      <c r="C481">
        <v>215</v>
      </c>
      <c r="D481" s="221" t="s">
        <v>3057</v>
      </c>
      <c r="E481" s="186">
        <v>46293</v>
      </c>
      <c r="F481" t="s">
        <v>16141</v>
      </c>
      <c r="G481" s="183" t="s">
        <v>16145</v>
      </c>
      <c r="H481" t="s">
        <v>16146</v>
      </c>
    </row>
    <row r="482" spans="1:8" x14ac:dyDescent="0.2">
      <c r="A482" s="183" t="s">
        <v>10372</v>
      </c>
      <c r="B482" t="s">
        <v>10373</v>
      </c>
      <c r="C482">
        <v>54</v>
      </c>
      <c r="D482" s="221" t="s">
        <v>3057</v>
      </c>
      <c r="E482" s="186">
        <v>46293</v>
      </c>
      <c r="F482" t="s">
        <v>16141</v>
      </c>
      <c r="G482" s="183" t="s">
        <v>16145</v>
      </c>
      <c r="H482" t="s">
        <v>16146</v>
      </c>
    </row>
    <row r="483" spans="1:8" x14ac:dyDescent="0.2">
      <c r="A483" s="183" t="s">
        <v>10374</v>
      </c>
      <c r="B483" t="s">
        <v>10375</v>
      </c>
      <c r="C483">
        <v>233</v>
      </c>
      <c r="D483" s="221" t="s">
        <v>3057</v>
      </c>
      <c r="E483" s="186">
        <v>46293</v>
      </c>
      <c r="F483" t="s">
        <v>16141</v>
      </c>
      <c r="G483" s="183" t="s">
        <v>16145</v>
      </c>
      <c r="H483" t="s">
        <v>16146</v>
      </c>
    </row>
    <row r="484" spans="1:8" x14ac:dyDescent="0.2">
      <c r="A484" s="183" t="s">
        <v>10376</v>
      </c>
      <c r="B484" t="s">
        <v>10377</v>
      </c>
      <c r="C484">
        <v>96</v>
      </c>
      <c r="D484" s="221" t="s">
        <v>3057</v>
      </c>
      <c r="E484" s="186">
        <v>46293</v>
      </c>
      <c r="F484" t="s">
        <v>16141</v>
      </c>
      <c r="G484" s="183" t="s">
        <v>16145</v>
      </c>
      <c r="H484" t="s">
        <v>16146</v>
      </c>
    </row>
    <row r="485" spans="1:8" x14ac:dyDescent="0.2">
      <c r="A485" s="183" t="s">
        <v>10378</v>
      </c>
      <c r="B485" t="s">
        <v>10379</v>
      </c>
      <c r="C485">
        <v>128</v>
      </c>
      <c r="D485" s="221" t="s">
        <v>3057</v>
      </c>
      <c r="E485" s="186">
        <v>46293</v>
      </c>
      <c r="F485" t="s">
        <v>16141</v>
      </c>
      <c r="G485" s="183" t="s">
        <v>16145</v>
      </c>
      <c r="H485" t="s">
        <v>16146</v>
      </c>
    </row>
    <row r="486" spans="1:8" x14ac:dyDescent="0.2">
      <c r="A486" s="183" t="s">
        <v>10380</v>
      </c>
      <c r="B486" t="s">
        <v>10381</v>
      </c>
      <c r="C486">
        <v>67</v>
      </c>
      <c r="D486" s="221" t="s">
        <v>3057</v>
      </c>
      <c r="E486" s="186">
        <v>46293</v>
      </c>
      <c r="F486" t="s">
        <v>16141</v>
      </c>
      <c r="G486" s="183" t="s">
        <v>16145</v>
      </c>
      <c r="H486" t="s">
        <v>16146</v>
      </c>
    </row>
    <row r="487" spans="1:8" x14ac:dyDescent="0.2">
      <c r="A487" s="183" t="s">
        <v>10382</v>
      </c>
      <c r="B487" t="s">
        <v>10383</v>
      </c>
      <c r="C487">
        <v>99</v>
      </c>
      <c r="D487" s="221" t="s">
        <v>3057</v>
      </c>
      <c r="E487" s="186">
        <v>46293</v>
      </c>
      <c r="F487" t="s">
        <v>16141</v>
      </c>
      <c r="G487" s="183" t="s">
        <v>16145</v>
      </c>
      <c r="H487" t="s">
        <v>16146</v>
      </c>
    </row>
    <row r="488" spans="1:8" x14ac:dyDescent="0.2">
      <c r="A488" s="183" t="s">
        <v>10384</v>
      </c>
      <c r="B488" t="s">
        <v>10385</v>
      </c>
      <c r="C488">
        <v>19</v>
      </c>
      <c r="D488" s="221" t="s">
        <v>3057</v>
      </c>
      <c r="E488" s="186">
        <v>46293</v>
      </c>
      <c r="F488" t="s">
        <v>16141</v>
      </c>
      <c r="G488" s="183" t="s">
        <v>16145</v>
      </c>
      <c r="H488" t="s">
        <v>16146</v>
      </c>
    </row>
    <row r="489" spans="1:8" x14ac:dyDescent="0.2">
      <c r="A489" s="183" t="s">
        <v>3866</v>
      </c>
      <c r="B489" t="s">
        <v>3038</v>
      </c>
      <c r="C489">
        <v>412</v>
      </c>
      <c r="D489" s="221" t="s">
        <v>3057</v>
      </c>
      <c r="E489" s="186">
        <v>46293</v>
      </c>
      <c r="F489" t="s">
        <v>16141</v>
      </c>
      <c r="G489" s="183" t="s">
        <v>16145</v>
      </c>
      <c r="H489" t="s">
        <v>16146</v>
      </c>
    </row>
    <row r="490" spans="1:8" x14ac:dyDescent="0.2">
      <c r="A490" s="183" t="s">
        <v>3866</v>
      </c>
      <c r="B490" t="s">
        <v>3038</v>
      </c>
      <c r="C490">
        <v>96</v>
      </c>
      <c r="D490" s="221" t="s">
        <v>3057</v>
      </c>
      <c r="E490" s="186">
        <v>46293</v>
      </c>
      <c r="F490" t="s">
        <v>16141</v>
      </c>
      <c r="G490" s="183" t="s">
        <v>16142</v>
      </c>
      <c r="H490" t="s">
        <v>16143</v>
      </c>
    </row>
    <row r="491" spans="1:8" x14ac:dyDescent="0.2">
      <c r="A491" s="183" t="s">
        <v>10386</v>
      </c>
      <c r="B491" t="s">
        <v>10387</v>
      </c>
      <c r="C491">
        <v>2</v>
      </c>
      <c r="D491" s="221" t="s">
        <v>3057</v>
      </c>
      <c r="E491" s="186">
        <v>46293</v>
      </c>
      <c r="F491" t="s">
        <v>16141</v>
      </c>
      <c r="G491" s="183" t="s">
        <v>16145</v>
      </c>
      <c r="H491" t="s">
        <v>16146</v>
      </c>
    </row>
    <row r="492" spans="1:8" x14ac:dyDescent="0.2">
      <c r="A492" s="183" t="s">
        <v>10388</v>
      </c>
      <c r="B492" t="s">
        <v>10389</v>
      </c>
      <c r="C492">
        <v>100</v>
      </c>
      <c r="D492" s="221" t="s">
        <v>3057</v>
      </c>
      <c r="E492" s="186">
        <v>46293</v>
      </c>
      <c r="F492" t="s">
        <v>16141</v>
      </c>
      <c r="G492" s="183" t="s">
        <v>16145</v>
      </c>
      <c r="H492" t="s">
        <v>16146</v>
      </c>
    </row>
    <row r="493" spans="1:8" x14ac:dyDescent="0.2">
      <c r="A493" s="183" t="s">
        <v>10390</v>
      </c>
      <c r="B493" t="s">
        <v>10391</v>
      </c>
      <c r="C493">
        <v>321</v>
      </c>
      <c r="D493" s="221" t="s">
        <v>3057</v>
      </c>
      <c r="E493" s="186">
        <v>46293</v>
      </c>
      <c r="F493" t="s">
        <v>16141</v>
      </c>
      <c r="G493" s="183" t="s">
        <v>16145</v>
      </c>
      <c r="H493" t="s">
        <v>16146</v>
      </c>
    </row>
    <row r="494" spans="1:8" x14ac:dyDescent="0.2">
      <c r="A494" s="183" t="s">
        <v>10392</v>
      </c>
      <c r="B494" t="s">
        <v>10393</v>
      </c>
      <c r="C494">
        <v>200</v>
      </c>
      <c r="D494" s="221" t="s">
        <v>3057</v>
      </c>
      <c r="E494" s="186">
        <v>46293</v>
      </c>
      <c r="F494" t="s">
        <v>16141</v>
      </c>
      <c r="G494" s="183" t="s">
        <v>16145</v>
      </c>
      <c r="H494" t="s">
        <v>16146</v>
      </c>
    </row>
    <row r="495" spans="1:8" x14ac:dyDescent="0.2">
      <c r="A495" s="183" t="s">
        <v>10394</v>
      </c>
      <c r="B495" t="s">
        <v>10395</v>
      </c>
      <c r="C495">
        <v>11</v>
      </c>
      <c r="D495" s="221" t="s">
        <v>3057</v>
      </c>
      <c r="E495" s="186">
        <v>46293</v>
      </c>
      <c r="F495" t="s">
        <v>16141</v>
      </c>
      <c r="G495" s="183" t="s">
        <v>16145</v>
      </c>
      <c r="H495" t="s">
        <v>16146</v>
      </c>
    </row>
    <row r="496" spans="1:8" x14ac:dyDescent="0.2">
      <c r="A496" s="183" t="s">
        <v>10396</v>
      </c>
      <c r="B496" t="s">
        <v>10397</v>
      </c>
      <c r="C496">
        <v>1</v>
      </c>
      <c r="D496" s="221" t="s">
        <v>3057</v>
      </c>
      <c r="E496" s="186">
        <v>46293</v>
      </c>
      <c r="F496" t="s">
        <v>16141</v>
      </c>
      <c r="G496" s="183" t="s">
        <v>16145</v>
      </c>
      <c r="H496" t="s">
        <v>16146</v>
      </c>
    </row>
    <row r="497" spans="1:8" x14ac:dyDescent="0.2">
      <c r="A497" s="183" t="s">
        <v>10398</v>
      </c>
      <c r="B497" t="s">
        <v>10399</v>
      </c>
      <c r="C497">
        <v>30</v>
      </c>
      <c r="D497" s="221" t="s">
        <v>3057</v>
      </c>
      <c r="E497" s="186">
        <v>46293</v>
      </c>
      <c r="F497" t="s">
        <v>16141</v>
      </c>
      <c r="G497" s="183" t="s">
        <v>16145</v>
      </c>
      <c r="H497" t="s">
        <v>16146</v>
      </c>
    </row>
    <row r="498" spans="1:8" x14ac:dyDescent="0.2">
      <c r="A498" s="183" t="s">
        <v>10400</v>
      </c>
      <c r="B498" t="s">
        <v>10401</v>
      </c>
      <c r="C498">
        <v>0</v>
      </c>
      <c r="D498" s="221" t="s">
        <v>3057</v>
      </c>
      <c r="E498" s="186">
        <v>46293</v>
      </c>
      <c r="F498" t="s">
        <v>16141</v>
      </c>
      <c r="G498" s="183" t="s">
        <v>16145</v>
      </c>
      <c r="H498" t="s">
        <v>16146</v>
      </c>
    </row>
    <row r="499" spans="1:8" x14ac:dyDescent="0.2">
      <c r="A499" s="183" t="s">
        <v>10402</v>
      </c>
      <c r="B499" t="s">
        <v>10403</v>
      </c>
      <c r="C499">
        <v>0</v>
      </c>
      <c r="D499" s="221" t="s">
        <v>3057</v>
      </c>
      <c r="E499" s="186">
        <v>46293</v>
      </c>
      <c r="F499" t="s">
        <v>16141</v>
      </c>
      <c r="G499" s="183" t="s">
        <v>16145</v>
      </c>
      <c r="H499" t="s">
        <v>16146</v>
      </c>
    </row>
    <row r="500" spans="1:8" x14ac:dyDescent="0.2">
      <c r="A500" s="183" t="s">
        <v>10404</v>
      </c>
      <c r="B500" t="s">
        <v>10405</v>
      </c>
      <c r="C500">
        <v>0</v>
      </c>
      <c r="D500" s="221" t="s">
        <v>3057</v>
      </c>
      <c r="E500" s="186">
        <v>46293</v>
      </c>
      <c r="F500" t="s">
        <v>16141</v>
      </c>
      <c r="G500" s="183" t="s">
        <v>16145</v>
      </c>
      <c r="H500" t="s">
        <v>16146</v>
      </c>
    </row>
    <row r="501" spans="1:8" x14ac:dyDescent="0.2">
      <c r="A501" s="183" t="s">
        <v>10406</v>
      </c>
      <c r="B501" t="s">
        <v>10407</v>
      </c>
      <c r="C501">
        <v>87</v>
      </c>
      <c r="D501" s="221" t="s">
        <v>3057</v>
      </c>
      <c r="E501" s="186">
        <v>46293</v>
      </c>
      <c r="F501" t="s">
        <v>16141</v>
      </c>
      <c r="G501" s="183" t="s">
        <v>16145</v>
      </c>
      <c r="H501" t="s">
        <v>16146</v>
      </c>
    </row>
    <row r="502" spans="1:8" x14ac:dyDescent="0.2">
      <c r="A502" s="183" t="s">
        <v>10408</v>
      </c>
      <c r="B502" t="s">
        <v>10409</v>
      </c>
      <c r="C502">
        <v>96</v>
      </c>
      <c r="D502" s="221" t="s">
        <v>3057</v>
      </c>
      <c r="E502" s="186">
        <v>46293</v>
      </c>
      <c r="F502" t="s">
        <v>16141</v>
      </c>
      <c r="G502" s="183" t="s">
        <v>16145</v>
      </c>
      <c r="H502" t="s">
        <v>16146</v>
      </c>
    </row>
    <row r="503" spans="1:8" x14ac:dyDescent="0.2">
      <c r="A503" s="183" t="s">
        <v>10410</v>
      </c>
      <c r="B503" t="s">
        <v>10411</v>
      </c>
      <c r="C503">
        <v>10</v>
      </c>
      <c r="D503" s="221" t="s">
        <v>3057</v>
      </c>
      <c r="E503" s="186">
        <v>46293</v>
      </c>
      <c r="F503" t="s">
        <v>16141</v>
      </c>
      <c r="G503" s="183" t="s">
        <v>16145</v>
      </c>
      <c r="H503" t="s">
        <v>16146</v>
      </c>
    </row>
    <row r="504" spans="1:8" x14ac:dyDescent="0.2">
      <c r="A504" s="183" t="s">
        <v>10412</v>
      </c>
      <c r="B504" t="s">
        <v>10413</v>
      </c>
      <c r="C504">
        <v>200</v>
      </c>
      <c r="D504" s="221" t="s">
        <v>3057</v>
      </c>
      <c r="E504" s="186">
        <v>46293</v>
      </c>
      <c r="F504" t="s">
        <v>16141</v>
      </c>
      <c r="G504" s="183" t="s">
        <v>16145</v>
      </c>
      <c r="H504" t="s">
        <v>16146</v>
      </c>
    </row>
    <row r="505" spans="1:8" x14ac:dyDescent="0.2">
      <c r="A505" s="183" t="s">
        <v>10414</v>
      </c>
      <c r="B505" t="s">
        <v>10415</v>
      </c>
      <c r="C505">
        <v>209</v>
      </c>
      <c r="D505" s="221" t="s">
        <v>3057</v>
      </c>
      <c r="E505" s="186">
        <v>46293</v>
      </c>
      <c r="F505" t="s">
        <v>16141</v>
      </c>
      <c r="G505" s="183" t="s">
        <v>16145</v>
      </c>
      <c r="H505" t="s">
        <v>16146</v>
      </c>
    </row>
    <row r="506" spans="1:8" x14ac:dyDescent="0.2">
      <c r="A506" s="183" t="s">
        <v>10416</v>
      </c>
      <c r="B506" t="s">
        <v>10417</v>
      </c>
      <c r="C506">
        <v>12</v>
      </c>
      <c r="D506" s="221" t="s">
        <v>3057</v>
      </c>
      <c r="E506" s="186">
        <v>46293</v>
      </c>
      <c r="F506" t="s">
        <v>16141</v>
      </c>
      <c r="G506" s="183" t="s">
        <v>16145</v>
      </c>
      <c r="H506" t="s">
        <v>16146</v>
      </c>
    </row>
    <row r="507" spans="1:8" x14ac:dyDescent="0.2">
      <c r="A507" s="183" t="s">
        <v>10418</v>
      </c>
      <c r="B507" t="s">
        <v>10419</v>
      </c>
      <c r="C507">
        <v>57</v>
      </c>
      <c r="D507" s="221" t="s">
        <v>3057</v>
      </c>
      <c r="E507" s="186">
        <v>46293</v>
      </c>
      <c r="F507" t="s">
        <v>16141</v>
      </c>
      <c r="G507" s="183" t="s">
        <v>16145</v>
      </c>
      <c r="H507" t="s">
        <v>16146</v>
      </c>
    </row>
    <row r="508" spans="1:8" x14ac:dyDescent="0.2">
      <c r="A508" s="183" t="s">
        <v>10420</v>
      </c>
      <c r="B508" t="s">
        <v>10421</v>
      </c>
      <c r="C508">
        <v>0</v>
      </c>
      <c r="D508" s="221" t="s">
        <v>3057</v>
      </c>
      <c r="E508" s="186">
        <v>46293</v>
      </c>
      <c r="F508" t="s">
        <v>16141</v>
      </c>
      <c r="G508" s="183" t="s">
        <v>16145</v>
      </c>
      <c r="H508" t="s">
        <v>16146</v>
      </c>
    </row>
    <row r="509" spans="1:8" x14ac:dyDescent="0.2">
      <c r="A509" s="183" t="s">
        <v>10422</v>
      </c>
      <c r="B509" t="s">
        <v>10423</v>
      </c>
      <c r="C509">
        <v>180</v>
      </c>
      <c r="D509" s="221" t="s">
        <v>3057</v>
      </c>
      <c r="E509" s="186">
        <v>46293</v>
      </c>
      <c r="F509" t="s">
        <v>16141</v>
      </c>
      <c r="G509" s="183" t="s">
        <v>16145</v>
      </c>
      <c r="H509" t="s">
        <v>16146</v>
      </c>
    </row>
    <row r="510" spans="1:8" x14ac:dyDescent="0.2">
      <c r="A510" s="183" t="s">
        <v>3867</v>
      </c>
      <c r="B510" t="s">
        <v>3039</v>
      </c>
      <c r="C510">
        <v>72</v>
      </c>
      <c r="D510" s="221" t="s">
        <v>3057</v>
      </c>
      <c r="E510" s="186">
        <v>46293</v>
      </c>
      <c r="F510" t="s">
        <v>16141</v>
      </c>
      <c r="G510" s="183" t="s">
        <v>16145</v>
      </c>
      <c r="H510" t="s">
        <v>16146</v>
      </c>
    </row>
    <row r="511" spans="1:8" x14ac:dyDescent="0.2">
      <c r="A511" s="183" t="s">
        <v>3867</v>
      </c>
      <c r="B511" t="s">
        <v>3039</v>
      </c>
      <c r="C511">
        <v>141</v>
      </c>
      <c r="D511" s="221" t="s">
        <v>3057</v>
      </c>
      <c r="E511" s="186">
        <v>46293</v>
      </c>
      <c r="F511" t="s">
        <v>16141</v>
      </c>
      <c r="G511" s="183" t="s">
        <v>16142</v>
      </c>
      <c r="H511" t="s">
        <v>16143</v>
      </c>
    </row>
    <row r="512" spans="1:8" x14ac:dyDescent="0.2">
      <c r="A512" s="183" t="s">
        <v>10424</v>
      </c>
      <c r="B512" t="s">
        <v>10425</v>
      </c>
      <c r="C512">
        <v>173</v>
      </c>
      <c r="D512" s="221" t="s">
        <v>3057</v>
      </c>
      <c r="E512" s="186">
        <v>46293</v>
      </c>
      <c r="F512" t="s">
        <v>16141</v>
      </c>
      <c r="G512" s="183" t="s">
        <v>16145</v>
      </c>
      <c r="H512" t="s">
        <v>16146</v>
      </c>
    </row>
    <row r="513" spans="1:8" x14ac:dyDescent="0.2">
      <c r="A513" s="183" t="s">
        <v>10426</v>
      </c>
      <c r="B513" t="s">
        <v>10427</v>
      </c>
      <c r="C513">
        <v>8</v>
      </c>
      <c r="D513" s="221" t="s">
        <v>3057</v>
      </c>
      <c r="E513" s="186">
        <v>46293</v>
      </c>
      <c r="F513" t="s">
        <v>16141</v>
      </c>
      <c r="G513" s="183" t="s">
        <v>16145</v>
      </c>
      <c r="H513" t="s">
        <v>16146</v>
      </c>
    </row>
    <row r="514" spans="1:8" x14ac:dyDescent="0.2">
      <c r="A514" s="183" t="s">
        <v>10428</v>
      </c>
      <c r="B514" t="s">
        <v>10429</v>
      </c>
      <c r="C514">
        <v>96</v>
      </c>
      <c r="D514" s="221" t="s">
        <v>3057</v>
      </c>
      <c r="E514" s="186">
        <v>46293</v>
      </c>
      <c r="F514" t="s">
        <v>16141</v>
      </c>
      <c r="G514" s="183" t="s">
        <v>16145</v>
      </c>
      <c r="H514" t="s">
        <v>16146</v>
      </c>
    </row>
    <row r="515" spans="1:8" x14ac:dyDescent="0.2">
      <c r="A515" s="183" t="s">
        <v>10430</v>
      </c>
      <c r="B515" t="s">
        <v>10431</v>
      </c>
      <c r="C515">
        <v>1</v>
      </c>
      <c r="D515" s="221" t="s">
        <v>3057</v>
      </c>
      <c r="E515" s="186">
        <v>46293</v>
      </c>
      <c r="F515" t="s">
        <v>16141</v>
      </c>
      <c r="G515" s="183" t="s">
        <v>16145</v>
      </c>
      <c r="H515" t="s">
        <v>16146</v>
      </c>
    </row>
    <row r="516" spans="1:8" x14ac:dyDescent="0.2">
      <c r="A516" s="183" t="s">
        <v>14885</v>
      </c>
      <c r="B516" t="s">
        <v>14886</v>
      </c>
      <c r="C516">
        <v>0</v>
      </c>
      <c r="D516" s="221" t="s">
        <v>3057</v>
      </c>
      <c r="E516" s="186">
        <v>46293</v>
      </c>
      <c r="F516" t="s">
        <v>16141</v>
      </c>
      <c r="G516" s="183" t="s">
        <v>16145</v>
      </c>
      <c r="H516" t="s">
        <v>16146</v>
      </c>
    </row>
    <row r="517" spans="1:8" x14ac:dyDescent="0.2">
      <c r="A517" s="183" t="s">
        <v>10432</v>
      </c>
      <c r="B517" t="s">
        <v>10433</v>
      </c>
      <c r="C517">
        <v>6</v>
      </c>
      <c r="D517" s="221" t="s">
        <v>3057</v>
      </c>
      <c r="E517" s="186">
        <v>46293</v>
      </c>
      <c r="F517" t="s">
        <v>16141</v>
      </c>
      <c r="G517" s="183" t="s">
        <v>16145</v>
      </c>
      <c r="H517" t="s">
        <v>16146</v>
      </c>
    </row>
    <row r="518" spans="1:8" x14ac:dyDescent="0.2">
      <c r="A518" s="183" t="s">
        <v>10434</v>
      </c>
      <c r="B518" t="s">
        <v>10435</v>
      </c>
      <c r="C518">
        <v>20</v>
      </c>
      <c r="D518" s="221" t="s">
        <v>3057</v>
      </c>
      <c r="E518" s="186">
        <v>46293</v>
      </c>
      <c r="F518" t="s">
        <v>16141</v>
      </c>
      <c r="G518" s="183" t="s">
        <v>16145</v>
      </c>
      <c r="H518" t="s">
        <v>16146</v>
      </c>
    </row>
    <row r="519" spans="1:8" x14ac:dyDescent="0.2">
      <c r="A519" s="183" t="s">
        <v>10436</v>
      </c>
      <c r="B519" t="s">
        <v>10437</v>
      </c>
      <c r="C519">
        <v>18</v>
      </c>
      <c r="D519" s="221" t="s">
        <v>3057</v>
      </c>
      <c r="E519" s="186">
        <v>46293</v>
      </c>
      <c r="F519" t="s">
        <v>16141</v>
      </c>
      <c r="G519" s="183" t="s">
        <v>16145</v>
      </c>
      <c r="H519" t="s">
        <v>16146</v>
      </c>
    </row>
    <row r="520" spans="1:8" x14ac:dyDescent="0.2">
      <c r="A520" s="183" t="s">
        <v>10438</v>
      </c>
      <c r="B520" t="s">
        <v>10439</v>
      </c>
      <c r="C520">
        <v>0</v>
      </c>
      <c r="D520" s="221" t="s">
        <v>3057</v>
      </c>
      <c r="E520" s="186">
        <v>46293</v>
      </c>
      <c r="F520" t="s">
        <v>16141</v>
      </c>
      <c r="G520" s="183" t="s">
        <v>16145</v>
      </c>
      <c r="H520" t="s">
        <v>16146</v>
      </c>
    </row>
    <row r="521" spans="1:8" x14ac:dyDescent="0.2">
      <c r="A521" s="183" t="s">
        <v>10440</v>
      </c>
      <c r="B521" t="s">
        <v>10441</v>
      </c>
      <c r="C521">
        <v>142</v>
      </c>
      <c r="D521" s="221" t="s">
        <v>3057</v>
      </c>
      <c r="E521" s="186">
        <v>46293</v>
      </c>
      <c r="F521" t="s">
        <v>16141</v>
      </c>
      <c r="G521" s="183" t="s">
        <v>16145</v>
      </c>
      <c r="H521" t="s">
        <v>16146</v>
      </c>
    </row>
    <row r="522" spans="1:8" x14ac:dyDescent="0.2">
      <c r="A522" s="183" t="s">
        <v>10442</v>
      </c>
      <c r="B522" t="s">
        <v>10443</v>
      </c>
      <c r="C522">
        <v>8</v>
      </c>
      <c r="D522" s="221" t="s">
        <v>3057</v>
      </c>
      <c r="E522" s="186">
        <v>46293</v>
      </c>
      <c r="F522" t="s">
        <v>16141</v>
      </c>
      <c r="G522" s="183" t="s">
        <v>16145</v>
      </c>
      <c r="H522" t="s">
        <v>16146</v>
      </c>
    </row>
    <row r="523" spans="1:8" x14ac:dyDescent="0.2">
      <c r="A523" s="183" t="s">
        <v>10444</v>
      </c>
      <c r="B523" t="s">
        <v>10445</v>
      </c>
      <c r="C523">
        <v>102</v>
      </c>
      <c r="D523" s="221" t="s">
        <v>3057</v>
      </c>
      <c r="E523" s="186">
        <v>46293</v>
      </c>
      <c r="F523" t="s">
        <v>16141</v>
      </c>
      <c r="G523" s="183" t="s">
        <v>16145</v>
      </c>
      <c r="H523" t="s">
        <v>16146</v>
      </c>
    </row>
    <row r="524" spans="1:8" x14ac:dyDescent="0.2">
      <c r="A524" s="183" t="s">
        <v>10446</v>
      </c>
      <c r="B524" t="s">
        <v>10447</v>
      </c>
      <c r="C524">
        <v>37</v>
      </c>
      <c r="D524" s="221" t="s">
        <v>3057</v>
      </c>
      <c r="E524" s="186">
        <v>46293</v>
      </c>
      <c r="F524" t="s">
        <v>16141</v>
      </c>
      <c r="G524" s="183" t="s">
        <v>16145</v>
      </c>
      <c r="H524" t="s">
        <v>16146</v>
      </c>
    </row>
    <row r="525" spans="1:8" x14ac:dyDescent="0.2">
      <c r="A525" s="183" t="s">
        <v>10448</v>
      </c>
      <c r="B525" t="s">
        <v>10449</v>
      </c>
      <c r="C525">
        <v>0</v>
      </c>
      <c r="D525" s="221" t="s">
        <v>3057</v>
      </c>
      <c r="E525" s="186">
        <v>46293</v>
      </c>
      <c r="F525" t="s">
        <v>16141</v>
      </c>
      <c r="G525" s="183" t="s">
        <v>16145</v>
      </c>
      <c r="H525" t="s">
        <v>16146</v>
      </c>
    </row>
    <row r="526" spans="1:8" x14ac:dyDescent="0.2">
      <c r="A526" s="183" t="s">
        <v>10450</v>
      </c>
      <c r="B526" t="s">
        <v>10451</v>
      </c>
      <c r="C526">
        <v>39</v>
      </c>
      <c r="D526" s="221" t="s">
        <v>3057</v>
      </c>
      <c r="E526" s="186">
        <v>46293</v>
      </c>
      <c r="F526" t="s">
        <v>16141</v>
      </c>
      <c r="G526" s="183" t="s">
        <v>16145</v>
      </c>
      <c r="H526" t="s">
        <v>16146</v>
      </c>
    </row>
    <row r="527" spans="1:8" x14ac:dyDescent="0.2">
      <c r="A527" s="183" t="s">
        <v>10452</v>
      </c>
      <c r="B527" t="s">
        <v>10453</v>
      </c>
      <c r="C527">
        <v>76</v>
      </c>
      <c r="D527" s="221" t="s">
        <v>3057</v>
      </c>
      <c r="E527" s="186">
        <v>46293</v>
      </c>
      <c r="F527" t="s">
        <v>16141</v>
      </c>
      <c r="G527" s="183" t="s">
        <v>16145</v>
      </c>
      <c r="H527" t="s">
        <v>16146</v>
      </c>
    </row>
    <row r="528" spans="1:8" x14ac:dyDescent="0.2">
      <c r="A528" s="183" t="s">
        <v>10454</v>
      </c>
      <c r="B528" t="s">
        <v>10455</v>
      </c>
      <c r="C528">
        <v>9</v>
      </c>
      <c r="D528" s="221" t="s">
        <v>3057</v>
      </c>
      <c r="E528" s="186">
        <v>46293</v>
      </c>
      <c r="F528" t="s">
        <v>16141</v>
      </c>
      <c r="G528" s="183" t="s">
        <v>16145</v>
      </c>
      <c r="H528" t="s">
        <v>16146</v>
      </c>
    </row>
    <row r="529" spans="1:8" x14ac:dyDescent="0.2">
      <c r="A529" s="183" t="s">
        <v>10456</v>
      </c>
      <c r="B529" t="s">
        <v>10457</v>
      </c>
      <c r="C529">
        <v>79</v>
      </c>
      <c r="D529" s="221" t="s">
        <v>3057</v>
      </c>
      <c r="E529" s="186">
        <v>46293</v>
      </c>
      <c r="F529" t="s">
        <v>16141</v>
      </c>
      <c r="G529" s="183" t="s">
        <v>16145</v>
      </c>
      <c r="H529" t="s">
        <v>16146</v>
      </c>
    </row>
    <row r="530" spans="1:8" x14ac:dyDescent="0.2">
      <c r="A530" s="183" t="s">
        <v>10458</v>
      </c>
      <c r="B530" t="s">
        <v>10459</v>
      </c>
      <c r="C530">
        <v>176</v>
      </c>
      <c r="D530" s="221" t="s">
        <v>3057</v>
      </c>
      <c r="E530" s="186">
        <v>46293</v>
      </c>
      <c r="F530" t="s">
        <v>16141</v>
      </c>
      <c r="G530" s="183" t="s">
        <v>16145</v>
      </c>
      <c r="H530" t="s">
        <v>16146</v>
      </c>
    </row>
    <row r="531" spans="1:8" x14ac:dyDescent="0.2">
      <c r="A531" s="183" t="s">
        <v>10460</v>
      </c>
      <c r="B531" t="s">
        <v>10461</v>
      </c>
      <c r="C531">
        <v>10</v>
      </c>
      <c r="D531" s="221" t="s">
        <v>3057</v>
      </c>
      <c r="E531" s="186">
        <v>46293</v>
      </c>
      <c r="F531" t="s">
        <v>16141</v>
      </c>
      <c r="G531" s="183" t="s">
        <v>16145</v>
      </c>
      <c r="H531" t="s">
        <v>16146</v>
      </c>
    </row>
    <row r="532" spans="1:8" x14ac:dyDescent="0.2">
      <c r="A532" s="183" t="s">
        <v>10462</v>
      </c>
      <c r="B532" t="s">
        <v>10463</v>
      </c>
      <c r="C532">
        <v>45</v>
      </c>
      <c r="D532" s="221" t="s">
        <v>3057</v>
      </c>
      <c r="E532" s="186">
        <v>46293</v>
      </c>
      <c r="F532" t="s">
        <v>16141</v>
      </c>
      <c r="G532" s="183" t="s">
        <v>16145</v>
      </c>
      <c r="H532" t="s">
        <v>16146</v>
      </c>
    </row>
    <row r="533" spans="1:8" x14ac:dyDescent="0.2">
      <c r="A533" s="183" t="s">
        <v>3868</v>
      </c>
      <c r="B533" t="s">
        <v>3869</v>
      </c>
      <c r="C533">
        <v>341</v>
      </c>
      <c r="D533" s="221" t="s">
        <v>3057</v>
      </c>
      <c r="E533" s="186">
        <v>46293</v>
      </c>
      <c r="F533" t="s">
        <v>16141</v>
      </c>
      <c r="G533" s="183" t="s">
        <v>16145</v>
      </c>
      <c r="H533" t="s">
        <v>16146</v>
      </c>
    </row>
    <row r="534" spans="1:8" x14ac:dyDescent="0.2">
      <c r="A534" s="183" t="s">
        <v>3868</v>
      </c>
      <c r="B534" t="s">
        <v>3869</v>
      </c>
      <c r="C534">
        <v>198</v>
      </c>
      <c r="D534" s="221" t="s">
        <v>3057</v>
      </c>
      <c r="E534" s="186">
        <v>46293</v>
      </c>
      <c r="F534" t="s">
        <v>16141</v>
      </c>
      <c r="G534" s="183" t="s">
        <v>16142</v>
      </c>
      <c r="H534" t="s">
        <v>16143</v>
      </c>
    </row>
    <row r="535" spans="1:8" x14ac:dyDescent="0.2">
      <c r="A535" s="183" t="s">
        <v>3870</v>
      </c>
      <c r="B535" t="s">
        <v>3871</v>
      </c>
      <c r="C535">
        <v>43</v>
      </c>
      <c r="D535" s="221" t="s">
        <v>3057</v>
      </c>
      <c r="E535" s="186">
        <v>46293</v>
      </c>
      <c r="F535" t="s">
        <v>16141</v>
      </c>
      <c r="G535" s="183" t="s">
        <v>16145</v>
      </c>
      <c r="H535" t="s">
        <v>16146</v>
      </c>
    </row>
    <row r="536" spans="1:8" x14ac:dyDescent="0.2">
      <c r="A536" s="183" t="s">
        <v>3870</v>
      </c>
      <c r="B536" t="s">
        <v>3871</v>
      </c>
      <c r="C536">
        <v>133</v>
      </c>
      <c r="D536" s="221" t="s">
        <v>3057</v>
      </c>
      <c r="E536" s="186">
        <v>46293</v>
      </c>
      <c r="F536" t="s">
        <v>16141</v>
      </c>
      <c r="G536" s="183" t="s">
        <v>16142</v>
      </c>
      <c r="H536" t="s">
        <v>16143</v>
      </c>
    </row>
    <row r="537" spans="1:8" x14ac:dyDescent="0.2">
      <c r="A537" s="183" t="s">
        <v>3872</v>
      </c>
      <c r="B537" t="s">
        <v>3873</v>
      </c>
      <c r="C537">
        <v>44</v>
      </c>
      <c r="D537" s="221" t="s">
        <v>3057</v>
      </c>
      <c r="E537" s="186">
        <v>46293</v>
      </c>
      <c r="F537" t="s">
        <v>16141</v>
      </c>
      <c r="G537" s="183" t="s">
        <v>16145</v>
      </c>
      <c r="H537" t="s">
        <v>16146</v>
      </c>
    </row>
    <row r="538" spans="1:8" x14ac:dyDescent="0.2">
      <c r="A538" s="183" t="s">
        <v>3872</v>
      </c>
      <c r="B538" t="s">
        <v>3873</v>
      </c>
      <c r="C538">
        <v>238</v>
      </c>
      <c r="D538" s="221" t="s">
        <v>3057</v>
      </c>
      <c r="E538" s="186">
        <v>46293</v>
      </c>
      <c r="F538" t="s">
        <v>16141</v>
      </c>
      <c r="G538" s="183" t="s">
        <v>16142</v>
      </c>
      <c r="H538" t="s">
        <v>16143</v>
      </c>
    </row>
    <row r="539" spans="1:8" x14ac:dyDescent="0.2">
      <c r="A539" s="183" t="s">
        <v>3874</v>
      </c>
      <c r="B539" t="s">
        <v>3875</v>
      </c>
      <c r="C539">
        <v>294</v>
      </c>
      <c r="D539" s="221" t="s">
        <v>3057</v>
      </c>
      <c r="E539" s="186">
        <v>46293</v>
      </c>
      <c r="F539" t="s">
        <v>16141</v>
      </c>
      <c r="G539" s="183" t="s">
        <v>16145</v>
      </c>
      <c r="H539" t="s">
        <v>16146</v>
      </c>
    </row>
    <row r="540" spans="1:8" x14ac:dyDescent="0.2">
      <c r="A540" s="183" t="s">
        <v>3874</v>
      </c>
      <c r="B540" t="s">
        <v>3875</v>
      </c>
      <c r="C540">
        <v>145</v>
      </c>
      <c r="D540" s="221" t="s">
        <v>3057</v>
      </c>
      <c r="E540" s="186">
        <v>46293</v>
      </c>
      <c r="F540" t="s">
        <v>16141</v>
      </c>
      <c r="G540" s="183" t="s">
        <v>16142</v>
      </c>
      <c r="H540" t="s">
        <v>16143</v>
      </c>
    </row>
    <row r="541" spans="1:8" x14ac:dyDescent="0.2">
      <c r="A541" s="183" t="s">
        <v>10464</v>
      </c>
      <c r="B541" t="s">
        <v>10465</v>
      </c>
      <c r="C541">
        <v>15</v>
      </c>
      <c r="D541" s="221" t="s">
        <v>3057</v>
      </c>
      <c r="E541" s="186">
        <v>46293</v>
      </c>
      <c r="F541" t="s">
        <v>16141</v>
      </c>
      <c r="G541" s="183" t="s">
        <v>16145</v>
      </c>
      <c r="H541" t="s">
        <v>16146</v>
      </c>
    </row>
    <row r="542" spans="1:8" x14ac:dyDescent="0.2">
      <c r="A542" s="183" t="s">
        <v>10466</v>
      </c>
      <c r="B542" t="s">
        <v>10467</v>
      </c>
      <c r="C542">
        <v>70</v>
      </c>
      <c r="D542" s="221" t="s">
        <v>3057</v>
      </c>
      <c r="E542" s="186">
        <v>46293</v>
      </c>
      <c r="F542" t="s">
        <v>16141</v>
      </c>
      <c r="G542" s="183" t="s">
        <v>16145</v>
      </c>
      <c r="H542" t="s">
        <v>16146</v>
      </c>
    </row>
    <row r="543" spans="1:8" x14ac:dyDescent="0.2">
      <c r="A543" s="183" t="s">
        <v>10468</v>
      </c>
      <c r="B543" t="s">
        <v>10469</v>
      </c>
      <c r="C543">
        <v>0</v>
      </c>
      <c r="D543" s="221" t="s">
        <v>3057</v>
      </c>
      <c r="E543" s="186">
        <v>46293</v>
      </c>
      <c r="F543" t="s">
        <v>16141</v>
      </c>
      <c r="G543" s="183" t="s">
        <v>16145</v>
      </c>
      <c r="H543" t="s">
        <v>16146</v>
      </c>
    </row>
    <row r="544" spans="1:8" x14ac:dyDescent="0.2">
      <c r="A544" s="183" t="s">
        <v>10470</v>
      </c>
      <c r="B544" t="s">
        <v>10471</v>
      </c>
      <c r="C544">
        <v>34</v>
      </c>
      <c r="D544" s="221" t="s">
        <v>3057</v>
      </c>
      <c r="E544" s="186">
        <v>46293</v>
      </c>
      <c r="F544" t="s">
        <v>16141</v>
      </c>
      <c r="G544" s="183" t="s">
        <v>16145</v>
      </c>
      <c r="H544" t="s">
        <v>16146</v>
      </c>
    </row>
    <row r="545" spans="1:8" x14ac:dyDescent="0.2">
      <c r="A545" s="183" t="s">
        <v>10472</v>
      </c>
      <c r="B545" t="s">
        <v>10473</v>
      </c>
      <c r="C545">
        <v>39</v>
      </c>
      <c r="D545" s="221" t="s">
        <v>3057</v>
      </c>
      <c r="E545" s="186">
        <v>46293</v>
      </c>
      <c r="F545" t="s">
        <v>16141</v>
      </c>
      <c r="G545" s="183" t="s">
        <v>16145</v>
      </c>
      <c r="H545" t="s">
        <v>16146</v>
      </c>
    </row>
    <row r="546" spans="1:8" x14ac:dyDescent="0.2">
      <c r="A546" s="183" t="s">
        <v>10474</v>
      </c>
      <c r="B546" t="s">
        <v>10475</v>
      </c>
      <c r="C546">
        <v>293</v>
      </c>
      <c r="D546" s="221" t="s">
        <v>3057</v>
      </c>
      <c r="E546" s="186">
        <v>46293</v>
      </c>
      <c r="F546" t="s">
        <v>16141</v>
      </c>
      <c r="G546" s="183" t="s">
        <v>16145</v>
      </c>
      <c r="H546" t="s">
        <v>16146</v>
      </c>
    </row>
    <row r="547" spans="1:8" x14ac:dyDescent="0.2">
      <c r="A547" s="183" t="s">
        <v>10476</v>
      </c>
      <c r="B547" t="s">
        <v>10477</v>
      </c>
      <c r="C547">
        <v>161</v>
      </c>
      <c r="D547" s="221" t="s">
        <v>3057</v>
      </c>
      <c r="E547" s="186">
        <v>46293</v>
      </c>
      <c r="F547" t="s">
        <v>16141</v>
      </c>
      <c r="G547" s="183" t="s">
        <v>16145</v>
      </c>
      <c r="H547" t="s">
        <v>16146</v>
      </c>
    </row>
    <row r="548" spans="1:8" x14ac:dyDescent="0.2">
      <c r="A548" s="183" t="s">
        <v>10478</v>
      </c>
      <c r="B548" t="s">
        <v>10479</v>
      </c>
      <c r="C548">
        <v>2</v>
      </c>
      <c r="D548" s="221" t="s">
        <v>3057</v>
      </c>
      <c r="E548" s="186">
        <v>46293</v>
      </c>
      <c r="F548" t="s">
        <v>16141</v>
      </c>
      <c r="G548" s="183" t="s">
        <v>16145</v>
      </c>
      <c r="H548" t="s">
        <v>16146</v>
      </c>
    </row>
    <row r="549" spans="1:8" x14ac:dyDescent="0.2">
      <c r="A549" s="183" t="s">
        <v>10480</v>
      </c>
      <c r="B549" t="s">
        <v>10481</v>
      </c>
      <c r="C549">
        <v>268</v>
      </c>
      <c r="D549" s="221" t="s">
        <v>3057</v>
      </c>
      <c r="E549" s="186">
        <v>46293</v>
      </c>
      <c r="F549" t="s">
        <v>16141</v>
      </c>
      <c r="G549" s="183" t="s">
        <v>16145</v>
      </c>
      <c r="H549" t="s">
        <v>16146</v>
      </c>
    </row>
    <row r="550" spans="1:8" x14ac:dyDescent="0.2">
      <c r="A550" s="183" t="s">
        <v>10482</v>
      </c>
      <c r="B550" t="s">
        <v>10483</v>
      </c>
      <c r="C550">
        <v>155</v>
      </c>
      <c r="D550" s="221" t="s">
        <v>3057</v>
      </c>
      <c r="E550" s="186">
        <v>46293</v>
      </c>
      <c r="F550" t="s">
        <v>16141</v>
      </c>
      <c r="G550" s="183" t="s">
        <v>16145</v>
      </c>
      <c r="H550" t="s">
        <v>16146</v>
      </c>
    </row>
    <row r="551" spans="1:8" x14ac:dyDescent="0.2">
      <c r="A551" s="183" t="s">
        <v>10484</v>
      </c>
      <c r="B551" t="s">
        <v>10485</v>
      </c>
      <c r="C551">
        <v>239</v>
      </c>
      <c r="D551" s="221" t="s">
        <v>3057</v>
      </c>
      <c r="E551" s="186">
        <v>46293</v>
      </c>
      <c r="F551" t="s">
        <v>16141</v>
      </c>
      <c r="G551" s="183" t="s">
        <v>16145</v>
      </c>
      <c r="H551" t="s">
        <v>16146</v>
      </c>
    </row>
    <row r="552" spans="1:8" x14ac:dyDescent="0.2">
      <c r="A552" s="183" t="s">
        <v>10486</v>
      </c>
      <c r="B552" t="s">
        <v>10487</v>
      </c>
      <c r="C552">
        <v>18</v>
      </c>
      <c r="D552" s="221" t="s">
        <v>3057</v>
      </c>
      <c r="E552" s="186">
        <v>46293</v>
      </c>
      <c r="F552" t="s">
        <v>16141</v>
      </c>
      <c r="G552" s="183" t="s">
        <v>16145</v>
      </c>
      <c r="H552" t="s">
        <v>16146</v>
      </c>
    </row>
    <row r="553" spans="1:8" x14ac:dyDescent="0.2">
      <c r="A553" s="183" t="s">
        <v>10488</v>
      </c>
      <c r="B553" t="s">
        <v>10489</v>
      </c>
      <c r="C553">
        <v>664</v>
      </c>
      <c r="D553" s="221" t="s">
        <v>3057</v>
      </c>
      <c r="E553" s="186">
        <v>46293</v>
      </c>
      <c r="F553" t="s">
        <v>16141</v>
      </c>
      <c r="G553" s="183" t="s">
        <v>16145</v>
      </c>
      <c r="H553" t="s">
        <v>16146</v>
      </c>
    </row>
    <row r="554" spans="1:8" x14ac:dyDescent="0.2">
      <c r="A554" s="183" t="s">
        <v>10490</v>
      </c>
      <c r="B554" t="s">
        <v>10491</v>
      </c>
      <c r="C554">
        <v>29</v>
      </c>
      <c r="D554" s="221" t="s">
        <v>3057</v>
      </c>
      <c r="E554" s="186">
        <v>46293</v>
      </c>
      <c r="F554" t="s">
        <v>16141</v>
      </c>
      <c r="G554" s="183" t="s">
        <v>16145</v>
      </c>
      <c r="H554" t="s">
        <v>16146</v>
      </c>
    </row>
    <row r="555" spans="1:8" x14ac:dyDescent="0.2">
      <c r="A555" s="183" t="s">
        <v>10492</v>
      </c>
      <c r="B555" t="s">
        <v>10493</v>
      </c>
      <c r="C555">
        <v>21</v>
      </c>
      <c r="D555" s="221" t="s">
        <v>3057</v>
      </c>
      <c r="E555" s="186">
        <v>46293</v>
      </c>
      <c r="F555" t="s">
        <v>16141</v>
      </c>
      <c r="G555" s="183" t="s">
        <v>16145</v>
      </c>
      <c r="H555" t="s">
        <v>16146</v>
      </c>
    </row>
    <row r="556" spans="1:8" x14ac:dyDescent="0.2">
      <c r="A556" s="183" t="s">
        <v>10494</v>
      </c>
      <c r="B556" t="s">
        <v>10495</v>
      </c>
      <c r="C556">
        <v>176</v>
      </c>
      <c r="D556" s="221" t="s">
        <v>3057</v>
      </c>
      <c r="E556" s="186">
        <v>46293</v>
      </c>
      <c r="F556" t="s">
        <v>16141</v>
      </c>
      <c r="G556" s="183" t="s">
        <v>16145</v>
      </c>
      <c r="H556" t="s">
        <v>16146</v>
      </c>
    </row>
    <row r="557" spans="1:8" x14ac:dyDescent="0.2">
      <c r="A557" s="183" t="s">
        <v>10496</v>
      </c>
      <c r="B557" t="s">
        <v>10497</v>
      </c>
      <c r="C557">
        <v>107</v>
      </c>
      <c r="D557" s="221" t="s">
        <v>3057</v>
      </c>
      <c r="E557" s="186">
        <v>46293</v>
      </c>
      <c r="F557" t="s">
        <v>16141</v>
      </c>
      <c r="G557" s="183" t="s">
        <v>16145</v>
      </c>
      <c r="H557" t="s">
        <v>16146</v>
      </c>
    </row>
    <row r="558" spans="1:8" x14ac:dyDescent="0.2">
      <c r="A558" s="183" t="s">
        <v>10498</v>
      </c>
      <c r="B558" t="s">
        <v>10499</v>
      </c>
      <c r="C558">
        <v>117</v>
      </c>
      <c r="D558" s="221" t="s">
        <v>3057</v>
      </c>
      <c r="E558" s="186">
        <v>46293</v>
      </c>
      <c r="F558" t="s">
        <v>16141</v>
      </c>
      <c r="G558" s="183" t="s">
        <v>16145</v>
      </c>
      <c r="H558" t="s">
        <v>16146</v>
      </c>
    </row>
    <row r="559" spans="1:8" x14ac:dyDescent="0.2">
      <c r="A559" s="183" t="s">
        <v>10500</v>
      </c>
      <c r="B559" t="s">
        <v>10501</v>
      </c>
      <c r="C559">
        <v>98</v>
      </c>
      <c r="D559" s="221" t="s">
        <v>3057</v>
      </c>
      <c r="E559" s="186">
        <v>46293</v>
      </c>
      <c r="F559" t="s">
        <v>16141</v>
      </c>
      <c r="G559" s="183" t="s">
        <v>16145</v>
      </c>
      <c r="H559" t="s">
        <v>16146</v>
      </c>
    </row>
    <row r="560" spans="1:8" x14ac:dyDescent="0.2">
      <c r="A560" s="183" t="s">
        <v>10502</v>
      </c>
      <c r="B560" t="s">
        <v>10503</v>
      </c>
      <c r="C560">
        <v>98</v>
      </c>
      <c r="D560" s="221" t="s">
        <v>3057</v>
      </c>
      <c r="E560" s="186">
        <v>46293</v>
      </c>
      <c r="F560" t="s">
        <v>16141</v>
      </c>
      <c r="G560" s="183" t="s">
        <v>16145</v>
      </c>
      <c r="H560" t="s">
        <v>16146</v>
      </c>
    </row>
    <row r="561" spans="1:8" x14ac:dyDescent="0.2">
      <c r="A561" s="183" t="s">
        <v>10504</v>
      </c>
      <c r="B561" t="s">
        <v>10505</v>
      </c>
      <c r="C561">
        <v>89</v>
      </c>
      <c r="D561" s="221" t="s">
        <v>3057</v>
      </c>
      <c r="E561" s="186">
        <v>46293</v>
      </c>
      <c r="F561" t="s">
        <v>16141</v>
      </c>
      <c r="G561" s="183" t="s">
        <v>16145</v>
      </c>
      <c r="H561" t="s">
        <v>16146</v>
      </c>
    </row>
    <row r="562" spans="1:8" x14ac:dyDescent="0.2">
      <c r="A562" s="183" t="s">
        <v>10506</v>
      </c>
      <c r="B562" t="s">
        <v>10507</v>
      </c>
      <c r="C562">
        <v>89</v>
      </c>
      <c r="D562" s="221" t="s">
        <v>3057</v>
      </c>
      <c r="E562" s="186">
        <v>46293</v>
      </c>
      <c r="F562" t="s">
        <v>16141</v>
      </c>
      <c r="G562" s="183" t="s">
        <v>16145</v>
      </c>
      <c r="H562" t="s">
        <v>16146</v>
      </c>
    </row>
    <row r="563" spans="1:8" x14ac:dyDescent="0.2">
      <c r="A563" s="183" t="s">
        <v>10508</v>
      </c>
      <c r="B563" t="s">
        <v>10509</v>
      </c>
      <c r="C563">
        <v>96</v>
      </c>
      <c r="D563" s="221" t="s">
        <v>3057</v>
      </c>
      <c r="E563" s="186">
        <v>46293</v>
      </c>
      <c r="F563" t="s">
        <v>16141</v>
      </c>
      <c r="G563" s="183" t="s">
        <v>16145</v>
      </c>
      <c r="H563" t="s">
        <v>16146</v>
      </c>
    </row>
    <row r="564" spans="1:8" x14ac:dyDescent="0.2">
      <c r="A564" s="183" t="s">
        <v>10510</v>
      </c>
      <c r="B564" t="s">
        <v>10511</v>
      </c>
      <c r="C564">
        <v>99</v>
      </c>
      <c r="D564" s="221" t="s">
        <v>3057</v>
      </c>
      <c r="E564" s="186">
        <v>46293</v>
      </c>
      <c r="F564" t="s">
        <v>16141</v>
      </c>
      <c r="G564" s="183" t="s">
        <v>16145</v>
      </c>
      <c r="H564" t="s">
        <v>16146</v>
      </c>
    </row>
    <row r="565" spans="1:8" x14ac:dyDescent="0.2">
      <c r="A565" s="183" t="s">
        <v>10512</v>
      </c>
      <c r="B565" t="s">
        <v>10513</v>
      </c>
      <c r="C565">
        <v>298</v>
      </c>
      <c r="D565" s="221" t="s">
        <v>3057</v>
      </c>
      <c r="E565" s="186">
        <v>46293</v>
      </c>
      <c r="F565" t="s">
        <v>16141</v>
      </c>
      <c r="G565" s="183" t="s">
        <v>16145</v>
      </c>
      <c r="H565" t="s">
        <v>16146</v>
      </c>
    </row>
    <row r="566" spans="1:8" x14ac:dyDescent="0.2">
      <c r="A566" s="183" t="s">
        <v>10514</v>
      </c>
      <c r="B566" t="s">
        <v>10515</v>
      </c>
      <c r="C566">
        <v>231</v>
      </c>
      <c r="D566" s="221" t="s">
        <v>3057</v>
      </c>
      <c r="E566" s="186">
        <v>46293</v>
      </c>
      <c r="F566" t="s">
        <v>16141</v>
      </c>
      <c r="G566" s="183" t="s">
        <v>16145</v>
      </c>
      <c r="H566" t="s">
        <v>16146</v>
      </c>
    </row>
    <row r="567" spans="1:8" x14ac:dyDescent="0.2">
      <c r="A567" s="183" t="s">
        <v>10516</v>
      </c>
      <c r="B567" t="s">
        <v>10517</v>
      </c>
      <c r="C567">
        <v>300</v>
      </c>
      <c r="D567" s="221" t="s">
        <v>3057</v>
      </c>
      <c r="E567" s="186">
        <v>46293</v>
      </c>
      <c r="F567" t="s">
        <v>16141</v>
      </c>
      <c r="G567" s="183" t="s">
        <v>16145</v>
      </c>
      <c r="H567" t="s">
        <v>16146</v>
      </c>
    </row>
    <row r="568" spans="1:8" x14ac:dyDescent="0.2">
      <c r="A568" s="183" t="s">
        <v>10518</v>
      </c>
      <c r="B568" t="s">
        <v>10519</v>
      </c>
      <c r="C568">
        <v>148</v>
      </c>
      <c r="D568" s="221" t="s">
        <v>3057</v>
      </c>
      <c r="E568" s="186">
        <v>46293</v>
      </c>
      <c r="F568" t="s">
        <v>16141</v>
      </c>
      <c r="G568" s="183" t="s">
        <v>16145</v>
      </c>
      <c r="H568" t="s">
        <v>16146</v>
      </c>
    </row>
    <row r="569" spans="1:8" x14ac:dyDescent="0.2">
      <c r="A569" s="183" t="s">
        <v>10520</v>
      </c>
      <c r="B569" t="s">
        <v>10521</v>
      </c>
      <c r="C569">
        <v>92</v>
      </c>
      <c r="D569" s="221" t="s">
        <v>3057</v>
      </c>
      <c r="E569" s="186">
        <v>46293</v>
      </c>
      <c r="F569" t="s">
        <v>16141</v>
      </c>
      <c r="G569" s="183" t="s">
        <v>16145</v>
      </c>
      <c r="H569" t="s">
        <v>16146</v>
      </c>
    </row>
    <row r="570" spans="1:8" x14ac:dyDescent="0.2">
      <c r="A570" s="183" t="s">
        <v>10522</v>
      </c>
      <c r="B570" t="s">
        <v>10523</v>
      </c>
      <c r="C570">
        <v>254</v>
      </c>
      <c r="D570" s="221" t="s">
        <v>3057</v>
      </c>
      <c r="E570" s="186">
        <v>46293</v>
      </c>
      <c r="F570" t="s">
        <v>16141</v>
      </c>
      <c r="G570" s="183" t="s">
        <v>16145</v>
      </c>
      <c r="H570" t="s">
        <v>16146</v>
      </c>
    </row>
    <row r="571" spans="1:8" x14ac:dyDescent="0.2">
      <c r="A571" s="183" t="s">
        <v>10524</v>
      </c>
      <c r="B571" t="s">
        <v>10525</v>
      </c>
      <c r="C571">
        <v>156</v>
      </c>
      <c r="D571" s="221" t="s">
        <v>3057</v>
      </c>
      <c r="E571" s="186">
        <v>46293</v>
      </c>
      <c r="F571" t="s">
        <v>16141</v>
      </c>
      <c r="G571" s="183" t="s">
        <v>16145</v>
      </c>
      <c r="H571" t="s">
        <v>16146</v>
      </c>
    </row>
    <row r="572" spans="1:8" x14ac:dyDescent="0.2">
      <c r="A572" s="183" t="s">
        <v>10526</v>
      </c>
      <c r="B572" t="s">
        <v>10527</v>
      </c>
      <c r="C572">
        <v>174</v>
      </c>
      <c r="D572" s="221" t="s">
        <v>3057</v>
      </c>
      <c r="E572" s="186">
        <v>46293</v>
      </c>
      <c r="F572" t="s">
        <v>16141</v>
      </c>
      <c r="G572" s="183" t="s">
        <v>16145</v>
      </c>
      <c r="H572" t="s">
        <v>16146</v>
      </c>
    </row>
    <row r="573" spans="1:8" x14ac:dyDescent="0.2">
      <c r="A573" s="183" t="s">
        <v>10528</v>
      </c>
      <c r="B573" t="s">
        <v>10529</v>
      </c>
      <c r="C573">
        <v>222</v>
      </c>
      <c r="D573" s="221" t="s">
        <v>3057</v>
      </c>
      <c r="E573" s="186">
        <v>46293</v>
      </c>
      <c r="F573" t="s">
        <v>16141</v>
      </c>
      <c r="G573" s="183" t="s">
        <v>16145</v>
      </c>
      <c r="H573" t="s">
        <v>16146</v>
      </c>
    </row>
    <row r="574" spans="1:8" x14ac:dyDescent="0.2">
      <c r="A574" s="183" t="s">
        <v>10530</v>
      </c>
      <c r="B574" t="s">
        <v>10531</v>
      </c>
      <c r="C574">
        <v>324</v>
      </c>
      <c r="D574" s="221" t="s">
        <v>3057</v>
      </c>
      <c r="E574" s="186">
        <v>46293</v>
      </c>
      <c r="F574" t="s">
        <v>16141</v>
      </c>
      <c r="G574" s="183" t="s">
        <v>16145</v>
      </c>
      <c r="H574" t="s">
        <v>16146</v>
      </c>
    </row>
    <row r="575" spans="1:8" x14ac:dyDescent="0.2">
      <c r="A575" s="183" t="s">
        <v>10532</v>
      </c>
      <c r="B575" t="s">
        <v>10533</v>
      </c>
      <c r="C575">
        <v>664</v>
      </c>
      <c r="D575" s="221" t="s">
        <v>3057</v>
      </c>
      <c r="E575" s="186">
        <v>46293</v>
      </c>
      <c r="F575" t="s">
        <v>16141</v>
      </c>
      <c r="G575" s="183" t="s">
        <v>16145</v>
      </c>
      <c r="H575" t="s">
        <v>16146</v>
      </c>
    </row>
    <row r="576" spans="1:8" x14ac:dyDescent="0.2">
      <c r="A576" s="183" t="s">
        <v>10534</v>
      </c>
      <c r="B576" t="s">
        <v>10535</v>
      </c>
      <c r="C576">
        <v>256</v>
      </c>
      <c r="D576" s="221" t="s">
        <v>3057</v>
      </c>
      <c r="E576" s="186">
        <v>46293</v>
      </c>
      <c r="F576" t="s">
        <v>16141</v>
      </c>
      <c r="G576" s="183" t="s">
        <v>16145</v>
      </c>
      <c r="H576" t="s">
        <v>16146</v>
      </c>
    </row>
    <row r="577" spans="1:8" x14ac:dyDescent="0.2">
      <c r="A577" s="183" t="s">
        <v>10536</v>
      </c>
      <c r="B577" t="s">
        <v>10537</v>
      </c>
      <c r="C577">
        <v>81</v>
      </c>
      <c r="D577" s="221" t="s">
        <v>3057</v>
      </c>
      <c r="E577" s="186">
        <v>46293</v>
      </c>
      <c r="F577" t="s">
        <v>16141</v>
      </c>
      <c r="G577" s="183" t="s">
        <v>16145</v>
      </c>
      <c r="H577" t="s">
        <v>16146</v>
      </c>
    </row>
    <row r="578" spans="1:8" x14ac:dyDescent="0.2">
      <c r="A578" s="183" t="s">
        <v>10538</v>
      </c>
      <c r="B578" t="s">
        <v>10539</v>
      </c>
      <c r="C578">
        <v>53</v>
      </c>
      <c r="D578" s="221" t="s">
        <v>3057</v>
      </c>
      <c r="E578" s="186">
        <v>46293</v>
      </c>
      <c r="F578" t="s">
        <v>16141</v>
      </c>
      <c r="G578" s="183" t="s">
        <v>16145</v>
      </c>
      <c r="H578" t="s">
        <v>16146</v>
      </c>
    </row>
    <row r="579" spans="1:8" x14ac:dyDescent="0.2">
      <c r="A579" s="183" t="s">
        <v>10540</v>
      </c>
      <c r="B579" t="s">
        <v>10541</v>
      </c>
      <c r="C579">
        <v>101</v>
      </c>
      <c r="D579" s="221" t="s">
        <v>3057</v>
      </c>
      <c r="E579" s="186">
        <v>46293</v>
      </c>
      <c r="F579" t="s">
        <v>16141</v>
      </c>
      <c r="G579" s="183" t="s">
        <v>16145</v>
      </c>
      <c r="H579" t="s">
        <v>16146</v>
      </c>
    </row>
    <row r="580" spans="1:8" x14ac:dyDescent="0.2">
      <c r="A580" s="183" t="s">
        <v>10542</v>
      </c>
      <c r="B580" t="s">
        <v>10543</v>
      </c>
      <c r="C580">
        <v>22</v>
      </c>
      <c r="D580" s="221" t="s">
        <v>3057</v>
      </c>
      <c r="E580" s="186">
        <v>46293</v>
      </c>
      <c r="F580" t="s">
        <v>16141</v>
      </c>
      <c r="G580" s="183" t="s">
        <v>16145</v>
      </c>
      <c r="H580" t="s">
        <v>16146</v>
      </c>
    </row>
    <row r="581" spans="1:8" x14ac:dyDescent="0.2">
      <c r="A581" s="183" t="s">
        <v>10544</v>
      </c>
      <c r="B581" t="s">
        <v>10545</v>
      </c>
      <c r="C581">
        <v>297</v>
      </c>
      <c r="D581" s="221" t="s">
        <v>3057</v>
      </c>
      <c r="E581" s="186">
        <v>46293</v>
      </c>
      <c r="F581" t="s">
        <v>16141</v>
      </c>
      <c r="G581" s="183" t="s">
        <v>16145</v>
      </c>
      <c r="H581" t="s">
        <v>16146</v>
      </c>
    </row>
    <row r="582" spans="1:8" x14ac:dyDescent="0.2">
      <c r="A582" s="183" t="s">
        <v>10546</v>
      </c>
      <c r="B582" t="s">
        <v>10547</v>
      </c>
      <c r="C582">
        <v>327</v>
      </c>
      <c r="D582" s="221" t="s">
        <v>3057</v>
      </c>
      <c r="E582" s="186">
        <v>46293</v>
      </c>
      <c r="F582" t="s">
        <v>16141</v>
      </c>
      <c r="G582" s="183" t="s">
        <v>16145</v>
      </c>
      <c r="H582" t="s">
        <v>16146</v>
      </c>
    </row>
    <row r="583" spans="1:8" x14ac:dyDescent="0.2">
      <c r="A583" s="183" t="s">
        <v>10548</v>
      </c>
      <c r="B583" t="s">
        <v>10549</v>
      </c>
      <c r="C583">
        <v>70</v>
      </c>
      <c r="D583" s="221" t="s">
        <v>3057</v>
      </c>
      <c r="E583" s="186">
        <v>46293</v>
      </c>
      <c r="F583" t="s">
        <v>16141</v>
      </c>
      <c r="G583" s="183" t="s">
        <v>16145</v>
      </c>
      <c r="H583" t="s">
        <v>16146</v>
      </c>
    </row>
    <row r="584" spans="1:8" x14ac:dyDescent="0.2">
      <c r="A584" s="183" t="s">
        <v>10550</v>
      </c>
      <c r="B584" t="s">
        <v>10551</v>
      </c>
      <c r="C584">
        <v>136</v>
      </c>
      <c r="D584" s="221" t="s">
        <v>3057</v>
      </c>
      <c r="E584" s="186">
        <v>46293</v>
      </c>
      <c r="F584" t="s">
        <v>16141</v>
      </c>
      <c r="G584" s="183" t="s">
        <v>16145</v>
      </c>
      <c r="H584" t="s">
        <v>16146</v>
      </c>
    </row>
    <row r="585" spans="1:8" x14ac:dyDescent="0.2">
      <c r="A585" s="183" t="s">
        <v>10552</v>
      </c>
      <c r="B585" t="s">
        <v>10553</v>
      </c>
      <c r="C585">
        <v>266</v>
      </c>
      <c r="D585" s="221" t="s">
        <v>3057</v>
      </c>
      <c r="E585" s="186">
        <v>46293</v>
      </c>
      <c r="F585" t="s">
        <v>16141</v>
      </c>
      <c r="G585" s="183" t="s">
        <v>16145</v>
      </c>
      <c r="H585" t="s">
        <v>16146</v>
      </c>
    </row>
    <row r="586" spans="1:8" x14ac:dyDescent="0.2">
      <c r="A586" s="183" t="s">
        <v>10554</v>
      </c>
      <c r="B586" t="s">
        <v>10555</v>
      </c>
      <c r="C586">
        <v>289</v>
      </c>
      <c r="D586" s="221" t="s">
        <v>3057</v>
      </c>
      <c r="E586" s="186">
        <v>46293</v>
      </c>
      <c r="F586" t="s">
        <v>16141</v>
      </c>
      <c r="G586" s="183" t="s">
        <v>16145</v>
      </c>
      <c r="H586" t="s">
        <v>16146</v>
      </c>
    </row>
    <row r="587" spans="1:8" x14ac:dyDescent="0.2">
      <c r="A587" s="183" t="s">
        <v>10556</v>
      </c>
      <c r="B587" t="s">
        <v>10557</v>
      </c>
      <c r="C587">
        <v>311</v>
      </c>
      <c r="D587" s="221" t="s">
        <v>3057</v>
      </c>
      <c r="E587" s="186">
        <v>46293</v>
      </c>
      <c r="F587" t="s">
        <v>16141</v>
      </c>
      <c r="G587" s="183" t="s">
        <v>16145</v>
      </c>
      <c r="H587" t="s">
        <v>16146</v>
      </c>
    </row>
    <row r="588" spans="1:8" x14ac:dyDescent="0.2">
      <c r="A588" s="183" t="s">
        <v>10558</v>
      </c>
      <c r="B588" t="s">
        <v>10559</v>
      </c>
      <c r="C588">
        <v>186</v>
      </c>
      <c r="D588" s="221" t="s">
        <v>3057</v>
      </c>
      <c r="E588" s="186">
        <v>46293</v>
      </c>
      <c r="F588" t="s">
        <v>16141</v>
      </c>
      <c r="G588" s="183" t="s">
        <v>16145</v>
      </c>
      <c r="H588" t="s">
        <v>16146</v>
      </c>
    </row>
    <row r="589" spans="1:8" x14ac:dyDescent="0.2">
      <c r="A589" s="183" t="s">
        <v>10560</v>
      </c>
      <c r="B589" t="s">
        <v>10561</v>
      </c>
      <c r="C589">
        <v>56</v>
      </c>
      <c r="D589" s="221" t="s">
        <v>3057</v>
      </c>
      <c r="E589" s="186">
        <v>46293</v>
      </c>
      <c r="F589" t="s">
        <v>16141</v>
      </c>
      <c r="G589" s="183" t="s">
        <v>16145</v>
      </c>
      <c r="H589" t="s">
        <v>16146</v>
      </c>
    </row>
    <row r="590" spans="1:8" x14ac:dyDescent="0.2">
      <c r="A590" s="183" t="s">
        <v>10562</v>
      </c>
      <c r="B590" t="s">
        <v>10563</v>
      </c>
      <c r="C590">
        <v>8</v>
      </c>
      <c r="D590" s="221" t="s">
        <v>3057</v>
      </c>
      <c r="E590" s="186">
        <v>46293</v>
      </c>
      <c r="F590" t="s">
        <v>16141</v>
      </c>
      <c r="G590" s="183" t="s">
        <v>16145</v>
      </c>
      <c r="H590" t="s">
        <v>16146</v>
      </c>
    </row>
    <row r="591" spans="1:8" x14ac:dyDescent="0.2">
      <c r="A591" s="183" t="s">
        <v>10564</v>
      </c>
      <c r="B591" t="s">
        <v>10565</v>
      </c>
      <c r="C591">
        <v>164</v>
      </c>
      <c r="D591" s="221" t="s">
        <v>3057</v>
      </c>
      <c r="E591" s="186">
        <v>46293</v>
      </c>
      <c r="F591" t="s">
        <v>16141</v>
      </c>
      <c r="G591" s="183" t="s">
        <v>16145</v>
      </c>
      <c r="H591" t="s">
        <v>16146</v>
      </c>
    </row>
    <row r="592" spans="1:8" x14ac:dyDescent="0.2">
      <c r="A592" s="183" t="s">
        <v>10566</v>
      </c>
      <c r="B592" t="s">
        <v>10567</v>
      </c>
      <c r="C592">
        <v>243</v>
      </c>
      <c r="D592" s="221" t="s">
        <v>3057</v>
      </c>
      <c r="E592" s="186">
        <v>46293</v>
      </c>
      <c r="F592" t="s">
        <v>16141</v>
      </c>
      <c r="G592" s="183" t="s">
        <v>16145</v>
      </c>
      <c r="H592" t="s">
        <v>16146</v>
      </c>
    </row>
    <row r="593" spans="1:8" x14ac:dyDescent="0.2">
      <c r="A593" s="183" t="s">
        <v>10568</v>
      </c>
      <c r="B593" t="s">
        <v>10569</v>
      </c>
      <c r="C593">
        <v>239</v>
      </c>
      <c r="D593" s="221" t="s">
        <v>3057</v>
      </c>
      <c r="E593" s="186">
        <v>46293</v>
      </c>
      <c r="F593" t="s">
        <v>16141</v>
      </c>
      <c r="G593" s="183" t="s">
        <v>16145</v>
      </c>
      <c r="H593" t="s">
        <v>16146</v>
      </c>
    </row>
    <row r="594" spans="1:8" x14ac:dyDescent="0.2">
      <c r="A594" s="183" t="s">
        <v>10570</v>
      </c>
      <c r="B594" t="s">
        <v>10571</v>
      </c>
      <c r="C594">
        <v>240</v>
      </c>
      <c r="D594" s="221" t="s">
        <v>3057</v>
      </c>
      <c r="E594" s="186">
        <v>46293</v>
      </c>
      <c r="F594" t="s">
        <v>16141</v>
      </c>
      <c r="G594" s="183" t="s">
        <v>16145</v>
      </c>
      <c r="H594" t="s">
        <v>16146</v>
      </c>
    </row>
    <row r="595" spans="1:8" x14ac:dyDescent="0.2">
      <c r="A595" s="183" t="s">
        <v>10572</v>
      </c>
      <c r="B595" t="s">
        <v>10573</v>
      </c>
      <c r="C595">
        <v>415</v>
      </c>
      <c r="D595" s="221" t="s">
        <v>3057</v>
      </c>
      <c r="E595" s="186">
        <v>46293</v>
      </c>
      <c r="F595" t="s">
        <v>16141</v>
      </c>
      <c r="G595" s="183" t="s">
        <v>16145</v>
      </c>
      <c r="H595" t="s">
        <v>16146</v>
      </c>
    </row>
    <row r="596" spans="1:8" x14ac:dyDescent="0.2">
      <c r="A596" s="183" t="s">
        <v>10574</v>
      </c>
      <c r="B596" t="s">
        <v>10575</v>
      </c>
      <c r="C596">
        <v>435</v>
      </c>
      <c r="D596" s="221" t="s">
        <v>3057</v>
      </c>
      <c r="E596" s="186">
        <v>46293</v>
      </c>
      <c r="F596" t="s">
        <v>16141</v>
      </c>
      <c r="G596" s="183" t="s">
        <v>16145</v>
      </c>
      <c r="H596" t="s">
        <v>16146</v>
      </c>
    </row>
    <row r="597" spans="1:8" x14ac:dyDescent="0.2">
      <c r="A597" s="183" t="s">
        <v>10576</v>
      </c>
      <c r="B597" t="s">
        <v>10577</v>
      </c>
      <c r="C597">
        <v>987</v>
      </c>
      <c r="D597" s="221" t="s">
        <v>3057</v>
      </c>
      <c r="E597" s="186">
        <v>46293</v>
      </c>
      <c r="F597" t="s">
        <v>16141</v>
      </c>
      <c r="G597" s="183" t="s">
        <v>16145</v>
      </c>
      <c r="H597" t="s">
        <v>16146</v>
      </c>
    </row>
    <row r="598" spans="1:8" x14ac:dyDescent="0.2">
      <c r="A598" s="183" t="s">
        <v>10578</v>
      </c>
      <c r="B598" t="s">
        <v>10579</v>
      </c>
      <c r="C598">
        <v>645</v>
      </c>
      <c r="D598" s="221" t="s">
        <v>3057</v>
      </c>
      <c r="E598" s="186">
        <v>46293</v>
      </c>
      <c r="F598" t="s">
        <v>16141</v>
      </c>
      <c r="G598" s="183" t="s">
        <v>16145</v>
      </c>
      <c r="H598" t="s">
        <v>16146</v>
      </c>
    </row>
    <row r="599" spans="1:8" x14ac:dyDescent="0.2">
      <c r="A599" s="183" t="s">
        <v>10580</v>
      </c>
      <c r="B599" t="s">
        <v>10581</v>
      </c>
      <c r="C599">
        <v>113</v>
      </c>
      <c r="D599" s="221" t="s">
        <v>3057</v>
      </c>
      <c r="E599" s="186">
        <v>46293</v>
      </c>
      <c r="F599" t="s">
        <v>16141</v>
      </c>
      <c r="G599" s="183" t="s">
        <v>16145</v>
      </c>
      <c r="H599" t="s">
        <v>16146</v>
      </c>
    </row>
    <row r="600" spans="1:8" x14ac:dyDescent="0.2">
      <c r="A600" s="183" t="s">
        <v>3876</v>
      </c>
      <c r="B600" t="s">
        <v>5810</v>
      </c>
      <c r="C600">
        <v>0</v>
      </c>
      <c r="D600" s="221" t="s">
        <v>3057</v>
      </c>
      <c r="E600" s="186">
        <v>46293</v>
      </c>
      <c r="F600" t="s">
        <v>16141</v>
      </c>
      <c r="G600" s="183" t="s">
        <v>16142</v>
      </c>
      <c r="H600" t="s">
        <v>16143</v>
      </c>
    </row>
    <row r="601" spans="1:8" x14ac:dyDescent="0.2">
      <c r="A601" s="183" t="s">
        <v>3877</v>
      </c>
      <c r="B601" t="s">
        <v>5811</v>
      </c>
      <c r="C601">
        <v>79</v>
      </c>
      <c r="D601" s="221" t="s">
        <v>3057</v>
      </c>
      <c r="E601" s="186">
        <v>46293</v>
      </c>
      <c r="F601" t="s">
        <v>16141</v>
      </c>
      <c r="G601" s="183" t="s">
        <v>16142</v>
      </c>
      <c r="H601" t="s">
        <v>16143</v>
      </c>
    </row>
    <row r="602" spans="1:8" x14ac:dyDescent="0.2">
      <c r="A602" s="183" t="s">
        <v>3878</v>
      </c>
      <c r="B602" t="s">
        <v>5812</v>
      </c>
      <c r="C602">
        <v>12</v>
      </c>
      <c r="D602" s="221" t="s">
        <v>3057</v>
      </c>
      <c r="E602" s="186">
        <v>46293</v>
      </c>
      <c r="F602" t="s">
        <v>16141</v>
      </c>
      <c r="G602" s="183" t="s">
        <v>16142</v>
      </c>
      <c r="H602" t="s">
        <v>16143</v>
      </c>
    </row>
    <row r="603" spans="1:8" x14ac:dyDescent="0.2">
      <c r="A603" s="183" t="s">
        <v>3879</v>
      </c>
      <c r="B603" t="s">
        <v>5813</v>
      </c>
      <c r="C603">
        <v>4</v>
      </c>
      <c r="D603" s="221" t="s">
        <v>3057</v>
      </c>
      <c r="E603" s="186">
        <v>46293</v>
      </c>
      <c r="F603" t="s">
        <v>16141</v>
      </c>
      <c r="G603" s="183" t="s">
        <v>16142</v>
      </c>
      <c r="H603" t="s">
        <v>16143</v>
      </c>
    </row>
    <row r="604" spans="1:8" x14ac:dyDescent="0.2">
      <c r="A604" s="183" t="s">
        <v>3880</v>
      </c>
      <c r="B604" t="s">
        <v>5814</v>
      </c>
      <c r="C604">
        <v>8</v>
      </c>
      <c r="D604" s="221" t="s">
        <v>3057</v>
      </c>
      <c r="E604" s="186">
        <v>46293</v>
      </c>
      <c r="F604" t="s">
        <v>16141</v>
      </c>
      <c r="G604" s="183" t="s">
        <v>16142</v>
      </c>
      <c r="H604" t="s">
        <v>16143</v>
      </c>
    </row>
    <row r="605" spans="1:8" x14ac:dyDescent="0.2">
      <c r="A605" s="183" t="s">
        <v>3881</v>
      </c>
      <c r="B605" t="s">
        <v>5815</v>
      </c>
      <c r="C605">
        <v>6</v>
      </c>
      <c r="D605" s="221" t="s">
        <v>3057</v>
      </c>
      <c r="E605" s="186">
        <v>46293</v>
      </c>
      <c r="F605" t="s">
        <v>16141</v>
      </c>
      <c r="G605" s="183" t="s">
        <v>16142</v>
      </c>
      <c r="H605" t="s">
        <v>16143</v>
      </c>
    </row>
    <row r="606" spans="1:8" x14ac:dyDescent="0.2">
      <c r="A606" s="183" t="s">
        <v>3882</v>
      </c>
      <c r="B606" t="s">
        <v>5816</v>
      </c>
      <c r="C606">
        <v>15</v>
      </c>
      <c r="D606" s="221" t="s">
        <v>3057</v>
      </c>
      <c r="E606" s="186">
        <v>46293</v>
      </c>
      <c r="F606" t="s">
        <v>16141</v>
      </c>
      <c r="G606" s="183" t="s">
        <v>16142</v>
      </c>
      <c r="H606" t="s">
        <v>16143</v>
      </c>
    </row>
    <row r="607" spans="1:8" x14ac:dyDescent="0.2">
      <c r="A607" s="183" t="s">
        <v>3883</v>
      </c>
      <c r="B607" t="s">
        <v>5817</v>
      </c>
      <c r="C607">
        <v>7</v>
      </c>
      <c r="D607" s="221" t="s">
        <v>3057</v>
      </c>
      <c r="E607" s="186">
        <v>46293</v>
      </c>
      <c r="F607" t="s">
        <v>16141</v>
      </c>
      <c r="G607" s="183" t="s">
        <v>16142</v>
      </c>
      <c r="H607" t="s">
        <v>16143</v>
      </c>
    </row>
    <row r="608" spans="1:8" x14ac:dyDescent="0.2">
      <c r="A608" s="183" t="s">
        <v>3884</v>
      </c>
      <c r="B608" t="s">
        <v>5818</v>
      </c>
      <c r="C608">
        <v>11</v>
      </c>
      <c r="D608" s="221" t="s">
        <v>3057</v>
      </c>
      <c r="E608" s="186">
        <v>46293</v>
      </c>
      <c r="F608" t="s">
        <v>16141</v>
      </c>
      <c r="G608" s="183" t="s">
        <v>16142</v>
      </c>
      <c r="H608" t="s">
        <v>16143</v>
      </c>
    </row>
    <row r="609" spans="1:8" x14ac:dyDescent="0.2">
      <c r="A609" s="183" t="s">
        <v>3885</v>
      </c>
      <c r="B609" t="s">
        <v>5819</v>
      </c>
      <c r="C609">
        <v>99</v>
      </c>
      <c r="D609" s="221" t="s">
        <v>3057</v>
      </c>
      <c r="E609" s="186">
        <v>46293</v>
      </c>
      <c r="F609" t="s">
        <v>16141</v>
      </c>
      <c r="G609" s="183" t="s">
        <v>16142</v>
      </c>
      <c r="H609" t="s">
        <v>16143</v>
      </c>
    </row>
    <row r="610" spans="1:8" x14ac:dyDescent="0.2">
      <c r="A610" s="183" t="s">
        <v>5820</v>
      </c>
      <c r="B610" t="s">
        <v>5821</v>
      </c>
      <c r="C610">
        <v>10</v>
      </c>
      <c r="D610" s="221" t="s">
        <v>3057</v>
      </c>
      <c r="E610" s="186">
        <v>46293</v>
      </c>
      <c r="F610" t="s">
        <v>16141</v>
      </c>
      <c r="G610" s="183" t="s">
        <v>16142</v>
      </c>
      <c r="H610" t="s">
        <v>16143</v>
      </c>
    </row>
    <row r="611" spans="1:8" x14ac:dyDescent="0.2">
      <c r="A611" s="183" t="s">
        <v>5822</v>
      </c>
      <c r="B611" t="s">
        <v>5823</v>
      </c>
      <c r="C611">
        <v>9</v>
      </c>
      <c r="D611" s="221" t="s">
        <v>3057</v>
      </c>
      <c r="E611" s="186">
        <v>46293</v>
      </c>
      <c r="F611" t="s">
        <v>16141</v>
      </c>
      <c r="G611" s="183" t="s">
        <v>16142</v>
      </c>
      <c r="H611" t="s">
        <v>16143</v>
      </c>
    </row>
    <row r="612" spans="1:8" x14ac:dyDescent="0.2">
      <c r="A612" s="183" t="s">
        <v>5824</v>
      </c>
      <c r="B612" t="s">
        <v>5825</v>
      </c>
      <c r="C612">
        <v>11</v>
      </c>
      <c r="D612" s="221" t="s">
        <v>3057</v>
      </c>
      <c r="E612" s="186">
        <v>46293</v>
      </c>
      <c r="F612" t="s">
        <v>16141</v>
      </c>
      <c r="G612" s="183" t="s">
        <v>16142</v>
      </c>
      <c r="H612" t="s">
        <v>16143</v>
      </c>
    </row>
    <row r="613" spans="1:8" x14ac:dyDescent="0.2">
      <c r="A613" s="183" t="s">
        <v>5826</v>
      </c>
      <c r="B613" t="s">
        <v>5827</v>
      </c>
      <c r="C613">
        <v>21</v>
      </c>
      <c r="D613" s="221" t="s">
        <v>3057</v>
      </c>
      <c r="E613" s="186">
        <v>46293</v>
      </c>
      <c r="F613" t="s">
        <v>16141</v>
      </c>
      <c r="G613" s="183" t="s">
        <v>16142</v>
      </c>
      <c r="H613" t="s">
        <v>16143</v>
      </c>
    </row>
    <row r="614" spans="1:8" x14ac:dyDescent="0.2">
      <c r="A614" s="183" t="s">
        <v>5828</v>
      </c>
      <c r="B614" t="s">
        <v>5829</v>
      </c>
      <c r="C614">
        <v>7</v>
      </c>
      <c r="D614" s="221" t="s">
        <v>3057</v>
      </c>
      <c r="E614" s="186">
        <v>46293</v>
      </c>
      <c r="F614" t="s">
        <v>16141</v>
      </c>
      <c r="G614" s="183" t="s">
        <v>16142</v>
      </c>
      <c r="H614" t="s">
        <v>16143</v>
      </c>
    </row>
    <row r="615" spans="1:8" x14ac:dyDescent="0.2">
      <c r="A615" s="183" t="s">
        <v>5830</v>
      </c>
      <c r="B615" t="s">
        <v>5831</v>
      </c>
      <c r="C615">
        <v>19</v>
      </c>
      <c r="D615" s="221" t="s">
        <v>3057</v>
      </c>
      <c r="E615" s="186">
        <v>46293</v>
      </c>
      <c r="F615" t="s">
        <v>16141</v>
      </c>
      <c r="G615" s="183" t="s">
        <v>16142</v>
      </c>
      <c r="H615" t="s">
        <v>16143</v>
      </c>
    </row>
    <row r="616" spans="1:8" x14ac:dyDescent="0.2">
      <c r="A616" s="183" t="s">
        <v>5832</v>
      </c>
      <c r="B616" t="s">
        <v>5833</v>
      </c>
      <c r="C616">
        <v>23</v>
      </c>
      <c r="D616" s="221" t="s">
        <v>3057</v>
      </c>
      <c r="E616" s="186">
        <v>46293</v>
      </c>
      <c r="F616" t="s">
        <v>16141</v>
      </c>
      <c r="G616" s="183" t="s">
        <v>16142</v>
      </c>
      <c r="H616" t="s">
        <v>16143</v>
      </c>
    </row>
    <row r="617" spans="1:8" x14ac:dyDescent="0.2">
      <c r="A617" s="183" t="s">
        <v>5834</v>
      </c>
      <c r="B617" t="s">
        <v>5835</v>
      </c>
      <c r="C617">
        <v>17</v>
      </c>
      <c r="D617" s="221" t="s">
        <v>3057</v>
      </c>
      <c r="E617" s="186">
        <v>46293</v>
      </c>
      <c r="F617" t="s">
        <v>16141</v>
      </c>
      <c r="G617" s="183" t="s">
        <v>16142</v>
      </c>
      <c r="H617" t="s">
        <v>16143</v>
      </c>
    </row>
    <row r="618" spans="1:8" x14ac:dyDescent="0.2">
      <c r="A618" s="183" t="s">
        <v>5836</v>
      </c>
      <c r="B618" t="s">
        <v>5837</v>
      </c>
      <c r="C618">
        <v>14</v>
      </c>
      <c r="D618" s="221" t="s">
        <v>3057</v>
      </c>
      <c r="E618" s="186">
        <v>46293</v>
      </c>
      <c r="F618" t="s">
        <v>16141</v>
      </c>
      <c r="G618" s="183" t="s">
        <v>16142</v>
      </c>
      <c r="H618" t="s">
        <v>16143</v>
      </c>
    </row>
    <row r="619" spans="1:8" x14ac:dyDescent="0.2">
      <c r="A619" s="183" t="s">
        <v>5838</v>
      </c>
      <c r="B619" t="s">
        <v>5839</v>
      </c>
      <c r="C619">
        <v>4</v>
      </c>
      <c r="D619" s="221" t="s">
        <v>3057</v>
      </c>
      <c r="E619" s="186">
        <v>46293</v>
      </c>
      <c r="F619" t="s">
        <v>16141</v>
      </c>
      <c r="G619" s="183" t="s">
        <v>16142</v>
      </c>
      <c r="H619" t="s">
        <v>16143</v>
      </c>
    </row>
    <row r="620" spans="1:8" x14ac:dyDescent="0.2">
      <c r="A620" s="183" t="s">
        <v>5840</v>
      </c>
      <c r="B620" t="s">
        <v>5841</v>
      </c>
      <c r="C620">
        <v>7</v>
      </c>
      <c r="D620" s="221" t="s">
        <v>3057</v>
      </c>
      <c r="E620" s="186">
        <v>46293</v>
      </c>
      <c r="F620" t="s">
        <v>16141</v>
      </c>
      <c r="G620" s="183" t="s">
        <v>16142</v>
      </c>
      <c r="H620" t="s">
        <v>16143</v>
      </c>
    </row>
    <row r="621" spans="1:8" x14ac:dyDescent="0.2">
      <c r="A621" s="183" t="s">
        <v>5842</v>
      </c>
      <c r="B621" t="s">
        <v>5843</v>
      </c>
      <c r="C621">
        <v>9</v>
      </c>
      <c r="D621" s="221" t="s">
        <v>3057</v>
      </c>
      <c r="E621" s="186">
        <v>46293</v>
      </c>
      <c r="F621" t="s">
        <v>16141</v>
      </c>
      <c r="G621" s="183" t="s">
        <v>16142</v>
      </c>
      <c r="H621" t="s">
        <v>16143</v>
      </c>
    </row>
    <row r="622" spans="1:8" x14ac:dyDescent="0.2">
      <c r="A622" s="183" t="s">
        <v>5844</v>
      </c>
      <c r="B622" t="s">
        <v>5845</v>
      </c>
      <c r="C622">
        <v>10</v>
      </c>
      <c r="D622" s="221" t="s">
        <v>3057</v>
      </c>
      <c r="E622" s="186">
        <v>46293</v>
      </c>
      <c r="F622" t="s">
        <v>16141</v>
      </c>
      <c r="G622" s="183" t="s">
        <v>16142</v>
      </c>
      <c r="H622" t="s">
        <v>16143</v>
      </c>
    </row>
    <row r="623" spans="1:8" x14ac:dyDescent="0.2">
      <c r="A623" s="183" t="s">
        <v>5846</v>
      </c>
      <c r="B623" t="s">
        <v>5847</v>
      </c>
      <c r="C623">
        <v>23</v>
      </c>
      <c r="D623" s="221" t="s">
        <v>3057</v>
      </c>
      <c r="E623" s="186">
        <v>46293</v>
      </c>
      <c r="F623" t="s">
        <v>16141</v>
      </c>
      <c r="G623" s="183" t="s">
        <v>16142</v>
      </c>
      <c r="H623" t="s">
        <v>16143</v>
      </c>
    </row>
    <row r="624" spans="1:8" x14ac:dyDescent="0.2">
      <c r="A624" s="183" t="s">
        <v>5848</v>
      </c>
      <c r="B624" t="s">
        <v>5849</v>
      </c>
      <c r="C624">
        <v>7</v>
      </c>
      <c r="D624" s="221" t="s">
        <v>3057</v>
      </c>
      <c r="E624" s="186">
        <v>46293</v>
      </c>
      <c r="F624" t="s">
        <v>16141</v>
      </c>
      <c r="G624" s="183" t="s">
        <v>16142</v>
      </c>
      <c r="H624" t="s">
        <v>16143</v>
      </c>
    </row>
    <row r="625" spans="1:8" x14ac:dyDescent="0.2">
      <c r="A625" s="183" t="s">
        <v>5850</v>
      </c>
      <c r="B625" t="s">
        <v>5851</v>
      </c>
      <c r="C625">
        <v>9</v>
      </c>
      <c r="D625" s="221" t="s">
        <v>3057</v>
      </c>
      <c r="E625" s="186">
        <v>46293</v>
      </c>
      <c r="F625" t="s">
        <v>16141</v>
      </c>
      <c r="G625" s="183" t="s">
        <v>16142</v>
      </c>
      <c r="H625" t="s">
        <v>16143</v>
      </c>
    </row>
    <row r="626" spans="1:8" x14ac:dyDescent="0.2">
      <c r="A626" s="183" t="s">
        <v>5852</v>
      </c>
      <c r="B626" t="s">
        <v>5853</v>
      </c>
      <c r="C626">
        <v>6</v>
      </c>
      <c r="D626" s="221" t="s">
        <v>3057</v>
      </c>
      <c r="E626" s="186">
        <v>46293</v>
      </c>
      <c r="F626" t="s">
        <v>16141</v>
      </c>
      <c r="G626" s="183" t="s">
        <v>16142</v>
      </c>
      <c r="H626" t="s">
        <v>16143</v>
      </c>
    </row>
    <row r="627" spans="1:8" x14ac:dyDescent="0.2">
      <c r="A627" s="183" t="s">
        <v>5854</v>
      </c>
      <c r="B627" t="s">
        <v>5855</v>
      </c>
      <c r="C627">
        <v>12</v>
      </c>
      <c r="D627" s="221" t="s">
        <v>3057</v>
      </c>
      <c r="E627" s="186">
        <v>46293</v>
      </c>
      <c r="F627" t="s">
        <v>16141</v>
      </c>
      <c r="G627" s="183" t="s">
        <v>16142</v>
      </c>
      <c r="H627" t="s">
        <v>16143</v>
      </c>
    </row>
    <row r="628" spans="1:8" x14ac:dyDescent="0.2">
      <c r="A628" s="183" t="s">
        <v>5856</v>
      </c>
      <c r="B628" t="s">
        <v>5857</v>
      </c>
      <c r="C628">
        <v>15</v>
      </c>
      <c r="D628" s="221" t="s">
        <v>3057</v>
      </c>
      <c r="E628" s="186">
        <v>46293</v>
      </c>
      <c r="F628" t="s">
        <v>16141</v>
      </c>
      <c r="G628" s="183" t="s">
        <v>16142</v>
      </c>
      <c r="H628" t="s">
        <v>16143</v>
      </c>
    </row>
    <row r="629" spans="1:8" x14ac:dyDescent="0.2">
      <c r="A629" s="183" t="s">
        <v>5858</v>
      </c>
      <c r="B629" t="s">
        <v>5859</v>
      </c>
      <c r="C629">
        <v>26</v>
      </c>
      <c r="D629" s="221" t="s">
        <v>3057</v>
      </c>
      <c r="E629" s="186">
        <v>46293</v>
      </c>
      <c r="F629" t="s">
        <v>16141</v>
      </c>
      <c r="G629" s="183" t="s">
        <v>16142</v>
      </c>
      <c r="H629" t="s">
        <v>16143</v>
      </c>
    </row>
    <row r="630" spans="1:8" x14ac:dyDescent="0.2">
      <c r="A630" s="183" t="s">
        <v>5860</v>
      </c>
      <c r="B630" t="s">
        <v>5861</v>
      </c>
      <c r="C630">
        <v>10</v>
      </c>
      <c r="D630" s="221" t="s">
        <v>3057</v>
      </c>
      <c r="E630" s="186">
        <v>46293</v>
      </c>
      <c r="F630" t="s">
        <v>16141</v>
      </c>
      <c r="G630" s="183" t="s">
        <v>16142</v>
      </c>
      <c r="H630" t="s">
        <v>16143</v>
      </c>
    </row>
    <row r="631" spans="1:8" x14ac:dyDescent="0.2">
      <c r="A631" s="183" t="s">
        <v>5862</v>
      </c>
      <c r="B631" t="s">
        <v>5863</v>
      </c>
      <c r="C631">
        <v>16</v>
      </c>
      <c r="D631" s="221" t="s">
        <v>3057</v>
      </c>
      <c r="E631" s="186">
        <v>46293</v>
      </c>
      <c r="F631" t="s">
        <v>16141</v>
      </c>
      <c r="G631" s="183" t="s">
        <v>16142</v>
      </c>
      <c r="H631" t="s">
        <v>16143</v>
      </c>
    </row>
    <row r="632" spans="1:8" x14ac:dyDescent="0.2">
      <c r="A632" s="183" t="s">
        <v>5864</v>
      </c>
      <c r="B632" t="s">
        <v>5865</v>
      </c>
      <c r="C632">
        <v>10</v>
      </c>
      <c r="D632" s="221" t="s">
        <v>3057</v>
      </c>
      <c r="E632" s="186">
        <v>46293</v>
      </c>
      <c r="F632" t="s">
        <v>16141</v>
      </c>
      <c r="G632" s="183" t="s">
        <v>16142</v>
      </c>
      <c r="H632" t="s">
        <v>16143</v>
      </c>
    </row>
    <row r="633" spans="1:8" x14ac:dyDescent="0.2">
      <c r="A633" s="183" t="s">
        <v>5866</v>
      </c>
      <c r="B633" t="s">
        <v>5867</v>
      </c>
      <c r="C633">
        <v>9</v>
      </c>
      <c r="D633" s="221" t="s">
        <v>3057</v>
      </c>
      <c r="E633" s="186">
        <v>46293</v>
      </c>
      <c r="F633" t="s">
        <v>16141</v>
      </c>
      <c r="G633" s="183" t="s">
        <v>16142</v>
      </c>
      <c r="H633" t="s">
        <v>16143</v>
      </c>
    </row>
    <row r="634" spans="1:8" x14ac:dyDescent="0.2">
      <c r="A634" s="183" t="s">
        <v>5868</v>
      </c>
      <c r="B634" t="s">
        <v>5869</v>
      </c>
      <c r="C634">
        <v>7</v>
      </c>
      <c r="D634" s="221" t="s">
        <v>3057</v>
      </c>
      <c r="E634" s="186">
        <v>46293</v>
      </c>
      <c r="F634" t="s">
        <v>16141</v>
      </c>
      <c r="G634" s="183" t="s">
        <v>16142</v>
      </c>
      <c r="H634" t="s">
        <v>16143</v>
      </c>
    </row>
    <row r="635" spans="1:8" x14ac:dyDescent="0.2">
      <c r="A635" s="183" t="s">
        <v>5870</v>
      </c>
      <c r="B635" t="s">
        <v>5871</v>
      </c>
      <c r="C635">
        <v>7</v>
      </c>
      <c r="D635" s="221" t="s">
        <v>3057</v>
      </c>
      <c r="E635" s="186">
        <v>46293</v>
      </c>
      <c r="F635" t="s">
        <v>16141</v>
      </c>
      <c r="G635" s="183" t="s">
        <v>16142</v>
      </c>
      <c r="H635" t="s">
        <v>16143</v>
      </c>
    </row>
    <row r="636" spans="1:8" x14ac:dyDescent="0.2">
      <c r="A636" s="183" t="s">
        <v>3886</v>
      </c>
      <c r="B636" t="s">
        <v>5872</v>
      </c>
      <c r="C636">
        <v>290</v>
      </c>
      <c r="D636" s="221" t="s">
        <v>3057</v>
      </c>
      <c r="E636" s="186">
        <v>46293</v>
      </c>
      <c r="F636" t="s">
        <v>16141</v>
      </c>
      <c r="G636" s="183" t="s">
        <v>16142</v>
      </c>
      <c r="H636" t="s">
        <v>16143</v>
      </c>
    </row>
    <row r="637" spans="1:8" x14ac:dyDescent="0.2">
      <c r="A637" s="183" t="s">
        <v>3887</v>
      </c>
      <c r="B637" t="s">
        <v>5873</v>
      </c>
      <c r="C637">
        <v>8</v>
      </c>
      <c r="D637" s="221" t="s">
        <v>3057</v>
      </c>
      <c r="E637" s="186">
        <v>46293</v>
      </c>
      <c r="F637" t="s">
        <v>16141</v>
      </c>
      <c r="G637" s="183" t="s">
        <v>16142</v>
      </c>
      <c r="H637" t="s">
        <v>16143</v>
      </c>
    </row>
    <row r="638" spans="1:8" x14ac:dyDescent="0.2">
      <c r="A638" s="183" t="s">
        <v>3888</v>
      </c>
      <c r="B638" t="s">
        <v>3889</v>
      </c>
      <c r="C638">
        <v>3</v>
      </c>
      <c r="D638" s="221" t="s">
        <v>3057</v>
      </c>
      <c r="E638" s="186">
        <v>46293</v>
      </c>
      <c r="F638" t="s">
        <v>16141</v>
      </c>
      <c r="G638" s="183" t="s">
        <v>16145</v>
      </c>
      <c r="H638" t="s">
        <v>16146</v>
      </c>
    </row>
    <row r="639" spans="1:8" x14ac:dyDescent="0.2">
      <c r="A639" s="183" t="s">
        <v>3888</v>
      </c>
      <c r="B639" t="s">
        <v>3889</v>
      </c>
      <c r="C639">
        <v>0</v>
      </c>
      <c r="D639" s="221" t="s">
        <v>3057</v>
      </c>
      <c r="E639" s="186">
        <v>46293</v>
      </c>
      <c r="F639" t="s">
        <v>16141</v>
      </c>
      <c r="G639" s="183" t="s">
        <v>16142</v>
      </c>
      <c r="H639" t="s">
        <v>16143</v>
      </c>
    </row>
    <row r="640" spans="1:8" x14ac:dyDescent="0.2">
      <c r="A640" s="183" t="s">
        <v>14887</v>
      </c>
      <c r="B640" t="s">
        <v>14888</v>
      </c>
      <c r="C640">
        <v>14</v>
      </c>
      <c r="D640" s="221" t="s">
        <v>3057</v>
      </c>
      <c r="E640" s="186">
        <v>46293</v>
      </c>
      <c r="F640" t="s">
        <v>16141</v>
      </c>
      <c r="G640" s="183" t="s">
        <v>16145</v>
      </c>
      <c r="H640" t="s">
        <v>16146</v>
      </c>
    </row>
    <row r="641" spans="1:8" x14ac:dyDescent="0.2">
      <c r="A641" s="183" t="s">
        <v>14889</v>
      </c>
      <c r="B641" t="s">
        <v>14890</v>
      </c>
      <c r="C641">
        <v>11</v>
      </c>
      <c r="D641" s="221" t="s">
        <v>3057</v>
      </c>
      <c r="E641" s="186">
        <v>46293</v>
      </c>
      <c r="F641" t="s">
        <v>16141</v>
      </c>
      <c r="G641" s="183" t="s">
        <v>16145</v>
      </c>
      <c r="H641" t="s">
        <v>16146</v>
      </c>
    </row>
    <row r="642" spans="1:8" x14ac:dyDescent="0.2">
      <c r="A642" s="183" t="s">
        <v>3890</v>
      </c>
      <c r="B642" t="s">
        <v>3891</v>
      </c>
      <c r="C642">
        <v>3</v>
      </c>
      <c r="D642" s="221" t="s">
        <v>3057</v>
      </c>
      <c r="E642" s="186">
        <v>46293</v>
      </c>
      <c r="F642" t="s">
        <v>16141</v>
      </c>
      <c r="G642" s="183" t="s">
        <v>16145</v>
      </c>
      <c r="H642" t="s">
        <v>16146</v>
      </c>
    </row>
    <row r="643" spans="1:8" x14ac:dyDescent="0.2">
      <c r="A643" s="183" t="s">
        <v>3890</v>
      </c>
      <c r="B643" t="s">
        <v>3891</v>
      </c>
      <c r="C643">
        <v>0</v>
      </c>
      <c r="D643" s="221" t="s">
        <v>3057</v>
      </c>
      <c r="E643" s="186">
        <v>46293</v>
      </c>
      <c r="F643" t="s">
        <v>16141</v>
      </c>
      <c r="G643" s="183" t="s">
        <v>16142</v>
      </c>
      <c r="H643" t="s">
        <v>16143</v>
      </c>
    </row>
    <row r="644" spans="1:8" x14ac:dyDescent="0.2">
      <c r="A644" s="183" t="s">
        <v>14891</v>
      </c>
      <c r="B644" t="s">
        <v>14892</v>
      </c>
      <c r="C644">
        <v>0</v>
      </c>
      <c r="D644" s="221" t="s">
        <v>3057</v>
      </c>
      <c r="E644" s="186">
        <v>46293</v>
      </c>
      <c r="F644" t="s">
        <v>16141</v>
      </c>
      <c r="G644" s="183" t="s">
        <v>16145</v>
      </c>
      <c r="H644" t="s">
        <v>16146</v>
      </c>
    </row>
    <row r="645" spans="1:8" x14ac:dyDescent="0.2">
      <c r="A645" s="183" t="s">
        <v>14893</v>
      </c>
      <c r="B645" t="s">
        <v>14894</v>
      </c>
      <c r="C645">
        <v>4</v>
      </c>
      <c r="D645" s="221" t="s">
        <v>3057</v>
      </c>
      <c r="E645" s="186">
        <v>46293</v>
      </c>
      <c r="F645" t="s">
        <v>16141</v>
      </c>
      <c r="G645" s="183" t="s">
        <v>16145</v>
      </c>
      <c r="H645" t="s">
        <v>16146</v>
      </c>
    </row>
    <row r="646" spans="1:8" x14ac:dyDescent="0.2">
      <c r="A646" s="183" t="s">
        <v>3892</v>
      </c>
      <c r="B646" t="s">
        <v>3893</v>
      </c>
      <c r="C646">
        <v>3</v>
      </c>
      <c r="D646" s="221" t="s">
        <v>3057</v>
      </c>
      <c r="E646" s="186">
        <v>46293</v>
      </c>
      <c r="F646" t="s">
        <v>16141</v>
      </c>
      <c r="G646" s="183" t="s">
        <v>16145</v>
      </c>
      <c r="H646" t="s">
        <v>16146</v>
      </c>
    </row>
    <row r="647" spans="1:8" x14ac:dyDescent="0.2">
      <c r="A647" s="183" t="s">
        <v>3892</v>
      </c>
      <c r="B647" t="s">
        <v>3893</v>
      </c>
      <c r="C647">
        <v>0</v>
      </c>
      <c r="D647" s="221" t="s">
        <v>3057</v>
      </c>
      <c r="E647" s="186">
        <v>46293</v>
      </c>
      <c r="F647" t="s">
        <v>16141</v>
      </c>
      <c r="G647" s="183" t="s">
        <v>16142</v>
      </c>
      <c r="H647" t="s">
        <v>16143</v>
      </c>
    </row>
    <row r="648" spans="1:8" x14ac:dyDescent="0.2">
      <c r="A648" s="183" t="s">
        <v>3894</v>
      </c>
      <c r="B648" t="s">
        <v>3895</v>
      </c>
      <c r="C648">
        <v>2</v>
      </c>
      <c r="D648" s="221" t="s">
        <v>3057</v>
      </c>
      <c r="E648" s="186">
        <v>46293</v>
      </c>
      <c r="F648" t="s">
        <v>16141</v>
      </c>
      <c r="G648" s="183" t="s">
        <v>16145</v>
      </c>
      <c r="H648" t="s">
        <v>16146</v>
      </c>
    </row>
    <row r="649" spans="1:8" x14ac:dyDescent="0.2">
      <c r="A649" s="183" t="s">
        <v>3894</v>
      </c>
      <c r="B649" t="s">
        <v>3895</v>
      </c>
      <c r="C649">
        <v>0</v>
      </c>
      <c r="D649" s="221" t="s">
        <v>3057</v>
      </c>
      <c r="E649" s="186">
        <v>46293</v>
      </c>
      <c r="F649" t="s">
        <v>16141</v>
      </c>
      <c r="G649" s="183" t="s">
        <v>16142</v>
      </c>
      <c r="H649" t="s">
        <v>16143</v>
      </c>
    </row>
    <row r="650" spans="1:8" x14ac:dyDescent="0.2">
      <c r="A650" s="183" t="s">
        <v>5874</v>
      </c>
      <c r="B650" t="s">
        <v>3509</v>
      </c>
      <c r="C650">
        <v>24</v>
      </c>
      <c r="D650" s="221" t="s">
        <v>3057</v>
      </c>
      <c r="E650" s="186">
        <v>46293</v>
      </c>
      <c r="F650" t="s">
        <v>16141</v>
      </c>
      <c r="G650" s="183" t="s">
        <v>16142</v>
      </c>
      <c r="H650" t="s">
        <v>16143</v>
      </c>
    </row>
    <row r="651" spans="1:8" x14ac:dyDescent="0.2">
      <c r="A651" s="183" t="s">
        <v>5875</v>
      </c>
      <c r="B651" t="s">
        <v>5876</v>
      </c>
      <c r="C651">
        <v>37</v>
      </c>
      <c r="D651" s="221" t="s">
        <v>3057</v>
      </c>
      <c r="E651" s="186">
        <v>46293</v>
      </c>
      <c r="F651" t="s">
        <v>16141</v>
      </c>
      <c r="G651" s="183" t="s">
        <v>16142</v>
      </c>
      <c r="H651" t="s">
        <v>16143</v>
      </c>
    </row>
    <row r="652" spans="1:8" x14ac:dyDescent="0.2">
      <c r="A652" s="183" t="s">
        <v>5877</v>
      </c>
      <c r="B652" t="s">
        <v>5878</v>
      </c>
      <c r="C652">
        <v>3</v>
      </c>
      <c r="D652" s="221" t="s">
        <v>3057</v>
      </c>
      <c r="E652" s="186">
        <v>46293</v>
      </c>
      <c r="F652" t="s">
        <v>16141</v>
      </c>
      <c r="G652" s="183" t="s">
        <v>16142</v>
      </c>
      <c r="H652" t="s">
        <v>16143</v>
      </c>
    </row>
    <row r="653" spans="1:8" x14ac:dyDescent="0.2">
      <c r="A653" s="183" t="s">
        <v>5879</v>
      </c>
      <c r="B653" t="s">
        <v>5880</v>
      </c>
      <c r="C653">
        <v>35</v>
      </c>
      <c r="D653" s="221" t="s">
        <v>3057</v>
      </c>
      <c r="E653" s="186">
        <v>46293</v>
      </c>
      <c r="F653" t="s">
        <v>16141</v>
      </c>
      <c r="G653" s="183" t="s">
        <v>16142</v>
      </c>
      <c r="H653" t="s">
        <v>16143</v>
      </c>
    </row>
    <row r="654" spans="1:8" x14ac:dyDescent="0.2">
      <c r="A654" s="183" t="s">
        <v>5881</v>
      </c>
      <c r="B654" t="s">
        <v>5882</v>
      </c>
      <c r="C654">
        <v>1</v>
      </c>
      <c r="D654" s="221" t="s">
        <v>3057</v>
      </c>
      <c r="E654" s="186">
        <v>46293</v>
      </c>
      <c r="F654" t="s">
        <v>16141</v>
      </c>
      <c r="G654" s="183" t="s">
        <v>16142</v>
      </c>
      <c r="H654" t="s">
        <v>16143</v>
      </c>
    </row>
    <row r="655" spans="1:8" x14ac:dyDescent="0.2">
      <c r="A655" s="183" t="s">
        <v>5883</v>
      </c>
      <c r="B655" t="s">
        <v>5884</v>
      </c>
      <c r="C655">
        <v>1</v>
      </c>
      <c r="D655" s="221" t="s">
        <v>3057</v>
      </c>
      <c r="E655" s="186">
        <v>46293</v>
      </c>
      <c r="F655" t="s">
        <v>16141</v>
      </c>
      <c r="G655" s="183" t="s">
        <v>16142</v>
      </c>
      <c r="H655" t="s">
        <v>16143</v>
      </c>
    </row>
    <row r="656" spans="1:8" x14ac:dyDescent="0.2">
      <c r="A656" s="183" t="s">
        <v>5885</v>
      </c>
      <c r="B656" t="s">
        <v>5886</v>
      </c>
      <c r="C656">
        <v>5</v>
      </c>
      <c r="D656" s="221" t="s">
        <v>3057</v>
      </c>
      <c r="E656" s="186">
        <v>46293</v>
      </c>
      <c r="F656" t="s">
        <v>16141</v>
      </c>
      <c r="G656" s="183" t="s">
        <v>16142</v>
      </c>
      <c r="H656" t="s">
        <v>16143</v>
      </c>
    </row>
    <row r="657" spans="1:8" x14ac:dyDescent="0.2">
      <c r="A657" s="183" t="s">
        <v>5887</v>
      </c>
      <c r="B657" t="s">
        <v>5888</v>
      </c>
      <c r="C657">
        <v>32</v>
      </c>
      <c r="D657" s="221" t="s">
        <v>3057</v>
      </c>
      <c r="E657" s="186">
        <v>46293</v>
      </c>
      <c r="F657" t="s">
        <v>16141</v>
      </c>
      <c r="G657" s="183" t="s">
        <v>16142</v>
      </c>
      <c r="H657" t="s">
        <v>16143</v>
      </c>
    </row>
    <row r="658" spans="1:8" x14ac:dyDescent="0.2">
      <c r="A658" s="183" t="s">
        <v>5889</v>
      </c>
      <c r="B658" t="s">
        <v>5890</v>
      </c>
      <c r="C658">
        <v>35</v>
      </c>
      <c r="D658" s="221" t="s">
        <v>3057</v>
      </c>
      <c r="E658" s="186">
        <v>46293</v>
      </c>
      <c r="F658" t="s">
        <v>16141</v>
      </c>
      <c r="G658" s="183" t="s">
        <v>16142</v>
      </c>
      <c r="H658" t="s">
        <v>16143</v>
      </c>
    </row>
    <row r="659" spans="1:8" x14ac:dyDescent="0.2">
      <c r="A659" s="183" t="s">
        <v>5891</v>
      </c>
      <c r="B659" t="s">
        <v>5892</v>
      </c>
      <c r="C659">
        <v>48</v>
      </c>
      <c r="D659" s="221" t="s">
        <v>3057</v>
      </c>
      <c r="E659" s="186">
        <v>46293</v>
      </c>
      <c r="F659" t="s">
        <v>16141</v>
      </c>
      <c r="G659" s="183" t="s">
        <v>16142</v>
      </c>
      <c r="H659" t="s">
        <v>16143</v>
      </c>
    </row>
    <row r="660" spans="1:8" x14ac:dyDescent="0.2">
      <c r="A660" s="183" t="s">
        <v>5893</v>
      </c>
      <c r="B660" t="s">
        <v>5894</v>
      </c>
      <c r="C660">
        <v>15</v>
      </c>
      <c r="D660" s="221" t="s">
        <v>3057</v>
      </c>
      <c r="E660" s="186">
        <v>46293</v>
      </c>
      <c r="F660" t="s">
        <v>16141</v>
      </c>
      <c r="G660" s="183" t="s">
        <v>16142</v>
      </c>
      <c r="H660" t="s">
        <v>16143</v>
      </c>
    </row>
    <row r="661" spans="1:8" x14ac:dyDescent="0.2">
      <c r="A661" s="183" t="s">
        <v>3896</v>
      </c>
      <c r="B661" t="s">
        <v>3897</v>
      </c>
      <c r="C661">
        <v>7</v>
      </c>
      <c r="D661" s="221" t="s">
        <v>3057</v>
      </c>
      <c r="E661" s="186">
        <v>46293</v>
      </c>
      <c r="F661" t="s">
        <v>16141</v>
      </c>
      <c r="G661" s="183" t="s">
        <v>16145</v>
      </c>
      <c r="H661" t="s">
        <v>16146</v>
      </c>
    </row>
    <row r="662" spans="1:8" x14ac:dyDescent="0.2">
      <c r="A662" s="183" t="s">
        <v>3896</v>
      </c>
      <c r="B662" t="s">
        <v>3897</v>
      </c>
      <c r="C662">
        <v>0</v>
      </c>
      <c r="D662" s="221" t="s">
        <v>3057</v>
      </c>
      <c r="E662" s="186">
        <v>46293</v>
      </c>
      <c r="F662" t="s">
        <v>16141</v>
      </c>
      <c r="G662" s="183" t="s">
        <v>16142</v>
      </c>
      <c r="H662" t="s">
        <v>16143</v>
      </c>
    </row>
    <row r="663" spans="1:8" x14ac:dyDescent="0.2">
      <c r="A663" s="183" t="s">
        <v>3898</v>
      </c>
      <c r="B663" t="s">
        <v>5895</v>
      </c>
      <c r="C663">
        <v>84</v>
      </c>
      <c r="D663" s="221" t="s">
        <v>3057</v>
      </c>
      <c r="E663" s="186">
        <v>46293</v>
      </c>
      <c r="F663" t="s">
        <v>16141</v>
      </c>
      <c r="G663" s="183" t="s">
        <v>16142</v>
      </c>
      <c r="H663" t="s">
        <v>16143</v>
      </c>
    </row>
    <row r="664" spans="1:8" x14ac:dyDescent="0.2">
      <c r="A664" s="183" t="s">
        <v>3899</v>
      </c>
      <c r="B664" t="s">
        <v>5896</v>
      </c>
      <c r="C664">
        <v>37</v>
      </c>
      <c r="D664" s="221" t="s">
        <v>3057</v>
      </c>
      <c r="E664" s="186">
        <v>46293</v>
      </c>
      <c r="F664" t="s">
        <v>16141</v>
      </c>
      <c r="G664" s="183" t="s">
        <v>16142</v>
      </c>
      <c r="H664" t="s">
        <v>16143</v>
      </c>
    </row>
    <row r="665" spans="1:8" x14ac:dyDescent="0.2">
      <c r="A665" s="183" t="s">
        <v>3900</v>
      </c>
      <c r="B665" t="s">
        <v>5897</v>
      </c>
      <c r="C665">
        <v>24</v>
      </c>
      <c r="D665" s="221" t="s">
        <v>3057</v>
      </c>
      <c r="E665" s="186">
        <v>46293</v>
      </c>
      <c r="F665" t="s">
        <v>16141</v>
      </c>
      <c r="G665" s="183" t="s">
        <v>16142</v>
      </c>
      <c r="H665" t="s">
        <v>16143</v>
      </c>
    </row>
    <row r="666" spans="1:8" x14ac:dyDescent="0.2">
      <c r="A666" s="183" t="s">
        <v>3901</v>
      </c>
      <c r="B666" t="s">
        <v>5898</v>
      </c>
      <c r="C666">
        <v>74</v>
      </c>
      <c r="D666" s="221" t="s">
        <v>3057</v>
      </c>
      <c r="E666" s="186">
        <v>46293</v>
      </c>
      <c r="F666" t="s">
        <v>16141</v>
      </c>
      <c r="G666" s="183" t="s">
        <v>16142</v>
      </c>
      <c r="H666" t="s">
        <v>16143</v>
      </c>
    </row>
    <row r="667" spans="1:8" x14ac:dyDescent="0.2">
      <c r="A667" s="183" t="s">
        <v>3902</v>
      </c>
      <c r="B667" t="s">
        <v>5899</v>
      </c>
      <c r="C667">
        <v>41</v>
      </c>
      <c r="D667" s="221" t="s">
        <v>3057</v>
      </c>
      <c r="E667" s="186">
        <v>46293</v>
      </c>
      <c r="F667" t="s">
        <v>16141</v>
      </c>
      <c r="G667" s="183" t="s">
        <v>16142</v>
      </c>
      <c r="H667" t="s">
        <v>16143</v>
      </c>
    </row>
    <row r="668" spans="1:8" x14ac:dyDescent="0.2">
      <c r="A668" s="183" t="s">
        <v>3903</v>
      </c>
      <c r="B668" t="s">
        <v>5900</v>
      </c>
      <c r="C668">
        <v>740</v>
      </c>
      <c r="D668" s="221" t="s">
        <v>3057</v>
      </c>
      <c r="E668" s="186">
        <v>46293</v>
      </c>
      <c r="F668" t="s">
        <v>16141</v>
      </c>
      <c r="G668" s="183" t="s">
        <v>16142</v>
      </c>
      <c r="H668" t="s">
        <v>16143</v>
      </c>
    </row>
    <row r="669" spans="1:8" x14ac:dyDescent="0.2">
      <c r="A669" s="183" t="s">
        <v>3904</v>
      </c>
      <c r="B669" t="s">
        <v>5901</v>
      </c>
      <c r="C669">
        <v>90</v>
      </c>
      <c r="D669" s="221" t="s">
        <v>3057</v>
      </c>
      <c r="E669" s="186">
        <v>46293</v>
      </c>
      <c r="F669" t="s">
        <v>16141</v>
      </c>
      <c r="G669" s="183" t="s">
        <v>16142</v>
      </c>
      <c r="H669" t="s">
        <v>16143</v>
      </c>
    </row>
    <row r="670" spans="1:8" x14ac:dyDescent="0.2">
      <c r="A670" s="183" t="s">
        <v>3905</v>
      </c>
      <c r="B670" t="s">
        <v>5902</v>
      </c>
      <c r="C670">
        <v>5</v>
      </c>
      <c r="D670" s="221" t="s">
        <v>3057</v>
      </c>
      <c r="E670" s="186">
        <v>46293</v>
      </c>
      <c r="F670" t="s">
        <v>16141</v>
      </c>
      <c r="G670" s="183" t="s">
        <v>16142</v>
      </c>
      <c r="H670" t="s">
        <v>16143</v>
      </c>
    </row>
    <row r="671" spans="1:8" x14ac:dyDescent="0.2">
      <c r="A671" s="183" t="s">
        <v>3906</v>
      </c>
      <c r="B671" t="s">
        <v>5903</v>
      </c>
      <c r="C671">
        <v>3</v>
      </c>
      <c r="D671" s="221" t="s">
        <v>3057</v>
      </c>
      <c r="E671" s="186">
        <v>46293</v>
      </c>
      <c r="F671" t="s">
        <v>16141</v>
      </c>
      <c r="G671" s="183" t="s">
        <v>16142</v>
      </c>
      <c r="H671" t="s">
        <v>16143</v>
      </c>
    </row>
    <row r="672" spans="1:8" x14ac:dyDescent="0.2">
      <c r="A672" s="183" t="s">
        <v>3907</v>
      </c>
      <c r="B672" t="s">
        <v>5904</v>
      </c>
      <c r="C672">
        <v>7</v>
      </c>
      <c r="D672" s="221" t="s">
        <v>3057</v>
      </c>
      <c r="E672" s="186">
        <v>46293</v>
      </c>
      <c r="F672" t="s">
        <v>16141</v>
      </c>
      <c r="G672" s="183" t="s">
        <v>16142</v>
      </c>
      <c r="H672" t="s">
        <v>16143</v>
      </c>
    </row>
    <row r="673" spans="1:8" x14ac:dyDescent="0.2">
      <c r="A673" s="183" t="s">
        <v>3908</v>
      </c>
      <c r="B673" t="s">
        <v>5905</v>
      </c>
      <c r="C673">
        <v>7</v>
      </c>
      <c r="D673" s="221" t="s">
        <v>3057</v>
      </c>
      <c r="E673" s="186">
        <v>46293</v>
      </c>
      <c r="F673" t="s">
        <v>16141</v>
      </c>
      <c r="G673" s="183" t="s">
        <v>16142</v>
      </c>
      <c r="H673" t="s">
        <v>16143</v>
      </c>
    </row>
    <row r="674" spans="1:8" x14ac:dyDescent="0.2">
      <c r="A674" s="183" t="s">
        <v>3909</v>
      </c>
      <c r="B674" t="s">
        <v>5906</v>
      </c>
      <c r="C674">
        <v>5</v>
      </c>
      <c r="D674" s="221" t="s">
        <v>3057</v>
      </c>
      <c r="E674" s="186">
        <v>46293</v>
      </c>
      <c r="F674" t="s">
        <v>16141</v>
      </c>
      <c r="G674" s="183" t="s">
        <v>16142</v>
      </c>
      <c r="H674" t="s">
        <v>16143</v>
      </c>
    </row>
    <row r="675" spans="1:8" x14ac:dyDescent="0.2">
      <c r="A675" s="183" t="s">
        <v>3910</v>
      </c>
      <c r="B675" t="s">
        <v>5907</v>
      </c>
      <c r="C675">
        <v>6</v>
      </c>
      <c r="D675" s="221" t="s">
        <v>3057</v>
      </c>
      <c r="E675" s="186">
        <v>46293</v>
      </c>
      <c r="F675" t="s">
        <v>16141</v>
      </c>
      <c r="G675" s="183" t="s">
        <v>16142</v>
      </c>
      <c r="H675" t="s">
        <v>16143</v>
      </c>
    </row>
    <row r="676" spans="1:8" x14ac:dyDescent="0.2">
      <c r="A676" s="183" t="s">
        <v>3911</v>
      </c>
      <c r="B676" t="s">
        <v>5908</v>
      </c>
      <c r="C676">
        <v>5</v>
      </c>
      <c r="D676" s="221" t="s">
        <v>3057</v>
      </c>
      <c r="E676" s="186">
        <v>46293</v>
      </c>
      <c r="F676" t="s">
        <v>16141</v>
      </c>
      <c r="G676" s="183" t="s">
        <v>16142</v>
      </c>
      <c r="H676" t="s">
        <v>16143</v>
      </c>
    </row>
    <row r="677" spans="1:8" x14ac:dyDescent="0.2">
      <c r="A677" s="183" t="s">
        <v>3912</v>
      </c>
      <c r="B677" t="s">
        <v>5909</v>
      </c>
      <c r="C677">
        <v>7</v>
      </c>
      <c r="D677" s="221" t="s">
        <v>3057</v>
      </c>
      <c r="E677" s="186">
        <v>46293</v>
      </c>
      <c r="F677" t="s">
        <v>16141</v>
      </c>
      <c r="G677" s="183" t="s">
        <v>16142</v>
      </c>
      <c r="H677" t="s">
        <v>16143</v>
      </c>
    </row>
    <row r="678" spans="1:8" x14ac:dyDescent="0.2">
      <c r="A678" s="183" t="s">
        <v>3913</v>
      </c>
      <c r="B678" t="s">
        <v>3914</v>
      </c>
      <c r="C678">
        <v>2</v>
      </c>
      <c r="D678" s="221" t="s">
        <v>3057</v>
      </c>
      <c r="E678" s="186">
        <v>46293</v>
      </c>
      <c r="F678" t="s">
        <v>16141</v>
      </c>
      <c r="G678" s="183" t="s">
        <v>16145</v>
      </c>
      <c r="H678" t="s">
        <v>16146</v>
      </c>
    </row>
    <row r="679" spans="1:8" x14ac:dyDescent="0.2">
      <c r="A679" s="183" t="s">
        <v>3913</v>
      </c>
      <c r="B679" t="s">
        <v>3914</v>
      </c>
      <c r="C679">
        <v>0</v>
      </c>
      <c r="D679" s="221" t="s">
        <v>3057</v>
      </c>
      <c r="E679" s="186">
        <v>46293</v>
      </c>
      <c r="F679" t="s">
        <v>16141</v>
      </c>
      <c r="G679" s="183" t="s">
        <v>16142</v>
      </c>
      <c r="H679" t="s">
        <v>16143</v>
      </c>
    </row>
    <row r="680" spans="1:8" x14ac:dyDescent="0.2">
      <c r="A680" s="183" t="s">
        <v>3915</v>
      </c>
      <c r="B680" t="s">
        <v>3916</v>
      </c>
      <c r="C680">
        <v>63</v>
      </c>
      <c r="D680" s="221" t="s">
        <v>3057</v>
      </c>
      <c r="E680" s="186">
        <v>46293</v>
      </c>
      <c r="F680" t="s">
        <v>16141</v>
      </c>
      <c r="G680" s="183" t="s">
        <v>16145</v>
      </c>
      <c r="H680" t="s">
        <v>16146</v>
      </c>
    </row>
    <row r="681" spans="1:8" x14ac:dyDescent="0.2">
      <c r="A681" s="183" t="s">
        <v>3915</v>
      </c>
      <c r="B681" t="s">
        <v>3916</v>
      </c>
      <c r="C681">
        <v>0</v>
      </c>
      <c r="D681" s="221" t="s">
        <v>3057</v>
      </c>
      <c r="E681" s="186">
        <v>46293</v>
      </c>
      <c r="F681" t="s">
        <v>16141</v>
      </c>
      <c r="G681" s="183" t="s">
        <v>16142</v>
      </c>
      <c r="H681" t="s">
        <v>16143</v>
      </c>
    </row>
    <row r="682" spans="1:8" x14ac:dyDescent="0.2">
      <c r="A682" s="183" t="s">
        <v>5930</v>
      </c>
      <c r="B682" t="s">
        <v>5931</v>
      </c>
      <c r="C682">
        <v>1606</v>
      </c>
      <c r="D682" s="221" t="s">
        <v>3057</v>
      </c>
      <c r="E682" s="186">
        <v>46293</v>
      </c>
      <c r="F682" t="s">
        <v>16141</v>
      </c>
      <c r="G682" s="183" t="s">
        <v>16142</v>
      </c>
      <c r="H682" t="s">
        <v>16143</v>
      </c>
    </row>
    <row r="683" spans="1:8" x14ac:dyDescent="0.2">
      <c r="A683" s="183" t="s">
        <v>5932</v>
      </c>
      <c r="B683" t="s">
        <v>5933</v>
      </c>
      <c r="C683">
        <v>775</v>
      </c>
      <c r="D683" s="221" t="s">
        <v>3057</v>
      </c>
      <c r="E683" s="186">
        <v>46293</v>
      </c>
      <c r="F683" t="s">
        <v>16141</v>
      </c>
      <c r="G683" s="183" t="s">
        <v>16142</v>
      </c>
      <c r="H683" t="s">
        <v>16143</v>
      </c>
    </row>
    <row r="684" spans="1:8" x14ac:dyDescent="0.2">
      <c r="A684" s="183" t="s">
        <v>5934</v>
      </c>
      <c r="B684" t="s">
        <v>5935</v>
      </c>
      <c r="C684">
        <v>1092</v>
      </c>
      <c r="D684" s="221" t="s">
        <v>3057</v>
      </c>
      <c r="E684" s="186">
        <v>46293</v>
      </c>
      <c r="F684" t="s">
        <v>16141</v>
      </c>
      <c r="G684" s="183" t="s">
        <v>16142</v>
      </c>
      <c r="H684" t="s">
        <v>16143</v>
      </c>
    </row>
    <row r="685" spans="1:8" x14ac:dyDescent="0.2">
      <c r="A685" s="183" t="s">
        <v>5936</v>
      </c>
      <c r="B685" t="s">
        <v>5937</v>
      </c>
      <c r="C685">
        <v>32</v>
      </c>
      <c r="D685" s="221" t="s">
        <v>3057</v>
      </c>
      <c r="E685" s="186">
        <v>46293</v>
      </c>
      <c r="F685" t="s">
        <v>16141</v>
      </c>
      <c r="G685" s="183" t="s">
        <v>16142</v>
      </c>
      <c r="H685" t="s">
        <v>16143</v>
      </c>
    </row>
    <row r="686" spans="1:8" x14ac:dyDescent="0.2">
      <c r="A686" s="183" t="s">
        <v>5938</v>
      </c>
      <c r="B686" t="s">
        <v>5939</v>
      </c>
      <c r="C686">
        <v>102</v>
      </c>
      <c r="D686" s="221" t="s">
        <v>3057</v>
      </c>
      <c r="E686" s="186">
        <v>46293</v>
      </c>
      <c r="F686" t="s">
        <v>16141</v>
      </c>
      <c r="G686" s="183" t="s">
        <v>16142</v>
      </c>
      <c r="H686" t="s">
        <v>16143</v>
      </c>
    </row>
    <row r="687" spans="1:8" x14ac:dyDescent="0.2">
      <c r="A687" s="183" t="s">
        <v>5940</v>
      </c>
      <c r="B687" t="s">
        <v>5941</v>
      </c>
      <c r="C687">
        <v>190</v>
      </c>
      <c r="D687" s="221" t="s">
        <v>3057</v>
      </c>
      <c r="E687" s="186">
        <v>46293</v>
      </c>
      <c r="F687" t="s">
        <v>16141</v>
      </c>
      <c r="G687" s="183" t="s">
        <v>16142</v>
      </c>
      <c r="H687" t="s">
        <v>16143</v>
      </c>
    </row>
    <row r="688" spans="1:8" x14ac:dyDescent="0.2">
      <c r="A688" s="183" t="s">
        <v>5942</v>
      </c>
      <c r="B688" t="s">
        <v>5943</v>
      </c>
      <c r="C688">
        <v>166</v>
      </c>
      <c r="D688" s="221" t="s">
        <v>3057</v>
      </c>
      <c r="E688" s="186">
        <v>46293</v>
      </c>
      <c r="F688" t="s">
        <v>16141</v>
      </c>
      <c r="G688" s="183" t="s">
        <v>16142</v>
      </c>
      <c r="H688" t="s">
        <v>16143</v>
      </c>
    </row>
    <row r="689" spans="1:8" x14ac:dyDescent="0.2">
      <c r="A689" s="183" t="s">
        <v>5944</v>
      </c>
      <c r="B689" t="s">
        <v>5945</v>
      </c>
      <c r="C689">
        <v>158</v>
      </c>
      <c r="D689" s="221" t="s">
        <v>3057</v>
      </c>
      <c r="E689" s="186">
        <v>46293</v>
      </c>
      <c r="F689" t="s">
        <v>16141</v>
      </c>
      <c r="G689" s="183" t="s">
        <v>16142</v>
      </c>
      <c r="H689" t="s">
        <v>16143</v>
      </c>
    </row>
    <row r="690" spans="1:8" x14ac:dyDescent="0.2">
      <c r="A690" s="183" t="s">
        <v>5946</v>
      </c>
      <c r="B690" t="s">
        <v>5947</v>
      </c>
      <c r="C690">
        <v>103</v>
      </c>
      <c r="D690" s="221" t="s">
        <v>3057</v>
      </c>
      <c r="E690" s="186">
        <v>46293</v>
      </c>
      <c r="F690" t="s">
        <v>16141</v>
      </c>
      <c r="G690" s="183" t="s">
        <v>16142</v>
      </c>
      <c r="H690" t="s">
        <v>16143</v>
      </c>
    </row>
    <row r="691" spans="1:8" x14ac:dyDescent="0.2">
      <c r="A691" s="183" t="s">
        <v>5948</v>
      </c>
      <c r="B691" t="s">
        <v>5949</v>
      </c>
      <c r="C691">
        <v>37</v>
      </c>
      <c r="D691" s="221" t="s">
        <v>3057</v>
      </c>
      <c r="E691" s="186">
        <v>46293</v>
      </c>
      <c r="F691" t="s">
        <v>16141</v>
      </c>
      <c r="G691" s="183" t="s">
        <v>16142</v>
      </c>
      <c r="H691" t="s">
        <v>16143</v>
      </c>
    </row>
    <row r="692" spans="1:8" x14ac:dyDescent="0.2">
      <c r="A692" s="183" t="s">
        <v>5950</v>
      </c>
      <c r="B692" t="s">
        <v>5951</v>
      </c>
      <c r="C692">
        <v>130</v>
      </c>
      <c r="D692" s="221" t="s">
        <v>3057</v>
      </c>
      <c r="E692" s="186">
        <v>46293</v>
      </c>
      <c r="F692" t="s">
        <v>16141</v>
      </c>
      <c r="G692" s="183" t="s">
        <v>16142</v>
      </c>
      <c r="H692" t="s">
        <v>16143</v>
      </c>
    </row>
    <row r="693" spans="1:8" x14ac:dyDescent="0.2">
      <c r="A693" s="183" t="s">
        <v>5952</v>
      </c>
      <c r="B693" t="s">
        <v>5953</v>
      </c>
      <c r="C693">
        <v>123</v>
      </c>
      <c r="D693" s="221" t="s">
        <v>3057</v>
      </c>
      <c r="E693" s="186">
        <v>46293</v>
      </c>
      <c r="F693" t="s">
        <v>16141</v>
      </c>
      <c r="G693" s="183" t="s">
        <v>16142</v>
      </c>
      <c r="H693" t="s">
        <v>16143</v>
      </c>
    </row>
    <row r="694" spans="1:8" x14ac:dyDescent="0.2">
      <c r="A694" s="183" t="s">
        <v>5954</v>
      </c>
      <c r="B694" t="s">
        <v>5955</v>
      </c>
      <c r="C694">
        <v>135</v>
      </c>
      <c r="D694" s="221" t="s">
        <v>3057</v>
      </c>
      <c r="E694" s="186">
        <v>46293</v>
      </c>
      <c r="F694" t="s">
        <v>16141</v>
      </c>
      <c r="G694" s="183" t="s">
        <v>16142</v>
      </c>
      <c r="H694" t="s">
        <v>16143</v>
      </c>
    </row>
    <row r="695" spans="1:8" x14ac:dyDescent="0.2">
      <c r="A695" s="183" t="s">
        <v>5956</v>
      </c>
      <c r="B695" t="s">
        <v>5957</v>
      </c>
      <c r="C695">
        <v>126</v>
      </c>
      <c r="D695" s="221" t="s">
        <v>3057</v>
      </c>
      <c r="E695" s="186">
        <v>46293</v>
      </c>
      <c r="F695" t="s">
        <v>16141</v>
      </c>
      <c r="G695" s="183" t="s">
        <v>16142</v>
      </c>
      <c r="H695" t="s">
        <v>16143</v>
      </c>
    </row>
    <row r="696" spans="1:8" x14ac:dyDescent="0.2">
      <c r="A696" s="183" t="s">
        <v>5958</v>
      </c>
      <c r="B696" t="s">
        <v>5959</v>
      </c>
      <c r="C696">
        <v>84</v>
      </c>
      <c r="D696" s="221" t="s">
        <v>3057</v>
      </c>
      <c r="E696" s="186">
        <v>46293</v>
      </c>
      <c r="F696" t="s">
        <v>16141</v>
      </c>
      <c r="G696" s="183" t="s">
        <v>16142</v>
      </c>
      <c r="H696" t="s">
        <v>16143</v>
      </c>
    </row>
    <row r="697" spans="1:8" x14ac:dyDescent="0.2">
      <c r="A697" s="183" t="s">
        <v>15758</v>
      </c>
      <c r="B697" t="s">
        <v>15759</v>
      </c>
      <c r="C697">
        <v>8</v>
      </c>
      <c r="D697" s="221" t="s">
        <v>3057</v>
      </c>
      <c r="E697" s="186">
        <v>46293</v>
      </c>
      <c r="F697" t="s">
        <v>16141</v>
      </c>
      <c r="G697" s="183" t="s">
        <v>16145</v>
      </c>
      <c r="H697" t="s">
        <v>16146</v>
      </c>
    </row>
    <row r="698" spans="1:8" x14ac:dyDescent="0.2">
      <c r="A698" s="183" t="s">
        <v>3917</v>
      </c>
      <c r="B698" t="s">
        <v>3918</v>
      </c>
      <c r="C698">
        <v>5</v>
      </c>
      <c r="D698" s="221" t="s">
        <v>3057</v>
      </c>
      <c r="E698" s="186">
        <v>46293</v>
      </c>
      <c r="F698" t="s">
        <v>16141</v>
      </c>
      <c r="G698" s="183" t="s">
        <v>16145</v>
      </c>
      <c r="H698" t="s">
        <v>16146</v>
      </c>
    </row>
    <row r="699" spans="1:8" x14ac:dyDescent="0.2">
      <c r="A699" s="183" t="s">
        <v>3917</v>
      </c>
      <c r="B699" t="s">
        <v>3918</v>
      </c>
      <c r="C699">
        <v>0</v>
      </c>
      <c r="D699" s="221" t="s">
        <v>3057</v>
      </c>
      <c r="E699" s="186">
        <v>46293</v>
      </c>
      <c r="F699" t="s">
        <v>16141</v>
      </c>
      <c r="G699" s="183" t="s">
        <v>16142</v>
      </c>
      <c r="H699" t="s">
        <v>16143</v>
      </c>
    </row>
    <row r="700" spans="1:8" x14ac:dyDescent="0.2">
      <c r="A700" s="183" t="s">
        <v>5994</v>
      </c>
      <c r="B700" t="s">
        <v>5995</v>
      </c>
      <c r="C700">
        <v>225</v>
      </c>
      <c r="D700" s="221" t="s">
        <v>3057</v>
      </c>
      <c r="E700" s="186">
        <v>46293</v>
      </c>
      <c r="F700" t="s">
        <v>16141</v>
      </c>
      <c r="G700" s="183" t="s">
        <v>16142</v>
      </c>
      <c r="H700" t="s">
        <v>16143</v>
      </c>
    </row>
    <row r="701" spans="1:8" x14ac:dyDescent="0.2">
      <c r="A701" s="183" t="s">
        <v>5996</v>
      </c>
      <c r="B701" t="s">
        <v>5997</v>
      </c>
      <c r="C701">
        <v>257</v>
      </c>
      <c r="D701" s="221" t="s">
        <v>3057</v>
      </c>
      <c r="E701" s="186">
        <v>46293</v>
      </c>
      <c r="F701" t="s">
        <v>16141</v>
      </c>
      <c r="G701" s="183" t="s">
        <v>16142</v>
      </c>
      <c r="H701" t="s">
        <v>16143</v>
      </c>
    </row>
    <row r="702" spans="1:8" x14ac:dyDescent="0.2">
      <c r="A702" s="183" t="s">
        <v>5998</v>
      </c>
      <c r="B702" t="s">
        <v>5999</v>
      </c>
      <c r="C702">
        <v>128</v>
      </c>
      <c r="D702" s="221" t="s">
        <v>3057</v>
      </c>
      <c r="E702" s="186">
        <v>46293</v>
      </c>
      <c r="F702" t="s">
        <v>16141</v>
      </c>
      <c r="G702" s="183" t="s">
        <v>16142</v>
      </c>
      <c r="H702" t="s">
        <v>16143</v>
      </c>
    </row>
    <row r="703" spans="1:8" x14ac:dyDescent="0.2">
      <c r="A703" s="183" t="s">
        <v>6000</v>
      </c>
      <c r="B703" t="s">
        <v>6001</v>
      </c>
      <c r="C703">
        <v>224</v>
      </c>
      <c r="D703" s="221" t="s">
        <v>3057</v>
      </c>
      <c r="E703" s="186">
        <v>46293</v>
      </c>
      <c r="F703" t="s">
        <v>16141</v>
      </c>
      <c r="G703" s="183" t="s">
        <v>16142</v>
      </c>
      <c r="H703" t="s">
        <v>16143</v>
      </c>
    </row>
    <row r="704" spans="1:8" x14ac:dyDescent="0.2">
      <c r="A704" s="183" t="s">
        <v>6002</v>
      </c>
      <c r="B704" t="s">
        <v>6003</v>
      </c>
      <c r="C704">
        <v>372</v>
      </c>
      <c r="D704" s="221" t="s">
        <v>3057</v>
      </c>
      <c r="E704" s="186">
        <v>46293</v>
      </c>
      <c r="F704" t="s">
        <v>16141</v>
      </c>
      <c r="G704" s="183" t="s">
        <v>16142</v>
      </c>
      <c r="H704" t="s">
        <v>16143</v>
      </c>
    </row>
    <row r="705" spans="1:8" x14ac:dyDescent="0.2">
      <c r="A705" s="183" t="s">
        <v>6004</v>
      </c>
      <c r="B705" t="s">
        <v>6005</v>
      </c>
      <c r="C705">
        <v>117</v>
      </c>
      <c r="D705" s="221" t="s">
        <v>3057</v>
      </c>
      <c r="E705" s="186">
        <v>46293</v>
      </c>
      <c r="F705" t="s">
        <v>16141</v>
      </c>
      <c r="G705" s="183" t="s">
        <v>16142</v>
      </c>
      <c r="H705" t="s">
        <v>16143</v>
      </c>
    </row>
    <row r="706" spans="1:8" x14ac:dyDescent="0.2">
      <c r="A706" s="183" t="s">
        <v>6006</v>
      </c>
      <c r="B706" t="s">
        <v>6007</v>
      </c>
      <c r="C706">
        <v>208</v>
      </c>
      <c r="D706" s="221" t="s">
        <v>3057</v>
      </c>
      <c r="E706" s="186">
        <v>46293</v>
      </c>
      <c r="F706" t="s">
        <v>16141</v>
      </c>
      <c r="G706" s="183" t="s">
        <v>16142</v>
      </c>
      <c r="H706" t="s">
        <v>16143</v>
      </c>
    </row>
    <row r="707" spans="1:8" x14ac:dyDescent="0.2">
      <c r="A707" s="183" t="s">
        <v>6008</v>
      </c>
      <c r="B707" t="s">
        <v>6009</v>
      </c>
      <c r="C707">
        <v>37</v>
      </c>
      <c r="D707" s="221" t="s">
        <v>3057</v>
      </c>
      <c r="E707" s="186">
        <v>46293</v>
      </c>
      <c r="F707" t="s">
        <v>16141</v>
      </c>
      <c r="G707" s="183" t="s">
        <v>16142</v>
      </c>
      <c r="H707" t="s">
        <v>16143</v>
      </c>
    </row>
    <row r="708" spans="1:8" x14ac:dyDescent="0.2">
      <c r="A708" s="183" t="s">
        <v>6010</v>
      </c>
      <c r="B708" t="s">
        <v>6011</v>
      </c>
      <c r="C708">
        <v>61</v>
      </c>
      <c r="D708" s="221" t="s">
        <v>3057</v>
      </c>
      <c r="E708" s="186">
        <v>46293</v>
      </c>
      <c r="F708" t="s">
        <v>16141</v>
      </c>
      <c r="G708" s="183" t="s">
        <v>16142</v>
      </c>
      <c r="H708" t="s">
        <v>16143</v>
      </c>
    </row>
    <row r="709" spans="1:8" x14ac:dyDescent="0.2">
      <c r="A709" s="183" t="s">
        <v>6012</v>
      </c>
      <c r="B709" t="s">
        <v>6013</v>
      </c>
      <c r="C709">
        <v>164</v>
      </c>
      <c r="D709" s="221" t="s">
        <v>3057</v>
      </c>
      <c r="E709" s="186">
        <v>46293</v>
      </c>
      <c r="F709" t="s">
        <v>16141</v>
      </c>
      <c r="G709" s="183" t="s">
        <v>16142</v>
      </c>
      <c r="H709" t="s">
        <v>16143</v>
      </c>
    </row>
    <row r="710" spans="1:8" x14ac:dyDescent="0.2">
      <c r="A710" s="183" t="s">
        <v>6014</v>
      </c>
      <c r="B710" t="s">
        <v>6015</v>
      </c>
      <c r="C710">
        <v>19</v>
      </c>
      <c r="D710" s="221" t="s">
        <v>3057</v>
      </c>
      <c r="E710" s="186">
        <v>46293</v>
      </c>
      <c r="F710" t="s">
        <v>16141</v>
      </c>
      <c r="G710" s="183" t="s">
        <v>16142</v>
      </c>
      <c r="H710" t="s">
        <v>16143</v>
      </c>
    </row>
    <row r="711" spans="1:8" x14ac:dyDescent="0.2">
      <c r="A711" s="183" t="s">
        <v>6016</v>
      </c>
      <c r="B711" t="s">
        <v>6017</v>
      </c>
      <c r="C711">
        <v>78</v>
      </c>
      <c r="D711" s="221" t="s">
        <v>3057</v>
      </c>
      <c r="E711" s="186">
        <v>46293</v>
      </c>
      <c r="F711" t="s">
        <v>16141</v>
      </c>
      <c r="G711" s="183" t="s">
        <v>16142</v>
      </c>
      <c r="H711" t="s">
        <v>16143</v>
      </c>
    </row>
    <row r="712" spans="1:8" x14ac:dyDescent="0.2">
      <c r="A712" s="183" t="s">
        <v>6018</v>
      </c>
      <c r="B712" t="s">
        <v>6019</v>
      </c>
      <c r="C712">
        <v>136</v>
      </c>
      <c r="D712" s="221" t="s">
        <v>3057</v>
      </c>
      <c r="E712" s="186">
        <v>46293</v>
      </c>
      <c r="F712" t="s">
        <v>16141</v>
      </c>
      <c r="G712" s="183" t="s">
        <v>16142</v>
      </c>
      <c r="H712" t="s">
        <v>16143</v>
      </c>
    </row>
    <row r="713" spans="1:8" x14ac:dyDescent="0.2">
      <c r="A713" s="183" t="s">
        <v>6020</v>
      </c>
      <c r="B713" t="s">
        <v>6021</v>
      </c>
      <c r="C713">
        <v>4</v>
      </c>
      <c r="D713" s="221" t="s">
        <v>3057</v>
      </c>
      <c r="E713" s="186">
        <v>46293</v>
      </c>
      <c r="F713" t="s">
        <v>16141</v>
      </c>
      <c r="G713" s="183" t="s">
        <v>16142</v>
      </c>
      <c r="H713" t="s">
        <v>16143</v>
      </c>
    </row>
    <row r="714" spans="1:8" x14ac:dyDescent="0.2">
      <c r="A714" s="183" t="s">
        <v>6052</v>
      </c>
      <c r="B714" t="s">
        <v>6053</v>
      </c>
      <c r="C714">
        <v>586</v>
      </c>
      <c r="D714" s="221" t="s">
        <v>3057</v>
      </c>
      <c r="E714" s="186">
        <v>46293</v>
      </c>
      <c r="F714" t="s">
        <v>16141</v>
      </c>
      <c r="G714" s="183" t="s">
        <v>16142</v>
      </c>
      <c r="H714" t="s">
        <v>16143</v>
      </c>
    </row>
    <row r="715" spans="1:8" x14ac:dyDescent="0.2">
      <c r="A715" s="183" t="s">
        <v>6054</v>
      </c>
      <c r="B715" t="s">
        <v>6055</v>
      </c>
      <c r="C715">
        <v>214</v>
      </c>
      <c r="D715" s="221" t="s">
        <v>3057</v>
      </c>
      <c r="E715" s="186">
        <v>46293</v>
      </c>
      <c r="F715" t="s">
        <v>16141</v>
      </c>
      <c r="G715" s="183" t="s">
        <v>16142</v>
      </c>
      <c r="H715" t="s">
        <v>16143</v>
      </c>
    </row>
    <row r="716" spans="1:8" x14ac:dyDescent="0.2">
      <c r="A716" s="183" t="s">
        <v>6056</v>
      </c>
      <c r="B716" t="s">
        <v>6057</v>
      </c>
      <c r="C716">
        <v>152</v>
      </c>
      <c r="D716" s="221" t="s">
        <v>3057</v>
      </c>
      <c r="E716" s="186">
        <v>46293</v>
      </c>
      <c r="F716" t="s">
        <v>16141</v>
      </c>
      <c r="G716" s="183" t="s">
        <v>16142</v>
      </c>
      <c r="H716" t="s">
        <v>16143</v>
      </c>
    </row>
    <row r="717" spans="1:8" x14ac:dyDescent="0.2">
      <c r="A717" s="183" t="s">
        <v>6058</v>
      </c>
      <c r="B717" t="s">
        <v>6059</v>
      </c>
      <c r="C717">
        <v>127</v>
      </c>
      <c r="D717" s="221" t="s">
        <v>3057</v>
      </c>
      <c r="E717" s="186">
        <v>46293</v>
      </c>
      <c r="F717" t="s">
        <v>16141</v>
      </c>
      <c r="G717" s="183" t="s">
        <v>16142</v>
      </c>
      <c r="H717" t="s">
        <v>16143</v>
      </c>
    </row>
    <row r="718" spans="1:8" x14ac:dyDescent="0.2">
      <c r="A718" s="183" t="s">
        <v>6060</v>
      </c>
      <c r="B718" t="s">
        <v>6061</v>
      </c>
      <c r="C718">
        <v>40</v>
      </c>
      <c r="D718" s="221" t="s">
        <v>3057</v>
      </c>
      <c r="E718" s="186">
        <v>46293</v>
      </c>
      <c r="F718" t="s">
        <v>16141</v>
      </c>
      <c r="G718" s="183" t="s">
        <v>16142</v>
      </c>
      <c r="H718" t="s">
        <v>16143</v>
      </c>
    </row>
    <row r="719" spans="1:8" x14ac:dyDescent="0.2">
      <c r="A719" s="183" t="s">
        <v>6062</v>
      </c>
      <c r="B719" t="s">
        <v>6063</v>
      </c>
      <c r="C719">
        <v>112</v>
      </c>
      <c r="D719" s="221" t="s">
        <v>3057</v>
      </c>
      <c r="E719" s="186">
        <v>46293</v>
      </c>
      <c r="F719" t="s">
        <v>16141</v>
      </c>
      <c r="G719" s="183" t="s">
        <v>16142</v>
      </c>
      <c r="H719" t="s">
        <v>16143</v>
      </c>
    </row>
    <row r="720" spans="1:8" x14ac:dyDescent="0.2">
      <c r="A720" s="183" t="s">
        <v>6064</v>
      </c>
      <c r="B720" t="s">
        <v>6065</v>
      </c>
      <c r="C720">
        <v>72</v>
      </c>
      <c r="D720" s="221" t="s">
        <v>3057</v>
      </c>
      <c r="E720" s="186">
        <v>46293</v>
      </c>
      <c r="F720" t="s">
        <v>16141</v>
      </c>
      <c r="G720" s="183" t="s">
        <v>16142</v>
      </c>
      <c r="H720" t="s">
        <v>16143</v>
      </c>
    </row>
    <row r="721" spans="1:8" x14ac:dyDescent="0.2">
      <c r="A721" s="183" t="s">
        <v>6066</v>
      </c>
      <c r="B721" t="s">
        <v>6067</v>
      </c>
      <c r="C721">
        <v>0</v>
      </c>
      <c r="D721" s="221" t="s">
        <v>3057</v>
      </c>
      <c r="E721" s="186">
        <v>46293</v>
      </c>
      <c r="F721" t="s">
        <v>16141</v>
      </c>
      <c r="G721" s="183" t="s">
        <v>16142</v>
      </c>
      <c r="H721" t="s">
        <v>16143</v>
      </c>
    </row>
    <row r="722" spans="1:8" x14ac:dyDescent="0.2">
      <c r="A722" s="183" t="s">
        <v>6068</v>
      </c>
      <c r="B722" t="s">
        <v>6069</v>
      </c>
      <c r="C722">
        <v>59</v>
      </c>
      <c r="D722" s="221" t="s">
        <v>3057</v>
      </c>
      <c r="E722" s="186">
        <v>46293</v>
      </c>
      <c r="F722" t="s">
        <v>16141</v>
      </c>
      <c r="G722" s="183" t="s">
        <v>16142</v>
      </c>
      <c r="H722" t="s">
        <v>16143</v>
      </c>
    </row>
    <row r="723" spans="1:8" x14ac:dyDescent="0.2">
      <c r="A723" s="183" t="s">
        <v>6070</v>
      </c>
      <c r="B723" t="s">
        <v>6071</v>
      </c>
      <c r="C723">
        <v>3</v>
      </c>
      <c r="D723" s="221" t="s">
        <v>3057</v>
      </c>
      <c r="E723" s="186">
        <v>46293</v>
      </c>
      <c r="F723" t="s">
        <v>16141</v>
      </c>
      <c r="G723" s="183" t="s">
        <v>16142</v>
      </c>
      <c r="H723" t="s">
        <v>16143</v>
      </c>
    </row>
    <row r="724" spans="1:8" x14ac:dyDescent="0.2">
      <c r="A724" s="183" t="s">
        <v>6072</v>
      </c>
      <c r="B724" t="s">
        <v>6073</v>
      </c>
      <c r="C724">
        <v>39</v>
      </c>
      <c r="D724" s="221" t="s">
        <v>3057</v>
      </c>
      <c r="E724" s="186">
        <v>46293</v>
      </c>
      <c r="F724" t="s">
        <v>16141</v>
      </c>
      <c r="G724" s="183" t="s">
        <v>16142</v>
      </c>
      <c r="H724" t="s">
        <v>16143</v>
      </c>
    </row>
    <row r="725" spans="1:8" x14ac:dyDescent="0.2">
      <c r="A725" s="183" t="s">
        <v>6074</v>
      </c>
      <c r="B725" t="s">
        <v>6075</v>
      </c>
      <c r="C725">
        <v>7</v>
      </c>
      <c r="D725" s="221" t="s">
        <v>3057</v>
      </c>
      <c r="E725" s="186">
        <v>46293</v>
      </c>
      <c r="F725" t="s">
        <v>16141</v>
      </c>
      <c r="G725" s="183" t="s">
        <v>16142</v>
      </c>
      <c r="H725" t="s">
        <v>16143</v>
      </c>
    </row>
    <row r="726" spans="1:8" x14ac:dyDescent="0.2">
      <c r="A726" s="183" t="s">
        <v>6076</v>
      </c>
      <c r="B726" t="s">
        <v>6077</v>
      </c>
      <c r="C726">
        <v>1</v>
      </c>
      <c r="D726" s="221" t="s">
        <v>3057</v>
      </c>
      <c r="E726" s="186">
        <v>46293</v>
      </c>
      <c r="F726" t="s">
        <v>16141</v>
      </c>
      <c r="G726" s="183" t="s">
        <v>16142</v>
      </c>
      <c r="H726" t="s">
        <v>16143</v>
      </c>
    </row>
    <row r="727" spans="1:8" x14ac:dyDescent="0.2">
      <c r="A727" s="183" t="s">
        <v>6106</v>
      </c>
      <c r="B727" t="s">
        <v>6107</v>
      </c>
      <c r="C727">
        <v>73</v>
      </c>
      <c r="D727" s="221" t="s">
        <v>3057</v>
      </c>
      <c r="E727" s="186">
        <v>46293</v>
      </c>
      <c r="F727" t="s">
        <v>16141</v>
      </c>
      <c r="G727" s="183" t="s">
        <v>16142</v>
      </c>
      <c r="H727" t="s">
        <v>16143</v>
      </c>
    </row>
    <row r="728" spans="1:8" x14ac:dyDescent="0.2">
      <c r="A728" s="183" t="s">
        <v>6108</v>
      </c>
      <c r="B728" t="s">
        <v>6109</v>
      </c>
      <c r="C728">
        <v>545</v>
      </c>
      <c r="D728" s="221" t="s">
        <v>3057</v>
      </c>
      <c r="E728" s="186">
        <v>46293</v>
      </c>
      <c r="F728" t="s">
        <v>16141</v>
      </c>
      <c r="G728" s="183" t="s">
        <v>16142</v>
      </c>
      <c r="H728" t="s">
        <v>16143</v>
      </c>
    </row>
    <row r="729" spans="1:8" x14ac:dyDescent="0.2">
      <c r="A729" s="183" t="s">
        <v>6110</v>
      </c>
      <c r="B729" t="s">
        <v>6111</v>
      </c>
      <c r="C729">
        <v>407</v>
      </c>
      <c r="D729" s="221" t="s">
        <v>3057</v>
      </c>
      <c r="E729" s="186">
        <v>46293</v>
      </c>
      <c r="F729" t="s">
        <v>16141</v>
      </c>
      <c r="G729" s="183" t="s">
        <v>16142</v>
      </c>
      <c r="H729" t="s">
        <v>16143</v>
      </c>
    </row>
    <row r="730" spans="1:8" x14ac:dyDescent="0.2">
      <c r="A730" s="183" t="s">
        <v>6112</v>
      </c>
      <c r="B730" t="s">
        <v>6113</v>
      </c>
      <c r="C730">
        <v>218</v>
      </c>
      <c r="D730" s="221" t="s">
        <v>3057</v>
      </c>
      <c r="E730" s="186">
        <v>46293</v>
      </c>
      <c r="F730" t="s">
        <v>16141</v>
      </c>
      <c r="G730" s="183" t="s">
        <v>16142</v>
      </c>
      <c r="H730" t="s">
        <v>16143</v>
      </c>
    </row>
    <row r="731" spans="1:8" x14ac:dyDescent="0.2">
      <c r="A731" s="183" t="s">
        <v>6114</v>
      </c>
      <c r="B731" t="s">
        <v>6115</v>
      </c>
      <c r="C731">
        <v>264</v>
      </c>
      <c r="D731" s="221" t="s">
        <v>3057</v>
      </c>
      <c r="E731" s="186">
        <v>46293</v>
      </c>
      <c r="F731" t="s">
        <v>16141</v>
      </c>
      <c r="G731" s="183" t="s">
        <v>16142</v>
      </c>
      <c r="H731" t="s">
        <v>16143</v>
      </c>
    </row>
    <row r="732" spans="1:8" x14ac:dyDescent="0.2">
      <c r="A732" s="183" t="s">
        <v>6116</v>
      </c>
      <c r="B732" t="s">
        <v>6117</v>
      </c>
      <c r="C732">
        <v>24</v>
      </c>
      <c r="D732" s="221" t="s">
        <v>3057</v>
      </c>
      <c r="E732" s="186">
        <v>46293</v>
      </c>
      <c r="F732" t="s">
        <v>16141</v>
      </c>
      <c r="G732" s="183" t="s">
        <v>16142</v>
      </c>
      <c r="H732" t="s">
        <v>16143</v>
      </c>
    </row>
    <row r="733" spans="1:8" x14ac:dyDescent="0.2">
      <c r="A733" s="183" t="s">
        <v>6123</v>
      </c>
      <c r="B733" t="s">
        <v>6124</v>
      </c>
      <c r="C733">
        <v>342</v>
      </c>
      <c r="D733" s="221" t="s">
        <v>3057</v>
      </c>
      <c r="E733" s="186">
        <v>46293</v>
      </c>
      <c r="F733" t="s">
        <v>16141</v>
      </c>
      <c r="G733" s="183" t="s">
        <v>16142</v>
      </c>
      <c r="H733" t="s">
        <v>16143</v>
      </c>
    </row>
    <row r="734" spans="1:8" x14ac:dyDescent="0.2">
      <c r="A734" s="183" t="s">
        <v>3920</v>
      </c>
      <c r="B734" t="s">
        <v>6142</v>
      </c>
      <c r="C734">
        <v>7</v>
      </c>
      <c r="D734" s="221" t="s">
        <v>3057</v>
      </c>
      <c r="E734" s="186">
        <v>46293</v>
      </c>
      <c r="F734" t="s">
        <v>16141</v>
      </c>
      <c r="G734" s="183" t="s">
        <v>16142</v>
      </c>
      <c r="H734" t="s">
        <v>16143</v>
      </c>
    </row>
    <row r="735" spans="1:8" x14ac:dyDescent="0.2">
      <c r="A735" s="183" t="s">
        <v>3921</v>
      </c>
      <c r="B735" t="s">
        <v>6143</v>
      </c>
      <c r="C735">
        <v>12</v>
      </c>
      <c r="D735" s="221" t="s">
        <v>3057</v>
      </c>
      <c r="E735" s="186">
        <v>46293</v>
      </c>
      <c r="F735" t="s">
        <v>16141</v>
      </c>
      <c r="G735" s="183" t="s">
        <v>16142</v>
      </c>
      <c r="H735" t="s">
        <v>16143</v>
      </c>
    </row>
    <row r="736" spans="1:8" x14ac:dyDescent="0.2">
      <c r="A736" s="183" t="s">
        <v>3922</v>
      </c>
      <c r="B736" t="s">
        <v>6144</v>
      </c>
      <c r="C736">
        <v>28</v>
      </c>
      <c r="D736" s="221" t="s">
        <v>3057</v>
      </c>
      <c r="E736" s="186">
        <v>46293</v>
      </c>
      <c r="F736" t="s">
        <v>16141</v>
      </c>
      <c r="G736" s="183" t="s">
        <v>16142</v>
      </c>
      <c r="H736" t="s">
        <v>16143</v>
      </c>
    </row>
    <row r="737" spans="1:8" x14ac:dyDescent="0.2">
      <c r="A737" s="183" t="s">
        <v>3923</v>
      </c>
      <c r="B737" t="s">
        <v>6145</v>
      </c>
      <c r="C737">
        <v>8</v>
      </c>
      <c r="D737" s="221" t="s">
        <v>3057</v>
      </c>
      <c r="E737" s="186">
        <v>46293</v>
      </c>
      <c r="F737" t="s">
        <v>16141</v>
      </c>
      <c r="G737" s="183" t="s">
        <v>16142</v>
      </c>
      <c r="H737" t="s">
        <v>16143</v>
      </c>
    </row>
    <row r="738" spans="1:8" x14ac:dyDescent="0.2">
      <c r="A738" s="183" t="s">
        <v>3924</v>
      </c>
      <c r="B738" t="s">
        <v>6146</v>
      </c>
      <c r="C738">
        <v>16</v>
      </c>
      <c r="D738" s="221" t="s">
        <v>3057</v>
      </c>
      <c r="E738" s="186">
        <v>46293</v>
      </c>
      <c r="F738" t="s">
        <v>16141</v>
      </c>
      <c r="G738" s="183" t="s">
        <v>16142</v>
      </c>
      <c r="H738" t="s">
        <v>16143</v>
      </c>
    </row>
    <row r="739" spans="1:8" x14ac:dyDescent="0.2">
      <c r="A739" s="183" t="s">
        <v>3925</v>
      </c>
      <c r="B739" t="s">
        <v>6147</v>
      </c>
      <c r="C739">
        <v>23</v>
      </c>
      <c r="D739" s="221" t="s">
        <v>3057</v>
      </c>
      <c r="E739" s="186">
        <v>46293</v>
      </c>
      <c r="F739" t="s">
        <v>16141</v>
      </c>
      <c r="G739" s="183" t="s">
        <v>16142</v>
      </c>
      <c r="H739" t="s">
        <v>16143</v>
      </c>
    </row>
    <row r="740" spans="1:8" x14ac:dyDescent="0.2">
      <c r="A740" s="183" t="s">
        <v>3926</v>
      </c>
      <c r="B740" t="s">
        <v>6148</v>
      </c>
      <c r="C740">
        <v>19</v>
      </c>
      <c r="D740" s="221" t="s">
        <v>3057</v>
      </c>
      <c r="E740" s="186">
        <v>46293</v>
      </c>
      <c r="F740" t="s">
        <v>16141</v>
      </c>
      <c r="G740" s="183" t="s">
        <v>16142</v>
      </c>
      <c r="H740" t="s">
        <v>16143</v>
      </c>
    </row>
    <row r="741" spans="1:8" x14ac:dyDescent="0.2">
      <c r="A741" s="183" t="s">
        <v>3927</v>
      </c>
      <c r="B741" t="s">
        <v>6149</v>
      </c>
      <c r="C741">
        <v>25</v>
      </c>
      <c r="D741" s="221" t="s">
        <v>3057</v>
      </c>
      <c r="E741" s="186">
        <v>46293</v>
      </c>
      <c r="F741" t="s">
        <v>16141</v>
      </c>
      <c r="G741" s="183" t="s">
        <v>16142</v>
      </c>
      <c r="H741" t="s">
        <v>16143</v>
      </c>
    </row>
    <row r="742" spans="1:8" x14ac:dyDescent="0.2">
      <c r="A742" s="183" t="s">
        <v>3928</v>
      </c>
      <c r="B742" t="s">
        <v>6150</v>
      </c>
      <c r="C742">
        <v>15</v>
      </c>
      <c r="D742" s="221" t="s">
        <v>3057</v>
      </c>
      <c r="E742" s="186">
        <v>46293</v>
      </c>
      <c r="F742" t="s">
        <v>16141</v>
      </c>
      <c r="G742" s="183" t="s">
        <v>16142</v>
      </c>
      <c r="H742" t="s">
        <v>16143</v>
      </c>
    </row>
    <row r="743" spans="1:8" x14ac:dyDescent="0.2">
      <c r="A743" s="183" t="s">
        <v>3929</v>
      </c>
      <c r="B743" t="s">
        <v>6151</v>
      </c>
      <c r="C743">
        <v>11</v>
      </c>
      <c r="D743" s="221" t="s">
        <v>3057</v>
      </c>
      <c r="E743" s="186">
        <v>46293</v>
      </c>
      <c r="F743" t="s">
        <v>16141</v>
      </c>
      <c r="G743" s="183" t="s">
        <v>16142</v>
      </c>
      <c r="H743" t="s">
        <v>16143</v>
      </c>
    </row>
    <row r="744" spans="1:8" x14ac:dyDescent="0.2">
      <c r="A744" s="183" t="s">
        <v>3930</v>
      </c>
      <c r="B744" t="s">
        <v>6152</v>
      </c>
      <c r="C744">
        <v>15</v>
      </c>
      <c r="D744" s="221" t="s">
        <v>3057</v>
      </c>
      <c r="E744" s="186">
        <v>46293</v>
      </c>
      <c r="F744" t="s">
        <v>16141</v>
      </c>
      <c r="G744" s="183" t="s">
        <v>16142</v>
      </c>
      <c r="H744" t="s">
        <v>16143</v>
      </c>
    </row>
    <row r="745" spans="1:8" x14ac:dyDescent="0.2">
      <c r="A745" s="183" t="s">
        <v>3931</v>
      </c>
      <c r="B745" t="s">
        <v>6153</v>
      </c>
      <c r="C745">
        <v>8</v>
      </c>
      <c r="D745" s="221" t="s">
        <v>3057</v>
      </c>
      <c r="E745" s="186">
        <v>46293</v>
      </c>
      <c r="F745" t="s">
        <v>16141</v>
      </c>
      <c r="G745" s="183" t="s">
        <v>16142</v>
      </c>
      <c r="H745" t="s">
        <v>16143</v>
      </c>
    </row>
    <row r="746" spans="1:8" x14ac:dyDescent="0.2">
      <c r="A746" s="183" t="s">
        <v>3932</v>
      </c>
      <c r="B746" t="s">
        <v>6154</v>
      </c>
      <c r="C746">
        <v>19</v>
      </c>
      <c r="D746" s="221" t="s">
        <v>3057</v>
      </c>
      <c r="E746" s="186">
        <v>46293</v>
      </c>
      <c r="F746" t="s">
        <v>16141</v>
      </c>
      <c r="G746" s="183" t="s">
        <v>16142</v>
      </c>
      <c r="H746" t="s">
        <v>16143</v>
      </c>
    </row>
    <row r="747" spans="1:8" x14ac:dyDescent="0.2">
      <c r="A747" s="183" t="s">
        <v>3933</v>
      </c>
      <c r="B747" t="s">
        <v>6155</v>
      </c>
      <c r="C747">
        <v>5</v>
      </c>
      <c r="D747" s="221" t="s">
        <v>3057</v>
      </c>
      <c r="E747" s="186">
        <v>46293</v>
      </c>
      <c r="F747" t="s">
        <v>16141</v>
      </c>
      <c r="G747" s="183" t="s">
        <v>16142</v>
      </c>
      <c r="H747" t="s">
        <v>16143</v>
      </c>
    </row>
    <row r="748" spans="1:8" x14ac:dyDescent="0.2">
      <c r="A748" s="183" t="s">
        <v>3934</v>
      </c>
      <c r="B748" t="s">
        <v>6156</v>
      </c>
      <c r="C748">
        <v>4</v>
      </c>
      <c r="D748" s="221" t="s">
        <v>3057</v>
      </c>
      <c r="E748" s="186">
        <v>46293</v>
      </c>
      <c r="F748" t="s">
        <v>16141</v>
      </c>
      <c r="G748" s="183" t="s">
        <v>16142</v>
      </c>
      <c r="H748" t="s">
        <v>16143</v>
      </c>
    </row>
    <row r="749" spans="1:8" x14ac:dyDescent="0.2">
      <c r="A749" s="183" t="s">
        <v>3935</v>
      </c>
      <c r="B749" t="s">
        <v>6157</v>
      </c>
      <c r="C749">
        <v>4</v>
      </c>
      <c r="D749" s="221" t="s">
        <v>3057</v>
      </c>
      <c r="E749" s="186">
        <v>46293</v>
      </c>
      <c r="F749" t="s">
        <v>16141</v>
      </c>
      <c r="G749" s="183" t="s">
        <v>16142</v>
      </c>
      <c r="H749" t="s">
        <v>16143</v>
      </c>
    </row>
    <row r="750" spans="1:8" x14ac:dyDescent="0.2">
      <c r="A750" s="183" t="s">
        <v>3936</v>
      </c>
      <c r="B750" t="s">
        <v>6158</v>
      </c>
      <c r="C750">
        <v>12</v>
      </c>
      <c r="D750" s="221" t="s">
        <v>3057</v>
      </c>
      <c r="E750" s="186">
        <v>46293</v>
      </c>
      <c r="F750" t="s">
        <v>16141</v>
      </c>
      <c r="G750" s="183" t="s">
        <v>16142</v>
      </c>
      <c r="H750" t="s">
        <v>16143</v>
      </c>
    </row>
    <row r="751" spans="1:8" x14ac:dyDescent="0.2">
      <c r="A751" s="183" t="s">
        <v>10582</v>
      </c>
      <c r="B751" t="s">
        <v>10583</v>
      </c>
      <c r="C751">
        <v>0</v>
      </c>
      <c r="D751" s="221" t="s">
        <v>3057</v>
      </c>
      <c r="E751" s="186">
        <v>46293</v>
      </c>
      <c r="F751" t="s">
        <v>16141</v>
      </c>
      <c r="G751" s="183" t="s">
        <v>16145</v>
      </c>
      <c r="H751" t="s">
        <v>16146</v>
      </c>
    </row>
    <row r="752" spans="1:8" x14ac:dyDescent="0.2">
      <c r="A752" s="183" t="s">
        <v>10584</v>
      </c>
      <c r="B752" t="s">
        <v>10585</v>
      </c>
      <c r="C752">
        <v>0</v>
      </c>
      <c r="D752" s="221" t="s">
        <v>3057</v>
      </c>
      <c r="E752" s="186">
        <v>46293</v>
      </c>
      <c r="F752" t="s">
        <v>16141</v>
      </c>
      <c r="G752" s="183" t="s">
        <v>16145</v>
      </c>
      <c r="H752" t="s">
        <v>16146</v>
      </c>
    </row>
    <row r="753" spans="1:8" x14ac:dyDescent="0.2">
      <c r="A753" s="183" t="s">
        <v>10586</v>
      </c>
      <c r="B753" t="s">
        <v>10587</v>
      </c>
      <c r="C753">
        <v>0</v>
      </c>
      <c r="D753" s="221" t="s">
        <v>3057</v>
      </c>
      <c r="E753" s="186">
        <v>46293</v>
      </c>
      <c r="F753" t="s">
        <v>16141</v>
      </c>
      <c r="G753" s="183" t="s">
        <v>16145</v>
      </c>
      <c r="H753" t="s">
        <v>16146</v>
      </c>
    </row>
    <row r="754" spans="1:8" x14ac:dyDescent="0.2">
      <c r="A754" s="183" t="s">
        <v>10588</v>
      </c>
      <c r="B754" t="s">
        <v>10589</v>
      </c>
      <c r="C754">
        <v>31</v>
      </c>
      <c r="D754" s="221" t="s">
        <v>3057</v>
      </c>
      <c r="E754" s="186">
        <v>46293</v>
      </c>
      <c r="F754" t="s">
        <v>16141</v>
      </c>
      <c r="G754" s="183" t="s">
        <v>16145</v>
      </c>
      <c r="H754" t="s">
        <v>16146</v>
      </c>
    </row>
    <row r="755" spans="1:8" x14ac:dyDescent="0.2">
      <c r="A755" s="183" t="s">
        <v>10590</v>
      </c>
      <c r="B755" t="s">
        <v>10591</v>
      </c>
      <c r="C755">
        <v>2</v>
      </c>
      <c r="D755" s="221" t="s">
        <v>3057</v>
      </c>
      <c r="E755" s="186">
        <v>46293</v>
      </c>
      <c r="F755" t="s">
        <v>16141</v>
      </c>
      <c r="G755" s="183" t="s">
        <v>16145</v>
      </c>
      <c r="H755" t="s">
        <v>16146</v>
      </c>
    </row>
    <row r="756" spans="1:8" x14ac:dyDescent="0.2">
      <c r="A756" s="183" t="s">
        <v>10592</v>
      </c>
      <c r="B756" t="s">
        <v>10593</v>
      </c>
      <c r="C756">
        <v>43</v>
      </c>
      <c r="D756" s="221" t="s">
        <v>3057</v>
      </c>
      <c r="E756" s="186">
        <v>46293</v>
      </c>
      <c r="F756" t="s">
        <v>16141</v>
      </c>
      <c r="G756" s="183" t="s">
        <v>16145</v>
      </c>
      <c r="H756" t="s">
        <v>16146</v>
      </c>
    </row>
    <row r="757" spans="1:8" x14ac:dyDescent="0.2">
      <c r="A757" s="183" t="s">
        <v>10594</v>
      </c>
      <c r="B757" t="s">
        <v>10595</v>
      </c>
      <c r="C757">
        <v>0</v>
      </c>
      <c r="D757" s="221" t="s">
        <v>3057</v>
      </c>
      <c r="E757" s="186">
        <v>46293</v>
      </c>
      <c r="F757" t="s">
        <v>16141</v>
      </c>
      <c r="G757" s="183" t="s">
        <v>16145</v>
      </c>
      <c r="H757" t="s">
        <v>16146</v>
      </c>
    </row>
    <row r="758" spans="1:8" x14ac:dyDescent="0.2">
      <c r="A758" s="183" t="s">
        <v>10596</v>
      </c>
      <c r="B758" t="s">
        <v>10597</v>
      </c>
      <c r="C758">
        <v>0</v>
      </c>
      <c r="D758" s="221" t="s">
        <v>3057</v>
      </c>
      <c r="E758" s="186">
        <v>46293</v>
      </c>
      <c r="F758" t="s">
        <v>16141</v>
      </c>
      <c r="G758" s="183" t="s">
        <v>16145</v>
      </c>
      <c r="H758" t="s">
        <v>16146</v>
      </c>
    </row>
    <row r="759" spans="1:8" x14ac:dyDescent="0.2">
      <c r="A759" s="183" t="s">
        <v>10598</v>
      </c>
      <c r="B759" t="s">
        <v>10599</v>
      </c>
      <c r="C759">
        <v>0</v>
      </c>
      <c r="D759" s="221" t="s">
        <v>3057</v>
      </c>
      <c r="E759" s="186">
        <v>46293</v>
      </c>
      <c r="F759" t="s">
        <v>16141</v>
      </c>
      <c r="G759" s="183" t="s">
        <v>16145</v>
      </c>
      <c r="H759" t="s">
        <v>16146</v>
      </c>
    </row>
    <row r="760" spans="1:8" x14ac:dyDescent="0.2">
      <c r="A760" s="183" t="s">
        <v>10600</v>
      </c>
      <c r="B760" t="s">
        <v>10601</v>
      </c>
      <c r="C760">
        <v>20</v>
      </c>
      <c r="D760" s="221" t="s">
        <v>3057</v>
      </c>
      <c r="E760" s="186">
        <v>46293</v>
      </c>
      <c r="F760" t="s">
        <v>16141</v>
      </c>
      <c r="G760" s="183" t="s">
        <v>16145</v>
      </c>
      <c r="H760" t="s">
        <v>16146</v>
      </c>
    </row>
    <row r="761" spans="1:8" x14ac:dyDescent="0.2">
      <c r="A761" s="183" t="s">
        <v>10602</v>
      </c>
      <c r="B761" t="s">
        <v>10603</v>
      </c>
      <c r="C761">
        <v>42</v>
      </c>
      <c r="D761" s="221" t="s">
        <v>3057</v>
      </c>
      <c r="E761" s="186">
        <v>46293</v>
      </c>
      <c r="F761" t="s">
        <v>16141</v>
      </c>
      <c r="G761" s="183" t="s">
        <v>16145</v>
      </c>
      <c r="H761" t="s">
        <v>16146</v>
      </c>
    </row>
    <row r="762" spans="1:8" x14ac:dyDescent="0.2">
      <c r="A762" s="183" t="s">
        <v>10604</v>
      </c>
      <c r="B762" t="s">
        <v>10605</v>
      </c>
      <c r="C762">
        <v>19</v>
      </c>
      <c r="D762" s="221" t="s">
        <v>3057</v>
      </c>
      <c r="E762" s="186">
        <v>46293</v>
      </c>
      <c r="F762" t="s">
        <v>16141</v>
      </c>
      <c r="G762" s="183" t="s">
        <v>16145</v>
      </c>
      <c r="H762" t="s">
        <v>16146</v>
      </c>
    </row>
    <row r="763" spans="1:8" x14ac:dyDescent="0.2">
      <c r="A763" s="183" t="s">
        <v>10606</v>
      </c>
      <c r="B763" t="s">
        <v>10607</v>
      </c>
      <c r="C763">
        <v>10</v>
      </c>
      <c r="D763" s="221" t="s">
        <v>3057</v>
      </c>
      <c r="E763" s="186">
        <v>46293</v>
      </c>
      <c r="F763" t="s">
        <v>16141</v>
      </c>
      <c r="G763" s="183" t="s">
        <v>16145</v>
      </c>
      <c r="H763" t="s">
        <v>16146</v>
      </c>
    </row>
    <row r="764" spans="1:8" x14ac:dyDescent="0.2">
      <c r="A764" s="183" t="s">
        <v>10608</v>
      </c>
      <c r="B764" t="s">
        <v>10609</v>
      </c>
      <c r="C764">
        <v>39</v>
      </c>
      <c r="D764" s="221" t="s">
        <v>3057</v>
      </c>
      <c r="E764" s="186">
        <v>46293</v>
      </c>
      <c r="F764" t="s">
        <v>16141</v>
      </c>
      <c r="G764" s="183" t="s">
        <v>16145</v>
      </c>
      <c r="H764" t="s">
        <v>16146</v>
      </c>
    </row>
    <row r="765" spans="1:8" x14ac:dyDescent="0.2">
      <c r="A765" s="183" t="s">
        <v>10610</v>
      </c>
      <c r="B765" t="s">
        <v>10611</v>
      </c>
      <c r="C765">
        <v>3</v>
      </c>
      <c r="D765" s="221" t="s">
        <v>3057</v>
      </c>
      <c r="E765" s="186">
        <v>46293</v>
      </c>
      <c r="F765" t="s">
        <v>16141</v>
      </c>
      <c r="G765" s="183" t="s">
        <v>16145</v>
      </c>
      <c r="H765" t="s">
        <v>16146</v>
      </c>
    </row>
    <row r="766" spans="1:8" x14ac:dyDescent="0.2">
      <c r="A766" s="183" t="s">
        <v>10612</v>
      </c>
      <c r="B766" t="s">
        <v>10613</v>
      </c>
      <c r="C766">
        <v>6</v>
      </c>
      <c r="D766" s="221" t="s">
        <v>3057</v>
      </c>
      <c r="E766" s="186">
        <v>46293</v>
      </c>
      <c r="F766" t="s">
        <v>16141</v>
      </c>
      <c r="G766" s="183" t="s">
        <v>16145</v>
      </c>
      <c r="H766" t="s">
        <v>16146</v>
      </c>
    </row>
    <row r="767" spans="1:8" x14ac:dyDescent="0.2">
      <c r="A767" s="183" t="s">
        <v>10614</v>
      </c>
      <c r="B767" t="s">
        <v>10615</v>
      </c>
      <c r="C767">
        <v>8</v>
      </c>
      <c r="D767" s="221" t="s">
        <v>3057</v>
      </c>
      <c r="E767" s="186">
        <v>46293</v>
      </c>
      <c r="F767" t="s">
        <v>16141</v>
      </c>
      <c r="G767" s="183" t="s">
        <v>16145</v>
      </c>
      <c r="H767" t="s">
        <v>16146</v>
      </c>
    </row>
    <row r="768" spans="1:8" x14ac:dyDescent="0.2">
      <c r="A768" s="183" t="s">
        <v>10616</v>
      </c>
      <c r="B768" t="s">
        <v>10617</v>
      </c>
      <c r="C768">
        <v>0</v>
      </c>
      <c r="D768" s="221" t="s">
        <v>3057</v>
      </c>
      <c r="E768" s="186">
        <v>46293</v>
      </c>
      <c r="F768" t="s">
        <v>16141</v>
      </c>
      <c r="G768" s="183" t="s">
        <v>16145</v>
      </c>
      <c r="H768" t="s">
        <v>16146</v>
      </c>
    </row>
    <row r="769" spans="1:8" x14ac:dyDescent="0.2">
      <c r="A769" s="183" t="s">
        <v>10618</v>
      </c>
      <c r="B769" t="s">
        <v>10619</v>
      </c>
      <c r="C769">
        <v>0</v>
      </c>
      <c r="D769" s="221" t="s">
        <v>3057</v>
      </c>
      <c r="E769" s="186">
        <v>46293</v>
      </c>
      <c r="F769" t="s">
        <v>16141</v>
      </c>
      <c r="G769" s="183" t="s">
        <v>16145</v>
      </c>
      <c r="H769" t="s">
        <v>16146</v>
      </c>
    </row>
    <row r="770" spans="1:8" x14ac:dyDescent="0.2">
      <c r="A770" s="183" t="s">
        <v>10620</v>
      </c>
      <c r="B770" t="s">
        <v>10621</v>
      </c>
      <c r="C770">
        <v>0</v>
      </c>
      <c r="D770" s="221" t="s">
        <v>3057</v>
      </c>
      <c r="E770" s="186">
        <v>46293</v>
      </c>
      <c r="F770" t="s">
        <v>16141</v>
      </c>
      <c r="G770" s="183" t="s">
        <v>16145</v>
      </c>
      <c r="H770" t="s">
        <v>16146</v>
      </c>
    </row>
    <row r="771" spans="1:8" x14ac:dyDescent="0.2">
      <c r="A771" s="183" t="s">
        <v>10622</v>
      </c>
      <c r="B771" t="s">
        <v>10623</v>
      </c>
      <c r="C771">
        <v>0</v>
      </c>
      <c r="D771" s="221" t="s">
        <v>3057</v>
      </c>
      <c r="E771" s="186">
        <v>46293</v>
      </c>
      <c r="F771" t="s">
        <v>16141</v>
      </c>
      <c r="G771" s="183" t="s">
        <v>16145</v>
      </c>
      <c r="H771" t="s">
        <v>16146</v>
      </c>
    </row>
    <row r="772" spans="1:8" x14ac:dyDescent="0.2">
      <c r="A772" s="183" t="s">
        <v>10624</v>
      </c>
      <c r="B772" t="s">
        <v>10625</v>
      </c>
      <c r="C772">
        <v>0</v>
      </c>
      <c r="D772" s="221" t="s">
        <v>3057</v>
      </c>
      <c r="E772" s="186">
        <v>46293</v>
      </c>
      <c r="F772" t="s">
        <v>16141</v>
      </c>
      <c r="G772" s="183" t="s">
        <v>16145</v>
      </c>
      <c r="H772" t="s">
        <v>16146</v>
      </c>
    </row>
    <row r="773" spans="1:8" x14ac:dyDescent="0.2">
      <c r="A773" s="183" t="s">
        <v>10626</v>
      </c>
      <c r="B773" t="s">
        <v>10627</v>
      </c>
      <c r="C773">
        <v>0</v>
      </c>
      <c r="D773" s="221" t="s">
        <v>3057</v>
      </c>
      <c r="E773" s="186">
        <v>46293</v>
      </c>
      <c r="F773" t="s">
        <v>16141</v>
      </c>
      <c r="G773" s="183" t="s">
        <v>16145</v>
      </c>
      <c r="H773" t="s">
        <v>16146</v>
      </c>
    </row>
    <row r="774" spans="1:8" x14ac:dyDescent="0.2">
      <c r="A774" s="183" t="s">
        <v>3937</v>
      </c>
      <c r="B774" t="s">
        <v>3938</v>
      </c>
      <c r="C774">
        <v>30</v>
      </c>
      <c r="D774" s="221" t="s">
        <v>3057</v>
      </c>
      <c r="E774" s="186">
        <v>46293</v>
      </c>
      <c r="F774" t="s">
        <v>16141</v>
      </c>
      <c r="G774" s="183" t="s">
        <v>16145</v>
      </c>
      <c r="H774" t="s">
        <v>16146</v>
      </c>
    </row>
    <row r="775" spans="1:8" x14ac:dyDescent="0.2">
      <c r="A775" s="183" t="s">
        <v>3937</v>
      </c>
      <c r="B775" t="s">
        <v>3938</v>
      </c>
      <c r="C775">
        <v>147</v>
      </c>
      <c r="D775" s="221" t="s">
        <v>3057</v>
      </c>
      <c r="E775" s="186">
        <v>46293</v>
      </c>
      <c r="F775" t="s">
        <v>16141</v>
      </c>
      <c r="G775" s="183" t="s">
        <v>16142</v>
      </c>
      <c r="H775" t="s">
        <v>16143</v>
      </c>
    </row>
    <row r="776" spans="1:8" x14ac:dyDescent="0.2">
      <c r="A776" s="183" t="s">
        <v>3939</v>
      </c>
      <c r="B776" t="s">
        <v>3940</v>
      </c>
      <c r="C776">
        <v>0</v>
      </c>
      <c r="D776" s="221" t="s">
        <v>3057</v>
      </c>
      <c r="E776" s="186">
        <v>46293</v>
      </c>
      <c r="F776" t="s">
        <v>16141</v>
      </c>
      <c r="G776" s="183" t="s">
        <v>16145</v>
      </c>
      <c r="H776" t="s">
        <v>16146</v>
      </c>
    </row>
    <row r="777" spans="1:8" x14ac:dyDescent="0.2">
      <c r="A777" s="183" t="s">
        <v>3939</v>
      </c>
      <c r="B777" t="s">
        <v>3940</v>
      </c>
      <c r="C777">
        <v>59</v>
      </c>
      <c r="D777" s="221" t="s">
        <v>3057</v>
      </c>
      <c r="E777" s="186">
        <v>46293</v>
      </c>
      <c r="F777" t="s">
        <v>16141</v>
      </c>
      <c r="G777" s="183" t="s">
        <v>16142</v>
      </c>
      <c r="H777" t="s">
        <v>16143</v>
      </c>
    </row>
    <row r="778" spans="1:8" x14ac:dyDescent="0.2">
      <c r="A778" s="183" t="s">
        <v>3941</v>
      </c>
      <c r="B778" t="s">
        <v>3942</v>
      </c>
      <c r="C778">
        <v>0</v>
      </c>
      <c r="D778" s="221" t="s">
        <v>3057</v>
      </c>
      <c r="E778" s="186">
        <v>46293</v>
      </c>
      <c r="F778" t="s">
        <v>16141</v>
      </c>
      <c r="G778" s="183" t="s">
        <v>16145</v>
      </c>
      <c r="H778" t="s">
        <v>16146</v>
      </c>
    </row>
    <row r="779" spans="1:8" x14ac:dyDescent="0.2">
      <c r="A779" s="183" t="s">
        <v>3941</v>
      </c>
      <c r="B779" t="s">
        <v>3942</v>
      </c>
      <c r="C779">
        <v>44</v>
      </c>
      <c r="D779" s="221" t="s">
        <v>3057</v>
      </c>
      <c r="E779" s="186">
        <v>46293</v>
      </c>
      <c r="F779" t="s">
        <v>16141</v>
      </c>
      <c r="G779" s="183" t="s">
        <v>16142</v>
      </c>
      <c r="H779" t="s">
        <v>16143</v>
      </c>
    </row>
    <row r="780" spans="1:8" x14ac:dyDescent="0.2">
      <c r="A780" s="183" t="s">
        <v>3943</v>
      </c>
      <c r="B780" t="s">
        <v>3944</v>
      </c>
      <c r="C780">
        <v>38</v>
      </c>
      <c r="D780" s="221" t="s">
        <v>3057</v>
      </c>
      <c r="E780" s="186">
        <v>46293</v>
      </c>
      <c r="F780" t="s">
        <v>16141</v>
      </c>
      <c r="G780" s="183" t="s">
        <v>16145</v>
      </c>
      <c r="H780" t="s">
        <v>16146</v>
      </c>
    </row>
    <row r="781" spans="1:8" x14ac:dyDescent="0.2">
      <c r="A781" s="183" t="s">
        <v>3943</v>
      </c>
      <c r="B781" t="s">
        <v>3944</v>
      </c>
      <c r="C781">
        <v>38</v>
      </c>
      <c r="D781" s="221" t="s">
        <v>3057</v>
      </c>
      <c r="E781" s="186">
        <v>46293</v>
      </c>
      <c r="F781" t="s">
        <v>16141</v>
      </c>
      <c r="G781" s="183" t="s">
        <v>16142</v>
      </c>
      <c r="H781" t="s">
        <v>16143</v>
      </c>
    </row>
    <row r="782" spans="1:8" x14ac:dyDescent="0.2">
      <c r="A782" s="183" t="s">
        <v>3945</v>
      </c>
      <c r="B782" t="s">
        <v>3946</v>
      </c>
      <c r="C782">
        <v>0</v>
      </c>
      <c r="D782" s="221" t="s">
        <v>3057</v>
      </c>
      <c r="E782" s="186">
        <v>46293</v>
      </c>
      <c r="F782" t="s">
        <v>16141</v>
      </c>
      <c r="G782" s="183" t="s">
        <v>16145</v>
      </c>
      <c r="H782" t="s">
        <v>16146</v>
      </c>
    </row>
    <row r="783" spans="1:8" x14ac:dyDescent="0.2">
      <c r="A783" s="183" t="s">
        <v>3945</v>
      </c>
      <c r="B783" t="s">
        <v>3946</v>
      </c>
      <c r="C783">
        <v>0</v>
      </c>
      <c r="D783" s="221" t="s">
        <v>3057</v>
      </c>
      <c r="E783" s="186">
        <v>46293</v>
      </c>
      <c r="F783" t="s">
        <v>16141</v>
      </c>
      <c r="G783" s="183" t="s">
        <v>16142</v>
      </c>
      <c r="H783" t="s">
        <v>16143</v>
      </c>
    </row>
    <row r="784" spans="1:8" x14ac:dyDescent="0.2">
      <c r="A784" s="183" t="s">
        <v>3947</v>
      </c>
      <c r="B784" t="s">
        <v>3948</v>
      </c>
      <c r="C784">
        <v>0</v>
      </c>
      <c r="D784" s="221" t="s">
        <v>3057</v>
      </c>
      <c r="E784" s="186">
        <v>46293</v>
      </c>
      <c r="F784" t="s">
        <v>16141</v>
      </c>
      <c r="G784" s="183" t="s">
        <v>16145</v>
      </c>
      <c r="H784" t="s">
        <v>16146</v>
      </c>
    </row>
    <row r="785" spans="1:8" x14ac:dyDescent="0.2">
      <c r="A785" s="183" t="s">
        <v>3947</v>
      </c>
      <c r="B785" t="s">
        <v>3948</v>
      </c>
      <c r="C785">
        <v>6</v>
      </c>
      <c r="D785" s="221" t="s">
        <v>3057</v>
      </c>
      <c r="E785" s="186">
        <v>46293</v>
      </c>
      <c r="F785" t="s">
        <v>16141</v>
      </c>
      <c r="G785" s="183" t="s">
        <v>16142</v>
      </c>
      <c r="H785" t="s">
        <v>16143</v>
      </c>
    </row>
    <row r="786" spans="1:8" x14ac:dyDescent="0.2">
      <c r="A786" s="183" t="s">
        <v>3949</v>
      </c>
      <c r="B786" t="s">
        <v>3950</v>
      </c>
      <c r="C786">
        <v>28</v>
      </c>
      <c r="D786" s="221" t="s">
        <v>3057</v>
      </c>
      <c r="E786" s="186">
        <v>46293</v>
      </c>
      <c r="F786" t="s">
        <v>16141</v>
      </c>
      <c r="G786" s="183" t="s">
        <v>16145</v>
      </c>
      <c r="H786" t="s">
        <v>16146</v>
      </c>
    </row>
    <row r="787" spans="1:8" x14ac:dyDescent="0.2">
      <c r="A787" s="183" t="s">
        <v>3949</v>
      </c>
      <c r="B787" t="s">
        <v>3950</v>
      </c>
      <c r="C787">
        <v>12</v>
      </c>
      <c r="D787" s="221" t="s">
        <v>3057</v>
      </c>
      <c r="E787" s="186">
        <v>46293</v>
      </c>
      <c r="F787" t="s">
        <v>16141</v>
      </c>
      <c r="G787" s="183" t="s">
        <v>16142</v>
      </c>
      <c r="H787" t="s">
        <v>16143</v>
      </c>
    </row>
    <row r="788" spans="1:8" x14ac:dyDescent="0.2">
      <c r="A788" s="183" t="s">
        <v>3951</v>
      </c>
      <c r="B788" t="s">
        <v>3952</v>
      </c>
      <c r="C788">
        <v>3</v>
      </c>
      <c r="D788" s="221" t="s">
        <v>3057</v>
      </c>
      <c r="E788" s="186">
        <v>46293</v>
      </c>
      <c r="F788" t="s">
        <v>16141</v>
      </c>
      <c r="G788" s="183" t="s">
        <v>16145</v>
      </c>
      <c r="H788" t="s">
        <v>16146</v>
      </c>
    </row>
    <row r="789" spans="1:8" x14ac:dyDescent="0.2">
      <c r="A789" s="183" t="s">
        <v>3951</v>
      </c>
      <c r="B789" t="s">
        <v>3952</v>
      </c>
      <c r="C789">
        <v>36</v>
      </c>
      <c r="D789" s="221" t="s">
        <v>3057</v>
      </c>
      <c r="E789" s="186">
        <v>46293</v>
      </c>
      <c r="F789" t="s">
        <v>16141</v>
      </c>
      <c r="G789" s="183" t="s">
        <v>16142</v>
      </c>
      <c r="H789" t="s">
        <v>16143</v>
      </c>
    </row>
    <row r="790" spans="1:8" x14ac:dyDescent="0.2">
      <c r="A790" s="183" t="s">
        <v>3953</v>
      </c>
      <c r="B790" t="s">
        <v>3954</v>
      </c>
      <c r="C790">
        <v>0</v>
      </c>
      <c r="D790" s="221" t="s">
        <v>3057</v>
      </c>
      <c r="E790" s="186">
        <v>46293</v>
      </c>
      <c r="F790" t="s">
        <v>16141</v>
      </c>
      <c r="G790" s="183" t="s">
        <v>16145</v>
      </c>
      <c r="H790" t="s">
        <v>16146</v>
      </c>
    </row>
    <row r="791" spans="1:8" x14ac:dyDescent="0.2">
      <c r="A791" s="183" t="s">
        <v>3953</v>
      </c>
      <c r="B791" t="s">
        <v>3954</v>
      </c>
      <c r="C791">
        <v>17</v>
      </c>
      <c r="D791" s="221" t="s">
        <v>3057</v>
      </c>
      <c r="E791" s="186">
        <v>46293</v>
      </c>
      <c r="F791" t="s">
        <v>16141</v>
      </c>
      <c r="G791" s="183" t="s">
        <v>16142</v>
      </c>
      <c r="H791" t="s">
        <v>16143</v>
      </c>
    </row>
    <row r="792" spans="1:8" x14ac:dyDescent="0.2">
      <c r="A792" s="183" t="s">
        <v>3955</v>
      </c>
      <c r="B792" t="s">
        <v>6159</v>
      </c>
      <c r="C792">
        <v>1</v>
      </c>
      <c r="D792" s="221" t="s">
        <v>3057</v>
      </c>
      <c r="E792" s="186">
        <v>46293</v>
      </c>
      <c r="F792" t="s">
        <v>16141</v>
      </c>
      <c r="G792" s="183" t="s">
        <v>16142</v>
      </c>
      <c r="H792" t="s">
        <v>16143</v>
      </c>
    </row>
    <row r="793" spans="1:8" x14ac:dyDescent="0.2">
      <c r="A793" s="183" t="s">
        <v>10628</v>
      </c>
      <c r="B793" t="s">
        <v>10629</v>
      </c>
      <c r="C793">
        <v>1714</v>
      </c>
      <c r="D793" s="221" t="s">
        <v>3057</v>
      </c>
      <c r="E793" s="186">
        <v>46293</v>
      </c>
      <c r="F793" t="s">
        <v>16141</v>
      </c>
      <c r="G793" s="183" t="s">
        <v>16145</v>
      </c>
      <c r="H793" t="s">
        <v>16146</v>
      </c>
    </row>
    <row r="794" spans="1:8" x14ac:dyDescent="0.2">
      <c r="A794" s="183" t="s">
        <v>10630</v>
      </c>
      <c r="B794" t="s">
        <v>10631</v>
      </c>
      <c r="C794">
        <v>222</v>
      </c>
      <c r="D794" s="221" t="s">
        <v>3057</v>
      </c>
      <c r="E794" s="186">
        <v>46293</v>
      </c>
      <c r="F794" t="s">
        <v>16141</v>
      </c>
      <c r="G794" s="183" t="s">
        <v>16145</v>
      </c>
      <c r="H794" t="s">
        <v>16146</v>
      </c>
    </row>
    <row r="795" spans="1:8" x14ac:dyDescent="0.2">
      <c r="A795" s="183" t="s">
        <v>10632</v>
      </c>
      <c r="B795" t="s">
        <v>10633</v>
      </c>
      <c r="C795">
        <v>29</v>
      </c>
      <c r="D795" s="221" t="s">
        <v>3057</v>
      </c>
      <c r="E795" s="186">
        <v>46293</v>
      </c>
      <c r="F795" t="s">
        <v>16141</v>
      </c>
      <c r="G795" s="183" t="s">
        <v>16145</v>
      </c>
      <c r="H795" t="s">
        <v>16146</v>
      </c>
    </row>
    <row r="796" spans="1:8" x14ac:dyDescent="0.2">
      <c r="A796" s="183" t="s">
        <v>10634</v>
      </c>
      <c r="B796" t="s">
        <v>10635</v>
      </c>
      <c r="C796">
        <v>0</v>
      </c>
      <c r="D796" s="221" t="s">
        <v>3057</v>
      </c>
      <c r="E796" s="186">
        <v>46293</v>
      </c>
      <c r="F796" t="s">
        <v>16141</v>
      </c>
      <c r="G796" s="183" t="s">
        <v>16145</v>
      </c>
      <c r="H796" t="s">
        <v>16146</v>
      </c>
    </row>
    <row r="797" spans="1:8" x14ac:dyDescent="0.2">
      <c r="A797" s="183" t="s">
        <v>10636</v>
      </c>
      <c r="B797" t="s">
        <v>10637</v>
      </c>
      <c r="C797">
        <v>0</v>
      </c>
      <c r="D797" s="221" t="s">
        <v>3057</v>
      </c>
      <c r="E797" s="186">
        <v>46293</v>
      </c>
      <c r="F797" t="s">
        <v>16141</v>
      </c>
      <c r="G797" s="183" t="s">
        <v>16145</v>
      </c>
      <c r="H797" t="s">
        <v>16146</v>
      </c>
    </row>
    <row r="798" spans="1:8" x14ac:dyDescent="0.2">
      <c r="A798" s="183" t="s">
        <v>10638</v>
      </c>
      <c r="B798" t="s">
        <v>10639</v>
      </c>
      <c r="C798">
        <v>0</v>
      </c>
      <c r="D798" s="221" t="s">
        <v>3057</v>
      </c>
      <c r="E798" s="186">
        <v>46293</v>
      </c>
      <c r="F798" t="s">
        <v>16141</v>
      </c>
      <c r="G798" s="183" t="s">
        <v>16145</v>
      </c>
      <c r="H798" t="s">
        <v>16146</v>
      </c>
    </row>
    <row r="799" spans="1:8" x14ac:dyDescent="0.2">
      <c r="A799" s="183" t="s">
        <v>10640</v>
      </c>
      <c r="B799" t="s">
        <v>10641</v>
      </c>
      <c r="C799">
        <v>0</v>
      </c>
      <c r="D799" s="221" t="s">
        <v>3057</v>
      </c>
      <c r="E799" s="186">
        <v>46293</v>
      </c>
      <c r="F799" t="s">
        <v>16141</v>
      </c>
      <c r="G799" s="183" t="s">
        <v>16145</v>
      </c>
      <c r="H799" t="s">
        <v>16146</v>
      </c>
    </row>
    <row r="800" spans="1:8" x14ac:dyDescent="0.2">
      <c r="A800" s="183" t="s">
        <v>10642</v>
      </c>
      <c r="B800" t="s">
        <v>10643</v>
      </c>
      <c r="C800">
        <v>1133</v>
      </c>
      <c r="D800" s="221" t="s">
        <v>3057</v>
      </c>
      <c r="E800" s="186">
        <v>46293</v>
      </c>
      <c r="F800" t="s">
        <v>16141</v>
      </c>
      <c r="G800" s="183" t="s">
        <v>16145</v>
      </c>
      <c r="H800" t="s">
        <v>16146</v>
      </c>
    </row>
    <row r="801" spans="1:8" x14ac:dyDescent="0.2">
      <c r="A801" s="183" t="s">
        <v>10644</v>
      </c>
      <c r="B801" t="s">
        <v>10645</v>
      </c>
      <c r="C801">
        <v>303</v>
      </c>
      <c r="D801" s="221" t="s">
        <v>3057</v>
      </c>
      <c r="E801" s="186">
        <v>46293</v>
      </c>
      <c r="F801" t="s">
        <v>16141</v>
      </c>
      <c r="G801" s="183" t="s">
        <v>16145</v>
      </c>
      <c r="H801" t="s">
        <v>16146</v>
      </c>
    </row>
    <row r="802" spans="1:8" x14ac:dyDescent="0.2">
      <c r="A802" s="183" t="s">
        <v>10646</v>
      </c>
      <c r="B802" t="s">
        <v>10647</v>
      </c>
      <c r="C802">
        <v>941</v>
      </c>
      <c r="D802" s="221" t="s">
        <v>3057</v>
      </c>
      <c r="E802" s="186">
        <v>46293</v>
      </c>
      <c r="F802" t="s">
        <v>16141</v>
      </c>
      <c r="G802" s="183" t="s">
        <v>16145</v>
      </c>
      <c r="H802" t="s">
        <v>16146</v>
      </c>
    </row>
    <row r="803" spans="1:8" x14ac:dyDescent="0.2">
      <c r="A803" s="183" t="s">
        <v>10648</v>
      </c>
      <c r="B803" t="s">
        <v>10649</v>
      </c>
      <c r="C803">
        <v>162</v>
      </c>
      <c r="D803" s="221" t="s">
        <v>3057</v>
      </c>
      <c r="E803" s="186">
        <v>46293</v>
      </c>
      <c r="F803" t="s">
        <v>16141</v>
      </c>
      <c r="G803" s="183" t="s">
        <v>16145</v>
      </c>
      <c r="H803" t="s">
        <v>16146</v>
      </c>
    </row>
    <row r="804" spans="1:8" x14ac:dyDescent="0.2">
      <c r="A804" s="183" t="s">
        <v>10650</v>
      </c>
      <c r="B804" t="s">
        <v>10651</v>
      </c>
      <c r="C804">
        <v>141</v>
      </c>
      <c r="D804" s="221" t="s">
        <v>3057</v>
      </c>
      <c r="E804" s="186">
        <v>46293</v>
      </c>
      <c r="F804" t="s">
        <v>16141</v>
      </c>
      <c r="G804" s="183" t="s">
        <v>16145</v>
      </c>
      <c r="H804" t="s">
        <v>16146</v>
      </c>
    </row>
    <row r="805" spans="1:8" x14ac:dyDescent="0.2">
      <c r="A805" s="183" t="s">
        <v>10652</v>
      </c>
      <c r="B805" t="s">
        <v>10653</v>
      </c>
      <c r="C805">
        <v>0</v>
      </c>
      <c r="D805" s="221" t="s">
        <v>3057</v>
      </c>
      <c r="E805" s="186">
        <v>46293</v>
      </c>
      <c r="F805" t="s">
        <v>16141</v>
      </c>
      <c r="G805" s="183" t="s">
        <v>16145</v>
      </c>
      <c r="H805" t="s">
        <v>16146</v>
      </c>
    </row>
    <row r="806" spans="1:8" x14ac:dyDescent="0.2">
      <c r="A806" s="183" t="s">
        <v>10654</v>
      </c>
      <c r="B806" t="s">
        <v>10655</v>
      </c>
      <c r="C806">
        <v>0</v>
      </c>
      <c r="D806" s="221" t="s">
        <v>3057</v>
      </c>
      <c r="E806" s="186">
        <v>46293</v>
      </c>
      <c r="F806" t="s">
        <v>16141</v>
      </c>
      <c r="G806" s="183" t="s">
        <v>16145</v>
      </c>
      <c r="H806" t="s">
        <v>16146</v>
      </c>
    </row>
    <row r="807" spans="1:8" x14ac:dyDescent="0.2">
      <c r="A807" s="183" t="s">
        <v>10656</v>
      </c>
      <c r="B807" t="s">
        <v>10657</v>
      </c>
      <c r="C807">
        <v>0</v>
      </c>
      <c r="D807" s="221" t="s">
        <v>3057</v>
      </c>
      <c r="E807" s="186">
        <v>46293</v>
      </c>
      <c r="F807" t="s">
        <v>16141</v>
      </c>
      <c r="G807" s="183" t="s">
        <v>16145</v>
      </c>
      <c r="H807" t="s">
        <v>16146</v>
      </c>
    </row>
    <row r="808" spans="1:8" x14ac:dyDescent="0.2">
      <c r="A808" s="183" t="s">
        <v>10658</v>
      </c>
      <c r="B808" t="s">
        <v>10659</v>
      </c>
      <c r="C808">
        <v>0</v>
      </c>
      <c r="D808" s="221" t="s">
        <v>3057</v>
      </c>
      <c r="E808" s="186">
        <v>46293</v>
      </c>
      <c r="F808" t="s">
        <v>16141</v>
      </c>
      <c r="G808" s="183" t="s">
        <v>16145</v>
      </c>
      <c r="H808" t="s">
        <v>16146</v>
      </c>
    </row>
    <row r="809" spans="1:8" x14ac:dyDescent="0.2">
      <c r="A809" s="183" t="s">
        <v>3956</v>
      </c>
      <c r="B809" t="s">
        <v>3957</v>
      </c>
      <c r="C809">
        <v>443</v>
      </c>
      <c r="D809" s="221" t="s">
        <v>3057</v>
      </c>
      <c r="E809" s="186">
        <v>46293</v>
      </c>
      <c r="F809" t="s">
        <v>16141</v>
      </c>
      <c r="G809" s="183" t="s">
        <v>16145</v>
      </c>
      <c r="H809" t="s">
        <v>16146</v>
      </c>
    </row>
    <row r="810" spans="1:8" x14ac:dyDescent="0.2">
      <c r="A810" s="183" t="s">
        <v>3956</v>
      </c>
      <c r="B810" t="s">
        <v>3957</v>
      </c>
      <c r="C810">
        <v>21</v>
      </c>
      <c r="D810" s="221" t="s">
        <v>3057</v>
      </c>
      <c r="E810" s="186">
        <v>46293</v>
      </c>
      <c r="F810" t="s">
        <v>16141</v>
      </c>
      <c r="G810" s="183" t="s">
        <v>16142</v>
      </c>
      <c r="H810" t="s">
        <v>16143</v>
      </c>
    </row>
    <row r="811" spans="1:8" x14ac:dyDescent="0.2">
      <c r="A811" s="183" t="s">
        <v>3958</v>
      </c>
      <c r="B811" t="s">
        <v>3959</v>
      </c>
      <c r="C811">
        <v>451</v>
      </c>
      <c r="D811" s="221" t="s">
        <v>3057</v>
      </c>
      <c r="E811" s="186">
        <v>46293</v>
      </c>
      <c r="F811" t="s">
        <v>16141</v>
      </c>
      <c r="G811" s="183" t="s">
        <v>16145</v>
      </c>
      <c r="H811" t="s">
        <v>16146</v>
      </c>
    </row>
    <row r="812" spans="1:8" x14ac:dyDescent="0.2">
      <c r="A812" s="183" t="s">
        <v>3958</v>
      </c>
      <c r="B812" t="s">
        <v>3959</v>
      </c>
      <c r="C812">
        <v>11</v>
      </c>
      <c r="D812" s="221" t="s">
        <v>3057</v>
      </c>
      <c r="E812" s="186">
        <v>46293</v>
      </c>
      <c r="F812" t="s">
        <v>16141</v>
      </c>
      <c r="G812" s="183" t="s">
        <v>16142</v>
      </c>
      <c r="H812" t="s">
        <v>16143</v>
      </c>
    </row>
    <row r="813" spans="1:8" x14ac:dyDescent="0.2">
      <c r="A813" s="183" t="s">
        <v>3960</v>
      </c>
      <c r="B813" t="s">
        <v>3961</v>
      </c>
      <c r="C813">
        <v>107</v>
      </c>
      <c r="D813" s="221" t="s">
        <v>3057</v>
      </c>
      <c r="E813" s="186">
        <v>46293</v>
      </c>
      <c r="F813" t="s">
        <v>16141</v>
      </c>
      <c r="G813" s="183" t="s">
        <v>16145</v>
      </c>
      <c r="H813" t="s">
        <v>16146</v>
      </c>
    </row>
    <row r="814" spans="1:8" x14ac:dyDescent="0.2">
      <c r="A814" s="183" t="s">
        <v>3960</v>
      </c>
      <c r="B814" t="s">
        <v>3961</v>
      </c>
      <c r="C814">
        <v>13</v>
      </c>
      <c r="D814" s="221" t="s">
        <v>3057</v>
      </c>
      <c r="E814" s="186">
        <v>46293</v>
      </c>
      <c r="F814" t="s">
        <v>16141</v>
      </c>
      <c r="G814" s="183" t="s">
        <v>16142</v>
      </c>
      <c r="H814" t="s">
        <v>16143</v>
      </c>
    </row>
    <row r="815" spans="1:8" x14ac:dyDescent="0.2">
      <c r="A815" s="183" t="s">
        <v>3962</v>
      </c>
      <c r="B815" t="s">
        <v>3963</v>
      </c>
      <c r="C815">
        <v>12</v>
      </c>
      <c r="D815" s="221" t="s">
        <v>3057</v>
      </c>
      <c r="E815" s="186">
        <v>46293</v>
      </c>
      <c r="F815" t="s">
        <v>16141</v>
      </c>
      <c r="G815" s="183" t="s">
        <v>16145</v>
      </c>
      <c r="H815" t="s">
        <v>16146</v>
      </c>
    </row>
    <row r="816" spans="1:8" x14ac:dyDescent="0.2">
      <c r="A816" s="183" t="s">
        <v>3962</v>
      </c>
      <c r="B816" t="s">
        <v>3963</v>
      </c>
      <c r="C816">
        <v>16</v>
      </c>
      <c r="D816" s="221" t="s">
        <v>3057</v>
      </c>
      <c r="E816" s="186">
        <v>46293</v>
      </c>
      <c r="F816" t="s">
        <v>16141</v>
      </c>
      <c r="G816" s="183" t="s">
        <v>16142</v>
      </c>
      <c r="H816" t="s">
        <v>16143</v>
      </c>
    </row>
    <row r="817" spans="1:8" x14ac:dyDescent="0.2">
      <c r="A817" s="183" t="s">
        <v>3964</v>
      </c>
      <c r="B817" t="s">
        <v>3965</v>
      </c>
      <c r="C817">
        <v>548</v>
      </c>
      <c r="D817" s="221" t="s">
        <v>3057</v>
      </c>
      <c r="E817" s="186">
        <v>46293</v>
      </c>
      <c r="F817" t="s">
        <v>16141</v>
      </c>
      <c r="G817" s="183" t="s">
        <v>16145</v>
      </c>
      <c r="H817" t="s">
        <v>16146</v>
      </c>
    </row>
    <row r="818" spans="1:8" x14ac:dyDescent="0.2">
      <c r="A818" s="183" t="s">
        <v>3964</v>
      </c>
      <c r="B818" t="s">
        <v>3965</v>
      </c>
      <c r="C818">
        <v>54</v>
      </c>
      <c r="D818" s="221" t="s">
        <v>3057</v>
      </c>
      <c r="E818" s="186">
        <v>46293</v>
      </c>
      <c r="F818" t="s">
        <v>16141</v>
      </c>
      <c r="G818" s="183" t="s">
        <v>16142</v>
      </c>
      <c r="H818" t="s">
        <v>16143</v>
      </c>
    </row>
    <row r="819" spans="1:8" x14ac:dyDescent="0.2">
      <c r="A819" s="183" t="s">
        <v>3966</v>
      </c>
      <c r="B819" t="s">
        <v>3967</v>
      </c>
      <c r="C819">
        <v>794</v>
      </c>
      <c r="D819" s="221" t="s">
        <v>3057</v>
      </c>
      <c r="E819" s="186">
        <v>46293</v>
      </c>
      <c r="F819" t="s">
        <v>16141</v>
      </c>
      <c r="G819" s="183" t="s">
        <v>16145</v>
      </c>
      <c r="H819" t="s">
        <v>16146</v>
      </c>
    </row>
    <row r="820" spans="1:8" x14ac:dyDescent="0.2">
      <c r="A820" s="183" t="s">
        <v>3966</v>
      </c>
      <c r="B820" t="s">
        <v>3967</v>
      </c>
      <c r="C820">
        <v>120</v>
      </c>
      <c r="D820" s="221" t="s">
        <v>3057</v>
      </c>
      <c r="E820" s="186">
        <v>46293</v>
      </c>
      <c r="F820" t="s">
        <v>16141</v>
      </c>
      <c r="G820" s="183" t="s">
        <v>16142</v>
      </c>
      <c r="H820" t="s">
        <v>16143</v>
      </c>
    </row>
    <row r="821" spans="1:8" x14ac:dyDescent="0.2">
      <c r="A821" s="183" t="s">
        <v>3968</v>
      </c>
      <c r="B821" t="s">
        <v>3969</v>
      </c>
      <c r="C821">
        <v>251</v>
      </c>
      <c r="D821" s="221" t="s">
        <v>3057</v>
      </c>
      <c r="E821" s="186">
        <v>46293</v>
      </c>
      <c r="F821" t="s">
        <v>16141</v>
      </c>
      <c r="G821" s="183" t="s">
        <v>16145</v>
      </c>
      <c r="H821" t="s">
        <v>16146</v>
      </c>
    </row>
    <row r="822" spans="1:8" x14ac:dyDescent="0.2">
      <c r="A822" s="183" t="s">
        <v>3968</v>
      </c>
      <c r="B822" t="s">
        <v>3969</v>
      </c>
      <c r="C822">
        <v>17</v>
      </c>
      <c r="D822" s="221" t="s">
        <v>3057</v>
      </c>
      <c r="E822" s="186">
        <v>46293</v>
      </c>
      <c r="F822" t="s">
        <v>16141</v>
      </c>
      <c r="G822" s="183" t="s">
        <v>16142</v>
      </c>
      <c r="H822" t="s">
        <v>16143</v>
      </c>
    </row>
    <row r="823" spans="1:8" x14ac:dyDescent="0.2">
      <c r="A823" s="183" t="s">
        <v>3970</v>
      </c>
      <c r="B823" t="s">
        <v>3971</v>
      </c>
      <c r="C823">
        <v>118</v>
      </c>
      <c r="D823" s="221" t="s">
        <v>3057</v>
      </c>
      <c r="E823" s="186">
        <v>46293</v>
      </c>
      <c r="F823" t="s">
        <v>16141</v>
      </c>
      <c r="G823" s="183" t="s">
        <v>16145</v>
      </c>
      <c r="H823" t="s">
        <v>16146</v>
      </c>
    </row>
    <row r="824" spans="1:8" x14ac:dyDescent="0.2">
      <c r="A824" s="183" t="s">
        <v>3970</v>
      </c>
      <c r="B824" t="s">
        <v>3971</v>
      </c>
      <c r="C824">
        <v>92</v>
      </c>
      <c r="D824" s="221" t="s">
        <v>3057</v>
      </c>
      <c r="E824" s="186">
        <v>46293</v>
      </c>
      <c r="F824" t="s">
        <v>16141</v>
      </c>
      <c r="G824" s="183" t="s">
        <v>16142</v>
      </c>
      <c r="H824" t="s">
        <v>16143</v>
      </c>
    </row>
    <row r="825" spans="1:8" x14ac:dyDescent="0.2">
      <c r="A825" s="183" t="s">
        <v>3972</v>
      </c>
      <c r="B825" t="s">
        <v>3973</v>
      </c>
      <c r="C825">
        <v>313</v>
      </c>
      <c r="D825" s="221" t="s">
        <v>3057</v>
      </c>
      <c r="E825" s="186">
        <v>46293</v>
      </c>
      <c r="F825" t="s">
        <v>16141</v>
      </c>
      <c r="G825" s="183" t="s">
        <v>16145</v>
      </c>
      <c r="H825" t="s">
        <v>16146</v>
      </c>
    </row>
    <row r="826" spans="1:8" x14ac:dyDescent="0.2">
      <c r="A826" s="183" t="s">
        <v>3972</v>
      </c>
      <c r="B826" t="s">
        <v>3973</v>
      </c>
      <c r="C826">
        <v>5</v>
      </c>
      <c r="D826" s="221" t="s">
        <v>3057</v>
      </c>
      <c r="E826" s="186">
        <v>46293</v>
      </c>
      <c r="F826" t="s">
        <v>16141</v>
      </c>
      <c r="G826" s="183" t="s">
        <v>16142</v>
      </c>
      <c r="H826" t="s">
        <v>16143</v>
      </c>
    </row>
    <row r="827" spans="1:8" x14ac:dyDescent="0.2">
      <c r="A827" s="183" t="s">
        <v>3974</v>
      </c>
      <c r="B827" t="s">
        <v>3975</v>
      </c>
      <c r="C827">
        <v>37</v>
      </c>
      <c r="D827" s="221" t="s">
        <v>3057</v>
      </c>
      <c r="E827" s="186">
        <v>46293</v>
      </c>
      <c r="F827" t="s">
        <v>16141</v>
      </c>
      <c r="G827" s="183" t="s">
        <v>16145</v>
      </c>
      <c r="H827" t="s">
        <v>16146</v>
      </c>
    </row>
    <row r="828" spans="1:8" x14ac:dyDescent="0.2">
      <c r="A828" s="183" t="s">
        <v>3974</v>
      </c>
      <c r="B828" t="s">
        <v>3975</v>
      </c>
      <c r="C828">
        <v>0</v>
      </c>
      <c r="D828" s="221" t="s">
        <v>3057</v>
      </c>
      <c r="E828" s="186">
        <v>46293</v>
      </c>
      <c r="F828" t="s">
        <v>16141</v>
      </c>
      <c r="G828" s="183" t="s">
        <v>16142</v>
      </c>
      <c r="H828" t="s">
        <v>16143</v>
      </c>
    </row>
    <row r="829" spans="1:8" x14ac:dyDescent="0.2">
      <c r="A829" s="183" t="s">
        <v>10660</v>
      </c>
      <c r="B829" t="s">
        <v>10661</v>
      </c>
      <c r="C829">
        <v>65</v>
      </c>
      <c r="D829" s="221" t="s">
        <v>3057</v>
      </c>
      <c r="E829" s="186">
        <v>46293</v>
      </c>
      <c r="F829" t="s">
        <v>16141</v>
      </c>
      <c r="G829" s="183" t="s">
        <v>16145</v>
      </c>
      <c r="H829" t="s">
        <v>16146</v>
      </c>
    </row>
    <row r="830" spans="1:8" x14ac:dyDescent="0.2">
      <c r="A830" s="183" t="s">
        <v>10662</v>
      </c>
      <c r="B830" t="s">
        <v>10663</v>
      </c>
      <c r="C830">
        <v>19</v>
      </c>
      <c r="D830" s="221" t="s">
        <v>3057</v>
      </c>
      <c r="E830" s="186">
        <v>46293</v>
      </c>
      <c r="F830" t="s">
        <v>16141</v>
      </c>
      <c r="G830" s="183" t="s">
        <v>16145</v>
      </c>
      <c r="H830" t="s">
        <v>16146</v>
      </c>
    </row>
    <row r="831" spans="1:8" x14ac:dyDescent="0.2">
      <c r="A831" s="183" t="s">
        <v>10664</v>
      </c>
      <c r="B831" t="s">
        <v>10665</v>
      </c>
      <c r="C831">
        <v>48</v>
      </c>
      <c r="D831" s="221" t="s">
        <v>3057</v>
      </c>
      <c r="E831" s="186">
        <v>46293</v>
      </c>
      <c r="F831" t="s">
        <v>16141</v>
      </c>
      <c r="G831" s="183" t="s">
        <v>16145</v>
      </c>
      <c r="H831" t="s">
        <v>16146</v>
      </c>
    </row>
    <row r="832" spans="1:8" x14ac:dyDescent="0.2">
      <c r="A832" s="183" t="s">
        <v>10666</v>
      </c>
      <c r="B832" t="s">
        <v>10667</v>
      </c>
      <c r="C832">
        <v>28</v>
      </c>
      <c r="D832" s="221" t="s">
        <v>3057</v>
      </c>
      <c r="E832" s="186">
        <v>46293</v>
      </c>
      <c r="F832" t="s">
        <v>16141</v>
      </c>
      <c r="G832" s="183" t="s">
        <v>16145</v>
      </c>
      <c r="H832" t="s">
        <v>16146</v>
      </c>
    </row>
    <row r="833" spans="1:8" x14ac:dyDescent="0.2">
      <c r="A833" s="183" t="s">
        <v>10668</v>
      </c>
      <c r="B833" t="s">
        <v>10669</v>
      </c>
      <c r="C833">
        <v>1600</v>
      </c>
      <c r="D833" s="221" t="s">
        <v>3057</v>
      </c>
      <c r="E833" s="186">
        <v>46293</v>
      </c>
      <c r="F833" t="s">
        <v>16141</v>
      </c>
      <c r="G833" s="183" t="s">
        <v>16145</v>
      </c>
      <c r="H833" t="s">
        <v>16146</v>
      </c>
    </row>
    <row r="834" spans="1:8" x14ac:dyDescent="0.2">
      <c r="A834" s="183" t="s">
        <v>10670</v>
      </c>
      <c r="B834" t="s">
        <v>10671</v>
      </c>
      <c r="C834">
        <v>940</v>
      </c>
      <c r="D834" s="221" t="s">
        <v>3057</v>
      </c>
      <c r="E834" s="186">
        <v>46293</v>
      </c>
      <c r="F834" t="s">
        <v>16141</v>
      </c>
      <c r="G834" s="183" t="s">
        <v>16145</v>
      </c>
      <c r="H834" t="s">
        <v>16146</v>
      </c>
    </row>
    <row r="835" spans="1:8" x14ac:dyDescent="0.2">
      <c r="A835" s="183" t="s">
        <v>10672</v>
      </c>
      <c r="B835" t="s">
        <v>10673</v>
      </c>
      <c r="C835">
        <v>19</v>
      </c>
      <c r="D835" s="221" t="s">
        <v>3057</v>
      </c>
      <c r="E835" s="186">
        <v>46293</v>
      </c>
      <c r="F835" t="s">
        <v>16141</v>
      </c>
      <c r="G835" s="183" t="s">
        <v>16145</v>
      </c>
      <c r="H835" t="s">
        <v>16146</v>
      </c>
    </row>
    <row r="836" spans="1:8" x14ac:dyDescent="0.2">
      <c r="A836" s="183" t="s">
        <v>10674</v>
      </c>
      <c r="B836" t="s">
        <v>10675</v>
      </c>
      <c r="C836">
        <v>0</v>
      </c>
      <c r="D836" s="221" t="s">
        <v>3057</v>
      </c>
      <c r="E836" s="186">
        <v>46293</v>
      </c>
      <c r="F836" t="s">
        <v>16141</v>
      </c>
      <c r="G836" s="183" t="s">
        <v>16145</v>
      </c>
      <c r="H836" t="s">
        <v>16146</v>
      </c>
    </row>
    <row r="837" spans="1:8" x14ac:dyDescent="0.2">
      <c r="A837" s="183" t="s">
        <v>6170</v>
      </c>
      <c r="B837" t="s">
        <v>6171</v>
      </c>
      <c r="C837">
        <v>12</v>
      </c>
      <c r="D837" s="221" t="s">
        <v>3057</v>
      </c>
      <c r="E837" s="186">
        <v>46293</v>
      </c>
      <c r="F837" t="s">
        <v>16141</v>
      </c>
      <c r="G837" s="183" t="s">
        <v>16142</v>
      </c>
      <c r="H837" t="s">
        <v>16143</v>
      </c>
    </row>
    <row r="838" spans="1:8" x14ac:dyDescent="0.2">
      <c r="A838" s="183" t="s">
        <v>3976</v>
      </c>
      <c r="B838" t="s">
        <v>6193</v>
      </c>
      <c r="C838">
        <v>284</v>
      </c>
      <c r="D838" s="221" t="s">
        <v>3057</v>
      </c>
      <c r="E838" s="186">
        <v>46293</v>
      </c>
      <c r="F838" t="s">
        <v>16141</v>
      </c>
      <c r="G838" s="183" t="s">
        <v>16142</v>
      </c>
      <c r="H838" t="s">
        <v>16143</v>
      </c>
    </row>
    <row r="839" spans="1:8" x14ac:dyDescent="0.2">
      <c r="A839" s="183" t="s">
        <v>3977</v>
      </c>
      <c r="B839" t="s">
        <v>3978</v>
      </c>
      <c r="C839">
        <v>80</v>
      </c>
      <c r="D839" s="221" t="s">
        <v>3057</v>
      </c>
      <c r="E839" s="186">
        <v>46293</v>
      </c>
      <c r="F839" t="s">
        <v>16141</v>
      </c>
      <c r="G839" s="183" t="s">
        <v>16145</v>
      </c>
      <c r="H839" t="s">
        <v>16146</v>
      </c>
    </row>
    <row r="840" spans="1:8" x14ac:dyDescent="0.2">
      <c r="A840" s="183" t="s">
        <v>3977</v>
      </c>
      <c r="B840" t="s">
        <v>3978</v>
      </c>
      <c r="C840">
        <v>50</v>
      </c>
      <c r="D840" s="221" t="s">
        <v>3057</v>
      </c>
      <c r="E840" s="186">
        <v>46293</v>
      </c>
      <c r="F840" t="s">
        <v>16141</v>
      </c>
      <c r="G840" s="183" t="s">
        <v>16142</v>
      </c>
      <c r="H840" t="s">
        <v>16143</v>
      </c>
    </row>
    <row r="841" spans="1:8" x14ac:dyDescent="0.2">
      <c r="A841" s="183" t="s">
        <v>10676</v>
      </c>
      <c r="B841" t="s">
        <v>10677</v>
      </c>
      <c r="C841">
        <v>0</v>
      </c>
      <c r="D841" s="221" t="s">
        <v>3057</v>
      </c>
      <c r="E841" s="186">
        <v>46293</v>
      </c>
      <c r="F841" t="s">
        <v>16141</v>
      </c>
      <c r="G841" s="183" t="s">
        <v>16145</v>
      </c>
      <c r="H841" t="s">
        <v>16146</v>
      </c>
    </row>
    <row r="842" spans="1:8" x14ac:dyDescent="0.2">
      <c r="A842" s="183" t="s">
        <v>10678</v>
      </c>
      <c r="B842" t="s">
        <v>10679</v>
      </c>
      <c r="C842">
        <v>0</v>
      </c>
      <c r="D842" s="221" t="s">
        <v>3057</v>
      </c>
      <c r="E842" s="186">
        <v>46293</v>
      </c>
      <c r="F842" t="s">
        <v>16141</v>
      </c>
      <c r="G842" s="183" t="s">
        <v>16145</v>
      </c>
      <c r="H842" t="s">
        <v>16146</v>
      </c>
    </row>
    <row r="843" spans="1:8" x14ac:dyDescent="0.2">
      <c r="A843" s="183" t="s">
        <v>3979</v>
      </c>
      <c r="B843" t="s">
        <v>6194</v>
      </c>
      <c r="C843">
        <v>403</v>
      </c>
      <c r="D843" s="221" t="s">
        <v>3057</v>
      </c>
      <c r="E843" s="186">
        <v>46293</v>
      </c>
      <c r="F843" t="s">
        <v>16141</v>
      </c>
      <c r="G843" s="183" t="s">
        <v>16142</v>
      </c>
      <c r="H843" t="s">
        <v>16143</v>
      </c>
    </row>
    <row r="844" spans="1:8" x14ac:dyDescent="0.2">
      <c r="A844" s="183" t="s">
        <v>3980</v>
      </c>
      <c r="B844" t="s">
        <v>6195</v>
      </c>
      <c r="C844">
        <v>72</v>
      </c>
      <c r="D844" s="221" t="s">
        <v>3057</v>
      </c>
      <c r="E844" s="186">
        <v>46293</v>
      </c>
      <c r="F844" t="s">
        <v>16141</v>
      </c>
      <c r="G844" s="183" t="s">
        <v>16142</v>
      </c>
      <c r="H844" t="s">
        <v>16143</v>
      </c>
    </row>
    <row r="845" spans="1:8" x14ac:dyDescent="0.2">
      <c r="A845" s="183" t="s">
        <v>3981</v>
      </c>
      <c r="B845" t="s">
        <v>6196</v>
      </c>
      <c r="C845">
        <v>40</v>
      </c>
      <c r="D845" s="221" t="s">
        <v>3057</v>
      </c>
      <c r="E845" s="186">
        <v>46293</v>
      </c>
      <c r="F845" t="s">
        <v>16141</v>
      </c>
      <c r="G845" s="183" t="s">
        <v>16142</v>
      </c>
      <c r="H845" t="s">
        <v>16143</v>
      </c>
    </row>
    <row r="846" spans="1:8" x14ac:dyDescent="0.2">
      <c r="A846" s="183" t="s">
        <v>3982</v>
      </c>
      <c r="B846" t="s">
        <v>3983</v>
      </c>
      <c r="C846">
        <v>2</v>
      </c>
      <c r="D846" s="221" t="s">
        <v>3057</v>
      </c>
      <c r="E846" s="186">
        <v>46293</v>
      </c>
      <c r="F846" t="s">
        <v>16141</v>
      </c>
      <c r="G846" s="183" t="s">
        <v>16145</v>
      </c>
      <c r="H846" t="s">
        <v>16146</v>
      </c>
    </row>
    <row r="847" spans="1:8" x14ac:dyDescent="0.2">
      <c r="A847" s="183" t="s">
        <v>3982</v>
      </c>
      <c r="B847" t="s">
        <v>3983</v>
      </c>
      <c r="C847">
        <v>83</v>
      </c>
      <c r="D847" s="221" t="s">
        <v>3057</v>
      </c>
      <c r="E847" s="186">
        <v>46293</v>
      </c>
      <c r="F847" t="s">
        <v>16141</v>
      </c>
      <c r="G847" s="183" t="s">
        <v>16142</v>
      </c>
      <c r="H847" t="s">
        <v>16143</v>
      </c>
    </row>
    <row r="848" spans="1:8" x14ac:dyDescent="0.2">
      <c r="A848" s="183" t="s">
        <v>3984</v>
      </c>
      <c r="B848" t="s">
        <v>6197</v>
      </c>
      <c r="C848">
        <v>62</v>
      </c>
      <c r="D848" s="221" t="s">
        <v>3057</v>
      </c>
      <c r="E848" s="186">
        <v>46293</v>
      </c>
      <c r="F848" t="s">
        <v>16141</v>
      </c>
      <c r="G848" s="183" t="s">
        <v>16142</v>
      </c>
      <c r="H848" t="s">
        <v>16143</v>
      </c>
    </row>
    <row r="849" spans="1:8" x14ac:dyDescent="0.2">
      <c r="A849" s="183" t="s">
        <v>14803</v>
      </c>
      <c r="B849" t="s">
        <v>14804</v>
      </c>
      <c r="C849">
        <v>18</v>
      </c>
      <c r="D849" s="221" t="s">
        <v>3057</v>
      </c>
      <c r="E849" s="186">
        <v>46293</v>
      </c>
      <c r="F849" t="s">
        <v>16141</v>
      </c>
      <c r="G849" s="183" t="s">
        <v>16145</v>
      </c>
      <c r="H849" t="s">
        <v>16146</v>
      </c>
    </row>
    <row r="850" spans="1:8" x14ac:dyDescent="0.2">
      <c r="A850" s="183" t="s">
        <v>14805</v>
      </c>
      <c r="B850" t="s">
        <v>14806</v>
      </c>
      <c r="C850">
        <v>0</v>
      </c>
      <c r="D850" s="221" t="s">
        <v>3057</v>
      </c>
      <c r="E850" s="186">
        <v>46293</v>
      </c>
      <c r="F850" t="s">
        <v>16141</v>
      </c>
      <c r="G850" s="183" t="s">
        <v>16145</v>
      </c>
      <c r="H850" t="s">
        <v>16146</v>
      </c>
    </row>
    <row r="851" spans="1:8" x14ac:dyDescent="0.2">
      <c r="A851" s="183" t="s">
        <v>3985</v>
      </c>
      <c r="B851" t="s">
        <v>6198</v>
      </c>
      <c r="C851">
        <v>71</v>
      </c>
      <c r="D851" s="221" t="s">
        <v>3057</v>
      </c>
      <c r="E851" s="186">
        <v>46293</v>
      </c>
      <c r="F851" t="s">
        <v>16141</v>
      </c>
      <c r="G851" s="183" t="s">
        <v>16142</v>
      </c>
      <c r="H851" t="s">
        <v>16143</v>
      </c>
    </row>
    <row r="852" spans="1:8" x14ac:dyDescent="0.2">
      <c r="A852" s="183" t="s">
        <v>6199</v>
      </c>
      <c r="B852" t="s">
        <v>6200</v>
      </c>
      <c r="C852">
        <v>0</v>
      </c>
      <c r="D852" s="221" t="s">
        <v>3057</v>
      </c>
      <c r="E852" s="186">
        <v>46293</v>
      </c>
      <c r="F852" t="s">
        <v>16141</v>
      </c>
      <c r="G852" s="183" t="s">
        <v>16142</v>
      </c>
      <c r="H852" t="s">
        <v>16143</v>
      </c>
    </row>
    <row r="853" spans="1:8" x14ac:dyDescent="0.2">
      <c r="A853" s="183" t="s">
        <v>3986</v>
      </c>
      <c r="B853" t="s">
        <v>6201</v>
      </c>
      <c r="C853">
        <v>0</v>
      </c>
      <c r="D853" s="221" t="s">
        <v>3057</v>
      </c>
      <c r="E853" s="186">
        <v>46293</v>
      </c>
      <c r="F853" t="s">
        <v>16141</v>
      </c>
      <c r="G853" s="183" t="s">
        <v>16142</v>
      </c>
      <c r="H853" t="s">
        <v>16143</v>
      </c>
    </row>
    <row r="854" spans="1:8" x14ac:dyDescent="0.2">
      <c r="A854" s="183" t="s">
        <v>6202</v>
      </c>
      <c r="B854" t="s">
        <v>6203</v>
      </c>
      <c r="C854">
        <v>0</v>
      </c>
      <c r="D854" s="221" t="s">
        <v>3057</v>
      </c>
      <c r="E854" s="186">
        <v>46293</v>
      </c>
      <c r="F854" t="s">
        <v>16141</v>
      </c>
      <c r="G854" s="183" t="s">
        <v>16142</v>
      </c>
      <c r="H854" t="s">
        <v>16143</v>
      </c>
    </row>
    <row r="855" spans="1:8" x14ac:dyDescent="0.2">
      <c r="A855" s="183" t="s">
        <v>3987</v>
      </c>
      <c r="B855" t="s">
        <v>6204</v>
      </c>
      <c r="C855">
        <v>0</v>
      </c>
      <c r="D855" s="221" t="s">
        <v>3057</v>
      </c>
      <c r="E855" s="186">
        <v>46293</v>
      </c>
      <c r="F855" t="s">
        <v>16141</v>
      </c>
      <c r="G855" s="183" t="s">
        <v>16142</v>
      </c>
      <c r="H855" t="s">
        <v>16143</v>
      </c>
    </row>
    <row r="856" spans="1:8" x14ac:dyDescent="0.2">
      <c r="A856" s="183" t="s">
        <v>3988</v>
      </c>
      <c r="B856" t="s">
        <v>6205</v>
      </c>
      <c r="C856">
        <v>0</v>
      </c>
      <c r="D856" s="221" t="s">
        <v>3057</v>
      </c>
      <c r="E856" s="186">
        <v>46293</v>
      </c>
      <c r="F856" t="s">
        <v>16141</v>
      </c>
      <c r="G856" s="183" t="s">
        <v>16142</v>
      </c>
      <c r="H856" t="s">
        <v>16143</v>
      </c>
    </row>
    <row r="857" spans="1:8" x14ac:dyDescent="0.2">
      <c r="A857" s="183" t="s">
        <v>3989</v>
      </c>
      <c r="B857" t="s">
        <v>6206</v>
      </c>
      <c r="C857">
        <v>13</v>
      </c>
      <c r="D857" s="221" t="s">
        <v>3057</v>
      </c>
      <c r="E857" s="186">
        <v>46293</v>
      </c>
      <c r="F857" t="s">
        <v>16141</v>
      </c>
      <c r="G857" s="183" t="s">
        <v>16142</v>
      </c>
      <c r="H857" t="s">
        <v>16143</v>
      </c>
    </row>
    <row r="858" spans="1:8" x14ac:dyDescent="0.2">
      <c r="A858" s="183" t="s">
        <v>6207</v>
      </c>
      <c r="B858" t="s">
        <v>6208</v>
      </c>
      <c r="C858">
        <v>0</v>
      </c>
      <c r="D858" s="221" t="s">
        <v>3057</v>
      </c>
      <c r="E858" s="186">
        <v>46293</v>
      </c>
      <c r="F858" t="s">
        <v>16141</v>
      </c>
      <c r="G858" s="183" t="s">
        <v>16142</v>
      </c>
      <c r="H858" t="s">
        <v>16143</v>
      </c>
    </row>
    <row r="859" spans="1:8" x14ac:dyDescent="0.2">
      <c r="A859" s="183" t="s">
        <v>3990</v>
      </c>
      <c r="B859" t="s">
        <v>6209</v>
      </c>
      <c r="C859">
        <v>0</v>
      </c>
      <c r="D859" s="221" t="s">
        <v>3057</v>
      </c>
      <c r="E859" s="186">
        <v>46293</v>
      </c>
      <c r="F859" t="s">
        <v>16141</v>
      </c>
      <c r="G859" s="183" t="s">
        <v>16142</v>
      </c>
      <c r="H859" t="s">
        <v>16143</v>
      </c>
    </row>
    <row r="860" spans="1:8" x14ac:dyDescent="0.2">
      <c r="A860" s="183" t="s">
        <v>6210</v>
      </c>
      <c r="B860" t="s">
        <v>6211</v>
      </c>
      <c r="C860">
        <v>14</v>
      </c>
      <c r="D860" s="221" t="s">
        <v>3057</v>
      </c>
      <c r="E860" s="186">
        <v>46293</v>
      </c>
      <c r="F860" t="s">
        <v>16141</v>
      </c>
      <c r="G860" s="183" t="s">
        <v>16142</v>
      </c>
      <c r="H860" t="s">
        <v>16143</v>
      </c>
    </row>
    <row r="861" spans="1:8" x14ac:dyDescent="0.2">
      <c r="A861" s="183" t="s">
        <v>3991</v>
      </c>
      <c r="B861" t="s">
        <v>6212</v>
      </c>
      <c r="C861">
        <v>33</v>
      </c>
      <c r="D861" s="221" t="s">
        <v>3057</v>
      </c>
      <c r="E861" s="186">
        <v>46293</v>
      </c>
      <c r="F861" t="s">
        <v>16141</v>
      </c>
      <c r="G861" s="183" t="s">
        <v>16142</v>
      </c>
      <c r="H861" t="s">
        <v>16143</v>
      </c>
    </row>
    <row r="862" spans="1:8" x14ac:dyDescent="0.2">
      <c r="A862" s="183" t="s">
        <v>6213</v>
      </c>
      <c r="B862" t="s">
        <v>6214</v>
      </c>
      <c r="C862">
        <v>0</v>
      </c>
      <c r="D862" s="221" t="s">
        <v>3057</v>
      </c>
      <c r="E862" s="186">
        <v>46293</v>
      </c>
      <c r="F862" t="s">
        <v>16141</v>
      </c>
      <c r="G862" s="183" t="s">
        <v>16142</v>
      </c>
      <c r="H862" t="s">
        <v>16143</v>
      </c>
    </row>
    <row r="863" spans="1:8" x14ac:dyDescent="0.2">
      <c r="A863" s="183" t="s">
        <v>3992</v>
      </c>
      <c r="B863" t="s">
        <v>6215</v>
      </c>
      <c r="C863">
        <v>13</v>
      </c>
      <c r="D863" s="221" t="s">
        <v>3057</v>
      </c>
      <c r="E863" s="186">
        <v>46293</v>
      </c>
      <c r="F863" t="s">
        <v>16141</v>
      </c>
      <c r="G863" s="183" t="s">
        <v>16142</v>
      </c>
      <c r="H863" t="s">
        <v>16143</v>
      </c>
    </row>
    <row r="864" spans="1:8" x14ac:dyDescent="0.2">
      <c r="A864" s="183" t="s">
        <v>6216</v>
      </c>
      <c r="B864" t="s">
        <v>6217</v>
      </c>
      <c r="C864">
        <v>11</v>
      </c>
      <c r="D864" s="221" t="s">
        <v>3057</v>
      </c>
      <c r="E864" s="186">
        <v>46293</v>
      </c>
      <c r="F864" t="s">
        <v>16141</v>
      </c>
      <c r="G864" s="183" t="s">
        <v>16142</v>
      </c>
      <c r="H864" t="s">
        <v>16143</v>
      </c>
    </row>
    <row r="865" spans="1:8" x14ac:dyDescent="0.2">
      <c r="A865" s="183" t="s">
        <v>6218</v>
      </c>
      <c r="B865" t="s">
        <v>6219</v>
      </c>
      <c r="C865">
        <v>20</v>
      </c>
      <c r="D865" s="221" t="s">
        <v>3057</v>
      </c>
      <c r="E865" s="186">
        <v>46293</v>
      </c>
      <c r="F865" t="s">
        <v>16141</v>
      </c>
      <c r="G865" s="183" t="s">
        <v>16142</v>
      </c>
      <c r="H865" t="s">
        <v>16143</v>
      </c>
    </row>
    <row r="866" spans="1:8" x14ac:dyDescent="0.2">
      <c r="A866" s="183" t="s">
        <v>6220</v>
      </c>
      <c r="B866" t="s">
        <v>6221</v>
      </c>
      <c r="C866">
        <v>0</v>
      </c>
      <c r="D866" s="221" t="s">
        <v>3057</v>
      </c>
      <c r="E866" s="186">
        <v>46293</v>
      </c>
      <c r="F866" t="s">
        <v>16141</v>
      </c>
      <c r="G866" s="183" t="s">
        <v>16142</v>
      </c>
      <c r="H866" t="s">
        <v>16143</v>
      </c>
    </row>
    <row r="867" spans="1:8" x14ac:dyDescent="0.2">
      <c r="A867" s="183" t="s">
        <v>6222</v>
      </c>
      <c r="B867" t="s">
        <v>6223</v>
      </c>
      <c r="C867">
        <v>0</v>
      </c>
      <c r="D867" s="221" t="s">
        <v>3057</v>
      </c>
      <c r="E867" s="186">
        <v>46293</v>
      </c>
      <c r="F867" t="s">
        <v>16141</v>
      </c>
      <c r="G867" s="183" t="s">
        <v>16142</v>
      </c>
      <c r="H867" t="s">
        <v>16143</v>
      </c>
    </row>
    <row r="868" spans="1:8" x14ac:dyDescent="0.2">
      <c r="A868" s="183" t="s">
        <v>6224</v>
      </c>
      <c r="B868" t="s">
        <v>6225</v>
      </c>
      <c r="C868">
        <v>14</v>
      </c>
      <c r="D868" s="221" t="s">
        <v>3057</v>
      </c>
      <c r="E868" s="186">
        <v>46293</v>
      </c>
      <c r="F868" t="s">
        <v>16141</v>
      </c>
      <c r="G868" s="183" t="s">
        <v>16142</v>
      </c>
      <c r="H868" t="s">
        <v>16143</v>
      </c>
    </row>
    <row r="869" spans="1:8" x14ac:dyDescent="0.2">
      <c r="A869" s="183" t="s">
        <v>6226</v>
      </c>
      <c r="B869" t="s">
        <v>6227</v>
      </c>
      <c r="C869">
        <v>10</v>
      </c>
      <c r="D869" s="221" t="s">
        <v>3057</v>
      </c>
      <c r="E869" s="186">
        <v>46293</v>
      </c>
      <c r="F869" t="s">
        <v>16141</v>
      </c>
      <c r="G869" s="183" t="s">
        <v>16142</v>
      </c>
      <c r="H869" t="s">
        <v>16143</v>
      </c>
    </row>
    <row r="870" spans="1:8" x14ac:dyDescent="0.2">
      <c r="A870" s="183" t="s">
        <v>6228</v>
      </c>
      <c r="B870" t="s">
        <v>6229</v>
      </c>
      <c r="C870">
        <v>0</v>
      </c>
      <c r="D870" s="221" t="s">
        <v>3057</v>
      </c>
      <c r="E870" s="186">
        <v>46293</v>
      </c>
      <c r="F870" t="s">
        <v>16141</v>
      </c>
      <c r="G870" s="183" t="s">
        <v>16142</v>
      </c>
      <c r="H870" t="s">
        <v>16143</v>
      </c>
    </row>
    <row r="871" spans="1:8" x14ac:dyDescent="0.2">
      <c r="A871" s="183" t="s">
        <v>10680</v>
      </c>
      <c r="B871" t="s">
        <v>10681</v>
      </c>
      <c r="C871">
        <v>65</v>
      </c>
      <c r="D871" s="221" t="s">
        <v>3057</v>
      </c>
      <c r="E871" s="186">
        <v>46293</v>
      </c>
      <c r="F871" t="s">
        <v>16141</v>
      </c>
      <c r="G871" s="183" t="s">
        <v>16145</v>
      </c>
      <c r="H871" t="s">
        <v>16146</v>
      </c>
    </row>
    <row r="872" spans="1:8" x14ac:dyDescent="0.2">
      <c r="A872" s="183" t="s">
        <v>6230</v>
      </c>
      <c r="B872" t="s">
        <v>6231</v>
      </c>
      <c r="C872">
        <v>46</v>
      </c>
      <c r="D872" s="221" t="s">
        <v>3057</v>
      </c>
      <c r="E872" s="186">
        <v>46293</v>
      </c>
      <c r="F872" t="s">
        <v>16141</v>
      </c>
      <c r="G872" s="183" t="s">
        <v>16142</v>
      </c>
      <c r="H872" t="s">
        <v>16143</v>
      </c>
    </row>
    <row r="873" spans="1:8" x14ac:dyDescent="0.2">
      <c r="A873" s="183" t="s">
        <v>6232</v>
      </c>
      <c r="B873" t="s">
        <v>6233</v>
      </c>
      <c r="C873">
        <v>150</v>
      </c>
      <c r="D873" s="221" t="s">
        <v>3057</v>
      </c>
      <c r="E873" s="186">
        <v>46293</v>
      </c>
      <c r="F873" t="s">
        <v>16141</v>
      </c>
      <c r="G873" s="183" t="s">
        <v>16142</v>
      </c>
      <c r="H873" t="s">
        <v>16143</v>
      </c>
    </row>
    <row r="874" spans="1:8" x14ac:dyDescent="0.2">
      <c r="A874" s="183" t="s">
        <v>6234</v>
      </c>
      <c r="B874" t="s">
        <v>6235</v>
      </c>
      <c r="C874">
        <v>45</v>
      </c>
      <c r="D874" s="221" t="s">
        <v>3057</v>
      </c>
      <c r="E874" s="186">
        <v>46293</v>
      </c>
      <c r="F874" t="s">
        <v>16141</v>
      </c>
      <c r="G874" s="183" t="s">
        <v>16142</v>
      </c>
      <c r="H874" t="s">
        <v>16143</v>
      </c>
    </row>
    <row r="875" spans="1:8" x14ac:dyDescent="0.2">
      <c r="A875" s="183" t="s">
        <v>6236</v>
      </c>
      <c r="B875" t="s">
        <v>6237</v>
      </c>
      <c r="C875">
        <v>185</v>
      </c>
      <c r="D875" s="221" t="s">
        <v>3057</v>
      </c>
      <c r="E875" s="186">
        <v>46293</v>
      </c>
      <c r="F875" t="s">
        <v>16141</v>
      </c>
      <c r="G875" s="183" t="s">
        <v>16142</v>
      </c>
      <c r="H875" t="s">
        <v>16143</v>
      </c>
    </row>
    <row r="876" spans="1:8" x14ac:dyDescent="0.2">
      <c r="A876" s="183" t="s">
        <v>6238</v>
      </c>
      <c r="B876" t="s">
        <v>6239</v>
      </c>
      <c r="C876">
        <v>390</v>
      </c>
      <c r="D876" s="221" t="s">
        <v>3057</v>
      </c>
      <c r="E876" s="186">
        <v>46293</v>
      </c>
      <c r="F876" t="s">
        <v>16141</v>
      </c>
      <c r="G876" s="183" t="s">
        <v>16142</v>
      </c>
      <c r="H876" t="s">
        <v>16143</v>
      </c>
    </row>
    <row r="877" spans="1:8" x14ac:dyDescent="0.2">
      <c r="A877" s="183" t="s">
        <v>6240</v>
      </c>
      <c r="B877" t="s">
        <v>6241</v>
      </c>
      <c r="C877">
        <v>46</v>
      </c>
      <c r="D877" s="221" t="s">
        <v>3057</v>
      </c>
      <c r="E877" s="186">
        <v>46293</v>
      </c>
      <c r="F877" t="s">
        <v>16141</v>
      </c>
      <c r="G877" s="183" t="s">
        <v>16142</v>
      </c>
      <c r="H877" t="s">
        <v>16143</v>
      </c>
    </row>
    <row r="878" spans="1:8" x14ac:dyDescent="0.2">
      <c r="A878" s="183" t="s">
        <v>6242</v>
      </c>
      <c r="B878" t="s">
        <v>6243</v>
      </c>
      <c r="C878">
        <v>6</v>
      </c>
      <c r="D878" s="221" t="s">
        <v>3057</v>
      </c>
      <c r="E878" s="186">
        <v>46293</v>
      </c>
      <c r="F878" t="s">
        <v>16141</v>
      </c>
      <c r="G878" s="183" t="s">
        <v>16142</v>
      </c>
      <c r="H878" t="s">
        <v>16143</v>
      </c>
    </row>
    <row r="879" spans="1:8" x14ac:dyDescent="0.2">
      <c r="A879" s="183" t="s">
        <v>6244</v>
      </c>
      <c r="B879" t="s">
        <v>6245</v>
      </c>
      <c r="C879">
        <v>25</v>
      </c>
      <c r="D879" s="221" t="s">
        <v>3057</v>
      </c>
      <c r="E879" s="186">
        <v>46293</v>
      </c>
      <c r="F879" t="s">
        <v>16141</v>
      </c>
      <c r="G879" s="183" t="s">
        <v>16142</v>
      </c>
      <c r="H879" t="s">
        <v>16143</v>
      </c>
    </row>
    <row r="880" spans="1:8" x14ac:dyDescent="0.2">
      <c r="A880" s="183" t="s">
        <v>3993</v>
      </c>
      <c r="B880" t="s">
        <v>6246</v>
      </c>
      <c r="C880">
        <v>351</v>
      </c>
      <c r="D880" s="221" t="s">
        <v>3057</v>
      </c>
      <c r="E880" s="186">
        <v>46293</v>
      </c>
      <c r="F880" t="s">
        <v>16141</v>
      </c>
      <c r="G880" s="183" t="s">
        <v>16142</v>
      </c>
      <c r="H880" t="s">
        <v>16143</v>
      </c>
    </row>
    <row r="881" spans="1:8" x14ac:dyDescent="0.2">
      <c r="A881" s="183" t="s">
        <v>3994</v>
      </c>
      <c r="B881" t="s">
        <v>6247</v>
      </c>
      <c r="C881">
        <v>554</v>
      </c>
      <c r="D881" s="221" t="s">
        <v>3057</v>
      </c>
      <c r="E881" s="186">
        <v>46293</v>
      </c>
      <c r="F881" t="s">
        <v>16141</v>
      </c>
      <c r="G881" s="183" t="s">
        <v>16142</v>
      </c>
      <c r="H881" t="s">
        <v>16143</v>
      </c>
    </row>
    <row r="882" spans="1:8" x14ac:dyDescent="0.2">
      <c r="A882" s="183" t="s">
        <v>3995</v>
      </c>
      <c r="B882" t="s">
        <v>6248</v>
      </c>
      <c r="C882">
        <v>161</v>
      </c>
      <c r="D882" s="221" t="s">
        <v>3057</v>
      </c>
      <c r="E882" s="186">
        <v>46293</v>
      </c>
      <c r="F882" t="s">
        <v>16141</v>
      </c>
      <c r="G882" s="183" t="s">
        <v>16142</v>
      </c>
      <c r="H882" t="s">
        <v>16143</v>
      </c>
    </row>
    <row r="883" spans="1:8" x14ac:dyDescent="0.2">
      <c r="A883" s="183" t="s">
        <v>3996</v>
      </c>
      <c r="B883" t="s">
        <v>6249</v>
      </c>
      <c r="C883">
        <v>146</v>
      </c>
      <c r="D883" s="221" t="s">
        <v>3057</v>
      </c>
      <c r="E883" s="186">
        <v>46293</v>
      </c>
      <c r="F883" t="s">
        <v>16141</v>
      </c>
      <c r="G883" s="183" t="s">
        <v>16142</v>
      </c>
      <c r="H883" t="s">
        <v>16143</v>
      </c>
    </row>
    <row r="884" spans="1:8" x14ac:dyDescent="0.2">
      <c r="A884" s="183" t="s">
        <v>3997</v>
      </c>
      <c r="B884" t="s">
        <v>6250</v>
      </c>
      <c r="C884">
        <v>150</v>
      </c>
      <c r="D884" s="221" t="s">
        <v>3057</v>
      </c>
      <c r="E884" s="186">
        <v>46293</v>
      </c>
      <c r="F884" t="s">
        <v>16141</v>
      </c>
      <c r="G884" s="183" t="s">
        <v>16142</v>
      </c>
      <c r="H884" t="s">
        <v>16143</v>
      </c>
    </row>
    <row r="885" spans="1:8" x14ac:dyDescent="0.2">
      <c r="A885" s="183" t="s">
        <v>3998</v>
      </c>
      <c r="B885" t="s">
        <v>6251</v>
      </c>
      <c r="C885">
        <v>134</v>
      </c>
      <c r="D885" s="221" t="s">
        <v>3057</v>
      </c>
      <c r="E885" s="186">
        <v>46293</v>
      </c>
      <c r="F885" t="s">
        <v>16141</v>
      </c>
      <c r="G885" s="183" t="s">
        <v>16142</v>
      </c>
      <c r="H885" t="s">
        <v>16143</v>
      </c>
    </row>
    <row r="886" spans="1:8" x14ac:dyDescent="0.2">
      <c r="A886" s="183" t="s">
        <v>3999</v>
      </c>
      <c r="B886" t="s">
        <v>6252</v>
      </c>
      <c r="C886">
        <v>130</v>
      </c>
      <c r="D886" s="221" t="s">
        <v>3057</v>
      </c>
      <c r="E886" s="186">
        <v>46293</v>
      </c>
      <c r="F886" t="s">
        <v>16141</v>
      </c>
      <c r="G886" s="183" t="s">
        <v>16142</v>
      </c>
      <c r="H886" t="s">
        <v>16143</v>
      </c>
    </row>
    <row r="887" spans="1:8" x14ac:dyDescent="0.2">
      <c r="A887" s="183" t="s">
        <v>4000</v>
      </c>
      <c r="B887" t="s">
        <v>6253</v>
      </c>
      <c r="C887">
        <v>245</v>
      </c>
      <c r="D887" s="221" t="s">
        <v>3057</v>
      </c>
      <c r="E887" s="186">
        <v>46293</v>
      </c>
      <c r="F887" t="s">
        <v>16141</v>
      </c>
      <c r="G887" s="183" t="s">
        <v>16142</v>
      </c>
      <c r="H887" t="s">
        <v>16143</v>
      </c>
    </row>
    <row r="888" spans="1:8" x14ac:dyDescent="0.2">
      <c r="A888" s="183" t="s">
        <v>4001</v>
      </c>
      <c r="B888" t="s">
        <v>6254</v>
      </c>
      <c r="C888">
        <v>66</v>
      </c>
      <c r="D888" s="221" t="s">
        <v>3057</v>
      </c>
      <c r="E888" s="186">
        <v>46293</v>
      </c>
      <c r="F888" t="s">
        <v>16141</v>
      </c>
      <c r="G888" s="183" t="s">
        <v>16142</v>
      </c>
      <c r="H888" t="s">
        <v>16143</v>
      </c>
    </row>
    <row r="889" spans="1:8" x14ac:dyDescent="0.2">
      <c r="A889" s="183" t="s">
        <v>6256</v>
      </c>
      <c r="B889" t="s">
        <v>6257</v>
      </c>
      <c r="C889">
        <v>229</v>
      </c>
      <c r="D889" s="221" t="s">
        <v>3057</v>
      </c>
      <c r="E889" s="186">
        <v>46293</v>
      </c>
      <c r="F889" t="s">
        <v>16141</v>
      </c>
      <c r="G889" s="183" t="s">
        <v>16142</v>
      </c>
      <c r="H889" t="s">
        <v>16143</v>
      </c>
    </row>
    <row r="890" spans="1:8" x14ac:dyDescent="0.2">
      <c r="A890" s="183" t="s">
        <v>6258</v>
      </c>
      <c r="B890" t="s">
        <v>6259</v>
      </c>
      <c r="C890">
        <v>3</v>
      </c>
      <c r="D890" s="221" t="s">
        <v>3057</v>
      </c>
      <c r="E890" s="186">
        <v>46293</v>
      </c>
      <c r="F890" t="s">
        <v>16141</v>
      </c>
      <c r="G890" s="183" t="s">
        <v>16142</v>
      </c>
      <c r="H890" t="s">
        <v>16143</v>
      </c>
    </row>
    <row r="891" spans="1:8" x14ac:dyDescent="0.2">
      <c r="A891" s="183" t="s">
        <v>6262</v>
      </c>
      <c r="B891" t="s">
        <v>6263</v>
      </c>
      <c r="C891">
        <v>58</v>
      </c>
      <c r="D891" s="221" t="s">
        <v>3057</v>
      </c>
      <c r="E891" s="186">
        <v>46293</v>
      </c>
      <c r="F891" t="s">
        <v>16141</v>
      </c>
      <c r="G891" s="183" t="s">
        <v>16142</v>
      </c>
      <c r="H891" t="s">
        <v>16143</v>
      </c>
    </row>
    <row r="892" spans="1:8" x14ac:dyDescent="0.2">
      <c r="A892" s="183" t="s">
        <v>6264</v>
      </c>
      <c r="B892" t="s">
        <v>6265</v>
      </c>
      <c r="C892">
        <v>123</v>
      </c>
      <c r="D892" s="221" t="s">
        <v>3057</v>
      </c>
      <c r="E892" s="186">
        <v>46293</v>
      </c>
      <c r="F892" t="s">
        <v>16141</v>
      </c>
      <c r="G892" s="183" t="s">
        <v>16142</v>
      </c>
      <c r="H892" t="s">
        <v>16143</v>
      </c>
    </row>
    <row r="893" spans="1:8" x14ac:dyDescent="0.2">
      <c r="A893" s="183" t="s">
        <v>6266</v>
      </c>
      <c r="B893" t="s">
        <v>6267</v>
      </c>
      <c r="C893">
        <v>48</v>
      </c>
      <c r="D893" s="221" t="s">
        <v>3057</v>
      </c>
      <c r="E893" s="186">
        <v>46293</v>
      </c>
      <c r="F893" t="s">
        <v>16141</v>
      </c>
      <c r="G893" s="183" t="s">
        <v>16142</v>
      </c>
      <c r="H893" t="s">
        <v>16143</v>
      </c>
    </row>
    <row r="894" spans="1:8" x14ac:dyDescent="0.2">
      <c r="A894" s="183" t="s">
        <v>6268</v>
      </c>
      <c r="B894" t="s">
        <v>6269</v>
      </c>
      <c r="C894">
        <v>83</v>
      </c>
      <c r="D894" s="221" t="s">
        <v>3057</v>
      </c>
      <c r="E894" s="186">
        <v>46293</v>
      </c>
      <c r="F894" t="s">
        <v>16141</v>
      </c>
      <c r="G894" s="183" t="s">
        <v>16142</v>
      </c>
      <c r="H894" t="s">
        <v>16143</v>
      </c>
    </row>
    <row r="895" spans="1:8" x14ac:dyDescent="0.2">
      <c r="A895" s="183" t="s">
        <v>6270</v>
      </c>
      <c r="B895" t="s">
        <v>6271</v>
      </c>
      <c r="C895">
        <v>230</v>
      </c>
      <c r="D895" s="221" t="s">
        <v>3057</v>
      </c>
      <c r="E895" s="186">
        <v>46293</v>
      </c>
      <c r="F895" t="s">
        <v>16141</v>
      </c>
      <c r="G895" s="183" t="s">
        <v>16142</v>
      </c>
      <c r="H895" t="s">
        <v>16143</v>
      </c>
    </row>
    <row r="896" spans="1:8" x14ac:dyDescent="0.2">
      <c r="A896" s="183" t="s">
        <v>6272</v>
      </c>
      <c r="B896" t="s">
        <v>6273</v>
      </c>
      <c r="C896">
        <v>2</v>
      </c>
      <c r="D896" s="221" t="s">
        <v>3057</v>
      </c>
      <c r="E896" s="186">
        <v>46293</v>
      </c>
      <c r="F896" t="s">
        <v>16141</v>
      </c>
      <c r="G896" s="183" t="s">
        <v>16142</v>
      </c>
      <c r="H896" t="s">
        <v>16143</v>
      </c>
    </row>
    <row r="897" spans="1:8" x14ac:dyDescent="0.2">
      <c r="A897" s="183" t="s">
        <v>6274</v>
      </c>
      <c r="B897" t="s">
        <v>6275</v>
      </c>
      <c r="C897">
        <v>9</v>
      </c>
      <c r="D897" s="221" t="s">
        <v>3057</v>
      </c>
      <c r="E897" s="186">
        <v>46293</v>
      </c>
      <c r="F897" t="s">
        <v>16141</v>
      </c>
      <c r="G897" s="183" t="s">
        <v>16142</v>
      </c>
      <c r="H897" t="s">
        <v>16143</v>
      </c>
    </row>
    <row r="898" spans="1:8" x14ac:dyDescent="0.2">
      <c r="A898" s="183" t="s">
        <v>6276</v>
      </c>
      <c r="B898" t="s">
        <v>6277</v>
      </c>
      <c r="C898">
        <v>129</v>
      </c>
      <c r="D898" s="221" t="s">
        <v>3057</v>
      </c>
      <c r="E898" s="186">
        <v>46293</v>
      </c>
      <c r="F898" t="s">
        <v>16141</v>
      </c>
      <c r="G898" s="183" t="s">
        <v>16142</v>
      </c>
      <c r="H898" t="s">
        <v>16143</v>
      </c>
    </row>
    <row r="899" spans="1:8" x14ac:dyDescent="0.2">
      <c r="A899" s="183" t="s">
        <v>6278</v>
      </c>
      <c r="B899" t="s">
        <v>6279</v>
      </c>
      <c r="C899">
        <v>6</v>
      </c>
      <c r="D899" s="221" t="s">
        <v>3057</v>
      </c>
      <c r="E899" s="186">
        <v>46293</v>
      </c>
      <c r="F899" t="s">
        <v>16141</v>
      </c>
      <c r="G899" s="183" t="s">
        <v>16142</v>
      </c>
      <c r="H899" t="s">
        <v>16143</v>
      </c>
    </row>
    <row r="900" spans="1:8" x14ac:dyDescent="0.2">
      <c r="A900" s="183" t="s">
        <v>6280</v>
      </c>
      <c r="B900" t="s">
        <v>6281</v>
      </c>
      <c r="C900">
        <v>23</v>
      </c>
      <c r="D900" s="221" t="s">
        <v>3057</v>
      </c>
      <c r="E900" s="186">
        <v>46293</v>
      </c>
      <c r="F900" t="s">
        <v>16141</v>
      </c>
      <c r="G900" s="183" t="s">
        <v>16142</v>
      </c>
      <c r="H900" t="s">
        <v>16143</v>
      </c>
    </row>
    <row r="901" spans="1:8" x14ac:dyDescent="0.2">
      <c r="A901" s="183" t="s">
        <v>6282</v>
      </c>
      <c r="B901" t="s">
        <v>6283</v>
      </c>
      <c r="C901">
        <v>0</v>
      </c>
      <c r="D901" s="221" t="s">
        <v>3057</v>
      </c>
      <c r="E901" s="186">
        <v>46293</v>
      </c>
      <c r="F901" t="s">
        <v>16141</v>
      </c>
      <c r="G901" s="183" t="s">
        <v>16142</v>
      </c>
      <c r="H901" t="s">
        <v>16143</v>
      </c>
    </row>
    <row r="902" spans="1:8" x14ac:dyDescent="0.2">
      <c r="A902" s="183" t="s">
        <v>6284</v>
      </c>
      <c r="B902" t="s">
        <v>6285</v>
      </c>
      <c r="C902">
        <v>4</v>
      </c>
      <c r="D902" s="221" t="s">
        <v>3057</v>
      </c>
      <c r="E902" s="186">
        <v>46293</v>
      </c>
      <c r="F902" t="s">
        <v>16141</v>
      </c>
      <c r="G902" s="183" t="s">
        <v>16142</v>
      </c>
      <c r="H902" t="s">
        <v>16143</v>
      </c>
    </row>
    <row r="903" spans="1:8" x14ac:dyDescent="0.2">
      <c r="A903" s="183" t="s">
        <v>6286</v>
      </c>
      <c r="B903" t="s">
        <v>6287</v>
      </c>
      <c r="C903">
        <v>22</v>
      </c>
      <c r="D903" s="221" t="s">
        <v>3057</v>
      </c>
      <c r="E903" s="186">
        <v>46293</v>
      </c>
      <c r="F903" t="s">
        <v>16141</v>
      </c>
      <c r="G903" s="183" t="s">
        <v>16142</v>
      </c>
      <c r="H903" t="s">
        <v>16143</v>
      </c>
    </row>
    <row r="904" spans="1:8" x14ac:dyDescent="0.2">
      <c r="A904" s="183" t="s">
        <v>6288</v>
      </c>
      <c r="B904" t="s">
        <v>6289</v>
      </c>
      <c r="C904">
        <v>6</v>
      </c>
      <c r="D904" s="221" t="s">
        <v>3057</v>
      </c>
      <c r="E904" s="186">
        <v>46293</v>
      </c>
      <c r="F904" t="s">
        <v>16141</v>
      </c>
      <c r="G904" s="183" t="s">
        <v>16142</v>
      </c>
      <c r="H904" t="s">
        <v>16143</v>
      </c>
    </row>
    <row r="905" spans="1:8" x14ac:dyDescent="0.2">
      <c r="A905" s="183" t="s">
        <v>6290</v>
      </c>
      <c r="B905" t="s">
        <v>6291</v>
      </c>
      <c r="C905">
        <v>486</v>
      </c>
      <c r="D905" s="221" t="s">
        <v>3057</v>
      </c>
      <c r="E905" s="186">
        <v>46293</v>
      </c>
      <c r="F905" t="s">
        <v>16141</v>
      </c>
      <c r="G905" s="183" t="s">
        <v>16142</v>
      </c>
      <c r="H905" t="s">
        <v>16143</v>
      </c>
    </row>
    <row r="906" spans="1:8" x14ac:dyDescent="0.2">
      <c r="A906" s="183" t="s">
        <v>6292</v>
      </c>
      <c r="B906" t="s">
        <v>6293</v>
      </c>
      <c r="C906">
        <v>900</v>
      </c>
      <c r="D906" s="221" t="s">
        <v>3057</v>
      </c>
      <c r="E906" s="186">
        <v>46293</v>
      </c>
      <c r="F906" t="s">
        <v>16141</v>
      </c>
      <c r="G906" s="183" t="s">
        <v>16142</v>
      </c>
      <c r="H906" t="s">
        <v>16143</v>
      </c>
    </row>
    <row r="907" spans="1:8" x14ac:dyDescent="0.2">
      <c r="A907" s="183" t="s">
        <v>4002</v>
      </c>
      <c r="B907" t="s">
        <v>6294</v>
      </c>
      <c r="C907">
        <v>189</v>
      </c>
      <c r="D907" s="221" t="s">
        <v>3057</v>
      </c>
      <c r="E907" s="186">
        <v>46293</v>
      </c>
      <c r="F907" t="s">
        <v>16141</v>
      </c>
      <c r="G907" s="183" t="s">
        <v>16142</v>
      </c>
      <c r="H907" t="s">
        <v>16143</v>
      </c>
    </row>
    <row r="908" spans="1:8" x14ac:dyDescent="0.2">
      <c r="A908" s="183" t="s">
        <v>6295</v>
      </c>
      <c r="B908" t="s">
        <v>6296</v>
      </c>
      <c r="C908">
        <v>350</v>
      </c>
      <c r="D908" s="221" t="s">
        <v>3057</v>
      </c>
      <c r="E908" s="186">
        <v>46293</v>
      </c>
      <c r="F908" t="s">
        <v>16141</v>
      </c>
      <c r="G908" s="183" t="s">
        <v>16142</v>
      </c>
      <c r="H908" t="s">
        <v>16143</v>
      </c>
    </row>
    <row r="909" spans="1:8" x14ac:dyDescent="0.2">
      <c r="A909" s="183" t="s">
        <v>6297</v>
      </c>
      <c r="B909" t="s">
        <v>6298</v>
      </c>
      <c r="C909">
        <v>461</v>
      </c>
      <c r="D909" s="221" t="s">
        <v>3057</v>
      </c>
      <c r="E909" s="186">
        <v>46293</v>
      </c>
      <c r="F909" t="s">
        <v>16141</v>
      </c>
      <c r="G909" s="183" t="s">
        <v>16142</v>
      </c>
      <c r="H909" t="s">
        <v>16143</v>
      </c>
    </row>
    <row r="910" spans="1:8" x14ac:dyDescent="0.2">
      <c r="A910" s="183" t="s">
        <v>6299</v>
      </c>
      <c r="B910" t="s">
        <v>6300</v>
      </c>
      <c r="C910">
        <v>411</v>
      </c>
      <c r="D910" s="221" t="s">
        <v>3057</v>
      </c>
      <c r="E910" s="186">
        <v>46293</v>
      </c>
      <c r="F910" t="s">
        <v>16141</v>
      </c>
      <c r="G910" s="183" t="s">
        <v>16142</v>
      </c>
      <c r="H910" t="s">
        <v>16143</v>
      </c>
    </row>
    <row r="911" spans="1:8" x14ac:dyDescent="0.2">
      <c r="A911" s="183" t="s">
        <v>6301</v>
      </c>
      <c r="B911" t="s">
        <v>6302</v>
      </c>
      <c r="C911">
        <v>118</v>
      </c>
      <c r="D911" s="221" t="s">
        <v>3057</v>
      </c>
      <c r="E911" s="186">
        <v>46293</v>
      </c>
      <c r="F911" t="s">
        <v>16141</v>
      </c>
      <c r="G911" s="183" t="s">
        <v>16142</v>
      </c>
      <c r="H911" t="s">
        <v>16143</v>
      </c>
    </row>
    <row r="912" spans="1:8" x14ac:dyDescent="0.2">
      <c r="A912" s="183" t="s">
        <v>6303</v>
      </c>
      <c r="B912" t="s">
        <v>6304</v>
      </c>
      <c r="C912">
        <v>60</v>
      </c>
      <c r="D912" s="221" t="s">
        <v>3057</v>
      </c>
      <c r="E912" s="186">
        <v>46293</v>
      </c>
      <c r="F912" t="s">
        <v>16141</v>
      </c>
      <c r="G912" s="183" t="s">
        <v>16142</v>
      </c>
      <c r="H912" t="s">
        <v>16143</v>
      </c>
    </row>
    <row r="913" spans="1:8" x14ac:dyDescent="0.2">
      <c r="A913" s="183" t="s">
        <v>6305</v>
      </c>
      <c r="B913" t="s">
        <v>6306</v>
      </c>
      <c r="C913">
        <v>9</v>
      </c>
      <c r="D913" s="221" t="s">
        <v>3057</v>
      </c>
      <c r="E913" s="186">
        <v>46293</v>
      </c>
      <c r="F913" t="s">
        <v>16141</v>
      </c>
      <c r="G913" s="183" t="s">
        <v>16142</v>
      </c>
      <c r="H913" t="s">
        <v>16143</v>
      </c>
    </row>
    <row r="914" spans="1:8" x14ac:dyDescent="0.2">
      <c r="A914" s="183" t="s">
        <v>6307</v>
      </c>
      <c r="B914" t="s">
        <v>6308</v>
      </c>
      <c r="C914">
        <v>108</v>
      </c>
      <c r="D914" s="221" t="s">
        <v>3057</v>
      </c>
      <c r="E914" s="186">
        <v>46293</v>
      </c>
      <c r="F914" t="s">
        <v>16141</v>
      </c>
      <c r="G914" s="183" t="s">
        <v>16142</v>
      </c>
      <c r="H914" t="s">
        <v>16143</v>
      </c>
    </row>
    <row r="915" spans="1:8" x14ac:dyDescent="0.2">
      <c r="A915" s="183" t="s">
        <v>6309</v>
      </c>
      <c r="B915" t="s">
        <v>6310</v>
      </c>
      <c r="C915">
        <v>70</v>
      </c>
      <c r="D915" s="221" t="s">
        <v>3057</v>
      </c>
      <c r="E915" s="186">
        <v>46293</v>
      </c>
      <c r="F915" t="s">
        <v>16141</v>
      </c>
      <c r="G915" s="183" t="s">
        <v>16142</v>
      </c>
      <c r="H915" t="s">
        <v>16143</v>
      </c>
    </row>
    <row r="916" spans="1:8" x14ac:dyDescent="0.2">
      <c r="A916" s="183" t="s">
        <v>6311</v>
      </c>
      <c r="B916" t="s">
        <v>6312</v>
      </c>
      <c r="C916">
        <v>113</v>
      </c>
      <c r="D916" s="221" t="s">
        <v>3057</v>
      </c>
      <c r="E916" s="186">
        <v>46293</v>
      </c>
      <c r="F916" t="s">
        <v>16141</v>
      </c>
      <c r="G916" s="183" t="s">
        <v>16142</v>
      </c>
      <c r="H916" t="s">
        <v>16143</v>
      </c>
    </row>
    <row r="917" spans="1:8" x14ac:dyDescent="0.2">
      <c r="A917" s="183" t="s">
        <v>4003</v>
      </c>
      <c r="B917" t="s">
        <v>4004</v>
      </c>
      <c r="C917">
        <v>0</v>
      </c>
      <c r="D917" s="221" t="s">
        <v>3057</v>
      </c>
      <c r="E917" s="186">
        <v>46293</v>
      </c>
      <c r="F917" t="s">
        <v>16141</v>
      </c>
      <c r="G917" s="183" t="s">
        <v>16145</v>
      </c>
      <c r="H917" t="s">
        <v>16146</v>
      </c>
    </row>
    <row r="918" spans="1:8" x14ac:dyDescent="0.2">
      <c r="A918" s="183" t="s">
        <v>4003</v>
      </c>
      <c r="B918" t="s">
        <v>4004</v>
      </c>
      <c r="C918">
        <v>77</v>
      </c>
      <c r="D918" s="221" t="s">
        <v>3057</v>
      </c>
      <c r="E918" s="186">
        <v>46293</v>
      </c>
      <c r="F918" t="s">
        <v>16141</v>
      </c>
      <c r="G918" s="183" t="s">
        <v>16142</v>
      </c>
      <c r="H918" t="s">
        <v>16143</v>
      </c>
    </row>
    <row r="919" spans="1:8" x14ac:dyDescent="0.2">
      <c r="A919" s="183" t="s">
        <v>6313</v>
      </c>
      <c r="B919" t="s">
        <v>6314</v>
      </c>
      <c r="C919">
        <v>121</v>
      </c>
      <c r="D919" s="221" t="s">
        <v>3057</v>
      </c>
      <c r="E919" s="186">
        <v>46293</v>
      </c>
      <c r="F919" t="s">
        <v>16141</v>
      </c>
      <c r="G919" s="183" t="s">
        <v>16142</v>
      </c>
      <c r="H919" t="s">
        <v>16143</v>
      </c>
    </row>
    <row r="920" spans="1:8" x14ac:dyDescent="0.2">
      <c r="A920" s="183" t="s">
        <v>6315</v>
      </c>
      <c r="B920" t="s">
        <v>6316</v>
      </c>
      <c r="C920">
        <v>104</v>
      </c>
      <c r="D920" s="221" t="s">
        <v>3057</v>
      </c>
      <c r="E920" s="186">
        <v>46293</v>
      </c>
      <c r="F920" t="s">
        <v>16141</v>
      </c>
      <c r="G920" s="183" t="s">
        <v>16142</v>
      </c>
      <c r="H920" t="s">
        <v>16143</v>
      </c>
    </row>
    <row r="921" spans="1:8" x14ac:dyDescent="0.2">
      <c r="A921" s="183" t="s">
        <v>6317</v>
      </c>
      <c r="B921" t="s">
        <v>6318</v>
      </c>
      <c r="C921">
        <v>61</v>
      </c>
      <c r="D921" s="221" t="s">
        <v>3057</v>
      </c>
      <c r="E921" s="186">
        <v>46293</v>
      </c>
      <c r="F921" t="s">
        <v>16141</v>
      </c>
      <c r="G921" s="183" t="s">
        <v>16142</v>
      </c>
      <c r="H921" t="s">
        <v>16143</v>
      </c>
    </row>
    <row r="922" spans="1:8" x14ac:dyDescent="0.2">
      <c r="A922" s="183" t="s">
        <v>6319</v>
      </c>
      <c r="B922" t="s">
        <v>6320</v>
      </c>
      <c r="C922">
        <v>50</v>
      </c>
      <c r="D922" s="221" t="s">
        <v>3057</v>
      </c>
      <c r="E922" s="186">
        <v>46293</v>
      </c>
      <c r="F922" t="s">
        <v>16141</v>
      </c>
      <c r="G922" s="183" t="s">
        <v>16142</v>
      </c>
      <c r="H922" t="s">
        <v>16143</v>
      </c>
    </row>
    <row r="923" spans="1:8" x14ac:dyDescent="0.2">
      <c r="A923" s="183" t="s">
        <v>6321</v>
      </c>
      <c r="B923" t="s">
        <v>14984</v>
      </c>
      <c r="C923">
        <v>39</v>
      </c>
      <c r="D923" s="221" t="s">
        <v>3057</v>
      </c>
      <c r="E923" s="186">
        <v>46293</v>
      </c>
      <c r="F923" t="s">
        <v>16141</v>
      </c>
      <c r="G923" s="183" t="s">
        <v>16142</v>
      </c>
      <c r="H923" t="s">
        <v>16143</v>
      </c>
    </row>
    <row r="924" spans="1:8" x14ac:dyDescent="0.2">
      <c r="A924" s="183" t="s">
        <v>6322</v>
      </c>
      <c r="B924" t="s">
        <v>4005</v>
      </c>
      <c r="C924">
        <v>16</v>
      </c>
      <c r="D924" s="221" t="s">
        <v>3057</v>
      </c>
      <c r="E924" s="186">
        <v>46293</v>
      </c>
      <c r="F924" t="s">
        <v>16141</v>
      </c>
      <c r="G924" s="183" t="s">
        <v>16142</v>
      </c>
      <c r="H924" t="s">
        <v>16143</v>
      </c>
    </row>
    <row r="925" spans="1:8" x14ac:dyDescent="0.2">
      <c r="A925" s="183" t="s">
        <v>6323</v>
      </c>
      <c r="B925" t="s">
        <v>6324</v>
      </c>
      <c r="C925">
        <v>32</v>
      </c>
      <c r="D925" s="221" t="s">
        <v>3057</v>
      </c>
      <c r="E925" s="186">
        <v>46293</v>
      </c>
      <c r="F925" t="s">
        <v>16141</v>
      </c>
      <c r="G925" s="183" t="s">
        <v>16142</v>
      </c>
      <c r="H925" t="s">
        <v>16143</v>
      </c>
    </row>
    <row r="926" spans="1:8" x14ac:dyDescent="0.2">
      <c r="A926" s="183" t="s">
        <v>6325</v>
      </c>
      <c r="B926" t="s">
        <v>3510</v>
      </c>
      <c r="C926">
        <v>70</v>
      </c>
      <c r="D926" s="221" t="s">
        <v>3057</v>
      </c>
      <c r="E926" s="186">
        <v>46293</v>
      </c>
      <c r="F926" t="s">
        <v>16141</v>
      </c>
      <c r="G926" s="183" t="s">
        <v>16142</v>
      </c>
      <c r="H926" t="s">
        <v>16143</v>
      </c>
    </row>
    <row r="927" spans="1:8" x14ac:dyDescent="0.2">
      <c r="A927" s="183" t="s">
        <v>6326</v>
      </c>
      <c r="B927" t="s">
        <v>6327</v>
      </c>
      <c r="C927">
        <v>75</v>
      </c>
      <c r="D927" s="221" t="s">
        <v>3057</v>
      </c>
      <c r="E927" s="186">
        <v>46293</v>
      </c>
      <c r="F927" t="s">
        <v>16141</v>
      </c>
      <c r="G927" s="183" t="s">
        <v>16142</v>
      </c>
      <c r="H927" t="s">
        <v>16143</v>
      </c>
    </row>
    <row r="928" spans="1:8" x14ac:dyDescent="0.2">
      <c r="A928" s="183" t="s">
        <v>4006</v>
      </c>
      <c r="B928" t="s">
        <v>4007</v>
      </c>
      <c r="C928">
        <v>218</v>
      </c>
      <c r="D928" s="221" t="s">
        <v>3057</v>
      </c>
      <c r="E928" s="186">
        <v>46293</v>
      </c>
      <c r="F928" t="s">
        <v>16141</v>
      </c>
      <c r="G928" s="183" t="s">
        <v>16145</v>
      </c>
      <c r="H928" t="s">
        <v>16146</v>
      </c>
    </row>
    <row r="929" spans="1:8" x14ac:dyDescent="0.2">
      <c r="A929" s="183" t="s">
        <v>4006</v>
      </c>
      <c r="B929" t="s">
        <v>4007</v>
      </c>
      <c r="C929">
        <v>0</v>
      </c>
      <c r="D929" s="221" t="s">
        <v>3057</v>
      </c>
      <c r="E929" s="186">
        <v>46293</v>
      </c>
      <c r="F929" t="s">
        <v>16141</v>
      </c>
      <c r="G929" s="183" t="s">
        <v>16142</v>
      </c>
      <c r="H929" t="s">
        <v>16143</v>
      </c>
    </row>
    <row r="930" spans="1:8" x14ac:dyDescent="0.2">
      <c r="A930" s="183" t="s">
        <v>15760</v>
      </c>
      <c r="B930" t="s">
        <v>15761</v>
      </c>
      <c r="C930">
        <v>17</v>
      </c>
      <c r="D930" s="221" t="s">
        <v>3057</v>
      </c>
      <c r="E930" s="186">
        <v>46293</v>
      </c>
      <c r="F930" t="s">
        <v>16141</v>
      </c>
      <c r="G930" s="183" t="s">
        <v>16145</v>
      </c>
      <c r="H930" t="s">
        <v>16146</v>
      </c>
    </row>
    <row r="931" spans="1:8" x14ac:dyDescent="0.2">
      <c r="A931" s="183" t="s">
        <v>4008</v>
      </c>
      <c r="B931" t="s">
        <v>4009</v>
      </c>
      <c r="C931">
        <v>1</v>
      </c>
      <c r="D931" s="221" t="s">
        <v>3057</v>
      </c>
      <c r="E931" s="186">
        <v>46293</v>
      </c>
      <c r="F931" t="s">
        <v>16141</v>
      </c>
      <c r="G931" s="183" t="s">
        <v>16145</v>
      </c>
      <c r="H931" t="s">
        <v>16146</v>
      </c>
    </row>
    <row r="932" spans="1:8" x14ac:dyDescent="0.2">
      <c r="A932" s="183" t="s">
        <v>4008</v>
      </c>
      <c r="B932" t="s">
        <v>4009</v>
      </c>
      <c r="C932">
        <v>0</v>
      </c>
      <c r="D932" s="221" t="s">
        <v>3057</v>
      </c>
      <c r="E932" s="186">
        <v>46293</v>
      </c>
      <c r="F932" t="s">
        <v>16141</v>
      </c>
      <c r="G932" s="183" t="s">
        <v>16142</v>
      </c>
      <c r="H932" t="s">
        <v>16143</v>
      </c>
    </row>
    <row r="933" spans="1:8" x14ac:dyDescent="0.2">
      <c r="A933" s="183" t="s">
        <v>4010</v>
      </c>
      <c r="B933" t="s">
        <v>4011</v>
      </c>
      <c r="C933">
        <v>229</v>
      </c>
      <c r="D933" s="221" t="s">
        <v>3057</v>
      </c>
      <c r="E933" s="186">
        <v>46293</v>
      </c>
      <c r="F933" t="s">
        <v>16141</v>
      </c>
      <c r="G933" s="183" t="s">
        <v>16145</v>
      </c>
      <c r="H933" t="s">
        <v>16146</v>
      </c>
    </row>
    <row r="934" spans="1:8" x14ac:dyDescent="0.2">
      <c r="A934" s="183" t="s">
        <v>4010</v>
      </c>
      <c r="B934" t="s">
        <v>4011</v>
      </c>
      <c r="C934">
        <v>0</v>
      </c>
      <c r="D934" s="221" t="s">
        <v>3057</v>
      </c>
      <c r="E934" s="186">
        <v>46293</v>
      </c>
      <c r="F934" t="s">
        <v>16141</v>
      </c>
      <c r="G934" s="183" t="s">
        <v>16142</v>
      </c>
      <c r="H934" t="s">
        <v>16143</v>
      </c>
    </row>
    <row r="935" spans="1:8" x14ac:dyDescent="0.2">
      <c r="A935" s="183" t="s">
        <v>4012</v>
      </c>
      <c r="B935" t="s">
        <v>6328</v>
      </c>
      <c r="C935">
        <v>47</v>
      </c>
      <c r="D935" s="221" t="s">
        <v>3057</v>
      </c>
      <c r="E935" s="186">
        <v>46293</v>
      </c>
      <c r="F935" t="s">
        <v>16141</v>
      </c>
      <c r="G935" s="183" t="s">
        <v>16142</v>
      </c>
      <c r="H935" t="s">
        <v>16143</v>
      </c>
    </row>
    <row r="936" spans="1:8" x14ac:dyDescent="0.2">
      <c r="A936" s="183" t="s">
        <v>6329</v>
      </c>
      <c r="B936" t="s">
        <v>6330</v>
      </c>
      <c r="C936">
        <v>15</v>
      </c>
      <c r="D936" s="221" t="s">
        <v>3057</v>
      </c>
      <c r="E936" s="186">
        <v>46293</v>
      </c>
      <c r="F936" t="s">
        <v>16141</v>
      </c>
      <c r="G936" s="183" t="s">
        <v>16142</v>
      </c>
      <c r="H936" t="s">
        <v>16143</v>
      </c>
    </row>
    <row r="937" spans="1:8" x14ac:dyDescent="0.2">
      <c r="A937" s="183" t="s">
        <v>4013</v>
      </c>
      <c r="B937" t="s">
        <v>6393</v>
      </c>
      <c r="C937">
        <v>2</v>
      </c>
      <c r="D937" s="221" t="s">
        <v>3057</v>
      </c>
      <c r="E937" s="186">
        <v>46293</v>
      </c>
      <c r="F937" t="s">
        <v>16141</v>
      </c>
      <c r="G937" s="183" t="s">
        <v>16142</v>
      </c>
      <c r="H937" t="s">
        <v>16143</v>
      </c>
    </row>
    <row r="938" spans="1:8" x14ac:dyDescent="0.2">
      <c r="A938" s="183" t="s">
        <v>4014</v>
      </c>
      <c r="B938" t="s">
        <v>6394</v>
      </c>
      <c r="C938">
        <v>4</v>
      </c>
      <c r="D938" s="221" t="s">
        <v>3057</v>
      </c>
      <c r="E938" s="186">
        <v>46293</v>
      </c>
      <c r="F938" t="s">
        <v>16141</v>
      </c>
      <c r="G938" s="183" t="s">
        <v>16142</v>
      </c>
      <c r="H938" t="s">
        <v>16143</v>
      </c>
    </row>
    <row r="939" spans="1:8" x14ac:dyDescent="0.2">
      <c r="A939" s="183" t="s">
        <v>4015</v>
      </c>
      <c r="B939" t="s">
        <v>6395</v>
      </c>
      <c r="C939">
        <v>68</v>
      </c>
      <c r="D939" s="221" t="s">
        <v>3057</v>
      </c>
      <c r="E939" s="186">
        <v>46293</v>
      </c>
      <c r="F939" t="s">
        <v>16141</v>
      </c>
      <c r="G939" s="183" t="s">
        <v>16142</v>
      </c>
      <c r="H939" t="s">
        <v>16143</v>
      </c>
    </row>
    <row r="940" spans="1:8" x14ac:dyDescent="0.2">
      <c r="A940" s="183" t="s">
        <v>4016</v>
      </c>
      <c r="B940" t="s">
        <v>6396</v>
      </c>
      <c r="C940">
        <v>15</v>
      </c>
      <c r="D940" s="221" t="s">
        <v>3057</v>
      </c>
      <c r="E940" s="186">
        <v>46293</v>
      </c>
      <c r="F940" t="s">
        <v>16141</v>
      </c>
      <c r="G940" s="183" t="s">
        <v>16142</v>
      </c>
      <c r="H940" t="s">
        <v>16143</v>
      </c>
    </row>
    <row r="941" spans="1:8" x14ac:dyDescent="0.2">
      <c r="A941" s="183" t="s">
        <v>4017</v>
      </c>
      <c r="B941" t="s">
        <v>6397</v>
      </c>
      <c r="C941">
        <v>20</v>
      </c>
      <c r="D941" s="221" t="s">
        <v>3057</v>
      </c>
      <c r="E941" s="186">
        <v>46293</v>
      </c>
      <c r="F941" t="s">
        <v>16141</v>
      </c>
      <c r="G941" s="183" t="s">
        <v>16142</v>
      </c>
      <c r="H941" t="s">
        <v>16143</v>
      </c>
    </row>
    <row r="942" spans="1:8" x14ac:dyDescent="0.2">
      <c r="A942" s="183" t="s">
        <v>4018</v>
      </c>
      <c r="B942" t="s">
        <v>6398</v>
      </c>
      <c r="C942">
        <v>1</v>
      </c>
      <c r="D942" s="221" t="s">
        <v>3057</v>
      </c>
      <c r="E942" s="186">
        <v>46293</v>
      </c>
      <c r="F942" t="s">
        <v>16141</v>
      </c>
      <c r="G942" s="183" t="s">
        <v>16142</v>
      </c>
      <c r="H942" t="s">
        <v>16143</v>
      </c>
    </row>
    <row r="943" spans="1:8" x14ac:dyDescent="0.2">
      <c r="A943" s="183" t="s">
        <v>4019</v>
      </c>
      <c r="B943" t="s">
        <v>6399</v>
      </c>
      <c r="C943">
        <v>22</v>
      </c>
      <c r="D943" s="221" t="s">
        <v>3057</v>
      </c>
      <c r="E943" s="186">
        <v>46293</v>
      </c>
      <c r="F943" t="s">
        <v>16141</v>
      </c>
      <c r="G943" s="183" t="s">
        <v>16142</v>
      </c>
      <c r="H943" t="s">
        <v>16143</v>
      </c>
    </row>
    <row r="944" spans="1:8" x14ac:dyDescent="0.2">
      <c r="A944" s="183" t="s">
        <v>4020</v>
      </c>
      <c r="B944" t="s">
        <v>6400</v>
      </c>
      <c r="C944">
        <v>20</v>
      </c>
      <c r="D944" s="221" t="s">
        <v>3057</v>
      </c>
      <c r="E944" s="186">
        <v>46293</v>
      </c>
      <c r="F944" t="s">
        <v>16141</v>
      </c>
      <c r="G944" s="183" t="s">
        <v>16142</v>
      </c>
      <c r="H944" t="s">
        <v>16143</v>
      </c>
    </row>
    <row r="945" spans="1:8" x14ac:dyDescent="0.2">
      <c r="A945" s="183" t="s">
        <v>4021</v>
      </c>
      <c r="B945" t="s">
        <v>6401</v>
      </c>
      <c r="C945">
        <v>2</v>
      </c>
      <c r="D945" s="221" t="s">
        <v>3057</v>
      </c>
      <c r="E945" s="186">
        <v>46293</v>
      </c>
      <c r="F945" t="s">
        <v>16141</v>
      </c>
      <c r="G945" s="183" t="s">
        <v>16142</v>
      </c>
      <c r="H945" t="s">
        <v>16143</v>
      </c>
    </row>
    <row r="946" spans="1:8" x14ac:dyDescent="0.2">
      <c r="A946" s="183" t="s">
        <v>4022</v>
      </c>
      <c r="B946" t="s">
        <v>6402</v>
      </c>
      <c r="C946">
        <v>3</v>
      </c>
      <c r="D946" s="221" t="s">
        <v>3057</v>
      </c>
      <c r="E946" s="186">
        <v>46293</v>
      </c>
      <c r="F946" t="s">
        <v>16141</v>
      </c>
      <c r="G946" s="183" t="s">
        <v>16142</v>
      </c>
      <c r="H946" t="s">
        <v>16143</v>
      </c>
    </row>
    <row r="947" spans="1:8" x14ac:dyDescent="0.2">
      <c r="A947" s="183" t="s">
        <v>4023</v>
      </c>
      <c r="B947" t="s">
        <v>6403</v>
      </c>
      <c r="C947">
        <v>0</v>
      </c>
      <c r="D947" s="221" t="s">
        <v>3057</v>
      </c>
      <c r="E947" s="186">
        <v>46293</v>
      </c>
      <c r="F947" t="s">
        <v>16141</v>
      </c>
      <c r="G947" s="183" t="s">
        <v>16142</v>
      </c>
      <c r="H947" t="s">
        <v>16143</v>
      </c>
    </row>
    <row r="948" spans="1:8" x14ac:dyDescent="0.2">
      <c r="A948" s="183" t="s">
        <v>4024</v>
      </c>
      <c r="B948" t="s">
        <v>6404</v>
      </c>
      <c r="C948">
        <v>9</v>
      </c>
      <c r="D948" s="221" t="s">
        <v>3057</v>
      </c>
      <c r="E948" s="186">
        <v>46293</v>
      </c>
      <c r="F948" t="s">
        <v>16141</v>
      </c>
      <c r="G948" s="183" t="s">
        <v>16142</v>
      </c>
      <c r="H948" t="s">
        <v>16143</v>
      </c>
    </row>
    <row r="949" spans="1:8" x14ac:dyDescent="0.2">
      <c r="A949" s="183" t="s">
        <v>6405</v>
      </c>
      <c r="B949" t="s">
        <v>6406</v>
      </c>
      <c r="C949">
        <v>5</v>
      </c>
      <c r="D949" s="221" t="s">
        <v>3057</v>
      </c>
      <c r="E949" s="186">
        <v>46293</v>
      </c>
      <c r="F949" t="s">
        <v>16141</v>
      </c>
      <c r="G949" s="183" t="s">
        <v>16142</v>
      </c>
      <c r="H949" t="s">
        <v>16143</v>
      </c>
    </row>
    <row r="950" spans="1:8" x14ac:dyDescent="0.2">
      <c r="A950" s="183" t="s">
        <v>6407</v>
      </c>
      <c r="B950" t="s">
        <v>6408</v>
      </c>
      <c r="C950">
        <v>3</v>
      </c>
      <c r="D950" s="221" t="s">
        <v>3057</v>
      </c>
      <c r="E950" s="186">
        <v>46293</v>
      </c>
      <c r="F950" t="s">
        <v>16141</v>
      </c>
      <c r="G950" s="183" t="s">
        <v>16142</v>
      </c>
      <c r="H950" t="s">
        <v>16143</v>
      </c>
    </row>
    <row r="951" spans="1:8" x14ac:dyDescent="0.2">
      <c r="A951" s="183" t="s">
        <v>4025</v>
      </c>
      <c r="B951" t="s">
        <v>6409</v>
      </c>
      <c r="C951">
        <v>49</v>
      </c>
      <c r="D951" s="221" t="s">
        <v>3057</v>
      </c>
      <c r="E951" s="186">
        <v>46293</v>
      </c>
      <c r="F951" t="s">
        <v>16141</v>
      </c>
      <c r="G951" s="183" t="s">
        <v>16142</v>
      </c>
      <c r="H951" t="s">
        <v>16143</v>
      </c>
    </row>
    <row r="952" spans="1:8" x14ac:dyDescent="0.2">
      <c r="A952" s="183" t="s">
        <v>6410</v>
      </c>
      <c r="B952" t="s">
        <v>6411</v>
      </c>
      <c r="C952">
        <v>7</v>
      </c>
      <c r="D952" s="221" t="s">
        <v>3057</v>
      </c>
      <c r="E952" s="186">
        <v>46293</v>
      </c>
      <c r="F952" t="s">
        <v>16141</v>
      </c>
      <c r="G952" s="183" t="s">
        <v>16142</v>
      </c>
      <c r="H952" t="s">
        <v>16143</v>
      </c>
    </row>
    <row r="953" spans="1:8" x14ac:dyDescent="0.2">
      <c r="A953" s="183" t="s">
        <v>6412</v>
      </c>
      <c r="B953" t="s">
        <v>6413</v>
      </c>
      <c r="C953">
        <v>0</v>
      </c>
      <c r="D953" s="221" t="s">
        <v>3057</v>
      </c>
      <c r="E953" s="186">
        <v>46293</v>
      </c>
      <c r="F953" t="s">
        <v>16141</v>
      </c>
      <c r="G953" s="183" t="s">
        <v>16142</v>
      </c>
      <c r="H953" t="s">
        <v>16143</v>
      </c>
    </row>
    <row r="954" spans="1:8" x14ac:dyDescent="0.2">
      <c r="A954" s="183" t="s">
        <v>4026</v>
      </c>
      <c r="B954" t="s">
        <v>6433</v>
      </c>
      <c r="C954">
        <v>39</v>
      </c>
      <c r="D954" s="221" t="s">
        <v>3057</v>
      </c>
      <c r="E954" s="186">
        <v>46293</v>
      </c>
      <c r="F954" t="s">
        <v>16141</v>
      </c>
      <c r="G954" s="183" t="s">
        <v>16142</v>
      </c>
      <c r="H954" t="s">
        <v>16143</v>
      </c>
    </row>
    <row r="955" spans="1:8" x14ac:dyDescent="0.2">
      <c r="A955" s="183" t="s">
        <v>6434</v>
      </c>
      <c r="B955" t="s">
        <v>6435</v>
      </c>
      <c r="C955">
        <v>6</v>
      </c>
      <c r="D955" s="221" t="s">
        <v>3057</v>
      </c>
      <c r="E955" s="186">
        <v>46293</v>
      </c>
      <c r="F955" t="s">
        <v>16141</v>
      </c>
      <c r="G955" s="183" t="s">
        <v>16142</v>
      </c>
      <c r="H955" t="s">
        <v>16143</v>
      </c>
    </row>
    <row r="956" spans="1:8" x14ac:dyDescent="0.2">
      <c r="A956" s="183" t="s">
        <v>6436</v>
      </c>
      <c r="B956" t="s">
        <v>6437</v>
      </c>
      <c r="C956">
        <v>7</v>
      </c>
      <c r="D956" s="221" t="s">
        <v>3057</v>
      </c>
      <c r="E956" s="186">
        <v>46293</v>
      </c>
      <c r="F956" t="s">
        <v>16141</v>
      </c>
      <c r="G956" s="183" t="s">
        <v>16142</v>
      </c>
      <c r="H956" t="s">
        <v>16143</v>
      </c>
    </row>
    <row r="957" spans="1:8" x14ac:dyDescent="0.2">
      <c r="A957" s="183" t="s">
        <v>6438</v>
      </c>
      <c r="B957" t="s">
        <v>6439</v>
      </c>
      <c r="C957">
        <v>2</v>
      </c>
      <c r="D957" s="221" t="s">
        <v>3057</v>
      </c>
      <c r="E957" s="186">
        <v>46293</v>
      </c>
      <c r="F957" t="s">
        <v>16141</v>
      </c>
      <c r="G957" s="183" t="s">
        <v>16142</v>
      </c>
      <c r="H957" t="s">
        <v>16143</v>
      </c>
    </row>
    <row r="958" spans="1:8" x14ac:dyDescent="0.2">
      <c r="A958" s="183" t="s">
        <v>6440</v>
      </c>
      <c r="B958" t="s">
        <v>6441</v>
      </c>
      <c r="C958">
        <v>7</v>
      </c>
      <c r="D958" s="221" t="s">
        <v>3057</v>
      </c>
      <c r="E958" s="186">
        <v>46293</v>
      </c>
      <c r="F958" t="s">
        <v>16141</v>
      </c>
      <c r="G958" s="183" t="s">
        <v>16142</v>
      </c>
      <c r="H958" t="s">
        <v>16143</v>
      </c>
    </row>
    <row r="959" spans="1:8" x14ac:dyDescent="0.2">
      <c r="A959" s="183" t="s">
        <v>6442</v>
      </c>
      <c r="B959" t="s">
        <v>6443</v>
      </c>
      <c r="C959">
        <v>4</v>
      </c>
      <c r="D959" s="221" t="s">
        <v>3057</v>
      </c>
      <c r="E959" s="186">
        <v>46293</v>
      </c>
      <c r="F959" t="s">
        <v>16141</v>
      </c>
      <c r="G959" s="183" t="s">
        <v>16142</v>
      </c>
      <c r="H959" t="s">
        <v>16143</v>
      </c>
    </row>
    <row r="960" spans="1:8" x14ac:dyDescent="0.2">
      <c r="A960" s="183" t="s">
        <v>6444</v>
      </c>
      <c r="B960" t="s">
        <v>6445</v>
      </c>
      <c r="C960">
        <v>4</v>
      </c>
      <c r="D960" s="221" t="s">
        <v>3057</v>
      </c>
      <c r="E960" s="186">
        <v>46293</v>
      </c>
      <c r="F960" t="s">
        <v>16141</v>
      </c>
      <c r="G960" s="183" t="s">
        <v>16142</v>
      </c>
      <c r="H960" t="s">
        <v>16143</v>
      </c>
    </row>
    <row r="961" spans="1:8" x14ac:dyDescent="0.2">
      <c r="A961" s="183" t="s">
        <v>6446</v>
      </c>
      <c r="B961" t="s">
        <v>6447</v>
      </c>
      <c r="C961">
        <v>3</v>
      </c>
      <c r="D961" s="221" t="s">
        <v>3057</v>
      </c>
      <c r="E961" s="186">
        <v>46293</v>
      </c>
      <c r="F961" t="s">
        <v>16141</v>
      </c>
      <c r="G961" s="183" t="s">
        <v>16142</v>
      </c>
      <c r="H961" t="s">
        <v>16143</v>
      </c>
    </row>
    <row r="962" spans="1:8" x14ac:dyDescent="0.2">
      <c r="A962" s="183" t="s">
        <v>10682</v>
      </c>
      <c r="B962" t="s">
        <v>10683</v>
      </c>
      <c r="C962">
        <v>6</v>
      </c>
      <c r="D962" s="221" t="s">
        <v>3057</v>
      </c>
      <c r="E962" s="186">
        <v>46293</v>
      </c>
      <c r="F962" t="s">
        <v>16141</v>
      </c>
      <c r="G962" s="183" t="s">
        <v>16145</v>
      </c>
      <c r="H962" t="s">
        <v>16146</v>
      </c>
    </row>
    <row r="963" spans="1:8" x14ac:dyDescent="0.2">
      <c r="A963" s="183" t="s">
        <v>10684</v>
      </c>
      <c r="B963" t="s">
        <v>10685</v>
      </c>
      <c r="C963">
        <v>159</v>
      </c>
      <c r="D963" s="221" t="s">
        <v>3057</v>
      </c>
      <c r="E963" s="186">
        <v>46293</v>
      </c>
      <c r="F963" t="s">
        <v>16141</v>
      </c>
      <c r="G963" s="183" t="s">
        <v>16145</v>
      </c>
      <c r="H963" t="s">
        <v>16146</v>
      </c>
    </row>
    <row r="964" spans="1:8" x14ac:dyDescent="0.2">
      <c r="A964" s="183" t="s">
        <v>10686</v>
      </c>
      <c r="B964" t="s">
        <v>10687</v>
      </c>
      <c r="C964">
        <v>47</v>
      </c>
      <c r="D964" s="221" t="s">
        <v>3057</v>
      </c>
      <c r="E964" s="186">
        <v>46293</v>
      </c>
      <c r="F964" t="s">
        <v>16141</v>
      </c>
      <c r="G964" s="183" t="s">
        <v>16145</v>
      </c>
      <c r="H964" t="s">
        <v>16146</v>
      </c>
    </row>
    <row r="965" spans="1:8" x14ac:dyDescent="0.2">
      <c r="A965" s="183" t="s">
        <v>10688</v>
      </c>
      <c r="B965" t="s">
        <v>10689</v>
      </c>
      <c r="C965">
        <v>23</v>
      </c>
      <c r="D965" s="221" t="s">
        <v>3057</v>
      </c>
      <c r="E965" s="186">
        <v>46293</v>
      </c>
      <c r="F965" t="s">
        <v>16141</v>
      </c>
      <c r="G965" s="183" t="s">
        <v>16145</v>
      </c>
      <c r="H965" t="s">
        <v>16146</v>
      </c>
    </row>
    <row r="966" spans="1:8" x14ac:dyDescent="0.2">
      <c r="A966" s="183" t="s">
        <v>10690</v>
      </c>
      <c r="B966" t="s">
        <v>10691</v>
      </c>
      <c r="C966">
        <v>13</v>
      </c>
      <c r="D966" s="221" t="s">
        <v>3057</v>
      </c>
      <c r="E966" s="186">
        <v>46293</v>
      </c>
      <c r="F966" t="s">
        <v>16141</v>
      </c>
      <c r="G966" s="183" t="s">
        <v>16145</v>
      </c>
      <c r="H966" t="s">
        <v>16146</v>
      </c>
    </row>
    <row r="967" spans="1:8" x14ac:dyDescent="0.2">
      <c r="A967" s="183" t="s">
        <v>6467</v>
      </c>
      <c r="B967" t="s">
        <v>6468</v>
      </c>
      <c r="C967">
        <v>145</v>
      </c>
      <c r="D967" s="221" t="s">
        <v>3057</v>
      </c>
      <c r="E967" s="186">
        <v>46293</v>
      </c>
      <c r="F967" t="s">
        <v>16141</v>
      </c>
      <c r="G967" s="183" t="s">
        <v>16142</v>
      </c>
      <c r="H967" t="s">
        <v>16143</v>
      </c>
    </row>
    <row r="968" spans="1:8" x14ac:dyDescent="0.2">
      <c r="A968" s="183" t="s">
        <v>6469</v>
      </c>
      <c r="B968" t="s">
        <v>6470</v>
      </c>
      <c r="C968">
        <v>114</v>
      </c>
      <c r="D968" s="221" t="s">
        <v>3057</v>
      </c>
      <c r="E968" s="186">
        <v>46293</v>
      </c>
      <c r="F968" t="s">
        <v>16141</v>
      </c>
      <c r="G968" s="183" t="s">
        <v>16142</v>
      </c>
      <c r="H968" t="s">
        <v>16143</v>
      </c>
    </row>
    <row r="969" spans="1:8" x14ac:dyDescent="0.2">
      <c r="A969" s="183" t="s">
        <v>6471</v>
      </c>
      <c r="B969" t="s">
        <v>6472</v>
      </c>
      <c r="C969">
        <v>0</v>
      </c>
      <c r="D969" s="221" t="s">
        <v>3057</v>
      </c>
      <c r="E969" s="186">
        <v>46293</v>
      </c>
      <c r="F969" t="s">
        <v>16141</v>
      </c>
      <c r="G969" s="183" t="s">
        <v>16142</v>
      </c>
      <c r="H969" t="s">
        <v>16143</v>
      </c>
    </row>
    <row r="970" spans="1:8" x14ac:dyDescent="0.2">
      <c r="A970" s="183" t="s">
        <v>6473</v>
      </c>
      <c r="B970" t="s">
        <v>6474</v>
      </c>
      <c r="C970">
        <v>40</v>
      </c>
      <c r="D970" s="221" t="s">
        <v>3057</v>
      </c>
      <c r="E970" s="186">
        <v>46293</v>
      </c>
      <c r="F970" t="s">
        <v>16141</v>
      </c>
      <c r="G970" s="183" t="s">
        <v>16142</v>
      </c>
      <c r="H970" t="s">
        <v>16143</v>
      </c>
    </row>
    <row r="971" spans="1:8" x14ac:dyDescent="0.2">
      <c r="A971" s="183" t="s">
        <v>6493</v>
      </c>
      <c r="B971" t="s">
        <v>6494</v>
      </c>
      <c r="C971">
        <v>173</v>
      </c>
      <c r="D971" s="221" t="s">
        <v>3057</v>
      </c>
      <c r="E971" s="186">
        <v>46293</v>
      </c>
      <c r="F971" t="s">
        <v>16141</v>
      </c>
      <c r="G971" s="183" t="s">
        <v>16142</v>
      </c>
      <c r="H971" t="s">
        <v>16143</v>
      </c>
    </row>
    <row r="972" spans="1:8" x14ac:dyDescent="0.2">
      <c r="A972" s="183" t="s">
        <v>6495</v>
      </c>
      <c r="B972" t="s">
        <v>6496</v>
      </c>
      <c r="C972">
        <v>1052</v>
      </c>
      <c r="D972" s="221" t="s">
        <v>3057</v>
      </c>
      <c r="E972" s="186">
        <v>46293</v>
      </c>
      <c r="F972" t="s">
        <v>16141</v>
      </c>
      <c r="G972" s="183" t="s">
        <v>16142</v>
      </c>
      <c r="H972" t="s">
        <v>16143</v>
      </c>
    </row>
    <row r="973" spans="1:8" x14ac:dyDescent="0.2">
      <c r="A973" s="183" t="s">
        <v>6497</v>
      </c>
      <c r="B973" t="s">
        <v>6498</v>
      </c>
      <c r="C973">
        <v>119</v>
      </c>
      <c r="D973" s="221" t="s">
        <v>3057</v>
      </c>
      <c r="E973" s="186">
        <v>46293</v>
      </c>
      <c r="F973" t="s">
        <v>16141</v>
      </c>
      <c r="G973" s="183" t="s">
        <v>16142</v>
      </c>
      <c r="H973" t="s">
        <v>16143</v>
      </c>
    </row>
    <row r="974" spans="1:8" x14ac:dyDescent="0.2">
      <c r="A974" s="183" t="s">
        <v>6499</v>
      </c>
      <c r="B974" t="s">
        <v>6500</v>
      </c>
      <c r="C974">
        <v>123</v>
      </c>
      <c r="D974" s="221" t="s">
        <v>3057</v>
      </c>
      <c r="E974" s="186">
        <v>46293</v>
      </c>
      <c r="F974" t="s">
        <v>16141</v>
      </c>
      <c r="G974" s="183" t="s">
        <v>16142</v>
      </c>
      <c r="H974" t="s">
        <v>16143</v>
      </c>
    </row>
    <row r="975" spans="1:8" x14ac:dyDescent="0.2">
      <c r="A975" s="183" t="s">
        <v>4027</v>
      </c>
      <c r="B975" t="s">
        <v>6501</v>
      </c>
      <c r="C975">
        <v>153</v>
      </c>
      <c r="D975" s="221" t="s">
        <v>3057</v>
      </c>
      <c r="E975" s="186">
        <v>46293</v>
      </c>
      <c r="F975" t="s">
        <v>16141</v>
      </c>
      <c r="G975" s="183" t="s">
        <v>16142</v>
      </c>
      <c r="H975" t="s">
        <v>16143</v>
      </c>
    </row>
    <row r="976" spans="1:8" x14ac:dyDescent="0.2">
      <c r="A976" s="183" t="s">
        <v>4028</v>
      </c>
      <c r="B976" t="s">
        <v>6502</v>
      </c>
      <c r="C976">
        <v>257</v>
      </c>
      <c r="D976" s="221" t="s">
        <v>3057</v>
      </c>
      <c r="E976" s="186">
        <v>46293</v>
      </c>
      <c r="F976" t="s">
        <v>16141</v>
      </c>
      <c r="G976" s="183" t="s">
        <v>16142</v>
      </c>
      <c r="H976" t="s">
        <v>16143</v>
      </c>
    </row>
    <row r="977" spans="1:8" x14ac:dyDescent="0.2">
      <c r="A977" s="183" t="s">
        <v>6503</v>
      </c>
      <c r="B977" t="s">
        <v>6504</v>
      </c>
      <c r="C977">
        <v>140</v>
      </c>
      <c r="D977" s="221" t="s">
        <v>3057</v>
      </c>
      <c r="E977" s="186">
        <v>46293</v>
      </c>
      <c r="F977" t="s">
        <v>16141</v>
      </c>
      <c r="G977" s="183" t="s">
        <v>16142</v>
      </c>
      <c r="H977" t="s">
        <v>16143</v>
      </c>
    </row>
    <row r="978" spans="1:8" x14ac:dyDescent="0.2">
      <c r="A978" s="183" t="s">
        <v>6505</v>
      </c>
      <c r="B978" t="s">
        <v>6506</v>
      </c>
      <c r="C978">
        <v>161</v>
      </c>
      <c r="D978" s="221" t="s">
        <v>3057</v>
      </c>
      <c r="E978" s="186">
        <v>46293</v>
      </c>
      <c r="F978" t="s">
        <v>16141</v>
      </c>
      <c r="G978" s="183" t="s">
        <v>16142</v>
      </c>
      <c r="H978" t="s">
        <v>16143</v>
      </c>
    </row>
    <row r="979" spans="1:8" x14ac:dyDescent="0.2">
      <c r="A979" s="183" t="s">
        <v>6507</v>
      </c>
      <c r="B979" t="s">
        <v>6508</v>
      </c>
      <c r="C979">
        <v>167</v>
      </c>
      <c r="D979" s="221" t="s">
        <v>3057</v>
      </c>
      <c r="E979" s="186">
        <v>46293</v>
      </c>
      <c r="F979" t="s">
        <v>16141</v>
      </c>
      <c r="G979" s="183" t="s">
        <v>16142</v>
      </c>
      <c r="H979" t="s">
        <v>16143</v>
      </c>
    </row>
    <row r="980" spans="1:8" x14ac:dyDescent="0.2">
      <c r="A980" s="183" t="s">
        <v>6509</v>
      </c>
      <c r="B980" t="s">
        <v>6510</v>
      </c>
      <c r="C980">
        <v>141</v>
      </c>
      <c r="D980" s="221" t="s">
        <v>3057</v>
      </c>
      <c r="E980" s="186">
        <v>46293</v>
      </c>
      <c r="F980" t="s">
        <v>16141</v>
      </c>
      <c r="G980" s="183" t="s">
        <v>16142</v>
      </c>
      <c r="H980" t="s">
        <v>16143</v>
      </c>
    </row>
    <row r="981" spans="1:8" x14ac:dyDescent="0.2">
      <c r="A981" s="183" t="s">
        <v>6511</v>
      </c>
      <c r="B981" t="s">
        <v>6512</v>
      </c>
      <c r="C981">
        <v>105</v>
      </c>
      <c r="D981" s="221" t="s">
        <v>3057</v>
      </c>
      <c r="E981" s="186">
        <v>46293</v>
      </c>
      <c r="F981" t="s">
        <v>16141</v>
      </c>
      <c r="G981" s="183" t="s">
        <v>16142</v>
      </c>
      <c r="H981" t="s">
        <v>16143</v>
      </c>
    </row>
    <row r="982" spans="1:8" x14ac:dyDescent="0.2">
      <c r="A982" s="183" t="s">
        <v>6513</v>
      </c>
      <c r="B982" t="s">
        <v>6514</v>
      </c>
      <c r="C982">
        <v>385</v>
      </c>
      <c r="D982" s="221" t="s">
        <v>3057</v>
      </c>
      <c r="E982" s="186">
        <v>46293</v>
      </c>
      <c r="F982" t="s">
        <v>16141</v>
      </c>
      <c r="G982" s="183" t="s">
        <v>16142</v>
      </c>
      <c r="H982" t="s">
        <v>16143</v>
      </c>
    </row>
    <row r="983" spans="1:8" x14ac:dyDescent="0.2">
      <c r="A983" s="183" t="s">
        <v>6515</v>
      </c>
      <c r="B983" t="s">
        <v>6516</v>
      </c>
      <c r="C983">
        <v>10</v>
      </c>
      <c r="D983" s="221" t="s">
        <v>3057</v>
      </c>
      <c r="E983" s="186">
        <v>46293</v>
      </c>
      <c r="F983" t="s">
        <v>16141</v>
      </c>
      <c r="G983" s="183" t="s">
        <v>16142</v>
      </c>
      <c r="H983" t="s">
        <v>16143</v>
      </c>
    </row>
    <row r="984" spans="1:8" x14ac:dyDescent="0.2">
      <c r="A984" s="183" t="s">
        <v>4029</v>
      </c>
      <c r="B984" t="s">
        <v>6517</v>
      </c>
      <c r="C984">
        <v>23</v>
      </c>
      <c r="D984" s="221" t="s">
        <v>3057</v>
      </c>
      <c r="E984" s="186">
        <v>46293</v>
      </c>
      <c r="F984" t="s">
        <v>16141</v>
      </c>
      <c r="G984" s="183" t="s">
        <v>16142</v>
      </c>
      <c r="H984" t="s">
        <v>16143</v>
      </c>
    </row>
    <row r="985" spans="1:8" x14ac:dyDescent="0.2">
      <c r="A985" s="183" t="s">
        <v>4030</v>
      </c>
      <c r="B985" t="s">
        <v>6518</v>
      </c>
      <c r="C985">
        <v>72</v>
      </c>
      <c r="D985" s="221" t="s">
        <v>3057</v>
      </c>
      <c r="E985" s="186">
        <v>46293</v>
      </c>
      <c r="F985" t="s">
        <v>16141</v>
      </c>
      <c r="G985" s="183" t="s">
        <v>16142</v>
      </c>
      <c r="H985" t="s">
        <v>16143</v>
      </c>
    </row>
    <row r="986" spans="1:8" x14ac:dyDescent="0.2">
      <c r="A986" s="183" t="s">
        <v>4031</v>
      </c>
      <c r="B986" t="s">
        <v>6519</v>
      </c>
      <c r="C986">
        <v>56</v>
      </c>
      <c r="D986" s="221" t="s">
        <v>3057</v>
      </c>
      <c r="E986" s="186">
        <v>46293</v>
      </c>
      <c r="F986" t="s">
        <v>16141</v>
      </c>
      <c r="G986" s="183" t="s">
        <v>16142</v>
      </c>
      <c r="H986" t="s">
        <v>16143</v>
      </c>
    </row>
    <row r="987" spans="1:8" x14ac:dyDescent="0.2">
      <c r="A987" s="183" t="s">
        <v>4032</v>
      </c>
      <c r="B987" t="s">
        <v>6520</v>
      </c>
      <c r="C987">
        <v>13</v>
      </c>
      <c r="D987" s="221" t="s">
        <v>3057</v>
      </c>
      <c r="E987" s="186">
        <v>46293</v>
      </c>
      <c r="F987" t="s">
        <v>16141</v>
      </c>
      <c r="G987" s="183" t="s">
        <v>16142</v>
      </c>
      <c r="H987" t="s">
        <v>16143</v>
      </c>
    </row>
    <row r="988" spans="1:8" x14ac:dyDescent="0.2">
      <c r="A988" s="183" t="s">
        <v>6521</v>
      </c>
      <c r="B988" t="s">
        <v>6522</v>
      </c>
      <c r="C988">
        <v>92</v>
      </c>
      <c r="D988" s="221" t="s">
        <v>3057</v>
      </c>
      <c r="E988" s="186">
        <v>46293</v>
      </c>
      <c r="F988" t="s">
        <v>16141</v>
      </c>
      <c r="G988" s="183" t="s">
        <v>16142</v>
      </c>
      <c r="H988" t="s">
        <v>16143</v>
      </c>
    </row>
    <row r="989" spans="1:8" x14ac:dyDescent="0.2">
      <c r="A989" s="183" t="s">
        <v>6523</v>
      </c>
      <c r="B989" t="s">
        <v>6524</v>
      </c>
      <c r="C989">
        <v>170</v>
      </c>
      <c r="D989" s="221" t="s">
        <v>3057</v>
      </c>
      <c r="E989" s="186">
        <v>46293</v>
      </c>
      <c r="F989" t="s">
        <v>16141</v>
      </c>
      <c r="G989" s="183" t="s">
        <v>16142</v>
      </c>
      <c r="H989" t="s">
        <v>16143</v>
      </c>
    </row>
    <row r="990" spans="1:8" x14ac:dyDescent="0.2">
      <c r="A990" s="183" t="s">
        <v>6525</v>
      </c>
      <c r="B990" t="s">
        <v>6526</v>
      </c>
      <c r="C990">
        <v>2</v>
      </c>
      <c r="D990" s="221" t="s">
        <v>3057</v>
      </c>
      <c r="E990" s="186">
        <v>46293</v>
      </c>
      <c r="F990" t="s">
        <v>16141</v>
      </c>
      <c r="G990" s="183" t="s">
        <v>16142</v>
      </c>
      <c r="H990" t="s">
        <v>16143</v>
      </c>
    </row>
    <row r="991" spans="1:8" x14ac:dyDescent="0.2">
      <c r="A991" s="183" t="s">
        <v>6527</v>
      </c>
      <c r="B991" t="s">
        <v>6528</v>
      </c>
      <c r="C991">
        <v>66</v>
      </c>
      <c r="D991" s="221" t="s">
        <v>3057</v>
      </c>
      <c r="E991" s="186">
        <v>46293</v>
      </c>
      <c r="F991" t="s">
        <v>16141</v>
      </c>
      <c r="G991" s="183" t="s">
        <v>16142</v>
      </c>
      <c r="H991" t="s">
        <v>16143</v>
      </c>
    </row>
    <row r="992" spans="1:8" x14ac:dyDescent="0.2">
      <c r="A992" s="183" t="s">
        <v>6529</v>
      </c>
      <c r="B992" t="s">
        <v>6530</v>
      </c>
      <c r="C992">
        <v>15</v>
      </c>
      <c r="D992" s="221" t="s">
        <v>3057</v>
      </c>
      <c r="E992" s="186">
        <v>46293</v>
      </c>
      <c r="F992" t="s">
        <v>16141</v>
      </c>
      <c r="G992" s="183" t="s">
        <v>16142</v>
      </c>
      <c r="H992" t="s">
        <v>16143</v>
      </c>
    </row>
    <row r="993" spans="1:8" x14ac:dyDescent="0.2">
      <c r="A993" s="183" t="s">
        <v>6531</v>
      </c>
      <c r="B993" t="s">
        <v>6532</v>
      </c>
      <c r="C993">
        <v>0</v>
      </c>
      <c r="D993" s="221" t="s">
        <v>3057</v>
      </c>
      <c r="E993" s="186">
        <v>46293</v>
      </c>
      <c r="F993" t="s">
        <v>16141</v>
      </c>
      <c r="G993" s="183" t="s">
        <v>16142</v>
      </c>
      <c r="H993" t="s">
        <v>16143</v>
      </c>
    </row>
    <row r="994" spans="1:8" x14ac:dyDescent="0.2">
      <c r="A994" s="183" t="s">
        <v>6533</v>
      </c>
      <c r="B994" t="s">
        <v>6534</v>
      </c>
      <c r="C994">
        <v>20</v>
      </c>
      <c r="D994" s="221" t="s">
        <v>3057</v>
      </c>
      <c r="E994" s="186">
        <v>46293</v>
      </c>
      <c r="F994" t="s">
        <v>16141</v>
      </c>
      <c r="G994" s="183" t="s">
        <v>16142</v>
      </c>
      <c r="H994" t="s">
        <v>16143</v>
      </c>
    </row>
    <row r="995" spans="1:8" x14ac:dyDescent="0.2">
      <c r="A995" s="183" t="s">
        <v>4033</v>
      </c>
      <c r="B995" t="s">
        <v>6535</v>
      </c>
      <c r="C995">
        <v>24</v>
      </c>
      <c r="D995" s="221" t="s">
        <v>3057</v>
      </c>
      <c r="E995" s="186">
        <v>46293</v>
      </c>
      <c r="F995" t="s">
        <v>16141</v>
      </c>
      <c r="G995" s="183" t="s">
        <v>16142</v>
      </c>
      <c r="H995" t="s">
        <v>16143</v>
      </c>
    </row>
    <row r="996" spans="1:8" x14ac:dyDescent="0.2">
      <c r="A996" s="183" t="s">
        <v>4034</v>
      </c>
      <c r="B996" t="s">
        <v>6536</v>
      </c>
      <c r="C996">
        <v>0</v>
      </c>
      <c r="D996" s="221" t="s">
        <v>3057</v>
      </c>
      <c r="E996" s="186">
        <v>46293</v>
      </c>
      <c r="F996" t="s">
        <v>16141</v>
      </c>
      <c r="G996" s="183" t="s">
        <v>16142</v>
      </c>
      <c r="H996" t="s">
        <v>16143</v>
      </c>
    </row>
    <row r="997" spans="1:8" x14ac:dyDescent="0.2">
      <c r="A997" s="183" t="s">
        <v>10692</v>
      </c>
      <c r="B997" t="s">
        <v>10693</v>
      </c>
      <c r="C997">
        <v>0</v>
      </c>
      <c r="D997" s="221" t="s">
        <v>3057</v>
      </c>
      <c r="E997" s="186">
        <v>46293</v>
      </c>
      <c r="F997" t="s">
        <v>16141</v>
      </c>
      <c r="G997" s="183" t="s">
        <v>16145</v>
      </c>
      <c r="H997" t="s">
        <v>16146</v>
      </c>
    </row>
    <row r="998" spans="1:8" x14ac:dyDescent="0.2">
      <c r="A998" s="183" t="s">
        <v>10694</v>
      </c>
      <c r="B998" t="s">
        <v>10695</v>
      </c>
      <c r="C998">
        <v>0</v>
      </c>
      <c r="D998" s="221" t="s">
        <v>3057</v>
      </c>
      <c r="E998" s="186">
        <v>46293</v>
      </c>
      <c r="F998" t="s">
        <v>16141</v>
      </c>
      <c r="G998" s="183" t="s">
        <v>16145</v>
      </c>
      <c r="H998" t="s">
        <v>16146</v>
      </c>
    </row>
    <row r="999" spans="1:8" x14ac:dyDescent="0.2">
      <c r="A999" s="183" t="s">
        <v>10696</v>
      </c>
      <c r="B999" t="s">
        <v>10697</v>
      </c>
      <c r="C999">
        <v>0</v>
      </c>
      <c r="D999" s="221" t="s">
        <v>3057</v>
      </c>
      <c r="E999" s="186">
        <v>46293</v>
      </c>
      <c r="F999" t="s">
        <v>16141</v>
      </c>
      <c r="G999" s="183" t="s">
        <v>16145</v>
      </c>
      <c r="H999" t="s">
        <v>16146</v>
      </c>
    </row>
    <row r="1000" spans="1:8" x14ac:dyDescent="0.2">
      <c r="A1000" s="183" t="s">
        <v>10698</v>
      </c>
      <c r="B1000" t="s">
        <v>10699</v>
      </c>
      <c r="C1000">
        <v>0</v>
      </c>
      <c r="D1000" s="221" t="s">
        <v>3057</v>
      </c>
      <c r="E1000" s="186">
        <v>46293</v>
      </c>
      <c r="F1000" t="s">
        <v>16141</v>
      </c>
      <c r="G1000" s="183" t="s">
        <v>16145</v>
      </c>
      <c r="H1000" t="s">
        <v>16146</v>
      </c>
    </row>
    <row r="1001" spans="1:8" x14ac:dyDescent="0.2">
      <c r="A1001" s="183" t="s">
        <v>10700</v>
      </c>
      <c r="B1001" t="s">
        <v>10701</v>
      </c>
      <c r="C1001">
        <v>0</v>
      </c>
      <c r="D1001" s="221" t="s">
        <v>3057</v>
      </c>
      <c r="E1001" s="186">
        <v>46293</v>
      </c>
      <c r="F1001" t="s">
        <v>16141</v>
      </c>
      <c r="G1001" s="183" t="s">
        <v>16145</v>
      </c>
      <c r="H1001" t="s">
        <v>16146</v>
      </c>
    </row>
    <row r="1002" spans="1:8" x14ac:dyDescent="0.2">
      <c r="A1002" s="183" t="s">
        <v>10702</v>
      </c>
      <c r="B1002" t="s">
        <v>10703</v>
      </c>
      <c r="C1002">
        <v>0</v>
      </c>
      <c r="D1002" s="221" t="s">
        <v>3057</v>
      </c>
      <c r="E1002" s="186">
        <v>46293</v>
      </c>
      <c r="F1002" t="s">
        <v>16141</v>
      </c>
      <c r="G1002" s="183" t="s">
        <v>16145</v>
      </c>
      <c r="H1002" t="s">
        <v>16146</v>
      </c>
    </row>
    <row r="1003" spans="1:8" x14ac:dyDescent="0.2">
      <c r="A1003" s="183" t="s">
        <v>10704</v>
      </c>
      <c r="B1003" t="s">
        <v>10705</v>
      </c>
      <c r="C1003">
        <v>0</v>
      </c>
      <c r="D1003" s="221" t="s">
        <v>3057</v>
      </c>
      <c r="E1003" s="186">
        <v>46293</v>
      </c>
      <c r="F1003" t="s">
        <v>16141</v>
      </c>
      <c r="G1003" s="183" t="s">
        <v>16145</v>
      </c>
      <c r="H1003" t="s">
        <v>16146</v>
      </c>
    </row>
    <row r="1004" spans="1:8" x14ac:dyDescent="0.2">
      <c r="A1004" s="183" t="s">
        <v>6537</v>
      </c>
      <c r="B1004" t="s">
        <v>6538</v>
      </c>
      <c r="C1004">
        <v>38</v>
      </c>
      <c r="D1004" s="221" t="s">
        <v>3057</v>
      </c>
      <c r="E1004" s="186">
        <v>46293</v>
      </c>
      <c r="F1004" t="s">
        <v>16141</v>
      </c>
      <c r="G1004" s="183" t="s">
        <v>16142</v>
      </c>
      <c r="H1004" t="s">
        <v>16143</v>
      </c>
    </row>
    <row r="1005" spans="1:8" x14ac:dyDescent="0.2">
      <c r="A1005" s="183" t="s">
        <v>10706</v>
      </c>
      <c r="B1005" t="s">
        <v>10707</v>
      </c>
      <c r="C1005">
        <v>0</v>
      </c>
      <c r="D1005" s="221" t="s">
        <v>3057</v>
      </c>
      <c r="E1005" s="186">
        <v>46293</v>
      </c>
      <c r="F1005" t="s">
        <v>16141</v>
      </c>
      <c r="G1005" s="183" t="s">
        <v>16145</v>
      </c>
      <c r="H1005" t="s">
        <v>16146</v>
      </c>
    </row>
    <row r="1006" spans="1:8" x14ac:dyDescent="0.2">
      <c r="A1006" s="183" t="s">
        <v>10708</v>
      </c>
      <c r="B1006" t="s">
        <v>10709</v>
      </c>
      <c r="C1006">
        <v>0</v>
      </c>
      <c r="D1006" s="221" t="s">
        <v>3057</v>
      </c>
      <c r="E1006" s="186">
        <v>46293</v>
      </c>
      <c r="F1006" t="s">
        <v>16141</v>
      </c>
      <c r="G1006" s="183" t="s">
        <v>16145</v>
      </c>
      <c r="H1006" t="s">
        <v>16146</v>
      </c>
    </row>
    <row r="1007" spans="1:8" x14ac:dyDescent="0.2">
      <c r="A1007" s="183" t="s">
        <v>10710</v>
      </c>
      <c r="B1007" t="s">
        <v>10711</v>
      </c>
      <c r="C1007">
        <v>0</v>
      </c>
      <c r="D1007" s="221" t="s">
        <v>3057</v>
      </c>
      <c r="E1007" s="186">
        <v>46293</v>
      </c>
      <c r="F1007" t="s">
        <v>16141</v>
      </c>
      <c r="G1007" s="183" t="s">
        <v>16145</v>
      </c>
      <c r="H1007" t="s">
        <v>16146</v>
      </c>
    </row>
    <row r="1008" spans="1:8" x14ac:dyDescent="0.2">
      <c r="A1008" s="183" t="s">
        <v>10712</v>
      </c>
      <c r="B1008" t="s">
        <v>10713</v>
      </c>
      <c r="C1008">
        <v>0</v>
      </c>
      <c r="D1008" s="221" t="s">
        <v>3057</v>
      </c>
      <c r="E1008" s="186">
        <v>46293</v>
      </c>
      <c r="F1008" t="s">
        <v>16141</v>
      </c>
      <c r="G1008" s="183" t="s">
        <v>16145</v>
      </c>
      <c r="H1008" t="s">
        <v>16146</v>
      </c>
    </row>
    <row r="1009" spans="1:8" x14ac:dyDescent="0.2">
      <c r="A1009" s="183" t="s">
        <v>10714</v>
      </c>
      <c r="B1009" t="s">
        <v>10715</v>
      </c>
      <c r="C1009">
        <v>0</v>
      </c>
      <c r="D1009" s="221" t="s">
        <v>3057</v>
      </c>
      <c r="E1009" s="186">
        <v>46293</v>
      </c>
      <c r="F1009" t="s">
        <v>16141</v>
      </c>
      <c r="G1009" s="183" t="s">
        <v>16145</v>
      </c>
      <c r="H1009" t="s">
        <v>16146</v>
      </c>
    </row>
    <row r="1010" spans="1:8" x14ac:dyDescent="0.2">
      <c r="A1010" s="183" t="s">
        <v>10716</v>
      </c>
      <c r="B1010" t="s">
        <v>10717</v>
      </c>
      <c r="C1010">
        <v>0</v>
      </c>
      <c r="D1010" s="221" t="s">
        <v>3057</v>
      </c>
      <c r="E1010" s="186">
        <v>46293</v>
      </c>
      <c r="F1010" t="s">
        <v>16141</v>
      </c>
      <c r="G1010" s="183" t="s">
        <v>16145</v>
      </c>
      <c r="H1010" t="s">
        <v>16146</v>
      </c>
    </row>
    <row r="1011" spans="1:8" x14ac:dyDescent="0.2">
      <c r="A1011" s="183" t="s">
        <v>10718</v>
      </c>
      <c r="B1011" t="s">
        <v>10719</v>
      </c>
      <c r="C1011">
        <v>8</v>
      </c>
      <c r="D1011" s="221" t="s">
        <v>3057</v>
      </c>
      <c r="E1011" s="186">
        <v>46293</v>
      </c>
      <c r="F1011" t="s">
        <v>16141</v>
      </c>
      <c r="G1011" s="183" t="s">
        <v>16145</v>
      </c>
      <c r="H1011" t="s">
        <v>16146</v>
      </c>
    </row>
    <row r="1012" spans="1:8" x14ac:dyDescent="0.2">
      <c r="A1012" s="183" t="s">
        <v>10720</v>
      </c>
      <c r="B1012" t="s">
        <v>10721</v>
      </c>
      <c r="C1012">
        <v>2</v>
      </c>
      <c r="D1012" s="221" t="s">
        <v>3057</v>
      </c>
      <c r="E1012" s="186">
        <v>46293</v>
      </c>
      <c r="F1012" t="s">
        <v>16141</v>
      </c>
      <c r="G1012" s="183" t="s">
        <v>16145</v>
      </c>
      <c r="H1012" t="s">
        <v>16146</v>
      </c>
    </row>
    <row r="1013" spans="1:8" x14ac:dyDescent="0.2">
      <c r="A1013" s="183" t="s">
        <v>10722</v>
      </c>
      <c r="B1013" t="s">
        <v>10723</v>
      </c>
      <c r="C1013">
        <v>9</v>
      </c>
      <c r="D1013" s="221" t="s">
        <v>3057</v>
      </c>
      <c r="E1013" s="186">
        <v>46293</v>
      </c>
      <c r="F1013" t="s">
        <v>16141</v>
      </c>
      <c r="G1013" s="183" t="s">
        <v>16145</v>
      </c>
      <c r="H1013" t="s">
        <v>16146</v>
      </c>
    </row>
    <row r="1014" spans="1:8" x14ac:dyDescent="0.2">
      <c r="A1014" s="183" t="s">
        <v>10724</v>
      </c>
      <c r="B1014" t="s">
        <v>10725</v>
      </c>
      <c r="C1014">
        <v>6</v>
      </c>
      <c r="D1014" s="221" t="s">
        <v>3057</v>
      </c>
      <c r="E1014" s="186">
        <v>46293</v>
      </c>
      <c r="F1014" t="s">
        <v>16141</v>
      </c>
      <c r="G1014" s="183" t="s">
        <v>16145</v>
      </c>
      <c r="H1014" t="s">
        <v>16146</v>
      </c>
    </row>
    <row r="1015" spans="1:8" x14ac:dyDescent="0.2">
      <c r="A1015" s="183" t="s">
        <v>10726</v>
      </c>
      <c r="B1015" t="s">
        <v>10727</v>
      </c>
      <c r="C1015">
        <v>5</v>
      </c>
      <c r="D1015" s="221" t="s">
        <v>3057</v>
      </c>
      <c r="E1015" s="186">
        <v>46293</v>
      </c>
      <c r="F1015" t="s">
        <v>16141</v>
      </c>
      <c r="G1015" s="183" t="s">
        <v>16145</v>
      </c>
      <c r="H1015" t="s">
        <v>16146</v>
      </c>
    </row>
    <row r="1016" spans="1:8" x14ac:dyDescent="0.2">
      <c r="A1016" s="183" t="s">
        <v>10728</v>
      </c>
      <c r="B1016" t="s">
        <v>10729</v>
      </c>
      <c r="C1016">
        <v>7</v>
      </c>
      <c r="D1016" s="221" t="s">
        <v>3057</v>
      </c>
      <c r="E1016" s="186">
        <v>46293</v>
      </c>
      <c r="F1016" t="s">
        <v>16141</v>
      </c>
      <c r="G1016" s="183" t="s">
        <v>16145</v>
      </c>
      <c r="H1016" t="s">
        <v>16146</v>
      </c>
    </row>
    <row r="1017" spans="1:8" x14ac:dyDescent="0.2">
      <c r="A1017" s="183" t="s">
        <v>10730</v>
      </c>
      <c r="B1017" t="s">
        <v>10731</v>
      </c>
      <c r="C1017">
        <v>7</v>
      </c>
      <c r="D1017" s="221" t="s">
        <v>3057</v>
      </c>
      <c r="E1017" s="186">
        <v>46293</v>
      </c>
      <c r="F1017" t="s">
        <v>16141</v>
      </c>
      <c r="G1017" s="183" t="s">
        <v>16145</v>
      </c>
      <c r="H1017" t="s">
        <v>16146</v>
      </c>
    </row>
    <row r="1018" spans="1:8" x14ac:dyDescent="0.2">
      <c r="A1018" s="183" t="s">
        <v>10732</v>
      </c>
      <c r="B1018" t="s">
        <v>10733</v>
      </c>
      <c r="C1018">
        <v>8</v>
      </c>
      <c r="D1018" s="221" t="s">
        <v>3057</v>
      </c>
      <c r="E1018" s="186">
        <v>46293</v>
      </c>
      <c r="F1018" t="s">
        <v>16141</v>
      </c>
      <c r="G1018" s="183" t="s">
        <v>16145</v>
      </c>
      <c r="H1018" t="s">
        <v>16146</v>
      </c>
    </row>
    <row r="1019" spans="1:8" x14ac:dyDescent="0.2">
      <c r="A1019" s="183" t="s">
        <v>10734</v>
      </c>
      <c r="B1019" t="s">
        <v>10735</v>
      </c>
      <c r="C1019">
        <v>0</v>
      </c>
      <c r="D1019" s="221" t="s">
        <v>3057</v>
      </c>
      <c r="E1019" s="186">
        <v>46293</v>
      </c>
      <c r="F1019" t="s">
        <v>16141</v>
      </c>
      <c r="G1019" s="183" t="s">
        <v>16145</v>
      </c>
      <c r="H1019" t="s">
        <v>16146</v>
      </c>
    </row>
    <row r="1020" spans="1:8" x14ac:dyDescent="0.2">
      <c r="A1020" s="183" t="s">
        <v>10736</v>
      </c>
      <c r="B1020" t="s">
        <v>10737</v>
      </c>
      <c r="C1020">
        <v>0</v>
      </c>
      <c r="D1020" s="221" t="s">
        <v>3057</v>
      </c>
      <c r="E1020" s="186">
        <v>46293</v>
      </c>
      <c r="F1020" t="s">
        <v>16141</v>
      </c>
      <c r="G1020" s="183" t="s">
        <v>16145</v>
      </c>
      <c r="H1020" t="s">
        <v>16146</v>
      </c>
    </row>
    <row r="1021" spans="1:8" x14ac:dyDescent="0.2">
      <c r="A1021" s="183" t="s">
        <v>10738</v>
      </c>
      <c r="B1021" t="s">
        <v>10739</v>
      </c>
      <c r="C1021">
        <v>1</v>
      </c>
      <c r="D1021" s="221" t="s">
        <v>3057</v>
      </c>
      <c r="E1021" s="186">
        <v>46293</v>
      </c>
      <c r="F1021" t="s">
        <v>16141</v>
      </c>
      <c r="G1021" s="183" t="s">
        <v>16145</v>
      </c>
      <c r="H1021" t="s">
        <v>16146</v>
      </c>
    </row>
    <row r="1022" spans="1:8" x14ac:dyDescent="0.2">
      <c r="A1022" s="183" t="s">
        <v>10740</v>
      </c>
      <c r="B1022" t="s">
        <v>10741</v>
      </c>
      <c r="C1022">
        <v>0</v>
      </c>
      <c r="D1022" s="221" t="s">
        <v>3057</v>
      </c>
      <c r="E1022" s="186">
        <v>46293</v>
      </c>
      <c r="F1022" t="s">
        <v>16141</v>
      </c>
      <c r="G1022" s="183" t="s">
        <v>16145</v>
      </c>
      <c r="H1022" t="s">
        <v>16146</v>
      </c>
    </row>
    <row r="1023" spans="1:8" x14ac:dyDescent="0.2">
      <c r="A1023" s="183" t="s">
        <v>10742</v>
      </c>
      <c r="B1023" t="s">
        <v>10743</v>
      </c>
      <c r="C1023">
        <v>0</v>
      </c>
      <c r="D1023" s="221" t="s">
        <v>3057</v>
      </c>
      <c r="E1023" s="186">
        <v>46293</v>
      </c>
      <c r="F1023" t="s">
        <v>16141</v>
      </c>
      <c r="G1023" s="183" t="s">
        <v>16145</v>
      </c>
      <c r="H1023" t="s">
        <v>16146</v>
      </c>
    </row>
    <row r="1024" spans="1:8" x14ac:dyDescent="0.2">
      <c r="A1024" s="183" t="s">
        <v>10744</v>
      </c>
      <c r="B1024" t="s">
        <v>10745</v>
      </c>
      <c r="C1024">
        <v>0</v>
      </c>
      <c r="D1024" s="221" t="s">
        <v>3057</v>
      </c>
      <c r="E1024" s="186">
        <v>46293</v>
      </c>
      <c r="F1024" t="s">
        <v>16141</v>
      </c>
      <c r="G1024" s="183" t="s">
        <v>16145</v>
      </c>
      <c r="H1024" t="s">
        <v>16146</v>
      </c>
    </row>
    <row r="1025" spans="1:8" x14ac:dyDescent="0.2">
      <c r="A1025" s="183" t="s">
        <v>6591</v>
      </c>
      <c r="B1025" t="s">
        <v>6592</v>
      </c>
      <c r="C1025">
        <v>12</v>
      </c>
      <c r="D1025" s="221" t="s">
        <v>3057</v>
      </c>
      <c r="E1025" s="186">
        <v>46293</v>
      </c>
      <c r="F1025" t="s">
        <v>16141</v>
      </c>
      <c r="G1025" s="183" t="s">
        <v>16142</v>
      </c>
      <c r="H1025" t="s">
        <v>16143</v>
      </c>
    </row>
    <row r="1026" spans="1:8" x14ac:dyDescent="0.2">
      <c r="A1026" s="183" t="s">
        <v>6593</v>
      </c>
      <c r="B1026" t="s">
        <v>6594</v>
      </c>
      <c r="C1026">
        <v>8</v>
      </c>
      <c r="D1026" s="221" t="s">
        <v>3057</v>
      </c>
      <c r="E1026" s="186">
        <v>46293</v>
      </c>
      <c r="F1026" t="s">
        <v>16141</v>
      </c>
      <c r="G1026" s="183" t="s">
        <v>16142</v>
      </c>
      <c r="H1026" t="s">
        <v>16143</v>
      </c>
    </row>
    <row r="1027" spans="1:8" x14ac:dyDescent="0.2">
      <c r="A1027" s="183" t="s">
        <v>6595</v>
      </c>
      <c r="B1027" t="s">
        <v>6596</v>
      </c>
      <c r="C1027">
        <v>7</v>
      </c>
      <c r="D1027" s="221" t="s">
        <v>3057</v>
      </c>
      <c r="E1027" s="186">
        <v>46293</v>
      </c>
      <c r="F1027" t="s">
        <v>16141</v>
      </c>
      <c r="G1027" s="183" t="s">
        <v>16142</v>
      </c>
      <c r="H1027" t="s">
        <v>16143</v>
      </c>
    </row>
    <row r="1028" spans="1:8" x14ac:dyDescent="0.2">
      <c r="A1028" s="183" t="s">
        <v>6597</v>
      </c>
      <c r="B1028" t="s">
        <v>6598</v>
      </c>
      <c r="C1028">
        <v>51</v>
      </c>
      <c r="D1028" s="221" t="s">
        <v>3057</v>
      </c>
      <c r="E1028" s="186">
        <v>46293</v>
      </c>
      <c r="F1028" t="s">
        <v>16141</v>
      </c>
      <c r="G1028" s="183" t="s">
        <v>16142</v>
      </c>
      <c r="H1028" t="s">
        <v>16143</v>
      </c>
    </row>
    <row r="1029" spans="1:8" x14ac:dyDescent="0.2">
      <c r="A1029" s="183" t="s">
        <v>4035</v>
      </c>
      <c r="B1029" t="s">
        <v>6599</v>
      </c>
      <c r="C1029">
        <v>1</v>
      </c>
      <c r="D1029" s="221" t="s">
        <v>3057</v>
      </c>
      <c r="E1029" s="186">
        <v>46293</v>
      </c>
      <c r="F1029" t="s">
        <v>16141</v>
      </c>
      <c r="G1029" s="183" t="s">
        <v>16142</v>
      </c>
      <c r="H1029" t="s">
        <v>16143</v>
      </c>
    </row>
    <row r="1030" spans="1:8" x14ac:dyDescent="0.2">
      <c r="A1030" s="183" t="s">
        <v>6600</v>
      </c>
      <c r="B1030" t="s">
        <v>6601</v>
      </c>
      <c r="C1030">
        <v>27</v>
      </c>
      <c r="D1030" s="221" t="s">
        <v>3057</v>
      </c>
      <c r="E1030" s="186">
        <v>46293</v>
      </c>
      <c r="F1030" t="s">
        <v>16141</v>
      </c>
      <c r="G1030" s="183" t="s">
        <v>16142</v>
      </c>
      <c r="H1030" t="s">
        <v>16143</v>
      </c>
    </row>
    <row r="1031" spans="1:8" x14ac:dyDescent="0.2">
      <c r="A1031" s="183" t="s">
        <v>6602</v>
      </c>
      <c r="B1031" t="s">
        <v>6603</v>
      </c>
      <c r="C1031">
        <v>109</v>
      </c>
      <c r="D1031" s="221" t="s">
        <v>3057</v>
      </c>
      <c r="E1031" s="186">
        <v>46293</v>
      </c>
      <c r="F1031" t="s">
        <v>16141</v>
      </c>
      <c r="G1031" s="183" t="s">
        <v>16142</v>
      </c>
      <c r="H1031" t="s">
        <v>16143</v>
      </c>
    </row>
    <row r="1032" spans="1:8" x14ac:dyDescent="0.2">
      <c r="A1032" s="183" t="s">
        <v>6604</v>
      </c>
      <c r="B1032" t="s">
        <v>6605</v>
      </c>
      <c r="C1032">
        <v>24</v>
      </c>
      <c r="D1032" s="221" t="s">
        <v>3057</v>
      </c>
      <c r="E1032" s="186">
        <v>46293</v>
      </c>
      <c r="F1032" t="s">
        <v>16141</v>
      </c>
      <c r="G1032" s="183" t="s">
        <v>16142</v>
      </c>
      <c r="H1032" t="s">
        <v>16143</v>
      </c>
    </row>
    <row r="1033" spans="1:8" x14ac:dyDescent="0.2">
      <c r="A1033" s="183" t="s">
        <v>6606</v>
      </c>
      <c r="B1033" t="s">
        <v>6607</v>
      </c>
      <c r="C1033">
        <v>163</v>
      </c>
      <c r="D1033" s="221" t="s">
        <v>3057</v>
      </c>
      <c r="E1033" s="186">
        <v>46293</v>
      </c>
      <c r="F1033" t="s">
        <v>16141</v>
      </c>
      <c r="G1033" s="183" t="s">
        <v>16142</v>
      </c>
      <c r="H1033" t="s">
        <v>16143</v>
      </c>
    </row>
    <row r="1034" spans="1:8" x14ac:dyDescent="0.2">
      <c r="A1034" s="183" t="s">
        <v>6608</v>
      </c>
      <c r="B1034" t="s">
        <v>6609</v>
      </c>
      <c r="C1034">
        <v>7</v>
      </c>
      <c r="D1034" s="221" t="s">
        <v>3057</v>
      </c>
      <c r="E1034" s="186">
        <v>46293</v>
      </c>
      <c r="F1034" t="s">
        <v>16141</v>
      </c>
      <c r="G1034" s="183" t="s">
        <v>16142</v>
      </c>
      <c r="H1034" t="s">
        <v>16143</v>
      </c>
    </row>
    <row r="1035" spans="1:8" x14ac:dyDescent="0.2">
      <c r="A1035" s="183" t="s">
        <v>6610</v>
      </c>
      <c r="B1035" t="s">
        <v>6611</v>
      </c>
      <c r="C1035">
        <v>50</v>
      </c>
      <c r="D1035" s="221" t="s">
        <v>3057</v>
      </c>
      <c r="E1035" s="186">
        <v>46293</v>
      </c>
      <c r="F1035" t="s">
        <v>16141</v>
      </c>
      <c r="G1035" s="183" t="s">
        <v>16142</v>
      </c>
      <c r="H1035" t="s">
        <v>16143</v>
      </c>
    </row>
    <row r="1036" spans="1:8" x14ac:dyDescent="0.2">
      <c r="A1036" s="183" t="s">
        <v>6612</v>
      </c>
      <c r="B1036" t="s">
        <v>6613</v>
      </c>
      <c r="C1036">
        <v>66</v>
      </c>
      <c r="D1036" s="221" t="s">
        <v>3057</v>
      </c>
      <c r="E1036" s="186">
        <v>46293</v>
      </c>
      <c r="F1036" t="s">
        <v>16141</v>
      </c>
      <c r="G1036" s="183" t="s">
        <v>16142</v>
      </c>
      <c r="H1036" t="s">
        <v>16143</v>
      </c>
    </row>
    <row r="1037" spans="1:8" x14ac:dyDescent="0.2">
      <c r="A1037" s="183" t="s">
        <v>6614</v>
      </c>
      <c r="B1037" t="s">
        <v>6615</v>
      </c>
      <c r="C1037">
        <v>7</v>
      </c>
      <c r="D1037" s="221" t="s">
        <v>3057</v>
      </c>
      <c r="E1037" s="186">
        <v>46293</v>
      </c>
      <c r="F1037" t="s">
        <v>16141</v>
      </c>
      <c r="G1037" s="183" t="s">
        <v>16142</v>
      </c>
      <c r="H1037" t="s">
        <v>16143</v>
      </c>
    </row>
    <row r="1038" spans="1:8" x14ac:dyDescent="0.2">
      <c r="A1038" s="183" t="s">
        <v>6616</v>
      </c>
      <c r="B1038" t="s">
        <v>6617</v>
      </c>
      <c r="C1038">
        <v>91</v>
      </c>
      <c r="D1038" s="221" t="s">
        <v>3057</v>
      </c>
      <c r="E1038" s="186">
        <v>46293</v>
      </c>
      <c r="F1038" t="s">
        <v>16141</v>
      </c>
      <c r="G1038" s="183" t="s">
        <v>16142</v>
      </c>
      <c r="H1038" t="s">
        <v>16143</v>
      </c>
    </row>
    <row r="1039" spans="1:8" x14ac:dyDescent="0.2">
      <c r="A1039" s="183" t="s">
        <v>6618</v>
      </c>
      <c r="B1039" t="s">
        <v>6619</v>
      </c>
      <c r="C1039">
        <v>126</v>
      </c>
      <c r="D1039" s="221" t="s">
        <v>3057</v>
      </c>
      <c r="E1039" s="186">
        <v>46293</v>
      </c>
      <c r="F1039" t="s">
        <v>16141</v>
      </c>
      <c r="G1039" s="183" t="s">
        <v>16142</v>
      </c>
      <c r="H1039" t="s">
        <v>16143</v>
      </c>
    </row>
    <row r="1040" spans="1:8" x14ac:dyDescent="0.2">
      <c r="A1040" s="183" t="s">
        <v>6620</v>
      </c>
      <c r="B1040" t="s">
        <v>6621</v>
      </c>
      <c r="C1040">
        <v>24</v>
      </c>
      <c r="D1040" s="221" t="s">
        <v>3057</v>
      </c>
      <c r="E1040" s="186">
        <v>46293</v>
      </c>
      <c r="F1040" t="s">
        <v>16141</v>
      </c>
      <c r="G1040" s="183" t="s">
        <v>16142</v>
      </c>
      <c r="H1040" t="s">
        <v>16143</v>
      </c>
    </row>
    <row r="1041" spans="1:8" x14ac:dyDescent="0.2">
      <c r="A1041" s="183" t="s">
        <v>6622</v>
      </c>
      <c r="B1041" t="s">
        <v>6623</v>
      </c>
      <c r="C1041">
        <v>16</v>
      </c>
      <c r="D1041" s="221" t="s">
        <v>3057</v>
      </c>
      <c r="E1041" s="186">
        <v>46293</v>
      </c>
      <c r="F1041" t="s">
        <v>16141</v>
      </c>
      <c r="G1041" s="183" t="s">
        <v>16142</v>
      </c>
      <c r="H1041" t="s">
        <v>16143</v>
      </c>
    </row>
    <row r="1042" spans="1:8" x14ac:dyDescent="0.2">
      <c r="A1042" s="183" t="s">
        <v>6624</v>
      </c>
      <c r="B1042" t="s">
        <v>6625</v>
      </c>
      <c r="C1042">
        <v>28</v>
      </c>
      <c r="D1042" s="221" t="s">
        <v>3057</v>
      </c>
      <c r="E1042" s="186">
        <v>46293</v>
      </c>
      <c r="F1042" t="s">
        <v>16141</v>
      </c>
      <c r="G1042" s="183" t="s">
        <v>16142</v>
      </c>
      <c r="H1042" t="s">
        <v>16143</v>
      </c>
    </row>
    <row r="1043" spans="1:8" x14ac:dyDescent="0.2">
      <c r="A1043" s="183" t="s">
        <v>6626</v>
      </c>
      <c r="B1043" t="s">
        <v>6627</v>
      </c>
      <c r="C1043">
        <v>22</v>
      </c>
      <c r="D1043" s="221" t="s">
        <v>3057</v>
      </c>
      <c r="E1043" s="186">
        <v>46293</v>
      </c>
      <c r="F1043" t="s">
        <v>16141</v>
      </c>
      <c r="G1043" s="183" t="s">
        <v>16142</v>
      </c>
      <c r="H1043" t="s">
        <v>16143</v>
      </c>
    </row>
    <row r="1044" spans="1:8" x14ac:dyDescent="0.2">
      <c r="A1044" s="183" t="s">
        <v>6628</v>
      </c>
      <c r="B1044" t="s">
        <v>6629</v>
      </c>
      <c r="C1044">
        <v>3</v>
      </c>
      <c r="D1044" s="221" t="s">
        <v>3057</v>
      </c>
      <c r="E1044" s="186">
        <v>46293</v>
      </c>
      <c r="F1044" t="s">
        <v>16141</v>
      </c>
      <c r="G1044" s="183" t="s">
        <v>16142</v>
      </c>
      <c r="H1044" t="s">
        <v>16143</v>
      </c>
    </row>
    <row r="1045" spans="1:8" x14ac:dyDescent="0.2">
      <c r="A1045" s="183" t="s">
        <v>6630</v>
      </c>
      <c r="B1045" t="s">
        <v>6631</v>
      </c>
      <c r="C1045">
        <v>18</v>
      </c>
      <c r="D1045" s="221" t="s">
        <v>3057</v>
      </c>
      <c r="E1045" s="186">
        <v>46293</v>
      </c>
      <c r="F1045" t="s">
        <v>16141</v>
      </c>
      <c r="G1045" s="183" t="s">
        <v>16142</v>
      </c>
      <c r="H1045" t="s">
        <v>16143</v>
      </c>
    </row>
    <row r="1046" spans="1:8" x14ac:dyDescent="0.2">
      <c r="A1046" s="183" t="s">
        <v>6632</v>
      </c>
      <c r="B1046" t="s">
        <v>6633</v>
      </c>
      <c r="C1046">
        <v>10</v>
      </c>
      <c r="D1046" s="221" t="s">
        <v>3057</v>
      </c>
      <c r="E1046" s="186">
        <v>46293</v>
      </c>
      <c r="F1046" t="s">
        <v>16141</v>
      </c>
      <c r="G1046" s="183" t="s">
        <v>16142</v>
      </c>
      <c r="H1046" t="s">
        <v>16143</v>
      </c>
    </row>
    <row r="1047" spans="1:8" x14ac:dyDescent="0.2">
      <c r="A1047" s="183" t="s">
        <v>6634</v>
      </c>
      <c r="B1047" t="s">
        <v>6635</v>
      </c>
      <c r="C1047">
        <v>2</v>
      </c>
      <c r="D1047" s="221" t="s">
        <v>3057</v>
      </c>
      <c r="E1047" s="186">
        <v>46293</v>
      </c>
      <c r="F1047" t="s">
        <v>16141</v>
      </c>
      <c r="G1047" s="183" t="s">
        <v>16142</v>
      </c>
      <c r="H1047" t="s">
        <v>16143</v>
      </c>
    </row>
    <row r="1048" spans="1:8" x14ac:dyDescent="0.2">
      <c r="A1048" s="183" t="s">
        <v>6636</v>
      </c>
      <c r="B1048" t="s">
        <v>6637</v>
      </c>
      <c r="C1048">
        <v>25</v>
      </c>
      <c r="D1048" s="221" t="s">
        <v>3057</v>
      </c>
      <c r="E1048" s="186">
        <v>46293</v>
      </c>
      <c r="F1048" t="s">
        <v>16141</v>
      </c>
      <c r="G1048" s="183" t="s">
        <v>16142</v>
      </c>
      <c r="H1048" t="s">
        <v>16143</v>
      </c>
    </row>
    <row r="1049" spans="1:8" x14ac:dyDescent="0.2">
      <c r="A1049" s="183" t="s">
        <v>6638</v>
      </c>
      <c r="B1049" t="s">
        <v>6639</v>
      </c>
      <c r="C1049">
        <v>19</v>
      </c>
      <c r="D1049" s="221" t="s">
        <v>3057</v>
      </c>
      <c r="E1049" s="186">
        <v>46293</v>
      </c>
      <c r="F1049" t="s">
        <v>16141</v>
      </c>
      <c r="G1049" s="183" t="s">
        <v>16142</v>
      </c>
      <c r="H1049" t="s">
        <v>16143</v>
      </c>
    </row>
    <row r="1050" spans="1:8" x14ac:dyDescent="0.2">
      <c r="A1050" s="183" t="s">
        <v>6640</v>
      </c>
      <c r="B1050" t="s">
        <v>6641</v>
      </c>
      <c r="C1050">
        <v>29</v>
      </c>
      <c r="D1050" s="221" t="s">
        <v>3057</v>
      </c>
      <c r="E1050" s="186">
        <v>46293</v>
      </c>
      <c r="F1050" t="s">
        <v>16141</v>
      </c>
      <c r="G1050" s="183" t="s">
        <v>16142</v>
      </c>
      <c r="H1050" t="s">
        <v>16143</v>
      </c>
    </row>
    <row r="1051" spans="1:8" x14ac:dyDescent="0.2">
      <c r="A1051" s="183" t="s">
        <v>6642</v>
      </c>
      <c r="B1051" t="s">
        <v>6643</v>
      </c>
      <c r="C1051">
        <v>10</v>
      </c>
      <c r="D1051" s="221" t="s">
        <v>3057</v>
      </c>
      <c r="E1051" s="186">
        <v>46293</v>
      </c>
      <c r="F1051" t="s">
        <v>16141</v>
      </c>
      <c r="G1051" s="183" t="s">
        <v>16142</v>
      </c>
      <c r="H1051" t="s">
        <v>16143</v>
      </c>
    </row>
    <row r="1052" spans="1:8" x14ac:dyDescent="0.2">
      <c r="A1052" s="183" t="s">
        <v>6644</v>
      </c>
      <c r="B1052" t="s">
        <v>6645</v>
      </c>
      <c r="C1052">
        <v>7</v>
      </c>
      <c r="D1052" s="221" t="s">
        <v>3057</v>
      </c>
      <c r="E1052" s="186">
        <v>46293</v>
      </c>
      <c r="F1052" t="s">
        <v>16141</v>
      </c>
      <c r="G1052" s="183" t="s">
        <v>16142</v>
      </c>
      <c r="H1052" t="s">
        <v>16143</v>
      </c>
    </row>
    <row r="1053" spans="1:8" x14ac:dyDescent="0.2">
      <c r="A1053" s="183" t="s">
        <v>6646</v>
      </c>
      <c r="B1053" t="s">
        <v>6647</v>
      </c>
      <c r="C1053">
        <v>21</v>
      </c>
      <c r="D1053" s="221" t="s">
        <v>3057</v>
      </c>
      <c r="E1053" s="186">
        <v>46293</v>
      </c>
      <c r="F1053" t="s">
        <v>16141</v>
      </c>
      <c r="G1053" s="183" t="s">
        <v>16142</v>
      </c>
      <c r="H1053" t="s">
        <v>16143</v>
      </c>
    </row>
    <row r="1054" spans="1:8" x14ac:dyDescent="0.2">
      <c r="A1054" s="183" t="s">
        <v>6648</v>
      </c>
      <c r="B1054" t="s">
        <v>6649</v>
      </c>
      <c r="C1054">
        <v>38</v>
      </c>
      <c r="D1054" s="221" t="s">
        <v>3057</v>
      </c>
      <c r="E1054" s="186">
        <v>46293</v>
      </c>
      <c r="F1054" t="s">
        <v>16141</v>
      </c>
      <c r="G1054" s="183" t="s">
        <v>16142</v>
      </c>
      <c r="H1054" t="s">
        <v>16143</v>
      </c>
    </row>
    <row r="1055" spans="1:8" x14ac:dyDescent="0.2">
      <c r="A1055" s="183" t="s">
        <v>6650</v>
      </c>
      <c r="B1055" t="s">
        <v>6651</v>
      </c>
      <c r="C1055">
        <v>8</v>
      </c>
      <c r="D1055" s="221" t="s">
        <v>3057</v>
      </c>
      <c r="E1055" s="186">
        <v>46293</v>
      </c>
      <c r="F1055" t="s">
        <v>16141</v>
      </c>
      <c r="G1055" s="183" t="s">
        <v>16142</v>
      </c>
      <c r="H1055" t="s">
        <v>16143</v>
      </c>
    </row>
    <row r="1056" spans="1:8" x14ac:dyDescent="0.2">
      <c r="A1056" s="183" t="s">
        <v>6652</v>
      </c>
      <c r="B1056" t="s">
        <v>6653</v>
      </c>
      <c r="C1056">
        <v>16</v>
      </c>
      <c r="D1056" s="221" t="s">
        <v>3057</v>
      </c>
      <c r="E1056" s="186">
        <v>46293</v>
      </c>
      <c r="F1056" t="s">
        <v>16141</v>
      </c>
      <c r="G1056" s="183" t="s">
        <v>16142</v>
      </c>
      <c r="H1056" t="s">
        <v>16143</v>
      </c>
    </row>
    <row r="1057" spans="1:8" x14ac:dyDescent="0.2">
      <c r="A1057" s="183" t="s">
        <v>6654</v>
      </c>
      <c r="B1057" t="s">
        <v>6655</v>
      </c>
      <c r="C1057">
        <v>1</v>
      </c>
      <c r="D1057" s="221" t="s">
        <v>3057</v>
      </c>
      <c r="E1057" s="186">
        <v>46293</v>
      </c>
      <c r="F1057" t="s">
        <v>16141</v>
      </c>
      <c r="G1057" s="183" t="s">
        <v>16142</v>
      </c>
      <c r="H1057" t="s">
        <v>16143</v>
      </c>
    </row>
    <row r="1058" spans="1:8" x14ac:dyDescent="0.2">
      <c r="A1058" s="183" t="s">
        <v>6656</v>
      </c>
      <c r="B1058" t="s">
        <v>6657</v>
      </c>
      <c r="C1058">
        <v>10</v>
      </c>
      <c r="D1058" s="221" t="s">
        <v>3057</v>
      </c>
      <c r="E1058" s="186">
        <v>46293</v>
      </c>
      <c r="F1058" t="s">
        <v>16141</v>
      </c>
      <c r="G1058" s="183" t="s">
        <v>16142</v>
      </c>
      <c r="H1058" t="s">
        <v>16143</v>
      </c>
    </row>
    <row r="1059" spans="1:8" x14ac:dyDescent="0.2">
      <c r="A1059" s="183" t="s">
        <v>6658</v>
      </c>
      <c r="B1059" t="s">
        <v>6659</v>
      </c>
      <c r="C1059">
        <v>12</v>
      </c>
      <c r="D1059" s="221" t="s">
        <v>3057</v>
      </c>
      <c r="E1059" s="186">
        <v>46293</v>
      </c>
      <c r="F1059" t="s">
        <v>16141</v>
      </c>
      <c r="G1059" s="183" t="s">
        <v>16142</v>
      </c>
      <c r="H1059" t="s">
        <v>16143</v>
      </c>
    </row>
    <row r="1060" spans="1:8" x14ac:dyDescent="0.2">
      <c r="A1060" s="183" t="s">
        <v>6660</v>
      </c>
      <c r="B1060" t="s">
        <v>6661</v>
      </c>
      <c r="C1060">
        <v>6</v>
      </c>
      <c r="D1060" s="221" t="s">
        <v>3057</v>
      </c>
      <c r="E1060" s="186">
        <v>46293</v>
      </c>
      <c r="F1060" t="s">
        <v>16141</v>
      </c>
      <c r="G1060" s="183" t="s">
        <v>16142</v>
      </c>
      <c r="H1060" t="s">
        <v>16143</v>
      </c>
    </row>
    <row r="1061" spans="1:8" x14ac:dyDescent="0.2">
      <c r="A1061" s="183" t="s">
        <v>6662</v>
      </c>
      <c r="B1061" t="s">
        <v>6663</v>
      </c>
      <c r="C1061">
        <v>13</v>
      </c>
      <c r="D1061" s="221" t="s">
        <v>3057</v>
      </c>
      <c r="E1061" s="186">
        <v>46293</v>
      </c>
      <c r="F1061" t="s">
        <v>16141</v>
      </c>
      <c r="G1061" s="183" t="s">
        <v>16142</v>
      </c>
      <c r="H1061" t="s">
        <v>16143</v>
      </c>
    </row>
    <row r="1062" spans="1:8" x14ac:dyDescent="0.2">
      <c r="A1062" s="183" t="s">
        <v>6664</v>
      </c>
      <c r="B1062" t="s">
        <v>6665</v>
      </c>
      <c r="C1062">
        <v>15</v>
      </c>
      <c r="D1062" s="221" t="s">
        <v>3057</v>
      </c>
      <c r="E1062" s="186">
        <v>46293</v>
      </c>
      <c r="F1062" t="s">
        <v>16141</v>
      </c>
      <c r="G1062" s="183" t="s">
        <v>16142</v>
      </c>
      <c r="H1062" t="s">
        <v>16143</v>
      </c>
    </row>
    <row r="1063" spans="1:8" x14ac:dyDescent="0.2">
      <c r="A1063" s="183" t="s">
        <v>6666</v>
      </c>
      <c r="B1063" t="s">
        <v>6667</v>
      </c>
      <c r="C1063">
        <v>17</v>
      </c>
      <c r="D1063" s="221" t="s">
        <v>3057</v>
      </c>
      <c r="E1063" s="186">
        <v>46293</v>
      </c>
      <c r="F1063" t="s">
        <v>16141</v>
      </c>
      <c r="G1063" s="183" t="s">
        <v>16142</v>
      </c>
      <c r="H1063" t="s">
        <v>16143</v>
      </c>
    </row>
    <row r="1064" spans="1:8" x14ac:dyDescent="0.2">
      <c r="A1064" s="183" t="s">
        <v>6668</v>
      </c>
      <c r="B1064" t="s">
        <v>6669</v>
      </c>
      <c r="C1064">
        <v>12</v>
      </c>
      <c r="D1064" s="221" t="s">
        <v>3057</v>
      </c>
      <c r="E1064" s="186">
        <v>46293</v>
      </c>
      <c r="F1064" t="s">
        <v>16141</v>
      </c>
      <c r="G1064" s="183" t="s">
        <v>16142</v>
      </c>
      <c r="H1064" t="s">
        <v>16143</v>
      </c>
    </row>
    <row r="1065" spans="1:8" x14ac:dyDescent="0.2">
      <c r="A1065" s="183" t="s">
        <v>6670</v>
      </c>
      <c r="B1065" t="s">
        <v>6671</v>
      </c>
      <c r="C1065">
        <v>2</v>
      </c>
      <c r="D1065" s="221" t="s">
        <v>3057</v>
      </c>
      <c r="E1065" s="186">
        <v>46293</v>
      </c>
      <c r="F1065" t="s">
        <v>16141</v>
      </c>
      <c r="G1065" s="183" t="s">
        <v>16142</v>
      </c>
      <c r="H1065" t="s">
        <v>16143</v>
      </c>
    </row>
    <row r="1066" spans="1:8" x14ac:dyDescent="0.2">
      <c r="A1066" s="183" t="s">
        <v>6672</v>
      </c>
      <c r="B1066" t="s">
        <v>6673</v>
      </c>
      <c r="C1066">
        <v>22</v>
      </c>
      <c r="D1066" s="221" t="s">
        <v>3057</v>
      </c>
      <c r="E1066" s="186">
        <v>46293</v>
      </c>
      <c r="F1066" t="s">
        <v>16141</v>
      </c>
      <c r="G1066" s="183" t="s">
        <v>16142</v>
      </c>
      <c r="H1066" t="s">
        <v>16143</v>
      </c>
    </row>
    <row r="1067" spans="1:8" x14ac:dyDescent="0.2">
      <c r="A1067" s="183" t="s">
        <v>6674</v>
      </c>
      <c r="B1067" t="s">
        <v>6675</v>
      </c>
      <c r="C1067">
        <v>73</v>
      </c>
      <c r="D1067" s="221" t="s">
        <v>3057</v>
      </c>
      <c r="E1067" s="186">
        <v>46293</v>
      </c>
      <c r="F1067" t="s">
        <v>16141</v>
      </c>
      <c r="G1067" s="183" t="s">
        <v>16142</v>
      </c>
      <c r="H1067" t="s">
        <v>16143</v>
      </c>
    </row>
    <row r="1068" spans="1:8" x14ac:dyDescent="0.2">
      <c r="A1068" s="183" t="s">
        <v>6676</v>
      </c>
      <c r="B1068" t="s">
        <v>6677</v>
      </c>
      <c r="C1068">
        <v>2</v>
      </c>
      <c r="D1068" s="221" t="s">
        <v>3057</v>
      </c>
      <c r="E1068" s="186">
        <v>46293</v>
      </c>
      <c r="F1068" t="s">
        <v>16141</v>
      </c>
      <c r="G1068" s="183" t="s">
        <v>16142</v>
      </c>
      <c r="H1068" t="s">
        <v>16143</v>
      </c>
    </row>
    <row r="1069" spans="1:8" x14ac:dyDescent="0.2">
      <c r="A1069" s="183" t="s">
        <v>6678</v>
      </c>
      <c r="B1069" t="s">
        <v>6679</v>
      </c>
      <c r="C1069">
        <v>13</v>
      </c>
      <c r="D1069" s="221" t="s">
        <v>3057</v>
      </c>
      <c r="E1069" s="186">
        <v>46293</v>
      </c>
      <c r="F1069" t="s">
        <v>16141</v>
      </c>
      <c r="G1069" s="183" t="s">
        <v>16142</v>
      </c>
      <c r="H1069" t="s">
        <v>16143</v>
      </c>
    </row>
    <row r="1070" spans="1:8" x14ac:dyDescent="0.2">
      <c r="A1070" s="183" t="s">
        <v>6680</v>
      </c>
      <c r="B1070" t="s">
        <v>6681</v>
      </c>
      <c r="C1070">
        <v>4</v>
      </c>
      <c r="D1070" s="221" t="s">
        <v>3057</v>
      </c>
      <c r="E1070" s="186">
        <v>46293</v>
      </c>
      <c r="F1070" t="s">
        <v>16141</v>
      </c>
      <c r="G1070" s="183" t="s">
        <v>16142</v>
      </c>
      <c r="H1070" t="s">
        <v>16143</v>
      </c>
    </row>
    <row r="1071" spans="1:8" x14ac:dyDescent="0.2">
      <c r="A1071" s="183" t="s">
        <v>6682</v>
      </c>
      <c r="B1071" t="s">
        <v>6683</v>
      </c>
      <c r="C1071">
        <v>13</v>
      </c>
      <c r="D1071" s="221" t="s">
        <v>3057</v>
      </c>
      <c r="E1071" s="186">
        <v>46293</v>
      </c>
      <c r="F1071" t="s">
        <v>16141</v>
      </c>
      <c r="G1071" s="183" t="s">
        <v>16142</v>
      </c>
      <c r="H1071" t="s">
        <v>16143</v>
      </c>
    </row>
    <row r="1072" spans="1:8" x14ac:dyDescent="0.2">
      <c r="A1072" s="183" t="s">
        <v>6684</v>
      </c>
      <c r="B1072" t="s">
        <v>6685</v>
      </c>
      <c r="C1072">
        <v>9</v>
      </c>
      <c r="D1072" s="221" t="s">
        <v>3057</v>
      </c>
      <c r="E1072" s="186">
        <v>46293</v>
      </c>
      <c r="F1072" t="s">
        <v>16141</v>
      </c>
      <c r="G1072" s="183" t="s">
        <v>16142</v>
      </c>
      <c r="H1072" t="s">
        <v>16143</v>
      </c>
    </row>
    <row r="1073" spans="1:8" x14ac:dyDescent="0.2">
      <c r="A1073" s="183" t="s">
        <v>6686</v>
      </c>
      <c r="B1073" t="s">
        <v>6687</v>
      </c>
      <c r="C1073">
        <v>10</v>
      </c>
      <c r="D1073" s="221" t="s">
        <v>3057</v>
      </c>
      <c r="E1073" s="186">
        <v>46293</v>
      </c>
      <c r="F1073" t="s">
        <v>16141</v>
      </c>
      <c r="G1073" s="183" t="s">
        <v>16142</v>
      </c>
      <c r="H1073" t="s">
        <v>16143</v>
      </c>
    </row>
    <row r="1074" spans="1:8" x14ac:dyDescent="0.2">
      <c r="A1074" s="183" t="s">
        <v>6688</v>
      </c>
      <c r="B1074" t="s">
        <v>6689</v>
      </c>
      <c r="C1074">
        <v>15</v>
      </c>
      <c r="D1074" s="221" t="s">
        <v>3057</v>
      </c>
      <c r="E1074" s="186">
        <v>46293</v>
      </c>
      <c r="F1074" t="s">
        <v>16141</v>
      </c>
      <c r="G1074" s="183" t="s">
        <v>16142</v>
      </c>
      <c r="H1074" t="s">
        <v>16143</v>
      </c>
    </row>
    <row r="1075" spans="1:8" x14ac:dyDescent="0.2">
      <c r="A1075" s="183" t="s">
        <v>6690</v>
      </c>
      <c r="B1075" t="s">
        <v>6691</v>
      </c>
      <c r="C1075">
        <v>12</v>
      </c>
      <c r="D1075" s="221" t="s">
        <v>3057</v>
      </c>
      <c r="E1075" s="186">
        <v>46293</v>
      </c>
      <c r="F1075" t="s">
        <v>16141</v>
      </c>
      <c r="G1075" s="183" t="s">
        <v>16142</v>
      </c>
      <c r="H1075" t="s">
        <v>16143</v>
      </c>
    </row>
    <row r="1076" spans="1:8" x14ac:dyDescent="0.2">
      <c r="A1076" s="183" t="s">
        <v>6692</v>
      </c>
      <c r="B1076" t="s">
        <v>6693</v>
      </c>
      <c r="C1076">
        <v>1</v>
      </c>
      <c r="D1076" s="221" t="s">
        <v>3057</v>
      </c>
      <c r="E1076" s="186">
        <v>46293</v>
      </c>
      <c r="F1076" t="s">
        <v>16141</v>
      </c>
      <c r="G1076" s="183" t="s">
        <v>16142</v>
      </c>
      <c r="H1076" t="s">
        <v>16143</v>
      </c>
    </row>
    <row r="1077" spans="1:8" x14ac:dyDescent="0.2">
      <c r="A1077" s="183" t="s">
        <v>6694</v>
      </c>
      <c r="B1077" t="s">
        <v>6695</v>
      </c>
      <c r="C1077">
        <v>3</v>
      </c>
      <c r="D1077" s="221" t="s">
        <v>3057</v>
      </c>
      <c r="E1077" s="186">
        <v>46293</v>
      </c>
      <c r="F1077" t="s">
        <v>16141</v>
      </c>
      <c r="G1077" s="183" t="s">
        <v>16142</v>
      </c>
      <c r="H1077" t="s">
        <v>16143</v>
      </c>
    </row>
    <row r="1078" spans="1:8" x14ac:dyDescent="0.2">
      <c r="A1078" s="183" t="s">
        <v>6696</v>
      </c>
      <c r="B1078" t="s">
        <v>6697</v>
      </c>
      <c r="C1078">
        <v>6</v>
      </c>
      <c r="D1078" s="221" t="s">
        <v>3057</v>
      </c>
      <c r="E1078" s="186">
        <v>46293</v>
      </c>
      <c r="F1078" t="s">
        <v>16141</v>
      </c>
      <c r="G1078" s="183" t="s">
        <v>16142</v>
      </c>
      <c r="H1078" t="s">
        <v>16143</v>
      </c>
    </row>
    <row r="1079" spans="1:8" x14ac:dyDescent="0.2">
      <c r="A1079" s="183" t="s">
        <v>6698</v>
      </c>
      <c r="B1079" t="s">
        <v>6699</v>
      </c>
      <c r="C1079">
        <v>3</v>
      </c>
      <c r="D1079" s="221" t="s">
        <v>3057</v>
      </c>
      <c r="E1079" s="186">
        <v>46293</v>
      </c>
      <c r="F1079" t="s">
        <v>16141</v>
      </c>
      <c r="G1079" s="183" t="s">
        <v>16142</v>
      </c>
      <c r="H1079" t="s">
        <v>16143</v>
      </c>
    </row>
    <row r="1080" spans="1:8" x14ac:dyDescent="0.2">
      <c r="A1080" s="183" t="s">
        <v>6700</v>
      </c>
      <c r="B1080" t="s">
        <v>6701</v>
      </c>
      <c r="C1080">
        <v>6</v>
      </c>
      <c r="D1080" s="221" t="s">
        <v>3057</v>
      </c>
      <c r="E1080" s="186">
        <v>46293</v>
      </c>
      <c r="F1080" t="s">
        <v>16141</v>
      </c>
      <c r="G1080" s="183" t="s">
        <v>16142</v>
      </c>
      <c r="H1080" t="s">
        <v>16143</v>
      </c>
    </row>
    <row r="1081" spans="1:8" x14ac:dyDescent="0.2">
      <c r="A1081" s="183" t="s">
        <v>6702</v>
      </c>
      <c r="B1081" t="s">
        <v>6703</v>
      </c>
      <c r="C1081">
        <v>6</v>
      </c>
      <c r="D1081" s="221" t="s">
        <v>3057</v>
      </c>
      <c r="E1081" s="186">
        <v>46293</v>
      </c>
      <c r="F1081" t="s">
        <v>16141</v>
      </c>
      <c r="G1081" s="183" t="s">
        <v>16142</v>
      </c>
      <c r="H1081" t="s">
        <v>16143</v>
      </c>
    </row>
    <row r="1082" spans="1:8" x14ac:dyDescent="0.2">
      <c r="A1082" s="183" t="s">
        <v>6704</v>
      </c>
      <c r="B1082" t="s">
        <v>6705</v>
      </c>
      <c r="C1082">
        <v>4</v>
      </c>
      <c r="D1082" s="221" t="s">
        <v>3057</v>
      </c>
      <c r="E1082" s="186">
        <v>46293</v>
      </c>
      <c r="F1082" t="s">
        <v>16141</v>
      </c>
      <c r="G1082" s="183" t="s">
        <v>16142</v>
      </c>
      <c r="H1082" t="s">
        <v>16143</v>
      </c>
    </row>
    <row r="1083" spans="1:8" x14ac:dyDescent="0.2">
      <c r="A1083" s="183" t="s">
        <v>6706</v>
      </c>
      <c r="B1083" t="s">
        <v>6707</v>
      </c>
      <c r="C1083">
        <v>3</v>
      </c>
      <c r="D1083" s="221" t="s">
        <v>3057</v>
      </c>
      <c r="E1083" s="186">
        <v>46293</v>
      </c>
      <c r="F1083" t="s">
        <v>16141</v>
      </c>
      <c r="G1083" s="183" t="s">
        <v>16142</v>
      </c>
      <c r="H1083" t="s">
        <v>16143</v>
      </c>
    </row>
    <row r="1084" spans="1:8" x14ac:dyDescent="0.2">
      <c r="A1084" s="183" t="s">
        <v>6708</v>
      </c>
      <c r="B1084" t="s">
        <v>6709</v>
      </c>
      <c r="C1084">
        <v>31</v>
      </c>
      <c r="D1084" s="221" t="s">
        <v>3057</v>
      </c>
      <c r="E1084" s="186">
        <v>46293</v>
      </c>
      <c r="F1084" t="s">
        <v>16141</v>
      </c>
      <c r="G1084" s="183" t="s">
        <v>16142</v>
      </c>
      <c r="H1084" t="s">
        <v>16143</v>
      </c>
    </row>
    <row r="1085" spans="1:8" x14ac:dyDescent="0.2">
      <c r="A1085" s="183" t="s">
        <v>6710</v>
      </c>
      <c r="B1085" t="s">
        <v>6711</v>
      </c>
      <c r="C1085">
        <v>21</v>
      </c>
      <c r="D1085" s="221" t="s">
        <v>3057</v>
      </c>
      <c r="E1085" s="186">
        <v>46293</v>
      </c>
      <c r="F1085" t="s">
        <v>16141</v>
      </c>
      <c r="G1085" s="183" t="s">
        <v>16142</v>
      </c>
      <c r="H1085" t="s">
        <v>16143</v>
      </c>
    </row>
    <row r="1086" spans="1:8" x14ac:dyDescent="0.2">
      <c r="A1086" s="183" t="s">
        <v>6712</v>
      </c>
      <c r="B1086" t="s">
        <v>6713</v>
      </c>
      <c r="C1086">
        <v>15</v>
      </c>
      <c r="D1086" s="221" t="s">
        <v>3057</v>
      </c>
      <c r="E1086" s="186">
        <v>46293</v>
      </c>
      <c r="F1086" t="s">
        <v>16141</v>
      </c>
      <c r="G1086" s="183" t="s">
        <v>16142</v>
      </c>
      <c r="H1086" t="s">
        <v>16143</v>
      </c>
    </row>
    <row r="1087" spans="1:8" x14ac:dyDescent="0.2">
      <c r="A1087" s="183" t="s">
        <v>4036</v>
      </c>
      <c r="B1087" t="s">
        <v>4037</v>
      </c>
      <c r="C1087">
        <v>3</v>
      </c>
      <c r="D1087" s="221" t="s">
        <v>3057</v>
      </c>
      <c r="E1087" s="186">
        <v>46293</v>
      </c>
      <c r="F1087" t="s">
        <v>16141</v>
      </c>
      <c r="G1087" s="183" t="s">
        <v>16142</v>
      </c>
      <c r="H1087" t="s">
        <v>16143</v>
      </c>
    </row>
    <row r="1088" spans="1:8" x14ac:dyDescent="0.2">
      <c r="A1088" s="183" t="s">
        <v>4038</v>
      </c>
      <c r="B1088" t="s">
        <v>4039</v>
      </c>
      <c r="C1088">
        <v>26</v>
      </c>
      <c r="D1088" s="221" t="s">
        <v>3057</v>
      </c>
      <c r="E1088" s="186">
        <v>46293</v>
      </c>
      <c r="F1088" t="s">
        <v>16141</v>
      </c>
      <c r="G1088" s="183" t="s">
        <v>16142</v>
      </c>
      <c r="H1088" t="s">
        <v>16143</v>
      </c>
    </row>
    <row r="1089" spans="1:8" x14ac:dyDescent="0.2">
      <c r="A1089" s="183" t="s">
        <v>4040</v>
      </c>
      <c r="B1089" t="s">
        <v>4041</v>
      </c>
      <c r="C1089">
        <v>15</v>
      </c>
      <c r="D1089" s="221" t="s">
        <v>3057</v>
      </c>
      <c r="E1089" s="186">
        <v>46293</v>
      </c>
      <c r="F1089" t="s">
        <v>16141</v>
      </c>
      <c r="G1089" s="183" t="s">
        <v>16142</v>
      </c>
      <c r="H1089" t="s">
        <v>16143</v>
      </c>
    </row>
    <row r="1090" spans="1:8" x14ac:dyDescent="0.2">
      <c r="A1090" s="183" t="s">
        <v>4042</v>
      </c>
      <c r="B1090" t="s">
        <v>4043</v>
      </c>
      <c r="C1090">
        <v>23</v>
      </c>
      <c r="D1090" s="221" t="s">
        <v>3057</v>
      </c>
      <c r="E1090" s="186">
        <v>46293</v>
      </c>
      <c r="F1090" t="s">
        <v>16141</v>
      </c>
      <c r="G1090" s="183" t="s">
        <v>16142</v>
      </c>
      <c r="H1090" t="s">
        <v>16143</v>
      </c>
    </row>
    <row r="1091" spans="1:8" x14ac:dyDescent="0.2">
      <c r="A1091" s="183" t="s">
        <v>4044</v>
      </c>
      <c r="B1091" t="s">
        <v>4045</v>
      </c>
      <c r="C1091">
        <v>11</v>
      </c>
      <c r="D1091" s="221" t="s">
        <v>3057</v>
      </c>
      <c r="E1091" s="186">
        <v>46293</v>
      </c>
      <c r="F1091" t="s">
        <v>16141</v>
      </c>
      <c r="G1091" s="183" t="s">
        <v>16142</v>
      </c>
      <c r="H1091" t="s">
        <v>16143</v>
      </c>
    </row>
    <row r="1092" spans="1:8" x14ac:dyDescent="0.2">
      <c r="A1092" s="183" t="s">
        <v>4046</v>
      </c>
      <c r="B1092" t="s">
        <v>6722</v>
      </c>
      <c r="C1092">
        <v>15</v>
      </c>
      <c r="D1092" s="221" t="s">
        <v>3057</v>
      </c>
      <c r="E1092" s="186">
        <v>46293</v>
      </c>
      <c r="F1092" t="s">
        <v>16141</v>
      </c>
      <c r="G1092" s="183" t="s">
        <v>16142</v>
      </c>
      <c r="H1092" t="s">
        <v>16143</v>
      </c>
    </row>
    <row r="1093" spans="1:8" x14ac:dyDescent="0.2">
      <c r="A1093" s="183" t="s">
        <v>4047</v>
      </c>
      <c r="B1093" t="s">
        <v>6723</v>
      </c>
      <c r="C1093">
        <v>211</v>
      </c>
      <c r="D1093" s="221" t="s">
        <v>3057</v>
      </c>
      <c r="E1093" s="186">
        <v>46293</v>
      </c>
      <c r="F1093" t="s">
        <v>16141</v>
      </c>
      <c r="G1093" s="183" t="s">
        <v>16142</v>
      </c>
      <c r="H1093" t="s">
        <v>16143</v>
      </c>
    </row>
    <row r="1094" spans="1:8" x14ac:dyDescent="0.2">
      <c r="A1094" s="183" t="s">
        <v>4048</v>
      </c>
      <c r="B1094" t="s">
        <v>6724</v>
      </c>
      <c r="C1094">
        <v>180</v>
      </c>
      <c r="D1094" s="221" t="s">
        <v>3057</v>
      </c>
      <c r="E1094" s="186">
        <v>46293</v>
      </c>
      <c r="F1094" t="s">
        <v>16141</v>
      </c>
      <c r="G1094" s="183" t="s">
        <v>16142</v>
      </c>
      <c r="H1094" t="s">
        <v>16143</v>
      </c>
    </row>
    <row r="1095" spans="1:8" x14ac:dyDescent="0.2">
      <c r="A1095" s="183" t="s">
        <v>4049</v>
      </c>
      <c r="B1095" t="s">
        <v>6725</v>
      </c>
      <c r="C1095">
        <v>66</v>
      </c>
      <c r="D1095" s="221" t="s">
        <v>3057</v>
      </c>
      <c r="E1095" s="186">
        <v>46293</v>
      </c>
      <c r="F1095" t="s">
        <v>16141</v>
      </c>
      <c r="G1095" s="183" t="s">
        <v>16142</v>
      </c>
      <c r="H1095" t="s">
        <v>16143</v>
      </c>
    </row>
    <row r="1096" spans="1:8" x14ac:dyDescent="0.2">
      <c r="A1096" s="183" t="s">
        <v>6726</v>
      </c>
      <c r="B1096" t="s">
        <v>6727</v>
      </c>
      <c r="C1096">
        <v>15</v>
      </c>
      <c r="D1096" s="221" t="s">
        <v>3057</v>
      </c>
      <c r="E1096" s="186">
        <v>46293</v>
      </c>
      <c r="F1096" t="s">
        <v>16141</v>
      </c>
      <c r="G1096" s="183" t="s">
        <v>16142</v>
      </c>
      <c r="H1096" t="s">
        <v>16143</v>
      </c>
    </row>
    <row r="1097" spans="1:8" x14ac:dyDescent="0.2">
      <c r="A1097" s="183" t="s">
        <v>6728</v>
      </c>
      <c r="B1097" t="s">
        <v>6729</v>
      </c>
      <c r="C1097">
        <v>41</v>
      </c>
      <c r="D1097" s="221" t="s">
        <v>3057</v>
      </c>
      <c r="E1097" s="186">
        <v>46293</v>
      </c>
      <c r="F1097" t="s">
        <v>16141</v>
      </c>
      <c r="G1097" s="183" t="s">
        <v>16142</v>
      </c>
      <c r="H1097" t="s">
        <v>16143</v>
      </c>
    </row>
    <row r="1098" spans="1:8" x14ac:dyDescent="0.2">
      <c r="A1098" s="183" t="s">
        <v>6730</v>
      </c>
      <c r="B1098" t="s">
        <v>6731</v>
      </c>
      <c r="C1098">
        <v>6</v>
      </c>
      <c r="D1098" s="221" t="s">
        <v>3057</v>
      </c>
      <c r="E1098" s="186">
        <v>46293</v>
      </c>
      <c r="F1098" t="s">
        <v>16141</v>
      </c>
      <c r="G1098" s="183" t="s">
        <v>16142</v>
      </c>
      <c r="H1098" t="s">
        <v>16143</v>
      </c>
    </row>
    <row r="1099" spans="1:8" x14ac:dyDescent="0.2">
      <c r="A1099" s="183" t="s">
        <v>6732</v>
      </c>
      <c r="B1099" t="s">
        <v>6733</v>
      </c>
      <c r="C1099">
        <v>7</v>
      </c>
      <c r="D1099" s="221" t="s">
        <v>3057</v>
      </c>
      <c r="E1099" s="186">
        <v>46293</v>
      </c>
      <c r="F1099" t="s">
        <v>16141</v>
      </c>
      <c r="G1099" s="183" t="s">
        <v>16142</v>
      </c>
      <c r="H1099" t="s">
        <v>16143</v>
      </c>
    </row>
    <row r="1100" spans="1:8" x14ac:dyDescent="0.2">
      <c r="A1100" s="183" t="s">
        <v>6734</v>
      </c>
      <c r="B1100" t="s">
        <v>6735</v>
      </c>
      <c r="C1100">
        <v>15</v>
      </c>
      <c r="D1100" s="221" t="s">
        <v>3057</v>
      </c>
      <c r="E1100" s="186">
        <v>46293</v>
      </c>
      <c r="F1100" t="s">
        <v>16141</v>
      </c>
      <c r="G1100" s="183" t="s">
        <v>16142</v>
      </c>
      <c r="H1100" t="s">
        <v>16143</v>
      </c>
    </row>
    <row r="1101" spans="1:8" x14ac:dyDescent="0.2">
      <c r="A1101" s="183" t="s">
        <v>6736</v>
      </c>
      <c r="B1101" t="s">
        <v>6737</v>
      </c>
      <c r="C1101">
        <v>18</v>
      </c>
      <c r="D1101" s="221" t="s">
        <v>3057</v>
      </c>
      <c r="E1101" s="186">
        <v>46293</v>
      </c>
      <c r="F1101" t="s">
        <v>16141</v>
      </c>
      <c r="G1101" s="183" t="s">
        <v>16142</v>
      </c>
      <c r="H1101" t="s">
        <v>16143</v>
      </c>
    </row>
    <row r="1102" spans="1:8" x14ac:dyDescent="0.2">
      <c r="A1102" s="183" t="s">
        <v>6738</v>
      </c>
      <c r="B1102" t="s">
        <v>6739</v>
      </c>
      <c r="C1102">
        <v>9</v>
      </c>
      <c r="D1102" s="221" t="s">
        <v>3057</v>
      </c>
      <c r="E1102" s="186">
        <v>46293</v>
      </c>
      <c r="F1102" t="s">
        <v>16141</v>
      </c>
      <c r="G1102" s="183" t="s">
        <v>16142</v>
      </c>
      <c r="H1102" t="s">
        <v>16143</v>
      </c>
    </row>
    <row r="1103" spans="1:8" x14ac:dyDescent="0.2">
      <c r="A1103" s="183" t="s">
        <v>6740</v>
      </c>
      <c r="B1103" t="s">
        <v>6741</v>
      </c>
      <c r="C1103">
        <v>5</v>
      </c>
      <c r="D1103" s="221" t="s">
        <v>3057</v>
      </c>
      <c r="E1103" s="186">
        <v>46293</v>
      </c>
      <c r="F1103" t="s">
        <v>16141</v>
      </c>
      <c r="G1103" s="183" t="s">
        <v>16142</v>
      </c>
      <c r="H1103" t="s">
        <v>16143</v>
      </c>
    </row>
    <row r="1104" spans="1:8" x14ac:dyDescent="0.2">
      <c r="A1104" s="183" t="s">
        <v>6742</v>
      </c>
      <c r="B1104" t="s">
        <v>6743</v>
      </c>
      <c r="C1104">
        <v>8</v>
      </c>
      <c r="D1104" s="221" t="s">
        <v>3057</v>
      </c>
      <c r="E1104" s="186">
        <v>46293</v>
      </c>
      <c r="F1104" t="s">
        <v>16141</v>
      </c>
      <c r="G1104" s="183" t="s">
        <v>16142</v>
      </c>
      <c r="H1104" t="s">
        <v>16143</v>
      </c>
    </row>
    <row r="1105" spans="1:8" x14ac:dyDescent="0.2">
      <c r="A1105" s="183" t="s">
        <v>6744</v>
      </c>
      <c r="B1105" t="s">
        <v>6745</v>
      </c>
      <c r="C1105">
        <v>8</v>
      </c>
      <c r="D1105" s="221" t="s">
        <v>3057</v>
      </c>
      <c r="E1105" s="186">
        <v>46293</v>
      </c>
      <c r="F1105" t="s">
        <v>16141</v>
      </c>
      <c r="G1105" s="183" t="s">
        <v>16142</v>
      </c>
      <c r="H1105" t="s">
        <v>16143</v>
      </c>
    </row>
    <row r="1106" spans="1:8" x14ac:dyDescent="0.2">
      <c r="A1106" s="183" t="s">
        <v>6746</v>
      </c>
      <c r="B1106" t="s">
        <v>6747</v>
      </c>
      <c r="C1106">
        <v>7</v>
      </c>
      <c r="D1106" s="221" t="s">
        <v>3057</v>
      </c>
      <c r="E1106" s="186">
        <v>46293</v>
      </c>
      <c r="F1106" t="s">
        <v>16141</v>
      </c>
      <c r="G1106" s="183" t="s">
        <v>16142</v>
      </c>
      <c r="H1106" t="s">
        <v>16143</v>
      </c>
    </row>
    <row r="1107" spans="1:8" x14ac:dyDescent="0.2">
      <c r="A1107" s="183" t="s">
        <v>6748</v>
      </c>
      <c r="B1107" t="s">
        <v>6749</v>
      </c>
      <c r="C1107">
        <v>6</v>
      </c>
      <c r="D1107" s="221" t="s">
        <v>3057</v>
      </c>
      <c r="E1107" s="186">
        <v>46293</v>
      </c>
      <c r="F1107" t="s">
        <v>16141</v>
      </c>
      <c r="G1107" s="183" t="s">
        <v>16142</v>
      </c>
      <c r="H1107" t="s">
        <v>16143</v>
      </c>
    </row>
    <row r="1108" spans="1:8" x14ac:dyDescent="0.2">
      <c r="A1108" s="183" t="s">
        <v>6750</v>
      </c>
      <c r="B1108" t="s">
        <v>6751</v>
      </c>
      <c r="C1108">
        <v>4</v>
      </c>
      <c r="D1108" s="221" t="s">
        <v>3057</v>
      </c>
      <c r="E1108" s="186">
        <v>46293</v>
      </c>
      <c r="F1108" t="s">
        <v>16141</v>
      </c>
      <c r="G1108" s="183" t="s">
        <v>16142</v>
      </c>
      <c r="H1108" t="s">
        <v>16143</v>
      </c>
    </row>
    <row r="1109" spans="1:8" x14ac:dyDescent="0.2">
      <c r="A1109" s="183" t="s">
        <v>6752</v>
      </c>
      <c r="B1109" t="s">
        <v>6753</v>
      </c>
      <c r="C1109">
        <v>1</v>
      </c>
      <c r="D1109" s="221" t="s">
        <v>3057</v>
      </c>
      <c r="E1109" s="186">
        <v>46293</v>
      </c>
      <c r="F1109" t="s">
        <v>16141</v>
      </c>
      <c r="G1109" s="183" t="s">
        <v>16142</v>
      </c>
      <c r="H1109" t="s">
        <v>16143</v>
      </c>
    </row>
    <row r="1110" spans="1:8" x14ac:dyDescent="0.2">
      <c r="A1110" s="183" t="s">
        <v>6754</v>
      </c>
      <c r="B1110" t="s">
        <v>6755</v>
      </c>
      <c r="C1110">
        <v>3</v>
      </c>
      <c r="D1110" s="221" t="s">
        <v>3057</v>
      </c>
      <c r="E1110" s="186">
        <v>46293</v>
      </c>
      <c r="F1110" t="s">
        <v>16141</v>
      </c>
      <c r="G1110" s="183" t="s">
        <v>16142</v>
      </c>
      <c r="H1110" t="s">
        <v>16143</v>
      </c>
    </row>
    <row r="1111" spans="1:8" x14ac:dyDescent="0.2">
      <c r="A1111" s="183" t="s">
        <v>6756</v>
      </c>
      <c r="B1111" t="s">
        <v>6757</v>
      </c>
      <c r="C1111">
        <v>40</v>
      </c>
      <c r="D1111" s="221" t="s">
        <v>3057</v>
      </c>
      <c r="E1111" s="186">
        <v>46293</v>
      </c>
      <c r="F1111" t="s">
        <v>16141</v>
      </c>
      <c r="G1111" s="183" t="s">
        <v>16142</v>
      </c>
      <c r="H1111" t="s">
        <v>16143</v>
      </c>
    </row>
    <row r="1112" spans="1:8" x14ac:dyDescent="0.2">
      <c r="A1112" s="183" t="s">
        <v>6758</v>
      </c>
      <c r="B1112" t="s">
        <v>6759</v>
      </c>
      <c r="C1112">
        <v>3</v>
      </c>
      <c r="D1112" s="221" t="s">
        <v>3057</v>
      </c>
      <c r="E1112" s="186">
        <v>46293</v>
      </c>
      <c r="F1112" t="s">
        <v>16141</v>
      </c>
      <c r="G1112" s="183" t="s">
        <v>16142</v>
      </c>
      <c r="H1112" t="s">
        <v>16143</v>
      </c>
    </row>
    <row r="1113" spans="1:8" x14ac:dyDescent="0.2">
      <c r="A1113" s="183" t="s">
        <v>6760</v>
      </c>
      <c r="B1113" t="s">
        <v>6761</v>
      </c>
      <c r="C1113">
        <v>3</v>
      </c>
      <c r="D1113" s="221" t="s">
        <v>3057</v>
      </c>
      <c r="E1113" s="186">
        <v>46293</v>
      </c>
      <c r="F1113" t="s">
        <v>16141</v>
      </c>
      <c r="G1113" s="183" t="s">
        <v>16142</v>
      </c>
      <c r="H1113" t="s">
        <v>16143</v>
      </c>
    </row>
    <row r="1114" spans="1:8" x14ac:dyDescent="0.2">
      <c r="A1114" s="183" t="s">
        <v>4050</v>
      </c>
      <c r="B1114" t="s">
        <v>4051</v>
      </c>
      <c r="C1114">
        <v>77</v>
      </c>
      <c r="D1114" s="221" t="s">
        <v>3057</v>
      </c>
      <c r="E1114" s="186">
        <v>46293</v>
      </c>
      <c r="F1114" t="s">
        <v>16141</v>
      </c>
      <c r="G1114" s="183" t="s">
        <v>16142</v>
      </c>
      <c r="H1114" t="s">
        <v>16143</v>
      </c>
    </row>
    <row r="1115" spans="1:8" x14ac:dyDescent="0.2">
      <c r="A1115" s="183" t="s">
        <v>4052</v>
      </c>
      <c r="B1115" t="s">
        <v>4053</v>
      </c>
      <c r="C1115">
        <v>81</v>
      </c>
      <c r="D1115" s="221" t="s">
        <v>3057</v>
      </c>
      <c r="E1115" s="186">
        <v>46293</v>
      </c>
      <c r="F1115" t="s">
        <v>16141</v>
      </c>
      <c r="G1115" s="183" t="s">
        <v>16142</v>
      </c>
      <c r="H1115" t="s">
        <v>16143</v>
      </c>
    </row>
    <row r="1116" spans="1:8" x14ac:dyDescent="0.2">
      <c r="A1116" s="183" t="s">
        <v>4054</v>
      </c>
      <c r="B1116" t="s">
        <v>6762</v>
      </c>
      <c r="C1116">
        <v>166</v>
      </c>
      <c r="D1116" s="221" t="s">
        <v>3057</v>
      </c>
      <c r="E1116" s="186">
        <v>46293</v>
      </c>
      <c r="F1116" t="s">
        <v>16141</v>
      </c>
      <c r="G1116" s="183" t="s">
        <v>16142</v>
      </c>
      <c r="H1116" t="s">
        <v>16143</v>
      </c>
    </row>
    <row r="1117" spans="1:8" x14ac:dyDescent="0.2">
      <c r="A1117" s="183" t="s">
        <v>4055</v>
      </c>
      <c r="B1117" t="s">
        <v>6763</v>
      </c>
      <c r="C1117">
        <v>63</v>
      </c>
      <c r="D1117" s="221" t="s">
        <v>3057</v>
      </c>
      <c r="E1117" s="186">
        <v>46293</v>
      </c>
      <c r="F1117" t="s">
        <v>16141</v>
      </c>
      <c r="G1117" s="183" t="s">
        <v>16142</v>
      </c>
      <c r="H1117" t="s">
        <v>16143</v>
      </c>
    </row>
    <row r="1118" spans="1:8" x14ac:dyDescent="0.2">
      <c r="A1118" s="183" t="s">
        <v>4056</v>
      </c>
      <c r="B1118" t="s">
        <v>4057</v>
      </c>
      <c r="C1118">
        <v>22</v>
      </c>
      <c r="D1118" s="221" t="s">
        <v>3057</v>
      </c>
      <c r="E1118" s="186">
        <v>46293</v>
      </c>
      <c r="F1118" t="s">
        <v>16141</v>
      </c>
      <c r="G1118" s="183" t="s">
        <v>16142</v>
      </c>
      <c r="H1118" t="s">
        <v>16143</v>
      </c>
    </row>
    <row r="1119" spans="1:8" x14ac:dyDescent="0.2">
      <c r="A1119" s="183" t="s">
        <v>4058</v>
      </c>
      <c r="B1119" t="s">
        <v>6764</v>
      </c>
      <c r="C1119">
        <v>98</v>
      </c>
      <c r="D1119" s="221" t="s">
        <v>3057</v>
      </c>
      <c r="E1119" s="186">
        <v>46293</v>
      </c>
      <c r="F1119" t="s">
        <v>16141</v>
      </c>
      <c r="G1119" s="183" t="s">
        <v>16142</v>
      </c>
      <c r="H1119" t="s">
        <v>16143</v>
      </c>
    </row>
    <row r="1120" spans="1:8" x14ac:dyDescent="0.2">
      <c r="A1120" s="183" t="s">
        <v>4059</v>
      </c>
      <c r="B1120" t="s">
        <v>6765</v>
      </c>
      <c r="C1120">
        <v>104</v>
      </c>
      <c r="D1120" s="221" t="s">
        <v>3057</v>
      </c>
      <c r="E1120" s="186">
        <v>46293</v>
      </c>
      <c r="F1120" t="s">
        <v>16141</v>
      </c>
      <c r="G1120" s="183" t="s">
        <v>16142</v>
      </c>
      <c r="H1120" t="s">
        <v>16143</v>
      </c>
    </row>
    <row r="1121" spans="1:8" x14ac:dyDescent="0.2">
      <c r="A1121" s="183" t="s">
        <v>6766</v>
      </c>
      <c r="B1121" t="s">
        <v>6767</v>
      </c>
      <c r="C1121">
        <v>0</v>
      </c>
      <c r="D1121" s="221" t="s">
        <v>3057</v>
      </c>
      <c r="E1121" s="186">
        <v>46293</v>
      </c>
      <c r="F1121" t="s">
        <v>16141</v>
      </c>
      <c r="G1121" s="183" t="s">
        <v>16142</v>
      </c>
      <c r="H1121" t="s">
        <v>16143</v>
      </c>
    </row>
    <row r="1122" spans="1:8" x14ac:dyDescent="0.2">
      <c r="A1122" s="183" t="s">
        <v>4060</v>
      </c>
      <c r="B1122" t="s">
        <v>6768</v>
      </c>
      <c r="C1122">
        <v>0</v>
      </c>
      <c r="D1122" s="221" t="s">
        <v>3057</v>
      </c>
      <c r="E1122" s="186">
        <v>46293</v>
      </c>
      <c r="F1122" t="s">
        <v>16141</v>
      </c>
      <c r="G1122" s="183" t="s">
        <v>16142</v>
      </c>
      <c r="H1122" t="s">
        <v>16143</v>
      </c>
    </row>
    <row r="1123" spans="1:8" x14ac:dyDescent="0.2">
      <c r="A1123" s="183" t="s">
        <v>4061</v>
      </c>
      <c r="B1123" t="s">
        <v>6769</v>
      </c>
      <c r="C1123">
        <v>0</v>
      </c>
      <c r="D1123" s="221" t="s">
        <v>3057</v>
      </c>
      <c r="E1123" s="186">
        <v>46293</v>
      </c>
      <c r="F1123" t="s">
        <v>16141</v>
      </c>
      <c r="G1123" s="183" t="s">
        <v>16142</v>
      </c>
      <c r="H1123" t="s">
        <v>16143</v>
      </c>
    </row>
    <row r="1124" spans="1:8" x14ac:dyDescent="0.2">
      <c r="A1124" s="183" t="s">
        <v>10746</v>
      </c>
      <c r="B1124" t="s">
        <v>10747</v>
      </c>
      <c r="C1124">
        <v>0</v>
      </c>
      <c r="D1124" s="221" t="s">
        <v>3057</v>
      </c>
      <c r="E1124" s="186">
        <v>46293</v>
      </c>
      <c r="F1124" t="s">
        <v>16141</v>
      </c>
      <c r="G1124" s="183" t="s">
        <v>16145</v>
      </c>
      <c r="H1124" t="s">
        <v>16146</v>
      </c>
    </row>
    <row r="1125" spans="1:8" x14ac:dyDescent="0.2">
      <c r="A1125" s="183" t="s">
        <v>10748</v>
      </c>
      <c r="B1125" t="s">
        <v>10749</v>
      </c>
      <c r="C1125">
        <v>0</v>
      </c>
      <c r="D1125" s="221" t="s">
        <v>3057</v>
      </c>
      <c r="E1125" s="186">
        <v>46293</v>
      </c>
      <c r="F1125" t="s">
        <v>16141</v>
      </c>
      <c r="G1125" s="183" t="s">
        <v>16145</v>
      </c>
      <c r="H1125" t="s">
        <v>16146</v>
      </c>
    </row>
    <row r="1126" spans="1:8" x14ac:dyDescent="0.2">
      <c r="A1126" s="183" t="s">
        <v>10750</v>
      </c>
      <c r="B1126" t="s">
        <v>10751</v>
      </c>
      <c r="C1126">
        <v>0</v>
      </c>
      <c r="D1126" s="221" t="s">
        <v>3057</v>
      </c>
      <c r="E1126" s="186">
        <v>46293</v>
      </c>
      <c r="F1126" t="s">
        <v>16141</v>
      </c>
      <c r="G1126" s="183" t="s">
        <v>16145</v>
      </c>
      <c r="H1126" t="s">
        <v>16146</v>
      </c>
    </row>
    <row r="1127" spans="1:8" x14ac:dyDescent="0.2">
      <c r="A1127" s="183" t="s">
        <v>10752</v>
      </c>
      <c r="B1127" t="s">
        <v>10753</v>
      </c>
      <c r="C1127">
        <v>0</v>
      </c>
      <c r="D1127" s="221" t="s">
        <v>3057</v>
      </c>
      <c r="E1127" s="186">
        <v>46293</v>
      </c>
      <c r="F1127" t="s">
        <v>16141</v>
      </c>
      <c r="G1127" s="183" t="s">
        <v>16145</v>
      </c>
      <c r="H1127" t="s">
        <v>16146</v>
      </c>
    </row>
    <row r="1128" spans="1:8" x14ac:dyDescent="0.2">
      <c r="A1128" s="183" t="s">
        <v>10754</v>
      </c>
      <c r="B1128" t="s">
        <v>10755</v>
      </c>
      <c r="C1128">
        <v>0</v>
      </c>
      <c r="D1128" s="221" t="s">
        <v>3057</v>
      </c>
      <c r="E1128" s="186">
        <v>46293</v>
      </c>
      <c r="F1128" t="s">
        <v>16141</v>
      </c>
      <c r="G1128" s="183" t="s">
        <v>16145</v>
      </c>
      <c r="H1128" t="s">
        <v>16146</v>
      </c>
    </row>
    <row r="1129" spans="1:8" x14ac:dyDescent="0.2">
      <c r="A1129" s="183" t="s">
        <v>10756</v>
      </c>
      <c r="B1129" t="s">
        <v>10757</v>
      </c>
      <c r="C1129">
        <v>0</v>
      </c>
      <c r="D1129" s="221" t="s">
        <v>3057</v>
      </c>
      <c r="E1129" s="186">
        <v>46293</v>
      </c>
      <c r="F1129" t="s">
        <v>16141</v>
      </c>
      <c r="G1129" s="183" t="s">
        <v>16145</v>
      </c>
      <c r="H1129" t="s">
        <v>16146</v>
      </c>
    </row>
    <row r="1130" spans="1:8" x14ac:dyDescent="0.2">
      <c r="A1130" s="183" t="s">
        <v>10758</v>
      </c>
      <c r="B1130" t="s">
        <v>10759</v>
      </c>
      <c r="C1130">
        <v>0</v>
      </c>
      <c r="D1130" s="221" t="s">
        <v>3057</v>
      </c>
      <c r="E1130" s="186">
        <v>46293</v>
      </c>
      <c r="F1130" t="s">
        <v>16141</v>
      </c>
      <c r="G1130" s="183" t="s">
        <v>16145</v>
      </c>
      <c r="H1130" t="s">
        <v>16146</v>
      </c>
    </row>
    <row r="1131" spans="1:8" x14ac:dyDescent="0.2">
      <c r="A1131" s="183" t="s">
        <v>10760</v>
      </c>
      <c r="B1131" t="s">
        <v>10761</v>
      </c>
      <c r="C1131">
        <v>0</v>
      </c>
      <c r="D1131" s="221" t="s">
        <v>3057</v>
      </c>
      <c r="E1131" s="186">
        <v>46293</v>
      </c>
      <c r="F1131" t="s">
        <v>16141</v>
      </c>
      <c r="G1131" s="183" t="s">
        <v>16145</v>
      </c>
      <c r="H1131" t="s">
        <v>16146</v>
      </c>
    </row>
    <row r="1132" spans="1:8" x14ac:dyDescent="0.2">
      <c r="A1132" s="183" t="s">
        <v>10762</v>
      </c>
      <c r="B1132" t="s">
        <v>10763</v>
      </c>
      <c r="C1132">
        <v>0</v>
      </c>
      <c r="D1132" s="221" t="s">
        <v>3057</v>
      </c>
      <c r="E1132" s="186">
        <v>46293</v>
      </c>
      <c r="F1132" t="s">
        <v>16141</v>
      </c>
      <c r="G1132" s="183" t="s">
        <v>16145</v>
      </c>
      <c r="H1132" t="s">
        <v>16146</v>
      </c>
    </row>
    <row r="1133" spans="1:8" x14ac:dyDescent="0.2">
      <c r="A1133" s="183" t="s">
        <v>10764</v>
      </c>
      <c r="B1133" t="s">
        <v>10765</v>
      </c>
      <c r="C1133">
        <v>0</v>
      </c>
      <c r="D1133" s="221" t="s">
        <v>3057</v>
      </c>
      <c r="E1133" s="186">
        <v>46293</v>
      </c>
      <c r="F1133" t="s">
        <v>16141</v>
      </c>
      <c r="G1133" s="183" t="s">
        <v>16145</v>
      </c>
      <c r="H1133" t="s">
        <v>16146</v>
      </c>
    </row>
    <row r="1134" spans="1:8" x14ac:dyDescent="0.2">
      <c r="A1134" s="183" t="s">
        <v>10766</v>
      </c>
      <c r="B1134" t="s">
        <v>10767</v>
      </c>
      <c r="C1134">
        <v>0</v>
      </c>
      <c r="D1134" s="221" t="s">
        <v>3057</v>
      </c>
      <c r="E1134" s="186">
        <v>46293</v>
      </c>
      <c r="F1134" t="s">
        <v>16141</v>
      </c>
      <c r="G1134" s="183" t="s">
        <v>16145</v>
      </c>
      <c r="H1134" t="s">
        <v>16146</v>
      </c>
    </row>
    <row r="1135" spans="1:8" x14ac:dyDescent="0.2">
      <c r="A1135" s="183" t="s">
        <v>6770</v>
      </c>
      <c r="B1135" t="s">
        <v>6771</v>
      </c>
      <c r="C1135">
        <v>9</v>
      </c>
      <c r="D1135" s="221" t="s">
        <v>3057</v>
      </c>
      <c r="E1135" s="186">
        <v>46293</v>
      </c>
      <c r="F1135" t="s">
        <v>16141</v>
      </c>
      <c r="G1135" s="183" t="s">
        <v>16142</v>
      </c>
      <c r="H1135" t="s">
        <v>16143</v>
      </c>
    </row>
    <row r="1136" spans="1:8" x14ac:dyDescent="0.2">
      <c r="A1136" s="183" t="s">
        <v>6772</v>
      </c>
      <c r="B1136" t="s">
        <v>6773</v>
      </c>
      <c r="C1136">
        <v>6</v>
      </c>
      <c r="D1136" s="221" t="s">
        <v>3057</v>
      </c>
      <c r="E1136" s="186">
        <v>46293</v>
      </c>
      <c r="F1136" t="s">
        <v>16141</v>
      </c>
      <c r="G1136" s="183" t="s">
        <v>16142</v>
      </c>
      <c r="H1136" t="s">
        <v>16143</v>
      </c>
    </row>
    <row r="1137" spans="1:8" x14ac:dyDescent="0.2">
      <c r="A1137" s="183" t="s">
        <v>4062</v>
      </c>
      <c r="B1137" t="s">
        <v>6774</v>
      </c>
      <c r="C1137">
        <v>13</v>
      </c>
      <c r="D1137" s="221" t="s">
        <v>3057</v>
      </c>
      <c r="E1137" s="186">
        <v>46293</v>
      </c>
      <c r="F1137" t="s">
        <v>16141</v>
      </c>
      <c r="G1137" s="183" t="s">
        <v>16142</v>
      </c>
      <c r="H1137" t="s">
        <v>16143</v>
      </c>
    </row>
    <row r="1138" spans="1:8" x14ac:dyDescent="0.2">
      <c r="A1138" s="183" t="s">
        <v>4063</v>
      </c>
      <c r="B1138" t="s">
        <v>6775</v>
      </c>
      <c r="C1138">
        <v>51</v>
      </c>
      <c r="D1138" s="221" t="s">
        <v>3057</v>
      </c>
      <c r="E1138" s="186">
        <v>46293</v>
      </c>
      <c r="F1138" t="s">
        <v>16141</v>
      </c>
      <c r="G1138" s="183" t="s">
        <v>16142</v>
      </c>
      <c r="H1138" t="s">
        <v>16143</v>
      </c>
    </row>
    <row r="1139" spans="1:8" x14ac:dyDescent="0.2">
      <c r="A1139" s="183" t="s">
        <v>4064</v>
      </c>
      <c r="B1139" t="s">
        <v>6776</v>
      </c>
      <c r="C1139">
        <v>248</v>
      </c>
      <c r="D1139" s="221" t="s">
        <v>3057</v>
      </c>
      <c r="E1139" s="186">
        <v>46293</v>
      </c>
      <c r="F1139" t="s">
        <v>16141</v>
      </c>
      <c r="G1139" s="183" t="s">
        <v>16142</v>
      </c>
      <c r="H1139" t="s">
        <v>16143</v>
      </c>
    </row>
    <row r="1140" spans="1:8" x14ac:dyDescent="0.2">
      <c r="A1140" s="183" t="s">
        <v>4065</v>
      </c>
      <c r="B1140" t="s">
        <v>6777</v>
      </c>
      <c r="C1140">
        <v>526</v>
      </c>
      <c r="D1140" s="221" t="s">
        <v>3057</v>
      </c>
      <c r="E1140" s="186">
        <v>46293</v>
      </c>
      <c r="F1140" t="s">
        <v>16141</v>
      </c>
      <c r="G1140" s="183" t="s">
        <v>16142</v>
      </c>
      <c r="H1140" t="s">
        <v>16143</v>
      </c>
    </row>
    <row r="1141" spans="1:8" x14ac:dyDescent="0.2">
      <c r="A1141" s="183" t="s">
        <v>4066</v>
      </c>
      <c r="B1141" t="s">
        <v>6778</v>
      </c>
      <c r="C1141">
        <v>117</v>
      </c>
      <c r="D1141" s="221" t="s">
        <v>3057</v>
      </c>
      <c r="E1141" s="186">
        <v>46293</v>
      </c>
      <c r="F1141" t="s">
        <v>16141</v>
      </c>
      <c r="G1141" s="183" t="s">
        <v>16142</v>
      </c>
      <c r="H1141" t="s">
        <v>16143</v>
      </c>
    </row>
    <row r="1142" spans="1:8" x14ac:dyDescent="0.2">
      <c r="A1142" s="183" t="s">
        <v>15502</v>
      </c>
      <c r="B1142" t="s">
        <v>15503</v>
      </c>
      <c r="C1142">
        <v>542</v>
      </c>
      <c r="D1142" s="221" t="s">
        <v>3057</v>
      </c>
      <c r="E1142" s="186">
        <v>46293</v>
      </c>
      <c r="F1142" t="s">
        <v>16141</v>
      </c>
      <c r="G1142" s="183" t="s">
        <v>16142</v>
      </c>
      <c r="H1142" t="s">
        <v>16143</v>
      </c>
    </row>
    <row r="1143" spans="1:8" x14ac:dyDescent="0.2">
      <c r="A1143" s="183" t="s">
        <v>15504</v>
      </c>
      <c r="B1143" t="s">
        <v>15505</v>
      </c>
      <c r="C1143">
        <v>76</v>
      </c>
      <c r="D1143" s="221" t="s">
        <v>3057</v>
      </c>
      <c r="E1143" s="186">
        <v>46293</v>
      </c>
      <c r="F1143" t="s">
        <v>16141</v>
      </c>
      <c r="G1143" s="183" t="s">
        <v>16142</v>
      </c>
      <c r="H1143" t="s">
        <v>16143</v>
      </c>
    </row>
    <row r="1144" spans="1:8" x14ac:dyDescent="0.2">
      <c r="A1144" s="183" t="s">
        <v>15506</v>
      </c>
      <c r="B1144" t="s">
        <v>15507</v>
      </c>
      <c r="C1144">
        <v>112</v>
      </c>
      <c r="D1144" s="221" t="s">
        <v>3057</v>
      </c>
      <c r="E1144" s="186">
        <v>46293</v>
      </c>
      <c r="F1144" t="s">
        <v>16141</v>
      </c>
      <c r="G1144" s="183" t="s">
        <v>16142</v>
      </c>
      <c r="H1144" t="s">
        <v>16143</v>
      </c>
    </row>
    <row r="1145" spans="1:8" x14ac:dyDescent="0.2">
      <c r="A1145" s="183" t="s">
        <v>15508</v>
      </c>
      <c r="B1145" t="s">
        <v>15509</v>
      </c>
      <c r="C1145">
        <v>246</v>
      </c>
      <c r="D1145" s="221" t="s">
        <v>3057</v>
      </c>
      <c r="E1145" s="186">
        <v>46293</v>
      </c>
      <c r="F1145" t="s">
        <v>16141</v>
      </c>
      <c r="G1145" s="183" t="s">
        <v>16142</v>
      </c>
      <c r="H1145" t="s">
        <v>16143</v>
      </c>
    </row>
    <row r="1146" spans="1:8" x14ac:dyDescent="0.2">
      <c r="A1146" s="183" t="s">
        <v>15510</v>
      </c>
      <c r="B1146" t="s">
        <v>15511</v>
      </c>
      <c r="C1146">
        <v>121</v>
      </c>
      <c r="D1146" s="221" t="s">
        <v>3057</v>
      </c>
      <c r="E1146" s="186">
        <v>46293</v>
      </c>
      <c r="F1146" t="s">
        <v>16141</v>
      </c>
      <c r="G1146" s="183" t="s">
        <v>16142</v>
      </c>
      <c r="H1146" t="s">
        <v>16143</v>
      </c>
    </row>
    <row r="1147" spans="1:8" x14ac:dyDescent="0.2">
      <c r="A1147" s="183" t="s">
        <v>15512</v>
      </c>
      <c r="B1147" t="s">
        <v>15513</v>
      </c>
      <c r="C1147">
        <v>112</v>
      </c>
      <c r="D1147" s="221" t="s">
        <v>3057</v>
      </c>
      <c r="E1147" s="186">
        <v>46293</v>
      </c>
      <c r="F1147" t="s">
        <v>16141</v>
      </c>
      <c r="G1147" s="183" t="s">
        <v>16142</v>
      </c>
      <c r="H1147" t="s">
        <v>16143</v>
      </c>
    </row>
    <row r="1148" spans="1:8" x14ac:dyDescent="0.2">
      <c r="A1148" s="183" t="s">
        <v>6779</v>
      </c>
      <c r="B1148" t="s">
        <v>6780</v>
      </c>
      <c r="C1148">
        <v>9</v>
      </c>
      <c r="D1148" s="221" t="s">
        <v>3057</v>
      </c>
      <c r="E1148" s="186">
        <v>46293</v>
      </c>
      <c r="F1148" t="s">
        <v>16141</v>
      </c>
      <c r="G1148" s="183" t="s">
        <v>16142</v>
      </c>
      <c r="H1148" t="s">
        <v>16143</v>
      </c>
    </row>
    <row r="1149" spans="1:8" x14ac:dyDescent="0.2">
      <c r="A1149" s="183" t="s">
        <v>6781</v>
      </c>
      <c r="B1149" t="s">
        <v>6782</v>
      </c>
      <c r="C1149">
        <v>5</v>
      </c>
      <c r="D1149" s="221" t="s">
        <v>3057</v>
      </c>
      <c r="E1149" s="186">
        <v>46293</v>
      </c>
      <c r="F1149" t="s">
        <v>16141</v>
      </c>
      <c r="G1149" s="183" t="s">
        <v>16142</v>
      </c>
      <c r="H1149" t="s">
        <v>16143</v>
      </c>
    </row>
    <row r="1150" spans="1:8" x14ac:dyDescent="0.2">
      <c r="A1150" s="183" t="s">
        <v>6783</v>
      </c>
      <c r="B1150" t="s">
        <v>4067</v>
      </c>
      <c r="C1150">
        <v>4</v>
      </c>
      <c r="D1150" s="221" t="s">
        <v>3057</v>
      </c>
      <c r="E1150" s="186">
        <v>46293</v>
      </c>
      <c r="F1150" t="s">
        <v>16141</v>
      </c>
      <c r="G1150" s="183" t="s">
        <v>16142</v>
      </c>
      <c r="H1150" t="s">
        <v>16143</v>
      </c>
    </row>
    <row r="1151" spans="1:8" x14ac:dyDescent="0.2">
      <c r="A1151" s="183" t="s">
        <v>6784</v>
      </c>
      <c r="B1151" t="s">
        <v>6785</v>
      </c>
      <c r="C1151">
        <v>9</v>
      </c>
      <c r="D1151" s="221" t="s">
        <v>3057</v>
      </c>
      <c r="E1151" s="186">
        <v>46293</v>
      </c>
      <c r="F1151" t="s">
        <v>16141</v>
      </c>
      <c r="G1151" s="183" t="s">
        <v>16142</v>
      </c>
      <c r="H1151" t="s">
        <v>16143</v>
      </c>
    </row>
    <row r="1152" spans="1:8" x14ac:dyDescent="0.2">
      <c r="A1152" s="183" t="s">
        <v>6786</v>
      </c>
      <c r="B1152" t="s">
        <v>6787</v>
      </c>
      <c r="C1152">
        <v>6</v>
      </c>
      <c r="D1152" s="221" t="s">
        <v>3057</v>
      </c>
      <c r="E1152" s="186">
        <v>46293</v>
      </c>
      <c r="F1152" t="s">
        <v>16141</v>
      </c>
      <c r="G1152" s="183" t="s">
        <v>16142</v>
      </c>
      <c r="H1152" t="s">
        <v>16143</v>
      </c>
    </row>
    <row r="1153" spans="1:8" x14ac:dyDescent="0.2">
      <c r="A1153" s="183" t="s">
        <v>4068</v>
      </c>
      <c r="B1153" t="s">
        <v>6788</v>
      </c>
      <c r="C1153">
        <v>6</v>
      </c>
      <c r="D1153" s="221" t="s">
        <v>3057</v>
      </c>
      <c r="E1153" s="186">
        <v>46293</v>
      </c>
      <c r="F1153" t="s">
        <v>16141</v>
      </c>
      <c r="G1153" s="183" t="s">
        <v>16142</v>
      </c>
      <c r="H1153" t="s">
        <v>16143</v>
      </c>
    </row>
    <row r="1154" spans="1:8" x14ac:dyDescent="0.2">
      <c r="A1154" s="183" t="s">
        <v>6789</v>
      </c>
      <c r="B1154" t="s">
        <v>6790</v>
      </c>
      <c r="C1154">
        <v>8</v>
      </c>
      <c r="D1154" s="221" t="s">
        <v>3057</v>
      </c>
      <c r="E1154" s="186">
        <v>46293</v>
      </c>
      <c r="F1154" t="s">
        <v>16141</v>
      </c>
      <c r="G1154" s="183" t="s">
        <v>16142</v>
      </c>
      <c r="H1154" t="s">
        <v>16143</v>
      </c>
    </row>
    <row r="1155" spans="1:8" x14ac:dyDescent="0.2">
      <c r="A1155" s="183" t="s">
        <v>6791</v>
      </c>
      <c r="B1155" t="s">
        <v>6792</v>
      </c>
      <c r="C1155">
        <v>6</v>
      </c>
      <c r="D1155" s="221" t="s">
        <v>3057</v>
      </c>
      <c r="E1155" s="186">
        <v>46293</v>
      </c>
      <c r="F1155" t="s">
        <v>16141</v>
      </c>
      <c r="G1155" s="183" t="s">
        <v>16142</v>
      </c>
      <c r="H1155" t="s">
        <v>16143</v>
      </c>
    </row>
    <row r="1156" spans="1:8" x14ac:dyDescent="0.2">
      <c r="A1156" s="183" t="s">
        <v>6793</v>
      </c>
      <c r="B1156" t="s">
        <v>6794</v>
      </c>
      <c r="C1156">
        <v>7</v>
      </c>
      <c r="D1156" s="221" t="s">
        <v>3057</v>
      </c>
      <c r="E1156" s="186">
        <v>46293</v>
      </c>
      <c r="F1156" t="s">
        <v>16141</v>
      </c>
      <c r="G1156" s="183" t="s">
        <v>16142</v>
      </c>
      <c r="H1156" t="s">
        <v>16143</v>
      </c>
    </row>
    <row r="1157" spans="1:8" x14ac:dyDescent="0.2">
      <c r="A1157" s="183" t="s">
        <v>6795</v>
      </c>
      <c r="B1157" t="s">
        <v>6796</v>
      </c>
      <c r="C1157">
        <v>7</v>
      </c>
      <c r="D1157" s="221" t="s">
        <v>3057</v>
      </c>
      <c r="E1157" s="186">
        <v>46293</v>
      </c>
      <c r="F1157" t="s">
        <v>16141</v>
      </c>
      <c r="G1157" s="183" t="s">
        <v>16142</v>
      </c>
      <c r="H1157" t="s">
        <v>16143</v>
      </c>
    </row>
    <row r="1158" spans="1:8" x14ac:dyDescent="0.2">
      <c r="A1158" s="183" t="s">
        <v>4069</v>
      </c>
      <c r="B1158" t="s">
        <v>6797</v>
      </c>
      <c r="C1158">
        <v>4</v>
      </c>
      <c r="D1158" s="221" t="s">
        <v>3057</v>
      </c>
      <c r="E1158" s="186">
        <v>46293</v>
      </c>
      <c r="F1158" t="s">
        <v>16141</v>
      </c>
      <c r="G1158" s="183" t="s">
        <v>16142</v>
      </c>
      <c r="H1158" t="s">
        <v>16143</v>
      </c>
    </row>
    <row r="1159" spans="1:8" x14ac:dyDescent="0.2">
      <c r="A1159" s="183" t="s">
        <v>4070</v>
      </c>
      <c r="B1159" t="s">
        <v>6798</v>
      </c>
      <c r="C1159">
        <v>11</v>
      </c>
      <c r="D1159" s="221" t="s">
        <v>3057</v>
      </c>
      <c r="E1159" s="186">
        <v>46293</v>
      </c>
      <c r="F1159" t="s">
        <v>16141</v>
      </c>
      <c r="G1159" s="183" t="s">
        <v>16142</v>
      </c>
      <c r="H1159" t="s">
        <v>16143</v>
      </c>
    </row>
    <row r="1160" spans="1:8" x14ac:dyDescent="0.2">
      <c r="A1160" s="183" t="s">
        <v>6799</v>
      </c>
      <c r="B1160" t="s">
        <v>6800</v>
      </c>
      <c r="C1160">
        <v>10</v>
      </c>
      <c r="D1160" s="221" t="s">
        <v>3057</v>
      </c>
      <c r="E1160" s="186">
        <v>46293</v>
      </c>
      <c r="F1160" t="s">
        <v>16141</v>
      </c>
      <c r="G1160" s="183" t="s">
        <v>16142</v>
      </c>
      <c r="H1160" t="s">
        <v>16143</v>
      </c>
    </row>
    <row r="1161" spans="1:8" x14ac:dyDescent="0.2">
      <c r="A1161" s="183" t="s">
        <v>4071</v>
      </c>
      <c r="B1161" t="s">
        <v>6801</v>
      </c>
      <c r="C1161">
        <v>1</v>
      </c>
      <c r="D1161" s="221" t="s">
        <v>3057</v>
      </c>
      <c r="E1161" s="186">
        <v>46293</v>
      </c>
      <c r="F1161" t="s">
        <v>16141</v>
      </c>
      <c r="G1161" s="183" t="s">
        <v>16142</v>
      </c>
      <c r="H1161" t="s">
        <v>16143</v>
      </c>
    </row>
    <row r="1162" spans="1:8" x14ac:dyDescent="0.2">
      <c r="A1162" s="183" t="s">
        <v>6802</v>
      </c>
      <c r="B1162" t="s">
        <v>6803</v>
      </c>
      <c r="C1162">
        <v>4</v>
      </c>
      <c r="D1162" s="221" t="s">
        <v>3057</v>
      </c>
      <c r="E1162" s="186">
        <v>46293</v>
      </c>
      <c r="F1162" t="s">
        <v>16141</v>
      </c>
      <c r="G1162" s="183" t="s">
        <v>16142</v>
      </c>
      <c r="H1162" t="s">
        <v>16143</v>
      </c>
    </row>
    <row r="1163" spans="1:8" x14ac:dyDescent="0.2">
      <c r="A1163" s="183" t="s">
        <v>6804</v>
      </c>
      <c r="B1163" t="s">
        <v>6805</v>
      </c>
      <c r="C1163">
        <v>11</v>
      </c>
      <c r="D1163" s="221" t="s">
        <v>3057</v>
      </c>
      <c r="E1163" s="186">
        <v>46293</v>
      </c>
      <c r="F1163" t="s">
        <v>16141</v>
      </c>
      <c r="G1163" s="183" t="s">
        <v>16142</v>
      </c>
      <c r="H1163" t="s">
        <v>16143</v>
      </c>
    </row>
    <row r="1164" spans="1:8" x14ac:dyDescent="0.2">
      <c r="A1164" s="183" t="s">
        <v>6806</v>
      </c>
      <c r="B1164" t="s">
        <v>6807</v>
      </c>
      <c r="C1164">
        <v>5</v>
      </c>
      <c r="D1164" s="221" t="s">
        <v>3057</v>
      </c>
      <c r="E1164" s="186">
        <v>46293</v>
      </c>
      <c r="F1164" t="s">
        <v>16141</v>
      </c>
      <c r="G1164" s="183" t="s">
        <v>16142</v>
      </c>
      <c r="H1164" t="s">
        <v>16143</v>
      </c>
    </row>
    <row r="1165" spans="1:8" x14ac:dyDescent="0.2">
      <c r="A1165" s="183" t="s">
        <v>4072</v>
      </c>
      <c r="B1165" t="s">
        <v>6808</v>
      </c>
      <c r="C1165">
        <v>2</v>
      </c>
      <c r="D1165" s="221" t="s">
        <v>3057</v>
      </c>
      <c r="E1165" s="186">
        <v>46293</v>
      </c>
      <c r="F1165" t="s">
        <v>16141</v>
      </c>
      <c r="G1165" s="183" t="s">
        <v>16142</v>
      </c>
      <c r="H1165" t="s">
        <v>16143</v>
      </c>
    </row>
    <row r="1166" spans="1:8" x14ac:dyDescent="0.2">
      <c r="A1166" s="183" t="s">
        <v>4073</v>
      </c>
      <c r="B1166" t="s">
        <v>6809</v>
      </c>
      <c r="C1166">
        <v>3</v>
      </c>
      <c r="D1166" s="221" t="s">
        <v>3057</v>
      </c>
      <c r="E1166" s="186">
        <v>46293</v>
      </c>
      <c r="F1166" t="s">
        <v>16141</v>
      </c>
      <c r="G1166" s="183" t="s">
        <v>16142</v>
      </c>
      <c r="H1166" t="s">
        <v>16143</v>
      </c>
    </row>
    <row r="1167" spans="1:8" x14ac:dyDescent="0.2">
      <c r="A1167" s="183" t="s">
        <v>6810</v>
      </c>
      <c r="B1167" t="s">
        <v>6811</v>
      </c>
      <c r="C1167">
        <v>16</v>
      </c>
      <c r="D1167" s="221" t="s">
        <v>3057</v>
      </c>
      <c r="E1167" s="186">
        <v>46293</v>
      </c>
      <c r="F1167" t="s">
        <v>16141</v>
      </c>
      <c r="G1167" s="183" t="s">
        <v>16142</v>
      </c>
      <c r="H1167" t="s">
        <v>16143</v>
      </c>
    </row>
    <row r="1168" spans="1:8" x14ac:dyDescent="0.2">
      <c r="A1168" s="183" t="s">
        <v>4074</v>
      </c>
      <c r="B1168" t="s">
        <v>6812</v>
      </c>
      <c r="C1168">
        <v>8</v>
      </c>
      <c r="D1168" s="221" t="s">
        <v>3057</v>
      </c>
      <c r="E1168" s="186">
        <v>46293</v>
      </c>
      <c r="F1168" t="s">
        <v>16141</v>
      </c>
      <c r="G1168" s="183" t="s">
        <v>16142</v>
      </c>
      <c r="H1168" t="s">
        <v>16143</v>
      </c>
    </row>
    <row r="1169" spans="1:8" x14ac:dyDescent="0.2">
      <c r="A1169" s="183" t="s">
        <v>4075</v>
      </c>
      <c r="B1169" t="s">
        <v>6813</v>
      </c>
      <c r="C1169">
        <v>9</v>
      </c>
      <c r="D1169" s="221" t="s">
        <v>3057</v>
      </c>
      <c r="E1169" s="186">
        <v>46293</v>
      </c>
      <c r="F1169" t="s">
        <v>16141</v>
      </c>
      <c r="G1169" s="183" t="s">
        <v>16142</v>
      </c>
      <c r="H1169" t="s">
        <v>16143</v>
      </c>
    </row>
    <row r="1170" spans="1:8" x14ac:dyDescent="0.2">
      <c r="A1170" s="183" t="s">
        <v>4076</v>
      </c>
      <c r="B1170" t="s">
        <v>4077</v>
      </c>
      <c r="C1170">
        <v>0</v>
      </c>
      <c r="D1170" s="221" t="s">
        <v>3057</v>
      </c>
      <c r="E1170" s="186">
        <v>46293</v>
      </c>
      <c r="F1170" t="s">
        <v>16141</v>
      </c>
      <c r="G1170" s="183" t="s">
        <v>16145</v>
      </c>
      <c r="H1170" t="s">
        <v>16146</v>
      </c>
    </row>
    <row r="1171" spans="1:8" x14ac:dyDescent="0.2">
      <c r="A1171" s="183" t="s">
        <v>4076</v>
      </c>
      <c r="B1171" t="s">
        <v>4077</v>
      </c>
      <c r="C1171">
        <v>12</v>
      </c>
      <c r="D1171" s="221" t="s">
        <v>3057</v>
      </c>
      <c r="E1171" s="186">
        <v>46293</v>
      </c>
      <c r="F1171" t="s">
        <v>16141</v>
      </c>
      <c r="G1171" s="183" t="s">
        <v>16142</v>
      </c>
      <c r="H1171" t="s">
        <v>16143</v>
      </c>
    </row>
    <row r="1172" spans="1:8" x14ac:dyDescent="0.2">
      <c r="A1172" s="183" t="s">
        <v>4078</v>
      </c>
      <c r="B1172" t="s">
        <v>6814</v>
      </c>
      <c r="C1172">
        <v>10</v>
      </c>
      <c r="D1172" s="221" t="s">
        <v>3057</v>
      </c>
      <c r="E1172" s="186">
        <v>46293</v>
      </c>
      <c r="F1172" t="s">
        <v>16141</v>
      </c>
      <c r="G1172" s="183" t="s">
        <v>16142</v>
      </c>
      <c r="H1172" t="s">
        <v>16143</v>
      </c>
    </row>
    <row r="1173" spans="1:8" x14ac:dyDescent="0.2">
      <c r="A1173" s="183" t="s">
        <v>4079</v>
      </c>
      <c r="B1173" t="s">
        <v>6815</v>
      </c>
      <c r="C1173">
        <v>13</v>
      </c>
      <c r="D1173" s="221" t="s">
        <v>3057</v>
      </c>
      <c r="E1173" s="186">
        <v>46293</v>
      </c>
      <c r="F1173" t="s">
        <v>16141</v>
      </c>
      <c r="G1173" s="183" t="s">
        <v>16142</v>
      </c>
      <c r="H1173" t="s">
        <v>16143</v>
      </c>
    </row>
    <row r="1174" spans="1:8" x14ac:dyDescent="0.2">
      <c r="A1174" s="183" t="s">
        <v>6816</v>
      </c>
      <c r="B1174" t="s">
        <v>6817</v>
      </c>
      <c r="C1174">
        <v>23</v>
      </c>
      <c r="D1174" s="221" t="s">
        <v>3057</v>
      </c>
      <c r="E1174" s="186">
        <v>46293</v>
      </c>
      <c r="F1174" t="s">
        <v>16141</v>
      </c>
      <c r="G1174" s="183" t="s">
        <v>16142</v>
      </c>
      <c r="H1174" t="s">
        <v>16143</v>
      </c>
    </row>
    <row r="1175" spans="1:8" x14ac:dyDescent="0.2">
      <c r="A1175" s="183" t="s">
        <v>4080</v>
      </c>
      <c r="B1175" t="s">
        <v>6818</v>
      </c>
      <c r="C1175">
        <v>3</v>
      </c>
      <c r="D1175" s="221" t="s">
        <v>3057</v>
      </c>
      <c r="E1175" s="186">
        <v>46293</v>
      </c>
      <c r="F1175" t="s">
        <v>16141</v>
      </c>
      <c r="G1175" s="183" t="s">
        <v>16142</v>
      </c>
      <c r="H1175" t="s">
        <v>16143</v>
      </c>
    </row>
    <row r="1176" spans="1:8" x14ac:dyDescent="0.2">
      <c r="A1176" s="183" t="s">
        <v>4081</v>
      </c>
      <c r="B1176" t="s">
        <v>6819</v>
      </c>
      <c r="C1176">
        <v>5</v>
      </c>
      <c r="D1176" s="221" t="s">
        <v>3057</v>
      </c>
      <c r="E1176" s="186">
        <v>46293</v>
      </c>
      <c r="F1176" t="s">
        <v>16141</v>
      </c>
      <c r="G1176" s="183" t="s">
        <v>16142</v>
      </c>
      <c r="H1176" t="s">
        <v>16143</v>
      </c>
    </row>
    <row r="1177" spans="1:8" x14ac:dyDescent="0.2">
      <c r="A1177" s="183" t="s">
        <v>6820</v>
      </c>
      <c r="B1177" t="s">
        <v>6821</v>
      </c>
      <c r="C1177">
        <v>11</v>
      </c>
      <c r="D1177" s="221" t="s">
        <v>3057</v>
      </c>
      <c r="E1177" s="186">
        <v>46293</v>
      </c>
      <c r="F1177" t="s">
        <v>16141</v>
      </c>
      <c r="G1177" s="183" t="s">
        <v>16142</v>
      </c>
      <c r="H1177" t="s">
        <v>16143</v>
      </c>
    </row>
    <row r="1178" spans="1:8" x14ac:dyDescent="0.2">
      <c r="A1178" s="183" t="s">
        <v>4082</v>
      </c>
      <c r="B1178" t="s">
        <v>6822</v>
      </c>
      <c r="C1178">
        <v>5</v>
      </c>
      <c r="D1178" s="221" t="s">
        <v>3057</v>
      </c>
      <c r="E1178" s="186">
        <v>46293</v>
      </c>
      <c r="F1178" t="s">
        <v>16141</v>
      </c>
      <c r="G1178" s="183" t="s">
        <v>16142</v>
      </c>
      <c r="H1178" t="s">
        <v>16143</v>
      </c>
    </row>
    <row r="1179" spans="1:8" x14ac:dyDescent="0.2">
      <c r="A1179" s="183" t="s">
        <v>6823</v>
      </c>
      <c r="B1179" t="s">
        <v>6824</v>
      </c>
      <c r="C1179">
        <v>11</v>
      </c>
      <c r="D1179" s="221" t="s">
        <v>3057</v>
      </c>
      <c r="E1179" s="186">
        <v>46293</v>
      </c>
      <c r="F1179" t="s">
        <v>16141</v>
      </c>
      <c r="G1179" s="183" t="s">
        <v>16142</v>
      </c>
      <c r="H1179" t="s">
        <v>16143</v>
      </c>
    </row>
    <row r="1180" spans="1:8" x14ac:dyDescent="0.2">
      <c r="A1180" s="183" t="s">
        <v>6825</v>
      </c>
      <c r="B1180" t="s">
        <v>6826</v>
      </c>
      <c r="C1180">
        <v>11</v>
      </c>
      <c r="D1180" s="221" t="s">
        <v>3057</v>
      </c>
      <c r="E1180" s="186">
        <v>46293</v>
      </c>
      <c r="F1180" t="s">
        <v>16141</v>
      </c>
      <c r="G1180" s="183" t="s">
        <v>16142</v>
      </c>
      <c r="H1180" t="s">
        <v>16143</v>
      </c>
    </row>
    <row r="1181" spans="1:8" x14ac:dyDescent="0.2">
      <c r="A1181" s="183" t="s">
        <v>4083</v>
      </c>
      <c r="B1181" t="s">
        <v>6827</v>
      </c>
      <c r="C1181">
        <v>14</v>
      </c>
      <c r="D1181" s="221" t="s">
        <v>3057</v>
      </c>
      <c r="E1181" s="186">
        <v>46293</v>
      </c>
      <c r="F1181" t="s">
        <v>16141</v>
      </c>
      <c r="G1181" s="183" t="s">
        <v>16142</v>
      </c>
      <c r="H1181" t="s">
        <v>16143</v>
      </c>
    </row>
    <row r="1182" spans="1:8" x14ac:dyDescent="0.2">
      <c r="A1182" s="183" t="s">
        <v>4084</v>
      </c>
      <c r="B1182" t="s">
        <v>6828</v>
      </c>
      <c r="C1182">
        <v>12</v>
      </c>
      <c r="D1182" s="221" t="s">
        <v>3057</v>
      </c>
      <c r="E1182" s="186">
        <v>46293</v>
      </c>
      <c r="F1182" t="s">
        <v>16141</v>
      </c>
      <c r="G1182" s="183" t="s">
        <v>16142</v>
      </c>
      <c r="H1182" t="s">
        <v>16143</v>
      </c>
    </row>
    <row r="1183" spans="1:8" x14ac:dyDescent="0.2">
      <c r="A1183" s="183" t="s">
        <v>6829</v>
      </c>
      <c r="B1183" t="s">
        <v>6830</v>
      </c>
      <c r="C1183">
        <v>4</v>
      </c>
      <c r="D1183" s="221" t="s">
        <v>3057</v>
      </c>
      <c r="E1183" s="186">
        <v>46293</v>
      </c>
      <c r="F1183" t="s">
        <v>16141</v>
      </c>
      <c r="G1183" s="183" t="s">
        <v>16142</v>
      </c>
      <c r="H1183" t="s">
        <v>16143</v>
      </c>
    </row>
    <row r="1184" spans="1:8" x14ac:dyDescent="0.2">
      <c r="A1184" s="183" t="s">
        <v>6831</v>
      </c>
      <c r="B1184" t="s">
        <v>6832</v>
      </c>
      <c r="C1184">
        <v>22</v>
      </c>
      <c r="D1184" s="221" t="s">
        <v>3057</v>
      </c>
      <c r="E1184" s="186">
        <v>46293</v>
      </c>
      <c r="F1184" t="s">
        <v>16141</v>
      </c>
      <c r="G1184" s="183" t="s">
        <v>16142</v>
      </c>
      <c r="H1184" t="s">
        <v>16143</v>
      </c>
    </row>
    <row r="1185" spans="1:8" x14ac:dyDescent="0.2">
      <c r="A1185" s="183" t="s">
        <v>4085</v>
      </c>
      <c r="B1185" t="s">
        <v>6833</v>
      </c>
      <c r="C1185">
        <v>8</v>
      </c>
      <c r="D1185" s="221" t="s">
        <v>3057</v>
      </c>
      <c r="E1185" s="186">
        <v>46293</v>
      </c>
      <c r="F1185" t="s">
        <v>16141</v>
      </c>
      <c r="G1185" s="183" t="s">
        <v>16142</v>
      </c>
      <c r="H1185" t="s">
        <v>16143</v>
      </c>
    </row>
    <row r="1186" spans="1:8" x14ac:dyDescent="0.2">
      <c r="A1186" s="183" t="s">
        <v>6834</v>
      </c>
      <c r="B1186" t="s">
        <v>6835</v>
      </c>
      <c r="C1186">
        <v>18</v>
      </c>
      <c r="D1186" s="221" t="s">
        <v>3057</v>
      </c>
      <c r="E1186" s="186">
        <v>46293</v>
      </c>
      <c r="F1186" t="s">
        <v>16141</v>
      </c>
      <c r="G1186" s="183" t="s">
        <v>16142</v>
      </c>
      <c r="H1186" t="s">
        <v>16143</v>
      </c>
    </row>
    <row r="1187" spans="1:8" x14ac:dyDescent="0.2">
      <c r="A1187" s="183" t="s">
        <v>4086</v>
      </c>
      <c r="B1187" t="s">
        <v>6836</v>
      </c>
      <c r="C1187">
        <v>5</v>
      </c>
      <c r="D1187" s="221" t="s">
        <v>3057</v>
      </c>
      <c r="E1187" s="186">
        <v>46293</v>
      </c>
      <c r="F1187" t="s">
        <v>16141</v>
      </c>
      <c r="G1187" s="183" t="s">
        <v>16142</v>
      </c>
      <c r="H1187" t="s">
        <v>16143</v>
      </c>
    </row>
    <row r="1188" spans="1:8" x14ac:dyDescent="0.2">
      <c r="A1188" s="183" t="s">
        <v>6837</v>
      </c>
      <c r="B1188" t="s">
        <v>6838</v>
      </c>
      <c r="C1188">
        <v>17</v>
      </c>
      <c r="D1188" s="221" t="s">
        <v>3057</v>
      </c>
      <c r="E1188" s="186">
        <v>46293</v>
      </c>
      <c r="F1188" t="s">
        <v>16141</v>
      </c>
      <c r="G1188" s="183" t="s">
        <v>16142</v>
      </c>
      <c r="H1188" t="s">
        <v>16143</v>
      </c>
    </row>
    <row r="1189" spans="1:8" x14ac:dyDescent="0.2">
      <c r="A1189" s="183" t="s">
        <v>4087</v>
      </c>
      <c r="B1189" t="s">
        <v>6839</v>
      </c>
      <c r="C1189">
        <v>2</v>
      </c>
      <c r="D1189" s="221" t="s">
        <v>3057</v>
      </c>
      <c r="E1189" s="186">
        <v>46293</v>
      </c>
      <c r="F1189" t="s">
        <v>16141</v>
      </c>
      <c r="G1189" s="183" t="s">
        <v>16142</v>
      </c>
      <c r="H1189" t="s">
        <v>16143</v>
      </c>
    </row>
    <row r="1190" spans="1:8" x14ac:dyDescent="0.2">
      <c r="A1190" s="183" t="s">
        <v>6840</v>
      </c>
      <c r="B1190" t="s">
        <v>6841</v>
      </c>
      <c r="C1190">
        <v>16</v>
      </c>
      <c r="D1190" s="221" t="s">
        <v>3057</v>
      </c>
      <c r="E1190" s="186">
        <v>46293</v>
      </c>
      <c r="F1190" t="s">
        <v>16141</v>
      </c>
      <c r="G1190" s="183" t="s">
        <v>16142</v>
      </c>
      <c r="H1190" t="s">
        <v>16143</v>
      </c>
    </row>
    <row r="1191" spans="1:8" x14ac:dyDescent="0.2">
      <c r="A1191" s="183" t="s">
        <v>4088</v>
      </c>
      <c r="B1191" t="s">
        <v>6842</v>
      </c>
      <c r="C1191">
        <v>6</v>
      </c>
      <c r="D1191" s="221" t="s">
        <v>3057</v>
      </c>
      <c r="E1191" s="186">
        <v>46293</v>
      </c>
      <c r="F1191" t="s">
        <v>16141</v>
      </c>
      <c r="G1191" s="183" t="s">
        <v>16142</v>
      </c>
      <c r="H1191" t="s">
        <v>16143</v>
      </c>
    </row>
    <row r="1192" spans="1:8" x14ac:dyDescent="0.2">
      <c r="A1192" s="183" t="s">
        <v>6843</v>
      </c>
      <c r="B1192" t="s">
        <v>6844</v>
      </c>
      <c r="C1192">
        <v>21</v>
      </c>
      <c r="D1192" s="221" t="s">
        <v>3057</v>
      </c>
      <c r="E1192" s="186">
        <v>46293</v>
      </c>
      <c r="F1192" t="s">
        <v>16141</v>
      </c>
      <c r="G1192" s="183" t="s">
        <v>16142</v>
      </c>
      <c r="H1192" t="s">
        <v>16143</v>
      </c>
    </row>
    <row r="1193" spans="1:8" x14ac:dyDescent="0.2">
      <c r="A1193" s="183" t="s">
        <v>4089</v>
      </c>
      <c r="B1193" t="s">
        <v>6845</v>
      </c>
      <c r="C1193">
        <v>12</v>
      </c>
      <c r="D1193" s="221" t="s">
        <v>3057</v>
      </c>
      <c r="E1193" s="186">
        <v>46293</v>
      </c>
      <c r="F1193" t="s">
        <v>16141</v>
      </c>
      <c r="G1193" s="183" t="s">
        <v>16142</v>
      </c>
      <c r="H1193" t="s">
        <v>16143</v>
      </c>
    </row>
    <row r="1194" spans="1:8" x14ac:dyDescent="0.2">
      <c r="A1194" s="183" t="s">
        <v>6846</v>
      </c>
      <c r="B1194" t="s">
        <v>6847</v>
      </c>
      <c r="C1194">
        <v>11</v>
      </c>
      <c r="D1194" s="221" t="s">
        <v>3057</v>
      </c>
      <c r="E1194" s="186">
        <v>46293</v>
      </c>
      <c r="F1194" t="s">
        <v>16141</v>
      </c>
      <c r="G1194" s="183" t="s">
        <v>16142</v>
      </c>
      <c r="H1194" t="s">
        <v>16143</v>
      </c>
    </row>
    <row r="1195" spans="1:8" x14ac:dyDescent="0.2">
      <c r="A1195" s="183" t="s">
        <v>6848</v>
      </c>
      <c r="B1195" t="s">
        <v>6849</v>
      </c>
      <c r="C1195">
        <v>24</v>
      </c>
      <c r="D1195" s="221" t="s">
        <v>3057</v>
      </c>
      <c r="E1195" s="186">
        <v>46293</v>
      </c>
      <c r="F1195" t="s">
        <v>16141</v>
      </c>
      <c r="G1195" s="183" t="s">
        <v>16142</v>
      </c>
      <c r="H1195" t="s">
        <v>16143</v>
      </c>
    </row>
    <row r="1196" spans="1:8" x14ac:dyDescent="0.2">
      <c r="A1196" s="183" t="s">
        <v>4090</v>
      </c>
      <c r="B1196" t="s">
        <v>6850</v>
      </c>
      <c r="C1196">
        <v>7</v>
      </c>
      <c r="D1196" s="221" t="s">
        <v>3057</v>
      </c>
      <c r="E1196" s="186">
        <v>46293</v>
      </c>
      <c r="F1196" t="s">
        <v>16141</v>
      </c>
      <c r="G1196" s="183" t="s">
        <v>16142</v>
      </c>
      <c r="H1196" t="s">
        <v>16143</v>
      </c>
    </row>
    <row r="1197" spans="1:8" x14ac:dyDescent="0.2">
      <c r="A1197" s="183" t="s">
        <v>6851</v>
      </c>
      <c r="B1197" t="s">
        <v>6852</v>
      </c>
      <c r="C1197">
        <v>16</v>
      </c>
      <c r="D1197" s="221" t="s">
        <v>3057</v>
      </c>
      <c r="E1197" s="186">
        <v>46293</v>
      </c>
      <c r="F1197" t="s">
        <v>16141</v>
      </c>
      <c r="G1197" s="183" t="s">
        <v>16142</v>
      </c>
      <c r="H1197" t="s">
        <v>16143</v>
      </c>
    </row>
    <row r="1198" spans="1:8" x14ac:dyDescent="0.2">
      <c r="A1198" s="183" t="s">
        <v>6853</v>
      </c>
      <c r="B1198" t="s">
        <v>6854</v>
      </c>
      <c r="C1198">
        <v>7</v>
      </c>
      <c r="D1198" s="221" t="s">
        <v>3057</v>
      </c>
      <c r="E1198" s="186">
        <v>46293</v>
      </c>
      <c r="F1198" t="s">
        <v>16141</v>
      </c>
      <c r="G1198" s="183" t="s">
        <v>16142</v>
      </c>
      <c r="H1198" t="s">
        <v>16143</v>
      </c>
    </row>
    <row r="1199" spans="1:8" x14ac:dyDescent="0.2">
      <c r="A1199" s="183" t="s">
        <v>6855</v>
      </c>
      <c r="B1199" t="s">
        <v>6856</v>
      </c>
      <c r="C1199">
        <v>12</v>
      </c>
      <c r="D1199" s="221" t="s">
        <v>3057</v>
      </c>
      <c r="E1199" s="186">
        <v>46293</v>
      </c>
      <c r="F1199" t="s">
        <v>16141</v>
      </c>
      <c r="G1199" s="183" t="s">
        <v>16142</v>
      </c>
      <c r="H1199" t="s">
        <v>16143</v>
      </c>
    </row>
    <row r="1200" spans="1:8" x14ac:dyDescent="0.2">
      <c r="A1200" s="183" t="s">
        <v>6857</v>
      </c>
      <c r="B1200" t="s">
        <v>6858</v>
      </c>
      <c r="C1200">
        <v>7</v>
      </c>
      <c r="D1200" s="221" t="s">
        <v>3057</v>
      </c>
      <c r="E1200" s="186">
        <v>46293</v>
      </c>
      <c r="F1200" t="s">
        <v>16141</v>
      </c>
      <c r="G1200" s="183" t="s">
        <v>16142</v>
      </c>
      <c r="H1200" t="s">
        <v>16143</v>
      </c>
    </row>
    <row r="1201" spans="1:8" x14ac:dyDescent="0.2">
      <c r="A1201" s="183" t="s">
        <v>6859</v>
      </c>
      <c r="B1201" t="s">
        <v>6860</v>
      </c>
      <c r="C1201">
        <v>16</v>
      </c>
      <c r="D1201" s="221" t="s">
        <v>3057</v>
      </c>
      <c r="E1201" s="186">
        <v>46293</v>
      </c>
      <c r="F1201" t="s">
        <v>16141</v>
      </c>
      <c r="G1201" s="183" t="s">
        <v>16142</v>
      </c>
      <c r="H1201" t="s">
        <v>16143</v>
      </c>
    </row>
    <row r="1202" spans="1:8" x14ac:dyDescent="0.2">
      <c r="A1202" s="183" t="s">
        <v>6861</v>
      </c>
      <c r="B1202" t="s">
        <v>6862</v>
      </c>
      <c r="C1202">
        <v>15</v>
      </c>
      <c r="D1202" s="221" t="s">
        <v>3057</v>
      </c>
      <c r="E1202" s="186">
        <v>46293</v>
      </c>
      <c r="F1202" t="s">
        <v>16141</v>
      </c>
      <c r="G1202" s="183" t="s">
        <v>16142</v>
      </c>
      <c r="H1202" t="s">
        <v>16143</v>
      </c>
    </row>
    <row r="1203" spans="1:8" x14ac:dyDescent="0.2">
      <c r="A1203" s="183" t="s">
        <v>6863</v>
      </c>
      <c r="B1203" t="s">
        <v>6864</v>
      </c>
      <c r="C1203">
        <v>16</v>
      </c>
      <c r="D1203" s="221" t="s">
        <v>3057</v>
      </c>
      <c r="E1203" s="186">
        <v>46293</v>
      </c>
      <c r="F1203" t="s">
        <v>16141</v>
      </c>
      <c r="G1203" s="183" t="s">
        <v>16142</v>
      </c>
      <c r="H1203" t="s">
        <v>16143</v>
      </c>
    </row>
    <row r="1204" spans="1:8" x14ac:dyDescent="0.2">
      <c r="A1204" s="183" t="s">
        <v>6865</v>
      </c>
      <c r="B1204" t="s">
        <v>3512</v>
      </c>
      <c r="C1204">
        <v>17</v>
      </c>
      <c r="D1204" s="221" t="s">
        <v>3057</v>
      </c>
      <c r="E1204" s="186">
        <v>46293</v>
      </c>
      <c r="F1204" t="s">
        <v>16141</v>
      </c>
      <c r="G1204" s="183" t="s">
        <v>16142</v>
      </c>
      <c r="H1204" t="s">
        <v>16143</v>
      </c>
    </row>
    <row r="1205" spans="1:8" x14ac:dyDescent="0.2">
      <c r="A1205" s="183" t="s">
        <v>6866</v>
      </c>
      <c r="B1205" t="s">
        <v>3513</v>
      </c>
      <c r="C1205">
        <v>18</v>
      </c>
      <c r="D1205" s="221" t="s">
        <v>3057</v>
      </c>
      <c r="E1205" s="186">
        <v>46293</v>
      </c>
      <c r="F1205" t="s">
        <v>16141</v>
      </c>
      <c r="G1205" s="183" t="s">
        <v>16142</v>
      </c>
      <c r="H1205" t="s">
        <v>16143</v>
      </c>
    </row>
    <row r="1206" spans="1:8" x14ac:dyDescent="0.2">
      <c r="A1206" s="183" t="s">
        <v>6867</v>
      </c>
      <c r="B1206" t="s">
        <v>3514</v>
      </c>
      <c r="C1206">
        <v>17</v>
      </c>
      <c r="D1206" s="221" t="s">
        <v>3057</v>
      </c>
      <c r="E1206" s="186">
        <v>46293</v>
      </c>
      <c r="F1206" t="s">
        <v>16141</v>
      </c>
      <c r="G1206" s="183" t="s">
        <v>16142</v>
      </c>
      <c r="H1206" t="s">
        <v>16143</v>
      </c>
    </row>
    <row r="1207" spans="1:8" x14ac:dyDescent="0.2">
      <c r="A1207" s="183" t="s">
        <v>6868</v>
      </c>
      <c r="B1207" t="s">
        <v>3515</v>
      </c>
      <c r="C1207">
        <v>10</v>
      </c>
      <c r="D1207" s="221" t="s">
        <v>3057</v>
      </c>
      <c r="E1207" s="186">
        <v>46293</v>
      </c>
      <c r="F1207" t="s">
        <v>16141</v>
      </c>
      <c r="G1207" s="183" t="s">
        <v>16142</v>
      </c>
      <c r="H1207" t="s">
        <v>16143</v>
      </c>
    </row>
    <row r="1208" spans="1:8" x14ac:dyDescent="0.2">
      <c r="A1208" s="183" t="s">
        <v>6869</v>
      </c>
      <c r="B1208" t="s">
        <v>3516</v>
      </c>
      <c r="C1208">
        <v>12</v>
      </c>
      <c r="D1208" s="221" t="s">
        <v>3057</v>
      </c>
      <c r="E1208" s="186">
        <v>46293</v>
      </c>
      <c r="F1208" t="s">
        <v>16141</v>
      </c>
      <c r="G1208" s="183" t="s">
        <v>16142</v>
      </c>
      <c r="H1208" t="s">
        <v>16143</v>
      </c>
    </row>
    <row r="1209" spans="1:8" x14ac:dyDescent="0.2">
      <c r="A1209" s="183" t="s">
        <v>6870</v>
      </c>
      <c r="B1209" t="s">
        <v>3517</v>
      </c>
      <c r="C1209">
        <v>18</v>
      </c>
      <c r="D1209" s="221" t="s">
        <v>3057</v>
      </c>
      <c r="E1209" s="186">
        <v>46293</v>
      </c>
      <c r="F1209" t="s">
        <v>16141</v>
      </c>
      <c r="G1209" s="183" t="s">
        <v>16142</v>
      </c>
      <c r="H1209" t="s">
        <v>16143</v>
      </c>
    </row>
    <row r="1210" spans="1:8" x14ac:dyDescent="0.2">
      <c r="A1210" s="183" t="s">
        <v>6871</v>
      </c>
      <c r="B1210" t="s">
        <v>3518</v>
      </c>
      <c r="C1210">
        <v>9</v>
      </c>
      <c r="D1210" s="221" t="s">
        <v>3057</v>
      </c>
      <c r="E1210" s="186">
        <v>46293</v>
      </c>
      <c r="F1210" t="s">
        <v>16141</v>
      </c>
      <c r="G1210" s="183" t="s">
        <v>16142</v>
      </c>
      <c r="H1210" t="s">
        <v>16143</v>
      </c>
    </row>
    <row r="1211" spans="1:8" x14ac:dyDescent="0.2">
      <c r="A1211" s="183" t="s">
        <v>6872</v>
      </c>
      <c r="B1211" t="s">
        <v>3519</v>
      </c>
      <c r="C1211">
        <v>11</v>
      </c>
      <c r="D1211" s="221" t="s">
        <v>3057</v>
      </c>
      <c r="E1211" s="186">
        <v>46293</v>
      </c>
      <c r="F1211" t="s">
        <v>16141</v>
      </c>
      <c r="G1211" s="183" t="s">
        <v>16142</v>
      </c>
      <c r="H1211" t="s">
        <v>16143</v>
      </c>
    </row>
    <row r="1212" spans="1:8" x14ac:dyDescent="0.2">
      <c r="A1212" s="183" t="s">
        <v>6873</v>
      </c>
      <c r="B1212" t="s">
        <v>3520</v>
      </c>
      <c r="C1212">
        <v>11</v>
      </c>
      <c r="D1212" s="221" t="s">
        <v>3057</v>
      </c>
      <c r="E1212" s="186">
        <v>46293</v>
      </c>
      <c r="F1212" t="s">
        <v>16141</v>
      </c>
      <c r="G1212" s="183" t="s">
        <v>16142</v>
      </c>
      <c r="H1212" t="s">
        <v>16143</v>
      </c>
    </row>
    <row r="1213" spans="1:8" x14ac:dyDescent="0.2">
      <c r="A1213" s="183" t="s">
        <v>6874</v>
      </c>
      <c r="B1213" t="s">
        <v>3521</v>
      </c>
      <c r="C1213">
        <v>13</v>
      </c>
      <c r="D1213" s="221" t="s">
        <v>3057</v>
      </c>
      <c r="E1213" s="186">
        <v>46293</v>
      </c>
      <c r="F1213" t="s">
        <v>16141</v>
      </c>
      <c r="G1213" s="183" t="s">
        <v>16142</v>
      </c>
      <c r="H1213" t="s">
        <v>16143</v>
      </c>
    </row>
    <row r="1214" spans="1:8" x14ac:dyDescent="0.2">
      <c r="A1214" s="183" t="s">
        <v>6875</v>
      </c>
      <c r="B1214" t="s">
        <v>3522</v>
      </c>
      <c r="C1214">
        <v>12</v>
      </c>
      <c r="D1214" s="221" t="s">
        <v>3057</v>
      </c>
      <c r="E1214" s="186">
        <v>46293</v>
      </c>
      <c r="F1214" t="s">
        <v>16141</v>
      </c>
      <c r="G1214" s="183" t="s">
        <v>16142</v>
      </c>
      <c r="H1214" t="s">
        <v>16143</v>
      </c>
    </row>
    <row r="1215" spans="1:8" x14ac:dyDescent="0.2">
      <c r="A1215" s="183" t="s">
        <v>6876</v>
      </c>
      <c r="B1215" t="s">
        <v>3523</v>
      </c>
      <c r="C1215">
        <v>13</v>
      </c>
      <c r="D1215" s="221" t="s">
        <v>3057</v>
      </c>
      <c r="E1215" s="186">
        <v>46293</v>
      </c>
      <c r="F1215" t="s">
        <v>16141</v>
      </c>
      <c r="G1215" s="183" t="s">
        <v>16142</v>
      </c>
      <c r="H1215" t="s">
        <v>16143</v>
      </c>
    </row>
    <row r="1216" spans="1:8" x14ac:dyDescent="0.2">
      <c r="A1216" s="183" t="s">
        <v>6877</v>
      </c>
      <c r="B1216" t="s">
        <v>3524</v>
      </c>
      <c r="C1216">
        <v>6</v>
      </c>
      <c r="D1216" s="221" t="s">
        <v>3057</v>
      </c>
      <c r="E1216" s="186">
        <v>46293</v>
      </c>
      <c r="F1216" t="s">
        <v>16141</v>
      </c>
      <c r="G1216" s="183" t="s">
        <v>16142</v>
      </c>
      <c r="H1216" t="s">
        <v>16143</v>
      </c>
    </row>
    <row r="1217" spans="1:8" x14ac:dyDescent="0.2">
      <c r="A1217" s="183" t="s">
        <v>6878</v>
      </c>
      <c r="B1217" t="s">
        <v>3525</v>
      </c>
      <c r="C1217">
        <v>7</v>
      </c>
      <c r="D1217" s="221" t="s">
        <v>3057</v>
      </c>
      <c r="E1217" s="186">
        <v>46293</v>
      </c>
      <c r="F1217" t="s">
        <v>16141</v>
      </c>
      <c r="G1217" s="183" t="s">
        <v>16142</v>
      </c>
      <c r="H1217" t="s">
        <v>16143</v>
      </c>
    </row>
    <row r="1218" spans="1:8" x14ac:dyDescent="0.2">
      <c r="A1218" s="183" t="s">
        <v>6879</v>
      </c>
      <c r="B1218" t="s">
        <v>3526</v>
      </c>
      <c r="C1218">
        <v>8</v>
      </c>
      <c r="D1218" s="221" t="s">
        <v>3057</v>
      </c>
      <c r="E1218" s="186">
        <v>46293</v>
      </c>
      <c r="F1218" t="s">
        <v>16141</v>
      </c>
      <c r="G1218" s="183" t="s">
        <v>16142</v>
      </c>
      <c r="H1218" t="s">
        <v>16143</v>
      </c>
    </row>
    <row r="1219" spans="1:8" x14ac:dyDescent="0.2">
      <c r="A1219" s="183" t="s">
        <v>6880</v>
      </c>
      <c r="B1219" t="s">
        <v>3527</v>
      </c>
      <c r="C1219">
        <v>14</v>
      </c>
      <c r="D1219" s="221" t="s">
        <v>3057</v>
      </c>
      <c r="E1219" s="186">
        <v>46293</v>
      </c>
      <c r="F1219" t="s">
        <v>16141</v>
      </c>
      <c r="G1219" s="183" t="s">
        <v>16142</v>
      </c>
      <c r="H1219" t="s">
        <v>16143</v>
      </c>
    </row>
    <row r="1220" spans="1:8" x14ac:dyDescent="0.2">
      <c r="A1220" s="183" t="s">
        <v>6881</v>
      </c>
      <c r="B1220" t="s">
        <v>3528</v>
      </c>
      <c r="C1220">
        <v>11</v>
      </c>
      <c r="D1220" s="221" t="s">
        <v>3057</v>
      </c>
      <c r="E1220" s="186">
        <v>46293</v>
      </c>
      <c r="F1220" t="s">
        <v>16141</v>
      </c>
      <c r="G1220" s="183" t="s">
        <v>16142</v>
      </c>
      <c r="H1220" t="s">
        <v>16143</v>
      </c>
    </row>
    <row r="1221" spans="1:8" x14ac:dyDescent="0.2">
      <c r="A1221" s="183" t="s">
        <v>6882</v>
      </c>
      <c r="B1221" t="s">
        <v>3529</v>
      </c>
      <c r="C1221">
        <v>8</v>
      </c>
      <c r="D1221" s="221" t="s">
        <v>3057</v>
      </c>
      <c r="E1221" s="186">
        <v>46293</v>
      </c>
      <c r="F1221" t="s">
        <v>16141</v>
      </c>
      <c r="G1221" s="183" t="s">
        <v>16142</v>
      </c>
      <c r="H1221" t="s">
        <v>16143</v>
      </c>
    </row>
    <row r="1222" spans="1:8" x14ac:dyDescent="0.2">
      <c r="A1222" s="183" t="s">
        <v>6883</v>
      </c>
      <c r="B1222" t="s">
        <v>3530</v>
      </c>
      <c r="C1222">
        <v>5</v>
      </c>
      <c r="D1222" s="221" t="s">
        <v>3057</v>
      </c>
      <c r="E1222" s="186">
        <v>46293</v>
      </c>
      <c r="F1222" t="s">
        <v>16141</v>
      </c>
      <c r="G1222" s="183" t="s">
        <v>16142</v>
      </c>
      <c r="H1222" t="s">
        <v>16143</v>
      </c>
    </row>
    <row r="1223" spans="1:8" x14ac:dyDescent="0.2">
      <c r="A1223" s="183" t="s">
        <v>6884</v>
      </c>
      <c r="B1223" t="s">
        <v>3531</v>
      </c>
      <c r="C1223">
        <v>2</v>
      </c>
      <c r="D1223" s="221" t="s">
        <v>3057</v>
      </c>
      <c r="E1223" s="186">
        <v>46293</v>
      </c>
      <c r="F1223" t="s">
        <v>16141</v>
      </c>
      <c r="G1223" s="183" t="s">
        <v>16142</v>
      </c>
      <c r="H1223" t="s">
        <v>16143</v>
      </c>
    </row>
    <row r="1224" spans="1:8" x14ac:dyDescent="0.2">
      <c r="A1224" s="183" t="s">
        <v>6885</v>
      </c>
      <c r="B1224" t="s">
        <v>3532</v>
      </c>
      <c r="C1224">
        <v>3</v>
      </c>
      <c r="D1224" s="221" t="s">
        <v>3057</v>
      </c>
      <c r="E1224" s="186">
        <v>46293</v>
      </c>
      <c r="F1224" t="s">
        <v>16141</v>
      </c>
      <c r="G1224" s="183" t="s">
        <v>16142</v>
      </c>
      <c r="H1224" t="s">
        <v>16143</v>
      </c>
    </row>
    <row r="1225" spans="1:8" x14ac:dyDescent="0.2">
      <c r="A1225" s="183" t="s">
        <v>6886</v>
      </c>
      <c r="B1225" t="s">
        <v>3533</v>
      </c>
      <c r="C1225">
        <v>6</v>
      </c>
      <c r="D1225" s="221" t="s">
        <v>3057</v>
      </c>
      <c r="E1225" s="186">
        <v>46293</v>
      </c>
      <c r="F1225" t="s">
        <v>16141</v>
      </c>
      <c r="G1225" s="183" t="s">
        <v>16142</v>
      </c>
      <c r="H1225" t="s">
        <v>16143</v>
      </c>
    </row>
    <row r="1226" spans="1:8" x14ac:dyDescent="0.2">
      <c r="A1226" s="183" t="s">
        <v>6887</v>
      </c>
      <c r="B1226" t="s">
        <v>6888</v>
      </c>
      <c r="C1226">
        <v>7</v>
      </c>
      <c r="D1226" s="221" t="s">
        <v>3057</v>
      </c>
      <c r="E1226" s="186">
        <v>46293</v>
      </c>
      <c r="F1226" t="s">
        <v>16141</v>
      </c>
      <c r="G1226" s="183" t="s">
        <v>16142</v>
      </c>
      <c r="H1226" t="s">
        <v>16143</v>
      </c>
    </row>
    <row r="1227" spans="1:8" x14ac:dyDescent="0.2">
      <c r="A1227" s="183" t="s">
        <v>6889</v>
      </c>
      <c r="B1227" t="s">
        <v>6890</v>
      </c>
      <c r="C1227">
        <v>3</v>
      </c>
      <c r="D1227" s="221" t="s">
        <v>3057</v>
      </c>
      <c r="E1227" s="186">
        <v>46293</v>
      </c>
      <c r="F1227" t="s">
        <v>16141</v>
      </c>
      <c r="G1227" s="183" t="s">
        <v>16142</v>
      </c>
      <c r="H1227" t="s">
        <v>16143</v>
      </c>
    </row>
    <row r="1228" spans="1:8" x14ac:dyDescent="0.2">
      <c r="A1228" s="183" t="s">
        <v>6891</v>
      </c>
      <c r="B1228" t="s">
        <v>6892</v>
      </c>
      <c r="C1228">
        <v>7</v>
      </c>
      <c r="D1228" s="221" t="s">
        <v>3057</v>
      </c>
      <c r="E1228" s="186">
        <v>46293</v>
      </c>
      <c r="F1228" t="s">
        <v>16141</v>
      </c>
      <c r="G1228" s="183" t="s">
        <v>16142</v>
      </c>
      <c r="H1228" t="s">
        <v>16143</v>
      </c>
    </row>
    <row r="1229" spans="1:8" x14ac:dyDescent="0.2">
      <c r="A1229" s="183" t="s">
        <v>6893</v>
      </c>
      <c r="B1229" t="s">
        <v>6894</v>
      </c>
      <c r="C1229">
        <v>8</v>
      </c>
      <c r="D1229" s="221" t="s">
        <v>3057</v>
      </c>
      <c r="E1229" s="186">
        <v>46293</v>
      </c>
      <c r="F1229" t="s">
        <v>16141</v>
      </c>
      <c r="G1229" s="183" t="s">
        <v>16142</v>
      </c>
      <c r="H1229" t="s">
        <v>16143</v>
      </c>
    </row>
    <row r="1230" spans="1:8" x14ac:dyDescent="0.2">
      <c r="A1230" s="183" t="s">
        <v>6895</v>
      </c>
      <c r="B1230" t="s">
        <v>6896</v>
      </c>
      <c r="C1230">
        <v>4</v>
      </c>
      <c r="D1230" s="221" t="s">
        <v>3057</v>
      </c>
      <c r="E1230" s="186">
        <v>46293</v>
      </c>
      <c r="F1230" t="s">
        <v>16141</v>
      </c>
      <c r="G1230" s="183" t="s">
        <v>16142</v>
      </c>
      <c r="H1230" t="s">
        <v>16143</v>
      </c>
    </row>
    <row r="1231" spans="1:8" x14ac:dyDescent="0.2">
      <c r="A1231" s="183" t="s">
        <v>6897</v>
      </c>
      <c r="B1231" t="s">
        <v>6898</v>
      </c>
      <c r="C1231">
        <v>3</v>
      </c>
      <c r="D1231" s="221" t="s">
        <v>3057</v>
      </c>
      <c r="E1231" s="186">
        <v>46293</v>
      </c>
      <c r="F1231" t="s">
        <v>16141</v>
      </c>
      <c r="G1231" s="183" t="s">
        <v>16142</v>
      </c>
      <c r="H1231" t="s">
        <v>16143</v>
      </c>
    </row>
    <row r="1232" spans="1:8" x14ac:dyDescent="0.2">
      <c r="A1232" s="183" t="s">
        <v>6899</v>
      </c>
      <c r="B1232" t="s">
        <v>6900</v>
      </c>
      <c r="C1232">
        <v>4</v>
      </c>
      <c r="D1232" s="221" t="s">
        <v>3057</v>
      </c>
      <c r="E1232" s="186">
        <v>46293</v>
      </c>
      <c r="F1232" t="s">
        <v>16141</v>
      </c>
      <c r="G1232" s="183" t="s">
        <v>16142</v>
      </c>
      <c r="H1232" t="s">
        <v>16143</v>
      </c>
    </row>
    <row r="1233" spans="1:8" x14ac:dyDescent="0.2">
      <c r="A1233" s="183" t="s">
        <v>6901</v>
      </c>
      <c r="B1233" t="s">
        <v>6902</v>
      </c>
      <c r="C1233">
        <v>3</v>
      </c>
      <c r="D1233" s="221" t="s">
        <v>3057</v>
      </c>
      <c r="E1233" s="186">
        <v>46293</v>
      </c>
      <c r="F1233" t="s">
        <v>16141</v>
      </c>
      <c r="G1233" s="183" t="s">
        <v>16142</v>
      </c>
      <c r="H1233" t="s">
        <v>16143</v>
      </c>
    </row>
    <row r="1234" spans="1:8" x14ac:dyDescent="0.2">
      <c r="A1234" s="183" t="s">
        <v>6903</v>
      </c>
      <c r="B1234" t="s">
        <v>6904</v>
      </c>
      <c r="C1234">
        <v>3</v>
      </c>
      <c r="D1234" s="221" t="s">
        <v>3057</v>
      </c>
      <c r="E1234" s="186">
        <v>46293</v>
      </c>
      <c r="F1234" t="s">
        <v>16141</v>
      </c>
      <c r="G1234" s="183" t="s">
        <v>16142</v>
      </c>
      <c r="H1234" t="s">
        <v>16143</v>
      </c>
    </row>
    <row r="1235" spans="1:8" x14ac:dyDescent="0.2">
      <c r="A1235" s="183" t="s">
        <v>6905</v>
      </c>
      <c r="B1235" t="s">
        <v>6906</v>
      </c>
      <c r="C1235">
        <v>3</v>
      </c>
      <c r="D1235" s="221" t="s">
        <v>3057</v>
      </c>
      <c r="E1235" s="186">
        <v>46293</v>
      </c>
      <c r="F1235" t="s">
        <v>16141</v>
      </c>
      <c r="G1235" s="183" t="s">
        <v>16142</v>
      </c>
      <c r="H1235" t="s">
        <v>16143</v>
      </c>
    </row>
    <row r="1236" spans="1:8" x14ac:dyDescent="0.2">
      <c r="A1236" s="183" t="s">
        <v>6907</v>
      </c>
      <c r="B1236" t="s">
        <v>6908</v>
      </c>
      <c r="C1236">
        <v>3</v>
      </c>
      <c r="D1236" s="221" t="s">
        <v>3057</v>
      </c>
      <c r="E1236" s="186">
        <v>46293</v>
      </c>
      <c r="F1236" t="s">
        <v>16141</v>
      </c>
      <c r="G1236" s="183" t="s">
        <v>16142</v>
      </c>
      <c r="H1236" t="s">
        <v>16143</v>
      </c>
    </row>
    <row r="1237" spans="1:8" x14ac:dyDescent="0.2">
      <c r="A1237" s="183" t="s">
        <v>6909</v>
      </c>
      <c r="B1237" t="s">
        <v>6910</v>
      </c>
      <c r="C1237">
        <v>5</v>
      </c>
      <c r="D1237" s="221" t="s">
        <v>3057</v>
      </c>
      <c r="E1237" s="186">
        <v>46293</v>
      </c>
      <c r="F1237" t="s">
        <v>16141</v>
      </c>
      <c r="G1237" s="183" t="s">
        <v>16142</v>
      </c>
      <c r="H1237" t="s">
        <v>16143</v>
      </c>
    </row>
    <row r="1238" spans="1:8" x14ac:dyDescent="0.2">
      <c r="A1238" s="183" t="s">
        <v>6911</v>
      </c>
      <c r="B1238" t="s">
        <v>6912</v>
      </c>
      <c r="C1238">
        <v>4</v>
      </c>
      <c r="D1238" s="221" t="s">
        <v>3057</v>
      </c>
      <c r="E1238" s="186">
        <v>46293</v>
      </c>
      <c r="F1238" t="s">
        <v>16141</v>
      </c>
      <c r="G1238" s="183" t="s">
        <v>16142</v>
      </c>
      <c r="H1238" t="s">
        <v>16143</v>
      </c>
    </row>
    <row r="1239" spans="1:8" x14ac:dyDescent="0.2">
      <c r="A1239" s="183" t="s">
        <v>6913</v>
      </c>
      <c r="B1239" t="s">
        <v>6914</v>
      </c>
      <c r="C1239">
        <v>5</v>
      </c>
      <c r="D1239" s="221" t="s">
        <v>3057</v>
      </c>
      <c r="E1239" s="186">
        <v>46293</v>
      </c>
      <c r="F1239" t="s">
        <v>16141</v>
      </c>
      <c r="G1239" s="183" t="s">
        <v>16142</v>
      </c>
      <c r="H1239" t="s">
        <v>16143</v>
      </c>
    </row>
    <row r="1240" spans="1:8" x14ac:dyDescent="0.2">
      <c r="A1240" s="183" t="s">
        <v>6915</v>
      </c>
      <c r="B1240" t="s">
        <v>6916</v>
      </c>
      <c r="C1240">
        <v>2</v>
      </c>
      <c r="D1240" s="221" t="s">
        <v>3057</v>
      </c>
      <c r="E1240" s="186">
        <v>46293</v>
      </c>
      <c r="F1240" t="s">
        <v>16141</v>
      </c>
      <c r="G1240" s="183" t="s">
        <v>16142</v>
      </c>
      <c r="H1240" t="s">
        <v>16143</v>
      </c>
    </row>
    <row r="1241" spans="1:8" x14ac:dyDescent="0.2">
      <c r="A1241" s="183" t="s">
        <v>6917</v>
      </c>
      <c r="B1241" t="s">
        <v>6918</v>
      </c>
      <c r="C1241">
        <v>1</v>
      </c>
      <c r="D1241" s="221" t="s">
        <v>3057</v>
      </c>
      <c r="E1241" s="186">
        <v>46293</v>
      </c>
      <c r="F1241" t="s">
        <v>16141</v>
      </c>
      <c r="G1241" s="183" t="s">
        <v>16142</v>
      </c>
      <c r="H1241" t="s">
        <v>16143</v>
      </c>
    </row>
    <row r="1242" spans="1:8" x14ac:dyDescent="0.2">
      <c r="A1242" s="183" t="s">
        <v>6919</v>
      </c>
      <c r="B1242" t="s">
        <v>6920</v>
      </c>
      <c r="C1242">
        <v>2</v>
      </c>
      <c r="D1242" s="221" t="s">
        <v>3057</v>
      </c>
      <c r="E1242" s="186">
        <v>46293</v>
      </c>
      <c r="F1242" t="s">
        <v>16141</v>
      </c>
      <c r="G1242" s="183" t="s">
        <v>16142</v>
      </c>
      <c r="H1242" t="s">
        <v>16143</v>
      </c>
    </row>
    <row r="1243" spans="1:8" x14ac:dyDescent="0.2">
      <c r="A1243" s="183" t="s">
        <v>6921</v>
      </c>
      <c r="B1243" t="s">
        <v>6922</v>
      </c>
      <c r="C1243">
        <v>1</v>
      </c>
      <c r="D1243" s="221" t="s">
        <v>3057</v>
      </c>
      <c r="E1243" s="186">
        <v>46293</v>
      </c>
      <c r="F1243" t="s">
        <v>16141</v>
      </c>
      <c r="G1243" s="183" t="s">
        <v>16142</v>
      </c>
      <c r="H1243" t="s">
        <v>16143</v>
      </c>
    </row>
    <row r="1244" spans="1:8" x14ac:dyDescent="0.2">
      <c r="A1244" s="183" t="s">
        <v>6923</v>
      </c>
      <c r="B1244" t="s">
        <v>6924</v>
      </c>
      <c r="C1244">
        <v>2</v>
      </c>
      <c r="D1244" s="221" t="s">
        <v>3057</v>
      </c>
      <c r="E1244" s="186">
        <v>46293</v>
      </c>
      <c r="F1244" t="s">
        <v>16141</v>
      </c>
      <c r="G1244" s="183" t="s">
        <v>16142</v>
      </c>
      <c r="H1244" t="s">
        <v>16143</v>
      </c>
    </row>
    <row r="1245" spans="1:8" x14ac:dyDescent="0.2">
      <c r="A1245" s="183" t="s">
        <v>6925</v>
      </c>
      <c r="B1245" t="s">
        <v>6926</v>
      </c>
      <c r="C1245">
        <v>3</v>
      </c>
      <c r="D1245" s="221" t="s">
        <v>3057</v>
      </c>
      <c r="E1245" s="186">
        <v>46293</v>
      </c>
      <c r="F1245" t="s">
        <v>16141</v>
      </c>
      <c r="G1245" s="183" t="s">
        <v>16142</v>
      </c>
      <c r="H1245" t="s">
        <v>16143</v>
      </c>
    </row>
    <row r="1246" spans="1:8" x14ac:dyDescent="0.2">
      <c r="A1246" s="183" t="s">
        <v>6927</v>
      </c>
      <c r="B1246" t="s">
        <v>6928</v>
      </c>
      <c r="C1246">
        <v>3</v>
      </c>
      <c r="D1246" s="221" t="s">
        <v>3057</v>
      </c>
      <c r="E1246" s="186">
        <v>46293</v>
      </c>
      <c r="F1246" t="s">
        <v>16141</v>
      </c>
      <c r="G1246" s="183" t="s">
        <v>16142</v>
      </c>
      <c r="H1246" t="s">
        <v>16143</v>
      </c>
    </row>
    <row r="1247" spans="1:8" x14ac:dyDescent="0.2">
      <c r="A1247" s="183" t="s">
        <v>6929</v>
      </c>
      <c r="B1247" t="s">
        <v>6930</v>
      </c>
      <c r="C1247">
        <v>2</v>
      </c>
      <c r="D1247" s="221" t="s">
        <v>3057</v>
      </c>
      <c r="E1247" s="186">
        <v>46293</v>
      </c>
      <c r="F1247" t="s">
        <v>16141</v>
      </c>
      <c r="G1247" s="183" t="s">
        <v>16142</v>
      </c>
      <c r="H1247" t="s">
        <v>16143</v>
      </c>
    </row>
    <row r="1248" spans="1:8" x14ac:dyDescent="0.2">
      <c r="A1248" s="183" t="s">
        <v>6931</v>
      </c>
      <c r="B1248" t="s">
        <v>6932</v>
      </c>
      <c r="C1248">
        <v>1</v>
      </c>
      <c r="D1248" s="221" t="s">
        <v>3057</v>
      </c>
      <c r="E1248" s="186">
        <v>46293</v>
      </c>
      <c r="F1248" t="s">
        <v>16141</v>
      </c>
      <c r="G1248" s="183" t="s">
        <v>16142</v>
      </c>
      <c r="H1248" t="s">
        <v>16143</v>
      </c>
    </row>
    <row r="1249" spans="1:8" x14ac:dyDescent="0.2">
      <c r="A1249" s="183" t="s">
        <v>6933</v>
      </c>
      <c r="B1249" t="s">
        <v>6934</v>
      </c>
      <c r="C1249">
        <v>1</v>
      </c>
      <c r="D1249" s="221" t="s">
        <v>3057</v>
      </c>
      <c r="E1249" s="186">
        <v>46293</v>
      </c>
      <c r="F1249" t="s">
        <v>16141</v>
      </c>
      <c r="G1249" s="183" t="s">
        <v>16142</v>
      </c>
      <c r="H1249" t="s">
        <v>16143</v>
      </c>
    </row>
    <row r="1250" spans="1:8" x14ac:dyDescent="0.2">
      <c r="A1250" s="183" t="s">
        <v>6935</v>
      </c>
      <c r="B1250" t="s">
        <v>6936</v>
      </c>
      <c r="C1250">
        <v>3</v>
      </c>
      <c r="D1250" s="221" t="s">
        <v>3057</v>
      </c>
      <c r="E1250" s="186">
        <v>46293</v>
      </c>
      <c r="F1250" t="s">
        <v>16141</v>
      </c>
      <c r="G1250" s="183" t="s">
        <v>16142</v>
      </c>
      <c r="H1250" t="s">
        <v>16143</v>
      </c>
    </row>
    <row r="1251" spans="1:8" x14ac:dyDescent="0.2">
      <c r="A1251" s="183" t="s">
        <v>6937</v>
      </c>
      <c r="B1251" t="s">
        <v>6938</v>
      </c>
      <c r="C1251">
        <v>3</v>
      </c>
      <c r="D1251" s="221" t="s">
        <v>3057</v>
      </c>
      <c r="E1251" s="186">
        <v>46293</v>
      </c>
      <c r="F1251" t="s">
        <v>16141</v>
      </c>
      <c r="G1251" s="183" t="s">
        <v>16142</v>
      </c>
      <c r="H1251" t="s">
        <v>16143</v>
      </c>
    </row>
    <row r="1252" spans="1:8" x14ac:dyDescent="0.2">
      <c r="A1252" s="183" t="s">
        <v>6939</v>
      </c>
      <c r="B1252" t="s">
        <v>6940</v>
      </c>
      <c r="C1252">
        <v>2</v>
      </c>
      <c r="D1252" s="221" t="s">
        <v>3057</v>
      </c>
      <c r="E1252" s="186">
        <v>46293</v>
      </c>
      <c r="F1252" t="s">
        <v>16141</v>
      </c>
      <c r="G1252" s="183" t="s">
        <v>16142</v>
      </c>
      <c r="H1252" t="s">
        <v>16143</v>
      </c>
    </row>
    <row r="1253" spans="1:8" x14ac:dyDescent="0.2">
      <c r="A1253" s="183" t="s">
        <v>6941</v>
      </c>
      <c r="B1253" t="s">
        <v>6942</v>
      </c>
      <c r="C1253">
        <v>3</v>
      </c>
      <c r="D1253" s="221" t="s">
        <v>3057</v>
      </c>
      <c r="E1253" s="186">
        <v>46293</v>
      </c>
      <c r="F1253" t="s">
        <v>16141</v>
      </c>
      <c r="G1253" s="183" t="s">
        <v>16142</v>
      </c>
      <c r="H1253" t="s">
        <v>16143</v>
      </c>
    </row>
    <row r="1254" spans="1:8" x14ac:dyDescent="0.2">
      <c r="A1254" s="183" t="s">
        <v>6943</v>
      </c>
      <c r="B1254" t="s">
        <v>6944</v>
      </c>
      <c r="C1254">
        <v>4</v>
      </c>
      <c r="D1254" s="221" t="s">
        <v>3057</v>
      </c>
      <c r="E1254" s="186">
        <v>46293</v>
      </c>
      <c r="F1254" t="s">
        <v>16141</v>
      </c>
      <c r="G1254" s="183" t="s">
        <v>16142</v>
      </c>
      <c r="H1254" t="s">
        <v>16143</v>
      </c>
    </row>
    <row r="1255" spans="1:8" x14ac:dyDescent="0.2">
      <c r="A1255" s="183" t="s">
        <v>6945</v>
      </c>
      <c r="B1255" t="s">
        <v>6946</v>
      </c>
      <c r="C1255">
        <v>3</v>
      </c>
      <c r="D1255" s="221" t="s">
        <v>3057</v>
      </c>
      <c r="E1255" s="186">
        <v>46293</v>
      </c>
      <c r="F1255" t="s">
        <v>16141</v>
      </c>
      <c r="G1255" s="183" t="s">
        <v>16142</v>
      </c>
      <c r="H1255" t="s">
        <v>16143</v>
      </c>
    </row>
    <row r="1256" spans="1:8" x14ac:dyDescent="0.2">
      <c r="A1256" s="183" t="s">
        <v>6947</v>
      </c>
      <c r="B1256" t="s">
        <v>6948</v>
      </c>
      <c r="C1256">
        <v>11</v>
      </c>
      <c r="D1256" s="221" t="s">
        <v>3057</v>
      </c>
      <c r="E1256" s="186">
        <v>46293</v>
      </c>
      <c r="F1256" t="s">
        <v>16141</v>
      </c>
      <c r="G1256" s="183" t="s">
        <v>16142</v>
      </c>
      <c r="H1256" t="s">
        <v>16143</v>
      </c>
    </row>
    <row r="1257" spans="1:8" x14ac:dyDescent="0.2">
      <c r="A1257" s="183" t="s">
        <v>6949</v>
      </c>
      <c r="B1257" t="s">
        <v>6950</v>
      </c>
      <c r="C1257">
        <v>6</v>
      </c>
      <c r="D1257" s="221" t="s">
        <v>3057</v>
      </c>
      <c r="E1257" s="186">
        <v>46293</v>
      </c>
      <c r="F1257" t="s">
        <v>16141</v>
      </c>
      <c r="G1257" s="183" t="s">
        <v>16142</v>
      </c>
      <c r="H1257" t="s">
        <v>16143</v>
      </c>
    </row>
    <row r="1258" spans="1:8" x14ac:dyDescent="0.2">
      <c r="A1258" s="183" t="s">
        <v>6951</v>
      </c>
      <c r="B1258" t="s">
        <v>6952</v>
      </c>
      <c r="C1258">
        <v>2</v>
      </c>
      <c r="D1258" s="221" t="s">
        <v>3057</v>
      </c>
      <c r="E1258" s="186">
        <v>46293</v>
      </c>
      <c r="F1258" t="s">
        <v>16141</v>
      </c>
      <c r="G1258" s="183" t="s">
        <v>16142</v>
      </c>
      <c r="H1258" t="s">
        <v>16143</v>
      </c>
    </row>
    <row r="1259" spans="1:8" x14ac:dyDescent="0.2">
      <c r="A1259" s="183" t="s">
        <v>6953</v>
      </c>
      <c r="B1259" t="s">
        <v>6954</v>
      </c>
      <c r="C1259">
        <v>3</v>
      </c>
      <c r="D1259" s="221" t="s">
        <v>3057</v>
      </c>
      <c r="E1259" s="186">
        <v>46293</v>
      </c>
      <c r="F1259" t="s">
        <v>16141</v>
      </c>
      <c r="G1259" s="183" t="s">
        <v>16142</v>
      </c>
      <c r="H1259" t="s">
        <v>16143</v>
      </c>
    </row>
    <row r="1260" spans="1:8" x14ac:dyDescent="0.2">
      <c r="A1260" s="183" t="s">
        <v>6955</v>
      </c>
      <c r="B1260" t="s">
        <v>6956</v>
      </c>
      <c r="C1260">
        <v>6</v>
      </c>
      <c r="D1260" s="221" t="s">
        <v>3057</v>
      </c>
      <c r="E1260" s="186">
        <v>46293</v>
      </c>
      <c r="F1260" t="s">
        <v>16141</v>
      </c>
      <c r="G1260" s="183" t="s">
        <v>16142</v>
      </c>
      <c r="H1260" t="s">
        <v>16143</v>
      </c>
    </row>
    <row r="1261" spans="1:8" x14ac:dyDescent="0.2">
      <c r="A1261" s="183" t="s">
        <v>6957</v>
      </c>
      <c r="B1261" t="s">
        <v>6958</v>
      </c>
      <c r="C1261">
        <v>3</v>
      </c>
      <c r="D1261" s="221" t="s">
        <v>3057</v>
      </c>
      <c r="E1261" s="186">
        <v>46293</v>
      </c>
      <c r="F1261" t="s">
        <v>16141</v>
      </c>
      <c r="G1261" s="183" t="s">
        <v>16142</v>
      </c>
      <c r="H1261" t="s">
        <v>16143</v>
      </c>
    </row>
    <row r="1262" spans="1:8" x14ac:dyDescent="0.2">
      <c r="A1262" s="183" t="s">
        <v>6959</v>
      </c>
      <c r="B1262" t="s">
        <v>6960</v>
      </c>
      <c r="C1262">
        <v>2</v>
      </c>
      <c r="D1262" s="221" t="s">
        <v>3057</v>
      </c>
      <c r="E1262" s="186">
        <v>46293</v>
      </c>
      <c r="F1262" t="s">
        <v>16141</v>
      </c>
      <c r="G1262" s="183" t="s">
        <v>16142</v>
      </c>
      <c r="H1262" t="s">
        <v>16143</v>
      </c>
    </row>
    <row r="1263" spans="1:8" x14ac:dyDescent="0.2">
      <c r="A1263" s="183" t="s">
        <v>6961</v>
      </c>
      <c r="B1263" t="s">
        <v>6962</v>
      </c>
      <c r="C1263">
        <v>0</v>
      </c>
      <c r="D1263" s="221" t="s">
        <v>3057</v>
      </c>
      <c r="E1263" s="186">
        <v>46293</v>
      </c>
      <c r="F1263" t="s">
        <v>16141</v>
      </c>
      <c r="G1263" s="183" t="s">
        <v>16142</v>
      </c>
      <c r="H1263" t="s">
        <v>16143</v>
      </c>
    </row>
    <row r="1264" spans="1:8" x14ac:dyDescent="0.2">
      <c r="A1264" s="183" t="s">
        <v>6963</v>
      </c>
      <c r="B1264" t="s">
        <v>6964</v>
      </c>
      <c r="C1264">
        <v>10</v>
      </c>
      <c r="D1264" s="221" t="s">
        <v>3057</v>
      </c>
      <c r="E1264" s="186">
        <v>46293</v>
      </c>
      <c r="F1264" t="s">
        <v>16141</v>
      </c>
      <c r="G1264" s="183" t="s">
        <v>16142</v>
      </c>
      <c r="H1264" t="s">
        <v>16143</v>
      </c>
    </row>
    <row r="1265" spans="1:8" x14ac:dyDescent="0.2">
      <c r="A1265" s="183" t="s">
        <v>6965</v>
      </c>
      <c r="B1265" t="s">
        <v>6966</v>
      </c>
      <c r="C1265">
        <v>7</v>
      </c>
      <c r="D1265" s="221" t="s">
        <v>3057</v>
      </c>
      <c r="E1265" s="186">
        <v>46293</v>
      </c>
      <c r="F1265" t="s">
        <v>16141</v>
      </c>
      <c r="G1265" s="183" t="s">
        <v>16142</v>
      </c>
      <c r="H1265" t="s">
        <v>16143</v>
      </c>
    </row>
    <row r="1266" spans="1:8" x14ac:dyDescent="0.2">
      <c r="A1266" s="183" t="s">
        <v>6967</v>
      </c>
      <c r="B1266" t="s">
        <v>6968</v>
      </c>
      <c r="C1266">
        <v>5</v>
      </c>
      <c r="D1266" s="221" t="s">
        <v>3057</v>
      </c>
      <c r="E1266" s="186">
        <v>46293</v>
      </c>
      <c r="F1266" t="s">
        <v>16141</v>
      </c>
      <c r="G1266" s="183" t="s">
        <v>16142</v>
      </c>
      <c r="H1266" t="s">
        <v>16143</v>
      </c>
    </row>
    <row r="1267" spans="1:8" x14ac:dyDescent="0.2">
      <c r="A1267" s="183" t="s">
        <v>6969</v>
      </c>
      <c r="B1267" t="s">
        <v>6970</v>
      </c>
      <c r="C1267">
        <v>2</v>
      </c>
      <c r="D1267" s="221" t="s">
        <v>3057</v>
      </c>
      <c r="E1267" s="186">
        <v>46293</v>
      </c>
      <c r="F1267" t="s">
        <v>16141</v>
      </c>
      <c r="G1267" s="183" t="s">
        <v>16142</v>
      </c>
      <c r="H1267" t="s">
        <v>16143</v>
      </c>
    </row>
    <row r="1268" spans="1:8" x14ac:dyDescent="0.2">
      <c r="A1268" s="183" t="s">
        <v>6971</v>
      </c>
      <c r="B1268" t="s">
        <v>6972</v>
      </c>
      <c r="C1268">
        <v>3</v>
      </c>
      <c r="D1268" s="221" t="s">
        <v>3057</v>
      </c>
      <c r="E1268" s="186">
        <v>46293</v>
      </c>
      <c r="F1268" t="s">
        <v>16141</v>
      </c>
      <c r="G1268" s="183" t="s">
        <v>16142</v>
      </c>
      <c r="H1268" t="s">
        <v>16143</v>
      </c>
    </row>
    <row r="1269" spans="1:8" x14ac:dyDescent="0.2">
      <c r="A1269" s="183" t="s">
        <v>6973</v>
      </c>
      <c r="B1269" t="s">
        <v>6974</v>
      </c>
      <c r="C1269">
        <v>7</v>
      </c>
      <c r="D1269" s="221" t="s">
        <v>3057</v>
      </c>
      <c r="E1269" s="186">
        <v>46293</v>
      </c>
      <c r="F1269" t="s">
        <v>16141</v>
      </c>
      <c r="G1269" s="183" t="s">
        <v>16142</v>
      </c>
      <c r="H1269" t="s">
        <v>16143</v>
      </c>
    </row>
    <row r="1270" spans="1:8" x14ac:dyDescent="0.2">
      <c r="A1270" s="183" t="s">
        <v>6975</v>
      </c>
      <c r="B1270" t="s">
        <v>6976</v>
      </c>
      <c r="C1270">
        <v>4</v>
      </c>
      <c r="D1270" s="221" t="s">
        <v>3057</v>
      </c>
      <c r="E1270" s="186">
        <v>46293</v>
      </c>
      <c r="F1270" t="s">
        <v>16141</v>
      </c>
      <c r="G1270" s="183" t="s">
        <v>16142</v>
      </c>
      <c r="H1270" t="s">
        <v>16143</v>
      </c>
    </row>
    <row r="1271" spans="1:8" x14ac:dyDescent="0.2">
      <c r="A1271" s="183" t="s">
        <v>6977</v>
      </c>
      <c r="B1271" t="s">
        <v>6978</v>
      </c>
      <c r="C1271">
        <v>2</v>
      </c>
      <c r="D1271" s="221" t="s">
        <v>3057</v>
      </c>
      <c r="E1271" s="186">
        <v>46293</v>
      </c>
      <c r="F1271" t="s">
        <v>16141</v>
      </c>
      <c r="G1271" s="183" t="s">
        <v>16142</v>
      </c>
      <c r="H1271" t="s">
        <v>16143</v>
      </c>
    </row>
    <row r="1272" spans="1:8" x14ac:dyDescent="0.2">
      <c r="A1272" s="183" t="s">
        <v>6979</v>
      </c>
      <c r="B1272" t="s">
        <v>6980</v>
      </c>
      <c r="C1272">
        <v>2</v>
      </c>
      <c r="D1272" s="221" t="s">
        <v>3057</v>
      </c>
      <c r="E1272" s="186">
        <v>46293</v>
      </c>
      <c r="F1272" t="s">
        <v>16141</v>
      </c>
      <c r="G1272" s="183" t="s">
        <v>16142</v>
      </c>
      <c r="H1272" t="s">
        <v>16143</v>
      </c>
    </row>
    <row r="1273" spans="1:8" x14ac:dyDescent="0.2">
      <c r="A1273" s="183" t="s">
        <v>6981</v>
      </c>
      <c r="B1273" t="s">
        <v>6982</v>
      </c>
      <c r="C1273">
        <v>3</v>
      </c>
      <c r="D1273" s="221" t="s">
        <v>3057</v>
      </c>
      <c r="E1273" s="186">
        <v>46293</v>
      </c>
      <c r="F1273" t="s">
        <v>16141</v>
      </c>
      <c r="G1273" s="183" t="s">
        <v>16142</v>
      </c>
      <c r="H1273" t="s">
        <v>16143</v>
      </c>
    </row>
    <row r="1274" spans="1:8" x14ac:dyDescent="0.2">
      <c r="A1274" s="183" t="s">
        <v>6983</v>
      </c>
      <c r="B1274" t="s">
        <v>6984</v>
      </c>
      <c r="C1274">
        <v>2</v>
      </c>
      <c r="D1274" s="221" t="s">
        <v>3057</v>
      </c>
      <c r="E1274" s="186">
        <v>46293</v>
      </c>
      <c r="F1274" t="s">
        <v>16141</v>
      </c>
      <c r="G1274" s="183" t="s">
        <v>16142</v>
      </c>
      <c r="H1274" t="s">
        <v>16143</v>
      </c>
    </row>
    <row r="1275" spans="1:8" x14ac:dyDescent="0.2">
      <c r="A1275" s="183" t="s">
        <v>6985</v>
      </c>
      <c r="B1275" t="s">
        <v>6986</v>
      </c>
      <c r="C1275">
        <v>2</v>
      </c>
      <c r="D1275" s="221" t="s">
        <v>3057</v>
      </c>
      <c r="E1275" s="186">
        <v>46293</v>
      </c>
      <c r="F1275" t="s">
        <v>16141</v>
      </c>
      <c r="G1275" s="183" t="s">
        <v>16142</v>
      </c>
      <c r="H1275" t="s">
        <v>16143</v>
      </c>
    </row>
    <row r="1276" spans="1:8" x14ac:dyDescent="0.2">
      <c r="A1276" s="183" t="s">
        <v>6987</v>
      </c>
      <c r="B1276" t="s">
        <v>6988</v>
      </c>
      <c r="C1276">
        <v>0</v>
      </c>
      <c r="D1276" s="221" t="s">
        <v>3057</v>
      </c>
      <c r="E1276" s="186">
        <v>46293</v>
      </c>
      <c r="F1276" t="s">
        <v>16141</v>
      </c>
      <c r="G1276" s="183" t="s">
        <v>16142</v>
      </c>
      <c r="H1276" t="s">
        <v>16143</v>
      </c>
    </row>
    <row r="1277" spans="1:8" x14ac:dyDescent="0.2">
      <c r="A1277" s="183" t="s">
        <v>6989</v>
      </c>
      <c r="B1277" t="s">
        <v>6990</v>
      </c>
      <c r="C1277">
        <v>6</v>
      </c>
      <c r="D1277" s="221" t="s">
        <v>3057</v>
      </c>
      <c r="E1277" s="186">
        <v>46293</v>
      </c>
      <c r="F1277" t="s">
        <v>16141</v>
      </c>
      <c r="G1277" s="183" t="s">
        <v>16142</v>
      </c>
      <c r="H1277" t="s">
        <v>16143</v>
      </c>
    </row>
    <row r="1278" spans="1:8" x14ac:dyDescent="0.2">
      <c r="A1278" s="183" t="s">
        <v>6991</v>
      </c>
      <c r="B1278" t="s">
        <v>6992</v>
      </c>
      <c r="C1278">
        <v>4</v>
      </c>
      <c r="D1278" s="221" t="s">
        <v>3057</v>
      </c>
      <c r="E1278" s="186">
        <v>46293</v>
      </c>
      <c r="F1278" t="s">
        <v>16141</v>
      </c>
      <c r="G1278" s="183" t="s">
        <v>16142</v>
      </c>
      <c r="H1278" t="s">
        <v>16143</v>
      </c>
    </row>
    <row r="1279" spans="1:8" x14ac:dyDescent="0.2">
      <c r="A1279" s="183" t="s">
        <v>6993</v>
      </c>
      <c r="B1279" t="s">
        <v>6994</v>
      </c>
      <c r="C1279">
        <v>7</v>
      </c>
      <c r="D1279" s="221" t="s">
        <v>3057</v>
      </c>
      <c r="E1279" s="186">
        <v>46293</v>
      </c>
      <c r="F1279" t="s">
        <v>16141</v>
      </c>
      <c r="G1279" s="183" t="s">
        <v>16142</v>
      </c>
      <c r="H1279" t="s">
        <v>16143</v>
      </c>
    </row>
    <row r="1280" spans="1:8" x14ac:dyDescent="0.2">
      <c r="A1280" s="183" t="s">
        <v>15762</v>
      </c>
      <c r="B1280" t="s">
        <v>15763</v>
      </c>
      <c r="C1280">
        <v>7</v>
      </c>
      <c r="D1280" s="221" t="s">
        <v>3057</v>
      </c>
      <c r="E1280" s="186">
        <v>46293</v>
      </c>
      <c r="F1280" t="s">
        <v>16141</v>
      </c>
      <c r="G1280" s="183" t="s">
        <v>16145</v>
      </c>
      <c r="H1280" t="s">
        <v>16146</v>
      </c>
    </row>
    <row r="1281" spans="1:8" x14ac:dyDescent="0.2">
      <c r="A1281" s="183" t="s">
        <v>15764</v>
      </c>
      <c r="B1281" t="s">
        <v>15765</v>
      </c>
      <c r="C1281">
        <v>9</v>
      </c>
      <c r="D1281" s="221" t="s">
        <v>3057</v>
      </c>
      <c r="E1281" s="186">
        <v>46293</v>
      </c>
      <c r="F1281" t="s">
        <v>16141</v>
      </c>
      <c r="G1281" s="183" t="s">
        <v>16145</v>
      </c>
      <c r="H1281" t="s">
        <v>16146</v>
      </c>
    </row>
    <row r="1282" spans="1:8" x14ac:dyDescent="0.2">
      <c r="A1282" s="183" t="s">
        <v>6995</v>
      </c>
      <c r="B1282" t="s">
        <v>6996</v>
      </c>
      <c r="C1282">
        <v>5</v>
      </c>
      <c r="D1282" s="221" t="s">
        <v>3057</v>
      </c>
      <c r="E1282" s="186">
        <v>46293</v>
      </c>
      <c r="F1282" t="s">
        <v>16141</v>
      </c>
      <c r="G1282" s="183" t="s">
        <v>16142</v>
      </c>
      <c r="H1282" t="s">
        <v>16143</v>
      </c>
    </row>
    <row r="1283" spans="1:8" x14ac:dyDescent="0.2">
      <c r="A1283" s="183" t="s">
        <v>6997</v>
      </c>
      <c r="B1283" t="s">
        <v>6998</v>
      </c>
      <c r="C1283">
        <v>4</v>
      </c>
      <c r="D1283" s="221" t="s">
        <v>3057</v>
      </c>
      <c r="E1283" s="186">
        <v>46293</v>
      </c>
      <c r="F1283" t="s">
        <v>16141</v>
      </c>
      <c r="G1283" s="183" t="s">
        <v>16142</v>
      </c>
      <c r="H1283" t="s">
        <v>16143</v>
      </c>
    </row>
    <row r="1284" spans="1:8" x14ac:dyDescent="0.2">
      <c r="A1284" s="183" t="s">
        <v>6999</v>
      </c>
      <c r="B1284" t="s">
        <v>7000</v>
      </c>
      <c r="C1284">
        <v>7</v>
      </c>
      <c r="D1284" s="221" t="s">
        <v>3057</v>
      </c>
      <c r="E1284" s="186">
        <v>46293</v>
      </c>
      <c r="F1284" t="s">
        <v>16141</v>
      </c>
      <c r="G1284" s="183" t="s">
        <v>16142</v>
      </c>
      <c r="H1284" t="s">
        <v>16143</v>
      </c>
    </row>
    <row r="1285" spans="1:8" x14ac:dyDescent="0.2">
      <c r="A1285" s="183" t="s">
        <v>4091</v>
      </c>
      <c r="B1285" t="s">
        <v>7001</v>
      </c>
      <c r="C1285">
        <v>6</v>
      </c>
      <c r="D1285" s="221" t="s">
        <v>3057</v>
      </c>
      <c r="E1285" s="186">
        <v>46293</v>
      </c>
      <c r="F1285" t="s">
        <v>16141</v>
      </c>
      <c r="G1285" s="183" t="s">
        <v>16142</v>
      </c>
      <c r="H1285" t="s">
        <v>16143</v>
      </c>
    </row>
    <row r="1286" spans="1:8" x14ac:dyDescent="0.2">
      <c r="A1286" s="183" t="s">
        <v>7002</v>
      </c>
      <c r="B1286" t="s">
        <v>4092</v>
      </c>
      <c r="C1286">
        <v>5</v>
      </c>
      <c r="D1286" s="221" t="s">
        <v>3057</v>
      </c>
      <c r="E1286" s="186">
        <v>46293</v>
      </c>
      <c r="F1286" t="s">
        <v>16141</v>
      </c>
      <c r="G1286" s="183" t="s">
        <v>16142</v>
      </c>
      <c r="H1286" t="s">
        <v>16143</v>
      </c>
    </row>
    <row r="1287" spans="1:8" x14ac:dyDescent="0.2">
      <c r="A1287" s="183" t="s">
        <v>7003</v>
      </c>
      <c r="B1287" t="s">
        <v>7004</v>
      </c>
      <c r="C1287">
        <v>0</v>
      </c>
      <c r="D1287" s="221" t="s">
        <v>3057</v>
      </c>
      <c r="E1287" s="186">
        <v>46293</v>
      </c>
      <c r="F1287" t="s">
        <v>16141</v>
      </c>
      <c r="G1287" s="183" t="s">
        <v>16142</v>
      </c>
      <c r="H1287" t="s">
        <v>16143</v>
      </c>
    </row>
    <row r="1288" spans="1:8" x14ac:dyDescent="0.2">
      <c r="A1288" s="183" t="s">
        <v>4093</v>
      </c>
      <c r="B1288" t="s">
        <v>7005</v>
      </c>
      <c r="C1288">
        <v>4</v>
      </c>
      <c r="D1288" s="221" t="s">
        <v>3057</v>
      </c>
      <c r="E1288" s="186">
        <v>46293</v>
      </c>
      <c r="F1288" t="s">
        <v>16141</v>
      </c>
      <c r="G1288" s="183" t="s">
        <v>16142</v>
      </c>
      <c r="H1288" t="s">
        <v>16143</v>
      </c>
    </row>
    <row r="1289" spans="1:8" x14ac:dyDescent="0.2">
      <c r="A1289" s="183" t="s">
        <v>7006</v>
      </c>
      <c r="B1289" t="s">
        <v>7007</v>
      </c>
      <c r="C1289">
        <v>4</v>
      </c>
      <c r="D1289" s="221" t="s">
        <v>3057</v>
      </c>
      <c r="E1289" s="186">
        <v>46293</v>
      </c>
      <c r="F1289" t="s">
        <v>16141</v>
      </c>
      <c r="G1289" s="183" t="s">
        <v>16142</v>
      </c>
      <c r="H1289" t="s">
        <v>16143</v>
      </c>
    </row>
    <row r="1290" spans="1:8" x14ac:dyDescent="0.2">
      <c r="A1290" s="183" t="s">
        <v>7008</v>
      </c>
      <c r="B1290" t="s">
        <v>7009</v>
      </c>
      <c r="C1290">
        <v>2</v>
      </c>
      <c r="D1290" s="221" t="s">
        <v>3057</v>
      </c>
      <c r="E1290" s="186">
        <v>46293</v>
      </c>
      <c r="F1290" t="s">
        <v>16141</v>
      </c>
      <c r="G1290" s="183" t="s">
        <v>16142</v>
      </c>
      <c r="H1290" t="s">
        <v>16143</v>
      </c>
    </row>
    <row r="1291" spans="1:8" x14ac:dyDescent="0.2">
      <c r="A1291" s="183" t="s">
        <v>7010</v>
      </c>
      <c r="B1291" t="s">
        <v>7011</v>
      </c>
      <c r="C1291">
        <v>2</v>
      </c>
      <c r="D1291" s="221" t="s">
        <v>3057</v>
      </c>
      <c r="E1291" s="186">
        <v>46293</v>
      </c>
      <c r="F1291" t="s">
        <v>16141</v>
      </c>
      <c r="G1291" s="183" t="s">
        <v>16142</v>
      </c>
      <c r="H1291" t="s">
        <v>16143</v>
      </c>
    </row>
    <row r="1292" spans="1:8" x14ac:dyDescent="0.2">
      <c r="A1292" s="183" t="s">
        <v>7012</v>
      </c>
      <c r="B1292" t="s">
        <v>7013</v>
      </c>
      <c r="C1292">
        <v>3</v>
      </c>
      <c r="D1292" s="221" t="s">
        <v>3057</v>
      </c>
      <c r="E1292" s="186">
        <v>46293</v>
      </c>
      <c r="F1292" t="s">
        <v>16141</v>
      </c>
      <c r="G1292" s="183" t="s">
        <v>16142</v>
      </c>
      <c r="H1292" t="s">
        <v>16143</v>
      </c>
    </row>
    <row r="1293" spans="1:8" x14ac:dyDescent="0.2">
      <c r="A1293" s="183" t="s">
        <v>7014</v>
      </c>
      <c r="B1293" t="s">
        <v>7015</v>
      </c>
      <c r="C1293">
        <v>3</v>
      </c>
      <c r="D1293" s="221" t="s">
        <v>3057</v>
      </c>
      <c r="E1293" s="186">
        <v>46293</v>
      </c>
      <c r="F1293" t="s">
        <v>16141</v>
      </c>
      <c r="G1293" s="183" t="s">
        <v>16142</v>
      </c>
      <c r="H1293" t="s">
        <v>16143</v>
      </c>
    </row>
    <row r="1294" spans="1:8" x14ac:dyDescent="0.2">
      <c r="A1294" s="183" t="s">
        <v>4094</v>
      </c>
      <c r="B1294" t="s">
        <v>7016</v>
      </c>
      <c r="C1294">
        <v>4</v>
      </c>
      <c r="D1294" s="221" t="s">
        <v>3057</v>
      </c>
      <c r="E1294" s="186">
        <v>46293</v>
      </c>
      <c r="F1294" t="s">
        <v>16141</v>
      </c>
      <c r="G1294" s="183" t="s">
        <v>16142</v>
      </c>
      <c r="H1294" t="s">
        <v>16143</v>
      </c>
    </row>
    <row r="1295" spans="1:8" x14ac:dyDescent="0.2">
      <c r="A1295" s="183" t="s">
        <v>4095</v>
      </c>
      <c r="B1295" t="s">
        <v>7017</v>
      </c>
      <c r="C1295">
        <v>6</v>
      </c>
      <c r="D1295" s="221" t="s">
        <v>3057</v>
      </c>
      <c r="E1295" s="186">
        <v>46293</v>
      </c>
      <c r="F1295" t="s">
        <v>16141</v>
      </c>
      <c r="G1295" s="183" t="s">
        <v>16142</v>
      </c>
      <c r="H1295" t="s">
        <v>16143</v>
      </c>
    </row>
    <row r="1296" spans="1:8" x14ac:dyDescent="0.2">
      <c r="A1296" s="183" t="s">
        <v>4096</v>
      </c>
      <c r="B1296" t="s">
        <v>7018</v>
      </c>
      <c r="C1296">
        <v>7</v>
      </c>
      <c r="D1296" s="221" t="s">
        <v>3057</v>
      </c>
      <c r="E1296" s="186">
        <v>46293</v>
      </c>
      <c r="F1296" t="s">
        <v>16141</v>
      </c>
      <c r="G1296" s="183" t="s">
        <v>16142</v>
      </c>
      <c r="H1296" t="s">
        <v>16143</v>
      </c>
    </row>
    <row r="1297" spans="1:8" x14ac:dyDescent="0.2">
      <c r="A1297" s="183" t="s">
        <v>4097</v>
      </c>
      <c r="B1297" t="s">
        <v>7019</v>
      </c>
      <c r="C1297">
        <v>6</v>
      </c>
      <c r="D1297" s="221" t="s">
        <v>3057</v>
      </c>
      <c r="E1297" s="186">
        <v>46293</v>
      </c>
      <c r="F1297" t="s">
        <v>16141</v>
      </c>
      <c r="G1297" s="183" t="s">
        <v>16142</v>
      </c>
      <c r="H1297" t="s">
        <v>16143</v>
      </c>
    </row>
    <row r="1298" spans="1:8" x14ac:dyDescent="0.2">
      <c r="A1298" s="183" t="s">
        <v>7020</v>
      </c>
      <c r="B1298" t="s">
        <v>7021</v>
      </c>
      <c r="C1298">
        <v>4</v>
      </c>
      <c r="D1298" s="221" t="s">
        <v>3057</v>
      </c>
      <c r="E1298" s="186">
        <v>46293</v>
      </c>
      <c r="F1298" t="s">
        <v>16141</v>
      </c>
      <c r="G1298" s="183" t="s">
        <v>16142</v>
      </c>
      <c r="H1298" t="s">
        <v>16143</v>
      </c>
    </row>
    <row r="1299" spans="1:8" x14ac:dyDescent="0.2">
      <c r="A1299" s="183" t="s">
        <v>7022</v>
      </c>
      <c r="B1299" t="s">
        <v>7023</v>
      </c>
      <c r="C1299">
        <v>3</v>
      </c>
      <c r="D1299" s="221" t="s">
        <v>3057</v>
      </c>
      <c r="E1299" s="186">
        <v>46293</v>
      </c>
      <c r="F1299" t="s">
        <v>16141</v>
      </c>
      <c r="G1299" s="183" t="s">
        <v>16142</v>
      </c>
      <c r="H1299" t="s">
        <v>16143</v>
      </c>
    </row>
    <row r="1300" spans="1:8" x14ac:dyDescent="0.2">
      <c r="A1300" s="183" t="s">
        <v>4098</v>
      </c>
      <c r="B1300" t="s">
        <v>7024</v>
      </c>
      <c r="C1300">
        <v>1</v>
      </c>
      <c r="D1300" s="221" t="s">
        <v>3057</v>
      </c>
      <c r="E1300" s="186">
        <v>46293</v>
      </c>
      <c r="F1300" t="s">
        <v>16141</v>
      </c>
      <c r="G1300" s="183" t="s">
        <v>16142</v>
      </c>
      <c r="H1300" t="s">
        <v>16143</v>
      </c>
    </row>
    <row r="1301" spans="1:8" x14ac:dyDescent="0.2">
      <c r="A1301" s="183" t="s">
        <v>4099</v>
      </c>
      <c r="B1301" t="s">
        <v>7025</v>
      </c>
      <c r="C1301">
        <v>7</v>
      </c>
      <c r="D1301" s="221" t="s">
        <v>3057</v>
      </c>
      <c r="E1301" s="186">
        <v>46293</v>
      </c>
      <c r="F1301" t="s">
        <v>16141</v>
      </c>
      <c r="G1301" s="183" t="s">
        <v>16142</v>
      </c>
      <c r="H1301" t="s">
        <v>16143</v>
      </c>
    </row>
    <row r="1302" spans="1:8" x14ac:dyDescent="0.2">
      <c r="A1302" s="183" t="s">
        <v>4100</v>
      </c>
      <c r="B1302" t="s">
        <v>7026</v>
      </c>
      <c r="C1302">
        <v>12</v>
      </c>
      <c r="D1302" s="221" t="s">
        <v>3057</v>
      </c>
      <c r="E1302" s="186">
        <v>46293</v>
      </c>
      <c r="F1302" t="s">
        <v>16141</v>
      </c>
      <c r="G1302" s="183" t="s">
        <v>16142</v>
      </c>
      <c r="H1302" t="s">
        <v>16143</v>
      </c>
    </row>
    <row r="1303" spans="1:8" x14ac:dyDescent="0.2">
      <c r="A1303" s="183" t="s">
        <v>7027</v>
      </c>
      <c r="B1303" t="s">
        <v>7028</v>
      </c>
      <c r="C1303">
        <v>2</v>
      </c>
      <c r="D1303" s="221" t="s">
        <v>3057</v>
      </c>
      <c r="E1303" s="186">
        <v>46293</v>
      </c>
      <c r="F1303" t="s">
        <v>16141</v>
      </c>
      <c r="G1303" s="183" t="s">
        <v>16142</v>
      </c>
      <c r="H1303" t="s">
        <v>16143</v>
      </c>
    </row>
    <row r="1304" spans="1:8" x14ac:dyDescent="0.2">
      <c r="A1304" s="183" t="s">
        <v>7029</v>
      </c>
      <c r="B1304" t="s">
        <v>7030</v>
      </c>
      <c r="C1304">
        <v>2</v>
      </c>
      <c r="D1304" s="221" t="s">
        <v>3057</v>
      </c>
      <c r="E1304" s="186">
        <v>46293</v>
      </c>
      <c r="F1304" t="s">
        <v>16141</v>
      </c>
      <c r="G1304" s="183" t="s">
        <v>16142</v>
      </c>
      <c r="H1304" t="s">
        <v>16143</v>
      </c>
    </row>
    <row r="1305" spans="1:8" x14ac:dyDescent="0.2">
      <c r="A1305" s="183" t="s">
        <v>4101</v>
      </c>
      <c r="B1305" t="s">
        <v>7031</v>
      </c>
      <c r="C1305">
        <v>7</v>
      </c>
      <c r="D1305" s="221" t="s">
        <v>3057</v>
      </c>
      <c r="E1305" s="186">
        <v>46293</v>
      </c>
      <c r="F1305" t="s">
        <v>16141</v>
      </c>
      <c r="G1305" s="183" t="s">
        <v>16142</v>
      </c>
      <c r="H1305" t="s">
        <v>16143</v>
      </c>
    </row>
    <row r="1306" spans="1:8" x14ac:dyDescent="0.2">
      <c r="A1306" s="183" t="s">
        <v>7032</v>
      </c>
      <c r="B1306" t="s">
        <v>7033</v>
      </c>
      <c r="C1306">
        <v>2</v>
      </c>
      <c r="D1306" s="221" t="s">
        <v>3057</v>
      </c>
      <c r="E1306" s="186">
        <v>46293</v>
      </c>
      <c r="F1306" t="s">
        <v>16141</v>
      </c>
      <c r="G1306" s="183" t="s">
        <v>16142</v>
      </c>
      <c r="H1306" t="s">
        <v>16143</v>
      </c>
    </row>
    <row r="1307" spans="1:8" x14ac:dyDescent="0.2">
      <c r="A1307" s="183" t="s">
        <v>7034</v>
      </c>
      <c r="B1307" t="s">
        <v>7035</v>
      </c>
      <c r="C1307">
        <v>1</v>
      </c>
      <c r="D1307" s="221" t="s">
        <v>3057</v>
      </c>
      <c r="E1307" s="186">
        <v>46293</v>
      </c>
      <c r="F1307" t="s">
        <v>16141</v>
      </c>
      <c r="G1307" s="183" t="s">
        <v>16142</v>
      </c>
      <c r="H1307" t="s">
        <v>16143</v>
      </c>
    </row>
    <row r="1308" spans="1:8" x14ac:dyDescent="0.2">
      <c r="A1308" s="183" t="s">
        <v>4102</v>
      </c>
      <c r="B1308" t="s">
        <v>7036</v>
      </c>
      <c r="C1308">
        <v>5</v>
      </c>
      <c r="D1308" s="221" t="s">
        <v>3057</v>
      </c>
      <c r="E1308" s="186">
        <v>46293</v>
      </c>
      <c r="F1308" t="s">
        <v>16141</v>
      </c>
      <c r="G1308" s="183" t="s">
        <v>16142</v>
      </c>
      <c r="H1308" t="s">
        <v>16143</v>
      </c>
    </row>
    <row r="1309" spans="1:8" x14ac:dyDescent="0.2">
      <c r="A1309" s="183" t="s">
        <v>7037</v>
      </c>
      <c r="B1309" t="s">
        <v>7038</v>
      </c>
      <c r="C1309">
        <v>3</v>
      </c>
      <c r="D1309" s="221" t="s">
        <v>3057</v>
      </c>
      <c r="E1309" s="186">
        <v>46293</v>
      </c>
      <c r="F1309" t="s">
        <v>16141</v>
      </c>
      <c r="G1309" s="183" t="s">
        <v>16142</v>
      </c>
      <c r="H1309" t="s">
        <v>16143</v>
      </c>
    </row>
    <row r="1310" spans="1:8" x14ac:dyDescent="0.2">
      <c r="A1310" s="183" t="s">
        <v>4103</v>
      </c>
      <c r="B1310" t="s">
        <v>7039</v>
      </c>
      <c r="C1310">
        <v>2</v>
      </c>
      <c r="D1310" s="221" t="s">
        <v>3057</v>
      </c>
      <c r="E1310" s="186">
        <v>46293</v>
      </c>
      <c r="F1310" t="s">
        <v>16141</v>
      </c>
      <c r="G1310" s="183" t="s">
        <v>16142</v>
      </c>
      <c r="H1310" t="s">
        <v>16143</v>
      </c>
    </row>
    <row r="1311" spans="1:8" x14ac:dyDescent="0.2">
      <c r="A1311" s="183" t="s">
        <v>7040</v>
      </c>
      <c r="B1311" t="s">
        <v>7041</v>
      </c>
      <c r="C1311">
        <v>2</v>
      </c>
      <c r="D1311" s="221" t="s">
        <v>3057</v>
      </c>
      <c r="E1311" s="186">
        <v>46293</v>
      </c>
      <c r="F1311" t="s">
        <v>16141</v>
      </c>
      <c r="G1311" s="183" t="s">
        <v>16142</v>
      </c>
      <c r="H1311" t="s">
        <v>16143</v>
      </c>
    </row>
    <row r="1312" spans="1:8" x14ac:dyDescent="0.2">
      <c r="A1312" s="183" t="s">
        <v>7042</v>
      </c>
      <c r="B1312" t="s">
        <v>7043</v>
      </c>
      <c r="C1312">
        <v>14</v>
      </c>
      <c r="D1312" s="221" t="s">
        <v>3057</v>
      </c>
      <c r="E1312" s="186">
        <v>46293</v>
      </c>
      <c r="F1312" t="s">
        <v>16141</v>
      </c>
      <c r="G1312" s="183" t="s">
        <v>16142</v>
      </c>
      <c r="H1312" t="s">
        <v>16143</v>
      </c>
    </row>
    <row r="1313" spans="1:8" x14ac:dyDescent="0.2">
      <c r="A1313" s="183" t="s">
        <v>4104</v>
      </c>
      <c r="B1313" t="s">
        <v>7044</v>
      </c>
      <c r="C1313">
        <v>7</v>
      </c>
      <c r="D1313" s="221" t="s">
        <v>3057</v>
      </c>
      <c r="E1313" s="186">
        <v>46293</v>
      </c>
      <c r="F1313" t="s">
        <v>16141</v>
      </c>
      <c r="G1313" s="183" t="s">
        <v>16142</v>
      </c>
      <c r="H1313" t="s">
        <v>16143</v>
      </c>
    </row>
    <row r="1314" spans="1:8" x14ac:dyDescent="0.2">
      <c r="A1314" s="183" t="s">
        <v>4105</v>
      </c>
      <c r="B1314" t="s">
        <v>7045</v>
      </c>
      <c r="C1314">
        <v>8</v>
      </c>
      <c r="D1314" s="221" t="s">
        <v>3057</v>
      </c>
      <c r="E1314" s="186">
        <v>46293</v>
      </c>
      <c r="F1314" t="s">
        <v>16141</v>
      </c>
      <c r="G1314" s="183" t="s">
        <v>16142</v>
      </c>
      <c r="H1314" t="s">
        <v>16143</v>
      </c>
    </row>
    <row r="1315" spans="1:8" x14ac:dyDescent="0.2">
      <c r="A1315" s="183" t="s">
        <v>4106</v>
      </c>
      <c r="B1315" t="s">
        <v>3534</v>
      </c>
      <c r="C1315">
        <v>7</v>
      </c>
      <c r="D1315" s="221" t="s">
        <v>3057</v>
      </c>
      <c r="E1315" s="186">
        <v>46293</v>
      </c>
      <c r="F1315" t="s">
        <v>16141</v>
      </c>
      <c r="G1315" s="183" t="s">
        <v>16142</v>
      </c>
      <c r="H1315" t="s">
        <v>16143</v>
      </c>
    </row>
    <row r="1316" spans="1:8" x14ac:dyDescent="0.2">
      <c r="A1316" s="183" t="s">
        <v>4107</v>
      </c>
      <c r="B1316" t="s">
        <v>7046</v>
      </c>
      <c r="C1316">
        <v>7</v>
      </c>
      <c r="D1316" s="221" t="s">
        <v>3057</v>
      </c>
      <c r="E1316" s="186">
        <v>46293</v>
      </c>
      <c r="F1316" t="s">
        <v>16141</v>
      </c>
      <c r="G1316" s="183" t="s">
        <v>16142</v>
      </c>
      <c r="H1316" t="s">
        <v>16143</v>
      </c>
    </row>
    <row r="1317" spans="1:8" x14ac:dyDescent="0.2">
      <c r="A1317" s="183" t="s">
        <v>4108</v>
      </c>
      <c r="B1317" t="s">
        <v>7047</v>
      </c>
      <c r="C1317">
        <v>4</v>
      </c>
      <c r="D1317" s="221" t="s">
        <v>3057</v>
      </c>
      <c r="E1317" s="186">
        <v>46293</v>
      </c>
      <c r="F1317" t="s">
        <v>16141</v>
      </c>
      <c r="G1317" s="183" t="s">
        <v>16142</v>
      </c>
      <c r="H1317" t="s">
        <v>16143</v>
      </c>
    </row>
    <row r="1318" spans="1:8" x14ac:dyDescent="0.2">
      <c r="A1318" s="183" t="s">
        <v>4109</v>
      </c>
      <c r="B1318" t="s">
        <v>7048</v>
      </c>
      <c r="C1318">
        <v>3</v>
      </c>
      <c r="D1318" s="221" t="s">
        <v>3057</v>
      </c>
      <c r="E1318" s="186">
        <v>46293</v>
      </c>
      <c r="F1318" t="s">
        <v>16141</v>
      </c>
      <c r="G1318" s="183" t="s">
        <v>16142</v>
      </c>
      <c r="H1318" t="s">
        <v>16143</v>
      </c>
    </row>
    <row r="1319" spans="1:8" x14ac:dyDescent="0.2">
      <c r="A1319" s="183" t="s">
        <v>4110</v>
      </c>
      <c r="B1319" t="s">
        <v>7049</v>
      </c>
      <c r="C1319">
        <v>5</v>
      </c>
      <c r="D1319" s="221" t="s">
        <v>3057</v>
      </c>
      <c r="E1319" s="186">
        <v>46293</v>
      </c>
      <c r="F1319" t="s">
        <v>16141</v>
      </c>
      <c r="G1319" s="183" t="s">
        <v>16142</v>
      </c>
      <c r="H1319" t="s">
        <v>16143</v>
      </c>
    </row>
    <row r="1320" spans="1:8" x14ac:dyDescent="0.2">
      <c r="A1320" s="183" t="s">
        <v>7050</v>
      </c>
      <c r="B1320" t="s">
        <v>7051</v>
      </c>
      <c r="C1320">
        <v>17</v>
      </c>
      <c r="D1320" s="221" t="s">
        <v>3057</v>
      </c>
      <c r="E1320" s="186">
        <v>46293</v>
      </c>
      <c r="F1320" t="s">
        <v>16141</v>
      </c>
      <c r="G1320" s="183" t="s">
        <v>16142</v>
      </c>
      <c r="H1320" t="s">
        <v>16143</v>
      </c>
    </row>
    <row r="1321" spans="1:8" x14ac:dyDescent="0.2">
      <c r="A1321" s="183" t="s">
        <v>7052</v>
      </c>
      <c r="B1321" t="s">
        <v>7053</v>
      </c>
      <c r="C1321">
        <v>17</v>
      </c>
      <c r="D1321" s="221" t="s">
        <v>3057</v>
      </c>
      <c r="E1321" s="186">
        <v>46293</v>
      </c>
      <c r="F1321" t="s">
        <v>16141</v>
      </c>
      <c r="G1321" s="183" t="s">
        <v>16142</v>
      </c>
      <c r="H1321" t="s">
        <v>16143</v>
      </c>
    </row>
    <row r="1322" spans="1:8" x14ac:dyDescent="0.2">
      <c r="A1322" s="183" t="s">
        <v>7054</v>
      </c>
      <c r="B1322" t="s">
        <v>7055</v>
      </c>
      <c r="C1322">
        <v>13</v>
      </c>
      <c r="D1322" s="221" t="s">
        <v>3057</v>
      </c>
      <c r="E1322" s="186">
        <v>46293</v>
      </c>
      <c r="F1322" t="s">
        <v>16141</v>
      </c>
      <c r="G1322" s="183" t="s">
        <v>16142</v>
      </c>
      <c r="H1322" t="s">
        <v>16143</v>
      </c>
    </row>
    <row r="1323" spans="1:8" x14ac:dyDescent="0.2">
      <c r="A1323" s="183" t="s">
        <v>7056</v>
      </c>
      <c r="B1323" t="s">
        <v>7057</v>
      </c>
      <c r="C1323">
        <v>6</v>
      </c>
      <c r="D1323" s="221" t="s">
        <v>3057</v>
      </c>
      <c r="E1323" s="186">
        <v>46293</v>
      </c>
      <c r="F1323" t="s">
        <v>16141</v>
      </c>
      <c r="G1323" s="183" t="s">
        <v>16142</v>
      </c>
      <c r="H1323" t="s">
        <v>16143</v>
      </c>
    </row>
    <row r="1324" spans="1:8" x14ac:dyDescent="0.2">
      <c r="A1324" s="183" t="s">
        <v>4111</v>
      </c>
      <c r="B1324" t="s">
        <v>7058</v>
      </c>
      <c r="C1324">
        <v>9</v>
      </c>
      <c r="D1324" s="221" t="s">
        <v>3057</v>
      </c>
      <c r="E1324" s="186">
        <v>46293</v>
      </c>
      <c r="F1324" t="s">
        <v>16141</v>
      </c>
      <c r="G1324" s="183" t="s">
        <v>16142</v>
      </c>
      <c r="H1324" t="s">
        <v>16143</v>
      </c>
    </row>
    <row r="1325" spans="1:8" x14ac:dyDescent="0.2">
      <c r="A1325" s="183" t="s">
        <v>4112</v>
      </c>
      <c r="B1325" t="s">
        <v>7059</v>
      </c>
      <c r="C1325">
        <v>10</v>
      </c>
      <c r="D1325" s="221" t="s">
        <v>3057</v>
      </c>
      <c r="E1325" s="186">
        <v>46293</v>
      </c>
      <c r="F1325" t="s">
        <v>16141</v>
      </c>
      <c r="G1325" s="183" t="s">
        <v>16142</v>
      </c>
      <c r="H1325" t="s">
        <v>16143</v>
      </c>
    </row>
    <row r="1326" spans="1:8" x14ac:dyDescent="0.2">
      <c r="A1326" s="183" t="s">
        <v>7060</v>
      </c>
      <c r="B1326" t="s">
        <v>7061</v>
      </c>
      <c r="C1326">
        <v>14</v>
      </c>
      <c r="D1326" s="221" t="s">
        <v>3057</v>
      </c>
      <c r="E1326" s="186">
        <v>46293</v>
      </c>
      <c r="F1326" t="s">
        <v>16141</v>
      </c>
      <c r="G1326" s="183" t="s">
        <v>16142</v>
      </c>
      <c r="H1326" t="s">
        <v>16143</v>
      </c>
    </row>
    <row r="1327" spans="1:8" x14ac:dyDescent="0.2">
      <c r="A1327" s="183" t="s">
        <v>7062</v>
      </c>
      <c r="B1327" t="s">
        <v>7063</v>
      </c>
      <c r="C1327">
        <v>10</v>
      </c>
      <c r="D1327" s="221" t="s">
        <v>3057</v>
      </c>
      <c r="E1327" s="186">
        <v>46293</v>
      </c>
      <c r="F1327" t="s">
        <v>16141</v>
      </c>
      <c r="G1327" s="183" t="s">
        <v>16142</v>
      </c>
      <c r="H1327" t="s">
        <v>16143</v>
      </c>
    </row>
    <row r="1328" spans="1:8" x14ac:dyDescent="0.2">
      <c r="A1328" s="183" t="s">
        <v>4113</v>
      </c>
      <c r="B1328" t="s">
        <v>4114</v>
      </c>
      <c r="C1328">
        <v>19</v>
      </c>
      <c r="D1328" s="221" t="s">
        <v>3057</v>
      </c>
      <c r="E1328" s="186">
        <v>46293</v>
      </c>
      <c r="F1328" t="s">
        <v>16141</v>
      </c>
      <c r="G1328" s="183" t="s">
        <v>16142</v>
      </c>
      <c r="H1328" t="s">
        <v>16143</v>
      </c>
    </row>
    <row r="1329" spans="1:8" x14ac:dyDescent="0.2">
      <c r="A1329" s="183" t="s">
        <v>4115</v>
      </c>
      <c r="B1329" t="s">
        <v>4116</v>
      </c>
      <c r="C1329">
        <v>32</v>
      </c>
      <c r="D1329" s="221" t="s">
        <v>3057</v>
      </c>
      <c r="E1329" s="186">
        <v>46293</v>
      </c>
      <c r="F1329" t="s">
        <v>16141</v>
      </c>
      <c r="G1329" s="183" t="s">
        <v>16142</v>
      </c>
      <c r="H1329" t="s">
        <v>16143</v>
      </c>
    </row>
    <row r="1330" spans="1:8" x14ac:dyDescent="0.2">
      <c r="A1330" s="183" t="s">
        <v>4117</v>
      </c>
      <c r="B1330" t="s">
        <v>4118</v>
      </c>
      <c r="C1330">
        <v>55</v>
      </c>
      <c r="D1330" s="221" t="s">
        <v>3057</v>
      </c>
      <c r="E1330" s="186">
        <v>46293</v>
      </c>
      <c r="F1330" t="s">
        <v>16141</v>
      </c>
      <c r="G1330" s="183" t="s">
        <v>16142</v>
      </c>
      <c r="H1330" t="s">
        <v>16143</v>
      </c>
    </row>
    <row r="1331" spans="1:8" x14ac:dyDescent="0.2">
      <c r="A1331" s="183" t="s">
        <v>4119</v>
      </c>
      <c r="B1331" t="s">
        <v>4120</v>
      </c>
      <c r="C1331">
        <v>21</v>
      </c>
      <c r="D1331" s="221" t="s">
        <v>3057</v>
      </c>
      <c r="E1331" s="186">
        <v>46293</v>
      </c>
      <c r="F1331" t="s">
        <v>16141</v>
      </c>
      <c r="G1331" s="183" t="s">
        <v>16142</v>
      </c>
      <c r="H1331" t="s">
        <v>16143</v>
      </c>
    </row>
    <row r="1332" spans="1:8" x14ac:dyDescent="0.2">
      <c r="A1332" s="183" t="s">
        <v>7064</v>
      </c>
      <c r="B1332" t="s">
        <v>7065</v>
      </c>
      <c r="C1332">
        <v>2</v>
      </c>
      <c r="D1332" s="221" t="s">
        <v>3057</v>
      </c>
      <c r="E1332" s="186">
        <v>46293</v>
      </c>
      <c r="F1332" t="s">
        <v>16141</v>
      </c>
      <c r="G1332" s="183" t="s">
        <v>16142</v>
      </c>
      <c r="H1332" t="s">
        <v>16143</v>
      </c>
    </row>
    <row r="1333" spans="1:8" x14ac:dyDescent="0.2">
      <c r="A1333" s="183" t="s">
        <v>7066</v>
      </c>
      <c r="B1333" t="s">
        <v>7067</v>
      </c>
      <c r="C1333">
        <v>7</v>
      </c>
      <c r="D1333" s="221" t="s">
        <v>3057</v>
      </c>
      <c r="E1333" s="186">
        <v>46293</v>
      </c>
      <c r="F1333" t="s">
        <v>16141</v>
      </c>
      <c r="G1333" s="183" t="s">
        <v>16142</v>
      </c>
      <c r="H1333" t="s">
        <v>16143</v>
      </c>
    </row>
    <row r="1334" spans="1:8" x14ac:dyDescent="0.2">
      <c r="A1334" s="183" t="s">
        <v>7068</v>
      </c>
      <c r="B1334" t="s">
        <v>7069</v>
      </c>
      <c r="C1334">
        <v>3</v>
      </c>
      <c r="D1334" s="221" t="s">
        <v>3057</v>
      </c>
      <c r="E1334" s="186">
        <v>46293</v>
      </c>
      <c r="F1334" t="s">
        <v>16141</v>
      </c>
      <c r="G1334" s="183" t="s">
        <v>16142</v>
      </c>
      <c r="H1334" t="s">
        <v>16143</v>
      </c>
    </row>
    <row r="1335" spans="1:8" x14ac:dyDescent="0.2">
      <c r="A1335" s="183" t="s">
        <v>7070</v>
      </c>
      <c r="B1335" t="s">
        <v>3535</v>
      </c>
      <c r="C1335">
        <v>6</v>
      </c>
      <c r="D1335" s="221" t="s">
        <v>3057</v>
      </c>
      <c r="E1335" s="186">
        <v>46293</v>
      </c>
      <c r="F1335" t="s">
        <v>16141</v>
      </c>
      <c r="G1335" s="183" t="s">
        <v>16142</v>
      </c>
      <c r="H1335" t="s">
        <v>16143</v>
      </c>
    </row>
    <row r="1336" spans="1:8" x14ac:dyDescent="0.2">
      <c r="A1336" s="183" t="s">
        <v>4121</v>
      </c>
      <c r="B1336" t="s">
        <v>7071</v>
      </c>
      <c r="C1336">
        <v>2</v>
      </c>
      <c r="D1336" s="221" t="s">
        <v>3057</v>
      </c>
      <c r="E1336" s="186">
        <v>46293</v>
      </c>
      <c r="F1336" t="s">
        <v>16141</v>
      </c>
      <c r="G1336" s="183" t="s">
        <v>16142</v>
      </c>
      <c r="H1336" t="s">
        <v>16143</v>
      </c>
    </row>
    <row r="1337" spans="1:8" x14ac:dyDescent="0.2">
      <c r="A1337" s="183" t="s">
        <v>4122</v>
      </c>
      <c r="B1337" t="s">
        <v>7072</v>
      </c>
      <c r="C1337">
        <v>7</v>
      </c>
      <c r="D1337" s="221" t="s">
        <v>3057</v>
      </c>
      <c r="E1337" s="186">
        <v>46293</v>
      </c>
      <c r="F1337" t="s">
        <v>16141</v>
      </c>
      <c r="G1337" s="183" t="s">
        <v>16142</v>
      </c>
      <c r="H1337" t="s">
        <v>16143</v>
      </c>
    </row>
    <row r="1338" spans="1:8" x14ac:dyDescent="0.2">
      <c r="A1338" s="183" t="s">
        <v>4123</v>
      </c>
      <c r="B1338" t="s">
        <v>7073</v>
      </c>
      <c r="C1338">
        <v>5</v>
      </c>
      <c r="D1338" s="221" t="s">
        <v>3057</v>
      </c>
      <c r="E1338" s="186">
        <v>46293</v>
      </c>
      <c r="F1338" t="s">
        <v>16141</v>
      </c>
      <c r="G1338" s="183" t="s">
        <v>16142</v>
      </c>
      <c r="H1338" t="s">
        <v>16143</v>
      </c>
    </row>
    <row r="1339" spans="1:8" x14ac:dyDescent="0.2">
      <c r="A1339" s="183" t="s">
        <v>4124</v>
      </c>
      <c r="B1339" t="s">
        <v>7074</v>
      </c>
      <c r="C1339">
        <v>3</v>
      </c>
      <c r="D1339" s="221" t="s">
        <v>3057</v>
      </c>
      <c r="E1339" s="186">
        <v>46293</v>
      </c>
      <c r="F1339" t="s">
        <v>16141</v>
      </c>
      <c r="G1339" s="183" t="s">
        <v>16142</v>
      </c>
      <c r="H1339" t="s">
        <v>16143</v>
      </c>
    </row>
    <row r="1340" spans="1:8" x14ac:dyDescent="0.2">
      <c r="A1340" s="183" t="s">
        <v>4125</v>
      </c>
      <c r="B1340" t="s">
        <v>4126</v>
      </c>
      <c r="C1340">
        <v>11</v>
      </c>
      <c r="D1340" s="221" t="s">
        <v>3057</v>
      </c>
      <c r="E1340" s="186">
        <v>46293</v>
      </c>
      <c r="F1340" t="s">
        <v>16141</v>
      </c>
      <c r="G1340" s="183" t="s">
        <v>16142</v>
      </c>
      <c r="H1340" t="s">
        <v>16143</v>
      </c>
    </row>
    <row r="1341" spans="1:8" x14ac:dyDescent="0.2">
      <c r="A1341" s="183" t="s">
        <v>4127</v>
      </c>
      <c r="B1341" t="s">
        <v>4128</v>
      </c>
      <c r="C1341">
        <v>21</v>
      </c>
      <c r="D1341" s="221" t="s">
        <v>3057</v>
      </c>
      <c r="E1341" s="186">
        <v>46293</v>
      </c>
      <c r="F1341" t="s">
        <v>16141</v>
      </c>
      <c r="G1341" s="183" t="s">
        <v>16142</v>
      </c>
      <c r="H1341" t="s">
        <v>16143</v>
      </c>
    </row>
    <row r="1342" spans="1:8" x14ac:dyDescent="0.2">
      <c r="A1342" s="183" t="s">
        <v>15269</v>
      </c>
      <c r="B1342" t="s">
        <v>15270</v>
      </c>
      <c r="C1342">
        <v>0</v>
      </c>
      <c r="D1342" s="221" t="s">
        <v>3057</v>
      </c>
      <c r="E1342" s="186">
        <v>46293</v>
      </c>
      <c r="F1342" t="s">
        <v>16141</v>
      </c>
      <c r="G1342" s="183" t="s">
        <v>16145</v>
      </c>
      <c r="H1342" t="s">
        <v>16146</v>
      </c>
    </row>
    <row r="1343" spans="1:8" x14ac:dyDescent="0.2">
      <c r="A1343" s="183" t="s">
        <v>15271</v>
      </c>
      <c r="B1343" t="s">
        <v>15272</v>
      </c>
      <c r="C1343">
        <v>3</v>
      </c>
      <c r="D1343" s="221" t="s">
        <v>3057</v>
      </c>
      <c r="E1343" s="186">
        <v>46293</v>
      </c>
      <c r="F1343" t="s">
        <v>16141</v>
      </c>
      <c r="G1343" s="183" t="s">
        <v>16145</v>
      </c>
      <c r="H1343" t="s">
        <v>16146</v>
      </c>
    </row>
    <row r="1344" spans="1:8" x14ac:dyDescent="0.2">
      <c r="A1344" s="183" t="s">
        <v>15273</v>
      </c>
      <c r="B1344" t="s">
        <v>15274</v>
      </c>
      <c r="C1344">
        <v>0</v>
      </c>
      <c r="D1344" s="221" t="s">
        <v>3057</v>
      </c>
      <c r="E1344" s="186">
        <v>46293</v>
      </c>
      <c r="F1344" t="s">
        <v>16141</v>
      </c>
      <c r="G1344" s="183" t="s">
        <v>16145</v>
      </c>
      <c r="H1344" t="s">
        <v>16146</v>
      </c>
    </row>
    <row r="1345" spans="1:8" x14ac:dyDescent="0.2">
      <c r="A1345" s="183" t="s">
        <v>15275</v>
      </c>
      <c r="B1345" t="s">
        <v>15276</v>
      </c>
      <c r="C1345">
        <v>0</v>
      </c>
      <c r="D1345" s="221" t="s">
        <v>3057</v>
      </c>
      <c r="E1345" s="186">
        <v>46293</v>
      </c>
      <c r="F1345" t="s">
        <v>16141</v>
      </c>
      <c r="G1345" s="183" t="s">
        <v>16145</v>
      </c>
      <c r="H1345" t="s">
        <v>16146</v>
      </c>
    </row>
    <row r="1346" spans="1:8" x14ac:dyDescent="0.2">
      <c r="A1346" s="183" t="s">
        <v>15277</v>
      </c>
      <c r="B1346" t="s">
        <v>15278</v>
      </c>
      <c r="C1346">
        <v>0</v>
      </c>
      <c r="D1346" s="221" t="s">
        <v>3057</v>
      </c>
      <c r="E1346" s="186">
        <v>46293</v>
      </c>
      <c r="F1346" t="s">
        <v>16141</v>
      </c>
      <c r="G1346" s="183" t="s">
        <v>16145</v>
      </c>
      <c r="H1346" t="s">
        <v>16146</v>
      </c>
    </row>
    <row r="1347" spans="1:8" x14ac:dyDescent="0.2">
      <c r="A1347" s="183" t="s">
        <v>15279</v>
      </c>
      <c r="B1347" t="s">
        <v>15280</v>
      </c>
      <c r="C1347">
        <v>2</v>
      </c>
      <c r="D1347" s="221" t="s">
        <v>3057</v>
      </c>
      <c r="E1347" s="186">
        <v>46293</v>
      </c>
      <c r="F1347" t="s">
        <v>16141</v>
      </c>
      <c r="G1347" s="183" t="s">
        <v>16145</v>
      </c>
      <c r="H1347" t="s">
        <v>16146</v>
      </c>
    </row>
    <row r="1348" spans="1:8" x14ac:dyDescent="0.2">
      <c r="A1348" s="183" t="s">
        <v>15281</v>
      </c>
      <c r="B1348" t="s">
        <v>15282</v>
      </c>
      <c r="C1348">
        <v>0</v>
      </c>
      <c r="D1348" s="221" t="s">
        <v>3057</v>
      </c>
      <c r="E1348" s="186">
        <v>46293</v>
      </c>
      <c r="F1348" t="s">
        <v>16141</v>
      </c>
      <c r="G1348" s="183" t="s">
        <v>16145</v>
      </c>
      <c r="H1348" t="s">
        <v>16146</v>
      </c>
    </row>
    <row r="1349" spans="1:8" x14ac:dyDescent="0.2">
      <c r="A1349" s="183" t="s">
        <v>7075</v>
      </c>
      <c r="B1349" t="s">
        <v>7076</v>
      </c>
      <c r="C1349">
        <v>2</v>
      </c>
      <c r="D1349" s="221" t="s">
        <v>3057</v>
      </c>
      <c r="E1349" s="186">
        <v>46293</v>
      </c>
      <c r="F1349" t="s">
        <v>16141</v>
      </c>
      <c r="G1349" s="183" t="s">
        <v>16142</v>
      </c>
      <c r="H1349" t="s">
        <v>16143</v>
      </c>
    </row>
    <row r="1350" spans="1:8" x14ac:dyDescent="0.2">
      <c r="A1350" s="183" t="s">
        <v>7077</v>
      </c>
      <c r="B1350" t="s">
        <v>7078</v>
      </c>
      <c r="C1350">
        <v>17</v>
      </c>
      <c r="D1350" s="221" t="s">
        <v>3057</v>
      </c>
      <c r="E1350" s="186">
        <v>46293</v>
      </c>
      <c r="F1350" t="s">
        <v>16141</v>
      </c>
      <c r="G1350" s="183" t="s">
        <v>16142</v>
      </c>
      <c r="H1350" t="s">
        <v>16143</v>
      </c>
    </row>
    <row r="1351" spans="1:8" x14ac:dyDescent="0.2">
      <c r="A1351" s="183" t="s">
        <v>4129</v>
      </c>
      <c r="B1351" t="s">
        <v>7079</v>
      </c>
      <c r="C1351">
        <v>31</v>
      </c>
      <c r="D1351" s="221" t="s">
        <v>3057</v>
      </c>
      <c r="E1351" s="186">
        <v>46293</v>
      </c>
      <c r="F1351" t="s">
        <v>16141</v>
      </c>
      <c r="G1351" s="183" t="s">
        <v>16142</v>
      </c>
      <c r="H1351" t="s">
        <v>16143</v>
      </c>
    </row>
    <row r="1352" spans="1:8" x14ac:dyDescent="0.2">
      <c r="A1352" s="183" t="s">
        <v>4130</v>
      </c>
      <c r="B1352" t="s">
        <v>7080</v>
      </c>
      <c r="C1352">
        <v>3</v>
      </c>
      <c r="D1352" s="221" t="s">
        <v>3057</v>
      </c>
      <c r="E1352" s="186">
        <v>46293</v>
      </c>
      <c r="F1352" t="s">
        <v>16141</v>
      </c>
      <c r="G1352" s="183" t="s">
        <v>16142</v>
      </c>
      <c r="H1352" t="s">
        <v>16143</v>
      </c>
    </row>
    <row r="1353" spans="1:8" x14ac:dyDescent="0.2">
      <c r="A1353" s="183" t="s">
        <v>4131</v>
      </c>
      <c r="B1353" t="s">
        <v>3536</v>
      </c>
      <c r="C1353">
        <v>2</v>
      </c>
      <c r="D1353" s="221" t="s">
        <v>3057</v>
      </c>
      <c r="E1353" s="186">
        <v>46293</v>
      </c>
      <c r="F1353" t="s">
        <v>16141</v>
      </c>
      <c r="G1353" s="183" t="s">
        <v>16142</v>
      </c>
      <c r="H1353" t="s">
        <v>16143</v>
      </c>
    </row>
    <row r="1354" spans="1:8" x14ac:dyDescent="0.2">
      <c r="A1354" s="183" t="s">
        <v>7081</v>
      </c>
      <c r="B1354" t="s">
        <v>4132</v>
      </c>
      <c r="C1354">
        <v>12</v>
      </c>
      <c r="D1354" s="221" t="s">
        <v>3057</v>
      </c>
      <c r="E1354" s="186">
        <v>46293</v>
      </c>
      <c r="F1354" t="s">
        <v>16141</v>
      </c>
      <c r="G1354" s="183" t="s">
        <v>16142</v>
      </c>
      <c r="H1354" t="s">
        <v>16143</v>
      </c>
    </row>
    <row r="1355" spans="1:8" x14ac:dyDescent="0.2">
      <c r="A1355" s="183" t="s">
        <v>7082</v>
      </c>
      <c r="B1355" t="s">
        <v>7083</v>
      </c>
      <c r="C1355">
        <v>7</v>
      </c>
      <c r="D1355" s="221" t="s">
        <v>3057</v>
      </c>
      <c r="E1355" s="186">
        <v>46293</v>
      </c>
      <c r="F1355" t="s">
        <v>16141</v>
      </c>
      <c r="G1355" s="183" t="s">
        <v>16142</v>
      </c>
      <c r="H1355" t="s">
        <v>16143</v>
      </c>
    </row>
    <row r="1356" spans="1:8" x14ac:dyDescent="0.2">
      <c r="A1356" s="183" t="s">
        <v>7084</v>
      </c>
      <c r="B1356" t="s">
        <v>7085</v>
      </c>
      <c r="C1356">
        <v>0</v>
      </c>
      <c r="D1356" s="221" t="s">
        <v>3057</v>
      </c>
      <c r="E1356" s="186">
        <v>46293</v>
      </c>
      <c r="F1356" t="s">
        <v>16141</v>
      </c>
      <c r="G1356" s="183" t="s">
        <v>16142</v>
      </c>
      <c r="H1356" t="s">
        <v>16143</v>
      </c>
    </row>
    <row r="1357" spans="1:8" x14ac:dyDescent="0.2">
      <c r="A1357" s="183" t="s">
        <v>7086</v>
      </c>
      <c r="B1357" t="s">
        <v>7087</v>
      </c>
      <c r="C1357">
        <v>3</v>
      </c>
      <c r="D1357" s="221" t="s">
        <v>3057</v>
      </c>
      <c r="E1357" s="186">
        <v>46293</v>
      </c>
      <c r="F1357" t="s">
        <v>16141</v>
      </c>
      <c r="G1357" s="183" t="s">
        <v>16142</v>
      </c>
      <c r="H1357" t="s">
        <v>16143</v>
      </c>
    </row>
    <row r="1358" spans="1:8" x14ac:dyDescent="0.2">
      <c r="A1358" s="183" t="s">
        <v>7088</v>
      </c>
      <c r="B1358" t="s">
        <v>7089</v>
      </c>
      <c r="C1358">
        <v>6</v>
      </c>
      <c r="D1358" s="221" t="s">
        <v>3057</v>
      </c>
      <c r="E1358" s="186">
        <v>46293</v>
      </c>
      <c r="F1358" t="s">
        <v>16141</v>
      </c>
      <c r="G1358" s="183" t="s">
        <v>16142</v>
      </c>
      <c r="H1358" t="s">
        <v>16143</v>
      </c>
    </row>
    <row r="1359" spans="1:8" x14ac:dyDescent="0.2">
      <c r="A1359" s="183" t="s">
        <v>4133</v>
      </c>
      <c r="B1359" t="s">
        <v>4134</v>
      </c>
      <c r="C1359">
        <v>57</v>
      </c>
      <c r="D1359" s="221" t="s">
        <v>3057</v>
      </c>
      <c r="E1359" s="186">
        <v>46293</v>
      </c>
      <c r="F1359" t="s">
        <v>16141</v>
      </c>
      <c r="G1359" s="183" t="s">
        <v>16142</v>
      </c>
      <c r="H1359" t="s">
        <v>16143</v>
      </c>
    </row>
    <row r="1360" spans="1:8" x14ac:dyDescent="0.2">
      <c r="A1360" s="183" t="s">
        <v>4135</v>
      </c>
      <c r="B1360" t="s">
        <v>7090</v>
      </c>
      <c r="C1360">
        <v>39</v>
      </c>
      <c r="D1360" s="221" t="s">
        <v>3057</v>
      </c>
      <c r="E1360" s="186">
        <v>46293</v>
      </c>
      <c r="F1360" t="s">
        <v>16141</v>
      </c>
      <c r="G1360" s="183" t="s">
        <v>16142</v>
      </c>
      <c r="H1360" t="s">
        <v>16143</v>
      </c>
    </row>
    <row r="1361" spans="1:8" x14ac:dyDescent="0.2">
      <c r="A1361" s="183" t="s">
        <v>7091</v>
      </c>
      <c r="B1361" t="s">
        <v>7092</v>
      </c>
      <c r="C1361">
        <v>21</v>
      </c>
      <c r="D1361" s="221" t="s">
        <v>3057</v>
      </c>
      <c r="E1361" s="186">
        <v>46293</v>
      </c>
      <c r="F1361" t="s">
        <v>16141</v>
      </c>
      <c r="G1361" s="183" t="s">
        <v>16142</v>
      </c>
      <c r="H1361" t="s">
        <v>16143</v>
      </c>
    </row>
    <row r="1362" spans="1:8" x14ac:dyDescent="0.2">
      <c r="A1362" s="183" t="s">
        <v>4136</v>
      </c>
      <c r="B1362" t="s">
        <v>7093</v>
      </c>
      <c r="C1362">
        <v>16</v>
      </c>
      <c r="D1362" s="221" t="s">
        <v>3057</v>
      </c>
      <c r="E1362" s="186">
        <v>46293</v>
      </c>
      <c r="F1362" t="s">
        <v>16141</v>
      </c>
      <c r="G1362" s="183" t="s">
        <v>16142</v>
      </c>
      <c r="H1362" t="s">
        <v>16143</v>
      </c>
    </row>
    <row r="1363" spans="1:8" x14ac:dyDescent="0.2">
      <c r="A1363" s="183" t="s">
        <v>4137</v>
      </c>
      <c r="B1363" t="s">
        <v>7094</v>
      </c>
      <c r="C1363">
        <v>4</v>
      </c>
      <c r="D1363" s="221" t="s">
        <v>3057</v>
      </c>
      <c r="E1363" s="186">
        <v>46293</v>
      </c>
      <c r="F1363" t="s">
        <v>16141</v>
      </c>
      <c r="G1363" s="183" t="s">
        <v>16142</v>
      </c>
      <c r="H1363" t="s">
        <v>16143</v>
      </c>
    </row>
    <row r="1364" spans="1:8" x14ac:dyDescent="0.2">
      <c r="A1364" s="183" t="s">
        <v>4138</v>
      </c>
      <c r="B1364" t="s">
        <v>7095</v>
      </c>
      <c r="C1364">
        <v>5</v>
      </c>
      <c r="D1364" s="221" t="s">
        <v>3057</v>
      </c>
      <c r="E1364" s="186">
        <v>46293</v>
      </c>
      <c r="F1364" t="s">
        <v>16141</v>
      </c>
      <c r="G1364" s="183" t="s">
        <v>16142</v>
      </c>
      <c r="H1364" t="s">
        <v>16143</v>
      </c>
    </row>
    <row r="1365" spans="1:8" x14ac:dyDescent="0.2">
      <c r="A1365" s="183" t="s">
        <v>4139</v>
      </c>
      <c r="B1365" t="s">
        <v>4140</v>
      </c>
      <c r="C1365">
        <v>24</v>
      </c>
      <c r="D1365" s="221" t="s">
        <v>3057</v>
      </c>
      <c r="E1365" s="186">
        <v>46293</v>
      </c>
      <c r="F1365" t="s">
        <v>16141</v>
      </c>
      <c r="G1365" s="183" t="s">
        <v>16142</v>
      </c>
      <c r="H1365" t="s">
        <v>16143</v>
      </c>
    </row>
    <row r="1366" spans="1:8" x14ac:dyDescent="0.2">
      <c r="A1366" s="183" t="s">
        <v>4141</v>
      </c>
      <c r="B1366" t="s">
        <v>4142</v>
      </c>
      <c r="C1366">
        <v>15</v>
      </c>
      <c r="D1366" s="221" t="s">
        <v>3057</v>
      </c>
      <c r="E1366" s="186">
        <v>46293</v>
      </c>
      <c r="F1366" t="s">
        <v>16141</v>
      </c>
      <c r="G1366" s="183" t="s">
        <v>16142</v>
      </c>
      <c r="H1366" t="s">
        <v>16143</v>
      </c>
    </row>
    <row r="1367" spans="1:8" x14ac:dyDescent="0.2">
      <c r="A1367" s="183" t="s">
        <v>4143</v>
      </c>
      <c r="B1367" t="s">
        <v>4144</v>
      </c>
      <c r="C1367">
        <v>16</v>
      </c>
      <c r="D1367" s="221" t="s">
        <v>3057</v>
      </c>
      <c r="E1367" s="186">
        <v>46293</v>
      </c>
      <c r="F1367" t="s">
        <v>16141</v>
      </c>
      <c r="G1367" s="183" t="s">
        <v>16142</v>
      </c>
      <c r="H1367" t="s">
        <v>16143</v>
      </c>
    </row>
    <row r="1368" spans="1:8" x14ac:dyDescent="0.2">
      <c r="A1368" s="183" t="s">
        <v>4145</v>
      </c>
      <c r="B1368" t="s">
        <v>4146</v>
      </c>
      <c r="C1368">
        <v>6</v>
      </c>
      <c r="D1368" s="221" t="s">
        <v>3057</v>
      </c>
      <c r="E1368" s="186">
        <v>46293</v>
      </c>
      <c r="F1368" t="s">
        <v>16141</v>
      </c>
      <c r="G1368" s="183" t="s">
        <v>16142</v>
      </c>
      <c r="H1368" t="s">
        <v>16143</v>
      </c>
    </row>
    <row r="1369" spans="1:8" x14ac:dyDescent="0.2">
      <c r="A1369" s="183" t="s">
        <v>4147</v>
      </c>
      <c r="B1369" t="s">
        <v>4148</v>
      </c>
      <c r="C1369">
        <v>5</v>
      </c>
      <c r="D1369" s="221" t="s">
        <v>3057</v>
      </c>
      <c r="E1369" s="186">
        <v>46293</v>
      </c>
      <c r="F1369" t="s">
        <v>16141</v>
      </c>
      <c r="G1369" s="183" t="s">
        <v>16142</v>
      </c>
      <c r="H1369" t="s">
        <v>16143</v>
      </c>
    </row>
    <row r="1370" spans="1:8" x14ac:dyDescent="0.2">
      <c r="A1370" s="183" t="s">
        <v>4149</v>
      </c>
      <c r="B1370" t="s">
        <v>7096</v>
      </c>
      <c r="C1370">
        <v>29</v>
      </c>
      <c r="D1370" s="221" t="s">
        <v>3057</v>
      </c>
      <c r="E1370" s="186">
        <v>46293</v>
      </c>
      <c r="F1370" t="s">
        <v>16141</v>
      </c>
      <c r="G1370" s="183" t="s">
        <v>16142</v>
      </c>
      <c r="H1370" t="s">
        <v>16143</v>
      </c>
    </row>
    <row r="1371" spans="1:8" x14ac:dyDescent="0.2">
      <c r="A1371" s="183" t="s">
        <v>4150</v>
      </c>
      <c r="B1371" t="s">
        <v>3537</v>
      </c>
      <c r="C1371">
        <v>31</v>
      </c>
      <c r="D1371" s="221" t="s">
        <v>3057</v>
      </c>
      <c r="E1371" s="186">
        <v>46293</v>
      </c>
      <c r="F1371" t="s">
        <v>16141</v>
      </c>
      <c r="G1371" s="183" t="s">
        <v>16142</v>
      </c>
      <c r="H1371" t="s">
        <v>16143</v>
      </c>
    </row>
    <row r="1372" spans="1:8" x14ac:dyDescent="0.2">
      <c r="A1372" s="183" t="s">
        <v>4151</v>
      </c>
      <c r="B1372" t="s">
        <v>7097</v>
      </c>
      <c r="C1372">
        <v>14</v>
      </c>
      <c r="D1372" s="221" t="s">
        <v>3057</v>
      </c>
      <c r="E1372" s="186">
        <v>46293</v>
      </c>
      <c r="F1372" t="s">
        <v>16141</v>
      </c>
      <c r="G1372" s="183" t="s">
        <v>16142</v>
      </c>
      <c r="H1372" t="s">
        <v>16143</v>
      </c>
    </row>
    <row r="1373" spans="1:8" x14ac:dyDescent="0.2">
      <c r="A1373" s="183" t="s">
        <v>4152</v>
      </c>
      <c r="B1373" t="s">
        <v>7098</v>
      </c>
      <c r="C1373">
        <v>7</v>
      </c>
      <c r="D1373" s="221" t="s">
        <v>3057</v>
      </c>
      <c r="E1373" s="186">
        <v>46293</v>
      </c>
      <c r="F1373" t="s">
        <v>16141</v>
      </c>
      <c r="G1373" s="183" t="s">
        <v>16142</v>
      </c>
      <c r="H1373" t="s">
        <v>16143</v>
      </c>
    </row>
    <row r="1374" spans="1:8" x14ac:dyDescent="0.2">
      <c r="A1374" s="183" t="s">
        <v>4153</v>
      </c>
      <c r="B1374" t="s">
        <v>7099</v>
      </c>
      <c r="C1374">
        <v>3</v>
      </c>
      <c r="D1374" s="221" t="s">
        <v>3057</v>
      </c>
      <c r="E1374" s="186">
        <v>46293</v>
      </c>
      <c r="F1374" t="s">
        <v>16141</v>
      </c>
      <c r="G1374" s="183" t="s">
        <v>16142</v>
      </c>
      <c r="H1374" t="s">
        <v>16143</v>
      </c>
    </row>
    <row r="1375" spans="1:8" x14ac:dyDescent="0.2">
      <c r="A1375" s="183" t="s">
        <v>4154</v>
      </c>
      <c r="B1375" t="s">
        <v>7100</v>
      </c>
      <c r="C1375">
        <v>6</v>
      </c>
      <c r="D1375" s="221" t="s">
        <v>3057</v>
      </c>
      <c r="E1375" s="186">
        <v>46293</v>
      </c>
      <c r="F1375" t="s">
        <v>16141</v>
      </c>
      <c r="G1375" s="183" t="s">
        <v>16142</v>
      </c>
      <c r="H1375" t="s">
        <v>16143</v>
      </c>
    </row>
    <row r="1376" spans="1:8" x14ac:dyDescent="0.2">
      <c r="A1376" s="183" t="s">
        <v>4155</v>
      </c>
      <c r="B1376" t="s">
        <v>7101</v>
      </c>
      <c r="C1376">
        <v>18</v>
      </c>
      <c r="D1376" s="221" t="s">
        <v>3057</v>
      </c>
      <c r="E1376" s="186">
        <v>46293</v>
      </c>
      <c r="F1376" t="s">
        <v>16141</v>
      </c>
      <c r="G1376" s="183" t="s">
        <v>16142</v>
      </c>
      <c r="H1376" t="s">
        <v>16143</v>
      </c>
    </row>
    <row r="1377" spans="1:8" x14ac:dyDescent="0.2">
      <c r="A1377" s="183" t="s">
        <v>4156</v>
      </c>
      <c r="B1377" t="s">
        <v>7102</v>
      </c>
      <c r="C1377">
        <v>11</v>
      </c>
      <c r="D1377" s="221" t="s">
        <v>3057</v>
      </c>
      <c r="E1377" s="186">
        <v>46293</v>
      </c>
      <c r="F1377" t="s">
        <v>16141</v>
      </c>
      <c r="G1377" s="183" t="s">
        <v>16142</v>
      </c>
      <c r="H1377" t="s">
        <v>16143</v>
      </c>
    </row>
    <row r="1378" spans="1:8" x14ac:dyDescent="0.2">
      <c r="A1378" s="183" t="s">
        <v>4157</v>
      </c>
      <c r="B1378" t="s">
        <v>7103</v>
      </c>
      <c r="C1378">
        <v>9</v>
      </c>
      <c r="D1378" s="221" t="s">
        <v>3057</v>
      </c>
      <c r="E1378" s="186">
        <v>46293</v>
      </c>
      <c r="F1378" t="s">
        <v>16141</v>
      </c>
      <c r="G1378" s="183" t="s">
        <v>16142</v>
      </c>
      <c r="H1378" t="s">
        <v>16143</v>
      </c>
    </row>
    <row r="1379" spans="1:8" x14ac:dyDescent="0.2">
      <c r="A1379" s="183" t="s">
        <v>4158</v>
      </c>
      <c r="B1379" t="s">
        <v>7104</v>
      </c>
      <c r="C1379">
        <v>15</v>
      </c>
      <c r="D1379" s="221" t="s">
        <v>3057</v>
      </c>
      <c r="E1379" s="186">
        <v>46293</v>
      </c>
      <c r="F1379" t="s">
        <v>16141</v>
      </c>
      <c r="G1379" s="183" t="s">
        <v>16142</v>
      </c>
      <c r="H1379" t="s">
        <v>16143</v>
      </c>
    </row>
    <row r="1380" spans="1:8" x14ac:dyDescent="0.2">
      <c r="A1380" s="183" t="s">
        <v>4159</v>
      </c>
      <c r="B1380" t="s">
        <v>7105</v>
      </c>
      <c r="C1380">
        <v>7</v>
      </c>
      <c r="D1380" s="221" t="s">
        <v>3057</v>
      </c>
      <c r="E1380" s="186">
        <v>46293</v>
      </c>
      <c r="F1380" t="s">
        <v>16141</v>
      </c>
      <c r="G1380" s="183" t="s">
        <v>16142</v>
      </c>
      <c r="H1380" t="s">
        <v>16143</v>
      </c>
    </row>
    <row r="1381" spans="1:8" x14ac:dyDescent="0.2">
      <c r="A1381" s="183" t="s">
        <v>4160</v>
      </c>
      <c r="B1381" t="s">
        <v>7106</v>
      </c>
      <c r="C1381">
        <v>6</v>
      </c>
      <c r="D1381" s="221" t="s">
        <v>3057</v>
      </c>
      <c r="E1381" s="186">
        <v>46293</v>
      </c>
      <c r="F1381" t="s">
        <v>16141</v>
      </c>
      <c r="G1381" s="183" t="s">
        <v>16142</v>
      </c>
      <c r="H1381" t="s">
        <v>16143</v>
      </c>
    </row>
    <row r="1382" spans="1:8" x14ac:dyDescent="0.2">
      <c r="A1382" s="183" t="s">
        <v>4161</v>
      </c>
      <c r="B1382" t="s">
        <v>3538</v>
      </c>
      <c r="C1382">
        <v>12</v>
      </c>
      <c r="D1382" s="221" t="s">
        <v>3057</v>
      </c>
      <c r="E1382" s="186">
        <v>46293</v>
      </c>
      <c r="F1382" t="s">
        <v>16141</v>
      </c>
      <c r="G1382" s="183" t="s">
        <v>16142</v>
      </c>
      <c r="H1382" t="s">
        <v>16143</v>
      </c>
    </row>
    <row r="1383" spans="1:8" x14ac:dyDescent="0.2">
      <c r="A1383" s="183" t="s">
        <v>4162</v>
      </c>
      <c r="B1383" t="s">
        <v>4163</v>
      </c>
      <c r="C1383">
        <v>44</v>
      </c>
      <c r="D1383" s="221" t="s">
        <v>3057</v>
      </c>
      <c r="E1383" s="186">
        <v>46293</v>
      </c>
      <c r="F1383" t="s">
        <v>16141</v>
      </c>
      <c r="G1383" s="183" t="s">
        <v>16142</v>
      </c>
      <c r="H1383" t="s">
        <v>16143</v>
      </c>
    </row>
    <row r="1384" spans="1:8" x14ac:dyDescent="0.2">
      <c r="A1384" s="183" t="s">
        <v>4164</v>
      </c>
      <c r="B1384" t="s">
        <v>4165</v>
      </c>
      <c r="C1384">
        <v>14</v>
      </c>
      <c r="D1384" s="221" t="s">
        <v>3057</v>
      </c>
      <c r="E1384" s="186">
        <v>46293</v>
      </c>
      <c r="F1384" t="s">
        <v>16141</v>
      </c>
      <c r="G1384" s="183" t="s">
        <v>16142</v>
      </c>
      <c r="H1384" t="s">
        <v>16143</v>
      </c>
    </row>
    <row r="1385" spans="1:8" x14ac:dyDescent="0.2">
      <c r="A1385" s="183" t="s">
        <v>4166</v>
      </c>
      <c r="B1385" t="s">
        <v>7107</v>
      </c>
      <c r="C1385">
        <v>3</v>
      </c>
      <c r="D1385" s="221" t="s">
        <v>3057</v>
      </c>
      <c r="E1385" s="186">
        <v>46293</v>
      </c>
      <c r="F1385" t="s">
        <v>16141</v>
      </c>
      <c r="G1385" s="183" t="s">
        <v>16142</v>
      </c>
      <c r="H1385" t="s">
        <v>16143</v>
      </c>
    </row>
    <row r="1386" spans="1:8" x14ac:dyDescent="0.2">
      <c r="A1386" s="183" t="s">
        <v>4167</v>
      </c>
      <c r="B1386" t="s">
        <v>7108</v>
      </c>
      <c r="C1386">
        <v>2</v>
      </c>
      <c r="D1386" s="221" t="s">
        <v>3057</v>
      </c>
      <c r="E1386" s="186">
        <v>46293</v>
      </c>
      <c r="F1386" t="s">
        <v>16141</v>
      </c>
      <c r="G1386" s="183" t="s">
        <v>16142</v>
      </c>
      <c r="H1386" t="s">
        <v>16143</v>
      </c>
    </row>
    <row r="1387" spans="1:8" x14ac:dyDescent="0.2">
      <c r="A1387" s="183" t="s">
        <v>4168</v>
      </c>
      <c r="B1387" t="s">
        <v>7109</v>
      </c>
      <c r="C1387">
        <v>1</v>
      </c>
      <c r="D1387" s="221" t="s">
        <v>3057</v>
      </c>
      <c r="E1387" s="186">
        <v>46293</v>
      </c>
      <c r="F1387" t="s">
        <v>16141</v>
      </c>
      <c r="G1387" s="183" t="s">
        <v>16142</v>
      </c>
      <c r="H1387" t="s">
        <v>16143</v>
      </c>
    </row>
    <row r="1388" spans="1:8" x14ac:dyDescent="0.2">
      <c r="A1388" s="183" t="s">
        <v>4169</v>
      </c>
      <c r="B1388" t="s">
        <v>7110</v>
      </c>
      <c r="C1388">
        <v>4</v>
      </c>
      <c r="D1388" s="221" t="s">
        <v>3057</v>
      </c>
      <c r="E1388" s="186">
        <v>46293</v>
      </c>
      <c r="F1388" t="s">
        <v>16141</v>
      </c>
      <c r="G1388" s="183" t="s">
        <v>16142</v>
      </c>
      <c r="H1388" t="s">
        <v>16143</v>
      </c>
    </row>
    <row r="1389" spans="1:8" x14ac:dyDescent="0.2">
      <c r="A1389" s="183" t="s">
        <v>4170</v>
      </c>
      <c r="B1389" t="s">
        <v>7111</v>
      </c>
      <c r="C1389">
        <v>11</v>
      </c>
      <c r="D1389" s="221" t="s">
        <v>3057</v>
      </c>
      <c r="E1389" s="186">
        <v>46293</v>
      </c>
      <c r="F1389" t="s">
        <v>16141</v>
      </c>
      <c r="G1389" s="183" t="s">
        <v>16142</v>
      </c>
      <c r="H1389" t="s">
        <v>16143</v>
      </c>
    </row>
    <row r="1390" spans="1:8" x14ac:dyDescent="0.2">
      <c r="A1390" s="183" t="s">
        <v>7120</v>
      </c>
      <c r="B1390" t="s">
        <v>7121</v>
      </c>
      <c r="C1390">
        <v>0</v>
      </c>
      <c r="D1390" s="221" t="s">
        <v>3057</v>
      </c>
      <c r="E1390" s="186">
        <v>46293</v>
      </c>
      <c r="F1390" t="s">
        <v>16141</v>
      </c>
      <c r="G1390" s="183" t="s">
        <v>16142</v>
      </c>
      <c r="H1390" t="s">
        <v>16143</v>
      </c>
    </row>
    <row r="1391" spans="1:8" x14ac:dyDescent="0.2">
      <c r="A1391" s="183" t="s">
        <v>7122</v>
      </c>
      <c r="B1391" t="s">
        <v>7123</v>
      </c>
      <c r="C1391">
        <v>0</v>
      </c>
      <c r="D1391" s="221" t="s">
        <v>3057</v>
      </c>
      <c r="E1391" s="186">
        <v>46293</v>
      </c>
      <c r="F1391" t="s">
        <v>16141</v>
      </c>
      <c r="G1391" s="183" t="s">
        <v>16142</v>
      </c>
      <c r="H1391" t="s">
        <v>16143</v>
      </c>
    </row>
    <row r="1392" spans="1:8" x14ac:dyDescent="0.2">
      <c r="A1392" s="183" t="s">
        <v>7124</v>
      </c>
      <c r="B1392" t="s">
        <v>3539</v>
      </c>
      <c r="C1392">
        <v>10</v>
      </c>
      <c r="D1392" s="221" t="s">
        <v>3057</v>
      </c>
      <c r="E1392" s="186">
        <v>46293</v>
      </c>
      <c r="F1392" t="s">
        <v>16141</v>
      </c>
      <c r="G1392" s="183" t="s">
        <v>16142</v>
      </c>
      <c r="H1392" t="s">
        <v>16143</v>
      </c>
    </row>
    <row r="1393" spans="1:8" x14ac:dyDescent="0.2">
      <c r="A1393" s="183" t="s">
        <v>4171</v>
      </c>
      <c r="B1393" t="s">
        <v>4172</v>
      </c>
      <c r="C1393">
        <v>5</v>
      </c>
      <c r="D1393" s="221" t="s">
        <v>3057</v>
      </c>
      <c r="E1393" s="186">
        <v>46293</v>
      </c>
      <c r="F1393" t="s">
        <v>16141</v>
      </c>
      <c r="G1393" s="183" t="s">
        <v>16142</v>
      </c>
      <c r="H1393" t="s">
        <v>16143</v>
      </c>
    </row>
    <row r="1394" spans="1:8" x14ac:dyDescent="0.2">
      <c r="A1394" s="183" t="s">
        <v>4173</v>
      </c>
      <c r="B1394" t="s">
        <v>7125</v>
      </c>
      <c r="C1394">
        <v>3</v>
      </c>
      <c r="D1394" s="221" t="s">
        <v>3057</v>
      </c>
      <c r="E1394" s="186">
        <v>46293</v>
      </c>
      <c r="F1394" t="s">
        <v>16141</v>
      </c>
      <c r="G1394" s="183" t="s">
        <v>16142</v>
      </c>
      <c r="H1394" t="s">
        <v>16143</v>
      </c>
    </row>
    <row r="1395" spans="1:8" x14ac:dyDescent="0.2">
      <c r="A1395" s="183" t="s">
        <v>4174</v>
      </c>
      <c r="B1395" t="s">
        <v>7126</v>
      </c>
      <c r="C1395">
        <v>31</v>
      </c>
      <c r="D1395" s="221" t="s">
        <v>3057</v>
      </c>
      <c r="E1395" s="186">
        <v>46293</v>
      </c>
      <c r="F1395" t="s">
        <v>16141</v>
      </c>
      <c r="G1395" s="183" t="s">
        <v>16142</v>
      </c>
      <c r="H1395" t="s">
        <v>16143</v>
      </c>
    </row>
    <row r="1396" spans="1:8" x14ac:dyDescent="0.2">
      <c r="A1396" s="183" t="s">
        <v>4175</v>
      </c>
      <c r="B1396" t="s">
        <v>7127</v>
      </c>
      <c r="C1396">
        <v>8</v>
      </c>
      <c r="D1396" s="221" t="s">
        <v>3057</v>
      </c>
      <c r="E1396" s="186">
        <v>46293</v>
      </c>
      <c r="F1396" t="s">
        <v>16141</v>
      </c>
      <c r="G1396" s="183" t="s">
        <v>16142</v>
      </c>
      <c r="H1396" t="s">
        <v>16143</v>
      </c>
    </row>
    <row r="1397" spans="1:8" x14ac:dyDescent="0.2">
      <c r="A1397" s="183" t="s">
        <v>4176</v>
      </c>
      <c r="B1397" t="s">
        <v>7128</v>
      </c>
      <c r="C1397">
        <v>8</v>
      </c>
      <c r="D1397" s="221" t="s">
        <v>3057</v>
      </c>
      <c r="E1397" s="186">
        <v>46293</v>
      </c>
      <c r="F1397" t="s">
        <v>16141</v>
      </c>
      <c r="G1397" s="183" t="s">
        <v>16142</v>
      </c>
      <c r="H1397" t="s">
        <v>16143</v>
      </c>
    </row>
    <row r="1398" spans="1:8" x14ac:dyDescent="0.2">
      <c r="A1398" s="183" t="s">
        <v>4177</v>
      </c>
      <c r="B1398" t="s">
        <v>4178</v>
      </c>
      <c r="C1398">
        <v>7</v>
      </c>
      <c r="D1398" s="221" t="s">
        <v>3057</v>
      </c>
      <c r="E1398" s="186">
        <v>46293</v>
      </c>
      <c r="F1398" t="s">
        <v>16141</v>
      </c>
      <c r="G1398" s="183" t="s">
        <v>16142</v>
      </c>
      <c r="H1398" t="s">
        <v>16143</v>
      </c>
    </row>
    <row r="1399" spans="1:8" x14ac:dyDescent="0.2">
      <c r="A1399" s="183" t="s">
        <v>4179</v>
      </c>
      <c r="B1399" t="s">
        <v>4180</v>
      </c>
      <c r="C1399">
        <v>4</v>
      </c>
      <c r="D1399" s="221" t="s">
        <v>3057</v>
      </c>
      <c r="E1399" s="186">
        <v>46293</v>
      </c>
      <c r="F1399" t="s">
        <v>16141</v>
      </c>
      <c r="G1399" s="183" t="s">
        <v>16142</v>
      </c>
      <c r="H1399" t="s">
        <v>16143</v>
      </c>
    </row>
    <row r="1400" spans="1:8" x14ac:dyDescent="0.2">
      <c r="A1400" s="183" t="s">
        <v>4181</v>
      </c>
      <c r="B1400" t="s">
        <v>7129</v>
      </c>
      <c r="C1400">
        <v>1</v>
      </c>
      <c r="D1400" s="221" t="s">
        <v>3057</v>
      </c>
      <c r="E1400" s="186">
        <v>46293</v>
      </c>
      <c r="F1400" t="s">
        <v>16141</v>
      </c>
      <c r="G1400" s="183" t="s">
        <v>16142</v>
      </c>
      <c r="H1400" t="s">
        <v>16143</v>
      </c>
    </row>
    <row r="1401" spans="1:8" x14ac:dyDescent="0.2">
      <c r="A1401" s="183" t="s">
        <v>4182</v>
      </c>
      <c r="B1401" t="s">
        <v>7130</v>
      </c>
      <c r="C1401">
        <v>2</v>
      </c>
      <c r="D1401" s="221" t="s">
        <v>3057</v>
      </c>
      <c r="E1401" s="186">
        <v>46293</v>
      </c>
      <c r="F1401" t="s">
        <v>16141</v>
      </c>
      <c r="G1401" s="183" t="s">
        <v>16142</v>
      </c>
      <c r="H1401" t="s">
        <v>16143</v>
      </c>
    </row>
    <row r="1402" spans="1:8" x14ac:dyDescent="0.2">
      <c r="A1402" s="183" t="s">
        <v>4183</v>
      </c>
      <c r="B1402" t="s">
        <v>4184</v>
      </c>
      <c r="C1402">
        <v>9</v>
      </c>
      <c r="D1402" s="221" t="s">
        <v>3057</v>
      </c>
      <c r="E1402" s="186">
        <v>46293</v>
      </c>
      <c r="F1402" t="s">
        <v>16141</v>
      </c>
      <c r="G1402" s="183" t="s">
        <v>16142</v>
      </c>
      <c r="H1402" t="s">
        <v>16143</v>
      </c>
    </row>
    <row r="1403" spans="1:8" x14ac:dyDescent="0.2">
      <c r="A1403" s="183" t="s">
        <v>4185</v>
      </c>
      <c r="B1403" t="s">
        <v>7131</v>
      </c>
      <c r="C1403">
        <v>9</v>
      </c>
      <c r="D1403" s="221" t="s">
        <v>3057</v>
      </c>
      <c r="E1403" s="186">
        <v>46293</v>
      </c>
      <c r="F1403" t="s">
        <v>16141</v>
      </c>
      <c r="G1403" s="183" t="s">
        <v>16142</v>
      </c>
      <c r="H1403" t="s">
        <v>16143</v>
      </c>
    </row>
    <row r="1404" spans="1:8" x14ac:dyDescent="0.2">
      <c r="A1404" s="183" t="s">
        <v>4186</v>
      </c>
      <c r="B1404" t="s">
        <v>7132</v>
      </c>
      <c r="C1404">
        <v>6</v>
      </c>
      <c r="D1404" s="221" t="s">
        <v>3057</v>
      </c>
      <c r="E1404" s="186">
        <v>46293</v>
      </c>
      <c r="F1404" t="s">
        <v>16141</v>
      </c>
      <c r="G1404" s="183" t="s">
        <v>16142</v>
      </c>
      <c r="H1404" t="s">
        <v>16143</v>
      </c>
    </row>
    <row r="1405" spans="1:8" x14ac:dyDescent="0.2">
      <c r="A1405" s="183" t="s">
        <v>4187</v>
      </c>
      <c r="B1405" t="s">
        <v>7133</v>
      </c>
      <c r="C1405">
        <v>36</v>
      </c>
      <c r="D1405" s="221" t="s">
        <v>3057</v>
      </c>
      <c r="E1405" s="186">
        <v>46293</v>
      </c>
      <c r="F1405" t="s">
        <v>16141</v>
      </c>
      <c r="G1405" s="183" t="s">
        <v>16142</v>
      </c>
      <c r="H1405" t="s">
        <v>16143</v>
      </c>
    </row>
    <row r="1406" spans="1:8" x14ac:dyDescent="0.2">
      <c r="A1406" s="183" t="s">
        <v>4188</v>
      </c>
      <c r="B1406" t="s">
        <v>7134</v>
      </c>
      <c r="C1406">
        <v>31</v>
      </c>
      <c r="D1406" s="221" t="s">
        <v>3057</v>
      </c>
      <c r="E1406" s="186">
        <v>46293</v>
      </c>
      <c r="F1406" t="s">
        <v>16141</v>
      </c>
      <c r="G1406" s="183" t="s">
        <v>16142</v>
      </c>
      <c r="H1406" t="s">
        <v>16143</v>
      </c>
    </row>
    <row r="1407" spans="1:8" x14ac:dyDescent="0.2">
      <c r="A1407" s="183" t="s">
        <v>4189</v>
      </c>
      <c r="B1407" t="s">
        <v>4190</v>
      </c>
      <c r="C1407">
        <v>5</v>
      </c>
      <c r="D1407" s="221" t="s">
        <v>3057</v>
      </c>
      <c r="E1407" s="186">
        <v>46293</v>
      </c>
      <c r="F1407" t="s">
        <v>16141</v>
      </c>
      <c r="G1407" s="183" t="s">
        <v>16142</v>
      </c>
      <c r="H1407" t="s">
        <v>16143</v>
      </c>
    </row>
    <row r="1408" spans="1:8" x14ac:dyDescent="0.2">
      <c r="A1408" s="183" t="s">
        <v>4191</v>
      </c>
      <c r="B1408" t="s">
        <v>4192</v>
      </c>
      <c r="C1408">
        <v>4</v>
      </c>
      <c r="D1408" s="221" t="s">
        <v>3057</v>
      </c>
      <c r="E1408" s="186">
        <v>46293</v>
      </c>
      <c r="F1408" t="s">
        <v>16141</v>
      </c>
      <c r="G1408" s="183" t="s">
        <v>16142</v>
      </c>
      <c r="H1408" t="s">
        <v>16143</v>
      </c>
    </row>
    <row r="1409" spans="1:8" x14ac:dyDescent="0.2">
      <c r="A1409" s="183" t="s">
        <v>4193</v>
      </c>
      <c r="B1409" t="s">
        <v>4194</v>
      </c>
      <c r="C1409">
        <v>8</v>
      </c>
      <c r="D1409" s="221" t="s">
        <v>3057</v>
      </c>
      <c r="E1409" s="186">
        <v>46293</v>
      </c>
      <c r="F1409" t="s">
        <v>16141</v>
      </c>
      <c r="G1409" s="183" t="s">
        <v>16142</v>
      </c>
      <c r="H1409" t="s">
        <v>16143</v>
      </c>
    </row>
    <row r="1410" spans="1:8" x14ac:dyDescent="0.2">
      <c r="A1410" s="183" t="s">
        <v>4195</v>
      </c>
      <c r="B1410" t="s">
        <v>4196</v>
      </c>
      <c r="C1410">
        <v>12</v>
      </c>
      <c r="D1410" s="221" t="s">
        <v>3057</v>
      </c>
      <c r="E1410" s="186">
        <v>46293</v>
      </c>
      <c r="F1410" t="s">
        <v>16141</v>
      </c>
      <c r="G1410" s="183" t="s">
        <v>16142</v>
      </c>
      <c r="H1410" t="s">
        <v>16143</v>
      </c>
    </row>
    <row r="1411" spans="1:8" x14ac:dyDescent="0.2">
      <c r="A1411" s="183" t="s">
        <v>4197</v>
      </c>
      <c r="B1411" t="s">
        <v>4198</v>
      </c>
      <c r="C1411">
        <v>14</v>
      </c>
      <c r="D1411" s="221" t="s">
        <v>3057</v>
      </c>
      <c r="E1411" s="186">
        <v>46293</v>
      </c>
      <c r="F1411" t="s">
        <v>16141</v>
      </c>
      <c r="G1411" s="183" t="s">
        <v>16142</v>
      </c>
      <c r="H1411" t="s">
        <v>16143</v>
      </c>
    </row>
    <row r="1412" spans="1:8" x14ac:dyDescent="0.2">
      <c r="A1412" s="183" t="s">
        <v>4199</v>
      </c>
      <c r="B1412" t="s">
        <v>7135</v>
      </c>
      <c r="C1412">
        <v>16</v>
      </c>
      <c r="D1412" s="221" t="s">
        <v>3057</v>
      </c>
      <c r="E1412" s="186">
        <v>46293</v>
      </c>
      <c r="F1412" t="s">
        <v>16141</v>
      </c>
      <c r="G1412" s="183" t="s">
        <v>16142</v>
      </c>
      <c r="H1412" t="s">
        <v>16143</v>
      </c>
    </row>
    <row r="1413" spans="1:8" x14ac:dyDescent="0.2">
      <c r="A1413" s="183" t="s">
        <v>4200</v>
      </c>
      <c r="B1413" t="s">
        <v>7136</v>
      </c>
      <c r="C1413">
        <v>21</v>
      </c>
      <c r="D1413" s="221" t="s">
        <v>3057</v>
      </c>
      <c r="E1413" s="186">
        <v>46293</v>
      </c>
      <c r="F1413" t="s">
        <v>16141</v>
      </c>
      <c r="G1413" s="183" t="s">
        <v>16142</v>
      </c>
      <c r="H1413" t="s">
        <v>16143</v>
      </c>
    </row>
    <row r="1414" spans="1:8" x14ac:dyDescent="0.2">
      <c r="A1414" s="183" t="s">
        <v>4201</v>
      </c>
      <c r="B1414" t="s">
        <v>4202</v>
      </c>
      <c r="C1414">
        <v>3</v>
      </c>
      <c r="D1414" s="221" t="s">
        <v>3057</v>
      </c>
      <c r="E1414" s="186">
        <v>46293</v>
      </c>
      <c r="F1414" t="s">
        <v>16141</v>
      </c>
      <c r="G1414" s="183" t="s">
        <v>16142</v>
      </c>
      <c r="H1414" t="s">
        <v>16143</v>
      </c>
    </row>
    <row r="1415" spans="1:8" x14ac:dyDescent="0.2">
      <c r="A1415" s="183" t="s">
        <v>4203</v>
      </c>
      <c r="B1415" t="s">
        <v>7137</v>
      </c>
      <c r="C1415">
        <v>5</v>
      </c>
      <c r="D1415" s="221" t="s">
        <v>3057</v>
      </c>
      <c r="E1415" s="186">
        <v>46293</v>
      </c>
      <c r="F1415" t="s">
        <v>16141</v>
      </c>
      <c r="G1415" s="183" t="s">
        <v>16142</v>
      </c>
      <c r="H1415" t="s">
        <v>16143</v>
      </c>
    </row>
    <row r="1416" spans="1:8" x14ac:dyDescent="0.2">
      <c r="A1416" s="183" t="s">
        <v>4204</v>
      </c>
      <c r="B1416" t="s">
        <v>7138</v>
      </c>
      <c r="C1416">
        <v>10</v>
      </c>
      <c r="D1416" s="221" t="s">
        <v>3057</v>
      </c>
      <c r="E1416" s="186">
        <v>46293</v>
      </c>
      <c r="F1416" t="s">
        <v>16141</v>
      </c>
      <c r="G1416" s="183" t="s">
        <v>16142</v>
      </c>
      <c r="H1416" t="s">
        <v>16143</v>
      </c>
    </row>
    <row r="1417" spans="1:8" x14ac:dyDescent="0.2">
      <c r="A1417" s="183" t="s">
        <v>4205</v>
      </c>
      <c r="B1417" t="s">
        <v>7139</v>
      </c>
      <c r="C1417">
        <v>2</v>
      </c>
      <c r="D1417" s="221" t="s">
        <v>3057</v>
      </c>
      <c r="E1417" s="186">
        <v>46293</v>
      </c>
      <c r="F1417" t="s">
        <v>16141</v>
      </c>
      <c r="G1417" s="183" t="s">
        <v>16142</v>
      </c>
      <c r="H1417" t="s">
        <v>16143</v>
      </c>
    </row>
    <row r="1418" spans="1:8" x14ac:dyDescent="0.2">
      <c r="A1418" s="183" t="s">
        <v>4206</v>
      </c>
      <c r="B1418" t="s">
        <v>7140</v>
      </c>
      <c r="C1418">
        <v>2</v>
      </c>
      <c r="D1418" s="221" t="s">
        <v>3057</v>
      </c>
      <c r="E1418" s="186">
        <v>46293</v>
      </c>
      <c r="F1418" t="s">
        <v>16141</v>
      </c>
      <c r="G1418" s="183" t="s">
        <v>16142</v>
      </c>
      <c r="H1418" t="s">
        <v>16143</v>
      </c>
    </row>
    <row r="1419" spans="1:8" x14ac:dyDescent="0.2">
      <c r="A1419" s="183" t="s">
        <v>4207</v>
      </c>
      <c r="B1419" t="s">
        <v>3540</v>
      </c>
      <c r="C1419">
        <v>8</v>
      </c>
      <c r="D1419" s="221" t="s">
        <v>3057</v>
      </c>
      <c r="E1419" s="186">
        <v>46293</v>
      </c>
      <c r="F1419" t="s">
        <v>16141</v>
      </c>
      <c r="G1419" s="183" t="s">
        <v>16142</v>
      </c>
      <c r="H1419" t="s">
        <v>16143</v>
      </c>
    </row>
    <row r="1420" spans="1:8" x14ac:dyDescent="0.2">
      <c r="A1420" s="183" t="s">
        <v>4208</v>
      </c>
      <c r="B1420" t="s">
        <v>7141</v>
      </c>
      <c r="C1420">
        <v>6</v>
      </c>
      <c r="D1420" s="221" t="s">
        <v>3057</v>
      </c>
      <c r="E1420" s="186">
        <v>46293</v>
      </c>
      <c r="F1420" t="s">
        <v>16141</v>
      </c>
      <c r="G1420" s="183" t="s">
        <v>16142</v>
      </c>
      <c r="H1420" t="s">
        <v>16143</v>
      </c>
    </row>
    <row r="1421" spans="1:8" x14ac:dyDescent="0.2">
      <c r="A1421" s="183" t="s">
        <v>4209</v>
      </c>
      <c r="B1421" t="s">
        <v>7142</v>
      </c>
      <c r="C1421">
        <v>2</v>
      </c>
      <c r="D1421" s="221" t="s">
        <v>3057</v>
      </c>
      <c r="E1421" s="186">
        <v>46293</v>
      </c>
      <c r="F1421" t="s">
        <v>16141</v>
      </c>
      <c r="G1421" s="183" t="s">
        <v>16142</v>
      </c>
      <c r="H1421" t="s">
        <v>16143</v>
      </c>
    </row>
    <row r="1422" spans="1:8" x14ac:dyDescent="0.2">
      <c r="A1422" s="183" t="s">
        <v>4210</v>
      </c>
      <c r="B1422" t="s">
        <v>7143</v>
      </c>
      <c r="C1422">
        <v>7</v>
      </c>
      <c r="D1422" s="221" t="s">
        <v>3057</v>
      </c>
      <c r="E1422" s="186">
        <v>46293</v>
      </c>
      <c r="F1422" t="s">
        <v>16141</v>
      </c>
      <c r="G1422" s="183" t="s">
        <v>16142</v>
      </c>
      <c r="H1422" t="s">
        <v>16143</v>
      </c>
    </row>
    <row r="1423" spans="1:8" x14ac:dyDescent="0.2">
      <c r="A1423" s="183" t="s">
        <v>4211</v>
      </c>
      <c r="B1423" t="s">
        <v>7144</v>
      </c>
      <c r="C1423">
        <v>10</v>
      </c>
      <c r="D1423" s="221" t="s">
        <v>3057</v>
      </c>
      <c r="E1423" s="186">
        <v>46293</v>
      </c>
      <c r="F1423" t="s">
        <v>16141</v>
      </c>
      <c r="G1423" s="183" t="s">
        <v>16142</v>
      </c>
      <c r="H1423" t="s">
        <v>16143</v>
      </c>
    </row>
    <row r="1424" spans="1:8" x14ac:dyDescent="0.2">
      <c r="A1424" s="183" t="s">
        <v>4212</v>
      </c>
      <c r="B1424" t="s">
        <v>7145</v>
      </c>
      <c r="C1424">
        <v>61</v>
      </c>
      <c r="D1424" s="221" t="s">
        <v>3057</v>
      </c>
      <c r="E1424" s="186">
        <v>46293</v>
      </c>
      <c r="F1424" t="s">
        <v>16141</v>
      </c>
      <c r="G1424" s="183" t="s">
        <v>16142</v>
      </c>
      <c r="H1424" t="s">
        <v>16143</v>
      </c>
    </row>
    <row r="1425" spans="1:8" x14ac:dyDescent="0.2">
      <c r="A1425" s="183" t="s">
        <v>4213</v>
      </c>
      <c r="B1425" t="s">
        <v>7146</v>
      </c>
      <c r="C1425">
        <v>5</v>
      </c>
      <c r="D1425" s="221" t="s">
        <v>3057</v>
      </c>
      <c r="E1425" s="186">
        <v>46293</v>
      </c>
      <c r="F1425" t="s">
        <v>16141</v>
      </c>
      <c r="G1425" s="183" t="s">
        <v>16142</v>
      </c>
      <c r="H1425" t="s">
        <v>16143</v>
      </c>
    </row>
    <row r="1426" spans="1:8" x14ac:dyDescent="0.2">
      <c r="A1426" s="183" t="s">
        <v>4214</v>
      </c>
      <c r="B1426" t="s">
        <v>7147</v>
      </c>
      <c r="C1426">
        <v>5</v>
      </c>
      <c r="D1426" s="221" t="s">
        <v>3057</v>
      </c>
      <c r="E1426" s="186">
        <v>46293</v>
      </c>
      <c r="F1426" t="s">
        <v>16141</v>
      </c>
      <c r="G1426" s="183" t="s">
        <v>16142</v>
      </c>
      <c r="H1426" t="s">
        <v>16143</v>
      </c>
    </row>
    <row r="1427" spans="1:8" x14ac:dyDescent="0.2">
      <c r="A1427" s="183" t="s">
        <v>4215</v>
      </c>
      <c r="B1427" t="s">
        <v>7148</v>
      </c>
      <c r="C1427">
        <v>7</v>
      </c>
      <c r="D1427" s="221" t="s">
        <v>3057</v>
      </c>
      <c r="E1427" s="186">
        <v>46293</v>
      </c>
      <c r="F1427" t="s">
        <v>16141</v>
      </c>
      <c r="G1427" s="183" t="s">
        <v>16142</v>
      </c>
      <c r="H1427" t="s">
        <v>16143</v>
      </c>
    </row>
    <row r="1428" spans="1:8" x14ac:dyDescent="0.2">
      <c r="A1428" s="183" t="s">
        <v>7149</v>
      </c>
      <c r="B1428" t="s">
        <v>7150</v>
      </c>
      <c r="C1428">
        <v>7</v>
      </c>
      <c r="D1428" s="221" t="s">
        <v>3057</v>
      </c>
      <c r="E1428" s="186">
        <v>46293</v>
      </c>
      <c r="F1428" t="s">
        <v>16141</v>
      </c>
      <c r="G1428" s="183" t="s">
        <v>16142</v>
      </c>
      <c r="H1428" t="s">
        <v>16143</v>
      </c>
    </row>
    <row r="1429" spans="1:8" x14ac:dyDescent="0.2">
      <c r="A1429" s="183" t="s">
        <v>4216</v>
      </c>
      <c r="B1429" t="s">
        <v>7151</v>
      </c>
      <c r="C1429">
        <v>5</v>
      </c>
      <c r="D1429" s="221" t="s">
        <v>3057</v>
      </c>
      <c r="E1429" s="186">
        <v>46293</v>
      </c>
      <c r="F1429" t="s">
        <v>16141</v>
      </c>
      <c r="G1429" s="183" t="s">
        <v>16142</v>
      </c>
      <c r="H1429" t="s">
        <v>16143</v>
      </c>
    </row>
    <row r="1430" spans="1:8" x14ac:dyDescent="0.2">
      <c r="A1430" s="183" t="s">
        <v>4217</v>
      </c>
      <c r="B1430" t="s">
        <v>3541</v>
      </c>
      <c r="C1430">
        <v>7</v>
      </c>
      <c r="D1430" s="221" t="s">
        <v>3057</v>
      </c>
      <c r="E1430" s="186">
        <v>46293</v>
      </c>
      <c r="F1430" t="s">
        <v>16141</v>
      </c>
      <c r="G1430" s="183" t="s">
        <v>16142</v>
      </c>
      <c r="H1430" t="s">
        <v>16143</v>
      </c>
    </row>
    <row r="1431" spans="1:8" x14ac:dyDescent="0.2">
      <c r="A1431" s="183" t="s">
        <v>7152</v>
      </c>
      <c r="B1431" t="s">
        <v>7153</v>
      </c>
      <c r="C1431">
        <v>11</v>
      </c>
      <c r="D1431" s="221" t="s">
        <v>3057</v>
      </c>
      <c r="E1431" s="186">
        <v>46293</v>
      </c>
      <c r="F1431" t="s">
        <v>16141</v>
      </c>
      <c r="G1431" s="183" t="s">
        <v>16142</v>
      </c>
      <c r="H1431" t="s">
        <v>16143</v>
      </c>
    </row>
    <row r="1432" spans="1:8" x14ac:dyDescent="0.2">
      <c r="A1432" s="183" t="s">
        <v>7154</v>
      </c>
      <c r="B1432" t="s">
        <v>7155</v>
      </c>
      <c r="C1432">
        <v>13</v>
      </c>
      <c r="D1432" s="221" t="s">
        <v>3057</v>
      </c>
      <c r="E1432" s="186">
        <v>46293</v>
      </c>
      <c r="F1432" t="s">
        <v>16141</v>
      </c>
      <c r="G1432" s="183" t="s">
        <v>16142</v>
      </c>
      <c r="H1432" t="s">
        <v>16143</v>
      </c>
    </row>
    <row r="1433" spans="1:8" x14ac:dyDescent="0.2">
      <c r="A1433" s="183" t="s">
        <v>4218</v>
      </c>
      <c r="B1433" t="s">
        <v>7156</v>
      </c>
      <c r="C1433">
        <v>10</v>
      </c>
      <c r="D1433" s="221" t="s">
        <v>3057</v>
      </c>
      <c r="E1433" s="186">
        <v>46293</v>
      </c>
      <c r="F1433" t="s">
        <v>16141</v>
      </c>
      <c r="G1433" s="183" t="s">
        <v>16142</v>
      </c>
      <c r="H1433" t="s">
        <v>16143</v>
      </c>
    </row>
    <row r="1434" spans="1:8" x14ac:dyDescent="0.2">
      <c r="A1434" s="183" t="s">
        <v>7157</v>
      </c>
      <c r="B1434" t="s">
        <v>7158</v>
      </c>
      <c r="C1434">
        <v>21</v>
      </c>
      <c r="D1434" s="221" t="s">
        <v>3057</v>
      </c>
      <c r="E1434" s="186">
        <v>46293</v>
      </c>
      <c r="F1434" t="s">
        <v>16141</v>
      </c>
      <c r="G1434" s="183" t="s">
        <v>16142</v>
      </c>
      <c r="H1434" t="s">
        <v>16143</v>
      </c>
    </row>
    <row r="1435" spans="1:8" x14ac:dyDescent="0.2">
      <c r="A1435" s="183" t="s">
        <v>4219</v>
      </c>
      <c r="B1435" t="s">
        <v>7159</v>
      </c>
      <c r="C1435">
        <v>4</v>
      </c>
      <c r="D1435" s="221" t="s">
        <v>3057</v>
      </c>
      <c r="E1435" s="186">
        <v>46293</v>
      </c>
      <c r="F1435" t="s">
        <v>16141</v>
      </c>
      <c r="G1435" s="183" t="s">
        <v>16142</v>
      </c>
      <c r="H1435" t="s">
        <v>16143</v>
      </c>
    </row>
    <row r="1436" spans="1:8" x14ac:dyDescent="0.2">
      <c r="A1436" s="183" t="s">
        <v>7160</v>
      </c>
      <c r="B1436" t="s">
        <v>7161</v>
      </c>
      <c r="C1436">
        <v>14</v>
      </c>
      <c r="D1436" s="221" t="s">
        <v>3057</v>
      </c>
      <c r="E1436" s="186">
        <v>46293</v>
      </c>
      <c r="F1436" t="s">
        <v>16141</v>
      </c>
      <c r="G1436" s="183" t="s">
        <v>16142</v>
      </c>
      <c r="H1436" t="s">
        <v>16143</v>
      </c>
    </row>
    <row r="1437" spans="1:8" x14ac:dyDescent="0.2">
      <c r="A1437" s="183" t="s">
        <v>4220</v>
      </c>
      <c r="B1437" t="s">
        <v>7162</v>
      </c>
      <c r="C1437">
        <v>4</v>
      </c>
      <c r="D1437" s="221" t="s">
        <v>3057</v>
      </c>
      <c r="E1437" s="186">
        <v>46293</v>
      </c>
      <c r="F1437" t="s">
        <v>16141</v>
      </c>
      <c r="G1437" s="183" t="s">
        <v>16142</v>
      </c>
      <c r="H1437" t="s">
        <v>16143</v>
      </c>
    </row>
    <row r="1438" spans="1:8" x14ac:dyDescent="0.2">
      <c r="A1438" s="183" t="s">
        <v>4221</v>
      </c>
      <c r="B1438" t="s">
        <v>7163</v>
      </c>
      <c r="C1438">
        <v>7</v>
      </c>
      <c r="D1438" s="221" t="s">
        <v>3057</v>
      </c>
      <c r="E1438" s="186">
        <v>46293</v>
      </c>
      <c r="F1438" t="s">
        <v>16141</v>
      </c>
      <c r="G1438" s="183" t="s">
        <v>16142</v>
      </c>
      <c r="H1438" t="s">
        <v>16143</v>
      </c>
    </row>
    <row r="1439" spans="1:8" x14ac:dyDescent="0.2">
      <c r="A1439" s="183" t="s">
        <v>4222</v>
      </c>
      <c r="B1439" t="s">
        <v>4223</v>
      </c>
      <c r="C1439">
        <v>11</v>
      </c>
      <c r="D1439" s="221" t="s">
        <v>3057</v>
      </c>
      <c r="E1439" s="186">
        <v>46293</v>
      </c>
      <c r="F1439" t="s">
        <v>16141</v>
      </c>
      <c r="G1439" s="183" t="s">
        <v>16142</v>
      </c>
      <c r="H1439" t="s">
        <v>16143</v>
      </c>
    </row>
    <row r="1440" spans="1:8" x14ac:dyDescent="0.2">
      <c r="A1440" s="183" t="s">
        <v>4224</v>
      </c>
      <c r="B1440" t="s">
        <v>7164</v>
      </c>
      <c r="C1440">
        <v>4</v>
      </c>
      <c r="D1440" s="221" t="s">
        <v>3057</v>
      </c>
      <c r="E1440" s="186">
        <v>46293</v>
      </c>
      <c r="F1440" t="s">
        <v>16141</v>
      </c>
      <c r="G1440" s="183" t="s">
        <v>16142</v>
      </c>
      <c r="H1440" t="s">
        <v>16143</v>
      </c>
    </row>
    <row r="1441" spans="1:8" x14ac:dyDescent="0.2">
      <c r="A1441" s="183" t="s">
        <v>4225</v>
      </c>
      <c r="B1441" t="s">
        <v>7165</v>
      </c>
      <c r="C1441">
        <v>19</v>
      </c>
      <c r="D1441" s="221" t="s">
        <v>3057</v>
      </c>
      <c r="E1441" s="186">
        <v>46293</v>
      </c>
      <c r="F1441" t="s">
        <v>16141</v>
      </c>
      <c r="G1441" s="183" t="s">
        <v>16142</v>
      </c>
      <c r="H1441" t="s">
        <v>16143</v>
      </c>
    </row>
    <row r="1442" spans="1:8" x14ac:dyDescent="0.2">
      <c r="A1442" s="183" t="s">
        <v>4226</v>
      </c>
      <c r="B1442" t="s">
        <v>7166</v>
      </c>
      <c r="C1442">
        <v>1</v>
      </c>
      <c r="D1442" s="221" t="s">
        <v>3057</v>
      </c>
      <c r="E1442" s="186">
        <v>46293</v>
      </c>
      <c r="F1442" t="s">
        <v>16141</v>
      </c>
      <c r="G1442" s="183" t="s">
        <v>16142</v>
      </c>
      <c r="H1442" t="s">
        <v>16143</v>
      </c>
    </row>
    <row r="1443" spans="1:8" x14ac:dyDescent="0.2">
      <c r="A1443" s="183" t="s">
        <v>4227</v>
      </c>
      <c r="B1443" t="s">
        <v>7167</v>
      </c>
      <c r="C1443">
        <v>3</v>
      </c>
      <c r="D1443" s="221" t="s">
        <v>3057</v>
      </c>
      <c r="E1443" s="186">
        <v>46293</v>
      </c>
      <c r="F1443" t="s">
        <v>16141</v>
      </c>
      <c r="G1443" s="183" t="s">
        <v>16142</v>
      </c>
      <c r="H1443" t="s">
        <v>16143</v>
      </c>
    </row>
    <row r="1444" spans="1:8" x14ac:dyDescent="0.2">
      <c r="A1444" s="183" t="s">
        <v>4228</v>
      </c>
      <c r="B1444" t="s">
        <v>7168</v>
      </c>
      <c r="C1444">
        <v>3</v>
      </c>
      <c r="D1444" s="221" t="s">
        <v>3057</v>
      </c>
      <c r="E1444" s="186">
        <v>46293</v>
      </c>
      <c r="F1444" t="s">
        <v>16141</v>
      </c>
      <c r="G1444" s="183" t="s">
        <v>16142</v>
      </c>
      <c r="H1444" t="s">
        <v>16143</v>
      </c>
    </row>
    <row r="1445" spans="1:8" x14ac:dyDescent="0.2">
      <c r="A1445" s="183" t="s">
        <v>4229</v>
      </c>
      <c r="B1445" t="s">
        <v>7169</v>
      </c>
      <c r="C1445">
        <v>3</v>
      </c>
      <c r="D1445" s="221" t="s">
        <v>3057</v>
      </c>
      <c r="E1445" s="186">
        <v>46293</v>
      </c>
      <c r="F1445" t="s">
        <v>16141</v>
      </c>
      <c r="G1445" s="183" t="s">
        <v>16142</v>
      </c>
      <c r="H1445" t="s">
        <v>16143</v>
      </c>
    </row>
    <row r="1446" spans="1:8" x14ac:dyDescent="0.2">
      <c r="A1446" s="183" t="s">
        <v>4230</v>
      </c>
      <c r="B1446" t="s">
        <v>7170</v>
      </c>
      <c r="C1446">
        <v>5</v>
      </c>
      <c r="D1446" s="221" t="s">
        <v>3057</v>
      </c>
      <c r="E1446" s="186">
        <v>46293</v>
      </c>
      <c r="F1446" t="s">
        <v>16141</v>
      </c>
      <c r="G1446" s="183" t="s">
        <v>16142</v>
      </c>
      <c r="H1446" t="s">
        <v>16143</v>
      </c>
    </row>
    <row r="1447" spans="1:8" x14ac:dyDescent="0.2">
      <c r="A1447" s="183" t="s">
        <v>4231</v>
      </c>
      <c r="B1447" t="s">
        <v>7171</v>
      </c>
      <c r="C1447">
        <v>2</v>
      </c>
      <c r="D1447" s="221" t="s">
        <v>3057</v>
      </c>
      <c r="E1447" s="186">
        <v>46293</v>
      </c>
      <c r="F1447" t="s">
        <v>16141</v>
      </c>
      <c r="G1447" s="183" t="s">
        <v>16142</v>
      </c>
      <c r="H1447" t="s">
        <v>16143</v>
      </c>
    </row>
    <row r="1448" spans="1:8" x14ac:dyDescent="0.2">
      <c r="A1448" s="183" t="s">
        <v>4232</v>
      </c>
      <c r="B1448" t="s">
        <v>7172</v>
      </c>
      <c r="C1448">
        <v>2</v>
      </c>
      <c r="D1448" s="221" t="s">
        <v>3057</v>
      </c>
      <c r="E1448" s="186">
        <v>46293</v>
      </c>
      <c r="F1448" t="s">
        <v>16141</v>
      </c>
      <c r="G1448" s="183" t="s">
        <v>16142</v>
      </c>
      <c r="H1448" t="s">
        <v>16143</v>
      </c>
    </row>
    <row r="1449" spans="1:8" x14ac:dyDescent="0.2">
      <c r="A1449" s="183" t="s">
        <v>4233</v>
      </c>
      <c r="B1449" t="s">
        <v>7173</v>
      </c>
      <c r="C1449">
        <v>2</v>
      </c>
      <c r="D1449" s="221" t="s">
        <v>3057</v>
      </c>
      <c r="E1449" s="186">
        <v>46293</v>
      </c>
      <c r="F1449" t="s">
        <v>16141</v>
      </c>
      <c r="G1449" s="183" t="s">
        <v>16142</v>
      </c>
      <c r="H1449" t="s">
        <v>16143</v>
      </c>
    </row>
    <row r="1450" spans="1:8" x14ac:dyDescent="0.2">
      <c r="A1450" s="183" t="s">
        <v>4234</v>
      </c>
      <c r="B1450" t="s">
        <v>7174</v>
      </c>
      <c r="C1450">
        <v>2</v>
      </c>
      <c r="D1450" s="221" t="s">
        <v>3057</v>
      </c>
      <c r="E1450" s="186">
        <v>46293</v>
      </c>
      <c r="F1450" t="s">
        <v>16141</v>
      </c>
      <c r="G1450" s="183" t="s">
        <v>16142</v>
      </c>
      <c r="H1450" t="s">
        <v>16143</v>
      </c>
    </row>
    <row r="1451" spans="1:8" x14ac:dyDescent="0.2">
      <c r="A1451" s="183" t="s">
        <v>4235</v>
      </c>
      <c r="B1451" t="s">
        <v>7175</v>
      </c>
      <c r="C1451">
        <v>4</v>
      </c>
      <c r="D1451" s="221" t="s">
        <v>3057</v>
      </c>
      <c r="E1451" s="186">
        <v>46293</v>
      </c>
      <c r="F1451" t="s">
        <v>16141</v>
      </c>
      <c r="G1451" s="183" t="s">
        <v>16142</v>
      </c>
      <c r="H1451" t="s">
        <v>16143</v>
      </c>
    </row>
    <row r="1452" spans="1:8" x14ac:dyDescent="0.2">
      <c r="A1452" s="183" t="s">
        <v>4236</v>
      </c>
      <c r="B1452" t="s">
        <v>3542</v>
      </c>
      <c r="C1452">
        <v>10</v>
      </c>
      <c r="D1452" s="221" t="s">
        <v>3057</v>
      </c>
      <c r="E1452" s="186">
        <v>46293</v>
      </c>
      <c r="F1452" t="s">
        <v>16141</v>
      </c>
      <c r="G1452" s="183" t="s">
        <v>16142</v>
      </c>
      <c r="H1452" t="s">
        <v>16143</v>
      </c>
    </row>
    <row r="1453" spans="1:8" x14ac:dyDescent="0.2">
      <c r="A1453" s="183" t="s">
        <v>4237</v>
      </c>
      <c r="B1453" t="s">
        <v>7176</v>
      </c>
      <c r="C1453">
        <v>5</v>
      </c>
      <c r="D1453" s="221" t="s">
        <v>3057</v>
      </c>
      <c r="E1453" s="186">
        <v>46293</v>
      </c>
      <c r="F1453" t="s">
        <v>16141</v>
      </c>
      <c r="G1453" s="183" t="s">
        <v>16142</v>
      </c>
      <c r="H1453" t="s">
        <v>16143</v>
      </c>
    </row>
    <row r="1454" spans="1:8" x14ac:dyDescent="0.2">
      <c r="A1454" s="183" t="s">
        <v>4238</v>
      </c>
      <c r="B1454" t="s">
        <v>4239</v>
      </c>
      <c r="C1454">
        <v>13</v>
      </c>
      <c r="D1454" s="221" t="s">
        <v>3057</v>
      </c>
      <c r="E1454" s="186">
        <v>46293</v>
      </c>
      <c r="F1454" t="s">
        <v>16141</v>
      </c>
      <c r="G1454" s="183" t="s">
        <v>16142</v>
      </c>
      <c r="H1454" t="s">
        <v>16143</v>
      </c>
    </row>
    <row r="1455" spans="1:8" x14ac:dyDescent="0.2">
      <c r="A1455" s="183" t="s">
        <v>4240</v>
      </c>
      <c r="B1455" t="s">
        <v>4241</v>
      </c>
      <c r="C1455">
        <v>10</v>
      </c>
      <c r="D1455" s="221" t="s">
        <v>3057</v>
      </c>
      <c r="E1455" s="186">
        <v>46293</v>
      </c>
      <c r="F1455" t="s">
        <v>16141</v>
      </c>
      <c r="G1455" s="183" t="s">
        <v>16142</v>
      </c>
      <c r="H1455" t="s">
        <v>16143</v>
      </c>
    </row>
    <row r="1456" spans="1:8" x14ac:dyDescent="0.2">
      <c r="A1456" s="183" t="s">
        <v>4242</v>
      </c>
      <c r="B1456" t="s">
        <v>4243</v>
      </c>
      <c r="C1456">
        <v>12</v>
      </c>
      <c r="D1456" s="221" t="s">
        <v>3057</v>
      </c>
      <c r="E1456" s="186">
        <v>46293</v>
      </c>
      <c r="F1456" t="s">
        <v>16141</v>
      </c>
      <c r="G1456" s="183" t="s">
        <v>16142</v>
      </c>
      <c r="H1456" t="s">
        <v>16143</v>
      </c>
    </row>
    <row r="1457" spans="1:8" x14ac:dyDescent="0.2">
      <c r="A1457" s="183" t="s">
        <v>4244</v>
      </c>
      <c r="B1457" t="s">
        <v>4245</v>
      </c>
      <c r="C1457">
        <v>18</v>
      </c>
      <c r="D1457" s="221" t="s">
        <v>3057</v>
      </c>
      <c r="E1457" s="186">
        <v>46293</v>
      </c>
      <c r="F1457" t="s">
        <v>16141</v>
      </c>
      <c r="G1457" s="183" t="s">
        <v>16142</v>
      </c>
      <c r="H1457" t="s">
        <v>16143</v>
      </c>
    </row>
    <row r="1458" spans="1:8" x14ac:dyDescent="0.2">
      <c r="A1458" s="183" t="s">
        <v>4246</v>
      </c>
      <c r="B1458" t="s">
        <v>4247</v>
      </c>
      <c r="C1458">
        <v>16</v>
      </c>
      <c r="D1458" s="221" t="s">
        <v>3057</v>
      </c>
      <c r="E1458" s="186">
        <v>46293</v>
      </c>
      <c r="F1458" t="s">
        <v>16141</v>
      </c>
      <c r="G1458" s="183" t="s">
        <v>16142</v>
      </c>
      <c r="H1458" t="s">
        <v>16143</v>
      </c>
    </row>
    <row r="1459" spans="1:8" x14ac:dyDescent="0.2">
      <c r="A1459" s="183" t="s">
        <v>4248</v>
      </c>
      <c r="B1459" t="s">
        <v>4249</v>
      </c>
      <c r="C1459">
        <v>18</v>
      </c>
      <c r="D1459" s="221" t="s">
        <v>3057</v>
      </c>
      <c r="E1459" s="186">
        <v>46293</v>
      </c>
      <c r="F1459" t="s">
        <v>16141</v>
      </c>
      <c r="G1459" s="183" t="s">
        <v>16142</v>
      </c>
      <c r="H1459" t="s">
        <v>16143</v>
      </c>
    </row>
    <row r="1460" spans="1:8" x14ac:dyDescent="0.2">
      <c r="A1460" s="183" t="s">
        <v>4250</v>
      </c>
      <c r="B1460" t="s">
        <v>4251</v>
      </c>
      <c r="C1460">
        <v>18</v>
      </c>
      <c r="D1460" s="221" t="s">
        <v>3057</v>
      </c>
      <c r="E1460" s="186">
        <v>46293</v>
      </c>
      <c r="F1460" t="s">
        <v>16141</v>
      </c>
      <c r="G1460" s="183" t="s">
        <v>16142</v>
      </c>
      <c r="H1460" t="s">
        <v>16143</v>
      </c>
    </row>
    <row r="1461" spans="1:8" x14ac:dyDescent="0.2">
      <c r="A1461" s="183" t="s">
        <v>4252</v>
      </c>
      <c r="B1461" t="s">
        <v>4253</v>
      </c>
      <c r="C1461">
        <v>8</v>
      </c>
      <c r="D1461" s="221" t="s">
        <v>3057</v>
      </c>
      <c r="E1461" s="186">
        <v>46293</v>
      </c>
      <c r="F1461" t="s">
        <v>16141</v>
      </c>
      <c r="G1461" s="183" t="s">
        <v>16142</v>
      </c>
      <c r="H1461" t="s">
        <v>16143</v>
      </c>
    </row>
    <row r="1462" spans="1:8" x14ac:dyDescent="0.2">
      <c r="A1462" s="183" t="s">
        <v>4254</v>
      </c>
      <c r="B1462" t="s">
        <v>7177</v>
      </c>
      <c r="C1462">
        <v>21</v>
      </c>
      <c r="D1462" s="221" t="s">
        <v>3057</v>
      </c>
      <c r="E1462" s="186">
        <v>46293</v>
      </c>
      <c r="F1462" t="s">
        <v>16141</v>
      </c>
      <c r="G1462" s="183" t="s">
        <v>16142</v>
      </c>
      <c r="H1462" t="s">
        <v>16143</v>
      </c>
    </row>
    <row r="1463" spans="1:8" x14ac:dyDescent="0.2">
      <c r="A1463" s="183" t="s">
        <v>4255</v>
      </c>
      <c r="B1463" t="s">
        <v>4256</v>
      </c>
      <c r="C1463">
        <v>0</v>
      </c>
      <c r="D1463" s="221" t="s">
        <v>3057</v>
      </c>
      <c r="E1463" s="186">
        <v>46293</v>
      </c>
      <c r="F1463" t="s">
        <v>16141</v>
      </c>
      <c r="G1463" s="183" t="s">
        <v>16145</v>
      </c>
      <c r="H1463" t="s">
        <v>16146</v>
      </c>
    </row>
    <row r="1464" spans="1:8" x14ac:dyDescent="0.2">
      <c r="A1464" s="183" t="s">
        <v>4255</v>
      </c>
      <c r="B1464" t="s">
        <v>4256</v>
      </c>
      <c r="C1464">
        <v>18</v>
      </c>
      <c r="D1464" s="221" t="s">
        <v>3057</v>
      </c>
      <c r="E1464" s="186">
        <v>46293</v>
      </c>
      <c r="F1464" t="s">
        <v>16141</v>
      </c>
      <c r="G1464" s="183" t="s">
        <v>16142</v>
      </c>
      <c r="H1464" t="s">
        <v>16143</v>
      </c>
    </row>
    <row r="1465" spans="1:8" x14ac:dyDescent="0.2">
      <c r="A1465" s="183" t="s">
        <v>4257</v>
      </c>
      <c r="B1465" t="s">
        <v>7178</v>
      </c>
      <c r="C1465">
        <v>18</v>
      </c>
      <c r="D1465" s="221" t="s">
        <v>3057</v>
      </c>
      <c r="E1465" s="186">
        <v>46293</v>
      </c>
      <c r="F1465" t="s">
        <v>16141</v>
      </c>
      <c r="G1465" s="183" t="s">
        <v>16142</v>
      </c>
      <c r="H1465" t="s">
        <v>16143</v>
      </c>
    </row>
    <row r="1466" spans="1:8" x14ac:dyDescent="0.2">
      <c r="A1466" s="183" t="s">
        <v>4258</v>
      </c>
      <c r="B1466" t="s">
        <v>7179</v>
      </c>
      <c r="C1466">
        <v>17</v>
      </c>
      <c r="D1466" s="221" t="s">
        <v>3057</v>
      </c>
      <c r="E1466" s="186">
        <v>46293</v>
      </c>
      <c r="F1466" t="s">
        <v>16141</v>
      </c>
      <c r="G1466" s="183" t="s">
        <v>16142</v>
      </c>
      <c r="H1466" t="s">
        <v>16143</v>
      </c>
    </row>
    <row r="1467" spans="1:8" x14ac:dyDescent="0.2">
      <c r="A1467" s="183" t="s">
        <v>4259</v>
      </c>
      <c r="B1467" t="s">
        <v>7180</v>
      </c>
      <c r="C1467">
        <v>18</v>
      </c>
      <c r="D1467" s="221" t="s">
        <v>3057</v>
      </c>
      <c r="E1467" s="186">
        <v>46293</v>
      </c>
      <c r="F1467" t="s">
        <v>16141</v>
      </c>
      <c r="G1467" s="183" t="s">
        <v>16142</v>
      </c>
      <c r="H1467" t="s">
        <v>16143</v>
      </c>
    </row>
    <row r="1468" spans="1:8" x14ac:dyDescent="0.2">
      <c r="A1468" s="183" t="s">
        <v>4260</v>
      </c>
      <c r="B1468" t="s">
        <v>7189</v>
      </c>
      <c r="C1468">
        <v>10</v>
      </c>
      <c r="D1468" s="221" t="s">
        <v>3057</v>
      </c>
      <c r="E1468" s="186">
        <v>46293</v>
      </c>
      <c r="F1468" t="s">
        <v>16141</v>
      </c>
      <c r="G1468" s="183" t="s">
        <v>16142</v>
      </c>
      <c r="H1468" t="s">
        <v>16143</v>
      </c>
    </row>
    <row r="1469" spans="1:8" x14ac:dyDescent="0.2">
      <c r="A1469" s="183" t="s">
        <v>4261</v>
      </c>
      <c r="B1469" t="s">
        <v>7190</v>
      </c>
      <c r="C1469">
        <v>12</v>
      </c>
      <c r="D1469" s="221" t="s">
        <v>3057</v>
      </c>
      <c r="E1469" s="186">
        <v>46293</v>
      </c>
      <c r="F1469" t="s">
        <v>16141</v>
      </c>
      <c r="G1469" s="183" t="s">
        <v>16142</v>
      </c>
      <c r="H1469" t="s">
        <v>16143</v>
      </c>
    </row>
    <row r="1470" spans="1:8" x14ac:dyDescent="0.2">
      <c r="A1470" s="183" t="s">
        <v>4262</v>
      </c>
      <c r="B1470" t="s">
        <v>7191</v>
      </c>
      <c r="C1470">
        <v>12</v>
      </c>
      <c r="D1470" s="221" t="s">
        <v>3057</v>
      </c>
      <c r="E1470" s="186">
        <v>46293</v>
      </c>
      <c r="F1470" t="s">
        <v>16141</v>
      </c>
      <c r="G1470" s="183" t="s">
        <v>16142</v>
      </c>
      <c r="H1470" t="s">
        <v>16143</v>
      </c>
    </row>
    <row r="1471" spans="1:8" x14ac:dyDescent="0.2">
      <c r="A1471" s="183" t="s">
        <v>4263</v>
      </c>
      <c r="B1471" t="s">
        <v>7192</v>
      </c>
      <c r="C1471">
        <v>12</v>
      </c>
      <c r="D1471" s="221" t="s">
        <v>3057</v>
      </c>
      <c r="E1471" s="186">
        <v>46293</v>
      </c>
      <c r="F1471" t="s">
        <v>16141</v>
      </c>
      <c r="G1471" s="183" t="s">
        <v>16142</v>
      </c>
      <c r="H1471" t="s">
        <v>16143</v>
      </c>
    </row>
    <row r="1472" spans="1:8" x14ac:dyDescent="0.2">
      <c r="A1472" s="183" t="s">
        <v>4264</v>
      </c>
      <c r="B1472" t="s">
        <v>7193</v>
      </c>
      <c r="C1472">
        <v>23</v>
      </c>
      <c r="D1472" s="221" t="s">
        <v>3057</v>
      </c>
      <c r="E1472" s="186">
        <v>46293</v>
      </c>
      <c r="F1472" t="s">
        <v>16141</v>
      </c>
      <c r="G1472" s="183" t="s">
        <v>16142</v>
      </c>
      <c r="H1472" t="s">
        <v>16143</v>
      </c>
    </row>
    <row r="1473" spans="1:8" x14ac:dyDescent="0.2">
      <c r="A1473" s="183" t="s">
        <v>4265</v>
      </c>
      <c r="B1473" t="s">
        <v>7194</v>
      </c>
      <c r="C1473">
        <v>20</v>
      </c>
      <c r="D1473" s="221" t="s">
        <v>3057</v>
      </c>
      <c r="E1473" s="186">
        <v>46293</v>
      </c>
      <c r="F1473" t="s">
        <v>16141</v>
      </c>
      <c r="G1473" s="183" t="s">
        <v>16142</v>
      </c>
      <c r="H1473" t="s">
        <v>16143</v>
      </c>
    </row>
    <row r="1474" spans="1:8" x14ac:dyDescent="0.2">
      <c r="A1474" s="183" t="s">
        <v>4266</v>
      </c>
      <c r="B1474" t="s">
        <v>7195</v>
      </c>
      <c r="C1474">
        <v>21</v>
      </c>
      <c r="D1474" s="221" t="s">
        <v>3057</v>
      </c>
      <c r="E1474" s="186">
        <v>46293</v>
      </c>
      <c r="F1474" t="s">
        <v>16141</v>
      </c>
      <c r="G1474" s="183" t="s">
        <v>16142</v>
      </c>
      <c r="H1474" t="s">
        <v>16143</v>
      </c>
    </row>
    <row r="1475" spans="1:8" x14ac:dyDescent="0.2">
      <c r="A1475" s="183" t="s">
        <v>4267</v>
      </c>
      <c r="B1475" t="s">
        <v>7196</v>
      </c>
      <c r="C1475">
        <v>16</v>
      </c>
      <c r="D1475" s="221" t="s">
        <v>3057</v>
      </c>
      <c r="E1475" s="186">
        <v>46293</v>
      </c>
      <c r="F1475" t="s">
        <v>16141</v>
      </c>
      <c r="G1475" s="183" t="s">
        <v>16142</v>
      </c>
      <c r="H1475" t="s">
        <v>16143</v>
      </c>
    </row>
    <row r="1476" spans="1:8" x14ac:dyDescent="0.2">
      <c r="A1476" s="183" t="s">
        <v>4268</v>
      </c>
      <c r="B1476" t="s">
        <v>7197</v>
      </c>
      <c r="C1476">
        <v>15</v>
      </c>
      <c r="D1476" s="221" t="s">
        <v>3057</v>
      </c>
      <c r="E1476" s="186">
        <v>46293</v>
      </c>
      <c r="F1476" t="s">
        <v>16141</v>
      </c>
      <c r="G1476" s="183" t="s">
        <v>16142</v>
      </c>
      <c r="H1476" t="s">
        <v>16143</v>
      </c>
    </row>
    <row r="1477" spans="1:8" x14ac:dyDescent="0.2">
      <c r="A1477" s="183" t="s">
        <v>4269</v>
      </c>
      <c r="B1477" t="s">
        <v>7198</v>
      </c>
      <c r="C1477">
        <v>19</v>
      </c>
      <c r="D1477" s="221" t="s">
        <v>3057</v>
      </c>
      <c r="E1477" s="186">
        <v>46293</v>
      </c>
      <c r="F1477" t="s">
        <v>16141</v>
      </c>
      <c r="G1477" s="183" t="s">
        <v>16142</v>
      </c>
      <c r="H1477" t="s">
        <v>16143</v>
      </c>
    </row>
    <row r="1478" spans="1:8" x14ac:dyDescent="0.2">
      <c r="A1478" s="183" t="s">
        <v>4270</v>
      </c>
      <c r="B1478" t="s">
        <v>7199</v>
      </c>
      <c r="C1478">
        <v>21</v>
      </c>
      <c r="D1478" s="221" t="s">
        <v>3057</v>
      </c>
      <c r="E1478" s="186">
        <v>46293</v>
      </c>
      <c r="F1478" t="s">
        <v>16141</v>
      </c>
      <c r="G1478" s="183" t="s">
        <v>16142</v>
      </c>
      <c r="H1478" t="s">
        <v>16143</v>
      </c>
    </row>
    <row r="1479" spans="1:8" x14ac:dyDescent="0.2">
      <c r="A1479" s="183" t="s">
        <v>4271</v>
      </c>
      <c r="B1479" t="s">
        <v>7200</v>
      </c>
      <c r="C1479">
        <v>18</v>
      </c>
      <c r="D1479" s="221" t="s">
        <v>3057</v>
      </c>
      <c r="E1479" s="186">
        <v>46293</v>
      </c>
      <c r="F1479" t="s">
        <v>16141</v>
      </c>
      <c r="G1479" s="183" t="s">
        <v>16142</v>
      </c>
      <c r="H1479" t="s">
        <v>16143</v>
      </c>
    </row>
    <row r="1480" spans="1:8" x14ac:dyDescent="0.2">
      <c r="A1480" s="183" t="s">
        <v>4272</v>
      </c>
      <c r="B1480" t="s">
        <v>7201</v>
      </c>
      <c r="C1480">
        <v>10</v>
      </c>
      <c r="D1480" s="221" t="s">
        <v>3057</v>
      </c>
      <c r="E1480" s="186">
        <v>46293</v>
      </c>
      <c r="F1480" t="s">
        <v>16141</v>
      </c>
      <c r="G1480" s="183" t="s">
        <v>16142</v>
      </c>
      <c r="H1480" t="s">
        <v>16143</v>
      </c>
    </row>
    <row r="1481" spans="1:8" x14ac:dyDescent="0.2">
      <c r="A1481" s="183" t="s">
        <v>10776</v>
      </c>
      <c r="B1481" t="s">
        <v>10777</v>
      </c>
      <c r="C1481">
        <v>3</v>
      </c>
      <c r="D1481" s="221" t="s">
        <v>3057</v>
      </c>
      <c r="E1481" s="186">
        <v>46293</v>
      </c>
      <c r="F1481" t="s">
        <v>16141</v>
      </c>
      <c r="G1481" s="183" t="s">
        <v>16145</v>
      </c>
      <c r="H1481" t="s">
        <v>16146</v>
      </c>
    </row>
    <row r="1482" spans="1:8" x14ac:dyDescent="0.2">
      <c r="A1482" s="183" t="s">
        <v>7202</v>
      </c>
      <c r="B1482" t="s">
        <v>7203</v>
      </c>
      <c r="C1482">
        <v>13</v>
      </c>
      <c r="D1482" s="221" t="s">
        <v>3057</v>
      </c>
      <c r="E1482" s="186">
        <v>46293</v>
      </c>
      <c r="F1482" t="s">
        <v>16141</v>
      </c>
      <c r="G1482" s="183" t="s">
        <v>16142</v>
      </c>
      <c r="H1482" t="s">
        <v>16143</v>
      </c>
    </row>
    <row r="1483" spans="1:8" x14ac:dyDescent="0.2">
      <c r="A1483" s="183" t="s">
        <v>7204</v>
      </c>
      <c r="B1483" t="s">
        <v>4273</v>
      </c>
      <c r="C1483">
        <v>5</v>
      </c>
      <c r="D1483" s="221" t="s">
        <v>3057</v>
      </c>
      <c r="E1483" s="186">
        <v>46293</v>
      </c>
      <c r="F1483" t="s">
        <v>16141</v>
      </c>
      <c r="G1483" s="183" t="s">
        <v>16142</v>
      </c>
      <c r="H1483" t="s">
        <v>16143</v>
      </c>
    </row>
    <row r="1484" spans="1:8" x14ac:dyDescent="0.2">
      <c r="A1484" s="183" t="s">
        <v>4274</v>
      </c>
      <c r="B1484" t="s">
        <v>7205</v>
      </c>
      <c r="C1484">
        <v>4</v>
      </c>
      <c r="D1484" s="221" t="s">
        <v>3057</v>
      </c>
      <c r="E1484" s="186">
        <v>46293</v>
      </c>
      <c r="F1484" t="s">
        <v>16141</v>
      </c>
      <c r="G1484" s="183" t="s">
        <v>16142</v>
      </c>
      <c r="H1484" t="s">
        <v>16143</v>
      </c>
    </row>
    <row r="1485" spans="1:8" x14ac:dyDescent="0.2">
      <c r="A1485" s="183" t="s">
        <v>4275</v>
      </c>
      <c r="B1485" t="s">
        <v>7206</v>
      </c>
      <c r="C1485">
        <v>5</v>
      </c>
      <c r="D1485" s="221" t="s">
        <v>3057</v>
      </c>
      <c r="E1485" s="186">
        <v>46293</v>
      </c>
      <c r="F1485" t="s">
        <v>16141</v>
      </c>
      <c r="G1485" s="183" t="s">
        <v>16142</v>
      </c>
      <c r="H1485" t="s">
        <v>16143</v>
      </c>
    </row>
    <row r="1486" spans="1:8" x14ac:dyDescent="0.2">
      <c r="A1486" s="183" t="s">
        <v>4276</v>
      </c>
      <c r="B1486" t="s">
        <v>7207</v>
      </c>
      <c r="C1486">
        <v>4</v>
      </c>
      <c r="D1486" s="221" t="s">
        <v>3057</v>
      </c>
      <c r="E1486" s="186">
        <v>46293</v>
      </c>
      <c r="F1486" t="s">
        <v>16141</v>
      </c>
      <c r="G1486" s="183" t="s">
        <v>16142</v>
      </c>
      <c r="H1486" t="s">
        <v>16143</v>
      </c>
    </row>
    <row r="1487" spans="1:8" x14ac:dyDescent="0.2">
      <c r="A1487" s="183" t="s">
        <v>7208</v>
      </c>
      <c r="B1487" t="s">
        <v>3543</v>
      </c>
      <c r="C1487">
        <v>1</v>
      </c>
      <c r="D1487" s="221" t="s">
        <v>3057</v>
      </c>
      <c r="E1487" s="186">
        <v>46293</v>
      </c>
      <c r="F1487" t="s">
        <v>16141</v>
      </c>
      <c r="G1487" s="183" t="s">
        <v>16142</v>
      </c>
      <c r="H1487" t="s">
        <v>16143</v>
      </c>
    </row>
    <row r="1488" spans="1:8" x14ac:dyDescent="0.2">
      <c r="A1488" s="183" t="s">
        <v>7209</v>
      </c>
      <c r="B1488" t="s">
        <v>3544</v>
      </c>
      <c r="C1488">
        <v>1</v>
      </c>
      <c r="D1488" s="221" t="s">
        <v>3057</v>
      </c>
      <c r="E1488" s="186">
        <v>46293</v>
      </c>
      <c r="F1488" t="s">
        <v>16141</v>
      </c>
      <c r="G1488" s="183" t="s">
        <v>16142</v>
      </c>
      <c r="H1488" t="s">
        <v>16143</v>
      </c>
    </row>
    <row r="1489" spans="1:8" x14ac:dyDescent="0.2">
      <c r="A1489" s="183" t="s">
        <v>4277</v>
      </c>
      <c r="B1489" t="s">
        <v>7210</v>
      </c>
      <c r="C1489">
        <v>7</v>
      </c>
      <c r="D1489" s="221" t="s">
        <v>3057</v>
      </c>
      <c r="E1489" s="186">
        <v>46293</v>
      </c>
      <c r="F1489" t="s">
        <v>16141</v>
      </c>
      <c r="G1489" s="183" t="s">
        <v>16142</v>
      </c>
      <c r="H1489" t="s">
        <v>16143</v>
      </c>
    </row>
    <row r="1490" spans="1:8" x14ac:dyDescent="0.2">
      <c r="A1490" s="183" t="s">
        <v>4278</v>
      </c>
      <c r="B1490" t="s">
        <v>7211</v>
      </c>
      <c r="C1490">
        <v>16</v>
      </c>
      <c r="D1490" s="221" t="s">
        <v>3057</v>
      </c>
      <c r="E1490" s="186">
        <v>46293</v>
      </c>
      <c r="F1490" t="s">
        <v>16141</v>
      </c>
      <c r="G1490" s="183" t="s">
        <v>16142</v>
      </c>
      <c r="H1490" t="s">
        <v>16143</v>
      </c>
    </row>
    <row r="1491" spans="1:8" x14ac:dyDescent="0.2">
      <c r="A1491" s="183" t="s">
        <v>4279</v>
      </c>
      <c r="B1491" t="s">
        <v>7212</v>
      </c>
      <c r="C1491">
        <v>16</v>
      </c>
      <c r="D1491" s="221" t="s">
        <v>3057</v>
      </c>
      <c r="E1491" s="186">
        <v>46293</v>
      </c>
      <c r="F1491" t="s">
        <v>16141</v>
      </c>
      <c r="G1491" s="183" t="s">
        <v>16142</v>
      </c>
      <c r="H1491" t="s">
        <v>16143</v>
      </c>
    </row>
    <row r="1492" spans="1:8" x14ac:dyDescent="0.2">
      <c r="A1492" s="183" t="s">
        <v>4280</v>
      </c>
      <c r="B1492" t="s">
        <v>7213</v>
      </c>
      <c r="C1492">
        <v>26</v>
      </c>
      <c r="D1492" s="221" t="s">
        <v>3057</v>
      </c>
      <c r="E1492" s="186">
        <v>46293</v>
      </c>
      <c r="F1492" t="s">
        <v>16141</v>
      </c>
      <c r="G1492" s="183" t="s">
        <v>16142</v>
      </c>
      <c r="H1492" t="s">
        <v>16143</v>
      </c>
    </row>
    <row r="1493" spans="1:8" x14ac:dyDescent="0.2">
      <c r="A1493" s="183" t="s">
        <v>4281</v>
      </c>
      <c r="B1493" t="s">
        <v>7214</v>
      </c>
      <c r="C1493">
        <v>33</v>
      </c>
      <c r="D1493" s="221" t="s">
        <v>3057</v>
      </c>
      <c r="E1493" s="186">
        <v>46293</v>
      </c>
      <c r="F1493" t="s">
        <v>16141</v>
      </c>
      <c r="G1493" s="183" t="s">
        <v>16142</v>
      </c>
      <c r="H1493" t="s">
        <v>16143</v>
      </c>
    </row>
    <row r="1494" spans="1:8" x14ac:dyDescent="0.2">
      <c r="A1494" s="183" t="s">
        <v>7215</v>
      </c>
      <c r="B1494" t="s">
        <v>7216</v>
      </c>
      <c r="C1494">
        <v>0</v>
      </c>
      <c r="D1494" s="221" t="s">
        <v>3057</v>
      </c>
      <c r="E1494" s="186">
        <v>46293</v>
      </c>
      <c r="F1494" t="s">
        <v>16141</v>
      </c>
      <c r="G1494" s="183" t="s">
        <v>16142</v>
      </c>
      <c r="H1494" t="s">
        <v>16143</v>
      </c>
    </row>
    <row r="1495" spans="1:8" x14ac:dyDescent="0.2">
      <c r="A1495" s="183" t="s">
        <v>7217</v>
      </c>
      <c r="B1495" t="s">
        <v>7218</v>
      </c>
      <c r="C1495">
        <v>0</v>
      </c>
      <c r="D1495" s="221" t="s">
        <v>3057</v>
      </c>
      <c r="E1495" s="186">
        <v>46293</v>
      </c>
      <c r="F1495" t="s">
        <v>16141</v>
      </c>
      <c r="G1495" s="183" t="s">
        <v>16142</v>
      </c>
      <c r="H1495" t="s">
        <v>16143</v>
      </c>
    </row>
    <row r="1496" spans="1:8" x14ac:dyDescent="0.2">
      <c r="A1496" s="183" t="s">
        <v>7219</v>
      </c>
      <c r="B1496" t="s">
        <v>7220</v>
      </c>
      <c r="C1496">
        <v>0</v>
      </c>
      <c r="D1496" s="221" t="s">
        <v>3057</v>
      </c>
      <c r="E1496" s="186">
        <v>46293</v>
      </c>
      <c r="F1496" t="s">
        <v>16141</v>
      </c>
      <c r="G1496" s="183" t="s">
        <v>16142</v>
      </c>
      <c r="H1496" t="s">
        <v>16143</v>
      </c>
    </row>
    <row r="1497" spans="1:8" x14ac:dyDescent="0.2">
      <c r="A1497" s="183" t="s">
        <v>7221</v>
      </c>
      <c r="B1497" t="s">
        <v>4282</v>
      </c>
      <c r="C1497">
        <v>5</v>
      </c>
      <c r="D1497" s="221" t="s">
        <v>3057</v>
      </c>
      <c r="E1497" s="186">
        <v>46293</v>
      </c>
      <c r="F1497" t="s">
        <v>16141</v>
      </c>
      <c r="G1497" s="183" t="s">
        <v>16142</v>
      </c>
      <c r="H1497" t="s">
        <v>16143</v>
      </c>
    </row>
    <row r="1498" spans="1:8" x14ac:dyDescent="0.2">
      <c r="A1498" s="183" t="s">
        <v>4283</v>
      </c>
      <c r="B1498" t="s">
        <v>7222</v>
      </c>
      <c r="C1498">
        <v>9</v>
      </c>
      <c r="D1498" s="221" t="s">
        <v>3057</v>
      </c>
      <c r="E1498" s="186">
        <v>46293</v>
      </c>
      <c r="F1498" t="s">
        <v>16141</v>
      </c>
      <c r="G1498" s="183" t="s">
        <v>16142</v>
      </c>
      <c r="H1498" t="s">
        <v>16143</v>
      </c>
    </row>
    <row r="1499" spans="1:8" x14ac:dyDescent="0.2">
      <c r="A1499" s="183" t="s">
        <v>4284</v>
      </c>
      <c r="B1499" t="s">
        <v>7223</v>
      </c>
      <c r="C1499">
        <v>8</v>
      </c>
      <c r="D1499" s="221" t="s">
        <v>3057</v>
      </c>
      <c r="E1499" s="186">
        <v>46293</v>
      </c>
      <c r="F1499" t="s">
        <v>16141</v>
      </c>
      <c r="G1499" s="183" t="s">
        <v>16142</v>
      </c>
      <c r="H1499" t="s">
        <v>16143</v>
      </c>
    </row>
    <row r="1500" spans="1:8" x14ac:dyDescent="0.2">
      <c r="A1500" s="183" t="s">
        <v>7224</v>
      </c>
      <c r="B1500" t="s">
        <v>7225</v>
      </c>
      <c r="C1500">
        <v>21</v>
      </c>
      <c r="D1500" s="221" t="s">
        <v>3057</v>
      </c>
      <c r="E1500" s="186">
        <v>46293</v>
      </c>
      <c r="F1500" t="s">
        <v>16141</v>
      </c>
      <c r="G1500" s="183" t="s">
        <v>16142</v>
      </c>
      <c r="H1500" t="s">
        <v>16143</v>
      </c>
    </row>
    <row r="1501" spans="1:8" x14ac:dyDescent="0.2">
      <c r="A1501" s="183" t="s">
        <v>7226</v>
      </c>
      <c r="B1501" t="s">
        <v>7227</v>
      </c>
      <c r="C1501">
        <v>22</v>
      </c>
      <c r="D1501" s="221" t="s">
        <v>3057</v>
      </c>
      <c r="E1501" s="186">
        <v>46293</v>
      </c>
      <c r="F1501" t="s">
        <v>16141</v>
      </c>
      <c r="G1501" s="183" t="s">
        <v>16142</v>
      </c>
      <c r="H1501" t="s">
        <v>16143</v>
      </c>
    </row>
    <row r="1502" spans="1:8" x14ac:dyDescent="0.2">
      <c r="A1502" s="183" t="s">
        <v>7228</v>
      </c>
      <c r="B1502" t="s">
        <v>7229</v>
      </c>
      <c r="C1502">
        <v>22</v>
      </c>
      <c r="D1502" s="221" t="s">
        <v>3057</v>
      </c>
      <c r="E1502" s="186">
        <v>46293</v>
      </c>
      <c r="F1502" t="s">
        <v>16141</v>
      </c>
      <c r="G1502" s="183" t="s">
        <v>16142</v>
      </c>
      <c r="H1502" t="s">
        <v>16143</v>
      </c>
    </row>
    <row r="1503" spans="1:8" x14ac:dyDescent="0.2">
      <c r="A1503" s="183" t="s">
        <v>7230</v>
      </c>
      <c r="B1503" t="s">
        <v>7231</v>
      </c>
      <c r="C1503">
        <v>28</v>
      </c>
      <c r="D1503" s="221" t="s">
        <v>3057</v>
      </c>
      <c r="E1503" s="186">
        <v>46293</v>
      </c>
      <c r="F1503" t="s">
        <v>16141</v>
      </c>
      <c r="G1503" s="183" t="s">
        <v>16142</v>
      </c>
      <c r="H1503" t="s">
        <v>16143</v>
      </c>
    </row>
    <row r="1504" spans="1:8" x14ac:dyDescent="0.2">
      <c r="A1504" s="183" t="s">
        <v>7232</v>
      </c>
      <c r="B1504" t="s">
        <v>7233</v>
      </c>
      <c r="C1504">
        <v>34</v>
      </c>
      <c r="D1504" s="221" t="s">
        <v>3057</v>
      </c>
      <c r="E1504" s="186">
        <v>46293</v>
      </c>
      <c r="F1504" t="s">
        <v>16141</v>
      </c>
      <c r="G1504" s="183" t="s">
        <v>16142</v>
      </c>
      <c r="H1504" t="s">
        <v>16143</v>
      </c>
    </row>
    <row r="1505" spans="1:8" x14ac:dyDescent="0.2">
      <c r="A1505" s="183" t="s">
        <v>7234</v>
      </c>
      <c r="B1505" t="s">
        <v>7235</v>
      </c>
      <c r="C1505">
        <v>35</v>
      </c>
      <c r="D1505" s="221" t="s">
        <v>3057</v>
      </c>
      <c r="E1505" s="186">
        <v>46293</v>
      </c>
      <c r="F1505" t="s">
        <v>16141</v>
      </c>
      <c r="G1505" s="183" t="s">
        <v>16142</v>
      </c>
      <c r="H1505" t="s">
        <v>16143</v>
      </c>
    </row>
    <row r="1506" spans="1:8" x14ac:dyDescent="0.2">
      <c r="A1506" s="183" t="s">
        <v>7236</v>
      </c>
      <c r="B1506" t="s">
        <v>7237</v>
      </c>
      <c r="C1506">
        <v>14</v>
      </c>
      <c r="D1506" s="221" t="s">
        <v>3057</v>
      </c>
      <c r="E1506" s="186">
        <v>46293</v>
      </c>
      <c r="F1506" t="s">
        <v>16141</v>
      </c>
      <c r="G1506" s="183" t="s">
        <v>16142</v>
      </c>
      <c r="H1506" t="s">
        <v>16143</v>
      </c>
    </row>
    <row r="1507" spans="1:8" x14ac:dyDescent="0.2">
      <c r="A1507" s="183" t="s">
        <v>15766</v>
      </c>
      <c r="B1507" t="s">
        <v>15767</v>
      </c>
      <c r="C1507">
        <v>199</v>
      </c>
      <c r="D1507" s="221" t="s">
        <v>3057</v>
      </c>
      <c r="E1507" s="186">
        <v>46293</v>
      </c>
      <c r="F1507" t="s">
        <v>16141</v>
      </c>
      <c r="G1507" s="183" t="s">
        <v>16145</v>
      </c>
      <c r="H1507" t="s">
        <v>16146</v>
      </c>
    </row>
    <row r="1508" spans="1:8" x14ac:dyDescent="0.2">
      <c r="A1508" s="183" t="s">
        <v>4285</v>
      </c>
      <c r="B1508" t="s">
        <v>7238</v>
      </c>
      <c r="C1508">
        <v>156</v>
      </c>
      <c r="D1508" s="221" t="s">
        <v>3057</v>
      </c>
      <c r="E1508" s="186">
        <v>46293</v>
      </c>
      <c r="F1508" t="s">
        <v>16141</v>
      </c>
      <c r="G1508" s="183" t="s">
        <v>16142</v>
      </c>
      <c r="H1508" t="s">
        <v>16143</v>
      </c>
    </row>
    <row r="1509" spans="1:8" x14ac:dyDescent="0.2">
      <c r="A1509" s="183" t="s">
        <v>4286</v>
      </c>
      <c r="B1509" t="s">
        <v>7239</v>
      </c>
      <c r="C1509">
        <v>102</v>
      </c>
      <c r="D1509" s="221" t="s">
        <v>3057</v>
      </c>
      <c r="E1509" s="186">
        <v>46293</v>
      </c>
      <c r="F1509" t="s">
        <v>16141</v>
      </c>
      <c r="G1509" s="183" t="s">
        <v>16142</v>
      </c>
      <c r="H1509" t="s">
        <v>16143</v>
      </c>
    </row>
    <row r="1510" spans="1:8" x14ac:dyDescent="0.2">
      <c r="A1510" s="183" t="s">
        <v>4287</v>
      </c>
      <c r="B1510" t="s">
        <v>7240</v>
      </c>
      <c r="C1510">
        <v>92</v>
      </c>
      <c r="D1510" s="221" t="s">
        <v>3057</v>
      </c>
      <c r="E1510" s="186">
        <v>46293</v>
      </c>
      <c r="F1510" t="s">
        <v>16141</v>
      </c>
      <c r="G1510" s="183" t="s">
        <v>16142</v>
      </c>
      <c r="H1510" t="s">
        <v>16143</v>
      </c>
    </row>
    <row r="1511" spans="1:8" x14ac:dyDescent="0.2">
      <c r="A1511" s="183" t="s">
        <v>4288</v>
      </c>
      <c r="B1511" t="s">
        <v>7241</v>
      </c>
      <c r="C1511">
        <v>151</v>
      </c>
      <c r="D1511" s="221" t="s">
        <v>3057</v>
      </c>
      <c r="E1511" s="186">
        <v>46293</v>
      </c>
      <c r="F1511" t="s">
        <v>16141</v>
      </c>
      <c r="G1511" s="183" t="s">
        <v>16142</v>
      </c>
      <c r="H1511" t="s">
        <v>16143</v>
      </c>
    </row>
    <row r="1512" spans="1:8" x14ac:dyDescent="0.2">
      <c r="A1512" s="183" t="s">
        <v>4289</v>
      </c>
      <c r="B1512" t="s">
        <v>7242</v>
      </c>
      <c r="C1512">
        <v>135</v>
      </c>
      <c r="D1512" s="221" t="s">
        <v>3057</v>
      </c>
      <c r="E1512" s="186">
        <v>46293</v>
      </c>
      <c r="F1512" t="s">
        <v>16141</v>
      </c>
      <c r="G1512" s="183" t="s">
        <v>16142</v>
      </c>
      <c r="H1512" t="s">
        <v>16143</v>
      </c>
    </row>
    <row r="1513" spans="1:8" x14ac:dyDescent="0.2">
      <c r="A1513" s="183" t="s">
        <v>4290</v>
      </c>
      <c r="B1513" t="s">
        <v>7243</v>
      </c>
      <c r="C1513">
        <v>221</v>
      </c>
      <c r="D1513" s="221" t="s">
        <v>3057</v>
      </c>
      <c r="E1513" s="186">
        <v>46293</v>
      </c>
      <c r="F1513" t="s">
        <v>16141</v>
      </c>
      <c r="G1513" s="183" t="s">
        <v>16142</v>
      </c>
      <c r="H1513" t="s">
        <v>16143</v>
      </c>
    </row>
    <row r="1514" spans="1:8" x14ac:dyDescent="0.2">
      <c r="A1514" s="183" t="s">
        <v>4291</v>
      </c>
      <c r="B1514" t="s">
        <v>7244</v>
      </c>
      <c r="C1514">
        <v>513</v>
      </c>
      <c r="D1514" s="221" t="s">
        <v>3057</v>
      </c>
      <c r="E1514" s="186">
        <v>46293</v>
      </c>
      <c r="F1514" t="s">
        <v>16141</v>
      </c>
      <c r="G1514" s="183" t="s">
        <v>16142</v>
      </c>
      <c r="H1514" t="s">
        <v>16143</v>
      </c>
    </row>
    <row r="1515" spans="1:8" x14ac:dyDescent="0.2">
      <c r="A1515" s="183" t="s">
        <v>4292</v>
      </c>
      <c r="B1515" t="s">
        <v>7245</v>
      </c>
      <c r="C1515">
        <v>408</v>
      </c>
      <c r="D1515" s="221" t="s">
        <v>3057</v>
      </c>
      <c r="E1515" s="186">
        <v>46293</v>
      </c>
      <c r="F1515" t="s">
        <v>16141</v>
      </c>
      <c r="G1515" s="183" t="s">
        <v>16142</v>
      </c>
      <c r="H1515" t="s">
        <v>16143</v>
      </c>
    </row>
    <row r="1516" spans="1:8" x14ac:dyDescent="0.2">
      <c r="A1516" s="183" t="s">
        <v>4293</v>
      </c>
      <c r="B1516" t="s">
        <v>7246</v>
      </c>
      <c r="C1516">
        <v>311</v>
      </c>
      <c r="D1516" s="221" t="s">
        <v>3057</v>
      </c>
      <c r="E1516" s="186">
        <v>46293</v>
      </c>
      <c r="F1516" t="s">
        <v>16141</v>
      </c>
      <c r="G1516" s="183" t="s">
        <v>16142</v>
      </c>
      <c r="H1516" t="s">
        <v>16143</v>
      </c>
    </row>
    <row r="1517" spans="1:8" x14ac:dyDescent="0.2">
      <c r="A1517" s="183" t="s">
        <v>4294</v>
      </c>
      <c r="B1517" t="s">
        <v>7247</v>
      </c>
      <c r="C1517">
        <v>432</v>
      </c>
      <c r="D1517" s="221" t="s">
        <v>3057</v>
      </c>
      <c r="E1517" s="186">
        <v>46293</v>
      </c>
      <c r="F1517" t="s">
        <v>16141</v>
      </c>
      <c r="G1517" s="183" t="s">
        <v>16142</v>
      </c>
      <c r="H1517" t="s">
        <v>16143</v>
      </c>
    </row>
    <row r="1518" spans="1:8" x14ac:dyDescent="0.2">
      <c r="A1518" s="183" t="s">
        <v>4295</v>
      </c>
      <c r="B1518" t="s">
        <v>7248</v>
      </c>
      <c r="C1518">
        <v>556</v>
      </c>
      <c r="D1518" s="221" t="s">
        <v>3057</v>
      </c>
      <c r="E1518" s="186">
        <v>46293</v>
      </c>
      <c r="F1518" t="s">
        <v>16141</v>
      </c>
      <c r="G1518" s="183" t="s">
        <v>16142</v>
      </c>
      <c r="H1518" t="s">
        <v>16143</v>
      </c>
    </row>
    <row r="1519" spans="1:8" x14ac:dyDescent="0.2">
      <c r="A1519" s="183" t="s">
        <v>4296</v>
      </c>
      <c r="B1519" t="s">
        <v>7249</v>
      </c>
      <c r="C1519">
        <v>401</v>
      </c>
      <c r="D1519" s="221" t="s">
        <v>3057</v>
      </c>
      <c r="E1519" s="186">
        <v>46293</v>
      </c>
      <c r="F1519" t="s">
        <v>16141</v>
      </c>
      <c r="G1519" s="183" t="s">
        <v>16142</v>
      </c>
      <c r="H1519" t="s">
        <v>16143</v>
      </c>
    </row>
    <row r="1520" spans="1:8" x14ac:dyDescent="0.2">
      <c r="A1520" s="183" t="s">
        <v>4297</v>
      </c>
      <c r="B1520" t="s">
        <v>7250</v>
      </c>
      <c r="C1520">
        <v>551</v>
      </c>
      <c r="D1520" s="221" t="s">
        <v>3057</v>
      </c>
      <c r="E1520" s="186">
        <v>46293</v>
      </c>
      <c r="F1520" t="s">
        <v>16141</v>
      </c>
      <c r="G1520" s="183" t="s">
        <v>16142</v>
      </c>
      <c r="H1520" t="s">
        <v>16143</v>
      </c>
    </row>
    <row r="1521" spans="1:8" x14ac:dyDescent="0.2">
      <c r="A1521" s="183" t="s">
        <v>4298</v>
      </c>
      <c r="B1521" t="s">
        <v>7251</v>
      </c>
      <c r="C1521">
        <v>508</v>
      </c>
      <c r="D1521" s="221" t="s">
        <v>3057</v>
      </c>
      <c r="E1521" s="186">
        <v>46293</v>
      </c>
      <c r="F1521" t="s">
        <v>16141</v>
      </c>
      <c r="G1521" s="183" t="s">
        <v>16142</v>
      </c>
      <c r="H1521" t="s">
        <v>16143</v>
      </c>
    </row>
    <row r="1522" spans="1:8" x14ac:dyDescent="0.2">
      <c r="A1522" s="183" t="s">
        <v>4299</v>
      </c>
      <c r="B1522" t="s">
        <v>7252</v>
      </c>
      <c r="C1522">
        <v>133</v>
      </c>
      <c r="D1522" s="221" t="s">
        <v>3057</v>
      </c>
      <c r="E1522" s="186">
        <v>46293</v>
      </c>
      <c r="F1522" t="s">
        <v>16141</v>
      </c>
      <c r="G1522" s="183" t="s">
        <v>16142</v>
      </c>
      <c r="H1522" t="s">
        <v>16143</v>
      </c>
    </row>
    <row r="1523" spans="1:8" x14ac:dyDescent="0.2">
      <c r="A1523" s="183" t="s">
        <v>4300</v>
      </c>
      <c r="B1523" t="s">
        <v>7253</v>
      </c>
      <c r="C1523">
        <v>63</v>
      </c>
      <c r="D1523" s="221" t="s">
        <v>3057</v>
      </c>
      <c r="E1523" s="186">
        <v>46293</v>
      </c>
      <c r="F1523" t="s">
        <v>16141</v>
      </c>
      <c r="G1523" s="183" t="s">
        <v>16142</v>
      </c>
      <c r="H1523" t="s">
        <v>16143</v>
      </c>
    </row>
    <row r="1524" spans="1:8" x14ac:dyDescent="0.2">
      <c r="A1524" s="183" t="s">
        <v>4301</v>
      </c>
      <c r="B1524" t="s">
        <v>7254</v>
      </c>
      <c r="C1524">
        <v>52</v>
      </c>
      <c r="D1524" s="221" t="s">
        <v>3057</v>
      </c>
      <c r="E1524" s="186">
        <v>46293</v>
      </c>
      <c r="F1524" t="s">
        <v>16141</v>
      </c>
      <c r="G1524" s="183" t="s">
        <v>16142</v>
      </c>
      <c r="H1524" t="s">
        <v>16143</v>
      </c>
    </row>
    <row r="1525" spans="1:8" x14ac:dyDescent="0.2">
      <c r="A1525" s="183" t="s">
        <v>4302</v>
      </c>
      <c r="B1525" t="s">
        <v>7255</v>
      </c>
      <c r="C1525">
        <v>96</v>
      </c>
      <c r="D1525" s="221" t="s">
        <v>3057</v>
      </c>
      <c r="E1525" s="186">
        <v>46293</v>
      </c>
      <c r="F1525" t="s">
        <v>16141</v>
      </c>
      <c r="G1525" s="183" t="s">
        <v>16142</v>
      </c>
      <c r="H1525" t="s">
        <v>16143</v>
      </c>
    </row>
    <row r="1526" spans="1:8" x14ac:dyDescent="0.2">
      <c r="A1526" s="183" t="s">
        <v>4303</v>
      </c>
      <c r="B1526" t="s">
        <v>7256</v>
      </c>
      <c r="C1526">
        <v>9</v>
      </c>
      <c r="D1526" s="221" t="s">
        <v>3057</v>
      </c>
      <c r="E1526" s="186">
        <v>46293</v>
      </c>
      <c r="F1526" t="s">
        <v>16141</v>
      </c>
      <c r="G1526" s="183" t="s">
        <v>16142</v>
      </c>
      <c r="H1526" t="s">
        <v>16143</v>
      </c>
    </row>
    <row r="1527" spans="1:8" x14ac:dyDescent="0.2">
      <c r="A1527" s="183" t="s">
        <v>4304</v>
      </c>
      <c r="B1527" t="s">
        <v>7257</v>
      </c>
      <c r="C1527">
        <v>11</v>
      </c>
      <c r="D1527" s="221" t="s">
        <v>3057</v>
      </c>
      <c r="E1527" s="186">
        <v>46293</v>
      </c>
      <c r="F1527" t="s">
        <v>16141</v>
      </c>
      <c r="G1527" s="183" t="s">
        <v>16142</v>
      </c>
      <c r="H1527" t="s">
        <v>16143</v>
      </c>
    </row>
    <row r="1528" spans="1:8" x14ac:dyDescent="0.2">
      <c r="A1528" s="183" t="s">
        <v>4305</v>
      </c>
      <c r="B1528" t="s">
        <v>7258</v>
      </c>
      <c r="C1528">
        <v>10</v>
      </c>
      <c r="D1528" s="221" t="s">
        <v>3057</v>
      </c>
      <c r="E1528" s="186">
        <v>46293</v>
      </c>
      <c r="F1528" t="s">
        <v>16141</v>
      </c>
      <c r="G1528" s="183" t="s">
        <v>16142</v>
      </c>
      <c r="H1528" t="s">
        <v>16143</v>
      </c>
    </row>
    <row r="1529" spans="1:8" x14ac:dyDescent="0.2">
      <c r="A1529" s="183" t="s">
        <v>4306</v>
      </c>
      <c r="B1529" t="s">
        <v>7259</v>
      </c>
      <c r="C1529">
        <v>6</v>
      </c>
      <c r="D1529" s="221" t="s">
        <v>3057</v>
      </c>
      <c r="E1529" s="186">
        <v>46293</v>
      </c>
      <c r="F1529" t="s">
        <v>16141</v>
      </c>
      <c r="G1529" s="183" t="s">
        <v>16142</v>
      </c>
      <c r="H1529" t="s">
        <v>16143</v>
      </c>
    </row>
    <row r="1530" spans="1:8" x14ac:dyDescent="0.2">
      <c r="A1530" s="183" t="s">
        <v>4307</v>
      </c>
      <c r="B1530" t="s">
        <v>7260</v>
      </c>
      <c r="C1530">
        <v>24</v>
      </c>
      <c r="D1530" s="221" t="s">
        <v>3057</v>
      </c>
      <c r="E1530" s="186">
        <v>46293</v>
      </c>
      <c r="F1530" t="s">
        <v>16141</v>
      </c>
      <c r="G1530" s="183" t="s">
        <v>16142</v>
      </c>
      <c r="H1530" t="s">
        <v>16143</v>
      </c>
    </row>
    <row r="1531" spans="1:8" x14ac:dyDescent="0.2">
      <c r="A1531" s="183" t="s">
        <v>4308</v>
      </c>
      <c r="B1531" t="s">
        <v>7261</v>
      </c>
      <c r="C1531">
        <v>10</v>
      </c>
      <c r="D1531" s="221" t="s">
        <v>3057</v>
      </c>
      <c r="E1531" s="186">
        <v>46293</v>
      </c>
      <c r="F1531" t="s">
        <v>16141</v>
      </c>
      <c r="G1531" s="183" t="s">
        <v>16142</v>
      </c>
      <c r="H1531" t="s">
        <v>16143</v>
      </c>
    </row>
    <row r="1532" spans="1:8" x14ac:dyDescent="0.2">
      <c r="A1532" s="183" t="s">
        <v>7262</v>
      </c>
      <c r="B1532" t="s">
        <v>7263</v>
      </c>
      <c r="C1532">
        <v>8</v>
      </c>
      <c r="D1532" s="221" t="s">
        <v>3057</v>
      </c>
      <c r="E1532" s="186">
        <v>46293</v>
      </c>
      <c r="F1532" t="s">
        <v>16141</v>
      </c>
      <c r="G1532" s="183" t="s">
        <v>16142</v>
      </c>
      <c r="H1532" t="s">
        <v>16143</v>
      </c>
    </row>
    <row r="1533" spans="1:8" x14ac:dyDescent="0.2">
      <c r="A1533" s="183" t="s">
        <v>7264</v>
      </c>
      <c r="B1533" t="s">
        <v>7265</v>
      </c>
      <c r="C1533">
        <v>9</v>
      </c>
      <c r="D1533" s="221" t="s">
        <v>3057</v>
      </c>
      <c r="E1533" s="186">
        <v>46293</v>
      </c>
      <c r="F1533" t="s">
        <v>16141</v>
      </c>
      <c r="G1533" s="183" t="s">
        <v>16142</v>
      </c>
      <c r="H1533" t="s">
        <v>16143</v>
      </c>
    </row>
    <row r="1534" spans="1:8" x14ac:dyDescent="0.2">
      <c r="A1534" s="183" t="s">
        <v>7266</v>
      </c>
      <c r="B1534" t="s">
        <v>7267</v>
      </c>
      <c r="C1534">
        <v>4</v>
      </c>
      <c r="D1534" s="221" t="s">
        <v>3057</v>
      </c>
      <c r="E1534" s="186">
        <v>46293</v>
      </c>
      <c r="F1534" t="s">
        <v>16141</v>
      </c>
      <c r="G1534" s="183" t="s">
        <v>16142</v>
      </c>
      <c r="H1534" t="s">
        <v>16143</v>
      </c>
    </row>
    <row r="1535" spans="1:8" x14ac:dyDescent="0.2">
      <c r="A1535" s="183" t="s">
        <v>7268</v>
      </c>
      <c r="B1535" t="s">
        <v>7269</v>
      </c>
      <c r="C1535">
        <v>8</v>
      </c>
      <c r="D1535" s="221" t="s">
        <v>3057</v>
      </c>
      <c r="E1535" s="186">
        <v>46293</v>
      </c>
      <c r="F1535" t="s">
        <v>16141</v>
      </c>
      <c r="G1535" s="183" t="s">
        <v>16142</v>
      </c>
      <c r="H1535" t="s">
        <v>16143</v>
      </c>
    </row>
    <row r="1536" spans="1:8" x14ac:dyDescent="0.2">
      <c r="A1536" s="183" t="s">
        <v>7270</v>
      </c>
      <c r="B1536" t="s">
        <v>7271</v>
      </c>
      <c r="C1536">
        <v>9</v>
      </c>
      <c r="D1536" s="221" t="s">
        <v>3057</v>
      </c>
      <c r="E1536" s="186">
        <v>46293</v>
      </c>
      <c r="F1536" t="s">
        <v>16141</v>
      </c>
      <c r="G1536" s="183" t="s">
        <v>16142</v>
      </c>
      <c r="H1536" t="s">
        <v>16143</v>
      </c>
    </row>
    <row r="1537" spans="1:8" x14ac:dyDescent="0.2">
      <c r="A1537" s="183" t="s">
        <v>4309</v>
      </c>
      <c r="B1537" t="s">
        <v>4310</v>
      </c>
      <c r="C1537">
        <v>0</v>
      </c>
      <c r="D1537" s="221" t="s">
        <v>3057</v>
      </c>
      <c r="E1537" s="186">
        <v>46293</v>
      </c>
      <c r="F1537" t="s">
        <v>16141</v>
      </c>
      <c r="G1537" s="183" t="s">
        <v>16145</v>
      </c>
      <c r="H1537" t="s">
        <v>16146</v>
      </c>
    </row>
    <row r="1538" spans="1:8" x14ac:dyDescent="0.2">
      <c r="A1538" s="183" t="s">
        <v>4309</v>
      </c>
      <c r="B1538" t="s">
        <v>4310</v>
      </c>
      <c r="C1538">
        <v>39</v>
      </c>
      <c r="D1538" s="221" t="s">
        <v>3057</v>
      </c>
      <c r="E1538" s="186">
        <v>46293</v>
      </c>
      <c r="F1538" t="s">
        <v>16141</v>
      </c>
      <c r="G1538" s="183" t="s">
        <v>16142</v>
      </c>
      <c r="H1538" t="s">
        <v>16143</v>
      </c>
    </row>
    <row r="1539" spans="1:8" x14ac:dyDescent="0.2">
      <c r="A1539" s="183" t="s">
        <v>4311</v>
      </c>
      <c r="B1539" t="s">
        <v>4312</v>
      </c>
      <c r="C1539">
        <v>0</v>
      </c>
      <c r="D1539" s="221" t="s">
        <v>3057</v>
      </c>
      <c r="E1539" s="186">
        <v>46293</v>
      </c>
      <c r="F1539" t="s">
        <v>16141</v>
      </c>
      <c r="G1539" s="183" t="s">
        <v>16145</v>
      </c>
      <c r="H1539" t="s">
        <v>16146</v>
      </c>
    </row>
    <row r="1540" spans="1:8" x14ac:dyDescent="0.2">
      <c r="A1540" s="183" t="s">
        <v>4311</v>
      </c>
      <c r="B1540" t="s">
        <v>4312</v>
      </c>
      <c r="C1540">
        <v>28</v>
      </c>
      <c r="D1540" s="221" t="s">
        <v>3057</v>
      </c>
      <c r="E1540" s="186">
        <v>46293</v>
      </c>
      <c r="F1540" t="s">
        <v>16141</v>
      </c>
      <c r="G1540" s="183" t="s">
        <v>16142</v>
      </c>
      <c r="H1540" t="s">
        <v>16143</v>
      </c>
    </row>
    <row r="1541" spans="1:8" x14ac:dyDescent="0.2">
      <c r="A1541" s="183" t="s">
        <v>10779</v>
      </c>
      <c r="B1541" t="s">
        <v>10780</v>
      </c>
      <c r="C1541">
        <v>2</v>
      </c>
      <c r="D1541" s="221" t="s">
        <v>3057</v>
      </c>
      <c r="E1541" s="186">
        <v>46293</v>
      </c>
      <c r="F1541" t="s">
        <v>16141</v>
      </c>
      <c r="G1541" s="183" t="s">
        <v>16145</v>
      </c>
      <c r="H1541" t="s">
        <v>16146</v>
      </c>
    </row>
    <row r="1542" spans="1:8" x14ac:dyDescent="0.2">
      <c r="A1542" s="183" t="s">
        <v>4313</v>
      </c>
      <c r="B1542" t="s">
        <v>4314</v>
      </c>
      <c r="C1542">
        <v>0</v>
      </c>
      <c r="D1542" s="221" t="s">
        <v>3057</v>
      </c>
      <c r="E1542" s="186">
        <v>46293</v>
      </c>
      <c r="F1542" t="s">
        <v>16141</v>
      </c>
      <c r="G1542" s="183" t="s">
        <v>16145</v>
      </c>
      <c r="H1542" t="s">
        <v>16146</v>
      </c>
    </row>
    <row r="1543" spans="1:8" x14ac:dyDescent="0.2">
      <c r="A1543" s="183" t="s">
        <v>4313</v>
      </c>
      <c r="B1543" t="s">
        <v>4314</v>
      </c>
      <c r="C1543">
        <v>19</v>
      </c>
      <c r="D1543" s="221" t="s">
        <v>3057</v>
      </c>
      <c r="E1543" s="186">
        <v>46293</v>
      </c>
      <c r="F1543" t="s">
        <v>16141</v>
      </c>
      <c r="G1543" s="183" t="s">
        <v>16142</v>
      </c>
      <c r="H1543" t="s">
        <v>16143</v>
      </c>
    </row>
    <row r="1544" spans="1:8" x14ac:dyDescent="0.2">
      <c r="A1544" s="183" t="s">
        <v>10781</v>
      </c>
      <c r="B1544" t="s">
        <v>10782</v>
      </c>
      <c r="C1544">
        <v>3</v>
      </c>
      <c r="D1544" s="221" t="s">
        <v>3057</v>
      </c>
      <c r="E1544" s="186">
        <v>46293</v>
      </c>
      <c r="F1544" t="s">
        <v>16141</v>
      </c>
      <c r="G1544" s="183" t="s">
        <v>16145</v>
      </c>
      <c r="H1544" t="s">
        <v>16146</v>
      </c>
    </row>
    <row r="1545" spans="1:8" x14ac:dyDescent="0.2">
      <c r="A1545" s="183" t="s">
        <v>15220</v>
      </c>
      <c r="B1545" t="s">
        <v>15221</v>
      </c>
      <c r="C1545">
        <v>1</v>
      </c>
      <c r="D1545" s="221" t="s">
        <v>3057</v>
      </c>
      <c r="E1545" s="186">
        <v>46293</v>
      </c>
      <c r="F1545" t="s">
        <v>16141</v>
      </c>
      <c r="G1545" s="183" t="s">
        <v>16145</v>
      </c>
      <c r="H1545" t="s">
        <v>16146</v>
      </c>
    </row>
    <row r="1546" spans="1:8" x14ac:dyDescent="0.2">
      <c r="A1546" s="183" t="s">
        <v>15222</v>
      </c>
      <c r="B1546" t="s">
        <v>15223</v>
      </c>
      <c r="C1546">
        <v>3</v>
      </c>
      <c r="D1546" s="221" t="s">
        <v>3057</v>
      </c>
      <c r="E1546" s="186">
        <v>46293</v>
      </c>
      <c r="F1546" t="s">
        <v>16141</v>
      </c>
      <c r="G1546" s="183" t="s">
        <v>16145</v>
      </c>
      <c r="H1546" t="s">
        <v>16146</v>
      </c>
    </row>
    <row r="1547" spans="1:8" x14ac:dyDescent="0.2">
      <c r="A1547" s="183" t="s">
        <v>15224</v>
      </c>
      <c r="B1547" t="s">
        <v>15225</v>
      </c>
      <c r="C1547">
        <v>2</v>
      </c>
      <c r="D1547" s="221" t="s">
        <v>3057</v>
      </c>
      <c r="E1547" s="186">
        <v>46293</v>
      </c>
      <c r="F1547" t="s">
        <v>16141</v>
      </c>
      <c r="G1547" s="183" t="s">
        <v>16145</v>
      </c>
      <c r="H1547" t="s">
        <v>16146</v>
      </c>
    </row>
    <row r="1548" spans="1:8" x14ac:dyDescent="0.2">
      <c r="A1548" s="183" t="s">
        <v>4315</v>
      </c>
      <c r="B1548" t="s">
        <v>4316</v>
      </c>
      <c r="C1548">
        <v>0</v>
      </c>
      <c r="D1548" s="221" t="s">
        <v>3057</v>
      </c>
      <c r="E1548" s="186">
        <v>46293</v>
      </c>
      <c r="F1548" t="s">
        <v>16141</v>
      </c>
      <c r="G1548" s="183" t="s">
        <v>16145</v>
      </c>
      <c r="H1548" t="s">
        <v>16146</v>
      </c>
    </row>
    <row r="1549" spans="1:8" x14ac:dyDescent="0.2">
      <c r="A1549" s="183" t="s">
        <v>4315</v>
      </c>
      <c r="B1549" t="s">
        <v>4316</v>
      </c>
      <c r="C1549">
        <v>24</v>
      </c>
      <c r="D1549" s="221" t="s">
        <v>3057</v>
      </c>
      <c r="E1549" s="186">
        <v>46293</v>
      </c>
      <c r="F1549" t="s">
        <v>16141</v>
      </c>
      <c r="G1549" s="183" t="s">
        <v>16142</v>
      </c>
      <c r="H1549" t="s">
        <v>16143</v>
      </c>
    </row>
    <row r="1550" spans="1:8" x14ac:dyDescent="0.2">
      <c r="A1550" s="183" t="s">
        <v>15336</v>
      </c>
      <c r="B1550" t="s">
        <v>15337</v>
      </c>
      <c r="C1550">
        <v>0</v>
      </c>
      <c r="D1550" s="221" t="s">
        <v>3057</v>
      </c>
      <c r="E1550" s="186">
        <v>46293</v>
      </c>
      <c r="F1550" t="s">
        <v>16141</v>
      </c>
      <c r="G1550" s="183" t="s">
        <v>16145</v>
      </c>
      <c r="H1550" t="s">
        <v>16146</v>
      </c>
    </row>
    <row r="1551" spans="1:8" x14ac:dyDescent="0.2">
      <c r="A1551" s="183" t="s">
        <v>4317</v>
      </c>
      <c r="B1551" t="s">
        <v>4318</v>
      </c>
      <c r="C1551">
        <v>0</v>
      </c>
      <c r="D1551" s="221" t="s">
        <v>3057</v>
      </c>
      <c r="E1551" s="186">
        <v>46293</v>
      </c>
      <c r="F1551" t="s">
        <v>16141</v>
      </c>
      <c r="G1551" s="183" t="s">
        <v>16145</v>
      </c>
      <c r="H1551" t="s">
        <v>16146</v>
      </c>
    </row>
    <row r="1552" spans="1:8" x14ac:dyDescent="0.2">
      <c r="A1552" s="183" t="s">
        <v>4317</v>
      </c>
      <c r="B1552" t="s">
        <v>4318</v>
      </c>
      <c r="C1552">
        <v>31</v>
      </c>
      <c r="D1552" s="221" t="s">
        <v>3057</v>
      </c>
      <c r="E1552" s="186">
        <v>46293</v>
      </c>
      <c r="F1552" t="s">
        <v>16141</v>
      </c>
      <c r="G1552" s="183" t="s">
        <v>16142</v>
      </c>
      <c r="H1552" t="s">
        <v>16143</v>
      </c>
    </row>
    <row r="1553" spans="1:8" x14ac:dyDescent="0.2">
      <c r="A1553" s="183" t="s">
        <v>4319</v>
      </c>
      <c r="B1553" t="s">
        <v>4320</v>
      </c>
      <c r="C1553">
        <v>0</v>
      </c>
      <c r="D1553" s="221" t="s">
        <v>3057</v>
      </c>
      <c r="E1553" s="186">
        <v>46293</v>
      </c>
      <c r="F1553" t="s">
        <v>16141</v>
      </c>
      <c r="G1553" s="183" t="s">
        <v>16145</v>
      </c>
      <c r="H1553" t="s">
        <v>16146</v>
      </c>
    </row>
    <row r="1554" spans="1:8" x14ac:dyDescent="0.2">
      <c r="A1554" s="183" t="s">
        <v>4319</v>
      </c>
      <c r="B1554" t="s">
        <v>4320</v>
      </c>
      <c r="C1554">
        <v>19</v>
      </c>
      <c r="D1554" s="221" t="s">
        <v>3057</v>
      </c>
      <c r="E1554" s="186">
        <v>46293</v>
      </c>
      <c r="F1554" t="s">
        <v>16141</v>
      </c>
      <c r="G1554" s="183" t="s">
        <v>16142</v>
      </c>
      <c r="H1554" t="s">
        <v>16143</v>
      </c>
    </row>
    <row r="1555" spans="1:8" x14ac:dyDescent="0.2">
      <c r="A1555" s="183" t="s">
        <v>4321</v>
      </c>
      <c r="B1555" t="s">
        <v>4322</v>
      </c>
      <c r="C1555">
        <v>0</v>
      </c>
      <c r="D1555" s="221" t="s">
        <v>3057</v>
      </c>
      <c r="E1555" s="186">
        <v>46293</v>
      </c>
      <c r="F1555" t="s">
        <v>16141</v>
      </c>
      <c r="G1555" s="183" t="s">
        <v>16145</v>
      </c>
      <c r="H1555" t="s">
        <v>16146</v>
      </c>
    </row>
    <row r="1556" spans="1:8" x14ac:dyDescent="0.2">
      <c r="A1556" s="183" t="s">
        <v>4321</v>
      </c>
      <c r="B1556" t="s">
        <v>4322</v>
      </c>
      <c r="C1556">
        <v>26</v>
      </c>
      <c r="D1556" s="221" t="s">
        <v>3057</v>
      </c>
      <c r="E1556" s="186">
        <v>46293</v>
      </c>
      <c r="F1556" t="s">
        <v>16141</v>
      </c>
      <c r="G1556" s="183" t="s">
        <v>16142</v>
      </c>
      <c r="H1556" t="s">
        <v>16143</v>
      </c>
    </row>
    <row r="1557" spans="1:8" x14ac:dyDescent="0.2">
      <c r="A1557" s="183" t="s">
        <v>10783</v>
      </c>
      <c r="B1557" t="s">
        <v>10784</v>
      </c>
      <c r="C1557">
        <v>47</v>
      </c>
      <c r="D1557" s="221" t="s">
        <v>3057</v>
      </c>
      <c r="E1557" s="186">
        <v>46293</v>
      </c>
      <c r="F1557" t="s">
        <v>16141</v>
      </c>
      <c r="G1557" s="183" t="s">
        <v>16145</v>
      </c>
      <c r="H1557" t="s">
        <v>16146</v>
      </c>
    </row>
    <row r="1558" spans="1:8" x14ac:dyDescent="0.2">
      <c r="A1558" s="183" t="s">
        <v>10785</v>
      </c>
      <c r="B1558" t="s">
        <v>10786</v>
      </c>
      <c r="C1558">
        <v>21</v>
      </c>
      <c r="D1558" s="221" t="s">
        <v>3057</v>
      </c>
      <c r="E1558" s="186">
        <v>46293</v>
      </c>
      <c r="F1558" t="s">
        <v>16141</v>
      </c>
      <c r="G1558" s="183" t="s">
        <v>16145</v>
      </c>
      <c r="H1558" t="s">
        <v>16146</v>
      </c>
    </row>
    <row r="1559" spans="1:8" x14ac:dyDescent="0.2">
      <c r="A1559" s="183" t="s">
        <v>10787</v>
      </c>
      <c r="B1559" t="s">
        <v>10788</v>
      </c>
      <c r="C1559">
        <v>31</v>
      </c>
      <c r="D1559" s="221" t="s">
        <v>3057</v>
      </c>
      <c r="E1559" s="186">
        <v>46293</v>
      </c>
      <c r="F1559" t="s">
        <v>16141</v>
      </c>
      <c r="G1559" s="183" t="s">
        <v>16145</v>
      </c>
      <c r="H1559" t="s">
        <v>16146</v>
      </c>
    </row>
    <row r="1560" spans="1:8" x14ac:dyDescent="0.2">
      <c r="A1560" s="183" t="s">
        <v>10789</v>
      </c>
      <c r="B1560" t="s">
        <v>10790</v>
      </c>
      <c r="C1560">
        <v>10</v>
      </c>
      <c r="D1560" s="221" t="s">
        <v>3057</v>
      </c>
      <c r="E1560" s="186">
        <v>46293</v>
      </c>
      <c r="F1560" t="s">
        <v>16141</v>
      </c>
      <c r="G1560" s="183" t="s">
        <v>16145</v>
      </c>
      <c r="H1560" t="s">
        <v>16146</v>
      </c>
    </row>
    <row r="1561" spans="1:8" x14ac:dyDescent="0.2">
      <c r="A1561" s="183" t="s">
        <v>10791</v>
      </c>
      <c r="B1561" t="s">
        <v>10792</v>
      </c>
      <c r="C1561">
        <v>24</v>
      </c>
      <c r="D1561" s="221" t="s">
        <v>3057</v>
      </c>
      <c r="E1561" s="186">
        <v>46293</v>
      </c>
      <c r="F1561" t="s">
        <v>16141</v>
      </c>
      <c r="G1561" s="183" t="s">
        <v>16145</v>
      </c>
      <c r="H1561" t="s">
        <v>16146</v>
      </c>
    </row>
    <row r="1562" spans="1:8" x14ac:dyDescent="0.2">
      <c r="A1562" s="183" t="s">
        <v>7272</v>
      </c>
      <c r="B1562" t="s">
        <v>7273</v>
      </c>
      <c r="C1562">
        <v>1174</v>
      </c>
      <c r="D1562" s="221" t="s">
        <v>3057</v>
      </c>
      <c r="E1562" s="186">
        <v>46293</v>
      </c>
      <c r="F1562" t="s">
        <v>16141</v>
      </c>
      <c r="G1562" s="183" t="s">
        <v>16142</v>
      </c>
      <c r="H1562" t="s">
        <v>16143</v>
      </c>
    </row>
    <row r="1563" spans="1:8" x14ac:dyDescent="0.2">
      <c r="A1563" s="183" t="s">
        <v>7274</v>
      </c>
      <c r="B1563" t="s">
        <v>4323</v>
      </c>
      <c r="C1563">
        <v>271</v>
      </c>
      <c r="D1563" s="221" t="s">
        <v>3057</v>
      </c>
      <c r="E1563" s="186">
        <v>46293</v>
      </c>
      <c r="F1563" t="s">
        <v>16141</v>
      </c>
      <c r="G1563" s="183" t="s">
        <v>16142</v>
      </c>
      <c r="H1563" t="s">
        <v>16143</v>
      </c>
    </row>
    <row r="1564" spans="1:8" x14ac:dyDescent="0.2">
      <c r="A1564" s="183" t="s">
        <v>7275</v>
      </c>
      <c r="B1564" t="s">
        <v>4324</v>
      </c>
      <c r="C1564">
        <v>1271</v>
      </c>
      <c r="D1564" s="221" t="s">
        <v>3057</v>
      </c>
      <c r="E1564" s="186">
        <v>46293</v>
      </c>
      <c r="F1564" t="s">
        <v>16141</v>
      </c>
      <c r="G1564" s="183" t="s">
        <v>16142</v>
      </c>
      <c r="H1564" t="s">
        <v>16143</v>
      </c>
    </row>
    <row r="1565" spans="1:8" x14ac:dyDescent="0.2">
      <c r="A1565" s="183" t="s">
        <v>7276</v>
      </c>
      <c r="B1565" t="s">
        <v>4325</v>
      </c>
      <c r="C1565">
        <v>149</v>
      </c>
      <c r="D1565" s="221" t="s">
        <v>3057</v>
      </c>
      <c r="E1565" s="186">
        <v>46293</v>
      </c>
      <c r="F1565" t="s">
        <v>16141</v>
      </c>
      <c r="G1565" s="183" t="s">
        <v>16142</v>
      </c>
      <c r="H1565" t="s">
        <v>16143</v>
      </c>
    </row>
    <row r="1566" spans="1:8" x14ac:dyDescent="0.2">
      <c r="A1566" s="183" t="s">
        <v>7277</v>
      </c>
      <c r="B1566" t="s">
        <v>4326</v>
      </c>
      <c r="C1566">
        <v>185</v>
      </c>
      <c r="D1566" s="221" t="s">
        <v>3057</v>
      </c>
      <c r="E1566" s="186">
        <v>46293</v>
      </c>
      <c r="F1566" t="s">
        <v>16141</v>
      </c>
      <c r="G1566" s="183" t="s">
        <v>16142</v>
      </c>
      <c r="H1566" t="s">
        <v>16143</v>
      </c>
    </row>
    <row r="1567" spans="1:8" x14ac:dyDescent="0.2">
      <c r="A1567" s="183" t="s">
        <v>7278</v>
      </c>
      <c r="B1567" t="s">
        <v>4327</v>
      </c>
      <c r="C1567">
        <v>1010</v>
      </c>
      <c r="D1567" s="221" t="s">
        <v>3057</v>
      </c>
      <c r="E1567" s="186">
        <v>46293</v>
      </c>
      <c r="F1567" t="s">
        <v>16141</v>
      </c>
      <c r="G1567" s="183" t="s">
        <v>16142</v>
      </c>
      <c r="H1567" t="s">
        <v>16143</v>
      </c>
    </row>
    <row r="1568" spans="1:8" x14ac:dyDescent="0.2">
      <c r="A1568" s="183" t="s">
        <v>7279</v>
      </c>
      <c r="B1568" t="s">
        <v>4328</v>
      </c>
      <c r="C1568">
        <v>317</v>
      </c>
      <c r="D1568" s="221" t="s">
        <v>3057</v>
      </c>
      <c r="E1568" s="186">
        <v>46293</v>
      </c>
      <c r="F1568" t="s">
        <v>16141</v>
      </c>
      <c r="G1568" s="183" t="s">
        <v>16142</v>
      </c>
      <c r="H1568" t="s">
        <v>16143</v>
      </c>
    </row>
    <row r="1569" spans="1:8" x14ac:dyDescent="0.2">
      <c r="A1569" s="183" t="s">
        <v>7280</v>
      </c>
      <c r="B1569" t="s">
        <v>4329</v>
      </c>
      <c r="C1569">
        <v>606</v>
      </c>
      <c r="D1569" s="221" t="s">
        <v>3057</v>
      </c>
      <c r="E1569" s="186">
        <v>46293</v>
      </c>
      <c r="F1569" t="s">
        <v>16141</v>
      </c>
      <c r="G1569" s="183" t="s">
        <v>16142</v>
      </c>
      <c r="H1569" t="s">
        <v>16143</v>
      </c>
    </row>
    <row r="1570" spans="1:8" x14ac:dyDescent="0.2">
      <c r="A1570" s="183" t="s">
        <v>7281</v>
      </c>
      <c r="B1570" t="s">
        <v>4330</v>
      </c>
      <c r="C1570">
        <v>683</v>
      </c>
      <c r="D1570" s="221" t="s">
        <v>3057</v>
      </c>
      <c r="E1570" s="186">
        <v>46293</v>
      </c>
      <c r="F1570" t="s">
        <v>16141</v>
      </c>
      <c r="G1570" s="183" t="s">
        <v>16142</v>
      </c>
      <c r="H1570" t="s">
        <v>16143</v>
      </c>
    </row>
    <row r="1571" spans="1:8" x14ac:dyDescent="0.2">
      <c r="A1571" s="183" t="s">
        <v>7282</v>
      </c>
      <c r="B1571" t="s">
        <v>4331</v>
      </c>
      <c r="C1571">
        <v>137</v>
      </c>
      <c r="D1571" s="221" t="s">
        <v>3057</v>
      </c>
      <c r="E1571" s="186">
        <v>46293</v>
      </c>
      <c r="F1571" t="s">
        <v>16141</v>
      </c>
      <c r="G1571" s="183" t="s">
        <v>16142</v>
      </c>
      <c r="H1571" t="s">
        <v>16143</v>
      </c>
    </row>
    <row r="1572" spans="1:8" x14ac:dyDescent="0.2">
      <c r="A1572" s="183" t="s">
        <v>7283</v>
      </c>
      <c r="B1572" t="s">
        <v>4332</v>
      </c>
      <c r="C1572">
        <v>159</v>
      </c>
      <c r="D1572" s="221" t="s">
        <v>3057</v>
      </c>
      <c r="E1572" s="186">
        <v>46293</v>
      </c>
      <c r="F1572" t="s">
        <v>16141</v>
      </c>
      <c r="G1572" s="183" t="s">
        <v>16142</v>
      </c>
      <c r="H1572" t="s">
        <v>16143</v>
      </c>
    </row>
    <row r="1573" spans="1:8" x14ac:dyDescent="0.2">
      <c r="A1573" s="183" t="s">
        <v>7284</v>
      </c>
      <c r="B1573" t="s">
        <v>4333</v>
      </c>
      <c r="C1573">
        <v>994</v>
      </c>
      <c r="D1573" s="221" t="s">
        <v>3057</v>
      </c>
      <c r="E1573" s="186">
        <v>46293</v>
      </c>
      <c r="F1573" t="s">
        <v>16141</v>
      </c>
      <c r="G1573" s="183" t="s">
        <v>16142</v>
      </c>
      <c r="H1573" t="s">
        <v>16143</v>
      </c>
    </row>
    <row r="1574" spans="1:8" x14ac:dyDescent="0.2">
      <c r="A1574" s="183" t="s">
        <v>7285</v>
      </c>
      <c r="B1574" t="s">
        <v>4334</v>
      </c>
      <c r="C1574">
        <v>540</v>
      </c>
      <c r="D1574" s="221" t="s">
        <v>3057</v>
      </c>
      <c r="E1574" s="186">
        <v>46293</v>
      </c>
      <c r="F1574" t="s">
        <v>16141</v>
      </c>
      <c r="G1574" s="183" t="s">
        <v>16142</v>
      </c>
      <c r="H1574" t="s">
        <v>16143</v>
      </c>
    </row>
    <row r="1575" spans="1:8" x14ac:dyDescent="0.2">
      <c r="A1575" s="183" t="s">
        <v>7286</v>
      </c>
      <c r="B1575" t="s">
        <v>4335</v>
      </c>
      <c r="C1575">
        <v>911</v>
      </c>
      <c r="D1575" s="221" t="s">
        <v>3057</v>
      </c>
      <c r="E1575" s="186">
        <v>46293</v>
      </c>
      <c r="F1575" t="s">
        <v>16141</v>
      </c>
      <c r="G1575" s="183" t="s">
        <v>16142</v>
      </c>
      <c r="H1575" t="s">
        <v>16143</v>
      </c>
    </row>
    <row r="1576" spans="1:8" x14ac:dyDescent="0.2">
      <c r="A1576" s="183" t="s">
        <v>7287</v>
      </c>
      <c r="B1576" t="s">
        <v>4336</v>
      </c>
      <c r="C1576">
        <v>743</v>
      </c>
      <c r="D1576" s="221" t="s">
        <v>3057</v>
      </c>
      <c r="E1576" s="186">
        <v>46293</v>
      </c>
      <c r="F1576" t="s">
        <v>16141</v>
      </c>
      <c r="G1576" s="183" t="s">
        <v>16142</v>
      </c>
      <c r="H1576" t="s">
        <v>16143</v>
      </c>
    </row>
    <row r="1577" spans="1:8" x14ac:dyDescent="0.2">
      <c r="A1577" s="183" t="s">
        <v>7288</v>
      </c>
      <c r="B1577" t="s">
        <v>4337</v>
      </c>
      <c r="C1577">
        <v>39</v>
      </c>
      <c r="D1577" s="221" t="s">
        <v>3057</v>
      </c>
      <c r="E1577" s="186">
        <v>46293</v>
      </c>
      <c r="F1577" t="s">
        <v>16141</v>
      </c>
      <c r="G1577" s="183" t="s">
        <v>16142</v>
      </c>
      <c r="H1577" t="s">
        <v>16143</v>
      </c>
    </row>
    <row r="1578" spans="1:8" x14ac:dyDescent="0.2">
      <c r="A1578" s="183" t="s">
        <v>7289</v>
      </c>
      <c r="B1578" t="s">
        <v>4338</v>
      </c>
      <c r="C1578">
        <v>417</v>
      </c>
      <c r="D1578" s="221" t="s">
        <v>3057</v>
      </c>
      <c r="E1578" s="186">
        <v>46293</v>
      </c>
      <c r="F1578" t="s">
        <v>16141</v>
      </c>
      <c r="G1578" s="183" t="s">
        <v>16142</v>
      </c>
      <c r="H1578" t="s">
        <v>16143</v>
      </c>
    </row>
    <row r="1579" spans="1:8" x14ac:dyDescent="0.2">
      <c r="A1579" s="183" t="s">
        <v>7290</v>
      </c>
      <c r="B1579" t="s">
        <v>4339</v>
      </c>
      <c r="C1579">
        <v>48</v>
      </c>
      <c r="D1579" s="221" t="s">
        <v>3057</v>
      </c>
      <c r="E1579" s="186">
        <v>46293</v>
      </c>
      <c r="F1579" t="s">
        <v>16141</v>
      </c>
      <c r="G1579" s="183" t="s">
        <v>16142</v>
      </c>
      <c r="H1579" t="s">
        <v>16143</v>
      </c>
    </row>
    <row r="1580" spans="1:8" x14ac:dyDescent="0.2">
      <c r="A1580" s="183" t="s">
        <v>7291</v>
      </c>
      <c r="B1580" t="s">
        <v>4340</v>
      </c>
      <c r="C1580">
        <v>27</v>
      </c>
      <c r="D1580" s="221" t="s">
        <v>3057</v>
      </c>
      <c r="E1580" s="186">
        <v>46293</v>
      </c>
      <c r="F1580" t="s">
        <v>16141</v>
      </c>
      <c r="G1580" s="183" t="s">
        <v>16142</v>
      </c>
      <c r="H1580" t="s">
        <v>16143</v>
      </c>
    </row>
    <row r="1581" spans="1:8" x14ac:dyDescent="0.2">
      <c r="A1581" s="183" t="s">
        <v>7292</v>
      </c>
      <c r="B1581" t="s">
        <v>7293</v>
      </c>
      <c r="C1581">
        <v>54</v>
      </c>
      <c r="D1581" s="221" t="s">
        <v>3057</v>
      </c>
      <c r="E1581" s="186">
        <v>46293</v>
      </c>
      <c r="F1581" t="s">
        <v>16141</v>
      </c>
      <c r="G1581" s="183" t="s">
        <v>16142</v>
      </c>
      <c r="H1581" t="s">
        <v>16143</v>
      </c>
    </row>
    <row r="1582" spans="1:8" x14ac:dyDescent="0.2">
      <c r="A1582" s="183" t="s">
        <v>7294</v>
      </c>
      <c r="B1582" t="s">
        <v>7295</v>
      </c>
      <c r="C1582">
        <v>196</v>
      </c>
      <c r="D1582" s="221" t="s">
        <v>3057</v>
      </c>
      <c r="E1582" s="186">
        <v>46293</v>
      </c>
      <c r="F1582" t="s">
        <v>16141</v>
      </c>
      <c r="G1582" s="183" t="s">
        <v>16142</v>
      </c>
      <c r="H1582" t="s">
        <v>16143</v>
      </c>
    </row>
    <row r="1583" spans="1:8" x14ac:dyDescent="0.2">
      <c r="A1583" s="183" t="s">
        <v>7296</v>
      </c>
      <c r="B1583" t="s">
        <v>7297</v>
      </c>
      <c r="C1583">
        <v>388</v>
      </c>
      <c r="D1583" s="221" t="s">
        <v>3057</v>
      </c>
      <c r="E1583" s="186">
        <v>46293</v>
      </c>
      <c r="F1583" t="s">
        <v>16141</v>
      </c>
      <c r="G1583" s="183" t="s">
        <v>16142</v>
      </c>
      <c r="H1583" t="s">
        <v>16143</v>
      </c>
    </row>
    <row r="1584" spans="1:8" x14ac:dyDescent="0.2">
      <c r="A1584" s="183" t="s">
        <v>7298</v>
      </c>
      <c r="B1584" t="s">
        <v>7299</v>
      </c>
      <c r="C1584">
        <v>28</v>
      </c>
      <c r="D1584" s="221" t="s">
        <v>3057</v>
      </c>
      <c r="E1584" s="186">
        <v>46293</v>
      </c>
      <c r="F1584" t="s">
        <v>16141</v>
      </c>
      <c r="G1584" s="183" t="s">
        <v>16142</v>
      </c>
      <c r="H1584" t="s">
        <v>16143</v>
      </c>
    </row>
    <row r="1585" spans="1:8" x14ac:dyDescent="0.2">
      <c r="A1585" s="183" t="s">
        <v>15874</v>
      </c>
      <c r="B1585" t="s">
        <v>15875</v>
      </c>
      <c r="C1585">
        <v>3</v>
      </c>
      <c r="D1585" s="221" t="s">
        <v>3057</v>
      </c>
      <c r="E1585" s="186">
        <v>46293</v>
      </c>
      <c r="F1585" t="s">
        <v>16141</v>
      </c>
      <c r="G1585" s="183" t="s">
        <v>16145</v>
      </c>
      <c r="H1585" t="s">
        <v>16146</v>
      </c>
    </row>
    <row r="1586" spans="1:8" x14ac:dyDescent="0.2">
      <c r="A1586" s="183" t="s">
        <v>15876</v>
      </c>
      <c r="B1586" t="s">
        <v>15877</v>
      </c>
      <c r="C1586">
        <v>2</v>
      </c>
      <c r="D1586" s="221" t="s">
        <v>3057</v>
      </c>
      <c r="E1586" s="186">
        <v>46293</v>
      </c>
      <c r="F1586" t="s">
        <v>16141</v>
      </c>
      <c r="G1586" s="183" t="s">
        <v>16145</v>
      </c>
      <c r="H1586" t="s">
        <v>16146</v>
      </c>
    </row>
    <row r="1587" spans="1:8" x14ac:dyDescent="0.2">
      <c r="A1587" s="183" t="s">
        <v>4341</v>
      </c>
      <c r="B1587" t="s">
        <v>7300</v>
      </c>
      <c r="C1587">
        <v>0</v>
      </c>
      <c r="D1587" s="221" t="s">
        <v>3057</v>
      </c>
      <c r="E1587" s="186">
        <v>46293</v>
      </c>
      <c r="F1587" t="s">
        <v>16141</v>
      </c>
      <c r="G1587" s="183" t="s">
        <v>16142</v>
      </c>
      <c r="H1587" t="s">
        <v>16143</v>
      </c>
    </row>
    <row r="1588" spans="1:8" x14ac:dyDescent="0.2">
      <c r="A1588" s="183" t="s">
        <v>7301</v>
      </c>
      <c r="B1588" t="s">
        <v>7302</v>
      </c>
      <c r="C1588">
        <v>0</v>
      </c>
      <c r="D1588" s="221" t="s">
        <v>3057</v>
      </c>
      <c r="E1588" s="186">
        <v>46293</v>
      </c>
      <c r="F1588" t="s">
        <v>16141</v>
      </c>
      <c r="G1588" s="183" t="s">
        <v>16142</v>
      </c>
      <c r="H1588" t="s">
        <v>16143</v>
      </c>
    </row>
    <row r="1589" spans="1:8" x14ac:dyDescent="0.2">
      <c r="A1589" s="183" t="s">
        <v>7303</v>
      </c>
      <c r="B1589" t="s">
        <v>7304</v>
      </c>
      <c r="C1589">
        <v>0</v>
      </c>
      <c r="D1589" s="221" t="s">
        <v>3057</v>
      </c>
      <c r="E1589" s="186">
        <v>46293</v>
      </c>
      <c r="F1589" t="s">
        <v>16141</v>
      </c>
      <c r="G1589" s="183" t="s">
        <v>16142</v>
      </c>
      <c r="H1589" t="s">
        <v>16143</v>
      </c>
    </row>
    <row r="1590" spans="1:8" x14ac:dyDescent="0.2">
      <c r="A1590" s="183" t="s">
        <v>4342</v>
      </c>
      <c r="B1590" t="s">
        <v>7305</v>
      </c>
      <c r="C1590">
        <v>15</v>
      </c>
      <c r="D1590" s="221" t="s">
        <v>3057</v>
      </c>
      <c r="E1590" s="186">
        <v>46293</v>
      </c>
      <c r="F1590" t="s">
        <v>16141</v>
      </c>
      <c r="G1590" s="183" t="s">
        <v>16142</v>
      </c>
      <c r="H1590" t="s">
        <v>16143</v>
      </c>
    </row>
    <row r="1591" spans="1:8" x14ac:dyDescent="0.2">
      <c r="A1591" s="183" t="s">
        <v>4343</v>
      </c>
      <c r="B1591" t="s">
        <v>7306</v>
      </c>
      <c r="C1591">
        <v>486</v>
      </c>
      <c r="D1591" s="221" t="s">
        <v>3057</v>
      </c>
      <c r="E1591" s="186">
        <v>46293</v>
      </c>
      <c r="F1591" t="s">
        <v>16141</v>
      </c>
      <c r="G1591" s="183" t="s">
        <v>16142</v>
      </c>
      <c r="H1591" t="s">
        <v>16143</v>
      </c>
    </row>
    <row r="1592" spans="1:8" x14ac:dyDescent="0.2">
      <c r="A1592" s="183" t="s">
        <v>4344</v>
      </c>
      <c r="B1592" t="s">
        <v>7307</v>
      </c>
      <c r="C1592">
        <v>29</v>
      </c>
      <c r="D1592" s="221" t="s">
        <v>3057</v>
      </c>
      <c r="E1592" s="186">
        <v>46293</v>
      </c>
      <c r="F1592" t="s">
        <v>16141</v>
      </c>
      <c r="G1592" s="183" t="s">
        <v>16142</v>
      </c>
      <c r="H1592" t="s">
        <v>16143</v>
      </c>
    </row>
    <row r="1593" spans="1:8" x14ac:dyDescent="0.2">
      <c r="A1593" s="183" t="s">
        <v>4345</v>
      </c>
      <c r="B1593" t="s">
        <v>7308</v>
      </c>
      <c r="C1593">
        <v>14</v>
      </c>
      <c r="D1593" s="221" t="s">
        <v>3057</v>
      </c>
      <c r="E1593" s="186">
        <v>46293</v>
      </c>
      <c r="F1593" t="s">
        <v>16141</v>
      </c>
      <c r="G1593" s="183" t="s">
        <v>16142</v>
      </c>
      <c r="H1593" t="s">
        <v>16143</v>
      </c>
    </row>
    <row r="1594" spans="1:8" x14ac:dyDescent="0.2">
      <c r="A1594" s="183" t="s">
        <v>4346</v>
      </c>
      <c r="B1594" t="s">
        <v>15885</v>
      </c>
      <c r="C1594">
        <v>9</v>
      </c>
      <c r="D1594" s="221" t="s">
        <v>3057</v>
      </c>
      <c r="E1594" s="186">
        <v>46293</v>
      </c>
      <c r="F1594" t="s">
        <v>16141</v>
      </c>
      <c r="G1594" s="183" t="s">
        <v>16142</v>
      </c>
      <c r="H1594" t="s">
        <v>16143</v>
      </c>
    </row>
    <row r="1595" spans="1:8" x14ac:dyDescent="0.2">
      <c r="A1595" s="183" t="s">
        <v>4347</v>
      </c>
      <c r="B1595" t="s">
        <v>15886</v>
      </c>
      <c r="C1595">
        <v>5</v>
      </c>
      <c r="D1595" s="221" t="s">
        <v>3057</v>
      </c>
      <c r="E1595" s="186">
        <v>46293</v>
      </c>
      <c r="F1595" t="s">
        <v>16141</v>
      </c>
      <c r="G1595" s="183" t="s">
        <v>16142</v>
      </c>
      <c r="H1595" t="s">
        <v>16143</v>
      </c>
    </row>
    <row r="1596" spans="1:8" x14ac:dyDescent="0.2">
      <c r="A1596" s="183" t="s">
        <v>4348</v>
      </c>
      <c r="B1596" t="s">
        <v>15887</v>
      </c>
      <c r="C1596">
        <v>21</v>
      </c>
      <c r="D1596" s="221" t="s">
        <v>3057</v>
      </c>
      <c r="E1596" s="186">
        <v>46293</v>
      </c>
      <c r="F1596" t="s">
        <v>16141</v>
      </c>
      <c r="G1596" s="183" t="s">
        <v>16142</v>
      </c>
      <c r="H1596" t="s">
        <v>16143</v>
      </c>
    </row>
    <row r="1597" spans="1:8" x14ac:dyDescent="0.2">
      <c r="A1597" s="183" t="s">
        <v>4349</v>
      </c>
      <c r="B1597" t="s">
        <v>15888</v>
      </c>
      <c r="C1597">
        <v>7</v>
      </c>
      <c r="D1597" s="221" t="s">
        <v>3057</v>
      </c>
      <c r="E1597" s="186">
        <v>46293</v>
      </c>
      <c r="F1597" t="s">
        <v>16141</v>
      </c>
      <c r="G1597" s="183" t="s">
        <v>16142</v>
      </c>
      <c r="H1597" t="s">
        <v>16143</v>
      </c>
    </row>
    <row r="1598" spans="1:8" x14ac:dyDescent="0.2">
      <c r="A1598" s="183" t="s">
        <v>4350</v>
      </c>
      <c r="B1598" t="s">
        <v>15889</v>
      </c>
      <c r="C1598">
        <v>33</v>
      </c>
      <c r="D1598" s="221" t="s">
        <v>3057</v>
      </c>
      <c r="E1598" s="186">
        <v>46293</v>
      </c>
      <c r="F1598" t="s">
        <v>16141</v>
      </c>
      <c r="G1598" s="183" t="s">
        <v>16142</v>
      </c>
      <c r="H1598" t="s">
        <v>16143</v>
      </c>
    </row>
    <row r="1599" spans="1:8" x14ac:dyDescent="0.2">
      <c r="A1599" s="183" t="s">
        <v>4351</v>
      </c>
      <c r="B1599" t="s">
        <v>15890</v>
      </c>
      <c r="C1599">
        <v>21</v>
      </c>
      <c r="D1599" s="221" t="s">
        <v>3057</v>
      </c>
      <c r="E1599" s="186">
        <v>46293</v>
      </c>
      <c r="F1599" t="s">
        <v>16141</v>
      </c>
      <c r="G1599" s="183" t="s">
        <v>16142</v>
      </c>
      <c r="H1599" t="s">
        <v>16143</v>
      </c>
    </row>
    <row r="1600" spans="1:8" x14ac:dyDescent="0.2">
      <c r="A1600" s="183" t="s">
        <v>4352</v>
      </c>
      <c r="B1600" t="s">
        <v>15891</v>
      </c>
      <c r="C1600">
        <v>6</v>
      </c>
      <c r="D1600" s="221" t="s">
        <v>3057</v>
      </c>
      <c r="E1600" s="186">
        <v>46293</v>
      </c>
      <c r="F1600" t="s">
        <v>16141</v>
      </c>
      <c r="G1600" s="183" t="s">
        <v>16142</v>
      </c>
      <c r="H1600" t="s">
        <v>16143</v>
      </c>
    </row>
    <row r="1601" spans="1:8" x14ac:dyDescent="0.2">
      <c r="A1601" s="183" t="s">
        <v>4353</v>
      </c>
      <c r="B1601" t="s">
        <v>15892</v>
      </c>
      <c r="C1601">
        <v>12</v>
      </c>
      <c r="D1601" s="221" t="s">
        <v>3057</v>
      </c>
      <c r="E1601" s="186">
        <v>46293</v>
      </c>
      <c r="F1601" t="s">
        <v>16141</v>
      </c>
      <c r="G1601" s="183" t="s">
        <v>16142</v>
      </c>
      <c r="H1601" t="s">
        <v>16143</v>
      </c>
    </row>
    <row r="1602" spans="1:8" x14ac:dyDescent="0.2">
      <c r="A1602" s="183" t="s">
        <v>4354</v>
      </c>
      <c r="B1602" t="s">
        <v>15893</v>
      </c>
      <c r="C1602">
        <v>36</v>
      </c>
      <c r="D1602" s="221" t="s">
        <v>3057</v>
      </c>
      <c r="E1602" s="186">
        <v>46293</v>
      </c>
      <c r="F1602" t="s">
        <v>16141</v>
      </c>
      <c r="G1602" s="183" t="s">
        <v>16142</v>
      </c>
      <c r="H1602" t="s">
        <v>16143</v>
      </c>
    </row>
    <row r="1603" spans="1:8" x14ac:dyDescent="0.2">
      <c r="A1603" s="183" t="s">
        <v>4355</v>
      </c>
      <c r="B1603" t="s">
        <v>15894</v>
      </c>
      <c r="C1603">
        <v>28</v>
      </c>
      <c r="D1603" s="221" t="s">
        <v>3057</v>
      </c>
      <c r="E1603" s="186">
        <v>46293</v>
      </c>
      <c r="F1603" t="s">
        <v>16141</v>
      </c>
      <c r="G1603" s="183" t="s">
        <v>16142</v>
      </c>
      <c r="H1603" t="s">
        <v>16143</v>
      </c>
    </row>
    <row r="1604" spans="1:8" x14ac:dyDescent="0.2">
      <c r="A1604" s="183" t="s">
        <v>4356</v>
      </c>
      <c r="B1604" t="s">
        <v>15895</v>
      </c>
      <c r="C1604">
        <v>13</v>
      </c>
      <c r="D1604" s="221" t="s">
        <v>3057</v>
      </c>
      <c r="E1604" s="186">
        <v>46293</v>
      </c>
      <c r="F1604" t="s">
        <v>16141</v>
      </c>
      <c r="G1604" s="183" t="s">
        <v>16142</v>
      </c>
      <c r="H1604" t="s">
        <v>16143</v>
      </c>
    </row>
    <row r="1605" spans="1:8" x14ac:dyDescent="0.2">
      <c r="A1605" s="183" t="s">
        <v>4357</v>
      </c>
      <c r="B1605" t="s">
        <v>4358</v>
      </c>
      <c r="C1605">
        <v>50</v>
      </c>
      <c r="D1605" s="221" t="s">
        <v>3057</v>
      </c>
      <c r="E1605" s="186">
        <v>46293</v>
      </c>
      <c r="F1605" t="s">
        <v>16141</v>
      </c>
      <c r="G1605" s="183" t="s">
        <v>16142</v>
      </c>
      <c r="H1605" t="s">
        <v>16143</v>
      </c>
    </row>
    <row r="1606" spans="1:8" x14ac:dyDescent="0.2">
      <c r="A1606" s="183" t="s">
        <v>4359</v>
      </c>
      <c r="B1606" t="s">
        <v>4360</v>
      </c>
      <c r="C1606">
        <v>3</v>
      </c>
      <c r="D1606" s="221" t="s">
        <v>3057</v>
      </c>
      <c r="E1606" s="186">
        <v>46293</v>
      </c>
      <c r="F1606" t="s">
        <v>16141</v>
      </c>
      <c r="G1606" s="183" t="s">
        <v>16142</v>
      </c>
      <c r="H1606" t="s">
        <v>16143</v>
      </c>
    </row>
    <row r="1607" spans="1:8" x14ac:dyDescent="0.2">
      <c r="A1607" s="183" t="s">
        <v>4361</v>
      </c>
      <c r="B1607" t="s">
        <v>4362</v>
      </c>
      <c r="C1607">
        <v>9</v>
      </c>
      <c r="D1607" s="221" t="s">
        <v>3057</v>
      </c>
      <c r="E1607" s="186">
        <v>46293</v>
      </c>
      <c r="F1607" t="s">
        <v>16141</v>
      </c>
      <c r="G1607" s="183" t="s">
        <v>16142</v>
      </c>
      <c r="H1607" t="s">
        <v>16143</v>
      </c>
    </row>
    <row r="1608" spans="1:8" x14ac:dyDescent="0.2">
      <c r="A1608" s="183" t="s">
        <v>4363</v>
      </c>
      <c r="B1608" t="s">
        <v>4364</v>
      </c>
      <c r="C1608">
        <v>127</v>
      </c>
      <c r="D1608" s="221" t="s">
        <v>3057</v>
      </c>
      <c r="E1608" s="186">
        <v>46293</v>
      </c>
      <c r="F1608" t="s">
        <v>16141</v>
      </c>
      <c r="G1608" s="183" t="s">
        <v>16142</v>
      </c>
      <c r="H1608" t="s">
        <v>16143</v>
      </c>
    </row>
    <row r="1609" spans="1:8" x14ac:dyDescent="0.2">
      <c r="A1609" s="183" t="s">
        <v>7309</v>
      </c>
      <c r="B1609" t="s">
        <v>7310</v>
      </c>
      <c r="C1609">
        <v>3</v>
      </c>
      <c r="D1609" s="221" t="s">
        <v>3057</v>
      </c>
      <c r="E1609" s="186">
        <v>46293</v>
      </c>
      <c r="F1609" t="s">
        <v>16141</v>
      </c>
      <c r="G1609" s="183" t="s">
        <v>16142</v>
      </c>
      <c r="H1609" t="s">
        <v>16143</v>
      </c>
    </row>
    <row r="1610" spans="1:8" x14ac:dyDescent="0.2">
      <c r="A1610" s="183" t="s">
        <v>4365</v>
      </c>
      <c r="B1610" t="s">
        <v>4366</v>
      </c>
      <c r="C1610">
        <v>29</v>
      </c>
      <c r="D1610" s="221" t="s">
        <v>3057</v>
      </c>
      <c r="E1610" s="186">
        <v>46293</v>
      </c>
      <c r="F1610" t="s">
        <v>16141</v>
      </c>
      <c r="G1610" s="183" t="s">
        <v>16142</v>
      </c>
      <c r="H1610" t="s">
        <v>16143</v>
      </c>
    </row>
    <row r="1611" spans="1:8" x14ac:dyDescent="0.2">
      <c r="A1611" s="183" t="s">
        <v>7311</v>
      </c>
      <c r="B1611" t="s">
        <v>7312</v>
      </c>
      <c r="C1611">
        <v>5</v>
      </c>
      <c r="D1611" s="221" t="s">
        <v>3057</v>
      </c>
      <c r="E1611" s="186">
        <v>46293</v>
      </c>
      <c r="F1611" t="s">
        <v>16141</v>
      </c>
      <c r="G1611" s="183" t="s">
        <v>16142</v>
      </c>
      <c r="H1611" t="s">
        <v>16143</v>
      </c>
    </row>
    <row r="1612" spans="1:8" x14ac:dyDescent="0.2">
      <c r="A1612" s="183" t="s">
        <v>4367</v>
      </c>
      <c r="B1612" t="s">
        <v>4368</v>
      </c>
      <c r="C1612">
        <v>134</v>
      </c>
      <c r="D1612" s="221" t="s">
        <v>3057</v>
      </c>
      <c r="E1612" s="186">
        <v>46293</v>
      </c>
      <c r="F1612" t="s">
        <v>16141</v>
      </c>
      <c r="G1612" s="183" t="s">
        <v>16142</v>
      </c>
      <c r="H1612" t="s">
        <v>16143</v>
      </c>
    </row>
    <row r="1613" spans="1:8" x14ac:dyDescent="0.2">
      <c r="A1613" s="183" t="s">
        <v>7313</v>
      </c>
      <c r="B1613" t="s">
        <v>7314</v>
      </c>
      <c r="C1613">
        <v>7</v>
      </c>
      <c r="D1613" s="221" t="s">
        <v>3057</v>
      </c>
      <c r="E1613" s="186">
        <v>46293</v>
      </c>
      <c r="F1613" t="s">
        <v>16141</v>
      </c>
      <c r="G1613" s="183" t="s">
        <v>16142</v>
      </c>
      <c r="H1613" t="s">
        <v>16143</v>
      </c>
    </row>
    <row r="1614" spans="1:8" x14ac:dyDescent="0.2">
      <c r="A1614" s="183" t="s">
        <v>4369</v>
      </c>
      <c r="B1614" t="s">
        <v>4370</v>
      </c>
      <c r="C1614">
        <v>160</v>
      </c>
      <c r="D1614" s="221" t="s">
        <v>3057</v>
      </c>
      <c r="E1614" s="186">
        <v>46293</v>
      </c>
      <c r="F1614" t="s">
        <v>16141</v>
      </c>
      <c r="G1614" s="183" t="s">
        <v>16142</v>
      </c>
      <c r="H1614" t="s">
        <v>16143</v>
      </c>
    </row>
    <row r="1615" spans="1:8" x14ac:dyDescent="0.2">
      <c r="A1615" s="183" t="s">
        <v>7315</v>
      </c>
      <c r="B1615" t="s">
        <v>7316</v>
      </c>
      <c r="C1615">
        <v>11</v>
      </c>
      <c r="D1615" s="221" t="s">
        <v>3057</v>
      </c>
      <c r="E1615" s="186">
        <v>46293</v>
      </c>
      <c r="F1615" t="s">
        <v>16141</v>
      </c>
      <c r="G1615" s="183" t="s">
        <v>16142</v>
      </c>
      <c r="H1615" t="s">
        <v>16143</v>
      </c>
    </row>
    <row r="1616" spans="1:8" x14ac:dyDescent="0.2">
      <c r="A1616" s="183" t="s">
        <v>4371</v>
      </c>
      <c r="B1616" t="s">
        <v>7317</v>
      </c>
      <c r="C1616">
        <v>3</v>
      </c>
      <c r="D1616" s="221" t="s">
        <v>3057</v>
      </c>
      <c r="E1616" s="186">
        <v>46293</v>
      </c>
      <c r="F1616" t="s">
        <v>16141</v>
      </c>
      <c r="G1616" s="183" t="s">
        <v>16142</v>
      </c>
      <c r="H1616" t="s">
        <v>16143</v>
      </c>
    </row>
    <row r="1617" spans="1:8" x14ac:dyDescent="0.2">
      <c r="A1617" s="183" t="s">
        <v>4372</v>
      </c>
      <c r="B1617" t="s">
        <v>4373</v>
      </c>
      <c r="C1617">
        <v>16</v>
      </c>
      <c r="D1617" s="221" t="s">
        <v>3057</v>
      </c>
      <c r="E1617" s="186">
        <v>46293</v>
      </c>
      <c r="F1617" t="s">
        <v>16141</v>
      </c>
      <c r="G1617" s="183" t="s">
        <v>16142</v>
      </c>
      <c r="H1617" t="s">
        <v>16143</v>
      </c>
    </row>
    <row r="1618" spans="1:8" x14ac:dyDescent="0.2">
      <c r="A1618" s="183" t="s">
        <v>4374</v>
      </c>
      <c r="B1618" t="s">
        <v>7318</v>
      </c>
      <c r="C1618">
        <v>30</v>
      </c>
      <c r="D1618" s="221" t="s">
        <v>3057</v>
      </c>
      <c r="E1618" s="186">
        <v>46293</v>
      </c>
      <c r="F1618" t="s">
        <v>16141</v>
      </c>
      <c r="G1618" s="183" t="s">
        <v>16142</v>
      </c>
      <c r="H1618" t="s">
        <v>16143</v>
      </c>
    </row>
    <row r="1619" spans="1:8" x14ac:dyDescent="0.2">
      <c r="A1619" s="183" t="s">
        <v>7319</v>
      </c>
      <c r="B1619" t="s">
        <v>7320</v>
      </c>
      <c r="C1619">
        <v>17</v>
      </c>
      <c r="D1619" s="221" t="s">
        <v>3057</v>
      </c>
      <c r="E1619" s="186">
        <v>46293</v>
      </c>
      <c r="F1619" t="s">
        <v>16141</v>
      </c>
      <c r="G1619" s="183" t="s">
        <v>16142</v>
      </c>
      <c r="H1619" t="s">
        <v>16143</v>
      </c>
    </row>
    <row r="1620" spans="1:8" x14ac:dyDescent="0.2">
      <c r="A1620" s="183" t="s">
        <v>4375</v>
      </c>
      <c r="B1620" t="s">
        <v>7321</v>
      </c>
      <c r="C1620">
        <v>5</v>
      </c>
      <c r="D1620" s="221" t="s">
        <v>3057</v>
      </c>
      <c r="E1620" s="186">
        <v>46293</v>
      </c>
      <c r="F1620" t="s">
        <v>16141</v>
      </c>
      <c r="G1620" s="183" t="s">
        <v>16142</v>
      </c>
      <c r="H1620" t="s">
        <v>16143</v>
      </c>
    </row>
    <row r="1621" spans="1:8" x14ac:dyDescent="0.2">
      <c r="A1621" s="183" t="s">
        <v>4376</v>
      </c>
      <c r="B1621" t="s">
        <v>7322</v>
      </c>
      <c r="C1621">
        <v>7</v>
      </c>
      <c r="D1621" s="221" t="s">
        <v>3057</v>
      </c>
      <c r="E1621" s="186">
        <v>46293</v>
      </c>
      <c r="F1621" t="s">
        <v>16141</v>
      </c>
      <c r="G1621" s="183" t="s">
        <v>16142</v>
      </c>
      <c r="H1621" t="s">
        <v>16143</v>
      </c>
    </row>
    <row r="1622" spans="1:8" x14ac:dyDescent="0.2">
      <c r="A1622" s="183" t="s">
        <v>4377</v>
      </c>
      <c r="B1622" t="s">
        <v>7323</v>
      </c>
      <c r="C1622">
        <v>5</v>
      </c>
      <c r="D1622" s="221" t="s">
        <v>3057</v>
      </c>
      <c r="E1622" s="186">
        <v>46293</v>
      </c>
      <c r="F1622" t="s">
        <v>16141</v>
      </c>
      <c r="G1622" s="183" t="s">
        <v>16142</v>
      </c>
      <c r="H1622" t="s">
        <v>16143</v>
      </c>
    </row>
    <row r="1623" spans="1:8" x14ac:dyDescent="0.2">
      <c r="A1623" s="183" t="s">
        <v>4378</v>
      </c>
      <c r="B1623" t="s">
        <v>7324</v>
      </c>
      <c r="C1623">
        <v>3</v>
      </c>
      <c r="D1623" s="221" t="s">
        <v>3057</v>
      </c>
      <c r="E1623" s="186">
        <v>46293</v>
      </c>
      <c r="F1623" t="s">
        <v>16141</v>
      </c>
      <c r="G1623" s="183" t="s">
        <v>16142</v>
      </c>
      <c r="H1623" t="s">
        <v>16143</v>
      </c>
    </row>
    <row r="1624" spans="1:8" x14ac:dyDescent="0.2">
      <c r="A1624" s="183" t="s">
        <v>4379</v>
      </c>
      <c r="B1624" t="s">
        <v>7325</v>
      </c>
      <c r="C1624">
        <v>3</v>
      </c>
      <c r="D1624" s="221" t="s">
        <v>3057</v>
      </c>
      <c r="E1624" s="186">
        <v>46293</v>
      </c>
      <c r="F1624" t="s">
        <v>16141</v>
      </c>
      <c r="G1624" s="183" t="s">
        <v>16142</v>
      </c>
      <c r="H1624" t="s">
        <v>16143</v>
      </c>
    </row>
    <row r="1625" spans="1:8" x14ac:dyDescent="0.2">
      <c r="A1625" s="183" t="s">
        <v>4380</v>
      </c>
      <c r="B1625" t="s">
        <v>4381</v>
      </c>
      <c r="C1625">
        <v>1</v>
      </c>
      <c r="D1625" s="221" t="s">
        <v>3057</v>
      </c>
      <c r="E1625" s="186">
        <v>46293</v>
      </c>
      <c r="F1625" t="s">
        <v>16141</v>
      </c>
      <c r="G1625" s="183" t="s">
        <v>16142</v>
      </c>
      <c r="H1625" t="s">
        <v>16143</v>
      </c>
    </row>
    <row r="1626" spans="1:8" x14ac:dyDescent="0.2">
      <c r="A1626" s="183" t="s">
        <v>4382</v>
      </c>
      <c r="B1626" t="s">
        <v>4383</v>
      </c>
      <c r="C1626">
        <v>3</v>
      </c>
      <c r="D1626" s="221" t="s">
        <v>3057</v>
      </c>
      <c r="E1626" s="186">
        <v>46293</v>
      </c>
      <c r="F1626" t="s">
        <v>16141</v>
      </c>
      <c r="G1626" s="183" t="s">
        <v>16142</v>
      </c>
      <c r="H1626" t="s">
        <v>16143</v>
      </c>
    </row>
    <row r="1627" spans="1:8" x14ac:dyDescent="0.2">
      <c r="A1627" s="183" t="s">
        <v>4384</v>
      </c>
      <c r="B1627" t="s">
        <v>7326</v>
      </c>
      <c r="C1627">
        <v>813</v>
      </c>
      <c r="D1627" s="221" t="s">
        <v>3057</v>
      </c>
      <c r="E1627" s="186">
        <v>46293</v>
      </c>
      <c r="F1627" t="s">
        <v>16141</v>
      </c>
      <c r="G1627" s="183" t="s">
        <v>16142</v>
      </c>
      <c r="H1627" t="s">
        <v>16143</v>
      </c>
    </row>
    <row r="1628" spans="1:8" x14ac:dyDescent="0.2">
      <c r="A1628" s="183" t="s">
        <v>4385</v>
      </c>
      <c r="B1628" t="s">
        <v>7327</v>
      </c>
      <c r="C1628">
        <v>539</v>
      </c>
      <c r="D1628" s="221" t="s">
        <v>3057</v>
      </c>
      <c r="E1628" s="186">
        <v>46293</v>
      </c>
      <c r="F1628" t="s">
        <v>16141</v>
      </c>
      <c r="G1628" s="183" t="s">
        <v>16142</v>
      </c>
      <c r="H1628" t="s">
        <v>16143</v>
      </c>
    </row>
    <row r="1629" spans="1:8" x14ac:dyDescent="0.2">
      <c r="A1629" s="183" t="s">
        <v>4386</v>
      </c>
      <c r="B1629" t="s">
        <v>3545</v>
      </c>
      <c r="C1629">
        <v>269</v>
      </c>
      <c r="D1629" s="221" t="s">
        <v>3057</v>
      </c>
      <c r="E1629" s="186">
        <v>46293</v>
      </c>
      <c r="F1629" t="s">
        <v>16141</v>
      </c>
      <c r="G1629" s="183" t="s">
        <v>16142</v>
      </c>
      <c r="H1629" t="s">
        <v>16143</v>
      </c>
    </row>
    <row r="1630" spans="1:8" x14ac:dyDescent="0.2">
      <c r="A1630" s="183" t="s">
        <v>4387</v>
      </c>
      <c r="B1630" t="s">
        <v>7328</v>
      </c>
      <c r="C1630">
        <v>184</v>
      </c>
      <c r="D1630" s="221" t="s">
        <v>3057</v>
      </c>
      <c r="E1630" s="186">
        <v>46293</v>
      </c>
      <c r="F1630" t="s">
        <v>16141</v>
      </c>
      <c r="G1630" s="183" t="s">
        <v>16142</v>
      </c>
      <c r="H1630" t="s">
        <v>16143</v>
      </c>
    </row>
    <row r="1631" spans="1:8" x14ac:dyDescent="0.2">
      <c r="A1631" s="183" t="s">
        <v>4388</v>
      </c>
      <c r="B1631" t="s">
        <v>7329</v>
      </c>
      <c r="C1631">
        <v>81</v>
      </c>
      <c r="D1631" s="221" t="s">
        <v>3057</v>
      </c>
      <c r="E1631" s="186">
        <v>46293</v>
      </c>
      <c r="F1631" t="s">
        <v>16141</v>
      </c>
      <c r="G1631" s="183" t="s">
        <v>16142</v>
      </c>
      <c r="H1631" t="s">
        <v>16143</v>
      </c>
    </row>
    <row r="1632" spans="1:8" x14ac:dyDescent="0.2">
      <c r="A1632" s="183" t="s">
        <v>4389</v>
      </c>
      <c r="B1632" t="s">
        <v>7330</v>
      </c>
      <c r="C1632">
        <v>89</v>
      </c>
      <c r="D1632" s="221" t="s">
        <v>3057</v>
      </c>
      <c r="E1632" s="186">
        <v>46293</v>
      </c>
      <c r="F1632" t="s">
        <v>16141</v>
      </c>
      <c r="G1632" s="183" t="s">
        <v>16142</v>
      </c>
      <c r="H1632" t="s">
        <v>16143</v>
      </c>
    </row>
    <row r="1633" spans="1:8" x14ac:dyDescent="0.2">
      <c r="A1633" s="183" t="s">
        <v>4390</v>
      </c>
      <c r="B1633" t="s">
        <v>7331</v>
      </c>
      <c r="C1633">
        <v>384</v>
      </c>
      <c r="D1633" s="221" t="s">
        <v>3057</v>
      </c>
      <c r="E1633" s="186">
        <v>46293</v>
      </c>
      <c r="F1633" t="s">
        <v>16141</v>
      </c>
      <c r="G1633" s="183" t="s">
        <v>16142</v>
      </c>
      <c r="H1633" t="s">
        <v>16143</v>
      </c>
    </row>
    <row r="1634" spans="1:8" x14ac:dyDescent="0.2">
      <c r="A1634" s="183" t="s">
        <v>4391</v>
      </c>
      <c r="B1634" t="s">
        <v>7332</v>
      </c>
      <c r="C1634">
        <v>316</v>
      </c>
      <c r="D1634" s="221" t="s">
        <v>3057</v>
      </c>
      <c r="E1634" s="186">
        <v>46293</v>
      </c>
      <c r="F1634" t="s">
        <v>16141</v>
      </c>
      <c r="G1634" s="183" t="s">
        <v>16142</v>
      </c>
      <c r="H1634" t="s">
        <v>16143</v>
      </c>
    </row>
    <row r="1635" spans="1:8" x14ac:dyDescent="0.2">
      <c r="A1635" s="183" t="s">
        <v>4392</v>
      </c>
      <c r="B1635" t="s">
        <v>7333</v>
      </c>
      <c r="C1635">
        <v>179</v>
      </c>
      <c r="D1635" s="221" t="s">
        <v>3057</v>
      </c>
      <c r="E1635" s="186">
        <v>46293</v>
      </c>
      <c r="F1635" t="s">
        <v>16141</v>
      </c>
      <c r="G1635" s="183" t="s">
        <v>16142</v>
      </c>
      <c r="H1635" t="s">
        <v>16143</v>
      </c>
    </row>
    <row r="1636" spans="1:8" x14ac:dyDescent="0.2">
      <c r="A1636" s="183" t="s">
        <v>4393</v>
      </c>
      <c r="B1636" t="s">
        <v>7334</v>
      </c>
      <c r="C1636">
        <v>64</v>
      </c>
      <c r="D1636" s="221" t="s">
        <v>3057</v>
      </c>
      <c r="E1636" s="186">
        <v>46293</v>
      </c>
      <c r="F1636" t="s">
        <v>16141</v>
      </c>
      <c r="G1636" s="183" t="s">
        <v>16142</v>
      </c>
      <c r="H1636" t="s">
        <v>16143</v>
      </c>
    </row>
    <row r="1637" spans="1:8" x14ac:dyDescent="0.2">
      <c r="A1637" s="183" t="s">
        <v>10793</v>
      </c>
      <c r="B1637" t="s">
        <v>10794</v>
      </c>
      <c r="C1637">
        <v>36</v>
      </c>
      <c r="D1637" s="221" t="s">
        <v>3057</v>
      </c>
      <c r="E1637" s="186">
        <v>46293</v>
      </c>
      <c r="F1637" t="s">
        <v>16141</v>
      </c>
      <c r="G1637" s="183" t="s">
        <v>16145</v>
      </c>
      <c r="H1637" t="s">
        <v>16146</v>
      </c>
    </row>
    <row r="1638" spans="1:8" x14ac:dyDescent="0.2">
      <c r="A1638" s="183" t="s">
        <v>10795</v>
      </c>
      <c r="B1638" t="s">
        <v>10796</v>
      </c>
      <c r="C1638">
        <v>0</v>
      </c>
      <c r="D1638" s="221" t="s">
        <v>3057</v>
      </c>
      <c r="E1638" s="186">
        <v>46293</v>
      </c>
      <c r="F1638" t="s">
        <v>16141</v>
      </c>
      <c r="G1638" s="183" t="s">
        <v>16145</v>
      </c>
      <c r="H1638" t="s">
        <v>16146</v>
      </c>
    </row>
    <row r="1639" spans="1:8" x14ac:dyDescent="0.2">
      <c r="A1639" s="183" t="s">
        <v>10797</v>
      </c>
      <c r="B1639" t="s">
        <v>10798</v>
      </c>
      <c r="C1639">
        <v>1845</v>
      </c>
      <c r="D1639" s="221" t="s">
        <v>3057</v>
      </c>
      <c r="E1639" s="186">
        <v>46293</v>
      </c>
      <c r="F1639" t="s">
        <v>16141</v>
      </c>
      <c r="G1639" s="183" t="s">
        <v>16145</v>
      </c>
      <c r="H1639" t="s">
        <v>16146</v>
      </c>
    </row>
    <row r="1640" spans="1:8" x14ac:dyDescent="0.2">
      <c r="A1640" s="183" t="s">
        <v>10799</v>
      </c>
      <c r="B1640" t="s">
        <v>10800</v>
      </c>
      <c r="C1640">
        <v>1823</v>
      </c>
      <c r="D1640" s="221" t="s">
        <v>3057</v>
      </c>
      <c r="E1640" s="186">
        <v>46293</v>
      </c>
      <c r="F1640" t="s">
        <v>16141</v>
      </c>
      <c r="G1640" s="183" t="s">
        <v>16145</v>
      </c>
      <c r="H1640" t="s">
        <v>16146</v>
      </c>
    </row>
    <row r="1641" spans="1:8" x14ac:dyDescent="0.2">
      <c r="A1641" s="183" t="s">
        <v>10801</v>
      </c>
      <c r="B1641" t="s">
        <v>10802</v>
      </c>
      <c r="C1641">
        <v>4419</v>
      </c>
      <c r="D1641" s="221" t="s">
        <v>3057</v>
      </c>
      <c r="E1641" s="186">
        <v>46293</v>
      </c>
      <c r="F1641" t="s">
        <v>16141</v>
      </c>
      <c r="G1641" s="183" t="s">
        <v>16145</v>
      </c>
      <c r="H1641" t="s">
        <v>16146</v>
      </c>
    </row>
    <row r="1642" spans="1:8" x14ac:dyDescent="0.2">
      <c r="A1642" s="183" t="s">
        <v>10803</v>
      </c>
      <c r="B1642" t="s">
        <v>10804</v>
      </c>
      <c r="C1642">
        <v>0</v>
      </c>
      <c r="D1642" s="221" t="s">
        <v>3057</v>
      </c>
      <c r="E1642" s="186">
        <v>46293</v>
      </c>
      <c r="F1642" t="s">
        <v>16141</v>
      </c>
      <c r="G1642" s="183" t="s">
        <v>16145</v>
      </c>
      <c r="H1642" t="s">
        <v>16146</v>
      </c>
    </row>
    <row r="1643" spans="1:8" x14ac:dyDescent="0.2">
      <c r="A1643" s="183" t="s">
        <v>10805</v>
      </c>
      <c r="B1643" t="s">
        <v>10806</v>
      </c>
      <c r="C1643">
        <v>447</v>
      </c>
      <c r="D1643" s="221" t="s">
        <v>3057</v>
      </c>
      <c r="E1643" s="186">
        <v>46293</v>
      </c>
      <c r="F1643" t="s">
        <v>16141</v>
      </c>
      <c r="G1643" s="183" t="s">
        <v>16145</v>
      </c>
      <c r="H1643" t="s">
        <v>16146</v>
      </c>
    </row>
    <row r="1644" spans="1:8" x14ac:dyDescent="0.2">
      <c r="A1644" s="183" t="s">
        <v>10807</v>
      </c>
      <c r="B1644" t="s">
        <v>10808</v>
      </c>
      <c r="C1644">
        <v>616</v>
      </c>
      <c r="D1644" s="221" t="s">
        <v>3057</v>
      </c>
      <c r="E1644" s="186">
        <v>46293</v>
      </c>
      <c r="F1644" t="s">
        <v>16141</v>
      </c>
      <c r="G1644" s="183" t="s">
        <v>16145</v>
      </c>
      <c r="H1644" t="s">
        <v>16146</v>
      </c>
    </row>
    <row r="1645" spans="1:8" x14ac:dyDescent="0.2">
      <c r="A1645" s="183" t="s">
        <v>10809</v>
      </c>
      <c r="B1645" t="s">
        <v>10810</v>
      </c>
      <c r="C1645">
        <v>5278</v>
      </c>
      <c r="D1645" s="221" t="s">
        <v>3057</v>
      </c>
      <c r="E1645" s="186">
        <v>46293</v>
      </c>
      <c r="F1645" t="s">
        <v>16141</v>
      </c>
      <c r="G1645" s="183" t="s">
        <v>16145</v>
      </c>
      <c r="H1645" t="s">
        <v>16146</v>
      </c>
    </row>
    <row r="1646" spans="1:8" x14ac:dyDescent="0.2">
      <c r="A1646" s="183" t="s">
        <v>7335</v>
      </c>
      <c r="B1646" t="s">
        <v>4394</v>
      </c>
      <c r="C1646">
        <v>52</v>
      </c>
      <c r="D1646" s="221" t="s">
        <v>3057</v>
      </c>
      <c r="E1646" s="186">
        <v>46293</v>
      </c>
      <c r="F1646" t="s">
        <v>16141</v>
      </c>
      <c r="G1646" s="183" t="s">
        <v>16142</v>
      </c>
      <c r="H1646" t="s">
        <v>16143</v>
      </c>
    </row>
    <row r="1647" spans="1:8" x14ac:dyDescent="0.2">
      <c r="A1647" s="183" t="s">
        <v>4395</v>
      </c>
      <c r="B1647" t="s">
        <v>7336</v>
      </c>
      <c r="C1647">
        <v>9</v>
      </c>
      <c r="D1647" s="221" t="s">
        <v>3057</v>
      </c>
      <c r="E1647" s="186">
        <v>46293</v>
      </c>
      <c r="F1647" t="s">
        <v>16141</v>
      </c>
      <c r="G1647" s="183" t="s">
        <v>16142</v>
      </c>
      <c r="H1647" t="s">
        <v>16143</v>
      </c>
    </row>
    <row r="1648" spans="1:8" x14ac:dyDescent="0.2">
      <c r="A1648" s="183" t="s">
        <v>7337</v>
      </c>
      <c r="B1648" t="s">
        <v>4396</v>
      </c>
      <c r="C1648">
        <v>0</v>
      </c>
      <c r="D1648" s="221" t="s">
        <v>3057</v>
      </c>
      <c r="E1648" s="186">
        <v>46293</v>
      </c>
      <c r="F1648" t="s">
        <v>16141</v>
      </c>
      <c r="G1648" s="183" t="s">
        <v>16142</v>
      </c>
      <c r="H1648" t="s">
        <v>16143</v>
      </c>
    </row>
    <row r="1649" spans="1:8" x14ac:dyDescent="0.2">
      <c r="A1649" s="183" t="s">
        <v>7338</v>
      </c>
      <c r="B1649" t="s">
        <v>4397</v>
      </c>
      <c r="C1649">
        <v>7</v>
      </c>
      <c r="D1649" s="221" t="s">
        <v>3057</v>
      </c>
      <c r="E1649" s="186">
        <v>46293</v>
      </c>
      <c r="F1649" t="s">
        <v>16141</v>
      </c>
      <c r="G1649" s="183" t="s">
        <v>16142</v>
      </c>
      <c r="H1649" t="s">
        <v>16143</v>
      </c>
    </row>
    <row r="1650" spans="1:8" x14ac:dyDescent="0.2">
      <c r="A1650" s="183" t="s">
        <v>7339</v>
      </c>
      <c r="B1650" t="s">
        <v>7340</v>
      </c>
      <c r="C1650">
        <v>1</v>
      </c>
      <c r="D1650" s="221" t="s">
        <v>3057</v>
      </c>
      <c r="E1650" s="186">
        <v>46293</v>
      </c>
      <c r="F1650" t="s">
        <v>16141</v>
      </c>
      <c r="G1650" s="183" t="s">
        <v>16142</v>
      </c>
      <c r="H1650" t="s">
        <v>16143</v>
      </c>
    </row>
    <row r="1651" spans="1:8" x14ac:dyDescent="0.2">
      <c r="A1651" s="183" t="s">
        <v>4398</v>
      </c>
      <c r="B1651" t="s">
        <v>3546</v>
      </c>
      <c r="C1651">
        <v>42</v>
      </c>
      <c r="D1651" s="221" t="s">
        <v>3057</v>
      </c>
      <c r="E1651" s="186">
        <v>46293</v>
      </c>
      <c r="F1651" t="s">
        <v>16141</v>
      </c>
      <c r="G1651" s="183" t="s">
        <v>16142</v>
      </c>
      <c r="H1651" t="s">
        <v>16143</v>
      </c>
    </row>
    <row r="1652" spans="1:8" x14ac:dyDescent="0.2">
      <c r="A1652" s="183" t="s">
        <v>4399</v>
      </c>
      <c r="B1652" t="s">
        <v>7345</v>
      </c>
      <c r="C1652">
        <v>548</v>
      </c>
      <c r="D1652" s="221" t="s">
        <v>3057</v>
      </c>
      <c r="E1652" s="186">
        <v>46293</v>
      </c>
      <c r="F1652" t="s">
        <v>16141</v>
      </c>
      <c r="G1652" s="183" t="s">
        <v>16142</v>
      </c>
      <c r="H1652" t="s">
        <v>16143</v>
      </c>
    </row>
    <row r="1653" spans="1:8" x14ac:dyDescent="0.2">
      <c r="A1653" s="183" t="s">
        <v>4400</v>
      </c>
      <c r="B1653" t="s">
        <v>15724</v>
      </c>
      <c r="C1653">
        <v>944</v>
      </c>
      <c r="D1653" s="221" t="s">
        <v>3057</v>
      </c>
      <c r="E1653" s="186">
        <v>46293</v>
      </c>
      <c r="F1653" t="s">
        <v>16141</v>
      </c>
      <c r="G1653" s="183" t="s">
        <v>16142</v>
      </c>
      <c r="H1653" t="s">
        <v>16143</v>
      </c>
    </row>
    <row r="1654" spans="1:8" x14ac:dyDescent="0.2">
      <c r="A1654" s="183" t="s">
        <v>4401</v>
      </c>
      <c r="B1654" t="s">
        <v>15725</v>
      </c>
      <c r="C1654">
        <v>90</v>
      </c>
      <c r="D1654" s="221" t="s">
        <v>3057</v>
      </c>
      <c r="E1654" s="186">
        <v>46293</v>
      </c>
      <c r="F1654" t="s">
        <v>16141</v>
      </c>
      <c r="G1654" s="183" t="s">
        <v>16142</v>
      </c>
      <c r="H1654" t="s">
        <v>16143</v>
      </c>
    </row>
    <row r="1655" spans="1:8" x14ac:dyDescent="0.2">
      <c r="A1655" s="183" t="s">
        <v>4402</v>
      </c>
      <c r="B1655" t="s">
        <v>15726</v>
      </c>
      <c r="C1655">
        <v>836</v>
      </c>
      <c r="D1655" s="221" t="s">
        <v>3057</v>
      </c>
      <c r="E1655" s="186">
        <v>46293</v>
      </c>
      <c r="F1655" t="s">
        <v>16141</v>
      </c>
      <c r="G1655" s="183" t="s">
        <v>16142</v>
      </c>
      <c r="H1655" t="s">
        <v>16143</v>
      </c>
    </row>
    <row r="1656" spans="1:8" x14ac:dyDescent="0.2">
      <c r="A1656" s="183" t="s">
        <v>4403</v>
      </c>
      <c r="B1656" t="s">
        <v>15727</v>
      </c>
      <c r="C1656">
        <v>360</v>
      </c>
      <c r="D1656" s="221" t="s">
        <v>3057</v>
      </c>
      <c r="E1656" s="186">
        <v>46293</v>
      </c>
      <c r="F1656" t="s">
        <v>16141</v>
      </c>
      <c r="G1656" s="183" t="s">
        <v>16142</v>
      </c>
      <c r="H1656" t="s">
        <v>16143</v>
      </c>
    </row>
    <row r="1657" spans="1:8" x14ac:dyDescent="0.2">
      <c r="A1657" s="183" t="s">
        <v>4404</v>
      </c>
      <c r="B1657" t="s">
        <v>7346</v>
      </c>
      <c r="C1657">
        <v>11</v>
      </c>
      <c r="D1657" s="221" t="s">
        <v>3057</v>
      </c>
      <c r="E1657" s="186">
        <v>46293</v>
      </c>
      <c r="F1657" t="s">
        <v>16141</v>
      </c>
      <c r="G1657" s="183" t="s">
        <v>16142</v>
      </c>
      <c r="H1657" t="s">
        <v>16143</v>
      </c>
    </row>
    <row r="1658" spans="1:8" x14ac:dyDescent="0.2">
      <c r="A1658" s="183" t="s">
        <v>4405</v>
      </c>
      <c r="B1658" t="s">
        <v>15728</v>
      </c>
      <c r="C1658">
        <v>509</v>
      </c>
      <c r="D1658" s="221" t="s">
        <v>3057</v>
      </c>
      <c r="E1658" s="186">
        <v>46293</v>
      </c>
      <c r="F1658" t="s">
        <v>16141</v>
      </c>
      <c r="G1658" s="183" t="s">
        <v>16142</v>
      </c>
      <c r="H1658" t="s">
        <v>16143</v>
      </c>
    </row>
    <row r="1659" spans="1:8" x14ac:dyDescent="0.2">
      <c r="A1659" s="183" t="s">
        <v>4406</v>
      </c>
      <c r="B1659" t="s">
        <v>15729</v>
      </c>
      <c r="C1659">
        <v>262</v>
      </c>
      <c r="D1659" s="221" t="s">
        <v>3057</v>
      </c>
      <c r="E1659" s="186">
        <v>46293</v>
      </c>
      <c r="F1659" t="s">
        <v>16141</v>
      </c>
      <c r="G1659" s="183" t="s">
        <v>16142</v>
      </c>
      <c r="H1659" t="s">
        <v>16143</v>
      </c>
    </row>
    <row r="1660" spans="1:8" x14ac:dyDescent="0.2">
      <c r="A1660" s="183" t="s">
        <v>4407</v>
      </c>
      <c r="B1660" t="s">
        <v>15730</v>
      </c>
      <c r="C1660">
        <v>574</v>
      </c>
      <c r="D1660" s="221" t="s">
        <v>3057</v>
      </c>
      <c r="E1660" s="186">
        <v>46293</v>
      </c>
      <c r="F1660" t="s">
        <v>16141</v>
      </c>
      <c r="G1660" s="183" t="s">
        <v>16142</v>
      </c>
      <c r="H1660" t="s">
        <v>16143</v>
      </c>
    </row>
    <row r="1661" spans="1:8" x14ac:dyDescent="0.2">
      <c r="A1661" s="183" t="s">
        <v>4408</v>
      </c>
      <c r="B1661" t="s">
        <v>15731</v>
      </c>
      <c r="C1661">
        <v>349</v>
      </c>
      <c r="D1661" s="221" t="s">
        <v>3057</v>
      </c>
      <c r="E1661" s="186">
        <v>46293</v>
      </c>
      <c r="F1661" t="s">
        <v>16141</v>
      </c>
      <c r="G1661" s="183" t="s">
        <v>16142</v>
      </c>
      <c r="H1661" t="s">
        <v>16143</v>
      </c>
    </row>
    <row r="1662" spans="1:8" x14ac:dyDescent="0.2">
      <c r="A1662" s="183" t="s">
        <v>4409</v>
      </c>
      <c r="B1662" t="s">
        <v>15732</v>
      </c>
      <c r="C1662">
        <v>324</v>
      </c>
      <c r="D1662" s="221" t="s">
        <v>3057</v>
      </c>
      <c r="E1662" s="186">
        <v>46293</v>
      </c>
      <c r="F1662" t="s">
        <v>16141</v>
      </c>
      <c r="G1662" s="183" t="s">
        <v>16142</v>
      </c>
      <c r="H1662" t="s">
        <v>16143</v>
      </c>
    </row>
    <row r="1663" spans="1:8" x14ac:dyDescent="0.2">
      <c r="A1663" s="183" t="s">
        <v>7347</v>
      </c>
      <c r="B1663" t="s">
        <v>7348</v>
      </c>
      <c r="C1663">
        <v>506</v>
      </c>
      <c r="D1663" s="221" t="s">
        <v>3057</v>
      </c>
      <c r="E1663" s="186">
        <v>46293</v>
      </c>
      <c r="F1663" t="s">
        <v>16141</v>
      </c>
      <c r="G1663" s="183" t="s">
        <v>16142</v>
      </c>
      <c r="H1663" t="s">
        <v>16143</v>
      </c>
    </row>
    <row r="1664" spans="1:8" x14ac:dyDescent="0.2">
      <c r="A1664" s="183" t="s">
        <v>7349</v>
      </c>
      <c r="B1664" t="s">
        <v>7350</v>
      </c>
      <c r="C1664">
        <v>903</v>
      </c>
      <c r="D1664" s="221" t="s">
        <v>3057</v>
      </c>
      <c r="E1664" s="186">
        <v>46293</v>
      </c>
      <c r="F1664" t="s">
        <v>16141</v>
      </c>
      <c r="G1664" s="183" t="s">
        <v>16142</v>
      </c>
      <c r="H1664" t="s">
        <v>16143</v>
      </c>
    </row>
    <row r="1665" spans="1:8" x14ac:dyDescent="0.2">
      <c r="A1665" s="183" t="s">
        <v>7351</v>
      </c>
      <c r="B1665" t="s">
        <v>7352</v>
      </c>
      <c r="C1665">
        <v>1176</v>
      </c>
      <c r="D1665" s="221" t="s">
        <v>3057</v>
      </c>
      <c r="E1665" s="186">
        <v>46293</v>
      </c>
      <c r="F1665" t="s">
        <v>16141</v>
      </c>
      <c r="G1665" s="183" t="s">
        <v>16142</v>
      </c>
      <c r="H1665" t="s">
        <v>16143</v>
      </c>
    </row>
    <row r="1666" spans="1:8" x14ac:dyDescent="0.2">
      <c r="A1666" s="183" t="s">
        <v>7353</v>
      </c>
      <c r="B1666" t="s">
        <v>7354</v>
      </c>
      <c r="C1666">
        <v>534</v>
      </c>
      <c r="D1666" s="221" t="s">
        <v>3057</v>
      </c>
      <c r="E1666" s="186">
        <v>46293</v>
      </c>
      <c r="F1666" t="s">
        <v>16141</v>
      </c>
      <c r="G1666" s="183" t="s">
        <v>16142</v>
      </c>
      <c r="H1666" t="s">
        <v>16143</v>
      </c>
    </row>
    <row r="1667" spans="1:8" x14ac:dyDescent="0.2">
      <c r="A1667" s="183" t="s">
        <v>7355</v>
      </c>
      <c r="B1667" t="s">
        <v>7356</v>
      </c>
      <c r="C1667">
        <v>539</v>
      </c>
      <c r="D1667" s="221" t="s">
        <v>3057</v>
      </c>
      <c r="E1667" s="186">
        <v>46293</v>
      </c>
      <c r="F1667" t="s">
        <v>16141</v>
      </c>
      <c r="G1667" s="183" t="s">
        <v>16142</v>
      </c>
      <c r="H1667" t="s">
        <v>16143</v>
      </c>
    </row>
    <row r="1668" spans="1:8" x14ac:dyDescent="0.2">
      <c r="A1668" s="183" t="s">
        <v>7357</v>
      </c>
      <c r="B1668" t="s">
        <v>7358</v>
      </c>
      <c r="C1668">
        <v>496</v>
      </c>
      <c r="D1668" s="221" t="s">
        <v>3057</v>
      </c>
      <c r="E1668" s="186">
        <v>46293</v>
      </c>
      <c r="F1668" t="s">
        <v>16141</v>
      </c>
      <c r="G1668" s="183" t="s">
        <v>16142</v>
      </c>
      <c r="H1668" t="s">
        <v>16143</v>
      </c>
    </row>
    <row r="1669" spans="1:8" x14ac:dyDescent="0.2">
      <c r="A1669" s="183" t="s">
        <v>7359</v>
      </c>
      <c r="B1669" t="s">
        <v>7360</v>
      </c>
      <c r="C1669">
        <v>194</v>
      </c>
      <c r="D1669" s="221" t="s">
        <v>3057</v>
      </c>
      <c r="E1669" s="186">
        <v>46293</v>
      </c>
      <c r="F1669" t="s">
        <v>16141</v>
      </c>
      <c r="G1669" s="183" t="s">
        <v>16142</v>
      </c>
      <c r="H1669" t="s">
        <v>16143</v>
      </c>
    </row>
    <row r="1670" spans="1:8" x14ac:dyDescent="0.2">
      <c r="A1670" s="183" t="s">
        <v>7361</v>
      </c>
      <c r="B1670" t="s">
        <v>7362</v>
      </c>
      <c r="C1670">
        <v>240</v>
      </c>
      <c r="D1670" s="221" t="s">
        <v>3057</v>
      </c>
      <c r="E1670" s="186">
        <v>46293</v>
      </c>
      <c r="F1670" t="s">
        <v>16141</v>
      </c>
      <c r="G1670" s="183" t="s">
        <v>16142</v>
      </c>
      <c r="H1670" t="s">
        <v>16143</v>
      </c>
    </row>
    <row r="1671" spans="1:8" x14ac:dyDescent="0.2">
      <c r="A1671" s="183" t="s">
        <v>7363</v>
      </c>
      <c r="B1671" t="s">
        <v>7364</v>
      </c>
      <c r="C1671">
        <v>223</v>
      </c>
      <c r="D1671" s="221" t="s">
        <v>3057</v>
      </c>
      <c r="E1671" s="186">
        <v>46293</v>
      </c>
      <c r="F1671" t="s">
        <v>16141</v>
      </c>
      <c r="G1671" s="183" t="s">
        <v>16142</v>
      </c>
      <c r="H1671" t="s">
        <v>16143</v>
      </c>
    </row>
    <row r="1672" spans="1:8" x14ac:dyDescent="0.2">
      <c r="A1672" s="183" t="s">
        <v>7365</v>
      </c>
      <c r="B1672" t="s">
        <v>7366</v>
      </c>
      <c r="C1672">
        <v>146</v>
      </c>
      <c r="D1672" s="221" t="s">
        <v>3057</v>
      </c>
      <c r="E1672" s="186">
        <v>46293</v>
      </c>
      <c r="F1672" t="s">
        <v>16141</v>
      </c>
      <c r="G1672" s="183" t="s">
        <v>16142</v>
      </c>
      <c r="H1672" t="s">
        <v>16143</v>
      </c>
    </row>
    <row r="1673" spans="1:8" x14ac:dyDescent="0.2">
      <c r="A1673" s="183" t="s">
        <v>7367</v>
      </c>
      <c r="B1673" t="s">
        <v>7368</v>
      </c>
      <c r="C1673">
        <v>415</v>
      </c>
      <c r="D1673" s="221" t="s">
        <v>3057</v>
      </c>
      <c r="E1673" s="186">
        <v>46293</v>
      </c>
      <c r="F1673" t="s">
        <v>16141</v>
      </c>
      <c r="G1673" s="183" t="s">
        <v>16142</v>
      </c>
      <c r="H1673" t="s">
        <v>16143</v>
      </c>
    </row>
    <row r="1674" spans="1:8" x14ac:dyDescent="0.2">
      <c r="A1674" s="183" t="s">
        <v>7369</v>
      </c>
      <c r="B1674" t="s">
        <v>7370</v>
      </c>
      <c r="C1674">
        <v>295</v>
      </c>
      <c r="D1674" s="221" t="s">
        <v>3057</v>
      </c>
      <c r="E1674" s="186">
        <v>46293</v>
      </c>
      <c r="F1674" t="s">
        <v>16141</v>
      </c>
      <c r="G1674" s="183" t="s">
        <v>16142</v>
      </c>
      <c r="H1674" t="s">
        <v>16143</v>
      </c>
    </row>
    <row r="1675" spans="1:8" x14ac:dyDescent="0.2">
      <c r="A1675" s="183" t="s">
        <v>7371</v>
      </c>
      <c r="B1675" t="s">
        <v>7372</v>
      </c>
      <c r="C1675">
        <v>257</v>
      </c>
      <c r="D1675" s="221" t="s">
        <v>3057</v>
      </c>
      <c r="E1675" s="186">
        <v>46293</v>
      </c>
      <c r="F1675" t="s">
        <v>16141</v>
      </c>
      <c r="G1675" s="183" t="s">
        <v>16142</v>
      </c>
      <c r="H1675" t="s">
        <v>16143</v>
      </c>
    </row>
    <row r="1676" spans="1:8" x14ac:dyDescent="0.2">
      <c r="A1676" s="183" t="s">
        <v>7373</v>
      </c>
      <c r="B1676" t="s">
        <v>7374</v>
      </c>
      <c r="C1676">
        <v>122</v>
      </c>
      <c r="D1676" s="221" t="s">
        <v>3057</v>
      </c>
      <c r="E1676" s="186">
        <v>46293</v>
      </c>
      <c r="F1676" t="s">
        <v>16141</v>
      </c>
      <c r="G1676" s="183" t="s">
        <v>16142</v>
      </c>
      <c r="H1676" t="s">
        <v>16143</v>
      </c>
    </row>
    <row r="1677" spans="1:8" x14ac:dyDescent="0.2">
      <c r="A1677" s="183" t="s">
        <v>4410</v>
      </c>
      <c r="B1677" t="s">
        <v>7375</v>
      </c>
      <c r="C1677">
        <v>89</v>
      </c>
      <c r="D1677" s="221" t="s">
        <v>3057</v>
      </c>
      <c r="E1677" s="186">
        <v>46293</v>
      </c>
      <c r="F1677" t="s">
        <v>16141</v>
      </c>
      <c r="G1677" s="183" t="s">
        <v>16142</v>
      </c>
      <c r="H1677" t="s">
        <v>16143</v>
      </c>
    </row>
    <row r="1678" spans="1:8" x14ac:dyDescent="0.2">
      <c r="A1678" s="183" t="s">
        <v>15994</v>
      </c>
      <c r="B1678" t="s">
        <v>15995</v>
      </c>
      <c r="C1678">
        <v>3</v>
      </c>
      <c r="D1678" s="221" t="s">
        <v>3057</v>
      </c>
      <c r="E1678" s="186">
        <v>46293</v>
      </c>
      <c r="F1678" t="s">
        <v>16141</v>
      </c>
      <c r="G1678" s="183" t="s">
        <v>16142</v>
      </c>
      <c r="H1678" t="s">
        <v>16143</v>
      </c>
    </row>
    <row r="1679" spans="1:8" x14ac:dyDescent="0.2">
      <c r="A1679" s="183" t="s">
        <v>15934</v>
      </c>
      <c r="B1679" t="s">
        <v>15935</v>
      </c>
      <c r="C1679">
        <v>6</v>
      </c>
      <c r="D1679" s="221" t="s">
        <v>3057</v>
      </c>
      <c r="E1679" s="186">
        <v>46293</v>
      </c>
      <c r="F1679" t="s">
        <v>16141</v>
      </c>
      <c r="G1679" s="183" t="s">
        <v>16142</v>
      </c>
      <c r="H1679" t="s">
        <v>16143</v>
      </c>
    </row>
    <row r="1680" spans="1:8" x14ac:dyDescent="0.2">
      <c r="A1680" s="183" t="s">
        <v>15996</v>
      </c>
      <c r="B1680" t="s">
        <v>15997</v>
      </c>
      <c r="C1680">
        <v>5</v>
      </c>
      <c r="D1680" s="221" t="s">
        <v>3057</v>
      </c>
      <c r="E1680" s="186">
        <v>46293</v>
      </c>
      <c r="F1680" t="s">
        <v>16141</v>
      </c>
      <c r="G1680" s="183" t="s">
        <v>16142</v>
      </c>
      <c r="H1680" t="s">
        <v>16143</v>
      </c>
    </row>
    <row r="1681" spans="1:8" x14ac:dyDescent="0.2">
      <c r="A1681" s="183" t="s">
        <v>15936</v>
      </c>
      <c r="B1681" t="s">
        <v>15937</v>
      </c>
      <c r="C1681">
        <v>4</v>
      </c>
      <c r="D1681" s="221" t="s">
        <v>3057</v>
      </c>
      <c r="E1681" s="186">
        <v>46293</v>
      </c>
      <c r="F1681" t="s">
        <v>16141</v>
      </c>
      <c r="G1681" s="183" t="s">
        <v>16142</v>
      </c>
      <c r="H1681" t="s">
        <v>16143</v>
      </c>
    </row>
    <row r="1682" spans="1:8" x14ac:dyDescent="0.2">
      <c r="A1682" s="183" t="s">
        <v>15998</v>
      </c>
      <c r="B1682" t="s">
        <v>15999</v>
      </c>
      <c r="C1682">
        <v>3</v>
      </c>
      <c r="D1682" s="221" t="s">
        <v>3057</v>
      </c>
      <c r="E1682" s="186">
        <v>46293</v>
      </c>
      <c r="F1682" t="s">
        <v>16141</v>
      </c>
      <c r="G1682" s="183" t="s">
        <v>16142</v>
      </c>
      <c r="H1682" t="s">
        <v>16143</v>
      </c>
    </row>
    <row r="1683" spans="1:8" x14ac:dyDescent="0.2">
      <c r="A1683" s="183" t="s">
        <v>15938</v>
      </c>
      <c r="B1683" t="s">
        <v>15939</v>
      </c>
      <c r="C1683">
        <v>13</v>
      </c>
      <c r="D1683" s="221" t="s">
        <v>3057</v>
      </c>
      <c r="E1683" s="186">
        <v>46293</v>
      </c>
      <c r="F1683" t="s">
        <v>16141</v>
      </c>
      <c r="G1683" s="183" t="s">
        <v>16142</v>
      </c>
      <c r="H1683" t="s">
        <v>16143</v>
      </c>
    </row>
    <row r="1684" spans="1:8" x14ac:dyDescent="0.2">
      <c r="A1684" s="183" t="s">
        <v>4412</v>
      </c>
      <c r="B1684" t="s">
        <v>7382</v>
      </c>
      <c r="C1684">
        <v>36</v>
      </c>
      <c r="D1684" s="221" t="s">
        <v>3057</v>
      </c>
      <c r="E1684" s="186">
        <v>46293</v>
      </c>
      <c r="F1684" t="s">
        <v>16141</v>
      </c>
      <c r="G1684" s="183" t="s">
        <v>16142</v>
      </c>
      <c r="H1684" t="s">
        <v>16143</v>
      </c>
    </row>
    <row r="1685" spans="1:8" x14ac:dyDescent="0.2">
      <c r="A1685" s="183" t="s">
        <v>15940</v>
      </c>
      <c r="B1685" t="s">
        <v>15941</v>
      </c>
      <c r="C1685">
        <v>0</v>
      </c>
      <c r="D1685" s="221" t="s">
        <v>3057</v>
      </c>
      <c r="E1685" s="186">
        <v>46293</v>
      </c>
      <c r="F1685" t="s">
        <v>16141</v>
      </c>
      <c r="G1685" s="183" t="s">
        <v>16142</v>
      </c>
      <c r="H1685" t="s">
        <v>16143</v>
      </c>
    </row>
    <row r="1686" spans="1:8" x14ac:dyDescent="0.2">
      <c r="A1686" s="183" t="s">
        <v>16000</v>
      </c>
      <c r="B1686" t="s">
        <v>16001</v>
      </c>
      <c r="C1686">
        <v>3</v>
      </c>
      <c r="D1686" s="221" t="s">
        <v>3057</v>
      </c>
      <c r="E1686" s="186">
        <v>46293</v>
      </c>
      <c r="F1686" t="s">
        <v>16141</v>
      </c>
      <c r="G1686" s="183" t="s">
        <v>16142</v>
      </c>
      <c r="H1686" t="s">
        <v>16143</v>
      </c>
    </row>
    <row r="1687" spans="1:8" x14ac:dyDescent="0.2">
      <c r="A1687" s="183" t="s">
        <v>15942</v>
      </c>
      <c r="B1687" t="s">
        <v>15943</v>
      </c>
      <c r="C1687">
        <v>10</v>
      </c>
      <c r="D1687" s="221" t="s">
        <v>3057</v>
      </c>
      <c r="E1687" s="186">
        <v>46293</v>
      </c>
      <c r="F1687" t="s">
        <v>16141</v>
      </c>
      <c r="G1687" s="183" t="s">
        <v>16142</v>
      </c>
      <c r="H1687" t="s">
        <v>16143</v>
      </c>
    </row>
    <row r="1688" spans="1:8" x14ac:dyDescent="0.2">
      <c r="A1688" s="183" t="s">
        <v>4413</v>
      </c>
      <c r="B1688" t="s">
        <v>7385</v>
      </c>
      <c r="C1688">
        <v>33</v>
      </c>
      <c r="D1688" s="221" t="s">
        <v>3057</v>
      </c>
      <c r="E1688" s="186">
        <v>46293</v>
      </c>
      <c r="F1688" t="s">
        <v>16141</v>
      </c>
      <c r="G1688" s="183" t="s">
        <v>16142</v>
      </c>
      <c r="H1688" t="s">
        <v>16143</v>
      </c>
    </row>
    <row r="1689" spans="1:8" x14ac:dyDescent="0.2">
      <c r="A1689" s="183" t="s">
        <v>15944</v>
      </c>
      <c r="B1689" t="s">
        <v>15945</v>
      </c>
      <c r="C1689">
        <v>12</v>
      </c>
      <c r="D1689" s="221" t="s">
        <v>3057</v>
      </c>
      <c r="E1689" s="186">
        <v>46293</v>
      </c>
      <c r="F1689" t="s">
        <v>16141</v>
      </c>
      <c r="G1689" s="183" t="s">
        <v>16142</v>
      </c>
      <c r="H1689" t="s">
        <v>16143</v>
      </c>
    </row>
    <row r="1690" spans="1:8" x14ac:dyDescent="0.2">
      <c r="A1690" s="183" t="s">
        <v>15946</v>
      </c>
      <c r="B1690" t="s">
        <v>15947</v>
      </c>
      <c r="C1690">
        <v>5</v>
      </c>
      <c r="D1690" s="221" t="s">
        <v>3057</v>
      </c>
      <c r="E1690" s="186">
        <v>46293</v>
      </c>
      <c r="F1690" t="s">
        <v>16141</v>
      </c>
      <c r="G1690" s="183" t="s">
        <v>16142</v>
      </c>
      <c r="H1690" t="s">
        <v>16143</v>
      </c>
    </row>
    <row r="1691" spans="1:8" x14ac:dyDescent="0.2">
      <c r="A1691" s="183" t="s">
        <v>16002</v>
      </c>
      <c r="B1691" t="s">
        <v>16003</v>
      </c>
      <c r="C1691">
        <v>8</v>
      </c>
      <c r="D1691" s="221" t="s">
        <v>3057</v>
      </c>
      <c r="E1691" s="186">
        <v>46293</v>
      </c>
      <c r="F1691" t="s">
        <v>16141</v>
      </c>
      <c r="G1691" s="183" t="s">
        <v>16142</v>
      </c>
      <c r="H1691" t="s">
        <v>16143</v>
      </c>
    </row>
    <row r="1692" spans="1:8" x14ac:dyDescent="0.2">
      <c r="A1692" s="183" t="s">
        <v>15948</v>
      </c>
      <c r="B1692" t="s">
        <v>15949</v>
      </c>
      <c r="C1692">
        <v>13</v>
      </c>
      <c r="D1692" s="221" t="s">
        <v>3057</v>
      </c>
      <c r="E1692" s="186">
        <v>46293</v>
      </c>
      <c r="F1692" t="s">
        <v>16141</v>
      </c>
      <c r="G1692" s="183" t="s">
        <v>16142</v>
      </c>
      <c r="H1692" t="s">
        <v>16143</v>
      </c>
    </row>
    <row r="1693" spans="1:8" x14ac:dyDescent="0.2">
      <c r="A1693" s="183" t="s">
        <v>4414</v>
      </c>
      <c r="B1693" t="s">
        <v>7388</v>
      </c>
      <c r="C1693">
        <v>88</v>
      </c>
      <c r="D1693" s="221" t="s">
        <v>3057</v>
      </c>
      <c r="E1693" s="186">
        <v>46293</v>
      </c>
      <c r="F1693" t="s">
        <v>16141</v>
      </c>
      <c r="G1693" s="183" t="s">
        <v>16142</v>
      </c>
      <c r="H1693" t="s">
        <v>16143</v>
      </c>
    </row>
    <row r="1694" spans="1:8" x14ac:dyDescent="0.2">
      <c r="A1694" s="183" t="s">
        <v>15950</v>
      </c>
      <c r="B1694" t="s">
        <v>15951</v>
      </c>
      <c r="C1694">
        <v>4</v>
      </c>
      <c r="D1694" s="221" t="s">
        <v>3057</v>
      </c>
      <c r="E1694" s="186">
        <v>46293</v>
      </c>
      <c r="F1694" t="s">
        <v>16141</v>
      </c>
      <c r="G1694" s="183" t="s">
        <v>16142</v>
      </c>
      <c r="H1694" t="s">
        <v>16143</v>
      </c>
    </row>
    <row r="1695" spans="1:8" x14ac:dyDescent="0.2">
      <c r="A1695" s="183" t="s">
        <v>16004</v>
      </c>
      <c r="B1695" t="s">
        <v>16005</v>
      </c>
      <c r="C1695">
        <v>10</v>
      </c>
      <c r="D1695" s="221" t="s">
        <v>3057</v>
      </c>
      <c r="E1695" s="186">
        <v>46293</v>
      </c>
      <c r="F1695" t="s">
        <v>16141</v>
      </c>
      <c r="G1695" s="183" t="s">
        <v>16142</v>
      </c>
      <c r="H1695" t="s">
        <v>16143</v>
      </c>
    </row>
    <row r="1696" spans="1:8" x14ac:dyDescent="0.2">
      <c r="A1696" s="183" t="s">
        <v>15952</v>
      </c>
      <c r="B1696" t="s">
        <v>15953</v>
      </c>
      <c r="C1696">
        <v>7</v>
      </c>
      <c r="D1696" s="221" t="s">
        <v>3057</v>
      </c>
      <c r="E1696" s="186">
        <v>46293</v>
      </c>
      <c r="F1696" t="s">
        <v>16141</v>
      </c>
      <c r="G1696" s="183" t="s">
        <v>16142</v>
      </c>
      <c r="H1696" t="s">
        <v>16143</v>
      </c>
    </row>
    <row r="1697" spans="1:8" x14ac:dyDescent="0.2">
      <c r="A1697" s="183" t="s">
        <v>4415</v>
      </c>
      <c r="B1697" t="s">
        <v>7391</v>
      </c>
      <c r="C1697">
        <v>38</v>
      </c>
      <c r="D1697" s="221" t="s">
        <v>3057</v>
      </c>
      <c r="E1697" s="186">
        <v>46293</v>
      </c>
      <c r="F1697" t="s">
        <v>16141</v>
      </c>
      <c r="G1697" s="183" t="s">
        <v>16142</v>
      </c>
      <c r="H1697" t="s">
        <v>16143</v>
      </c>
    </row>
    <row r="1698" spans="1:8" x14ac:dyDescent="0.2">
      <c r="A1698" s="183" t="s">
        <v>15954</v>
      </c>
      <c r="B1698" t="s">
        <v>15955</v>
      </c>
      <c r="C1698">
        <v>13</v>
      </c>
      <c r="D1698" s="221" t="s">
        <v>3057</v>
      </c>
      <c r="E1698" s="186">
        <v>46293</v>
      </c>
      <c r="F1698" t="s">
        <v>16141</v>
      </c>
      <c r="G1698" s="183" t="s">
        <v>16142</v>
      </c>
      <c r="H1698" t="s">
        <v>16143</v>
      </c>
    </row>
    <row r="1699" spans="1:8" x14ac:dyDescent="0.2">
      <c r="A1699" s="183" t="s">
        <v>15956</v>
      </c>
      <c r="B1699" t="s">
        <v>15957</v>
      </c>
      <c r="C1699">
        <v>6</v>
      </c>
      <c r="D1699" s="221" t="s">
        <v>3057</v>
      </c>
      <c r="E1699" s="186">
        <v>46293</v>
      </c>
      <c r="F1699" t="s">
        <v>16141</v>
      </c>
      <c r="G1699" s="183" t="s">
        <v>16142</v>
      </c>
      <c r="H1699" t="s">
        <v>16143</v>
      </c>
    </row>
    <row r="1700" spans="1:8" x14ac:dyDescent="0.2">
      <c r="A1700" s="183" t="s">
        <v>4416</v>
      </c>
      <c r="B1700" t="s">
        <v>7393</v>
      </c>
      <c r="C1700">
        <v>1</v>
      </c>
      <c r="D1700" s="221" t="s">
        <v>3057</v>
      </c>
      <c r="E1700" s="186">
        <v>46293</v>
      </c>
      <c r="F1700" t="s">
        <v>16141</v>
      </c>
      <c r="G1700" s="183" t="s">
        <v>16142</v>
      </c>
      <c r="H1700" t="s">
        <v>16143</v>
      </c>
    </row>
    <row r="1701" spans="1:8" x14ac:dyDescent="0.2">
      <c r="A1701" s="183" t="s">
        <v>15958</v>
      </c>
      <c r="B1701" t="s">
        <v>15959</v>
      </c>
      <c r="C1701">
        <v>0</v>
      </c>
      <c r="D1701" s="221" t="s">
        <v>3057</v>
      </c>
      <c r="E1701" s="186">
        <v>46293</v>
      </c>
      <c r="F1701" t="s">
        <v>16141</v>
      </c>
      <c r="G1701" s="183" t="s">
        <v>16142</v>
      </c>
      <c r="H1701" t="s">
        <v>16143</v>
      </c>
    </row>
    <row r="1702" spans="1:8" x14ac:dyDescent="0.2">
      <c r="A1702" s="183" t="s">
        <v>15960</v>
      </c>
      <c r="B1702" t="s">
        <v>15961</v>
      </c>
      <c r="C1702">
        <v>3</v>
      </c>
      <c r="D1702" s="221" t="s">
        <v>3057</v>
      </c>
      <c r="E1702" s="186">
        <v>46293</v>
      </c>
      <c r="F1702" t="s">
        <v>16141</v>
      </c>
      <c r="G1702" s="183" t="s">
        <v>16142</v>
      </c>
      <c r="H1702" t="s">
        <v>16143</v>
      </c>
    </row>
    <row r="1703" spans="1:8" x14ac:dyDescent="0.2">
      <c r="A1703" s="183" t="s">
        <v>4417</v>
      </c>
      <c r="B1703" t="s">
        <v>7395</v>
      </c>
      <c r="C1703">
        <v>1</v>
      </c>
      <c r="D1703" s="221" t="s">
        <v>3057</v>
      </c>
      <c r="E1703" s="186">
        <v>46293</v>
      </c>
      <c r="F1703" t="s">
        <v>16141</v>
      </c>
      <c r="G1703" s="183" t="s">
        <v>16142</v>
      </c>
      <c r="H1703" t="s">
        <v>16143</v>
      </c>
    </row>
    <row r="1704" spans="1:8" x14ac:dyDescent="0.2">
      <c r="A1704" s="183" t="s">
        <v>15962</v>
      </c>
      <c r="B1704" t="s">
        <v>15963</v>
      </c>
      <c r="C1704">
        <v>0</v>
      </c>
      <c r="D1704" s="221" t="s">
        <v>3057</v>
      </c>
      <c r="E1704" s="186">
        <v>46293</v>
      </c>
      <c r="F1704" t="s">
        <v>16141</v>
      </c>
      <c r="G1704" s="183" t="s">
        <v>16142</v>
      </c>
      <c r="H1704" t="s">
        <v>16143</v>
      </c>
    </row>
    <row r="1705" spans="1:8" x14ac:dyDescent="0.2">
      <c r="A1705" s="183" t="s">
        <v>7398</v>
      </c>
      <c r="B1705" t="s">
        <v>7399</v>
      </c>
      <c r="C1705">
        <v>0</v>
      </c>
      <c r="D1705" s="221" t="s">
        <v>3057</v>
      </c>
      <c r="E1705" s="186">
        <v>46293</v>
      </c>
      <c r="F1705" t="s">
        <v>16141</v>
      </c>
      <c r="G1705" s="183" t="s">
        <v>16142</v>
      </c>
      <c r="H1705" t="s">
        <v>16143</v>
      </c>
    </row>
    <row r="1706" spans="1:8" x14ac:dyDescent="0.2">
      <c r="A1706" s="183" t="s">
        <v>7401</v>
      </c>
      <c r="B1706" t="s">
        <v>7402</v>
      </c>
      <c r="C1706">
        <v>9</v>
      </c>
      <c r="D1706" s="221" t="s">
        <v>3057</v>
      </c>
      <c r="E1706" s="186">
        <v>46293</v>
      </c>
      <c r="F1706" t="s">
        <v>16141</v>
      </c>
      <c r="G1706" s="183" t="s">
        <v>16142</v>
      </c>
      <c r="H1706" t="s">
        <v>16143</v>
      </c>
    </row>
    <row r="1707" spans="1:8" x14ac:dyDescent="0.2">
      <c r="A1707" s="183" t="s">
        <v>7404</v>
      </c>
      <c r="B1707" t="s">
        <v>7405</v>
      </c>
      <c r="C1707">
        <v>5</v>
      </c>
      <c r="D1707" s="221" t="s">
        <v>3057</v>
      </c>
      <c r="E1707" s="186">
        <v>46293</v>
      </c>
      <c r="F1707" t="s">
        <v>16141</v>
      </c>
      <c r="G1707" s="183" t="s">
        <v>16142</v>
      </c>
      <c r="H1707" t="s">
        <v>16143</v>
      </c>
    </row>
    <row r="1708" spans="1:8" x14ac:dyDescent="0.2">
      <c r="A1708" s="183" t="s">
        <v>7407</v>
      </c>
      <c r="B1708" t="s">
        <v>7408</v>
      </c>
      <c r="C1708">
        <v>6</v>
      </c>
      <c r="D1708" s="221" t="s">
        <v>3057</v>
      </c>
      <c r="E1708" s="186">
        <v>46293</v>
      </c>
      <c r="F1708" t="s">
        <v>16141</v>
      </c>
      <c r="G1708" s="183" t="s">
        <v>16142</v>
      </c>
      <c r="H1708" t="s">
        <v>16143</v>
      </c>
    </row>
    <row r="1709" spans="1:8" x14ac:dyDescent="0.2">
      <c r="A1709" s="183" t="s">
        <v>7410</v>
      </c>
      <c r="B1709" t="s">
        <v>7411</v>
      </c>
      <c r="C1709">
        <v>9</v>
      </c>
      <c r="D1709" s="221" t="s">
        <v>3057</v>
      </c>
      <c r="E1709" s="186">
        <v>46293</v>
      </c>
      <c r="F1709" t="s">
        <v>16141</v>
      </c>
      <c r="G1709" s="183" t="s">
        <v>16142</v>
      </c>
      <c r="H1709" t="s">
        <v>16143</v>
      </c>
    </row>
    <row r="1710" spans="1:8" x14ac:dyDescent="0.2">
      <c r="A1710" s="183" t="s">
        <v>7413</v>
      </c>
      <c r="B1710" t="s">
        <v>7414</v>
      </c>
      <c r="C1710">
        <v>8</v>
      </c>
      <c r="D1710" s="221" t="s">
        <v>3057</v>
      </c>
      <c r="E1710" s="186">
        <v>46293</v>
      </c>
      <c r="F1710" t="s">
        <v>16141</v>
      </c>
      <c r="G1710" s="183" t="s">
        <v>16142</v>
      </c>
      <c r="H1710" t="s">
        <v>16143</v>
      </c>
    </row>
    <row r="1711" spans="1:8" x14ac:dyDescent="0.2">
      <c r="A1711" s="183" t="s">
        <v>7416</v>
      </c>
      <c r="B1711" t="s">
        <v>7417</v>
      </c>
      <c r="C1711">
        <v>8</v>
      </c>
      <c r="D1711" s="221" t="s">
        <v>3057</v>
      </c>
      <c r="E1711" s="186">
        <v>46293</v>
      </c>
      <c r="F1711" t="s">
        <v>16141</v>
      </c>
      <c r="G1711" s="183" t="s">
        <v>16142</v>
      </c>
      <c r="H1711" t="s">
        <v>16143</v>
      </c>
    </row>
    <row r="1712" spans="1:8" x14ac:dyDescent="0.2">
      <c r="A1712" s="183" t="s">
        <v>7418</v>
      </c>
      <c r="B1712" t="s">
        <v>4419</v>
      </c>
      <c r="C1712">
        <v>5</v>
      </c>
      <c r="D1712" s="221" t="s">
        <v>3057</v>
      </c>
      <c r="E1712" s="186">
        <v>46293</v>
      </c>
      <c r="F1712" t="s">
        <v>16141</v>
      </c>
      <c r="G1712" s="183" t="s">
        <v>16142</v>
      </c>
      <c r="H1712" t="s">
        <v>16143</v>
      </c>
    </row>
    <row r="1713" spans="1:8" x14ac:dyDescent="0.2">
      <c r="A1713" s="183" t="s">
        <v>16006</v>
      </c>
      <c r="B1713" t="s">
        <v>16007</v>
      </c>
      <c r="C1713">
        <v>5</v>
      </c>
      <c r="D1713" s="221" t="s">
        <v>3057</v>
      </c>
      <c r="E1713" s="186">
        <v>46293</v>
      </c>
      <c r="F1713" t="s">
        <v>16141</v>
      </c>
      <c r="G1713" s="183" t="s">
        <v>16142</v>
      </c>
      <c r="H1713" t="s">
        <v>16143</v>
      </c>
    </row>
    <row r="1714" spans="1:8" x14ac:dyDescent="0.2">
      <c r="A1714" s="183" t="s">
        <v>7420</v>
      </c>
      <c r="B1714" t="s">
        <v>4421</v>
      </c>
      <c r="C1714">
        <v>11</v>
      </c>
      <c r="D1714" s="221" t="s">
        <v>3057</v>
      </c>
      <c r="E1714" s="186">
        <v>46293</v>
      </c>
      <c r="F1714" t="s">
        <v>16141</v>
      </c>
      <c r="G1714" s="183" t="s">
        <v>16142</v>
      </c>
      <c r="H1714" t="s">
        <v>16143</v>
      </c>
    </row>
    <row r="1715" spans="1:8" x14ac:dyDescent="0.2">
      <c r="A1715" s="183" t="s">
        <v>4422</v>
      </c>
      <c r="B1715" t="s">
        <v>7421</v>
      </c>
      <c r="C1715">
        <v>9</v>
      </c>
      <c r="D1715" s="221" t="s">
        <v>3057</v>
      </c>
      <c r="E1715" s="186">
        <v>46293</v>
      </c>
      <c r="F1715" t="s">
        <v>16141</v>
      </c>
      <c r="G1715" s="183" t="s">
        <v>16142</v>
      </c>
      <c r="H1715" t="s">
        <v>16143</v>
      </c>
    </row>
    <row r="1716" spans="1:8" x14ac:dyDescent="0.2">
      <c r="A1716" s="183" t="s">
        <v>7422</v>
      </c>
      <c r="B1716" t="s">
        <v>3643</v>
      </c>
      <c r="C1716">
        <v>0</v>
      </c>
      <c r="D1716" s="221" t="s">
        <v>3057</v>
      </c>
      <c r="E1716" s="186">
        <v>46293</v>
      </c>
      <c r="F1716" t="s">
        <v>16141</v>
      </c>
      <c r="G1716" s="183" t="s">
        <v>16142</v>
      </c>
      <c r="H1716" t="s">
        <v>16143</v>
      </c>
    </row>
    <row r="1717" spans="1:8" x14ac:dyDescent="0.2">
      <c r="A1717" s="183" t="s">
        <v>7423</v>
      </c>
      <c r="B1717" t="s">
        <v>3644</v>
      </c>
      <c r="C1717">
        <v>0</v>
      </c>
      <c r="D1717" s="221" t="s">
        <v>3057</v>
      </c>
      <c r="E1717" s="186">
        <v>46293</v>
      </c>
      <c r="F1717" t="s">
        <v>16141</v>
      </c>
      <c r="G1717" s="183" t="s">
        <v>16142</v>
      </c>
      <c r="H1717" t="s">
        <v>16143</v>
      </c>
    </row>
    <row r="1718" spans="1:8" x14ac:dyDescent="0.2">
      <c r="A1718" s="183" t="s">
        <v>15804</v>
      </c>
      <c r="B1718" t="s">
        <v>15805</v>
      </c>
      <c r="C1718">
        <v>0</v>
      </c>
      <c r="D1718" s="221" t="s">
        <v>3057</v>
      </c>
      <c r="E1718" s="186">
        <v>46293</v>
      </c>
      <c r="F1718" t="s">
        <v>16141</v>
      </c>
      <c r="G1718" s="183" t="s">
        <v>16142</v>
      </c>
      <c r="H1718" t="s">
        <v>16143</v>
      </c>
    </row>
    <row r="1719" spans="1:8" x14ac:dyDescent="0.2">
      <c r="A1719" s="183" t="s">
        <v>7424</v>
      </c>
      <c r="B1719" t="s">
        <v>4424</v>
      </c>
      <c r="C1719">
        <v>1</v>
      </c>
      <c r="D1719" s="221" t="s">
        <v>3057</v>
      </c>
      <c r="E1719" s="186">
        <v>46293</v>
      </c>
      <c r="F1719" t="s">
        <v>16141</v>
      </c>
      <c r="G1719" s="183" t="s">
        <v>16142</v>
      </c>
      <c r="H1719" t="s">
        <v>16143</v>
      </c>
    </row>
    <row r="1720" spans="1:8" x14ac:dyDescent="0.2">
      <c r="A1720" s="183" t="s">
        <v>7425</v>
      </c>
      <c r="B1720" t="s">
        <v>3645</v>
      </c>
      <c r="C1720">
        <v>0</v>
      </c>
      <c r="D1720" s="221" t="s">
        <v>3057</v>
      </c>
      <c r="E1720" s="186">
        <v>46293</v>
      </c>
      <c r="F1720" t="s">
        <v>16141</v>
      </c>
      <c r="G1720" s="183" t="s">
        <v>16142</v>
      </c>
      <c r="H1720" t="s">
        <v>16143</v>
      </c>
    </row>
    <row r="1721" spans="1:8" x14ac:dyDescent="0.2">
      <c r="A1721" s="183" t="s">
        <v>7426</v>
      </c>
      <c r="B1721" t="s">
        <v>4426</v>
      </c>
      <c r="C1721">
        <v>0</v>
      </c>
      <c r="D1721" s="221" t="s">
        <v>3057</v>
      </c>
      <c r="E1721" s="186">
        <v>46293</v>
      </c>
      <c r="F1721" t="s">
        <v>16141</v>
      </c>
      <c r="G1721" s="183" t="s">
        <v>16142</v>
      </c>
      <c r="H1721" t="s">
        <v>16143</v>
      </c>
    </row>
    <row r="1722" spans="1:8" x14ac:dyDescent="0.2">
      <c r="A1722" s="183" t="s">
        <v>15780</v>
      </c>
      <c r="B1722" t="s">
        <v>15781</v>
      </c>
      <c r="C1722">
        <v>0</v>
      </c>
      <c r="D1722" s="221" t="s">
        <v>3057</v>
      </c>
      <c r="E1722" s="186">
        <v>46293</v>
      </c>
      <c r="F1722" t="s">
        <v>16141</v>
      </c>
      <c r="G1722" s="183" t="s">
        <v>16142</v>
      </c>
      <c r="H1722" t="s">
        <v>16143</v>
      </c>
    </row>
    <row r="1723" spans="1:8" x14ac:dyDescent="0.2">
      <c r="A1723" s="183" t="s">
        <v>15782</v>
      </c>
      <c r="B1723" t="s">
        <v>15783</v>
      </c>
      <c r="C1723">
        <v>1</v>
      </c>
      <c r="D1723" s="221" t="s">
        <v>3057</v>
      </c>
      <c r="E1723" s="186">
        <v>46293</v>
      </c>
      <c r="F1723" t="s">
        <v>16141</v>
      </c>
      <c r="G1723" s="183" t="s">
        <v>16142</v>
      </c>
      <c r="H1723" t="s">
        <v>16143</v>
      </c>
    </row>
    <row r="1724" spans="1:8" x14ac:dyDescent="0.2">
      <c r="A1724" s="183" t="s">
        <v>7429</v>
      </c>
      <c r="B1724" t="s">
        <v>4429</v>
      </c>
      <c r="C1724">
        <v>0</v>
      </c>
      <c r="D1724" s="221" t="s">
        <v>3057</v>
      </c>
      <c r="E1724" s="186">
        <v>46293</v>
      </c>
      <c r="F1724" t="s">
        <v>16141</v>
      </c>
      <c r="G1724" s="183" t="s">
        <v>16142</v>
      </c>
      <c r="H1724" t="s">
        <v>16143</v>
      </c>
    </row>
    <row r="1725" spans="1:8" x14ac:dyDescent="0.2">
      <c r="A1725" s="183" t="s">
        <v>15514</v>
      </c>
      <c r="B1725" t="s">
        <v>15515</v>
      </c>
      <c r="C1725">
        <v>0</v>
      </c>
      <c r="D1725" s="221" t="s">
        <v>3057</v>
      </c>
      <c r="E1725" s="186">
        <v>46293</v>
      </c>
      <c r="F1725" t="s">
        <v>16141</v>
      </c>
      <c r="G1725" s="183" t="s">
        <v>16142</v>
      </c>
      <c r="H1725" t="s">
        <v>16143</v>
      </c>
    </row>
    <row r="1726" spans="1:8" x14ac:dyDescent="0.2">
      <c r="A1726" s="183" t="s">
        <v>15106</v>
      </c>
      <c r="B1726" t="s">
        <v>15107</v>
      </c>
      <c r="C1726">
        <v>0</v>
      </c>
      <c r="D1726" s="221" t="s">
        <v>3057</v>
      </c>
      <c r="E1726" s="186">
        <v>46293</v>
      </c>
      <c r="F1726" t="s">
        <v>16141</v>
      </c>
      <c r="G1726" s="183" t="s">
        <v>16142</v>
      </c>
      <c r="H1726" t="s">
        <v>16143</v>
      </c>
    </row>
    <row r="1727" spans="1:8" x14ac:dyDescent="0.2">
      <c r="A1727" s="183" t="s">
        <v>15108</v>
      </c>
      <c r="B1727" t="s">
        <v>15109</v>
      </c>
      <c r="C1727">
        <v>0</v>
      </c>
      <c r="D1727" s="221" t="s">
        <v>3057</v>
      </c>
      <c r="E1727" s="186">
        <v>46293</v>
      </c>
      <c r="F1727" t="s">
        <v>16141</v>
      </c>
      <c r="G1727" s="183" t="s">
        <v>16142</v>
      </c>
      <c r="H1727" t="s">
        <v>16143</v>
      </c>
    </row>
    <row r="1728" spans="1:8" x14ac:dyDescent="0.2">
      <c r="A1728" s="183" t="s">
        <v>7430</v>
      </c>
      <c r="B1728" t="s">
        <v>5577</v>
      </c>
      <c r="C1728">
        <v>0</v>
      </c>
      <c r="D1728" s="221" t="s">
        <v>3057</v>
      </c>
      <c r="E1728" s="186">
        <v>46293</v>
      </c>
      <c r="F1728" t="s">
        <v>16141</v>
      </c>
      <c r="G1728" s="183" t="s">
        <v>16142</v>
      </c>
      <c r="H1728" t="s">
        <v>16143</v>
      </c>
    </row>
    <row r="1729" spans="1:8" x14ac:dyDescent="0.2">
      <c r="A1729" s="183" t="s">
        <v>16034</v>
      </c>
      <c r="B1729" t="s">
        <v>16035</v>
      </c>
      <c r="C1729">
        <v>0</v>
      </c>
      <c r="D1729" s="221" t="s">
        <v>3057</v>
      </c>
      <c r="E1729" s="186">
        <v>46293</v>
      </c>
      <c r="F1729" t="s">
        <v>16141</v>
      </c>
      <c r="G1729" s="183" t="s">
        <v>16142</v>
      </c>
      <c r="H1729" t="s">
        <v>16143</v>
      </c>
    </row>
    <row r="1730" spans="1:8" x14ac:dyDescent="0.2">
      <c r="A1730" s="183" t="s">
        <v>1041</v>
      </c>
      <c r="B1730" t="s">
        <v>10811</v>
      </c>
      <c r="C1730">
        <v>23</v>
      </c>
      <c r="D1730" s="221" t="s">
        <v>3057</v>
      </c>
      <c r="E1730" s="186">
        <v>46293</v>
      </c>
      <c r="F1730" t="s">
        <v>16141</v>
      </c>
      <c r="G1730" s="183" t="s">
        <v>16145</v>
      </c>
      <c r="H1730" t="s">
        <v>16146</v>
      </c>
    </row>
    <row r="1731" spans="1:8" x14ac:dyDescent="0.2">
      <c r="A1731" s="183" t="s">
        <v>1050</v>
      </c>
      <c r="B1731" t="s">
        <v>10812</v>
      </c>
      <c r="C1731">
        <v>0</v>
      </c>
      <c r="D1731" s="221" t="s">
        <v>3057</v>
      </c>
      <c r="E1731" s="186">
        <v>46293</v>
      </c>
      <c r="F1731" t="s">
        <v>16141</v>
      </c>
      <c r="G1731" s="183" t="s">
        <v>16145</v>
      </c>
      <c r="H1731" t="s">
        <v>16146</v>
      </c>
    </row>
    <row r="1732" spans="1:8" x14ac:dyDescent="0.2">
      <c r="A1732" s="183" t="s">
        <v>1042</v>
      </c>
      <c r="B1732" t="s">
        <v>10813</v>
      </c>
      <c r="C1732">
        <v>13</v>
      </c>
      <c r="D1732" s="221" t="s">
        <v>3057</v>
      </c>
      <c r="E1732" s="186">
        <v>46293</v>
      </c>
      <c r="F1732" t="s">
        <v>16141</v>
      </c>
      <c r="G1732" s="183" t="s">
        <v>16145</v>
      </c>
      <c r="H1732" t="s">
        <v>16146</v>
      </c>
    </row>
    <row r="1733" spans="1:8" x14ac:dyDescent="0.2">
      <c r="A1733" s="183" t="s">
        <v>1051</v>
      </c>
      <c r="B1733" t="s">
        <v>10814</v>
      </c>
      <c r="C1733">
        <v>0</v>
      </c>
      <c r="D1733" s="221" t="s">
        <v>3057</v>
      </c>
      <c r="E1733" s="186">
        <v>46293</v>
      </c>
      <c r="F1733" t="s">
        <v>16141</v>
      </c>
      <c r="G1733" s="183" t="s">
        <v>16145</v>
      </c>
      <c r="H1733" t="s">
        <v>16146</v>
      </c>
    </row>
    <row r="1734" spans="1:8" x14ac:dyDescent="0.2">
      <c r="A1734" s="183" t="s">
        <v>1043</v>
      </c>
      <c r="B1734" t="s">
        <v>10815</v>
      </c>
      <c r="C1734">
        <v>0</v>
      </c>
      <c r="D1734" s="221" t="s">
        <v>3057</v>
      </c>
      <c r="E1734" s="186">
        <v>46293</v>
      </c>
      <c r="F1734" t="s">
        <v>16141</v>
      </c>
      <c r="G1734" s="183" t="s">
        <v>16145</v>
      </c>
      <c r="H1734" t="s">
        <v>16146</v>
      </c>
    </row>
    <row r="1735" spans="1:8" x14ac:dyDescent="0.2">
      <c r="A1735" s="183" t="s">
        <v>1052</v>
      </c>
      <c r="B1735" t="s">
        <v>10816</v>
      </c>
      <c r="C1735">
        <v>0</v>
      </c>
      <c r="D1735" s="221" t="s">
        <v>3057</v>
      </c>
      <c r="E1735" s="186">
        <v>46293</v>
      </c>
      <c r="F1735" t="s">
        <v>16141</v>
      </c>
      <c r="G1735" s="183" t="s">
        <v>16145</v>
      </c>
      <c r="H1735" t="s">
        <v>16146</v>
      </c>
    </row>
    <row r="1736" spans="1:8" x14ac:dyDescent="0.2">
      <c r="A1736" s="183" t="s">
        <v>1044</v>
      </c>
      <c r="B1736" t="s">
        <v>10817</v>
      </c>
      <c r="C1736">
        <v>10</v>
      </c>
      <c r="D1736" s="221" t="s">
        <v>3057</v>
      </c>
      <c r="E1736" s="186">
        <v>46293</v>
      </c>
      <c r="F1736" t="s">
        <v>16141</v>
      </c>
      <c r="G1736" s="183" t="s">
        <v>16145</v>
      </c>
      <c r="H1736" t="s">
        <v>16146</v>
      </c>
    </row>
    <row r="1737" spans="1:8" x14ac:dyDescent="0.2">
      <c r="A1737" s="183" t="s">
        <v>1053</v>
      </c>
      <c r="B1737" t="s">
        <v>10818</v>
      </c>
      <c r="C1737">
        <v>0</v>
      </c>
      <c r="D1737" s="221" t="s">
        <v>3057</v>
      </c>
      <c r="E1737" s="186">
        <v>46293</v>
      </c>
      <c r="F1737" t="s">
        <v>16141</v>
      </c>
      <c r="G1737" s="183" t="s">
        <v>16145</v>
      </c>
      <c r="H1737" t="s">
        <v>16146</v>
      </c>
    </row>
    <row r="1738" spans="1:8" x14ac:dyDescent="0.2">
      <c r="A1738" s="183" t="s">
        <v>1045</v>
      </c>
      <c r="B1738" t="s">
        <v>10819</v>
      </c>
      <c r="C1738">
        <v>15</v>
      </c>
      <c r="D1738" s="221" t="s">
        <v>3057</v>
      </c>
      <c r="E1738" s="186">
        <v>46293</v>
      </c>
      <c r="F1738" t="s">
        <v>16141</v>
      </c>
      <c r="G1738" s="183" t="s">
        <v>16145</v>
      </c>
      <c r="H1738" t="s">
        <v>16146</v>
      </c>
    </row>
    <row r="1739" spans="1:8" x14ac:dyDescent="0.2">
      <c r="A1739" s="183" t="s">
        <v>1054</v>
      </c>
      <c r="B1739" t="s">
        <v>10820</v>
      </c>
      <c r="C1739">
        <v>20</v>
      </c>
      <c r="D1739" s="221" t="s">
        <v>3057</v>
      </c>
      <c r="E1739" s="186">
        <v>46293</v>
      </c>
      <c r="F1739" t="s">
        <v>16141</v>
      </c>
      <c r="G1739" s="183" t="s">
        <v>16145</v>
      </c>
      <c r="H1739" t="s">
        <v>16146</v>
      </c>
    </row>
    <row r="1740" spans="1:8" x14ac:dyDescent="0.2">
      <c r="A1740" s="183" t="s">
        <v>1046</v>
      </c>
      <c r="B1740" t="s">
        <v>10821</v>
      </c>
      <c r="C1740">
        <v>0</v>
      </c>
      <c r="D1740" s="221" t="s">
        <v>3057</v>
      </c>
      <c r="E1740" s="186">
        <v>46293</v>
      </c>
      <c r="F1740" t="s">
        <v>16141</v>
      </c>
      <c r="G1740" s="183" t="s">
        <v>16145</v>
      </c>
      <c r="H1740" t="s">
        <v>16146</v>
      </c>
    </row>
    <row r="1741" spans="1:8" x14ac:dyDescent="0.2">
      <c r="A1741" s="183" t="s">
        <v>1055</v>
      </c>
      <c r="B1741" t="s">
        <v>10822</v>
      </c>
      <c r="C1741">
        <v>0</v>
      </c>
      <c r="D1741" s="221" t="s">
        <v>3057</v>
      </c>
      <c r="E1741" s="186">
        <v>46293</v>
      </c>
      <c r="F1741" t="s">
        <v>16141</v>
      </c>
      <c r="G1741" s="183" t="s">
        <v>16145</v>
      </c>
      <c r="H1741" t="s">
        <v>16146</v>
      </c>
    </row>
    <row r="1742" spans="1:8" x14ac:dyDescent="0.2">
      <c r="A1742" s="183" t="s">
        <v>1047</v>
      </c>
      <c r="B1742" t="s">
        <v>10823</v>
      </c>
      <c r="C1742">
        <v>28</v>
      </c>
      <c r="D1742" s="221" t="s">
        <v>3057</v>
      </c>
      <c r="E1742" s="186">
        <v>46293</v>
      </c>
      <c r="F1742" t="s">
        <v>16141</v>
      </c>
      <c r="G1742" s="183" t="s">
        <v>16145</v>
      </c>
      <c r="H1742" t="s">
        <v>16146</v>
      </c>
    </row>
    <row r="1743" spans="1:8" x14ac:dyDescent="0.2">
      <c r="A1743" s="183" t="s">
        <v>1056</v>
      </c>
      <c r="B1743" t="s">
        <v>10824</v>
      </c>
      <c r="C1743">
        <v>0</v>
      </c>
      <c r="D1743" s="221" t="s">
        <v>3057</v>
      </c>
      <c r="E1743" s="186">
        <v>46293</v>
      </c>
      <c r="F1743" t="s">
        <v>16141</v>
      </c>
      <c r="G1743" s="183" t="s">
        <v>16145</v>
      </c>
      <c r="H1743" t="s">
        <v>16146</v>
      </c>
    </row>
    <row r="1744" spans="1:8" x14ac:dyDescent="0.2">
      <c r="A1744" s="183" t="s">
        <v>1048</v>
      </c>
      <c r="B1744" t="s">
        <v>10825</v>
      </c>
      <c r="C1744">
        <v>9</v>
      </c>
      <c r="D1744" s="221" t="s">
        <v>3057</v>
      </c>
      <c r="E1744" s="186">
        <v>46293</v>
      </c>
      <c r="F1744" t="s">
        <v>16141</v>
      </c>
      <c r="G1744" s="183" t="s">
        <v>16145</v>
      </c>
      <c r="H1744" t="s">
        <v>16146</v>
      </c>
    </row>
    <row r="1745" spans="1:8" x14ac:dyDescent="0.2">
      <c r="A1745" s="183" t="s">
        <v>1057</v>
      </c>
      <c r="B1745" t="s">
        <v>10826</v>
      </c>
      <c r="C1745">
        <v>0</v>
      </c>
      <c r="D1745" s="221" t="s">
        <v>3057</v>
      </c>
      <c r="E1745" s="186">
        <v>46293</v>
      </c>
      <c r="F1745" t="s">
        <v>16141</v>
      </c>
      <c r="G1745" s="183" t="s">
        <v>16145</v>
      </c>
      <c r="H1745" t="s">
        <v>16146</v>
      </c>
    </row>
    <row r="1746" spans="1:8" x14ac:dyDescent="0.2">
      <c r="A1746" s="183" t="s">
        <v>1049</v>
      </c>
      <c r="B1746" t="s">
        <v>10827</v>
      </c>
      <c r="C1746">
        <v>10</v>
      </c>
      <c r="D1746" s="221" t="s">
        <v>3057</v>
      </c>
      <c r="E1746" s="186">
        <v>46293</v>
      </c>
      <c r="F1746" t="s">
        <v>16141</v>
      </c>
      <c r="G1746" s="183" t="s">
        <v>16145</v>
      </c>
      <c r="H1746" t="s">
        <v>16146</v>
      </c>
    </row>
    <row r="1747" spans="1:8" x14ac:dyDescent="0.2">
      <c r="A1747" s="183" t="s">
        <v>10828</v>
      </c>
      <c r="B1747" t="s">
        <v>10829</v>
      </c>
      <c r="C1747">
        <v>0</v>
      </c>
      <c r="D1747" s="221" t="s">
        <v>3057</v>
      </c>
      <c r="E1747" s="186">
        <v>46293</v>
      </c>
      <c r="F1747" t="s">
        <v>16141</v>
      </c>
      <c r="G1747" s="183" t="s">
        <v>16145</v>
      </c>
      <c r="H1747" t="s">
        <v>16146</v>
      </c>
    </row>
    <row r="1748" spans="1:8" x14ac:dyDescent="0.2">
      <c r="A1748" s="183" t="s">
        <v>15964</v>
      </c>
      <c r="B1748" t="s">
        <v>15965</v>
      </c>
      <c r="C1748">
        <v>2</v>
      </c>
      <c r="D1748" s="221" t="s">
        <v>3057</v>
      </c>
      <c r="E1748" s="186">
        <v>46293</v>
      </c>
      <c r="F1748" t="s">
        <v>16141</v>
      </c>
      <c r="G1748" s="183" t="s">
        <v>16142</v>
      </c>
      <c r="H1748" t="s">
        <v>16143</v>
      </c>
    </row>
    <row r="1749" spans="1:8" x14ac:dyDescent="0.2">
      <c r="A1749" s="183" t="s">
        <v>15966</v>
      </c>
      <c r="B1749" t="s">
        <v>15967</v>
      </c>
      <c r="C1749">
        <v>10</v>
      </c>
      <c r="D1749" s="221" t="s">
        <v>3057</v>
      </c>
      <c r="E1749" s="186">
        <v>46293</v>
      </c>
      <c r="F1749" t="s">
        <v>16141</v>
      </c>
      <c r="G1749" s="183" t="s">
        <v>16142</v>
      </c>
      <c r="H1749" t="s">
        <v>16143</v>
      </c>
    </row>
    <row r="1750" spans="1:8" x14ac:dyDescent="0.2">
      <c r="A1750" s="183" t="s">
        <v>15968</v>
      </c>
      <c r="B1750" t="s">
        <v>15969</v>
      </c>
      <c r="C1750">
        <v>4</v>
      </c>
      <c r="D1750" s="221" t="s">
        <v>3057</v>
      </c>
      <c r="E1750" s="186">
        <v>46293</v>
      </c>
      <c r="F1750" t="s">
        <v>16141</v>
      </c>
      <c r="G1750" s="183" t="s">
        <v>16142</v>
      </c>
      <c r="H1750" t="s">
        <v>16143</v>
      </c>
    </row>
    <row r="1751" spans="1:8" x14ac:dyDescent="0.2">
      <c r="A1751" s="183" t="s">
        <v>4440</v>
      </c>
      <c r="B1751" t="s">
        <v>7466</v>
      </c>
      <c r="C1751">
        <v>24</v>
      </c>
      <c r="D1751" s="221" t="s">
        <v>3057</v>
      </c>
      <c r="E1751" s="186">
        <v>46293</v>
      </c>
      <c r="F1751" t="s">
        <v>16141</v>
      </c>
      <c r="G1751" s="183" t="s">
        <v>16142</v>
      </c>
      <c r="H1751" t="s">
        <v>16143</v>
      </c>
    </row>
    <row r="1752" spans="1:8" x14ac:dyDescent="0.2">
      <c r="A1752" s="183" t="s">
        <v>15970</v>
      </c>
      <c r="B1752" t="s">
        <v>15971</v>
      </c>
      <c r="C1752">
        <v>0</v>
      </c>
      <c r="D1752" s="221" t="s">
        <v>3057</v>
      </c>
      <c r="E1752" s="186">
        <v>46293</v>
      </c>
      <c r="F1752" t="s">
        <v>16141</v>
      </c>
      <c r="G1752" s="183" t="s">
        <v>16142</v>
      </c>
      <c r="H1752" t="s">
        <v>16143</v>
      </c>
    </row>
    <row r="1753" spans="1:8" x14ac:dyDescent="0.2">
      <c r="A1753" s="183" t="s">
        <v>15972</v>
      </c>
      <c r="B1753" t="s">
        <v>15973</v>
      </c>
      <c r="C1753">
        <v>7</v>
      </c>
      <c r="D1753" s="221" t="s">
        <v>3057</v>
      </c>
      <c r="E1753" s="186">
        <v>46293</v>
      </c>
      <c r="F1753" t="s">
        <v>16141</v>
      </c>
      <c r="G1753" s="183" t="s">
        <v>16142</v>
      </c>
      <c r="H1753" t="s">
        <v>16143</v>
      </c>
    </row>
    <row r="1754" spans="1:8" x14ac:dyDescent="0.2">
      <c r="A1754" s="183" t="s">
        <v>4442</v>
      </c>
      <c r="B1754" t="s">
        <v>7469</v>
      </c>
      <c r="C1754">
        <v>79</v>
      </c>
      <c r="D1754" s="221" t="s">
        <v>3057</v>
      </c>
      <c r="E1754" s="186">
        <v>46293</v>
      </c>
      <c r="F1754" t="s">
        <v>16141</v>
      </c>
      <c r="G1754" s="183" t="s">
        <v>16142</v>
      </c>
      <c r="H1754" t="s">
        <v>16143</v>
      </c>
    </row>
    <row r="1755" spans="1:8" x14ac:dyDescent="0.2">
      <c r="A1755" s="183" t="s">
        <v>15974</v>
      </c>
      <c r="B1755" t="s">
        <v>15975</v>
      </c>
      <c r="C1755">
        <v>8</v>
      </c>
      <c r="D1755" s="221" t="s">
        <v>3057</v>
      </c>
      <c r="E1755" s="186">
        <v>46293</v>
      </c>
      <c r="F1755" t="s">
        <v>16141</v>
      </c>
      <c r="G1755" s="183" t="s">
        <v>16142</v>
      </c>
      <c r="H1755" t="s">
        <v>16143</v>
      </c>
    </row>
    <row r="1756" spans="1:8" x14ac:dyDescent="0.2">
      <c r="A1756" s="183" t="s">
        <v>299</v>
      </c>
      <c r="B1756" t="s">
        <v>7470</v>
      </c>
      <c r="C1756">
        <v>36</v>
      </c>
      <c r="D1756" s="221" t="s">
        <v>3057</v>
      </c>
      <c r="E1756" s="186">
        <v>46293</v>
      </c>
      <c r="F1756" t="s">
        <v>16141</v>
      </c>
      <c r="G1756" s="183" t="s">
        <v>16142</v>
      </c>
      <c r="H1756" t="s">
        <v>16143</v>
      </c>
    </row>
    <row r="1757" spans="1:8" x14ac:dyDescent="0.2">
      <c r="A1757" s="183" t="s">
        <v>15976</v>
      </c>
      <c r="B1757" t="s">
        <v>15977</v>
      </c>
      <c r="C1757">
        <v>5</v>
      </c>
      <c r="D1757" s="221" t="s">
        <v>3057</v>
      </c>
      <c r="E1757" s="186">
        <v>46293</v>
      </c>
      <c r="F1757" t="s">
        <v>16141</v>
      </c>
      <c r="G1757" s="183" t="s">
        <v>16142</v>
      </c>
      <c r="H1757" t="s">
        <v>16143</v>
      </c>
    </row>
    <row r="1758" spans="1:8" x14ac:dyDescent="0.2">
      <c r="A1758" s="183" t="s">
        <v>15978</v>
      </c>
      <c r="B1758" t="s">
        <v>15979</v>
      </c>
      <c r="C1758">
        <v>13</v>
      </c>
      <c r="D1758" s="221" t="s">
        <v>3057</v>
      </c>
      <c r="E1758" s="186">
        <v>46293</v>
      </c>
      <c r="F1758" t="s">
        <v>16141</v>
      </c>
      <c r="G1758" s="183" t="s">
        <v>16142</v>
      </c>
      <c r="H1758" t="s">
        <v>16143</v>
      </c>
    </row>
    <row r="1759" spans="1:8" x14ac:dyDescent="0.2">
      <c r="A1759" s="183" t="s">
        <v>4443</v>
      </c>
      <c r="B1759" t="s">
        <v>7474</v>
      </c>
      <c r="C1759">
        <v>30</v>
      </c>
      <c r="D1759" s="221" t="s">
        <v>3057</v>
      </c>
      <c r="E1759" s="186">
        <v>46293</v>
      </c>
      <c r="F1759" t="s">
        <v>16141</v>
      </c>
      <c r="G1759" s="183" t="s">
        <v>16142</v>
      </c>
      <c r="H1759" t="s">
        <v>16143</v>
      </c>
    </row>
    <row r="1760" spans="1:8" x14ac:dyDescent="0.2">
      <c r="A1760" s="183" t="s">
        <v>15980</v>
      </c>
      <c r="B1760" t="s">
        <v>15981</v>
      </c>
      <c r="C1760">
        <v>0</v>
      </c>
      <c r="D1760" s="221" t="s">
        <v>3057</v>
      </c>
      <c r="E1760" s="186">
        <v>46293</v>
      </c>
      <c r="F1760" t="s">
        <v>16141</v>
      </c>
      <c r="G1760" s="183" t="s">
        <v>16142</v>
      </c>
      <c r="H1760" t="s">
        <v>16143</v>
      </c>
    </row>
    <row r="1761" spans="1:8" x14ac:dyDescent="0.2">
      <c r="A1761" s="183" t="s">
        <v>15982</v>
      </c>
      <c r="B1761" t="s">
        <v>15983</v>
      </c>
      <c r="C1761">
        <v>8</v>
      </c>
      <c r="D1761" s="221" t="s">
        <v>3057</v>
      </c>
      <c r="E1761" s="186">
        <v>46293</v>
      </c>
      <c r="F1761" t="s">
        <v>16141</v>
      </c>
      <c r="G1761" s="183" t="s">
        <v>16142</v>
      </c>
      <c r="H1761" t="s">
        <v>16143</v>
      </c>
    </row>
    <row r="1762" spans="1:8" x14ac:dyDescent="0.2">
      <c r="A1762" s="183" t="s">
        <v>4444</v>
      </c>
      <c r="B1762" t="s">
        <v>7478</v>
      </c>
      <c r="C1762">
        <v>64</v>
      </c>
      <c r="D1762" s="221" t="s">
        <v>3057</v>
      </c>
      <c r="E1762" s="186">
        <v>46293</v>
      </c>
      <c r="F1762" t="s">
        <v>16141</v>
      </c>
      <c r="G1762" s="183" t="s">
        <v>16142</v>
      </c>
      <c r="H1762" t="s">
        <v>16143</v>
      </c>
    </row>
    <row r="1763" spans="1:8" x14ac:dyDescent="0.2">
      <c r="A1763" s="183" t="s">
        <v>15984</v>
      </c>
      <c r="B1763" t="s">
        <v>15985</v>
      </c>
      <c r="C1763">
        <v>8</v>
      </c>
      <c r="D1763" s="221" t="s">
        <v>3057</v>
      </c>
      <c r="E1763" s="186">
        <v>46293</v>
      </c>
      <c r="F1763" t="s">
        <v>16141</v>
      </c>
      <c r="G1763" s="183" t="s">
        <v>16142</v>
      </c>
      <c r="H1763" t="s">
        <v>16143</v>
      </c>
    </row>
    <row r="1764" spans="1:8" x14ac:dyDescent="0.2">
      <c r="A1764" s="183" t="s">
        <v>15986</v>
      </c>
      <c r="B1764" t="s">
        <v>15987</v>
      </c>
      <c r="C1764">
        <v>4</v>
      </c>
      <c r="D1764" s="221" t="s">
        <v>3057</v>
      </c>
      <c r="E1764" s="186">
        <v>46293</v>
      </c>
      <c r="F1764" t="s">
        <v>16141</v>
      </c>
      <c r="G1764" s="183" t="s">
        <v>16142</v>
      </c>
      <c r="H1764" t="s">
        <v>16143</v>
      </c>
    </row>
    <row r="1765" spans="1:8" x14ac:dyDescent="0.2">
      <c r="A1765" s="183" t="s">
        <v>4445</v>
      </c>
      <c r="B1765" t="s">
        <v>7482</v>
      </c>
      <c r="C1765">
        <v>1</v>
      </c>
      <c r="D1765" s="221" t="s">
        <v>3057</v>
      </c>
      <c r="E1765" s="186">
        <v>46293</v>
      </c>
      <c r="F1765" t="s">
        <v>16141</v>
      </c>
      <c r="G1765" s="183" t="s">
        <v>16142</v>
      </c>
      <c r="H1765" t="s">
        <v>16143</v>
      </c>
    </row>
    <row r="1766" spans="1:8" x14ac:dyDescent="0.2">
      <c r="A1766" s="183" t="s">
        <v>15988</v>
      </c>
      <c r="B1766" t="s">
        <v>15989</v>
      </c>
      <c r="C1766">
        <v>0</v>
      </c>
      <c r="D1766" s="221" t="s">
        <v>3057</v>
      </c>
      <c r="E1766" s="186">
        <v>46293</v>
      </c>
      <c r="F1766" t="s">
        <v>16141</v>
      </c>
      <c r="G1766" s="183" t="s">
        <v>16142</v>
      </c>
      <c r="H1766" t="s">
        <v>16143</v>
      </c>
    </row>
    <row r="1767" spans="1:8" x14ac:dyDescent="0.2">
      <c r="A1767" s="183" t="s">
        <v>15990</v>
      </c>
      <c r="B1767" t="s">
        <v>15991</v>
      </c>
      <c r="C1767">
        <v>4</v>
      </c>
      <c r="D1767" s="221" t="s">
        <v>3057</v>
      </c>
      <c r="E1767" s="186">
        <v>46293</v>
      </c>
      <c r="F1767" t="s">
        <v>16141</v>
      </c>
      <c r="G1767" s="183" t="s">
        <v>16142</v>
      </c>
      <c r="H1767" t="s">
        <v>16143</v>
      </c>
    </row>
    <row r="1768" spans="1:8" x14ac:dyDescent="0.2">
      <c r="A1768" s="183" t="s">
        <v>4446</v>
      </c>
      <c r="B1768" t="s">
        <v>7486</v>
      </c>
      <c r="C1768">
        <v>1</v>
      </c>
      <c r="D1768" s="221" t="s">
        <v>3057</v>
      </c>
      <c r="E1768" s="186">
        <v>46293</v>
      </c>
      <c r="F1768" t="s">
        <v>16141</v>
      </c>
      <c r="G1768" s="183" t="s">
        <v>16142</v>
      </c>
      <c r="H1768" t="s">
        <v>16143</v>
      </c>
    </row>
    <row r="1769" spans="1:8" x14ac:dyDescent="0.2">
      <c r="A1769" s="183" t="s">
        <v>15992</v>
      </c>
      <c r="B1769" t="s">
        <v>15993</v>
      </c>
      <c r="C1769">
        <v>0</v>
      </c>
      <c r="D1769" s="221" t="s">
        <v>3057</v>
      </c>
      <c r="E1769" s="186">
        <v>46293</v>
      </c>
      <c r="F1769" t="s">
        <v>16141</v>
      </c>
      <c r="G1769" s="183" t="s">
        <v>16142</v>
      </c>
      <c r="H1769" t="s">
        <v>16143</v>
      </c>
    </row>
    <row r="1770" spans="1:8" x14ac:dyDescent="0.2">
      <c r="A1770" s="183" t="s">
        <v>986</v>
      </c>
      <c r="B1770" t="s">
        <v>10830</v>
      </c>
      <c r="C1770">
        <v>2360</v>
      </c>
      <c r="D1770" s="221" t="s">
        <v>3057</v>
      </c>
      <c r="E1770" s="186">
        <v>46293</v>
      </c>
      <c r="F1770" t="s">
        <v>16141</v>
      </c>
      <c r="G1770" s="183" t="s">
        <v>16145</v>
      </c>
      <c r="H1770" t="s">
        <v>16146</v>
      </c>
    </row>
    <row r="1771" spans="1:8" x14ac:dyDescent="0.2">
      <c r="A1771" s="183" t="s">
        <v>987</v>
      </c>
      <c r="B1771" t="s">
        <v>10831</v>
      </c>
      <c r="C1771">
        <v>415</v>
      </c>
      <c r="D1771" s="221" t="s">
        <v>3057</v>
      </c>
      <c r="E1771" s="186">
        <v>46293</v>
      </c>
      <c r="F1771" t="s">
        <v>16141</v>
      </c>
      <c r="G1771" s="183" t="s">
        <v>16145</v>
      </c>
      <c r="H1771" t="s">
        <v>16146</v>
      </c>
    </row>
    <row r="1772" spans="1:8" x14ac:dyDescent="0.2">
      <c r="A1772" s="183" t="s">
        <v>988</v>
      </c>
      <c r="B1772" t="s">
        <v>10832</v>
      </c>
      <c r="C1772">
        <v>240</v>
      </c>
      <c r="D1772" s="221" t="s">
        <v>3057</v>
      </c>
      <c r="E1772" s="186">
        <v>46293</v>
      </c>
      <c r="F1772" t="s">
        <v>16141</v>
      </c>
      <c r="G1772" s="183" t="s">
        <v>16145</v>
      </c>
      <c r="H1772" t="s">
        <v>16146</v>
      </c>
    </row>
    <row r="1773" spans="1:8" x14ac:dyDescent="0.2">
      <c r="A1773" s="183" t="s">
        <v>989</v>
      </c>
      <c r="B1773" t="s">
        <v>4447</v>
      </c>
      <c r="C1773">
        <v>1252</v>
      </c>
      <c r="D1773" s="221" t="s">
        <v>3057</v>
      </c>
      <c r="E1773" s="186">
        <v>46293</v>
      </c>
      <c r="F1773" t="s">
        <v>16141</v>
      </c>
      <c r="G1773" s="183" t="s">
        <v>16145</v>
      </c>
      <c r="H1773" t="s">
        <v>16146</v>
      </c>
    </row>
    <row r="1774" spans="1:8" x14ac:dyDescent="0.2">
      <c r="A1774" s="183" t="s">
        <v>989</v>
      </c>
      <c r="B1774" t="s">
        <v>4447</v>
      </c>
      <c r="C1774">
        <v>0</v>
      </c>
      <c r="D1774" s="221" t="s">
        <v>3057</v>
      </c>
      <c r="E1774" s="186">
        <v>46293</v>
      </c>
      <c r="F1774" t="s">
        <v>16141</v>
      </c>
      <c r="G1774" s="183" t="s">
        <v>16142</v>
      </c>
      <c r="H1774" t="s">
        <v>16143</v>
      </c>
    </row>
    <row r="1775" spans="1:8" x14ac:dyDescent="0.2">
      <c r="A1775" s="183" t="s">
        <v>990</v>
      </c>
      <c r="B1775" t="s">
        <v>10833</v>
      </c>
      <c r="C1775">
        <v>168</v>
      </c>
      <c r="D1775" s="221" t="s">
        <v>3057</v>
      </c>
      <c r="E1775" s="186">
        <v>46293</v>
      </c>
      <c r="F1775" t="s">
        <v>16141</v>
      </c>
      <c r="G1775" s="183" t="s">
        <v>16145</v>
      </c>
      <c r="H1775" t="s">
        <v>16146</v>
      </c>
    </row>
    <row r="1776" spans="1:8" x14ac:dyDescent="0.2">
      <c r="A1776" s="183" t="s">
        <v>991</v>
      </c>
      <c r="B1776" t="s">
        <v>10834</v>
      </c>
      <c r="C1776">
        <v>1204</v>
      </c>
      <c r="D1776" s="221" t="s">
        <v>3057</v>
      </c>
      <c r="E1776" s="186">
        <v>46293</v>
      </c>
      <c r="F1776" t="s">
        <v>16141</v>
      </c>
      <c r="G1776" s="183" t="s">
        <v>16145</v>
      </c>
      <c r="H1776" t="s">
        <v>16146</v>
      </c>
    </row>
    <row r="1777" spans="1:8" x14ac:dyDescent="0.2">
      <c r="A1777" s="183" t="s">
        <v>992</v>
      </c>
      <c r="B1777" t="s">
        <v>10835</v>
      </c>
      <c r="C1777">
        <v>980</v>
      </c>
      <c r="D1777" s="221" t="s">
        <v>3057</v>
      </c>
      <c r="E1777" s="186">
        <v>46293</v>
      </c>
      <c r="F1777" t="s">
        <v>16141</v>
      </c>
      <c r="G1777" s="183" t="s">
        <v>16145</v>
      </c>
      <c r="H1777" t="s">
        <v>16146</v>
      </c>
    </row>
    <row r="1778" spans="1:8" x14ac:dyDescent="0.2">
      <c r="A1778" s="183" t="s">
        <v>993</v>
      </c>
      <c r="B1778" t="s">
        <v>10836</v>
      </c>
      <c r="C1778">
        <v>174</v>
      </c>
      <c r="D1778" s="221" t="s">
        <v>3057</v>
      </c>
      <c r="E1778" s="186">
        <v>46293</v>
      </c>
      <c r="F1778" t="s">
        <v>16141</v>
      </c>
      <c r="G1778" s="183" t="s">
        <v>16145</v>
      </c>
      <c r="H1778" t="s">
        <v>16146</v>
      </c>
    </row>
    <row r="1779" spans="1:8" x14ac:dyDescent="0.2">
      <c r="A1779" s="183" t="s">
        <v>994</v>
      </c>
      <c r="B1779" t="s">
        <v>10837</v>
      </c>
      <c r="C1779">
        <v>0</v>
      </c>
      <c r="D1779" s="221" t="s">
        <v>3057</v>
      </c>
      <c r="E1779" s="186">
        <v>46293</v>
      </c>
      <c r="F1779" t="s">
        <v>16141</v>
      </c>
      <c r="G1779" s="183" t="s">
        <v>16145</v>
      </c>
      <c r="H1779" t="s">
        <v>16146</v>
      </c>
    </row>
    <row r="1780" spans="1:8" x14ac:dyDescent="0.2">
      <c r="A1780" s="183" t="s">
        <v>995</v>
      </c>
      <c r="B1780" t="s">
        <v>10838</v>
      </c>
      <c r="C1780">
        <v>1331</v>
      </c>
      <c r="D1780" s="221" t="s">
        <v>3057</v>
      </c>
      <c r="E1780" s="186">
        <v>46293</v>
      </c>
      <c r="F1780" t="s">
        <v>16141</v>
      </c>
      <c r="G1780" s="183" t="s">
        <v>16145</v>
      </c>
      <c r="H1780" t="s">
        <v>16146</v>
      </c>
    </row>
    <row r="1781" spans="1:8" x14ac:dyDescent="0.2">
      <c r="A1781" s="183" t="s">
        <v>996</v>
      </c>
      <c r="B1781" t="s">
        <v>10839</v>
      </c>
      <c r="C1781">
        <v>559</v>
      </c>
      <c r="D1781" s="221" t="s">
        <v>3057</v>
      </c>
      <c r="E1781" s="186">
        <v>46293</v>
      </c>
      <c r="F1781" t="s">
        <v>16141</v>
      </c>
      <c r="G1781" s="183" t="s">
        <v>16145</v>
      </c>
      <c r="H1781" t="s">
        <v>16146</v>
      </c>
    </row>
    <row r="1782" spans="1:8" x14ac:dyDescent="0.2">
      <c r="A1782" s="183" t="s">
        <v>997</v>
      </c>
      <c r="B1782" t="s">
        <v>10840</v>
      </c>
      <c r="C1782">
        <v>383</v>
      </c>
      <c r="D1782" s="221" t="s">
        <v>3057</v>
      </c>
      <c r="E1782" s="186">
        <v>46293</v>
      </c>
      <c r="F1782" t="s">
        <v>16141</v>
      </c>
      <c r="G1782" s="183" t="s">
        <v>16145</v>
      </c>
      <c r="H1782" t="s">
        <v>16146</v>
      </c>
    </row>
    <row r="1783" spans="1:8" x14ac:dyDescent="0.2">
      <c r="A1783" s="183" t="s">
        <v>998</v>
      </c>
      <c r="B1783" t="s">
        <v>10841</v>
      </c>
      <c r="C1783">
        <v>0</v>
      </c>
      <c r="D1783" s="221" t="s">
        <v>3057</v>
      </c>
      <c r="E1783" s="186">
        <v>46293</v>
      </c>
      <c r="F1783" t="s">
        <v>16141</v>
      </c>
      <c r="G1783" s="183" t="s">
        <v>16145</v>
      </c>
      <c r="H1783" t="s">
        <v>16146</v>
      </c>
    </row>
    <row r="1784" spans="1:8" x14ac:dyDescent="0.2">
      <c r="A1784" s="183" t="s">
        <v>999</v>
      </c>
      <c r="B1784" t="s">
        <v>10842</v>
      </c>
      <c r="C1784">
        <v>670</v>
      </c>
      <c r="D1784" s="221" t="s">
        <v>3057</v>
      </c>
      <c r="E1784" s="186">
        <v>46293</v>
      </c>
      <c r="F1784" t="s">
        <v>16141</v>
      </c>
      <c r="G1784" s="183" t="s">
        <v>16145</v>
      </c>
      <c r="H1784" t="s">
        <v>16146</v>
      </c>
    </row>
    <row r="1785" spans="1:8" x14ac:dyDescent="0.2">
      <c r="A1785" s="183" t="s">
        <v>1000</v>
      </c>
      <c r="B1785" t="s">
        <v>10843</v>
      </c>
      <c r="C1785">
        <v>291</v>
      </c>
      <c r="D1785" s="221" t="s">
        <v>3057</v>
      </c>
      <c r="E1785" s="186">
        <v>46293</v>
      </c>
      <c r="F1785" t="s">
        <v>16141</v>
      </c>
      <c r="G1785" s="183" t="s">
        <v>16145</v>
      </c>
      <c r="H1785" t="s">
        <v>16146</v>
      </c>
    </row>
    <row r="1786" spans="1:8" x14ac:dyDescent="0.2">
      <c r="A1786" s="183" t="s">
        <v>1001</v>
      </c>
      <c r="B1786" t="s">
        <v>10844</v>
      </c>
      <c r="C1786">
        <v>400</v>
      </c>
      <c r="D1786" s="221" t="s">
        <v>3057</v>
      </c>
      <c r="E1786" s="186">
        <v>46293</v>
      </c>
      <c r="F1786" t="s">
        <v>16141</v>
      </c>
      <c r="G1786" s="183" t="s">
        <v>16145</v>
      </c>
      <c r="H1786" t="s">
        <v>16146</v>
      </c>
    </row>
    <row r="1787" spans="1:8" x14ac:dyDescent="0.2">
      <c r="A1787" s="183" t="s">
        <v>1002</v>
      </c>
      <c r="B1787" t="s">
        <v>10845</v>
      </c>
      <c r="C1787">
        <v>130</v>
      </c>
      <c r="D1787" s="221" t="s">
        <v>3057</v>
      </c>
      <c r="E1787" s="186">
        <v>46293</v>
      </c>
      <c r="F1787" t="s">
        <v>16141</v>
      </c>
      <c r="G1787" s="183" t="s">
        <v>16145</v>
      </c>
      <c r="H1787" t="s">
        <v>16146</v>
      </c>
    </row>
    <row r="1788" spans="1:8" x14ac:dyDescent="0.2">
      <c r="A1788" s="183" t="s">
        <v>1003</v>
      </c>
      <c r="B1788" t="s">
        <v>10846</v>
      </c>
      <c r="C1788">
        <v>490</v>
      </c>
      <c r="D1788" s="221" t="s">
        <v>3057</v>
      </c>
      <c r="E1788" s="186">
        <v>46293</v>
      </c>
      <c r="F1788" t="s">
        <v>16141</v>
      </c>
      <c r="G1788" s="183" t="s">
        <v>16145</v>
      </c>
      <c r="H1788" t="s">
        <v>16146</v>
      </c>
    </row>
    <row r="1789" spans="1:8" x14ac:dyDescent="0.2">
      <c r="A1789" s="183" t="s">
        <v>1004</v>
      </c>
      <c r="B1789" t="s">
        <v>10847</v>
      </c>
      <c r="C1789">
        <v>1050</v>
      </c>
      <c r="D1789" s="221" t="s">
        <v>3057</v>
      </c>
      <c r="E1789" s="186">
        <v>46293</v>
      </c>
      <c r="F1789" t="s">
        <v>16141</v>
      </c>
      <c r="G1789" s="183" t="s">
        <v>16145</v>
      </c>
      <c r="H1789" t="s">
        <v>16146</v>
      </c>
    </row>
    <row r="1790" spans="1:8" x14ac:dyDescent="0.2">
      <c r="A1790" s="183" t="s">
        <v>1005</v>
      </c>
      <c r="B1790" t="s">
        <v>10848</v>
      </c>
      <c r="C1790">
        <v>29</v>
      </c>
      <c r="D1790" s="221" t="s">
        <v>3057</v>
      </c>
      <c r="E1790" s="186">
        <v>46293</v>
      </c>
      <c r="F1790" t="s">
        <v>16141</v>
      </c>
      <c r="G1790" s="183" t="s">
        <v>16145</v>
      </c>
      <c r="H1790" t="s">
        <v>16146</v>
      </c>
    </row>
    <row r="1791" spans="1:8" x14ac:dyDescent="0.2">
      <c r="A1791" s="183" t="s">
        <v>1006</v>
      </c>
      <c r="B1791" t="s">
        <v>10849</v>
      </c>
      <c r="C1791">
        <v>1000</v>
      </c>
      <c r="D1791" s="221" t="s">
        <v>3057</v>
      </c>
      <c r="E1791" s="186">
        <v>46293</v>
      </c>
      <c r="F1791" t="s">
        <v>16141</v>
      </c>
      <c r="G1791" s="183" t="s">
        <v>16145</v>
      </c>
      <c r="H1791" t="s">
        <v>16146</v>
      </c>
    </row>
    <row r="1792" spans="1:8" x14ac:dyDescent="0.2">
      <c r="A1792" s="183" t="s">
        <v>1007</v>
      </c>
      <c r="B1792" t="s">
        <v>10850</v>
      </c>
      <c r="C1792">
        <v>600</v>
      </c>
      <c r="D1792" s="221" t="s">
        <v>3057</v>
      </c>
      <c r="E1792" s="186">
        <v>46293</v>
      </c>
      <c r="F1792" t="s">
        <v>16141</v>
      </c>
      <c r="G1792" s="183" t="s">
        <v>16145</v>
      </c>
      <c r="H1792" t="s">
        <v>16146</v>
      </c>
    </row>
    <row r="1793" spans="1:8" x14ac:dyDescent="0.2">
      <c r="A1793" s="183" t="s">
        <v>1008</v>
      </c>
      <c r="B1793" t="s">
        <v>10851</v>
      </c>
      <c r="C1793">
        <v>70</v>
      </c>
      <c r="D1793" s="221" t="s">
        <v>3057</v>
      </c>
      <c r="E1793" s="186">
        <v>46293</v>
      </c>
      <c r="F1793" t="s">
        <v>16141</v>
      </c>
      <c r="G1793" s="183" t="s">
        <v>16145</v>
      </c>
      <c r="H1793" t="s">
        <v>16146</v>
      </c>
    </row>
    <row r="1794" spans="1:8" x14ac:dyDescent="0.2">
      <c r="A1794" s="183" t="s">
        <v>1009</v>
      </c>
      <c r="B1794" t="s">
        <v>10852</v>
      </c>
      <c r="C1794">
        <v>328</v>
      </c>
      <c r="D1794" s="221" t="s">
        <v>3057</v>
      </c>
      <c r="E1794" s="186">
        <v>46293</v>
      </c>
      <c r="F1794" t="s">
        <v>16141</v>
      </c>
      <c r="G1794" s="183" t="s">
        <v>16145</v>
      </c>
      <c r="H1794" t="s">
        <v>16146</v>
      </c>
    </row>
    <row r="1795" spans="1:8" x14ac:dyDescent="0.2">
      <c r="A1795" s="183" t="s">
        <v>1010</v>
      </c>
      <c r="B1795" t="s">
        <v>10853</v>
      </c>
      <c r="C1795">
        <v>200</v>
      </c>
      <c r="D1795" s="221" t="s">
        <v>3057</v>
      </c>
      <c r="E1795" s="186">
        <v>46293</v>
      </c>
      <c r="F1795" t="s">
        <v>16141</v>
      </c>
      <c r="G1795" s="183" t="s">
        <v>16145</v>
      </c>
      <c r="H1795" t="s">
        <v>16146</v>
      </c>
    </row>
    <row r="1796" spans="1:8" x14ac:dyDescent="0.2">
      <c r="A1796" s="183" t="s">
        <v>1011</v>
      </c>
      <c r="B1796" t="s">
        <v>10854</v>
      </c>
      <c r="C1796">
        <v>300</v>
      </c>
      <c r="D1796" s="221" t="s">
        <v>3057</v>
      </c>
      <c r="E1796" s="186">
        <v>46293</v>
      </c>
      <c r="F1796" t="s">
        <v>16141</v>
      </c>
      <c r="G1796" s="183" t="s">
        <v>16145</v>
      </c>
      <c r="H1796" t="s">
        <v>16146</v>
      </c>
    </row>
    <row r="1797" spans="1:8" x14ac:dyDescent="0.2">
      <c r="A1797" s="183" t="s">
        <v>1012</v>
      </c>
      <c r="B1797" t="s">
        <v>10855</v>
      </c>
      <c r="C1797">
        <v>940</v>
      </c>
      <c r="D1797" s="221" t="s">
        <v>3057</v>
      </c>
      <c r="E1797" s="186">
        <v>46293</v>
      </c>
      <c r="F1797" t="s">
        <v>16141</v>
      </c>
      <c r="G1797" s="183" t="s">
        <v>16145</v>
      </c>
      <c r="H1797" t="s">
        <v>16146</v>
      </c>
    </row>
    <row r="1798" spans="1:8" x14ac:dyDescent="0.2">
      <c r="A1798" s="183" t="s">
        <v>1013</v>
      </c>
      <c r="B1798" t="s">
        <v>10856</v>
      </c>
      <c r="C1798">
        <v>1720</v>
      </c>
      <c r="D1798" s="221" t="s">
        <v>3057</v>
      </c>
      <c r="E1798" s="186">
        <v>46293</v>
      </c>
      <c r="F1798" t="s">
        <v>16141</v>
      </c>
      <c r="G1798" s="183" t="s">
        <v>16145</v>
      </c>
      <c r="H1798" t="s">
        <v>16146</v>
      </c>
    </row>
    <row r="1799" spans="1:8" x14ac:dyDescent="0.2">
      <c r="A1799" s="183" t="s">
        <v>1014</v>
      </c>
      <c r="B1799" t="s">
        <v>10857</v>
      </c>
      <c r="C1799">
        <v>741</v>
      </c>
      <c r="D1799" s="221" t="s">
        <v>3057</v>
      </c>
      <c r="E1799" s="186">
        <v>46293</v>
      </c>
      <c r="F1799" t="s">
        <v>16141</v>
      </c>
      <c r="G1799" s="183" t="s">
        <v>16145</v>
      </c>
      <c r="H1799" t="s">
        <v>16146</v>
      </c>
    </row>
    <row r="1800" spans="1:8" x14ac:dyDescent="0.2">
      <c r="A1800" s="183" t="s">
        <v>1015</v>
      </c>
      <c r="B1800" t="s">
        <v>10858</v>
      </c>
      <c r="C1800">
        <v>1300</v>
      </c>
      <c r="D1800" s="221" t="s">
        <v>3057</v>
      </c>
      <c r="E1800" s="186">
        <v>46293</v>
      </c>
      <c r="F1800" t="s">
        <v>16141</v>
      </c>
      <c r="G1800" s="183" t="s">
        <v>16145</v>
      </c>
      <c r="H1800" t="s">
        <v>16146</v>
      </c>
    </row>
    <row r="1801" spans="1:8" x14ac:dyDescent="0.2">
      <c r="A1801" s="183" t="s">
        <v>1016</v>
      </c>
      <c r="B1801" t="s">
        <v>10859</v>
      </c>
      <c r="C1801">
        <v>1150</v>
      </c>
      <c r="D1801" s="221" t="s">
        <v>3057</v>
      </c>
      <c r="E1801" s="186">
        <v>46293</v>
      </c>
      <c r="F1801" t="s">
        <v>16141</v>
      </c>
      <c r="G1801" s="183" t="s">
        <v>16145</v>
      </c>
      <c r="H1801" t="s">
        <v>16146</v>
      </c>
    </row>
    <row r="1802" spans="1:8" x14ac:dyDescent="0.2">
      <c r="A1802" s="183" t="s">
        <v>1017</v>
      </c>
      <c r="B1802" t="s">
        <v>10860</v>
      </c>
      <c r="C1802">
        <v>2840</v>
      </c>
      <c r="D1802" s="221" t="s">
        <v>3057</v>
      </c>
      <c r="E1802" s="186">
        <v>46293</v>
      </c>
      <c r="F1802" t="s">
        <v>16141</v>
      </c>
      <c r="G1802" s="183" t="s">
        <v>16145</v>
      </c>
      <c r="H1802" t="s">
        <v>16146</v>
      </c>
    </row>
    <row r="1803" spans="1:8" x14ac:dyDescent="0.2">
      <c r="A1803" s="183" t="s">
        <v>1018</v>
      </c>
      <c r="B1803" t="s">
        <v>10861</v>
      </c>
      <c r="C1803">
        <v>1920</v>
      </c>
      <c r="D1803" s="221" t="s">
        <v>3057</v>
      </c>
      <c r="E1803" s="186">
        <v>46293</v>
      </c>
      <c r="F1803" t="s">
        <v>16141</v>
      </c>
      <c r="G1803" s="183" t="s">
        <v>16145</v>
      </c>
      <c r="H1803" t="s">
        <v>16146</v>
      </c>
    </row>
    <row r="1804" spans="1:8" x14ac:dyDescent="0.2">
      <c r="A1804" s="183" t="s">
        <v>1019</v>
      </c>
      <c r="B1804" t="s">
        <v>10862</v>
      </c>
      <c r="C1804">
        <v>720</v>
      </c>
      <c r="D1804" s="221" t="s">
        <v>3057</v>
      </c>
      <c r="E1804" s="186">
        <v>46293</v>
      </c>
      <c r="F1804" t="s">
        <v>16141</v>
      </c>
      <c r="G1804" s="183" t="s">
        <v>16145</v>
      </c>
      <c r="H1804" t="s">
        <v>16146</v>
      </c>
    </row>
    <row r="1805" spans="1:8" x14ac:dyDescent="0.2">
      <c r="A1805" s="183" t="s">
        <v>1020</v>
      </c>
      <c r="B1805" t="s">
        <v>10863</v>
      </c>
      <c r="C1805">
        <v>260</v>
      </c>
      <c r="D1805" s="221" t="s">
        <v>3057</v>
      </c>
      <c r="E1805" s="186">
        <v>46293</v>
      </c>
      <c r="F1805" t="s">
        <v>16141</v>
      </c>
      <c r="G1805" s="183" t="s">
        <v>16145</v>
      </c>
      <c r="H1805" t="s">
        <v>16146</v>
      </c>
    </row>
    <row r="1806" spans="1:8" x14ac:dyDescent="0.2">
      <c r="A1806" s="183" t="s">
        <v>1021</v>
      </c>
      <c r="B1806" t="s">
        <v>10864</v>
      </c>
      <c r="C1806">
        <v>1540</v>
      </c>
      <c r="D1806" s="221" t="s">
        <v>3057</v>
      </c>
      <c r="E1806" s="186">
        <v>46293</v>
      </c>
      <c r="F1806" t="s">
        <v>16141</v>
      </c>
      <c r="G1806" s="183" t="s">
        <v>16145</v>
      </c>
      <c r="H1806" t="s">
        <v>16146</v>
      </c>
    </row>
    <row r="1807" spans="1:8" x14ac:dyDescent="0.2">
      <c r="A1807" s="183" t="s">
        <v>1022</v>
      </c>
      <c r="B1807" t="s">
        <v>10865</v>
      </c>
      <c r="C1807">
        <v>705</v>
      </c>
      <c r="D1807" s="221" t="s">
        <v>3057</v>
      </c>
      <c r="E1807" s="186">
        <v>46293</v>
      </c>
      <c r="F1807" t="s">
        <v>16141</v>
      </c>
      <c r="G1807" s="183" t="s">
        <v>16145</v>
      </c>
      <c r="H1807" t="s">
        <v>16146</v>
      </c>
    </row>
    <row r="1808" spans="1:8" x14ac:dyDescent="0.2">
      <c r="A1808" s="183" t="s">
        <v>1023</v>
      </c>
      <c r="B1808" t="s">
        <v>10866</v>
      </c>
      <c r="C1808">
        <v>782</v>
      </c>
      <c r="D1808" s="221" t="s">
        <v>3057</v>
      </c>
      <c r="E1808" s="186">
        <v>46293</v>
      </c>
      <c r="F1808" t="s">
        <v>16141</v>
      </c>
      <c r="G1808" s="183" t="s">
        <v>16145</v>
      </c>
      <c r="H1808" t="s">
        <v>16146</v>
      </c>
    </row>
    <row r="1809" spans="1:8" x14ac:dyDescent="0.2">
      <c r="A1809" s="183" t="s">
        <v>1024</v>
      </c>
      <c r="B1809" t="s">
        <v>10867</v>
      </c>
      <c r="C1809">
        <v>1855</v>
      </c>
      <c r="D1809" s="221" t="s">
        <v>3057</v>
      </c>
      <c r="E1809" s="186">
        <v>46293</v>
      </c>
      <c r="F1809" t="s">
        <v>16141</v>
      </c>
      <c r="G1809" s="183" t="s">
        <v>16145</v>
      </c>
      <c r="H1809" t="s">
        <v>16146</v>
      </c>
    </row>
    <row r="1810" spans="1:8" x14ac:dyDescent="0.2">
      <c r="A1810" s="183" t="s">
        <v>1025</v>
      </c>
      <c r="B1810" t="s">
        <v>10868</v>
      </c>
      <c r="C1810">
        <v>1492</v>
      </c>
      <c r="D1810" s="221" t="s">
        <v>3057</v>
      </c>
      <c r="E1810" s="186">
        <v>46293</v>
      </c>
      <c r="F1810" t="s">
        <v>16141</v>
      </c>
      <c r="G1810" s="183" t="s">
        <v>16145</v>
      </c>
      <c r="H1810" t="s">
        <v>16146</v>
      </c>
    </row>
    <row r="1811" spans="1:8" x14ac:dyDescent="0.2">
      <c r="A1811" s="183" t="s">
        <v>1026</v>
      </c>
      <c r="B1811" t="s">
        <v>10869</v>
      </c>
      <c r="C1811">
        <v>2872</v>
      </c>
      <c r="D1811" s="221" t="s">
        <v>3057</v>
      </c>
      <c r="E1811" s="186">
        <v>46293</v>
      </c>
      <c r="F1811" t="s">
        <v>16141</v>
      </c>
      <c r="G1811" s="183" t="s">
        <v>16145</v>
      </c>
      <c r="H1811" t="s">
        <v>16146</v>
      </c>
    </row>
    <row r="1812" spans="1:8" x14ac:dyDescent="0.2">
      <c r="A1812" s="183" t="s">
        <v>1027</v>
      </c>
      <c r="B1812" t="s">
        <v>10870</v>
      </c>
      <c r="C1812">
        <v>487</v>
      </c>
      <c r="D1812" s="221" t="s">
        <v>3057</v>
      </c>
      <c r="E1812" s="186">
        <v>46293</v>
      </c>
      <c r="F1812" t="s">
        <v>16141</v>
      </c>
      <c r="G1812" s="183" t="s">
        <v>16145</v>
      </c>
      <c r="H1812" t="s">
        <v>16146</v>
      </c>
    </row>
    <row r="1813" spans="1:8" x14ac:dyDescent="0.2">
      <c r="A1813" s="183" t="s">
        <v>1028</v>
      </c>
      <c r="B1813" t="s">
        <v>10871</v>
      </c>
      <c r="C1813">
        <v>697</v>
      </c>
      <c r="D1813" s="221" t="s">
        <v>3057</v>
      </c>
      <c r="E1813" s="186">
        <v>46293</v>
      </c>
      <c r="F1813" t="s">
        <v>16141</v>
      </c>
      <c r="G1813" s="183" t="s">
        <v>16145</v>
      </c>
      <c r="H1813" t="s">
        <v>16146</v>
      </c>
    </row>
    <row r="1814" spans="1:8" x14ac:dyDescent="0.2">
      <c r="A1814" s="183" t="s">
        <v>1029</v>
      </c>
      <c r="B1814" t="s">
        <v>3040</v>
      </c>
      <c r="C1814">
        <v>293</v>
      </c>
      <c r="D1814" s="221" t="s">
        <v>3057</v>
      </c>
      <c r="E1814" s="186">
        <v>46293</v>
      </c>
      <c r="F1814" t="s">
        <v>16141</v>
      </c>
      <c r="G1814" s="183" t="s">
        <v>16145</v>
      </c>
      <c r="H1814" t="s">
        <v>16146</v>
      </c>
    </row>
    <row r="1815" spans="1:8" x14ac:dyDescent="0.2">
      <c r="A1815" s="183" t="s">
        <v>1029</v>
      </c>
      <c r="B1815" t="s">
        <v>3040</v>
      </c>
      <c r="C1815">
        <v>38</v>
      </c>
      <c r="D1815" s="221" t="s">
        <v>3057</v>
      </c>
      <c r="E1815" s="186">
        <v>46293</v>
      </c>
      <c r="F1815" t="s">
        <v>16141</v>
      </c>
      <c r="G1815" s="183" t="s">
        <v>16142</v>
      </c>
      <c r="H1815" t="s">
        <v>16143</v>
      </c>
    </row>
    <row r="1816" spans="1:8" x14ac:dyDescent="0.2">
      <c r="A1816" s="183" t="s">
        <v>1030</v>
      </c>
      <c r="B1816" t="s">
        <v>3052</v>
      </c>
      <c r="C1816">
        <v>0</v>
      </c>
      <c r="D1816" s="221" t="s">
        <v>3057</v>
      </c>
      <c r="E1816" s="186">
        <v>46293</v>
      </c>
      <c r="F1816" t="s">
        <v>16141</v>
      </c>
      <c r="G1816" s="183" t="s">
        <v>16145</v>
      </c>
      <c r="H1816" t="s">
        <v>16146</v>
      </c>
    </row>
    <row r="1817" spans="1:8" x14ac:dyDescent="0.2">
      <c r="A1817" s="183" t="s">
        <v>1030</v>
      </c>
      <c r="B1817" t="s">
        <v>3052</v>
      </c>
      <c r="C1817">
        <v>225</v>
      </c>
      <c r="D1817" s="221" t="s">
        <v>3057</v>
      </c>
      <c r="E1817" s="186">
        <v>46293</v>
      </c>
      <c r="F1817" t="s">
        <v>16141</v>
      </c>
      <c r="G1817" s="183" t="s">
        <v>16142</v>
      </c>
      <c r="H1817" t="s">
        <v>16143</v>
      </c>
    </row>
    <row r="1818" spans="1:8" x14ac:dyDescent="0.2">
      <c r="A1818" s="183" t="s">
        <v>1031</v>
      </c>
      <c r="B1818" t="s">
        <v>3041</v>
      </c>
      <c r="C1818">
        <v>649</v>
      </c>
      <c r="D1818" s="221" t="s">
        <v>3057</v>
      </c>
      <c r="E1818" s="186">
        <v>46293</v>
      </c>
      <c r="F1818" t="s">
        <v>16141</v>
      </c>
      <c r="G1818" s="183" t="s">
        <v>16145</v>
      </c>
      <c r="H1818" t="s">
        <v>16146</v>
      </c>
    </row>
    <row r="1819" spans="1:8" x14ac:dyDescent="0.2">
      <c r="A1819" s="183" t="s">
        <v>1031</v>
      </c>
      <c r="B1819" t="s">
        <v>3041</v>
      </c>
      <c r="C1819">
        <v>19</v>
      </c>
      <c r="D1819" s="221" t="s">
        <v>3057</v>
      </c>
      <c r="E1819" s="186">
        <v>46293</v>
      </c>
      <c r="F1819" t="s">
        <v>16141</v>
      </c>
      <c r="G1819" s="183" t="s">
        <v>16142</v>
      </c>
      <c r="H1819" t="s">
        <v>16143</v>
      </c>
    </row>
    <row r="1820" spans="1:8" x14ac:dyDescent="0.2">
      <c r="A1820" s="183" t="s">
        <v>1032</v>
      </c>
      <c r="B1820" t="s">
        <v>3347</v>
      </c>
      <c r="C1820">
        <v>882</v>
      </c>
      <c r="D1820" s="221" t="s">
        <v>3057</v>
      </c>
      <c r="E1820" s="186">
        <v>46293</v>
      </c>
      <c r="F1820" t="s">
        <v>16141</v>
      </c>
      <c r="G1820" s="183" t="s">
        <v>16145</v>
      </c>
      <c r="H1820" t="s">
        <v>16146</v>
      </c>
    </row>
    <row r="1821" spans="1:8" x14ac:dyDescent="0.2">
      <c r="A1821" s="183" t="s">
        <v>1032</v>
      </c>
      <c r="B1821" t="s">
        <v>3347</v>
      </c>
      <c r="C1821">
        <v>115</v>
      </c>
      <c r="D1821" s="221" t="s">
        <v>3057</v>
      </c>
      <c r="E1821" s="186">
        <v>46293</v>
      </c>
      <c r="F1821" t="s">
        <v>16141</v>
      </c>
      <c r="G1821" s="183" t="s">
        <v>16142</v>
      </c>
      <c r="H1821" t="s">
        <v>16143</v>
      </c>
    </row>
    <row r="1822" spans="1:8" x14ac:dyDescent="0.2">
      <c r="A1822" s="183" t="s">
        <v>1033</v>
      </c>
      <c r="B1822" t="s">
        <v>3042</v>
      </c>
      <c r="C1822">
        <v>845</v>
      </c>
      <c r="D1822" s="221" t="s">
        <v>3057</v>
      </c>
      <c r="E1822" s="186">
        <v>46293</v>
      </c>
      <c r="F1822" t="s">
        <v>16141</v>
      </c>
      <c r="G1822" s="183" t="s">
        <v>16145</v>
      </c>
      <c r="H1822" t="s">
        <v>16146</v>
      </c>
    </row>
    <row r="1823" spans="1:8" x14ac:dyDescent="0.2">
      <c r="A1823" s="183" t="s">
        <v>1033</v>
      </c>
      <c r="B1823" t="s">
        <v>3042</v>
      </c>
      <c r="C1823">
        <v>188</v>
      </c>
      <c r="D1823" s="221" t="s">
        <v>3057</v>
      </c>
      <c r="E1823" s="186">
        <v>46293</v>
      </c>
      <c r="F1823" t="s">
        <v>16141</v>
      </c>
      <c r="G1823" s="183" t="s">
        <v>16142</v>
      </c>
      <c r="H1823" t="s">
        <v>16143</v>
      </c>
    </row>
    <row r="1824" spans="1:8" x14ac:dyDescent="0.2">
      <c r="A1824" s="183" t="s">
        <v>1034</v>
      </c>
      <c r="B1824" t="s">
        <v>3348</v>
      </c>
      <c r="C1824">
        <v>49</v>
      </c>
      <c r="D1824" s="221" t="s">
        <v>3057</v>
      </c>
      <c r="E1824" s="186">
        <v>46293</v>
      </c>
      <c r="F1824" t="s">
        <v>16141</v>
      </c>
      <c r="G1824" s="183" t="s">
        <v>16145</v>
      </c>
      <c r="H1824" t="s">
        <v>16146</v>
      </c>
    </row>
    <row r="1825" spans="1:8" x14ac:dyDescent="0.2">
      <c r="A1825" s="183" t="s">
        <v>1034</v>
      </c>
      <c r="B1825" t="s">
        <v>3348</v>
      </c>
      <c r="C1825">
        <v>38</v>
      </c>
      <c r="D1825" s="221" t="s">
        <v>3057</v>
      </c>
      <c r="E1825" s="186">
        <v>46293</v>
      </c>
      <c r="F1825" t="s">
        <v>16141</v>
      </c>
      <c r="G1825" s="183" t="s">
        <v>16142</v>
      </c>
      <c r="H1825" t="s">
        <v>16143</v>
      </c>
    </row>
    <row r="1826" spans="1:8" x14ac:dyDescent="0.2">
      <c r="A1826" s="183" t="s">
        <v>1035</v>
      </c>
      <c r="B1826" t="s">
        <v>3349</v>
      </c>
      <c r="C1826">
        <v>418</v>
      </c>
      <c r="D1826" s="221" t="s">
        <v>3057</v>
      </c>
      <c r="E1826" s="186">
        <v>46293</v>
      </c>
      <c r="F1826" t="s">
        <v>16141</v>
      </c>
      <c r="G1826" s="183" t="s">
        <v>16145</v>
      </c>
      <c r="H1826" t="s">
        <v>16146</v>
      </c>
    </row>
    <row r="1827" spans="1:8" x14ac:dyDescent="0.2">
      <c r="A1827" s="183" t="s">
        <v>1035</v>
      </c>
      <c r="B1827" t="s">
        <v>3349</v>
      </c>
      <c r="C1827">
        <v>25</v>
      </c>
      <c r="D1827" s="221" t="s">
        <v>3057</v>
      </c>
      <c r="E1827" s="186">
        <v>46293</v>
      </c>
      <c r="F1827" t="s">
        <v>16141</v>
      </c>
      <c r="G1827" s="183" t="s">
        <v>16142</v>
      </c>
      <c r="H1827" t="s">
        <v>16143</v>
      </c>
    </row>
    <row r="1828" spans="1:8" x14ac:dyDescent="0.2">
      <c r="A1828" s="183" t="s">
        <v>1036</v>
      </c>
      <c r="B1828" t="s">
        <v>10872</v>
      </c>
      <c r="C1828">
        <v>5</v>
      </c>
      <c r="D1828" s="221" t="s">
        <v>3057</v>
      </c>
      <c r="E1828" s="186">
        <v>46293</v>
      </c>
      <c r="F1828" t="s">
        <v>16141</v>
      </c>
      <c r="G1828" s="183" t="s">
        <v>16145</v>
      </c>
      <c r="H1828" t="s">
        <v>16146</v>
      </c>
    </row>
    <row r="1829" spans="1:8" x14ac:dyDescent="0.2">
      <c r="A1829" s="183" t="s">
        <v>1037</v>
      </c>
      <c r="B1829" t="s">
        <v>10873</v>
      </c>
      <c r="C1829">
        <v>6</v>
      </c>
      <c r="D1829" s="221" t="s">
        <v>3057</v>
      </c>
      <c r="E1829" s="186">
        <v>46293</v>
      </c>
      <c r="F1829" t="s">
        <v>16141</v>
      </c>
      <c r="G1829" s="183" t="s">
        <v>16145</v>
      </c>
      <c r="H1829" t="s">
        <v>16146</v>
      </c>
    </row>
    <row r="1830" spans="1:8" x14ac:dyDescent="0.2">
      <c r="A1830" s="183" t="s">
        <v>1038</v>
      </c>
      <c r="B1830" t="s">
        <v>10874</v>
      </c>
      <c r="C1830">
        <v>22</v>
      </c>
      <c r="D1830" s="221" t="s">
        <v>3057</v>
      </c>
      <c r="E1830" s="186">
        <v>46293</v>
      </c>
      <c r="F1830" t="s">
        <v>16141</v>
      </c>
      <c r="G1830" s="183" t="s">
        <v>16145</v>
      </c>
      <c r="H1830" t="s">
        <v>16146</v>
      </c>
    </row>
    <row r="1831" spans="1:8" x14ac:dyDescent="0.2">
      <c r="A1831" s="183" t="s">
        <v>1039</v>
      </c>
      <c r="B1831" t="s">
        <v>10875</v>
      </c>
      <c r="C1831">
        <v>11</v>
      </c>
      <c r="D1831" s="221" t="s">
        <v>3057</v>
      </c>
      <c r="E1831" s="186">
        <v>46293</v>
      </c>
      <c r="F1831" t="s">
        <v>16141</v>
      </c>
      <c r="G1831" s="183" t="s">
        <v>16145</v>
      </c>
      <c r="H1831" t="s">
        <v>16146</v>
      </c>
    </row>
    <row r="1832" spans="1:8" x14ac:dyDescent="0.2">
      <c r="A1832" s="183" t="s">
        <v>1040</v>
      </c>
      <c r="B1832" t="s">
        <v>10876</v>
      </c>
      <c r="C1832">
        <v>22</v>
      </c>
      <c r="D1832" s="221" t="s">
        <v>3057</v>
      </c>
      <c r="E1832" s="186">
        <v>46293</v>
      </c>
      <c r="F1832" t="s">
        <v>16141</v>
      </c>
      <c r="G1832" s="183" t="s">
        <v>16145</v>
      </c>
      <c r="H1832" t="s">
        <v>16146</v>
      </c>
    </row>
    <row r="1833" spans="1:8" x14ac:dyDescent="0.2">
      <c r="A1833" s="183" t="s">
        <v>15908</v>
      </c>
      <c r="B1833" t="s">
        <v>15909</v>
      </c>
      <c r="C1833">
        <v>1500</v>
      </c>
      <c r="D1833" s="221" t="s">
        <v>3057</v>
      </c>
      <c r="E1833" s="186">
        <v>46293</v>
      </c>
      <c r="F1833" t="s">
        <v>16141</v>
      </c>
      <c r="G1833" s="183" t="s">
        <v>16145</v>
      </c>
      <c r="H1833" t="s">
        <v>16146</v>
      </c>
    </row>
    <row r="1834" spans="1:8" x14ac:dyDescent="0.2">
      <c r="A1834" s="183" t="s">
        <v>15910</v>
      </c>
      <c r="B1834" t="s">
        <v>15911</v>
      </c>
      <c r="C1834">
        <v>1000</v>
      </c>
      <c r="D1834" s="221" t="s">
        <v>3057</v>
      </c>
      <c r="E1834" s="186">
        <v>46293</v>
      </c>
      <c r="F1834" t="s">
        <v>16141</v>
      </c>
      <c r="G1834" s="183" t="s">
        <v>16145</v>
      </c>
      <c r="H1834" t="s">
        <v>16146</v>
      </c>
    </row>
    <row r="1835" spans="1:8" x14ac:dyDescent="0.2">
      <c r="A1835" s="183" t="s">
        <v>7487</v>
      </c>
      <c r="B1835" t="s">
        <v>7488</v>
      </c>
      <c r="C1835">
        <v>12</v>
      </c>
      <c r="D1835" s="221" t="s">
        <v>3057</v>
      </c>
      <c r="E1835" s="186">
        <v>46293</v>
      </c>
      <c r="F1835" t="s">
        <v>16141</v>
      </c>
      <c r="G1835" s="183" t="s">
        <v>16142</v>
      </c>
      <c r="H1835" t="s">
        <v>16143</v>
      </c>
    </row>
    <row r="1836" spans="1:8" x14ac:dyDescent="0.2">
      <c r="A1836" s="183" t="s">
        <v>7489</v>
      </c>
      <c r="B1836" t="s">
        <v>3563</v>
      </c>
      <c r="C1836">
        <v>20</v>
      </c>
      <c r="D1836" s="221" t="s">
        <v>3057</v>
      </c>
      <c r="E1836" s="186">
        <v>46293</v>
      </c>
      <c r="F1836" t="s">
        <v>16141</v>
      </c>
      <c r="G1836" s="183" t="s">
        <v>16142</v>
      </c>
      <c r="H1836" t="s">
        <v>16143</v>
      </c>
    </row>
    <row r="1837" spans="1:8" x14ac:dyDescent="0.2">
      <c r="A1837" s="183" t="s">
        <v>4448</v>
      </c>
      <c r="B1837" t="s">
        <v>4449</v>
      </c>
      <c r="C1837">
        <v>115</v>
      </c>
      <c r="D1837" s="221" t="s">
        <v>3057</v>
      </c>
      <c r="E1837" s="186">
        <v>46293</v>
      </c>
      <c r="F1837" t="s">
        <v>16141</v>
      </c>
      <c r="G1837" s="183" t="s">
        <v>16142</v>
      </c>
      <c r="H1837" t="s">
        <v>16143</v>
      </c>
    </row>
    <row r="1838" spans="1:8" x14ac:dyDescent="0.2">
      <c r="A1838" s="183" t="s">
        <v>7490</v>
      </c>
      <c r="B1838" t="s">
        <v>3564</v>
      </c>
      <c r="C1838">
        <v>8</v>
      </c>
      <c r="D1838" s="221" t="s">
        <v>3057</v>
      </c>
      <c r="E1838" s="186">
        <v>46293</v>
      </c>
      <c r="F1838" t="s">
        <v>16141</v>
      </c>
      <c r="G1838" s="183" t="s">
        <v>16142</v>
      </c>
      <c r="H1838" t="s">
        <v>16143</v>
      </c>
    </row>
    <row r="1839" spans="1:8" x14ac:dyDescent="0.2">
      <c r="A1839" s="183" t="s">
        <v>4450</v>
      </c>
      <c r="B1839" t="s">
        <v>7491</v>
      </c>
      <c r="C1839">
        <v>7</v>
      </c>
      <c r="D1839" s="221" t="s">
        <v>3057</v>
      </c>
      <c r="E1839" s="186">
        <v>46293</v>
      </c>
      <c r="F1839" t="s">
        <v>16141</v>
      </c>
      <c r="G1839" s="183" t="s">
        <v>16142</v>
      </c>
      <c r="H1839" t="s">
        <v>16143</v>
      </c>
    </row>
    <row r="1840" spans="1:8" x14ac:dyDescent="0.2">
      <c r="A1840" s="183" t="s">
        <v>4451</v>
      </c>
      <c r="B1840" t="s">
        <v>7492</v>
      </c>
      <c r="C1840">
        <v>3</v>
      </c>
      <c r="D1840" s="221" t="s">
        <v>3057</v>
      </c>
      <c r="E1840" s="186">
        <v>46293</v>
      </c>
      <c r="F1840" t="s">
        <v>16141</v>
      </c>
      <c r="G1840" s="183" t="s">
        <v>16142</v>
      </c>
      <c r="H1840" t="s">
        <v>16143</v>
      </c>
    </row>
    <row r="1841" spans="1:8" x14ac:dyDescent="0.2">
      <c r="A1841" s="183" t="s">
        <v>4452</v>
      </c>
      <c r="B1841" t="s">
        <v>7493</v>
      </c>
      <c r="C1841">
        <v>18</v>
      </c>
      <c r="D1841" s="221" t="s">
        <v>3057</v>
      </c>
      <c r="E1841" s="186">
        <v>46293</v>
      </c>
      <c r="F1841" t="s">
        <v>16141</v>
      </c>
      <c r="G1841" s="183" t="s">
        <v>16142</v>
      </c>
      <c r="H1841" t="s">
        <v>16143</v>
      </c>
    </row>
    <row r="1842" spans="1:8" x14ac:dyDescent="0.2">
      <c r="A1842" s="183" t="s">
        <v>4453</v>
      </c>
      <c r="B1842" t="s">
        <v>7494</v>
      </c>
      <c r="C1842">
        <v>38</v>
      </c>
      <c r="D1842" s="221" t="s">
        <v>3057</v>
      </c>
      <c r="E1842" s="186">
        <v>46293</v>
      </c>
      <c r="F1842" t="s">
        <v>16141</v>
      </c>
      <c r="G1842" s="183" t="s">
        <v>16142</v>
      </c>
      <c r="H1842" t="s">
        <v>16143</v>
      </c>
    </row>
    <row r="1843" spans="1:8" x14ac:dyDescent="0.2">
      <c r="A1843" s="183" t="s">
        <v>4454</v>
      </c>
      <c r="B1843" t="s">
        <v>7495</v>
      </c>
      <c r="C1843">
        <v>22</v>
      </c>
      <c r="D1843" s="221" t="s">
        <v>3057</v>
      </c>
      <c r="E1843" s="186">
        <v>46293</v>
      </c>
      <c r="F1843" t="s">
        <v>16141</v>
      </c>
      <c r="G1843" s="183" t="s">
        <v>16142</v>
      </c>
      <c r="H1843" t="s">
        <v>16143</v>
      </c>
    </row>
    <row r="1844" spans="1:8" x14ac:dyDescent="0.2">
      <c r="A1844" s="183" t="s">
        <v>4455</v>
      </c>
      <c r="B1844" t="s">
        <v>7496</v>
      </c>
      <c r="C1844">
        <v>33</v>
      </c>
      <c r="D1844" s="221" t="s">
        <v>3057</v>
      </c>
      <c r="E1844" s="186">
        <v>46293</v>
      </c>
      <c r="F1844" t="s">
        <v>16141</v>
      </c>
      <c r="G1844" s="183" t="s">
        <v>16142</v>
      </c>
      <c r="H1844" t="s">
        <v>16143</v>
      </c>
    </row>
    <row r="1845" spans="1:8" x14ac:dyDescent="0.2">
      <c r="A1845" s="183" t="s">
        <v>4456</v>
      </c>
      <c r="B1845" t="s">
        <v>7497</v>
      </c>
      <c r="C1845">
        <v>87</v>
      </c>
      <c r="D1845" s="221" t="s">
        <v>3057</v>
      </c>
      <c r="E1845" s="186">
        <v>46293</v>
      </c>
      <c r="F1845" t="s">
        <v>16141</v>
      </c>
      <c r="G1845" s="183" t="s">
        <v>16142</v>
      </c>
      <c r="H1845" t="s">
        <v>16143</v>
      </c>
    </row>
    <row r="1846" spans="1:8" x14ac:dyDescent="0.2">
      <c r="A1846" s="183" t="s">
        <v>7498</v>
      </c>
      <c r="B1846" t="s">
        <v>7499</v>
      </c>
      <c r="C1846">
        <v>5</v>
      </c>
      <c r="D1846" s="221" t="s">
        <v>3057</v>
      </c>
      <c r="E1846" s="186">
        <v>46293</v>
      </c>
      <c r="F1846" t="s">
        <v>16141</v>
      </c>
      <c r="G1846" s="183" t="s">
        <v>16142</v>
      </c>
      <c r="H1846" t="s">
        <v>16143</v>
      </c>
    </row>
    <row r="1847" spans="1:8" x14ac:dyDescent="0.2">
      <c r="A1847" s="183" t="s">
        <v>4457</v>
      </c>
      <c r="B1847" t="s">
        <v>7500</v>
      </c>
      <c r="C1847">
        <v>29</v>
      </c>
      <c r="D1847" s="221" t="s">
        <v>3057</v>
      </c>
      <c r="E1847" s="186">
        <v>46293</v>
      </c>
      <c r="F1847" t="s">
        <v>16141</v>
      </c>
      <c r="G1847" s="183" t="s">
        <v>16142</v>
      </c>
      <c r="H1847" t="s">
        <v>16143</v>
      </c>
    </row>
    <row r="1848" spans="1:8" x14ac:dyDescent="0.2">
      <c r="A1848" s="183" t="s">
        <v>7501</v>
      </c>
      <c r="B1848" t="s">
        <v>3565</v>
      </c>
      <c r="C1848">
        <v>29</v>
      </c>
      <c r="D1848" s="221" t="s">
        <v>3057</v>
      </c>
      <c r="E1848" s="186">
        <v>46293</v>
      </c>
      <c r="F1848" t="s">
        <v>16141</v>
      </c>
      <c r="G1848" s="183" t="s">
        <v>16142</v>
      </c>
      <c r="H1848" t="s">
        <v>16143</v>
      </c>
    </row>
    <row r="1849" spans="1:8" x14ac:dyDescent="0.2">
      <c r="A1849" s="183" t="s">
        <v>7502</v>
      </c>
      <c r="B1849" t="s">
        <v>3566</v>
      </c>
      <c r="C1849">
        <v>7</v>
      </c>
      <c r="D1849" s="221" t="s">
        <v>3057</v>
      </c>
      <c r="E1849" s="186">
        <v>46293</v>
      </c>
      <c r="F1849" t="s">
        <v>16141</v>
      </c>
      <c r="G1849" s="183" t="s">
        <v>16142</v>
      </c>
      <c r="H1849" t="s">
        <v>16143</v>
      </c>
    </row>
    <row r="1850" spans="1:8" x14ac:dyDescent="0.2">
      <c r="A1850" s="183" t="s">
        <v>7503</v>
      </c>
      <c r="B1850" t="s">
        <v>3567</v>
      </c>
      <c r="C1850">
        <v>30</v>
      </c>
      <c r="D1850" s="221" t="s">
        <v>3057</v>
      </c>
      <c r="E1850" s="186">
        <v>46293</v>
      </c>
      <c r="F1850" t="s">
        <v>16141</v>
      </c>
      <c r="G1850" s="183" t="s">
        <v>16142</v>
      </c>
      <c r="H1850" t="s">
        <v>16143</v>
      </c>
    </row>
    <row r="1851" spans="1:8" x14ac:dyDescent="0.2">
      <c r="A1851" s="183" t="s">
        <v>7504</v>
      </c>
      <c r="B1851" t="s">
        <v>3568</v>
      </c>
      <c r="C1851">
        <v>43</v>
      </c>
      <c r="D1851" s="221" t="s">
        <v>3057</v>
      </c>
      <c r="E1851" s="186">
        <v>46293</v>
      </c>
      <c r="F1851" t="s">
        <v>16141</v>
      </c>
      <c r="G1851" s="183" t="s">
        <v>16142</v>
      </c>
      <c r="H1851" t="s">
        <v>16143</v>
      </c>
    </row>
    <row r="1852" spans="1:8" x14ac:dyDescent="0.2">
      <c r="A1852" s="183" t="s">
        <v>7505</v>
      </c>
      <c r="B1852" t="s">
        <v>7506</v>
      </c>
      <c r="C1852">
        <v>18</v>
      </c>
      <c r="D1852" s="221" t="s">
        <v>3057</v>
      </c>
      <c r="E1852" s="186">
        <v>46293</v>
      </c>
      <c r="F1852" t="s">
        <v>16141</v>
      </c>
      <c r="G1852" s="183" t="s">
        <v>16142</v>
      </c>
      <c r="H1852" t="s">
        <v>16143</v>
      </c>
    </row>
    <row r="1853" spans="1:8" x14ac:dyDescent="0.2">
      <c r="A1853" s="183" t="s">
        <v>4458</v>
      </c>
      <c r="B1853" t="s">
        <v>7507</v>
      </c>
      <c r="C1853">
        <v>3</v>
      </c>
      <c r="D1853" s="221" t="s">
        <v>3057</v>
      </c>
      <c r="E1853" s="186">
        <v>46293</v>
      </c>
      <c r="F1853" t="s">
        <v>16141</v>
      </c>
      <c r="G1853" s="183" t="s">
        <v>16142</v>
      </c>
      <c r="H1853" t="s">
        <v>16143</v>
      </c>
    </row>
    <row r="1854" spans="1:8" x14ac:dyDescent="0.2">
      <c r="A1854" s="183" t="s">
        <v>4459</v>
      </c>
      <c r="B1854" t="s">
        <v>7508</v>
      </c>
      <c r="C1854">
        <v>5</v>
      </c>
      <c r="D1854" s="221" t="s">
        <v>3057</v>
      </c>
      <c r="E1854" s="186">
        <v>46293</v>
      </c>
      <c r="F1854" t="s">
        <v>16141</v>
      </c>
      <c r="G1854" s="183" t="s">
        <v>16142</v>
      </c>
      <c r="H1854" t="s">
        <v>16143</v>
      </c>
    </row>
    <row r="1855" spans="1:8" x14ac:dyDescent="0.2">
      <c r="A1855" s="183" t="s">
        <v>4460</v>
      </c>
      <c r="B1855" t="s">
        <v>4461</v>
      </c>
      <c r="C1855">
        <v>0</v>
      </c>
      <c r="D1855" s="221" t="s">
        <v>3057</v>
      </c>
      <c r="E1855" s="186">
        <v>46293</v>
      </c>
      <c r="F1855" t="s">
        <v>16141</v>
      </c>
      <c r="G1855" s="183" t="s">
        <v>16142</v>
      </c>
      <c r="H1855" t="s">
        <v>16143</v>
      </c>
    </row>
    <row r="1856" spans="1:8" x14ac:dyDescent="0.2">
      <c r="A1856" s="183" t="s">
        <v>4462</v>
      </c>
      <c r="B1856" t="s">
        <v>7509</v>
      </c>
      <c r="C1856">
        <v>0</v>
      </c>
      <c r="D1856" s="221" t="s">
        <v>3057</v>
      </c>
      <c r="E1856" s="186">
        <v>46293</v>
      </c>
      <c r="F1856" t="s">
        <v>16141</v>
      </c>
      <c r="G1856" s="183" t="s">
        <v>16142</v>
      </c>
      <c r="H1856" t="s">
        <v>16143</v>
      </c>
    </row>
    <row r="1857" spans="1:8" x14ac:dyDescent="0.2">
      <c r="A1857" s="183" t="s">
        <v>7510</v>
      </c>
      <c r="B1857" t="s">
        <v>7511</v>
      </c>
      <c r="C1857">
        <v>0</v>
      </c>
      <c r="D1857" s="221" t="s">
        <v>3057</v>
      </c>
      <c r="E1857" s="186">
        <v>46293</v>
      </c>
      <c r="F1857" t="s">
        <v>16141</v>
      </c>
      <c r="G1857" s="183" t="s">
        <v>16142</v>
      </c>
      <c r="H1857" t="s">
        <v>16143</v>
      </c>
    </row>
    <row r="1858" spans="1:8" x14ac:dyDescent="0.2">
      <c r="A1858" s="183" t="s">
        <v>4463</v>
      </c>
      <c r="B1858" t="s">
        <v>7512</v>
      </c>
      <c r="C1858">
        <v>0</v>
      </c>
      <c r="D1858" s="221" t="s">
        <v>3057</v>
      </c>
      <c r="E1858" s="186">
        <v>46293</v>
      </c>
      <c r="F1858" t="s">
        <v>16141</v>
      </c>
      <c r="G1858" s="183" t="s">
        <v>16142</v>
      </c>
      <c r="H1858" t="s">
        <v>16143</v>
      </c>
    </row>
    <row r="1859" spans="1:8" x14ac:dyDescent="0.2">
      <c r="A1859" s="183" t="s">
        <v>7513</v>
      </c>
      <c r="B1859" t="s">
        <v>7514</v>
      </c>
      <c r="C1859">
        <v>0</v>
      </c>
      <c r="D1859" s="221" t="s">
        <v>3057</v>
      </c>
      <c r="E1859" s="186">
        <v>46293</v>
      </c>
      <c r="F1859" t="s">
        <v>16141</v>
      </c>
      <c r="G1859" s="183" t="s">
        <v>16142</v>
      </c>
      <c r="H1859" t="s">
        <v>16143</v>
      </c>
    </row>
    <row r="1860" spans="1:8" x14ac:dyDescent="0.2">
      <c r="A1860" s="183" t="s">
        <v>4464</v>
      </c>
      <c r="B1860" t="s">
        <v>7515</v>
      </c>
      <c r="C1860">
        <v>0</v>
      </c>
      <c r="D1860" s="221" t="s">
        <v>3057</v>
      </c>
      <c r="E1860" s="186">
        <v>46293</v>
      </c>
      <c r="F1860" t="s">
        <v>16141</v>
      </c>
      <c r="G1860" s="183" t="s">
        <v>16142</v>
      </c>
      <c r="H1860" t="s">
        <v>16143</v>
      </c>
    </row>
    <row r="1861" spans="1:8" x14ac:dyDescent="0.2">
      <c r="A1861" s="183" t="s">
        <v>7516</v>
      </c>
      <c r="B1861" t="s">
        <v>7517</v>
      </c>
      <c r="C1861">
        <v>0</v>
      </c>
      <c r="D1861" s="221" t="s">
        <v>3057</v>
      </c>
      <c r="E1861" s="186">
        <v>46293</v>
      </c>
      <c r="F1861" t="s">
        <v>16141</v>
      </c>
      <c r="G1861" s="183" t="s">
        <v>16142</v>
      </c>
      <c r="H1861" t="s">
        <v>16143</v>
      </c>
    </row>
    <row r="1862" spans="1:8" x14ac:dyDescent="0.2">
      <c r="A1862" s="183" t="s">
        <v>4465</v>
      </c>
      <c r="B1862" t="s">
        <v>7518</v>
      </c>
      <c r="C1862">
        <v>1</v>
      </c>
      <c r="D1862" s="221" t="s">
        <v>3057</v>
      </c>
      <c r="E1862" s="186">
        <v>46293</v>
      </c>
      <c r="F1862" t="s">
        <v>16141</v>
      </c>
      <c r="G1862" s="183" t="s">
        <v>16142</v>
      </c>
      <c r="H1862" t="s">
        <v>16143</v>
      </c>
    </row>
    <row r="1863" spans="1:8" x14ac:dyDescent="0.2">
      <c r="A1863" s="183" t="s">
        <v>10877</v>
      </c>
      <c r="B1863" t="s">
        <v>10878</v>
      </c>
      <c r="C1863">
        <v>9</v>
      </c>
      <c r="D1863" s="221" t="s">
        <v>3057</v>
      </c>
      <c r="E1863" s="186">
        <v>46293</v>
      </c>
      <c r="F1863" t="s">
        <v>16141</v>
      </c>
      <c r="G1863" s="183" t="s">
        <v>16145</v>
      </c>
      <c r="H1863" t="s">
        <v>16146</v>
      </c>
    </row>
    <row r="1864" spans="1:8" x14ac:dyDescent="0.2">
      <c r="A1864" s="183" t="s">
        <v>10879</v>
      </c>
      <c r="B1864" t="s">
        <v>10880</v>
      </c>
      <c r="C1864">
        <v>6</v>
      </c>
      <c r="D1864" s="221" t="s">
        <v>3057</v>
      </c>
      <c r="E1864" s="186">
        <v>46293</v>
      </c>
      <c r="F1864" t="s">
        <v>16141</v>
      </c>
      <c r="G1864" s="183" t="s">
        <v>16145</v>
      </c>
      <c r="H1864" t="s">
        <v>16146</v>
      </c>
    </row>
    <row r="1865" spans="1:8" x14ac:dyDescent="0.2">
      <c r="A1865" s="183" t="s">
        <v>4466</v>
      </c>
      <c r="B1865" t="s">
        <v>4467</v>
      </c>
      <c r="C1865">
        <v>5</v>
      </c>
      <c r="D1865" s="221" t="s">
        <v>3057</v>
      </c>
      <c r="E1865" s="186">
        <v>46293</v>
      </c>
      <c r="F1865" t="s">
        <v>16141</v>
      </c>
      <c r="G1865" s="183" t="s">
        <v>16145</v>
      </c>
      <c r="H1865" t="s">
        <v>16146</v>
      </c>
    </row>
    <row r="1866" spans="1:8" x14ac:dyDescent="0.2">
      <c r="A1866" s="183" t="s">
        <v>4466</v>
      </c>
      <c r="B1866" t="s">
        <v>4467</v>
      </c>
      <c r="C1866">
        <v>0</v>
      </c>
      <c r="D1866" s="221" t="s">
        <v>3057</v>
      </c>
      <c r="E1866" s="186">
        <v>46293</v>
      </c>
      <c r="F1866" t="s">
        <v>16141</v>
      </c>
      <c r="G1866" s="183" t="s">
        <v>16142</v>
      </c>
      <c r="H1866" t="s">
        <v>16143</v>
      </c>
    </row>
    <row r="1867" spans="1:8" x14ac:dyDescent="0.2">
      <c r="A1867" s="183" t="s">
        <v>10881</v>
      </c>
      <c r="B1867" t="s">
        <v>10882</v>
      </c>
      <c r="C1867">
        <v>1</v>
      </c>
      <c r="D1867" s="221" t="s">
        <v>3057</v>
      </c>
      <c r="E1867" s="186">
        <v>46293</v>
      </c>
      <c r="F1867" t="s">
        <v>16141</v>
      </c>
      <c r="G1867" s="183" t="s">
        <v>16145</v>
      </c>
      <c r="H1867" t="s">
        <v>16146</v>
      </c>
    </row>
    <row r="1868" spans="1:8" x14ac:dyDescent="0.2">
      <c r="A1868" s="183" t="s">
        <v>4468</v>
      </c>
      <c r="B1868" t="s">
        <v>7519</v>
      </c>
      <c r="C1868">
        <v>18</v>
      </c>
      <c r="D1868" s="221" t="s">
        <v>3057</v>
      </c>
      <c r="E1868" s="186">
        <v>46293</v>
      </c>
      <c r="F1868" t="s">
        <v>16141</v>
      </c>
      <c r="G1868" s="183" t="s">
        <v>16142</v>
      </c>
      <c r="H1868" t="s">
        <v>16143</v>
      </c>
    </row>
    <row r="1869" spans="1:8" x14ac:dyDescent="0.2">
      <c r="A1869" s="183" t="s">
        <v>4469</v>
      </c>
      <c r="B1869" t="s">
        <v>7520</v>
      </c>
      <c r="C1869">
        <v>12</v>
      </c>
      <c r="D1869" s="221" t="s">
        <v>3057</v>
      </c>
      <c r="E1869" s="186">
        <v>46293</v>
      </c>
      <c r="F1869" t="s">
        <v>16141</v>
      </c>
      <c r="G1869" s="183" t="s">
        <v>16142</v>
      </c>
      <c r="H1869" t="s">
        <v>16143</v>
      </c>
    </row>
    <row r="1870" spans="1:8" x14ac:dyDescent="0.2">
      <c r="A1870" s="183" t="s">
        <v>4470</v>
      </c>
      <c r="B1870" t="s">
        <v>7521</v>
      </c>
      <c r="C1870">
        <v>15</v>
      </c>
      <c r="D1870" s="221" t="s">
        <v>3057</v>
      </c>
      <c r="E1870" s="186">
        <v>46293</v>
      </c>
      <c r="F1870" t="s">
        <v>16141</v>
      </c>
      <c r="G1870" s="183" t="s">
        <v>16142</v>
      </c>
      <c r="H1870" t="s">
        <v>16143</v>
      </c>
    </row>
    <row r="1871" spans="1:8" x14ac:dyDescent="0.2">
      <c r="A1871" s="183" t="s">
        <v>4471</v>
      </c>
      <c r="B1871" t="s">
        <v>7522</v>
      </c>
      <c r="C1871">
        <v>19</v>
      </c>
      <c r="D1871" s="221" t="s">
        <v>3057</v>
      </c>
      <c r="E1871" s="186">
        <v>46293</v>
      </c>
      <c r="F1871" t="s">
        <v>16141</v>
      </c>
      <c r="G1871" s="183" t="s">
        <v>16142</v>
      </c>
      <c r="H1871" t="s">
        <v>16143</v>
      </c>
    </row>
    <row r="1872" spans="1:8" x14ac:dyDescent="0.2">
      <c r="A1872" s="183" t="s">
        <v>4472</v>
      </c>
      <c r="B1872" t="s">
        <v>7523</v>
      </c>
      <c r="C1872">
        <v>7</v>
      </c>
      <c r="D1872" s="221" t="s">
        <v>3057</v>
      </c>
      <c r="E1872" s="186">
        <v>46293</v>
      </c>
      <c r="F1872" t="s">
        <v>16141</v>
      </c>
      <c r="G1872" s="183" t="s">
        <v>16142</v>
      </c>
      <c r="H1872" t="s">
        <v>16143</v>
      </c>
    </row>
    <row r="1873" spans="1:8" x14ac:dyDescent="0.2">
      <c r="A1873" s="183" t="s">
        <v>4473</v>
      </c>
      <c r="B1873" t="s">
        <v>4474</v>
      </c>
      <c r="C1873">
        <v>6</v>
      </c>
      <c r="D1873" s="221" t="s">
        <v>3057</v>
      </c>
      <c r="E1873" s="186">
        <v>46293</v>
      </c>
      <c r="F1873" t="s">
        <v>16141</v>
      </c>
      <c r="G1873" s="183" t="s">
        <v>16142</v>
      </c>
      <c r="H1873" t="s">
        <v>16143</v>
      </c>
    </row>
    <row r="1874" spans="1:8" x14ac:dyDescent="0.2">
      <c r="A1874" s="183" t="s">
        <v>7524</v>
      </c>
      <c r="B1874" t="s">
        <v>7525</v>
      </c>
      <c r="C1874">
        <v>15</v>
      </c>
      <c r="D1874" s="221" t="s">
        <v>3057</v>
      </c>
      <c r="E1874" s="186">
        <v>46293</v>
      </c>
      <c r="F1874" t="s">
        <v>16141</v>
      </c>
      <c r="G1874" s="183" t="s">
        <v>16142</v>
      </c>
      <c r="H1874" t="s">
        <v>16143</v>
      </c>
    </row>
    <row r="1875" spans="1:8" x14ac:dyDescent="0.2">
      <c r="A1875" s="183" t="s">
        <v>7526</v>
      </c>
      <c r="B1875" t="s">
        <v>7527</v>
      </c>
      <c r="C1875">
        <v>17</v>
      </c>
      <c r="D1875" s="221" t="s">
        <v>3057</v>
      </c>
      <c r="E1875" s="186">
        <v>46293</v>
      </c>
      <c r="F1875" t="s">
        <v>16141</v>
      </c>
      <c r="G1875" s="183" t="s">
        <v>16142</v>
      </c>
      <c r="H1875" t="s">
        <v>16143</v>
      </c>
    </row>
    <row r="1876" spans="1:8" x14ac:dyDescent="0.2">
      <c r="A1876" s="183" t="s">
        <v>7528</v>
      </c>
      <c r="B1876" t="s">
        <v>7529</v>
      </c>
      <c r="C1876">
        <v>28</v>
      </c>
      <c r="D1876" s="221" t="s">
        <v>3057</v>
      </c>
      <c r="E1876" s="186">
        <v>46293</v>
      </c>
      <c r="F1876" t="s">
        <v>16141</v>
      </c>
      <c r="G1876" s="183" t="s">
        <v>16142</v>
      </c>
      <c r="H1876" t="s">
        <v>16143</v>
      </c>
    </row>
    <row r="1877" spans="1:8" x14ac:dyDescent="0.2">
      <c r="A1877" s="183" t="s">
        <v>4475</v>
      </c>
      <c r="B1877" t="s">
        <v>3569</v>
      </c>
      <c r="C1877">
        <v>25</v>
      </c>
      <c r="D1877" s="221" t="s">
        <v>3057</v>
      </c>
      <c r="E1877" s="186">
        <v>46293</v>
      </c>
      <c r="F1877" t="s">
        <v>16141</v>
      </c>
      <c r="G1877" s="183" t="s">
        <v>16142</v>
      </c>
      <c r="H1877" t="s">
        <v>16143</v>
      </c>
    </row>
    <row r="1878" spans="1:8" x14ac:dyDescent="0.2">
      <c r="A1878" s="183" t="s">
        <v>4476</v>
      </c>
      <c r="B1878" t="s">
        <v>7530</v>
      </c>
      <c r="C1878">
        <v>30</v>
      </c>
      <c r="D1878" s="221" t="s">
        <v>3057</v>
      </c>
      <c r="E1878" s="186">
        <v>46293</v>
      </c>
      <c r="F1878" t="s">
        <v>16141</v>
      </c>
      <c r="G1878" s="183" t="s">
        <v>16142</v>
      </c>
      <c r="H1878" t="s">
        <v>16143</v>
      </c>
    </row>
    <row r="1879" spans="1:8" x14ac:dyDescent="0.2">
      <c r="A1879" s="183" t="s">
        <v>4477</v>
      </c>
      <c r="B1879" t="s">
        <v>7531</v>
      </c>
      <c r="C1879">
        <v>26</v>
      </c>
      <c r="D1879" s="221" t="s">
        <v>3057</v>
      </c>
      <c r="E1879" s="186">
        <v>46293</v>
      </c>
      <c r="F1879" t="s">
        <v>16141</v>
      </c>
      <c r="G1879" s="183" t="s">
        <v>16142</v>
      </c>
      <c r="H1879" t="s">
        <v>16143</v>
      </c>
    </row>
    <row r="1880" spans="1:8" x14ac:dyDescent="0.2">
      <c r="A1880" s="183" t="s">
        <v>4478</v>
      </c>
      <c r="B1880" t="s">
        <v>7532</v>
      </c>
      <c r="C1880">
        <v>12</v>
      </c>
      <c r="D1880" s="221" t="s">
        <v>3057</v>
      </c>
      <c r="E1880" s="186">
        <v>46293</v>
      </c>
      <c r="F1880" t="s">
        <v>16141</v>
      </c>
      <c r="G1880" s="183" t="s">
        <v>16142</v>
      </c>
      <c r="H1880" t="s">
        <v>16143</v>
      </c>
    </row>
    <row r="1881" spans="1:8" x14ac:dyDescent="0.2">
      <c r="A1881" s="183" t="s">
        <v>4479</v>
      </c>
      <c r="B1881" t="s">
        <v>7533</v>
      </c>
      <c r="C1881">
        <v>3</v>
      </c>
      <c r="D1881" s="221" t="s">
        <v>3057</v>
      </c>
      <c r="E1881" s="186">
        <v>46293</v>
      </c>
      <c r="F1881" t="s">
        <v>16141</v>
      </c>
      <c r="G1881" s="183" t="s">
        <v>16142</v>
      </c>
      <c r="H1881" t="s">
        <v>16143</v>
      </c>
    </row>
    <row r="1882" spans="1:8" x14ac:dyDescent="0.2">
      <c r="A1882" s="183" t="s">
        <v>4480</v>
      </c>
      <c r="B1882" t="s">
        <v>7534</v>
      </c>
      <c r="C1882">
        <v>3</v>
      </c>
      <c r="D1882" s="221" t="s">
        <v>3057</v>
      </c>
      <c r="E1882" s="186">
        <v>46293</v>
      </c>
      <c r="F1882" t="s">
        <v>16141</v>
      </c>
      <c r="G1882" s="183" t="s">
        <v>16142</v>
      </c>
      <c r="H1882" t="s">
        <v>16143</v>
      </c>
    </row>
    <row r="1883" spans="1:8" x14ac:dyDescent="0.2">
      <c r="A1883" s="183" t="s">
        <v>4481</v>
      </c>
      <c r="B1883" t="s">
        <v>7535</v>
      </c>
      <c r="C1883">
        <v>20</v>
      </c>
      <c r="D1883" s="221" t="s">
        <v>3057</v>
      </c>
      <c r="E1883" s="186">
        <v>46293</v>
      </c>
      <c r="F1883" t="s">
        <v>16141</v>
      </c>
      <c r="G1883" s="183" t="s">
        <v>16142</v>
      </c>
      <c r="H1883" t="s">
        <v>16143</v>
      </c>
    </row>
    <row r="1884" spans="1:8" x14ac:dyDescent="0.2">
      <c r="A1884" s="183" t="s">
        <v>7536</v>
      </c>
      <c r="B1884" t="s">
        <v>7537</v>
      </c>
      <c r="C1884">
        <v>15</v>
      </c>
      <c r="D1884" s="221" t="s">
        <v>3057</v>
      </c>
      <c r="E1884" s="186">
        <v>46293</v>
      </c>
      <c r="F1884" t="s">
        <v>16141</v>
      </c>
      <c r="G1884" s="183" t="s">
        <v>16142</v>
      </c>
      <c r="H1884" t="s">
        <v>16143</v>
      </c>
    </row>
    <row r="1885" spans="1:8" x14ac:dyDescent="0.2">
      <c r="A1885" s="183" t="s">
        <v>7538</v>
      </c>
      <c r="B1885" t="s">
        <v>7539</v>
      </c>
      <c r="C1885">
        <v>19</v>
      </c>
      <c r="D1885" s="221" t="s">
        <v>3057</v>
      </c>
      <c r="E1885" s="186">
        <v>46293</v>
      </c>
      <c r="F1885" t="s">
        <v>16141</v>
      </c>
      <c r="G1885" s="183" t="s">
        <v>16142</v>
      </c>
      <c r="H1885" t="s">
        <v>16143</v>
      </c>
    </row>
    <row r="1886" spans="1:8" x14ac:dyDescent="0.2">
      <c r="A1886" s="183" t="s">
        <v>7540</v>
      </c>
      <c r="B1886" t="s">
        <v>7541</v>
      </c>
      <c r="C1886">
        <v>31</v>
      </c>
      <c r="D1886" s="221" t="s">
        <v>3057</v>
      </c>
      <c r="E1886" s="186">
        <v>46293</v>
      </c>
      <c r="F1886" t="s">
        <v>16141</v>
      </c>
      <c r="G1886" s="183" t="s">
        <v>16142</v>
      </c>
      <c r="H1886" t="s">
        <v>16143</v>
      </c>
    </row>
    <row r="1887" spans="1:8" x14ac:dyDescent="0.2">
      <c r="A1887" s="183" t="s">
        <v>4482</v>
      </c>
      <c r="B1887" t="s">
        <v>7542</v>
      </c>
      <c r="C1887">
        <v>16</v>
      </c>
      <c r="D1887" s="221" t="s">
        <v>3057</v>
      </c>
      <c r="E1887" s="186">
        <v>46293</v>
      </c>
      <c r="F1887" t="s">
        <v>16141</v>
      </c>
      <c r="G1887" s="183" t="s">
        <v>16142</v>
      </c>
      <c r="H1887" t="s">
        <v>16143</v>
      </c>
    </row>
    <row r="1888" spans="1:8" x14ac:dyDescent="0.2">
      <c r="A1888" s="183" t="s">
        <v>4483</v>
      </c>
      <c r="B1888" t="s">
        <v>7543</v>
      </c>
      <c r="C1888">
        <v>5</v>
      </c>
      <c r="D1888" s="221" t="s">
        <v>3057</v>
      </c>
      <c r="E1888" s="186">
        <v>46293</v>
      </c>
      <c r="F1888" t="s">
        <v>16141</v>
      </c>
      <c r="G1888" s="183" t="s">
        <v>16142</v>
      </c>
      <c r="H1888" t="s">
        <v>16143</v>
      </c>
    </row>
    <row r="1889" spans="1:8" x14ac:dyDescent="0.2">
      <c r="A1889" s="183" t="s">
        <v>4484</v>
      </c>
      <c r="B1889" t="s">
        <v>7544</v>
      </c>
      <c r="C1889">
        <v>21</v>
      </c>
      <c r="D1889" s="221" t="s">
        <v>3057</v>
      </c>
      <c r="E1889" s="186">
        <v>46293</v>
      </c>
      <c r="F1889" t="s">
        <v>16141</v>
      </c>
      <c r="G1889" s="183" t="s">
        <v>16142</v>
      </c>
      <c r="H1889" t="s">
        <v>16143</v>
      </c>
    </row>
    <row r="1890" spans="1:8" x14ac:dyDescent="0.2">
      <c r="A1890" s="183" t="s">
        <v>4485</v>
      </c>
      <c r="B1890" t="s">
        <v>7545</v>
      </c>
      <c r="C1890">
        <v>6</v>
      </c>
      <c r="D1890" s="221" t="s">
        <v>3057</v>
      </c>
      <c r="E1890" s="186">
        <v>46293</v>
      </c>
      <c r="F1890" t="s">
        <v>16141</v>
      </c>
      <c r="G1890" s="183" t="s">
        <v>16142</v>
      </c>
      <c r="H1890" t="s">
        <v>16143</v>
      </c>
    </row>
    <row r="1891" spans="1:8" x14ac:dyDescent="0.2">
      <c r="A1891" s="183" t="s">
        <v>4486</v>
      </c>
      <c r="B1891" t="s">
        <v>7546</v>
      </c>
      <c r="C1891">
        <v>32</v>
      </c>
      <c r="D1891" s="221" t="s">
        <v>3057</v>
      </c>
      <c r="E1891" s="186">
        <v>46293</v>
      </c>
      <c r="F1891" t="s">
        <v>16141</v>
      </c>
      <c r="G1891" s="183" t="s">
        <v>16142</v>
      </c>
      <c r="H1891" t="s">
        <v>16143</v>
      </c>
    </row>
    <row r="1892" spans="1:8" x14ac:dyDescent="0.2">
      <c r="A1892" s="183" t="s">
        <v>7547</v>
      </c>
      <c r="B1892" t="s">
        <v>7548</v>
      </c>
      <c r="C1892">
        <v>16</v>
      </c>
      <c r="D1892" s="221" t="s">
        <v>3057</v>
      </c>
      <c r="E1892" s="186">
        <v>46293</v>
      </c>
      <c r="F1892" t="s">
        <v>16141</v>
      </c>
      <c r="G1892" s="183" t="s">
        <v>16142</v>
      </c>
      <c r="H1892" t="s">
        <v>16143</v>
      </c>
    </row>
    <row r="1893" spans="1:8" x14ac:dyDescent="0.2">
      <c r="A1893" s="183" t="s">
        <v>7549</v>
      </c>
      <c r="B1893" t="s">
        <v>7550</v>
      </c>
      <c r="C1893">
        <v>32</v>
      </c>
      <c r="D1893" s="221" t="s">
        <v>3057</v>
      </c>
      <c r="E1893" s="186">
        <v>46293</v>
      </c>
      <c r="F1893" t="s">
        <v>16141</v>
      </c>
      <c r="G1893" s="183" t="s">
        <v>16142</v>
      </c>
      <c r="H1893" t="s">
        <v>16143</v>
      </c>
    </row>
    <row r="1894" spans="1:8" x14ac:dyDescent="0.2">
      <c r="A1894" s="183" t="s">
        <v>7551</v>
      </c>
      <c r="B1894" t="s">
        <v>7552</v>
      </c>
      <c r="C1894">
        <v>68</v>
      </c>
      <c r="D1894" s="221" t="s">
        <v>3057</v>
      </c>
      <c r="E1894" s="186">
        <v>46293</v>
      </c>
      <c r="F1894" t="s">
        <v>16141</v>
      </c>
      <c r="G1894" s="183" t="s">
        <v>16142</v>
      </c>
      <c r="H1894" t="s">
        <v>16143</v>
      </c>
    </row>
    <row r="1895" spans="1:8" x14ac:dyDescent="0.2">
      <c r="A1895" s="183" t="s">
        <v>7553</v>
      </c>
      <c r="B1895" t="s">
        <v>3570</v>
      </c>
      <c r="C1895">
        <v>5</v>
      </c>
      <c r="D1895" s="221" t="s">
        <v>3057</v>
      </c>
      <c r="E1895" s="186">
        <v>46293</v>
      </c>
      <c r="F1895" t="s">
        <v>16141</v>
      </c>
      <c r="G1895" s="183" t="s">
        <v>16142</v>
      </c>
      <c r="H1895" t="s">
        <v>16143</v>
      </c>
    </row>
    <row r="1896" spans="1:8" x14ac:dyDescent="0.2">
      <c r="A1896" s="183" t="s">
        <v>4487</v>
      </c>
      <c r="B1896" t="s">
        <v>7554</v>
      </c>
      <c r="C1896">
        <v>62</v>
      </c>
      <c r="D1896" s="221" t="s">
        <v>3057</v>
      </c>
      <c r="E1896" s="186">
        <v>46293</v>
      </c>
      <c r="F1896" t="s">
        <v>16141</v>
      </c>
      <c r="G1896" s="183" t="s">
        <v>16142</v>
      </c>
      <c r="H1896" t="s">
        <v>16143</v>
      </c>
    </row>
    <row r="1897" spans="1:8" x14ac:dyDescent="0.2">
      <c r="A1897" s="183" t="s">
        <v>4488</v>
      </c>
      <c r="B1897" t="s">
        <v>7555</v>
      </c>
      <c r="C1897">
        <v>7</v>
      </c>
      <c r="D1897" s="221" t="s">
        <v>3057</v>
      </c>
      <c r="E1897" s="186">
        <v>46293</v>
      </c>
      <c r="F1897" t="s">
        <v>16141</v>
      </c>
      <c r="G1897" s="183" t="s">
        <v>16142</v>
      </c>
      <c r="H1897" t="s">
        <v>16143</v>
      </c>
    </row>
    <row r="1898" spans="1:8" x14ac:dyDescent="0.2">
      <c r="A1898" s="183" t="s">
        <v>4489</v>
      </c>
      <c r="B1898" t="s">
        <v>7556</v>
      </c>
      <c r="C1898">
        <v>6</v>
      </c>
      <c r="D1898" s="221" t="s">
        <v>3057</v>
      </c>
      <c r="E1898" s="186">
        <v>46293</v>
      </c>
      <c r="F1898" t="s">
        <v>16141</v>
      </c>
      <c r="G1898" s="183" t="s">
        <v>16142</v>
      </c>
      <c r="H1898" t="s">
        <v>16143</v>
      </c>
    </row>
    <row r="1899" spans="1:8" x14ac:dyDescent="0.2">
      <c r="A1899" s="183" t="s">
        <v>4490</v>
      </c>
      <c r="B1899" t="s">
        <v>7557</v>
      </c>
      <c r="C1899">
        <v>16</v>
      </c>
      <c r="D1899" s="221" t="s">
        <v>3057</v>
      </c>
      <c r="E1899" s="186">
        <v>46293</v>
      </c>
      <c r="F1899" t="s">
        <v>16141</v>
      </c>
      <c r="G1899" s="183" t="s">
        <v>16142</v>
      </c>
      <c r="H1899" t="s">
        <v>16143</v>
      </c>
    </row>
    <row r="1900" spans="1:8" x14ac:dyDescent="0.2">
      <c r="A1900" s="183" t="s">
        <v>4491</v>
      </c>
      <c r="B1900" t="s">
        <v>7558</v>
      </c>
      <c r="C1900">
        <v>15</v>
      </c>
      <c r="D1900" s="221" t="s">
        <v>3057</v>
      </c>
      <c r="E1900" s="186">
        <v>46293</v>
      </c>
      <c r="F1900" t="s">
        <v>16141</v>
      </c>
      <c r="G1900" s="183" t="s">
        <v>16142</v>
      </c>
      <c r="H1900" t="s">
        <v>16143</v>
      </c>
    </row>
    <row r="1901" spans="1:8" x14ac:dyDescent="0.2">
      <c r="A1901" s="183" t="s">
        <v>7559</v>
      </c>
      <c r="B1901" t="s">
        <v>7560</v>
      </c>
      <c r="C1901">
        <v>21</v>
      </c>
      <c r="D1901" s="221" t="s">
        <v>3057</v>
      </c>
      <c r="E1901" s="186">
        <v>46293</v>
      </c>
      <c r="F1901" t="s">
        <v>16141</v>
      </c>
      <c r="G1901" s="183" t="s">
        <v>16142</v>
      </c>
      <c r="H1901" t="s">
        <v>16143</v>
      </c>
    </row>
    <row r="1902" spans="1:8" x14ac:dyDescent="0.2">
      <c r="A1902" s="183" t="s">
        <v>7561</v>
      </c>
      <c r="B1902" t="s">
        <v>7562</v>
      </c>
      <c r="C1902">
        <v>9</v>
      </c>
      <c r="D1902" s="221" t="s">
        <v>3057</v>
      </c>
      <c r="E1902" s="186">
        <v>46293</v>
      </c>
      <c r="F1902" t="s">
        <v>16141</v>
      </c>
      <c r="G1902" s="183" t="s">
        <v>16142</v>
      </c>
      <c r="H1902" t="s">
        <v>16143</v>
      </c>
    </row>
    <row r="1903" spans="1:8" x14ac:dyDescent="0.2">
      <c r="A1903" s="183" t="s">
        <v>7563</v>
      </c>
      <c r="B1903" t="s">
        <v>7564</v>
      </c>
      <c r="C1903">
        <v>19</v>
      </c>
      <c r="D1903" s="221" t="s">
        <v>3057</v>
      </c>
      <c r="E1903" s="186">
        <v>46293</v>
      </c>
      <c r="F1903" t="s">
        <v>16141</v>
      </c>
      <c r="G1903" s="183" t="s">
        <v>16142</v>
      </c>
      <c r="H1903" t="s">
        <v>16143</v>
      </c>
    </row>
    <row r="1904" spans="1:8" x14ac:dyDescent="0.2">
      <c r="A1904" s="183" t="s">
        <v>7565</v>
      </c>
      <c r="B1904" t="s">
        <v>7566</v>
      </c>
      <c r="C1904">
        <v>22</v>
      </c>
      <c r="D1904" s="221" t="s">
        <v>3057</v>
      </c>
      <c r="E1904" s="186">
        <v>46293</v>
      </c>
      <c r="F1904" t="s">
        <v>16141</v>
      </c>
      <c r="G1904" s="183" t="s">
        <v>16142</v>
      </c>
      <c r="H1904" t="s">
        <v>16143</v>
      </c>
    </row>
    <row r="1905" spans="1:8" x14ac:dyDescent="0.2">
      <c r="A1905" s="183" t="s">
        <v>4492</v>
      </c>
      <c r="B1905" t="s">
        <v>3571</v>
      </c>
      <c r="C1905">
        <v>23</v>
      </c>
      <c r="D1905" s="221" t="s">
        <v>3057</v>
      </c>
      <c r="E1905" s="186">
        <v>46293</v>
      </c>
      <c r="F1905" t="s">
        <v>16141</v>
      </c>
      <c r="G1905" s="183" t="s">
        <v>16142</v>
      </c>
      <c r="H1905" t="s">
        <v>16143</v>
      </c>
    </row>
    <row r="1906" spans="1:8" x14ac:dyDescent="0.2">
      <c r="A1906" s="183" t="s">
        <v>4493</v>
      </c>
      <c r="B1906" t="s">
        <v>3053</v>
      </c>
      <c r="C1906">
        <v>0</v>
      </c>
      <c r="D1906" s="221" t="s">
        <v>3057</v>
      </c>
      <c r="E1906" s="186">
        <v>46293</v>
      </c>
      <c r="F1906" t="s">
        <v>16141</v>
      </c>
      <c r="G1906" s="183" t="s">
        <v>16145</v>
      </c>
      <c r="H1906" t="s">
        <v>16146</v>
      </c>
    </row>
    <row r="1907" spans="1:8" x14ac:dyDescent="0.2">
      <c r="A1907" s="183" t="s">
        <v>4493</v>
      </c>
      <c r="B1907" t="s">
        <v>3053</v>
      </c>
      <c r="C1907">
        <v>31</v>
      </c>
      <c r="D1907" s="221" t="s">
        <v>3057</v>
      </c>
      <c r="E1907" s="186">
        <v>46293</v>
      </c>
      <c r="F1907" t="s">
        <v>16141</v>
      </c>
      <c r="G1907" s="183" t="s">
        <v>16142</v>
      </c>
      <c r="H1907" t="s">
        <v>16143</v>
      </c>
    </row>
    <row r="1908" spans="1:8" x14ac:dyDescent="0.2">
      <c r="A1908" s="183" t="s">
        <v>7577</v>
      </c>
      <c r="B1908" t="s">
        <v>7578</v>
      </c>
      <c r="C1908">
        <v>17</v>
      </c>
      <c r="D1908" s="221" t="s">
        <v>3057</v>
      </c>
      <c r="E1908" s="186">
        <v>46293</v>
      </c>
      <c r="F1908" t="s">
        <v>16141</v>
      </c>
      <c r="G1908" s="183" t="s">
        <v>16142</v>
      </c>
      <c r="H1908" t="s">
        <v>16143</v>
      </c>
    </row>
    <row r="1909" spans="1:8" x14ac:dyDescent="0.2">
      <c r="A1909" s="183" t="s">
        <v>4494</v>
      </c>
      <c r="B1909" t="s">
        <v>7579</v>
      </c>
      <c r="C1909">
        <v>3</v>
      </c>
      <c r="D1909" s="221" t="s">
        <v>3057</v>
      </c>
      <c r="E1909" s="186">
        <v>46293</v>
      </c>
      <c r="F1909" t="s">
        <v>16141</v>
      </c>
      <c r="G1909" s="183" t="s">
        <v>16142</v>
      </c>
      <c r="H1909" t="s">
        <v>16143</v>
      </c>
    </row>
    <row r="1910" spans="1:8" x14ac:dyDescent="0.2">
      <c r="A1910" s="183" t="s">
        <v>4495</v>
      </c>
      <c r="B1910" t="s">
        <v>7580</v>
      </c>
      <c r="C1910">
        <v>0</v>
      </c>
      <c r="D1910" s="221" t="s">
        <v>3057</v>
      </c>
      <c r="E1910" s="186">
        <v>46293</v>
      </c>
      <c r="F1910" t="s">
        <v>16141</v>
      </c>
      <c r="G1910" s="183" t="s">
        <v>16142</v>
      </c>
      <c r="H1910" t="s">
        <v>16143</v>
      </c>
    </row>
    <row r="1911" spans="1:8" x14ac:dyDescent="0.2">
      <c r="A1911" s="183" t="s">
        <v>4496</v>
      </c>
      <c r="B1911" t="s">
        <v>7581</v>
      </c>
      <c r="C1911">
        <v>4</v>
      </c>
      <c r="D1911" s="221" t="s">
        <v>3057</v>
      </c>
      <c r="E1911" s="186">
        <v>46293</v>
      </c>
      <c r="F1911" t="s">
        <v>16141</v>
      </c>
      <c r="G1911" s="183" t="s">
        <v>16142</v>
      </c>
      <c r="H1911" t="s">
        <v>16143</v>
      </c>
    </row>
    <row r="1912" spans="1:8" x14ac:dyDescent="0.2">
      <c r="A1912" s="183" t="s">
        <v>7582</v>
      </c>
      <c r="B1912" t="s">
        <v>7583</v>
      </c>
      <c r="C1912">
        <v>28</v>
      </c>
      <c r="D1912" s="221" t="s">
        <v>3057</v>
      </c>
      <c r="E1912" s="186">
        <v>46293</v>
      </c>
      <c r="F1912" t="s">
        <v>16141</v>
      </c>
      <c r="G1912" s="183" t="s">
        <v>16142</v>
      </c>
      <c r="H1912" t="s">
        <v>16143</v>
      </c>
    </row>
    <row r="1913" spans="1:8" x14ac:dyDescent="0.2">
      <c r="A1913" s="183" t="s">
        <v>7584</v>
      </c>
      <c r="B1913" t="s">
        <v>7585</v>
      </c>
      <c r="C1913">
        <v>24</v>
      </c>
      <c r="D1913" s="221" t="s">
        <v>3057</v>
      </c>
      <c r="E1913" s="186">
        <v>46293</v>
      </c>
      <c r="F1913" t="s">
        <v>16141</v>
      </c>
      <c r="G1913" s="183" t="s">
        <v>16142</v>
      </c>
      <c r="H1913" t="s">
        <v>16143</v>
      </c>
    </row>
    <row r="1914" spans="1:8" x14ac:dyDescent="0.2">
      <c r="A1914" s="183" t="s">
        <v>7586</v>
      </c>
      <c r="B1914" t="s">
        <v>7587</v>
      </c>
      <c r="C1914">
        <v>32</v>
      </c>
      <c r="D1914" s="221" t="s">
        <v>3057</v>
      </c>
      <c r="E1914" s="186">
        <v>46293</v>
      </c>
      <c r="F1914" t="s">
        <v>16141</v>
      </c>
      <c r="G1914" s="183" t="s">
        <v>16142</v>
      </c>
      <c r="H1914" t="s">
        <v>16143</v>
      </c>
    </row>
    <row r="1915" spans="1:8" x14ac:dyDescent="0.2">
      <c r="A1915" s="183" t="s">
        <v>7588</v>
      </c>
      <c r="B1915" t="s">
        <v>7589</v>
      </c>
      <c r="C1915">
        <v>59</v>
      </c>
      <c r="D1915" s="221" t="s">
        <v>3057</v>
      </c>
      <c r="E1915" s="186">
        <v>46293</v>
      </c>
      <c r="F1915" t="s">
        <v>16141</v>
      </c>
      <c r="G1915" s="183" t="s">
        <v>16142</v>
      </c>
      <c r="H1915" t="s">
        <v>16143</v>
      </c>
    </row>
    <row r="1916" spans="1:8" x14ac:dyDescent="0.2">
      <c r="A1916" s="183" t="s">
        <v>7590</v>
      </c>
      <c r="B1916" t="s">
        <v>7591</v>
      </c>
      <c r="C1916">
        <v>48</v>
      </c>
      <c r="D1916" s="221" t="s">
        <v>3057</v>
      </c>
      <c r="E1916" s="186">
        <v>46293</v>
      </c>
      <c r="F1916" t="s">
        <v>16141</v>
      </c>
      <c r="G1916" s="183" t="s">
        <v>16142</v>
      </c>
      <c r="H1916" t="s">
        <v>16143</v>
      </c>
    </row>
    <row r="1917" spans="1:8" x14ac:dyDescent="0.2">
      <c r="A1917" s="183" t="s">
        <v>7592</v>
      </c>
      <c r="B1917" t="s">
        <v>7593</v>
      </c>
      <c r="C1917">
        <v>43</v>
      </c>
      <c r="D1917" s="221" t="s">
        <v>3057</v>
      </c>
      <c r="E1917" s="186">
        <v>46293</v>
      </c>
      <c r="F1917" t="s">
        <v>16141</v>
      </c>
      <c r="G1917" s="183" t="s">
        <v>16142</v>
      </c>
      <c r="H1917" t="s">
        <v>16143</v>
      </c>
    </row>
    <row r="1918" spans="1:8" x14ac:dyDescent="0.2">
      <c r="A1918" s="183" t="s">
        <v>4497</v>
      </c>
      <c r="B1918" t="s">
        <v>7594</v>
      </c>
      <c r="C1918">
        <v>4</v>
      </c>
      <c r="D1918" s="221" t="s">
        <v>3057</v>
      </c>
      <c r="E1918" s="186">
        <v>46293</v>
      </c>
      <c r="F1918" t="s">
        <v>16141</v>
      </c>
      <c r="G1918" s="183" t="s">
        <v>16142</v>
      </c>
      <c r="H1918" t="s">
        <v>16143</v>
      </c>
    </row>
    <row r="1919" spans="1:8" x14ac:dyDescent="0.2">
      <c r="A1919" s="183" t="s">
        <v>4498</v>
      </c>
      <c r="B1919" t="s">
        <v>7595</v>
      </c>
      <c r="C1919">
        <v>91</v>
      </c>
      <c r="D1919" s="221" t="s">
        <v>3057</v>
      </c>
      <c r="E1919" s="186">
        <v>46293</v>
      </c>
      <c r="F1919" t="s">
        <v>16141</v>
      </c>
      <c r="G1919" s="183" t="s">
        <v>16142</v>
      </c>
      <c r="H1919" t="s">
        <v>16143</v>
      </c>
    </row>
    <row r="1920" spans="1:8" x14ac:dyDescent="0.2">
      <c r="A1920" s="183" t="s">
        <v>4499</v>
      </c>
      <c r="B1920" t="s">
        <v>7596</v>
      </c>
      <c r="C1920">
        <v>204</v>
      </c>
      <c r="D1920" s="221" t="s">
        <v>3057</v>
      </c>
      <c r="E1920" s="186">
        <v>46293</v>
      </c>
      <c r="F1920" t="s">
        <v>16141</v>
      </c>
      <c r="G1920" s="183" t="s">
        <v>16142</v>
      </c>
      <c r="H1920" t="s">
        <v>16143</v>
      </c>
    </row>
    <row r="1921" spans="1:8" x14ac:dyDescent="0.2">
      <c r="A1921" s="183" t="s">
        <v>4500</v>
      </c>
      <c r="B1921" t="s">
        <v>7597</v>
      </c>
      <c r="C1921">
        <v>67</v>
      </c>
      <c r="D1921" s="221" t="s">
        <v>3057</v>
      </c>
      <c r="E1921" s="186">
        <v>46293</v>
      </c>
      <c r="F1921" t="s">
        <v>16141</v>
      </c>
      <c r="G1921" s="183" t="s">
        <v>16142</v>
      </c>
      <c r="H1921" t="s">
        <v>16143</v>
      </c>
    </row>
    <row r="1922" spans="1:8" x14ac:dyDescent="0.2">
      <c r="A1922" s="183" t="s">
        <v>4501</v>
      </c>
      <c r="B1922" t="s">
        <v>7598</v>
      </c>
      <c r="C1922">
        <v>94</v>
      </c>
      <c r="D1922" s="221" t="s">
        <v>3057</v>
      </c>
      <c r="E1922" s="186">
        <v>46293</v>
      </c>
      <c r="F1922" t="s">
        <v>16141</v>
      </c>
      <c r="G1922" s="183" t="s">
        <v>16142</v>
      </c>
      <c r="H1922" t="s">
        <v>16143</v>
      </c>
    </row>
    <row r="1923" spans="1:8" x14ac:dyDescent="0.2">
      <c r="A1923" s="183" t="s">
        <v>4502</v>
      </c>
      <c r="B1923" t="s">
        <v>7599</v>
      </c>
      <c r="C1923">
        <v>74</v>
      </c>
      <c r="D1923" s="221" t="s">
        <v>3057</v>
      </c>
      <c r="E1923" s="186">
        <v>46293</v>
      </c>
      <c r="F1923" t="s">
        <v>16141</v>
      </c>
      <c r="G1923" s="183" t="s">
        <v>16142</v>
      </c>
      <c r="H1923" t="s">
        <v>16143</v>
      </c>
    </row>
    <row r="1924" spans="1:8" x14ac:dyDescent="0.2">
      <c r="A1924" s="183" t="s">
        <v>4503</v>
      </c>
      <c r="B1924" t="s">
        <v>7600</v>
      </c>
      <c r="C1924">
        <v>78</v>
      </c>
      <c r="D1924" s="221" t="s">
        <v>3057</v>
      </c>
      <c r="E1924" s="186">
        <v>46293</v>
      </c>
      <c r="F1924" t="s">
        <v>16141</v>
      </c>
      <c r="G1924" s="183" t="s">
        <v>16142</v>
      </c>
      <c r="H1924" t="s">
        <v>16143</v>
      </c>
    </row>
    <row r="1925" spans="1:8" x14ac:dyDescent="0.2">
      <c r="A1925" s="183" t="s">
        <v>4504</v>
      </c>
      <c r="B1925" t="s">
        <v>4505</v>
      </c>
      <c r="C1925">
        <v>0</v>
      </c>
      <c r="D1925" s="221" t="s">
        <v>3057</v>
      </c>
      <c r="E1925" s="186">
        <v>46293</v>
      </c>
      <c r="F1925" t="s">
        <v>16141</v>
      </c>
      <c r="G1925" s="183" t="s">
        <v>16145</v>
      </c>
      <c r="H1925" t="s">
        <v>16146</v>
      </c>
    </row>
    <row r="1926" spans="1:8" x14ac:dyDescent="0.2">
      <c r="A1926" s="183" t="s">
        <v>4504</v>
      </c>
      <c r="B1926" t="s">
        <v>4505</v>
      </c>
      <c r="C1926">
        <v>30</v>
      </c>
      <c r="D1926" s="221" t="s">
        <v>3057</v>
      </c>
      <c r="E1926" s="186">
        <v>46293</v>
      </c>
      <c r="F1926" t="s">
        <v>16141</v>
      </c>
      <c r="G1926" s="183" t="s">
        <v>16142</v>
      </c>
      <c r="H1926" t="s">
        <v>16143</v>
      </c>
    </row>
    <row r="1927" spans="1:8" x14ac:dyDescent="0.2">
      <c r="A1927" s="183" t="s">
        <v>4506</v>
      </c>
      <c r="B1927" t="s">
        <v>7601</v>
      </c>
      <c r="C1927">
        <v>73</v>
      </c>
      <c r="D1927" s="221" t="s">
        <v>3057</v>
      </c>
      <c r="E1927" s="186">
        <v>46293</v>
      </c>
      <c r="F1927" t="s">
        <v>16141</v>
      </c>
      <c r="G1927" s="183" t="s">
        <v>16142</v>
      </c>
      <c r="H1927" t="s">
        <v>16143</v>
      </c>
    </row>
    <row r="1928" spans="1:8" x14ac:dyDescent="0.2">
      <c r="A1928" s="183" t="s">
        <v>4507</v>
      </c>
      <c r="B1928" t="s">
        <v>7602</v>
      </c>
      <c r="C1928">
        <v>37</v>
      </c>
      <c r="D1928" s="221" t="s">
        <v>3057</v>
      </c>
      <c r="E1928" s="186">
        <v>46293</v>
      </c>
      <c r="F1928" t="s">
        <v>16141</v>
      </c>
      <c r="G1928" s="183" t="s">
        <v>16142</v>
      </c>
      <c r="H1928" t="s">
        <v>16143</v>
      </c>
    </row>
    <row r="1929" spans="1:8" x14ac:dyDescent="0.2">
      <c r="A1929" s="183" t="s">
        <v>4508</v>
      </c>
      <c r="B1929" t="s">
        <v>7603</v>
      </c>
      <c r="C1929">
        <v>13</v>
      </c>
      <c r="D1929" s="221" t="s">
        <v>3057</v>
      </c>
      <c r="E1929" s="186">
        <v>46293</v>
      </c>
      <c r="F1929" t="s">
        <v>16141</v>
      </c>
      <c r="G1929" s="183" t="s">
        <v>16142</v>
      </c>
      <c r="H1929" t="s">
        <v>16143</v>
      </c>
    </row>
    <row r="1930" spans="1:8" x14ac:dyDescent="0.2">
      <c r="A1930" s="183" t="s">
        <v>4509</v>
      </c>
      <c r="B1930" t="s">
        <v>7604</v>
      </c>
      <c r="C1930">
        <v>6</v>
      </c>
      <c r="D1930" s="221" t="s">
        <v>3057</v>
      </c>
      <c r="E1930" s="186">
        <v>46293</v>
      </c>
      <c r="F1930" t="s">
        <v>16141</v>
      </c>
      <c r="G1930" s="183" t="s">
        <v>16142</v>
      </c>
      <c r="H1930" t="s">
        <v>16143</v>
      </c>
    </row>
    <row r="1931" spans="1:8" x14ac:dyDescent="0.2">
      <c r="A1931" s="183" t="s">
        <v>7605</v>
      </c>
      <c r="B1931" t="s">
        <v>7606</v>
      </c>
      <c r="C1931">
        <v>23</v>
      </c>
      <c r="D1931" s="221" t="s">
        <v>3057</v>
      </c>
      <c r="E1931" s="186">
        <v>46293</v>
      </c>
      <c r="F1931" t="s">
        <v>16141</v>
      </c>
      <c r="G1931" s="183" t="s">
        <v>16142</v>
      </c>
      <c r="H1931" t="s">
        <v>16143</v>
      </c>
    </row>
    <row r="1932" spans="1:8" x14ac:dyDescent="0.2">
      <c r="A1932" s="183" t="s">
        <v>7607</v>
      </c>
      <c r="B1932" t="s">
        <v>7608</v>
      </c>
      <c r="C1932">
        <v>37</v>
      </c>
      <c r="D1932" s="221" t="s">
        <v>3057</v>
      </c>
      <c r="E1932" s="186">
        <v>46293</v>
      </c>
      <c r="F1932" t="s">
        <v>16141</v>
      </c>
      <c r="G1932" s="183" t="s">
        <v>16142</v>
      </c>
      <c r="H1932" t="s">
        <v>16143</v>
      </c>
    </row>
    <row r="1933" spans="1:8" x14ac:dyDescent="0.2">
      <c r="A1933" s="183" t="s">
        <v>7609</v>
      </c>
      <c r="B1933" t="s">
        <v>7610</v>
      </c>
      <c r="C1933">
        <v>13</v>
      </c>
      <c r="D1933" s="221" t="s">
        <v>3057</v>
      </c>
      <c r="E1933" s="186">
        <v>46293</v>
      </c>
      <c r="F1933" t="s">
        <v>16141</v>
      </c>
      <c r="G1933" s="183" t="s">
        <v>16142</v>
      </c>
      <c r="H1933" t="s">
        <v>16143</v>
      </c>
    </row>
    <row r="1934" spans="1:8" x14ac:dyDescent="0.2">
      <c r="A1934" s="183" t="s">
        <v>7611</v>
      </c>
      <c r="B1934" t="s">
        <v>7612</v>
      </c>
      <c r="C1934">
        <v>24</v>
      </c>
      <c r="D1934" s="221" t="s">
        <v>3057</v>
      </c>
      <c r="E1934" s="186">
        <v>46293</v>
      </c>
      <c r="F1934" t="s">
        <v>16141</v>
      </c>
      <c r="G1934" s="183" t="s">
        <v>16142</v>
      </c>
      <c r="H1934" t="s">
        <v>16143</v>
      </c>
    </row>
    <row r="1935" spans="1:8" x14ac:dyDescent="0.2">
      <c r="A1935" s="183" t="s">
        <v>7613</v>
      </c>
      <c r="B1935" t="s">
        <v>7614</v>
      </c>
      <c r="C1935">
        <v>34</v>
      </c>
      <c r="D1935" s="221" t="s">
        <v>3057</v>
      </c>
      <c r="E1935" s="186">
        <v>46293</v>
      </c>
      <c r="F1935" t="s">
        <v>16141</v>
      </c>
      <c r="G1935" s="183" t="s">
        <v>16142</v>
      </c>
      <c r="H1935" t="s">
        <v>16143</v>
      </c>
    </row>
    <row r="1936" spans="1:8" x14ac:dyDescent="0.2">
      <c r="A1936" s="183" t="s">
        <v>7615</v>
      </c>
      <c r="B1936" t="s">
        <v>7616</v>
      </c>
      <c r="C1936">
        <v>26</v>
      </c>
      <c r="D1936" s="221" t="s">
        <v>3057</v>
      </c>
      <c r="E1936" s="186">
        <v>46293</v>
      </c>
      <c r="F1936" t="s">
        <v>16141</v>
      </c>
      <c r="G1936" s="183" t="s">
        <v>16142</v>
      </c>
      <c r="H1936" t="s">
        <v>16143</v>
      </c>
    </row>
    <row r="1937" spans="1:8" x14ac:dyDescent="0.2">
      <c r="A1937" s="183" t="s">
        <v>7617</v>
      </c>
      <c r="B1937" t="s">
        <v>7618</v>
      </c>
      <c r="C1937">
        <v>42</v>
      </c>
      <c r="D1937" s="221" t="s">
        <v>3057</v>
      </c>
      <c r="E1937" s="186">
        <v>46293</v>
      </c>
      <c r="F1937" t="s">
        <v>16141</v>
      </c>
      <c r="G1937" s="183" t="s">
        <v>16142</v>
      </c>
      <c r="H1937" t="s">
        <v>16143</v>
      </c>
    </row>
    <row r="1938" spans="1:8" x14ac:dyDescent="0.2">
      <c r="A1938" s="183" t="s">
        <v>7619</v>
      </c>
      <c r="B1938" t="s">
        <v>7620</v>
      </c>
      <c r="C1938">
        <v>42</v>
      </c>
      <c r="D1938" s="221" t="s">
        <v>3057</v>
      </c>
      <c r="E1938" s="186">
        <v>46293</v>
      </c>
      <c r="F1938" t="s">
        <v>16141</v>
      </c>
      <c r="G1938" s="183" t="s">
        <v>16142</v>
      </c>
      <c r="H1938" t="s">
        <v>16143</v>
      </c>
    </row>
    <row r="1939" spans="1:8" x14ac:dyDescent="0.2">
      <c r="A1939" s="183" t="s">
        <v>7621</v>
      </c>
      <c r="B1939" t="s">
        <v>7622</v>
      </c>
      <c r="C1939">
        <v>6</v>
      </c>
      <c r="D1939" s="221" t="s">
        <v>3057</v>
      </c>
      <c r="E1939" s="186">
        <v>46293</v>
      </c>
      <c r="F1939" t="s">
        <v>16141</v>
      </c>
      <c r="G1939" s="183" t="s">
        <v>16142</v>
      </c>
      <c r="H1939" t="s">
        <v>16143</v>
      </c>
    </row>
    <row r="1940" spans="1:8" x14ac:dyDescent="0.2">
      <c r="A1940" s="183" t="s">
        <v>7623</v>
      </c>
      <c r="B1940" t="s">
        <v>7624</v>
      </c>
      <c r="C1940">
        <v>3211</v>
      </c>
      <c r="D1940" s="221" t="s">
        <v>3057</v>
      </c>
      <c r="E1940" s="186">
        <v>46293</v>
      </c>
      <c r="F1940" t="s">
        <v>16141</v>
      </c>
      <c r="G1940" s="183" t="s">
        <v>16142</v>
      </c>
      <c r="H1940" t="s">
        <v>16143</v>
      </c>
    </row>
    <row r="1941" spans="1:8" x14ac:dyDescent="0.2">
      <c r="A1941" s="183" t="s">
        <v>7625</v>
      </c>
      <c r="B1941" t="s">
        <v>7626</v>
      </c>
      <c r="C1941">
        <v>6029</v>
      </c>
      <c r="D1941" s="221" t="s">
        <v>3057</v>
      </c>
      <c r="E1941" s="186">
        <v>46293</v>
      </c>
      <c r="F1941" t="s">
        <v>16141</v>
      </c>
      <c r="G1941" s="183" t="s">
        <v>16142</v>
      </c>
      <c r="H1941" t="s">
        <v>16143</v>
      </c>
    </row>
    <row r="1942" spans="1:8" x14ac:dyDescent="0.2">
      <c r="A1942" s="183" t="s">
        <v>7627</v>
      </c>
      <c r="B1942" t="s">
        <v>7628</v>
      </c>
      <c r="C1942">
        <v>811</v>
      </c>
      <c r="D1942" s="221" t="s">
        <v>3057</v>
      </c>
      <c r="E1942" s="186">
        <v>46293</v>
      </c>
      <c r="F1942" t="s">
        <v>16141</v>
      </c>
      <c r="G1942" s="183" t="s">
        <v>16142</v>
      </c>
      <c r="H1942" t="s">
        <v>16143</v>
      </c>
    </row>
    <row r="1943" spans="1:8" x14ac:dyDescent="0.2">
      <c r="A1943" s="183" t="s">
        <v>7629</v>
      </c>
      <c r="B1943" t="s">
        <v>7630</v>
      </c>
      <c r="C1943">
        <v>635</v>
      </c>
      <c r="D1943" s="221" t="s">
        <v>3057</v>
      </c>
      <c r="E1943" s="186">
        <v>46293</v>
      </c>
      <c r="F1943" t="s">
        <v>16141</v>
      </c>
      <c r="G1943" s="183" t="s">
        <v>16142</v>
      </c>
      <c r="H1943" t="s">
        <v>16143</v>
      </c>
    </row>
    <row r="1944" spans="1:8" x14ac:dyDescent="0.2">
      <c r="A1944" s="183" t="s">
        <v>7638</v>
      </c>
      <c r="B1944" t="s">
        <v>7639</v>
      </c>
      <c r="C1944">
        <v>34</v>
      </c>
      <c r="D1944" s="221" t="s">
        <v>3057</v>
      </c>
      <c r="E1944" s="186">
        <v>46293</v>
      </c>
      <c r="F1944" t="s">
        <v>16141</v>
      </c>
      <c r="G1944" s="183" t="s">
        <v>16142</v>
      </c>
      <c r="H1944" t="s">
        <v>16143</v>
      </c>
    </row>
    <row r="1945" spans="1:8" x14ac:dyDescent="0.2">
      <c r="A1945" s="183" t="s">
        <v>7641</v>
      </c>
      <c r="B1945" t="s">
        <v>7642</v>
      </c>
      <c r="C1945">
        <v>11</v>
      </c>
      <c r="D1945" s="221" t="s">
        <v>3057</v>
      </c>
      <c r="E1945" s="186">
        <v>46293</v>
      </c>
      <c r="F1945" t="s">
        <v>16141</v>
      </c>
      <c r="G1945" s="183" t="s">
        <v>16142</v>
      </c>
      <c r="H1945" t="s">
        <v>16143</v>
      </c>
    </row>
    <row r="1946" spans="1:8" x14ac:dyDescent="0.2">
      <c r="A1946" s="183" t="s">
        <v>7643</v>
      </c>
      <c r="B1946" t="s">
        <v>7644</v>
      </c>
      <c r="C1946">
        <v>10</v>
      </c>
      <c r="D1946" s="221" t="s">
        <v>3057</v>
      </c>
      <c r="E1946" s="186">
        <v>46293</v>
      </c>
      <c r="F1946" t="s">
        <v>16141</v>
      </c>
      <c r="G1946" s="183" t="s">
        <v>16142</v>
      </c>
      <c r="H1946" t="s">
        <v>16143</v>
      </c>
    </row>
    <row r="1947" spans="1:8" x14ac:dyDescent="0.2">
      <c r="A1947" s="183" t="s">
        <v>7645</v>
      </c>
      <c r="B1947" t="s">
        <v>7646</v>
      </c>
      <c r="C1947">
        <v>2</v>
      </c>
      <c r="D1947" s="221" t="s">
        <v>3057</v>
      </c>
      <c r="E1947" s="186">
        <v>46293</v>
      </c>
      <c r="F1947" t="s">
        <v>16141</v>
      </c>
      <c r="G1947" s="183" t="s">
        <v>16142</v>
      </c>
      <c r="H1947" t="s">
        <v>16143</v>
      </c>
    </row>
    <row r="1948" spans="1:8" x14ac:dyDescent="0.2">
      <c r="A1948" s="183" t="s">
        <v>7647</v>
      </c>
      <c r="B1948" t="s">
        <v>7648</v>
      </c>
      <c r="C1948">
        <v>10</v>
      </c>
      <c r="D1948" s="221" t="s">
        <v>3057</v>
      </c>
      <c r="E1948" s="186">
        <v>46293</v>
      </c>
      <c r="F1948" t="s">
        <v>16141</v>
      </c>
      <c r="G1948" s="183" t="s">
        <v>16142</v>
      </c>
      <c r="H1948" t="s">
        <v>16143</v>
      </c>
    </row>
    <row r="1949" spans="1:8" x14ac:dyDescent="0.2">
      <c r="A1949" s="183" t="s">
        <v>4510</v>
      </c>
      <c r="B1949" t="s">
        <v>7649</v>
      </c>
      <c r="C1949">
        <v>0</v>
      </c>
      <c r="D1949" s="221" t="s">
        <v>3057</v>
      </c>
      <c r="E1949" s="186">
        <v>46293</v>
      </c>
      <c r="F1949" t="s">
        <v>16141</v>
      </c>
      <c r="G1949" s="183" t="s">
        <v>16142</v>
      </c>
      <c r="H1949" t="s">
        <v>16143</v>
      </c>
    </row>
    <row r="1950" spans="1:8" x14ac:dyDescent="0.2">
      <c r="A1950" s="183" t="s">
        <v>4511</v>
      </c>
      <c r="B1950" t="s">
        <v>7650</v>
      </c>
      <c r="C1950">
        <v>34</v>
      </c>
      <c r="D1950" s="221" t="s">
        <v>3057</v>
      </c>
      <c r="E1950" s="186">
        <v>46293</v>
      </c>
      <c r="F1950" t="s">
        <v>16141</v>
      </c>
      <c r="G1950" s="183" t="s">
        <v>16142</v>
      </c>
      <c r="H1950" t="s">
        <v>16143</v>
      </c>
    </row>
    <row r="1951" spans="1:8" x14ac:dyDescent="0.2">
      <c r="A1951" s="183" t="s">
        <v>4512</v>
      </c>
      <c r="B1951" t="s">
        <v>7651</v>
      </c>
      <c r="C1951">
        <v>7</v>
      </c>
      <c r="D1951" s="221" t="s">
        <v>3057</v>
      </c>
      <c r="E1951" s="186">
        <v>46293</v>
      </c>
      <c r="F1951" t="s">
        <v>16141</v>
      </c>
      <c r="G1951" s="183" t="s">
        <v>16142</v>
      </c>
      <c r="H1951" t="s">
        <v>16143</v>
      </c>
    </row>
    <row r="1952" spans="1:8" x14ac:dyDescent="0.2">
      <c r="A1952" s="183" t="s">
        <v>4513</v>
      </c>
      <c r="B1952" t="s">
        <v>7652</v>
      </c>
      <c r="C1952">
        <v>3</v>
      </c>
      <c r="D1952" s="221" t="s">
        <v>3057</v>
      </c>
      <c r="E1952" s="186">
        <v>46293</v>
      </c>
      <c r="F1952" t="s">
        <v>16141</v>
      </c>
      <c r="G1952" s="183" t="s">
        <v>16142</v>
      </c>
      <c r="H1952" t="s">
        <v>16143</v>
      </c>
    </row>
    <row r="1953" spans="1:8" x14ac:dyDescent="0.2">
      <c r="A1953" s="183" t="s">
        <v>4514</v>
      </c>
      <c r="B1953" t="s">
        <v>7653</v>
      </c>
      <c r="C1953">
        <v>4</v>
      </c>
      <c r="D1953" s="221" t="s">
        <v>3057</v>
      </c>
      <c r="E1953" s="186">
        <v>46293</v>
      </c>
      <c r="F1953" t="s">
        <v>16141</v>
      </c>
      <c r="G1953" s="183" t="s">
        <v>16142</v>
      </c>
      <c r="H1953" t="s">
        <v>16143</v>
      </c>
    </row>
    <row r="1954" spans="1:8" x14ac:dyDescent="0.2">
      <c r="A1954" s="183" t="s">
        <v>4515</v>
      </c>
      <c r="B1954" t="s">
        <v>4516</v>
      </c>
      <c r="C1954">
        <v>4</v>
      </c>
      <c r="D1954" s="221" t="s">
        <v>3057</v>
      </c>
      <c r="E1954" s="186">
        <v>46293</v>
      </c>
      <c r="F1954" t="s">
        <v>16141</v>
      </c>
      <c r="G1954" s="183" t="s">
        <v>16142</v>
      </c>
      <c r="H1954" t="s">
        <v>16143</v>
      </c>
    </row>
    <row r="1955" spans="1:8" x14ac:dyDescent="0.2">
      <c r="A1955" s="183" t="s">
        <v>4517</v>
      </c>
      <c r="B1955" t="s">
        <v>4518</v>
      </c>
      <c r="C1955">
        <v>18</v>
      </c>
      <c r="D1955" s="221" t="s">
        <v>3057</v>
      </c>
      <c r="E1955" s="186">
        <v>46293</v>
      </c>
      <c r="F1955" t="s">
        <v>16141</v>
      </c>
      <c r="G1955" s="183" t="s">
        <v>16142</v>
      </c>
      <c r="H1955" t="s">
        <v>16143</v>
      </c>
    </row>
    <row r="1956" spans="1:8" x14ac:dyDescent="0.2">
      <c r="A1956" s="183" t="s">
        <v>4519</v>
      </c>
      <c r="B1956" t="s">
        <v>4520</v>
      </c>
      <c r="C1956">
        <v>9</v>
      </c>
      <c r="D1956" s="221" t="s">
        <v>3057</v>
      </c>
      <c r="E1956" s="186">
        <v>46293</v>
      </c>
      <c r="F1956" t="s">
        <v>16141</v>
      </c>
      <c r="G1956" s="183" t="s">
        <v>16142</v>
      </c>
      <c r="H1956" t="s">
        <v>16143</v>
      </c>
    </row>
    <row r="1957" spans="1:8" x14ac:dyDescent="0.2">
      <c r="A1957" s="183" t="s">
        <v>4521</v>
      </c>
      <c r="B1957" t="s">
        <v>7654</v>
      </c>
      <c r="C1957">
        <v>29</v>
      </c>
      <c r="D1957" s="221" t="s">
        <v>3057</v>
      </c>
      <c r="E1957" s="186">
        <v>46293</v>
      </c>
      <c r="F1957" t="s">
        <v>16141</v>
      </c>
      <c r="G1957" s="183" t="s">
        <v>16142</v>
      </c>
      <c r="H1957" t="s">
        <v>16143</v>
      </c>
    </row>
    <row r="1958" spans="1:8" x14ac:dyDescent="0.2">
      <c r="A1958" s="183" t="s">
        <v>4522</v>
      </c>
      <c r="B1958" t="s">
        <v>7655</v>
      </c>
      <c r="C1958">
        <v>23</v>
      </c>
      <c r="D1958" s="221" t="s">
        <v>3057</v>
      </c>
      <c r="E1958" s="186">
        <v>46293</v>
      </c>
      <c r="F1958" t="s">
        <v>16141</v>
      </c>
      <c r="G1958" s="183" t="s">
        <v>16142</v>
      </c>
      <c r="H1958" t="s">
        <v>16143</v>
      </c>
    </row>
    <row r="1959" spans="1:8" x14ac:dyDescent="0.2">
      <c r="A1959" s="183" t="s">
        <v>4523</v>
      </c>
      <c r="B1959" t="s">
        <v>7656</v>
      </c>
      <c r="C1959">
        <v>12</v>
      </c>
      <c r="D1959" s="221" t="s">
        <v>3057</v>
      </c>
      <c r="E1959" s="186">
        <v>46293</v>
      </c>
      <c r="F1959" t="s">
        <v>16141</v>
      </c>
      <c r="G1959" s="183" t="s">
        <v>16142</v>
      </c>
      <c r="H1959" t="s">
        <v>16143</v>
      </c>
    </row>
    <row r="1960" spans="1:8" x14ac:dyDescent="0.2">
      <c r="A1960" s="183" t="s">
        <v>4524</v>
      </c>
      <c r="B1960" t="s">
        <v>7657</v>
      </c>
      <c r="C1960">
        <v>1</v>
      </c>
      <c r="D1960" s="221" t="s">
        <v>3057</v>
      </c>
      <c r="E1960" s="186">
        <v>46293</v>
      </c>
      <c r="F1960" t="s">
        <v>16141</v>
      </c>
      <c r="G1960" s="183" t="s">
        <v>16142</v>
      </c>
      <c r="H1960" t="s">
        <v>16143</v>
      </c>
    </row>
    <row r="1961" spans="1:8" x14ac:dyDescent="0.2">
      <c r="A1961" s="183" t="s">
        <v>4525</v>
      </c>
      <c r="B1961" t="s">
        <v>7658</v>
      </c>
      <c r="C1961">
        <v>27</v>
      </c>
      <c r="D1961" s="221" t="s">
        <v>3057</v>
      </c>
      <c r="E1961" s="186">
        <v>46293</v>
      </c>
      <c r="F1961" t="s">
        <v>16141</v>
      </c>
      <c r="G1961" s="183" t="s">
        <v>16142</v>
      </c>
      <c r="H1961" t="s">
        <v>16143</v>
      </c>
    </row>
    <row r="1962" spans="1:8" x14ac:dyDescent="0.2">
      <c r="A1962" s="183" t="s">
        <v>4526</v>
      </c>
      <c r="B1962" t="s">
        <v>7659</v>
      </c>
      <c r="C1962">
        <v>20</v>
      </c>
      <c r="D1962" s="221" t="s">
        <v>3057</v>
      </c>
      <c r="E1962" s="186">
        <v>46293</v>
      </c>
      <c r="F1962" t="s">
        <v>16141</v>
      </c>
      <c r="G1962" s="183" t="s">
        <v>16142</v>
      </c>
      <c r="H1962" t="s">
        <v>16143</v>
      </c>
    </row>
    <row r="1963" spans="1:8" x14ac:dyDescent="0.2">
      <c r="A1963" s="183" t="s">
        <v>7660</v>
      </c>
      <c r="B1963" t="s">
        <v>3572</v>
      </c>
      <c r="C1963">
        <v>10</v>
      </c>
      <c r="D1963" s="221" t="s">
        <v>3057</v>
      </c>
      <c r="E1963" s="186">
        <v>46293</v>
      </c>
      <c r="F1963" t="s">
        <v>16141</v>
      </c>
      <c r="G1963" s="183" t="s">
        <v>16142</v>
      </c>
      <c r="H1963" t="s">
        <v>16143</v>
      </c>
    </row>
    <row r="1964" spans="1:8" x14ac:dyDescent="0.2">
      <c r="A1964" s="183" t="s">
        <v>7661</v>
      </c>
      <c r="B1964" t="s">
        <v>3573</v>
      </c>
      <c r="C1964">
        <v>16</v>
      </c>
      <c r="D1964" s="221" t="s">
        <v>3057</v>
      </c>
      <c r="E1964" s="186">
        <v>46293</v>
      </c>
      <c r="F1964" t="s">
        <v>16141</v>
      </c>
      <c r="G1964" s="183" t="s">
        <v>16142</v>
      </c>
      <c r="H1964" t="s">
        <v>16143</v>
      </c>
    </row>
    <row r="1965" spans="1:8" x14ac:dyDescent="0.2">
      <c r="A1965" s="183" t="s">
        <v>7662</v>
      </c>
      <c r="B1965" t="s">
        <v>7663</v>
      </c>
      <c r="C1965">
        <v>12</v>
      </c>
      <c r="D1965" s="221" t="s">
        <v>3057</v>
      </c>
      <c r="E1965" s="186">
        <v>46293</v>
      </c>
      <c r="F1965" t="s">
        <v>16141</v>
      </c>
      <c r="G1965" s="183" t="s">
        <v>16142</v>
      </c>
      <c r="H1965" t="s">
        <v>16143</v>
      </c>
    </row>
    <row r="1966" spans="1:8" x14ac:dyDescent="0.2">
      <c r="A1966" s="183" t="s">
        <v>7664</v>
      </c>
      <c r="B1966" t="s">
        <v>3574</v>
      </c>
      <c r="C1966">
        <v>12</v>
      </c>
      <c r="D1966" s="221" t="s">
        <v>3057</v>
      </c>
      <c r="E1966" s="186">
        <v>46293</v>
      </c>
      <c r="F1966" t="s">
        <v>16141</v>
      </c>
      <c r="G1966" s="183" t="s">
        <v>16142</v>
      </c>
      <c r="H1966" t="s">
        <v>16143</v>
      </c>
    </row>
    <row r="1967" spans="1:8" x14ac:dyDescent="0.2">
      <c r="A1967" s="183" t="s">
        <v>7665</v>
      </c>
      <c r="B1967" t="s">
        <v>3575</v>
      </c>
      <c r="C1967">
        <v>14</v>
      </c>
      <c r="D1967" s="221" t="s">
        <v>3057</v>
      </c>
      <c r="E1967" s="186">
        <v>46293</v>
      </c>
      <c r="F1967" t="s">
        <v>16141</v>
      </c>
      <c r="G1967" s="183" t="s">
        <v>16142</v>
      </c>
      <c r="H1967" t="s">
        <v>16143</v>
      </c>
    </row>
    <row r="1968" spans="1:8" x14ac:dyDescent="0.2">
      <c r="A1968" s="183" t="s">
        <v>7666</v>
      </c>
      <c r="B1968" t="s">
        <v>7667</v>
      </c>
      <c r="C1968">
        <v>12</v>
      </c>
      <c r="D1968" s="221" t="s">
        <v>3057</v>
      </c>
      <c r="E1968" s="186">
        <v>46293</v>
      </c>
      <c r="F1968" t="s">
        <v>16141</v>
      </c>
      <c r="G1968" s="183" t="s">
        <v>16142</v>
      </c>
      <c r="H1968" t="s">
        <v>16143</v>
      </c>
    </row>
    <row r="1969" spans="1:8" x14ac:dyDescent="0.2">
      <c r="A1969" s="183" t="s">
        <v>7668</v>
      </c>
      <c r="B1969" t="s">
        <v>3576</v>
      </c>
      <c r="C1969">
        <v>13</v>
      </c>
      <c r="D1969" s="221" t="s">
        <v>3057</v>
      </c>
      <c r="E1969" s="186">
        <v>46293</v>
      </c>
      <c r="F1969" t="s">
        <v>16141</v>
      </c>
      <c r="G1969" s="183" t="s">
        <v>16142</v>
      </c>
      <c r="H1969" t="s">
        <v>16143</v>
      </c>
    </row>
    <row r="1970" spans="1:8" x14ac:dyDescent="0.2">
      <c r="A1970" s="183" t="s">
        <v>7669</v>
      </c>
      <c r="B1970" t="s">
        <v>7670</v>
      </c>
      <c r="C1970">
        <v>13</v>
      </c>
      <c r="D1970" s="221" t="s">
        <v>3057</v>
      </c>
      <c r="E1970" s="186">
        <v>46293</v>
      </c>
      <c r="F1970" t="s">
        <v>16141</v>
      </c>
      <c r="G1970" s="183" t="s">
        <v>16142</v>
      </c>
      <c r="H1970" t="s">
        <v>16143</v>
      </c>
    </row>
    <row r="1971" spans="1:8" x14ac:dyDescent="0.2">
      <c r="A1971" s="183" t="s">
        <v>7671</v>
      </c>
      <c r="B1971" t="s">
        <v>3577</v>
      </c>
      <c r="C1971">
        <v>9</v>
      </c>
      <c r="D1971" s="221" t="s">
        <v>3057</v>
      </c>
      <c r="E1971" s="186">
        <v>46293</v>
      </c>
      <c r="F1971" t="s">
        <v>16141</v>
      </c>
      <c r="G1971" s="183" t="s">
        <v>16142</v>
      </c>
      <c r="H1971" t="s">
        <v>16143</v>
      </c>
    </row>
    <row r="1972" spans="1:8" x14ac:dyDescent="0.2">
      <c r="A1972" s="183" t="s">
        <v>7672</v>
      </c>
      <c r="B1972" t="s">
        <v>7673</v>
      </c>
      <c r="C1972">
        <v>12</v>
      </c>
      <c r="D1972" s="221" t="s">
        <v>3057</v>
      </c>
      <c r="E1972" s="186">
        <v>46293</v>
      </c>
      <c r="F1972" t="s">
        <v>16141</v>
      </c>
      <c r="G1972" s="183" t="s">
        <v>16142</v>
      </c>
      <c r="H1972" t="s">
        <v>16143</v>
      </c>
    </row>
    <row r="1973" spans="1:8" x14ac:dyDescent="0.2">
      <c r="A1973" s="183" t="s">
        <v>7674</v>
      </c>
      <c r="B1973" t="s">
        <v>7675</v>
      </c>
      <c r="C1973">
        <v>11</v>
      </c>
      <c r="D1973" s="221" t="s">
        <v>3057</v>
      </c>
      <c r="E1973" s="186">
        <v>46293</v>
      </c>
      <c r="F1973" t="s">
        <v>16141</v>
      </c>
      <c r="G1973" s="183" t="s">
        <v>16142</v>
      </c>
      <c r="H1973" t="s">
        <v>16143</v>
      </c>
    </row>
    <row r="1974" spans="1:8" x14ac:dyDescent="0.2">
      <c r="A1974" s="183" t="s">
        <v>7676</v>
      </c>
      <c r="B1974" t="s">
        <v>7677</v>
      </c>
      <c r="C1974">
        <v>11</v>
      </c>
      <c r="D1974" s="221" t="s">
        <v>3057</v>
      </c>
      <c r="E1974" s="186">
        <v>46293</v>
      </c>
      <c r="F1974" t="s">
        <v>16141</v>
      </c>
      <c r="G1974" s="183" t="s">
        <v>16142</v>
      </c>
      <c r="H1974" t="s">
        <v>16143</v>
      </c>
    </row>
    <row r="1975" spans="1:8" x14ac:dyDescent="0.2">
      <c r="A1975" s="183" t="s">
        <v>7678</v>
      </c>
      <c r="B1975" t="s">
        <v>7679</v>
      </c>
      <c r="C1975">
        <v>17</v>
      </c>
      <c r="D1975" s="221" t="s">
        <v>3057</v>
      </c>
      <c r="E1975" s="186">
        <v>46293</v>
      </c>
      <c r="F1975" t="s">
        <v>16141</v>
      </c>
      <c r="G1975" s="183" t="s">
        <v>16142</v>
      </c>
      <c r="H1975" t="s">
        <v>16143</v>
      </c>
    </row>
    <row r="1976" spans="1:8" x14ac:dyDescent="0.2">
      <c r="A1976" s="183" t="s">
        <v>7680</v>
      </c>
      <c r="B1976" t="s">
        <v>7681</v>
      </c>
      <c r="C1976">
        <v>12</v>
      </c>
      <c r="D1976" s="221" t="s">
        <v>3057</v>
      </c>
      <c r="E1976" s="186">
        <v>46293</v>
      </c>
      <c r="F1976" t="s">
        <v>16141</v>
      </c>
      <c r="G1976" s="183" t="s">
        <v>16142</v>
      </c>
      <c r="H1976" t="s">
        <v>16143</v>
      </c>
    </row>
    <row r="1977" spans="1:8" x14ac:dyDescent="0.2">
      <c r="A1977" s="183" t="s">
        <v>7682</v>
      </c>
      <c r="B1977" t="s">
        <v>7683</v>
      </c>
      <c r="C1977">
        <v>12</v>
      </c>
      <c r="D1977" s="221" t="s">
        <v>3057</v>
      </c>
      <c r="E1977" s="186">
        <v>46293</v>
      </c>
      <c r="F1977" t="s">
        <v>16141</v>
      </c>
      <c r="G1977" s="183" t="s">
        <v>16142</v>
      </c>
      <c r="H1977" t="s">
        <v>16143</v>
      </c>
    </row>
    <row r="1978" spans="1:8" x14ac:dyDescent="0.2">
      <c r="A1978" s="183" t="s">
        <v>7684</v>
      </c>
      <c r="B1978" t="s">
        <v>7685</v>
      </c>
      <c r="C1978">
        <v>9</v>
      </c>
      <c r="D1978" s="221" t="s">
        <v>3057</v>
      </c>
      <c r="E1978" s="186">
        <v>46293</v>
      </c>
      <c r="F1978" t="s">
        <v>16141</v>
      </c>
      <c r="G1978" s="183" t="s">
        <v>16142</v>
      </c>
      <c r="H1978" t="s">
        <v>16143</v>
      </c>
    </row>
    <row r="1979" spans="1:8" x14ac:dyDescent="0.2">
      <c r="A1979" s="183" t="s">
        <v>7686</v>
      </c>
      <c r="B1979" t="s">
        <v>7687</v>
      </c>
      <c r="C1979">
        <v>10</v>
      </c>
      <c r="D1979" s="221" t="s">
        <v>3057</v>
      </c>
      <c r="E1979" s="186">
        <v>46293</v>
      </c>
      <c r="F1979" t="s">
        <v>16141</v>
      </c>
      <c r="G1979" s="183" t="s">
        <v>16142</v>
      </c>
      <c r="H1979" t="s">
        <v>16143</v>
      </c>
    </row>
    <row r="1980" spans="1:8" x14ac:dyDescent="0.2">
      <c r="A1980" s="183" t="s">
        <v>7688</v>
      </c>
      <c r="B1980" t="s">
        <v>7689</v>
      </c>
      <c r="C1980">
        <v>8</v>
      </c>
      <c r="D1980" s="221" t="s">
        <v>3057</v>
      </c>
      <c r="E1980" s="186">
        <v>46293</v>
      </c>
      <c r="F1980" t="s">
        <v>16141</v>
      </c>
      <c r="G1980" s="183" t="s">
        <v>16142</v>
      </c>
      <c r="H1980" t="s">
        <v>16143</v>
      </c>
    </row>
    <row r="1981" spans="1:8" x14ac:dyDescent="0.2">
      <c r="A1981" s="183" t="s">
        <v>4527</v>
      </c>
      <c r="B1981" t="s">
        <v>7690</v>
      </c>
      <c r="C1981">
        <v>27</v>
      </c>
      <c r="D1981" s="221" t="s">
        <v>3057</v>
      </c>
      <c r="E1981" s="186">
        <v>46293</v>
      </c>
      <c r="F1981" t="s">
        <v>16141</v>
      </c>
      <c r="G1981" s="183" t="s">
        <v>16142</v>
      </c>
      <c r="H1981" t="s">
        <v>16143</v>
      </c>
    </row>
    <row r="1982" spans="1:8" x14ac:dyDescent="0.2">
      <c r="A1982" s="183" t="s">
        <v>4528</v>
      </c>
      <c r="B1982" t="s">
        <v>7691</v>
      </c>
      <c r="C1982">
        <v>225</v>
      </c>
      <c r="D1982" s="221" t="s">
        <v>3057</v>
      </c>
      <c r="E1982" s="186">
        <v>46293</v>
      </c>
      <c r="F1982" t="s">
        <v>16141</v>
      </c>
      <c r="G1982" s="183" t="s">
        <v>16142</v>
      </c>
      <c r="H1982" t="s">
        <v>16143</v>
      </c>
    </row>
    <row r="1983" spans="1:8" x14ac:dyDescent="0.2">
      <c r="A1983" s="183" t="s">
        <v>4529</v>
      </c>
      <c r="B1983" t="s">
        <v>7692</v>
      </c>
      <c r="C1983">
        <v>15</v>
      </c>
      <c r="D1983" s="221" t="s">
        <v>3057</v>
      </c>
      <c r="E1983" s="186">
        <v>46293</v>
      </c>
      <c r="F1983" t="s">
        <v>16141</v>
      </c>
      <c r="G1983" s="183" t="s">
        <v>16142</v>
      </c>
      <c r="H1983" t="s">
        <v>16143</v>
      </c>
    </row>
    <row r="1984" spans="1:8" x14ac:dyDescent="0.2">
      <c r="A1984" s="183" t="s">
        <v>4530</v>
      </c>
      <c r="B1984" t="s">
        <v>7693</v>
      </c>
      <c r="C1984">
        <v>41</v>
      </c>
      <c r="D1984" s="221" t="s">
        <v>3057</v>
      </c>
      <c r="E1984" s="186">
        <v>46293</v>
      </c>
      <c r="F1984" t="s">
        <v>16141</v>
      </c>
      <c r="G1984" s="183" t="s">
        <v>16142</v>
      </c>
      <c r="H1984" t="s">
        <v>16143</v>
      </c>
    </row>
    <row r="1985" spans="1:8" x14ac:dyDescent="0.2">
      <c r="A1985" s="183" t="s">
        <v>4531</v>
      </c>
      <c r="B1985" t="s">
        <v>7694</v>
      </c>
      <c r="C1985">
        <v>18</v>
      </c>
      <c r="D1985" s="221" t="s">
        <v>3057</v>
      </c>
      <c r="E1985" s="186">
        <v>46293</v>
      </c>
      <c r="F1985" t="s">
        <v>16141</v>
      </c>
      <c r="G1985" s="183" t="s">
        <v>16142</v>
      </c>
      <c r="H1985" t="s">
        <v>16143</v>
      </c>
    </row>
    <row r="1986" spans="1:8" x14ac:dyDescent="0.2">
      <c r="A1986" s="183" t="s">
        <v>4532</v>
      </c>
      <c r="B1986" t="s">
        <v>7695</v>
      </c>
      <c r="C1986">
        <v>96</v>
      </c>
      <c r="D1986" s="221" t="s">
        <v>3057</v>
      </c>
      <c r="E1986" s="186">
        <v>46293</v>
      </c>
      <c r="F1986" t="s">
        <v>16141</v>
      </c>
      <c r="G1986" s="183" t="s">
        <v>16142</v>
      </c>
      <c r="H1986" t="s">
        <v>16143</v>
      </c>
    </row>
    <row r="1987" spans="1:8" x14ac:dyDescent="0.2">
      <c r="A1987" s="183" t="s">
        <v>4533</v>
      </c>
      <c r="B1987" t="s">
        <v>7696</v>
      </c>
      <c r="C1987">
        <v>9</v>
      </c>
      <c r="D1987" s="221" t="s">
        <v>3057</v>
      </c>
      <c r="E1987" s="186">
        <v>46293</v>
      </c>
      <c r="F1987" t="s">
        <v>16141</v>
      </c>
      <c r="G1987" s="183" t="s">
        <v>16142</v>
      </c>
      <c r="H1987" t="s">
        <v>16143</v>
      </c>
    </row>
    <row r="1988" spans="1:8" x14ac:dyDescent="0.2">
      <c r="A1988" s="183" t="s">
        <v>4534</v>
      </c>
      <c r="B1988" t="s">
        <v>7697</v>
      </c>
      <c r="C1988">
        <v>7</v>
      </c>
      <c r="D1988" s="221" t="s">
        <v>3057</v>
      </c>
      <c r="E1988" s="186">
        <v>46293</v>
      </c>
      <c r="F1988" t="s">
        <v>16141</v>
      </c>
      <c r="G1988" s="183" t="s">
        <v>16142</v>
      </c>
      <c r="H1988" t="s">
        <v>16143</v>
      </c>
    </row>
    <row r="1989" spans="1:8" x14ac:dyDescent="0.2">
      <c r="A1989" s="183" t="s">
        <v>4535</v>
      </c>
      <c r="B1989" t="s">
        <v>7698</v>
      </c>
      <c r="C1989">
        <v>16</v>
      </c>
      <c r="D1989" s="221" t="s">
        <v>3057</v>
      </c>
      <c r="E1989" s="186">
        <v>46293</v>
      </c>
      <c r="F1989" t="s">
        <v>16141</v>
      </c>
      <c r="G1989" s="183" t="s">
        <v>16142</v>
      </c>
      <c r="H1989" t="s">
        <v>16143</v>
      </c>
    </row>
    <row r="1990" spans="1:8" x14ac:dyDescent="0.2">
      <c r="A1990" s="183" t="s">
        <v>4536</v>
      </c>
      <c r="B1990" t="s">
        <v>7699</v>
      </c>
      <c r="C1990">
        <v>3</v>
      </c>
      <c r="D1990" s="221" t="s">
        <v>3057</v>
      </c>
      <c r="E1990" s="186">
        <v>46293</v>
      </c>
      <c r="F1990" t="s">
        <v>16141</v>
      </c>
      <c r="G1990" s="183" t="s">
        <v>16142</v>
      </c>
      <c r="H1990" t="s">
        <v>16143</v>
      </c>
    </row>
    <row r="1991" spans="1:8" x14ac:dyDescent="0.2">
      <c r="A1991" s="183" t="s">
        <v>4537</v>
      </c>
      <c r="B1991" t="s">
        <v>7700</v>
      </c>
      <c r="C1991">
        <v>4</v>
      </c>
      <c r="D1991" s="221" t="s">
        <v>3057</v>
      </c>
      <c r="E1991" s="186">
        <v>46293</v>
      </c>
      <c r="F1991" t="s">
        <v>16141</v>
      </c>
      <c r="G1991" s="183" t="s">
        <v>16142</v>
      </c>
      <c r="H1991" t="s">
        <v>16143</v>
      </c>
    </row>
    <row r="1992" spans="1:8" x14ac:dyDescent="0.2">
      <c r="A1992" s="183" t="s">
        <v>4538</v>
      </c>
      <c r="B1992" t="s">
        <v>7701</v>
      </c>
      <c r="C1992">
        <v>0</v>
      </c>
      <c r="D1992" s="221" t="s">
        <v>3057</v>
      </c>
      <c r="E1992" s="186">
        <v>46293</v>
      </c>
      <c r="F1992" t="s">
        <v>16141</v>
      </c>
      <c r="G1992" s="183" t="s">
        <v>16142</v>
      </c>
      <c r="H1992" t="s">
        <v>16143</v>
      </c>
    </row>
    <row r="1993" spans="1:8" x14ac:dyDescent="0.2">
      <c r="A1993" s="183" t="s">
        <v>7702</v>
      </c>
      <c r="B1993" t="s">
        <v>7703</v>
      </c>
      <c r="C1993">
        <v>7</v>
      </c>
      <c r="D1993" s="221" t="s">
        <v>3057</v>
      </c>
      <c r="E1993" s="186">
        <v>46293</v>
      </c>
      <c r="F1993" t="s">
        <v>16141</v>
      </c>
      <c r="G1993" s="183" t="s">
        <v>16142</v>
      </c>
      <c r="H1993" t="s">
        <v>16143</v>
      </c>
    </row>
    <row r="1994" spans="1:8" x14ac:dyDescent="0.2">
      <c r="A1994" s="183" t="s">
        <v>7704</v>
      </c>
      <c r="B1994" t="s">
        <v>7705</v>
      </c>
      <c r="C1994">
        <v>4</v>
      </c>
      <c r="D1994" s="221" t="s">
        <v>3057</v>
      </c>
      <c r="E1994" s="186">
        <v>46293</v>
      </c>
      <c r="F1994" t="s">
        <v>16141</v>
      </c>
      <c r="G1994" s="183" t="s">
        <v>16142</v>
      </c>
      <c r="H1994" t="s">
        <v>16143</v>
      </c>
    </row>
    <row r="1995" spans="1:8" x14ac:dyDescent="0.2">
      <c r="A1995" s="183" t="s">
        <v>7706</v>
      </c>
      <c r="B1995" t="s">
        <v>7707</v>
      </c>
      <c r="C1995">
        <v>5</v>
      </c>
      <c r="D1995" s="221" t="s">
        <v>3057</v>
      </c>
      <c r="E1995" s="186">
        <v>46293</v>
      </c>
      <c r="F1995" t="s">
        <v>16141</v>
      </c>
      <c r="G1995" s="183" t="s">
        <v>16142</v>
      </c>
      <c r="H1995" t="s">
        <v>16143</v>
      </c>
    </row>
    <row r="1996" spans="1:8" x14ac:dyDescent="0.2">
      <c r="A1996" s="183" t="s">
        <v>4539</v>
      </c>
      <c r="B1996" t="s">
        <v>7708</v>
      </c>
      <c r="C1996">
        <v>62</v>
      </c>
      <c r="D1996" s="221" t="s">
        <v>3057</v>
      </c>
      <c r="E1996" s="186">
        <v>46293</v>
      </c>
      <c r="F1996" t="s">
        <v>16141</v>
      </c>
      <c r="G1996" s="183" t="s">
        <v>16142</v>
      </c>
      <c r="H1996" t="s">
        <v>16143</v>
      </c>
    </row>
    <row r="1997" spans="1:8" x14ac:dyDescent="0.2">
      <c r="A1997" s="183" t="s">
        <v>4540</v>
      </c>
      <c r="B1997" t="s">
        <v>7709</v>
      </c>
      <c r="C1997">
        <v>119</v>
      </c>
      <c r="D1997" s="221" t="s">
        <v>3057</v>
      </c>
      <c r="E1997" s="186">
        <v>46293</v>
      </c>
      <c r="F1997" t="s">
        <v>16141</v>
      </c>
      <c r="G1997" s="183" t="s">
        <v>16142</v>
      </c>
      <c r="H1997" t="s">
        <v>16143</v>
      </c>
    </row>
    <row r="1998" spans="1:8" x14ac:dyDescent="0.2">
      <c r="A1998" s="183" t="s">
        <v>4541</v>
      </c>
      <c r="B1998" t="s">
        <v>7710</v>
      </c>
      <c r="C1998">
        <v>76</v>
      </c>
      <c r="D1998" s="221" t="s">
        <v>3057</v>
      </c>
      <c r="E1998" s="186">
        <v>46293</v>
      </c>
      <c r="F1998" t="s">
        <v>16141</v>
      </c>
      <c r="G1998" s="183" t="s">
        <v>16142</v>
      </c>
      <c r="H1998" t="s">
        <v>16143</v>
      </c>
    </row>
    <row r="1999" spans="1:8" x14ac:dyDescent="0.2">
      <c r="A1999" s="183" t="s">
        <v>4542</v>
      </c>
      <c r="B1999" t="s">
        <v>7711</v>
      </c>
      <c r="C1999">
        <v>32</v>
      </c>
      <c r="D1999" s="221" t="s">
        <v>3057</v>
      </c>
      <c r="E1999" s="186">
        <v>46293</v>
      </c>
      <c r="F1999" t="s">
        <v>16141</v>
      </c>
      <c r="G1999" s="183" t="s">
        <v>16142</v>
      </c>
      <c r="H1999" t="s">
        <v>16143</v>
      </c>
    </row>
    <row r="2000" spans="1:8" x14ac:dyDescent="0.2">
      <c r="A2000" s="183" t="s">
        <v>4543</v>
      </c>
      <c r="B2000" t="s">
        <v>7712</v>
      </c>
      <c r="C2000">
        <v>47</v>
      </c>
      <c r="D2000" s="221" t="s">
        <v>3057</v>
      </c>
      <c r="E2000" s="186">
        <v>46293</v>
      </c>
      <c r="F2000" t="s">
        <v>16141</v>
      </c>
      <c r="G2000" s="183" t="s">
        <v>16142</v>
      </c>
      <c r="H2000" t="s">
        <v>16143</v>
      </c>
    </row>
    <row r="2001" spans="1:8" x14ac:dyDescent="0.2">
      <c r="A2001" s="183" t="s">
        <v>4544</v>
      </c>
      <c r="B2001" t="s">
        <v>7713</v>
      </c>
      <c r="C2001">
        <v>17</v>
      </c>
      <c r="D2001" s="221" t="s">
        <v>3057</v>
      </c>
      <c r="E2001" s="186">
        <v>46293</v>
      </c>
      <c r="F2001" t="s">
        <v>16141</v>
      </c>
      <c r="G2001" s="183" t="s">
        <v>16142</v>
      </c>
      <c r="H2001" t="s">
        <v>16143</v>
      </c>
    </row>
    <row r="2002" spans="1:8" x14ac:dyDescent="0.2">
      <c r="A2002" s="183" t="s">
        <v>4545</v>
      </c>
      <c r="B2002" t="s">
        <v>7714</v>
      </c>
      <c r="C2002">
        <v>14</v>
      </c>
      <c r="D2002" s="221" t="s">
        <v>3057</v>
      </c>
      <c r="E2002" s="186">
        <v>46293</v>
      </c>
      <c r="F2002" t="s">
        <v>16141</v>
      </c>
      <c r="G2002" s="183" t="s">
        <v>16142</v>
      </c>
      <c r="H2002" t="s">
        <v>16143</v>
      </c>
    </row>
    <row r="2003" spans="1:8" x14ac:dyDescent="0.2">
      <c r="A2003" s="183" t="s">
        <v>4546</v>
      </c>
      <c r="B2003" t="s">
        <v>7715</v>
      </c>
      <c r="C2003">
        <v>17</v>
      </c>
      <c r="D2003" s="221" t="s">
        <v>3057</v>
      </c>
      <c r="E2003" s="186">
        <v>46293</v>
      </c>
      <c r="F2003" t="s">
        <v>16141</v>
      </c>
      <c r="G2003" s="183" t="s">
        <v>16142</v>
      </c>
      <c r="H2003" t="s">
        <v>16143</v>
      </c>
    </row>
    <row r="2004" spans="1:8" x14ac:dyDescent="0.2">
      <c r="A2004" s="183" t="s">
        <v>4547</v>
      </c>
      <c r="B2004" t="s">
        <v>7716</v>
      </c>
      <c r="C2004">
        <v>14</v>
      </c>
      <c r="D2004" s="221" t="s">
        <v>3057</v>
      </c>
      <c r="E2004" s="186">
        <v>46293</v>
      </c>
      <c r="F2004" t="s">
        <v>16141</v>
      </c>
      <c r="G2004" s="183" t="s">
        <v>16142</v>
      </c>
      <c r="H2004" t="s">
        <v>16143</v>
      </c>
    </row>
    <row r="2005" spans="1:8" x14ac:dyDescent="0.2">
      <c r="A2005" s="183" t="s">
        <v>4548</v>
      </c>
      <c r="B2005" t="s">
        <v>7717</v>
      </c>
      <c r="C2005">
        <v>28</v>
      </c>
      <c r="D2005" s="221" t="s">
        <v>3057</v>
      </c>
      <c r="E2005" s="186">
        <v>46293</v>
      </c>
      <c r="F2005" t="s">
        <v>16141</v>
      </c>
      <c r="G2005" s="183" t="s">
        <v>16142</v>
      </c>
      <c r="H2005" t="s">
        <v>16143</v>
      </c>
    </row>
    <row r="2006" spans="1:8" x14ac:dyDescent="0.2">
      <c r="A2006" s="183" t="s">
        <v>4549</v>
      </c>
      <c r="B2006" t="s">
        <v>7718</v>
      </c>
      <c r="C2006">
        <v>9</v>
      </c>
      <c r="D2006" s="221" t="s">
        <v>3057</v>
      </c>
      <c r="E2006" s="186">
        <v>46293</v>
      </c>
      <c r="F2006" t="s">
        <v>16141</v>
      </c>
      <c r="G2006" s="183" t="s">
        <v>16142</v>
      </c>
      <c r="H2006" t="s">
        <v>16143</v>
      </c>
    </row>
    <row r="2007" spans="1:8" x14ac:dyDescent="0.2">
      <c r="A2007" s="183" t="s">
        <v>7719</v>
      </c>
      <c r="B2007" t="s">
        <v>7720</v>
      </c>
      <c r="C2007">
        <v>12</v>
      </c>
      <c r="D2007" s="221" t="s">
        <v>3057</v>
      </c>
      <c r="E2007" s="186">
        <v>46293</v>
      </c>
      <c r="F2007" t="s">
        <v>16141</v>
      </c>
      <c r="G2007" s="183" t="s">
        <v>16142</v>
      </c>
      <c r="H2007" t="s">
        <v>16143</v>
      </c>
    </row>
    <row r="2008" spans="1:8" x14ac:dyDescent="0.2">
      <c r="A2008" s="183" t="s">
        <v>7721</v>
      </c>
      <c r="B2008" t="s">
        <v>7722</v>
      </c>
      <c r="C2008">
        <v>10</v>
      </c>
      <c r="D2008" s="221" t="s">
        <v>3057</v>
      </c>
      <c r="E2008" s="186">
        <v>46293</v>
      </c>
      <c r="F2008" t="s">
        <v>16141</v>
      </c>
      <c r="G2008" s="183" t="s">
        <v>16142</v>
      </c>
      <c r="H2008" t="s">
        <v>16143</v>
      </c>
    </row>
    <row r="2009" spans="1:8" x14ac:dyDescent="0.2">
      <c r="A2009" s="183" t="s">
        <v>7723</v>
      </c>
      <c r="B2009" t="s">
        <v>7724</v>
      </c>
      <c r="C2009">
        <v>2</v>
      </c>
      <c r="D2009" s="221" t="s">
        <v>3057</v>
      </c>
      <c r="E2009" s="186">
        <v>46293</v>
      </c>
      <c r="F2009" t="s">
        <v>16141</v>
      </c>
      <c r="G2009" s="183" t="s">
        <v>16142</v>
      </c>
      <c r="H2009" t="s">
        <v>16143</v>
      </c>
    </row>
    <row r="2010" spans="1:8" x14ac:dyDescent="0.2">
      <c r="A2010" s="183" t="s">
        <v>7725</v>
      </c>
      <c r="B2010" t="s">
        <v>7726</v>
      </c>
      <c r="C2010">
        <v>11</v>
      </c>
      <c r="D2010" s="221" t="s">
        <v>3057</v>
      </c>
      <c r="E2010" s="186">
        <v>46293</v>
      </c>
      <c r="F2010" t="s">
        <v>16141</v>
      </c>
      <c r="G2010" s="183" t="s">
        <v>16142</v>
      </c>
      <c r="H2010" t="s">
        <v>16143</v>
      </c>
    </row>
    <row r="2011" spans="1:8" x14ac:dyDescent="0.2">
      <c r="A2011" s="183" t="s">
        <v>7727</v>
      </c>
      <c r="B2011" t="s">
        <v>7728</v>
      </c>
      <c r="C2011">
        <v>1</v>
      </c>
      <c r="D2011" s="221" t="s">
        <v>3057</v>
      </c>
      <c r="E2011" s="186">
        <v>46293</v>
      </c>
      <c r="F2011" t="s">
        <v>16141</v>
      </c>
      <c r="G2011" s="183" t="s">
        <v>16142</v>
      </c>
      <c r="H2011" t="s">
        <v>16143</v>
      </c>
    </row>
    <row r="2012" spans="1:8" x14ac:dyDescent="0.2">
      <c r="A2012" s="183" t="s">
        <v>7729</v>
      </c>
      <c r="B2012" t="s">
        <v>7730</v>
      </c>
      <c r="C2012">
        <v>16</v>
      </c>
      <c r="D2012" s="221" t="s">
        <v>3057</v>
      </c>
      <c r="E2012" s="186">
        <v>46293</v>
      </c>
      <c r="F2012" t="s">
        <v>16141</v>
      </c>
      <c r="G2012" s="183" t="s">
        <v>16142</v>
      </c>
      <c r="H2012" t="s">
        <v>16143</v>
      </c>
    </row>
    <row r="2013" spans="1:8" x14ac:dyDescent="0.2">
      <c r="A2013" s="183" t="s">
        <v>7731</v>
      </c>
      <c r="B2013" t="s">
        <v>7732</v>
      </c>
      <c r="C2013">
        <v>24</v>
      </c>
      <c r="D2013" s="221" t="s">
        <v>3057</v>
      </c>
      <c r="E2013" s="186">
        <v>46293</v>
      </c>
      <c r="F2013" t="s">
        <v>16141</v>
      </c>
      <c r="G2013" s="183" t="s">
        <v>16142</v>
      </c>
      <c r="H2013" t="s">
        <v>16143</v>
      </c>
    </row>
    <row r="2014" spans="1:8" x14ac:dyDescent="0.2">
      <c r="A2014" s="183" t="s">
        <v>7733</v>
      </c>
      <c r="B2014" t="s">
        <v>7734</v>
      </c>
      <c r="C2014">
        <v>5</v>
      </c>
      <c r="D2014" s="221" t="s">
        <v>3057</v>
      </c>
      <c r="E2014" s="186">
        <v>46293</v>
      </c>
      <c r="F2014" t="s">
        <v>16141</v>
      </c>
      <c r="G2014" s="183" t="s">
        <v>16142</v>
      </c>
      <c r="H2014" t="s">
        <v>16143</v>
      </c>
    </row>
    <row r="2015" spans="1:8" x14ac:dyDescent="0.2">
      <c r="A2015" s="183" t="s">
        <v>4550</v>
      </c>
      <c r="B2015" t="s">
        <v>7735</v>
      </c>
      <c r="C2015">
        <v>53</v>
      </c>
      <c r="D2015" s="221" t="s">
        <v>3057</v>
      </c>
      <c r="E2015" s="186">
        <v>46293</v>
      </c>
      <c r="F2015" t="s">
        <v>16141</v>
      </c>
      <c r="G2015" s="183" t="s">
        <v>16142</v>
      </c>
      <c r="H2015" t="s">
        <v>16143</v>
      </c>
    </row>
    <row r="2016" spans="1:8" x14ac:dyDescent="0.2">
      <c r="A2016" s="183" t="s">
        <v>4551</v>
      </c>
      <c r="B2016" t="s">
        <v>7736</v>
      </c>
      <c r="C2016">
        <v>6</v>
      </c>
      <c r="D2016" s="221" t="s">
        <v>3057</v>
      </c>
      <c r="E2016" s="186">
        <v>46293</v>
      </c>
      <c r="F2016" t="s">
        <v>16141</v>
      </c>
      <c r="G2016" s="183" t="s">
        <v>16142</v>
      </c>
      <c r="H2016" t="s">
        <v>16143</v>
      </c>
    </row>
    <row r="2017" spans="1:8" x14ac:dyDescent="0.2">
      <c r="A2017" s="183" t="s">
        <v>7737</v>
      </c>
      <c r="B2017" t="s">
        <v>7738</v>
      </c>
      <c r="C2017">
        <v>52</v>
      </c>
      <c r="D2017" s="221" t="s">
        <v>3057</v>
      </c>
      <c r="E2017" s="186">
        <v>46293</v>
      </c>
      <c r="F2017" t="s">
        <v>16141</v>
      </c>
      <c r="G2017" s="183" t="s">
        <v>16142</v>
      </c>
      <c r="H2017" t="s">
        <v>16143</v>
      </c>
    </row>
    <row r="2018" spans="1:8" x14ac:dyDescent="0.2">
      <c r="A2018" s="183" t="s">
        <v>7739</v>
      </c>
      <c r="B2018" t="s">
        <v>7740</v>
      </c>
      <c r="C2018">
        <v>1</v>
      </c>
      <c r="D2018" s="221" t="s">
        <v>3057</v>
      </c>
      <c r="E2018" s="186">
        <v>46293</v>
      </c>
      <c r="F2018" t="s">
        <v>16141</v>
      </c>
      <c r="G2018" s="183" t="s">
        <v>16142</v>
      </c>
      <c r="H2018" t="s">
        <v>16143</v>
      </c>
    </row>
    <row r="2019" spans="1:8" x14ac:dyDescent="0.2">
      <c r="A2019" s="183" t="s">
        <v>7741</v>
      </c>
      <c r="B2019" t="s">
        <v>7742</v>
      </c>
      <c r="C2019">
        <v>7</v>
      </c>
      <c r="D2019" s="221" t="s">
        <v>3057</v>
      </c>
      <c r="E2019" s="186">
        <v>46293</v>
      </c>
      <c r="F2019" t="s">
        <v>16141</v>
      </c>
      <c r="G2019" s="183" t="s">
        <v>16142</v>
      </c>
      <c r="H2019" t="s">
        <v>16143</v>
      </c>
    </row>
    <row r="2020" spans="1:8" x14ac:dyDescent="0.2">
      <c r="A2020" s="183" t="s">
        <v>7743</v>
      </c>
      <c r="B2020" t="s">
        <v>7744</v>
      </c>
      <c r="C2020">
        <v>4</v>
      </c>
      <c r="D2020" s="221" t="s">
        <v>3057</v>
      </c>
      <c r="E2020" s="186">
        <v>46293</v>
      </c>
      <c r="F2020" t="s">
        <v>16141</v>
      </c>
      <c r="G2020" s="183" t="s">
        <v>16142</v>
      </c>
      <c r="H2020" t="s">
        <v>16143</v>
      </c>
    </row>
    <row r="2021" spans="1:8" x14ac:dyDescent="0.2">
      <c r="A2021" s="183" t="s">
        <v>7745</v>
      </c>
      <c r="B2021" t="s">
        <v>7746</v>
      </c>
      <c r="C2021">
        <v>230</v>
      </c>
      <c r="D2021" s="221" t="s">
        <v>3057</v>
      </c>
      <c r="E2021" s="186">
        <v>46293</v>
      </c>
      <c r="F2021" t="s">
        <v>16141</v>
      </c>
      <c r="G2021" s="183" t="s">
        <v>16142</v>
      </c>
      <c r="H2021" t="s">
        <v>16143</v>
      </c>
    </row>
    <row r="2022" spans="1:8" x14ac:dyDescent="0.2">
      <c r="A2022" s="183" t="s">
        <v>7747</v>
      </c>
      <c r="B2022" t="s">
        <v>7748</v>
      </c>
      <c r="C2022">
        <v>493</v>
      </c>
      <c r="D2022" s="221" t="s">
        <v>3057</v>
      </c>
      <c r="E2022" s="186">
        <v>46293</v>
      </c>
      <c r="F2022" t="s">
        <v>16141</v>
      </c>
      <c r="G2022" s="183" t="s">
        <v>16142</v>
      </c>
      <c r="H2022" t="s">
        <v>16143</v>
      </c>
    </row>
    <row r="2023" spans="1:8" x14ac:dyDescent="0.2">
      <c r="A2023" s="183" t="s">
        <v>7749</v>
      </c>
      <c r="B2023" t="s">
        <v>3578</v>
      </c>
      <c r="C2023">
        <v>7</v>
      </c>
      <c r="D2023" s="221" t="s">
        <v>3057</v>
      </c>
      <c r="E2023" s="186">
        <v>46293</v>
      </c>
      <c r="F2023" t="s">
        <v>16141</v>
      </c>
      <c r="G2023" s="183" t="s">
        <v>16142</v>
      </c>
      <c r="H2023" t="s">
        <v>16143</v>
      </c>
    </row>
    <row r="2024" spans="1:8" x14ac:dyDescent="0.2">
      <c r="A2024" s="183" t="s">
        <v>4552</v>
      </c>
      <c r="B2024" t="s">
        <v>7750</v>
      </c>
      <c r="C2024">
        <v>1</v>
      </c>
      <c r="D2024" s="221" t="s">
        <v>3057</v>
      </c>
      <c r="E2024" s="186">
        <v>46293</v>
      </c>
      <c r="F2024" t="s">
        <v>16141</v>
      </c>
      <c r="G2024" s="183" t="s">
        <v>16142</v>
      </c>
      <c r="H2024" t="s">
        <v>16143</v>
      </c>
    </row>
    <row r="2025" spans="1:8" x14ac:dyDescent="0.2">
      <c r="A2025" s="183" t="s">
        <v>7751</v>
      </c>
      <c r="B2025" t="s">
        <v>7752</v>
      </c>
      <c r="C2025">
        <v>4</v>
      </c>
      <c r="D2025" s="221" t="s">
        <v>3057</v>
      </c>
      <c r="E2025" s="186">
        <v>46293</v>
      </c>
      <c r="F2025" t="s">
        <v>16141</v>
      </c>
      <c r="G2025" s="183" t="s">
        <v>16142</v>
      </c>
      <c r="H2025" t="s">
        <v>16143</v>
      </c>
    </row>
    <row r="2026" spans="1:8" x14ac:dyDescent="0.2">
      <c r="A2026" s="183" t="s">
        <v>7753</v>
      </c>
      <c r="B2026" t="s">
        <v>7754</v>
      </c>
      <c r="C2026">
        <v>0</v>
      </c>
      <c r="D2026" s="221" t="s">
        <v>3057</v>
      </c>
      <c r="E2026" s="186">
        <v>46293</v>
      </c>
      <c r="F2026" t="s">
        <v>16141</v>
      </c>
      <c r="G2026" s="183" t="s">
        <v>16142</v>
      </c>
      <c r="H2026" t="s">
        <v>16143</v>
      </c>
    </row>
    <row r="2027" spans="1:8" x14ac:dyDescent="0.2">
      <c r="A2027" s="183" t="s">
        <v>7755</v>
      </c>
      <c r="B2027" t="s">
        <v>7756</v>
      </c>
      <c r="C2027">
        <v>17</v>
      </c>
      <c r="D2027" s="221" t="s">
        <v>3057</v>
      </c>
      <c r="E2027" s="186">
        <v>46293</v>
      </c>
      <c r="F2027" t="s">
        <v>16141</v>
      </c>
      <c r="G2027" s="183" t="s">
        <v>16142</v>
      </c>
      <c r="H2027" t="s">
        <v>16143</v>
      </c>
    </row>
    <row r="2028" spans="1:8" x14ac:dyDescent="0.2">
      <c r="A2028" s="183" t="s">
        <v>7757</v>
      </c>
      <c r="B2028" t="s">
        <v>7758</v>
      </c>
      <c r="C2028">
        <v>21</v>
      </c>
      <c r="D2028" s="221" t="s">
        <v>3057</v>
      </c>
      <c r="E2028" s="186">
        <v>46293</v>
      </c>
      <c r="F2028" t="s">
        <v>16141</v>
      </c>
      <c r="G2028" s="183" t="s">
        <v>16142</v>
      </c>
      <c r="H2028" t="s">
        <v>16143</v>
      </c>
    </row>
    <row r="2029" spans="1:8" x14ac:dyDescent="0.2">
      <c r="A2029" s="183" t="s">
        <v>7759</v>
      </c>
      <c r="B2029" t="s">
        <v>7760</v>
      </c>
      <c r="C2029">
        <v>4</v>
      </c>
      <c r="D2029" s="221" t="s">
        <v>3057</v>
      </c>
      <c r="E2029" s="186">
        <v>46293</v>
      </c>
      <c r="F2029" t="s">
        <v>16141</v>
      </c>
      <c r="G2029" s="183" t="s">
        <v>16142</v>
      </c>
      <c r="H2029" t="s">
        <v>16143</v>
      </c>
    </row>
    <row r="2030" spans="1:8" x14ac:dyDescent="0.2">
      <c r="A2030" s="183" t="s">
        <v>4553</v>
      </c>
      <c r="B2030" t="s">
        <v>7761</v>
      </c>
      <c r="C2030">
        <v>0</v>
      </c>
      <c r="D2030" s="221" t="s">
        <v>3057</v>
      </c>
      <c r="E2030" s="186">
        <v>46293</v>
      </c>
      <c r="F2030" t="s">
        <v>16141</v>
      </c>
      <c r="G2030" s="183" t="s">
        <v>16142</v>
      </c>
      <c r="H2030" t="s">
        <v>16143</v>
      </c>
    </row>
    <row r="2031" spans="1:8" x14ac:dyDescent="0.2">
      <c r="A2031" s="183" t="s">
        <v>4554</v>
      </c>
      <c r="B2031" t="s">
        <v>7762</v>
      </c>
      <c r="C2031">
        <v>4</v>
      </c>
      <c r="D2031" s="221" t="s">
        <v>3057</v>
      </c>
      <c r="E2031" s="186">
        <v>46293</v>
      </c>
      <c r="F2031" t="s">
        <v>16141</v>
      </c>
      <c r="G2031" s="183" t="s">
        <v>16142</v>
      </c>
      <c r="H2031" t="s">
        <v>16143</v>
      </c>
    </row>
    <row r="2032" spans="1:8" x14ac:dyDescent="0.2">
      <c r="A2032" s="183" t="s">
        <v>4555</v>
      </c>
      <c r="B2032" t="s">
        <v>7763</v>
      </c>
      <c r="C2032">
        <v>21</v>
      </c>
      <c r="D2032" s="221" t="s">
        <v>3057</v>
      </c>
      <c r="E2032" s="186">
        <v>46293</v>
      </c>
      <c r="F2032" t="s">
        <v>16141</v>
      </c>
      <c r="G2032" s="183" t="s">
        <v>16142</v>
      </c>
      <c r="H2032" t="s">
        <v>16143</v>
      </c>
    </row>
    <row r="2033" spans="1:8" x14ac:dyDescent="0.2">
      <c r="A2033" s="183" t="s">
        <v>7764</v>
      </c>
      <c r="B2033" t="s">
        <v>7765</v>
      </c>
      <c r="C2033">
        <v>4</v>
      </c>
      <c r="D2033" s="221" t="s">
        <v>3057</v>
      </c>
      <c r="E2033" s="186">
        <v>46293</v>
      </c>
      <c r="F2033" t="s">
        <v>16141</v>
      </c>
      <c r="G2033" s="183" t="s">
        <v>16142</v>
      </c>
      <c r="H2033" t="s">
        <v>16143</v>
      </c>
    </row>
    <row r="2034" spans="1:8" x14ac:dyDescent="0.2">
      <c r="A2034" s="183" t="s">
        <v>10883</v>
      </c>
      <c r="B2034" t="s">
        <v>10884</v>
      </c>
      <c r="C2034">
        <v>12</v>
      </c>
      <c r="D2034" s="221" t="s">
        <v>3057</v>
      </c>
      <c r="E2034" s="186">
        <v>46293</v>
      </c>
      <c r="F2034" t="s">
        <v>16141</v>
      </c>
      <c r="G2034" s="183" t="s">
        <v>16145</v>
      </c>
      <c r="H2034" t="s">
        <v>16146</v>
      </c>
    </row>
    <row r="2035" spans="1:8" x14ac:dyDescent="0.2">
      <c r="A2035" s="183" t="s">
        <v>10885</v>
      </c>
      <c r="B2035" t="s">
        <v>10886</v>
      </c>
      <c r="C2035">
        <v>7</v>
      </c>
      <c r="D2035" s="221" t="s">
        <v>3057</v>
      </c>
      <c r="E2035" s="186">
        <v>46293</v>
      </c>
      <c r="F2035" t="s">
        <v>16141</v>
      </c>
      <c r="G2035" s="183" t="s">
        <v>16145</v>
      </c>
      <c r="H2035" t="s">
        <v>16146</v>
      </c>
    </row>
    <row r="2036" spans="1:8" x14ac:dyDescent="0.2">
      <c r="A2036" s="183" t="s">
        <v>10887</v>
      </c>
      <c r="B2036" t="s">
        <v>10888</v>
      </c>
      <c r="C2036">
        <v>9</v>
      </c>
      <c r="D2036" s="221" t="s">
        <v>3057</v>
      </c>
      <c r="E2036" s="186">
        <v>46293</v>
      </c>
      <c r="F2036" t="s">
        <v>16141</v>
      </c>
      <c r="G2036" s="183" t="s">
        <v>16145</v>
      </c>
      <c r="H2036" t="s">
        <v>16146</v>
      </c>
    </row>
    <row r="2037" spans="1:8" x14ac:dyDescent="0.2">
      <c r="A2037" s="183" t="s">
        <v>10889</v>
      </c>
      <c r="B2037" t="s">
        <v>10890</v>
      </c>
      <c r="C2037">
        <v>11</v>
      </c>
      <c r="D2037" s="221" t="s">
        <v>3057</v>
      </c>
      <c r="E2037" s="186">
        <v>46293</v>
      </c>
      <c r="F2037" t="s">
        <v>16141</v>
      </c>
      <c r="G2037" s="183" t="s">
        <v>16145</v>
      </c>
      <c r="H2037" t="s">
        <v>16146</v>
      </c>
    </row>
    <row r="2038" spans="1:8" x14ac:dyDescent="0.2">
      <c r="A2038" s="183" t="s">
        <v>10891</v>
      </c>
      <c r="B2038" t="s">
        <v>10892</v>
      </c>
      <c r="C2038">
        <v>6</v>
      </c>
      <c r="D2038" s="221" t="s">
        <v>3057</v>
      </c>
      <c r="E2038" s="186">
        <v>46293</v>
      </c>
      <c r="F2038" t="s">
        <v>16141</v>
      </c>
      <c r="G2038" s="183" t="s">
        <v>16145</v>
      </c>
      <c r="H2038" t="s">
        <v>16146</v>
      </c>
    </row>
    <row r="2039" spans="1:8" x14ac:dyDescent="0.2">
      <c r="A2039" s="183" t="s">
        <v>10893</v>
      </c>
      <c r="B2039" t="s">
        <v>10894</v>
      </c>
      <c r="C2039">
        <v>7</v>
      </c>
      <c r="D2039" s="221" t="s">
        <v>3057</v>
      </c>
      <c r="E2039" s="186">
        <v>46293</v>
      </c>
      <c r="F2039" t="s">
        <v>16141</v>
      </c>
      <c r="G2039" s="183" t="s">
        <v>16145</v>
      </c>
      <c r="H2039" t="s">
        <v>16146</v>
      </c>
    </row>
    <row r="2040" spans="1:8" x14ac:dyDescent="0.2">
      <c r="A2040" s="183" t="s">
        <v>4556</v>
      </c>
      <c r="B2040" t="s">
        <v>7766</v>
      </c>
      <c r="C2040">
        <v>17</v>
      </c>
      <c r="D2040" s="221" t="s">
        <v>3057</v>
      </c>
      <c r="E2040" s="186">
        <v>46293</v>
      </c>
      <c r="F2040" t="s">
        <v>16141</v>
      </c>
      <c r="G2040" s="183" t="s">
        <v>16142</v>
      </c>
      <c r="H2040" t="s">
        <v>16143</v>
      </c>
    </row>
    <row r="2041" spans="1:8" x14ac:dyDescent="0.2">
      <c r="A2041" s="183" t="s">
        <v>4557</v>
      </c>
      <c r="B2041" t="s">
        <v>7767</v>
      </c>
      <c r="C2041">
        <v>9</v>
      </c>
      <c r="D2041" s="221" t="s">
        <v>3057</v>
      </c>
      <c r="E2041" s="186">
        <v>46293</v>
      </c>
      <c r="F2041" t="s">
        <v>16141</v>
      </c>
      <c r="G2041" s="183" t="s">
        <v>16142</v>
      </c>
      <c r="H2041" t="s">
        <v>16143</v>
      </c>
    </row>
    <row r="2042" spans="1:8" x14ac:dyDescent="0.2">
      <c r="A2042" s="183" t="s">
        <v>4558</v>
      </c>
      <c r="B2042" t="s">
        <v>7768</v>
      </c>
      <c r="C2042">
        <v>11</v>
      </c>
      <c r="D2042" s="221" t="s">
        <v>3057</v>
      </c>
      <c r="E2042" s="186">
        <v>46293</v>
      </c>
      <c r="F2042" t="s">
        <v>16141</v>
      </c>
      <c r="G2042" s="183" t="s">
        <v>16142</v>
      </c>
      <c r="H2042" t="s">
        <v>16143</v>
      </c>
    </row>
    <row r="2043" spans="1:8" x14ac:dyDescent="0.2">
      <c r="A2043" s="183" t="s">
        <v>4559</v>
      </c>
      <c r="B2043" t="s">
        <v>7769</v>
      </c>
      <c r="C2043">
        <v>14</v>
      </c>
      <c r="D2043" s="221" t="s">
        <v>3057</v>
      </c>
      <c r="E2043" s="186">
        <v>46293</v>
      </c>
      <c r="F2043" t="s">
        <v>16141</v>
      </c>
      <c r="G2043" s="183" t="s">
        <v>16142</v>
      </c>
      <c r="H2043" t="s">
        <v>16143</v>
      </c>
    </row>
    <row r="2044" spans="1:8" x14ac:dyDescent="0.2">
      <c r="A2044" s="183" t="s">
        <v>7770</v>
      </c>
      <c r="B2044" t="s">
        <v>7771</v>
      </c>
      <c r="C2044">
        <v>46</v>
      </c>
      <c r="D2044" s="221" t="s">
        <v>3057</v>
      </c>
      <c r="E2044" s="186">
        <v>46293</v>
      </c>
      <c r="F2044" t="s">
        <v>16141</v>
      </c>
      <c r="G2044" s="183" t="s">
        <v>16142</v>
      </c>
      <c r="H2044" t="s">
        <v>16143</v>
      </c>
    </row>
    <row r="2045" spans="1:8" x14ac:dyDescent="0.2">
      <c r="A2045" s="183" t="s">
        <v>7772</v>
      </c>
      <c r="B2045" t="s">
        <v>7773</v>
      </c>
      <c r="C2045">
        <v>26</v>
      </c>
      <c r="D2045" s="221" t="s">
        <v>3057</v>
      </c>
      <c r="E2045" s="186">
        <v>46293</v>
      </c>
      <c r="F2045" t="s">
        <v>16141</v>
      </c>
      <c r="G2045" s="183" t="s">
        <v>16142</v>
      </c>
      <c r="H2045" t="s">
        <v>16143</v>
      </c>
    </row>
    <row r="2046" spans="1:8" x14ac:dyDescent="0.2">
      <c r="A2046" s="183" t="s">
        <v>4560</v>
      </c>
      <c r="B2046" t="s">
        <v>7774</v>
      </c>
      <c r="C2046">
        <v>3</v>
      </c>
      <c r="D2046" s="221" t="s">
        <v>3057</v>
      </c>
      <c r="E2046" s="186">
        <v>46293</v>
      </c>
      <c r="F2046" t="s">
        <v>16141</v>
      </c>
      <c r="G2046" s="183" t="s">
        <v>16142</v>
      </c>
      <c r="H2046" t="s">
        <v>16143</v>
      </c>
    </row>
    <row r="2047" spans="1:8" x14ac:dyDescent="0.2">
      <c r="A2047" s="183" t="s">
        <v>7775</v>
      </c>
      <c r="B2047" t="s">
        <v>4561</v>
      </c>
      <c r="C2047">
        <v>27</v>
      </c>
      <c r="D2047" s="221" t="s">
        <v>3057</v>
      </c>
      <c r="E2047" s="186">
        <v>46293</v>
      </c>
      <c r="F2047" t="s">
        <v>16141</v>
      </c>
      <c r="G2047" s="183" t="s">
        <v>16142</v>
      </c>
      <c r="H2047" t="s">
        <v>16143</v>
      </c>
    </row>
    <row r="2048" spans="1:8" x14ac:dyDescent="0.2">
      <c r="A2048" s="183" t="s">
        <v>7776</v>
      </c>
      <c r="B2048" t="s">
        <v>3579</v>
      </c>
      <c r="C2048">
        <v>50</v>
      </c>
      <c r="D2048" s="221" t="s">
        <v>3057</v>
      </c>
      <c r="E2048" s="186">
        <v>46293</v>
      </c>
      <c r="F2048" t="s">
        <v>16141</v>
      </c>
      <c r="G2048" s="183" t="s">
        <v>16142</v>
      </c>
      <c r="H2048" t="s">
        <v>16143</v>
      </c>
    </row>
    <row r="2049" spans="1:8" x14ac:dyDescent="0.2">
      <c r="A2049" s="183" t="s">
        <v>7777</v>
      </c>
      <c r="B2049" t="s">
        <v>7778</v>
      </c>
      <c r="C2049">
        <v>13</v>
      </c>
      <c r="D2049" s="221" t="s">
        <v>3057</v>
      </c>
      <c r="E2049" s="186">
        <v>46293</v>
      </c>
      <c r="F2049" t="s">
        <v>16141</v>
      </c>
      <c r="G2049" s="183" t="s">
        <v>16142</v>
      </c>
      <c r="H2049" t="s">
        <v>16143</v>
      </c>
    </row>
    <row r="2050" spans="1:8" x14ac:dyDescent="0.2">
      <c r="A2050" s="183" t="s">
        <v>7779</v>
      </c>
      <c r="B2050" t="s">
        <v>4562</v>
      </c>
      <c r="C2050">
        <v>7</v>
      </c>
      <c r="D2050" s="221" t="s">
        <v>3057</v>
      </c>
      <c r="E2050" s="186">
        <v>46293</v>
      </c>
      <c r="F2050" t="s">
        <v>16141</v>
      </c>
      <c r="G2050" s="183" t="s">
        <v>16142</v>
      </c>
      <c r="H2050" t="s">
        <v>16143</v>
      </c>
    </row>
    <row r="2051" spans="1:8" x14ac:dyDescent="0.2">
      <c r="A2051" s="183" t="s">
        <v>4563</v>
      </c>
      <c r="B2051" t="s">
        <v>7780</v>
      </c>
      <c r="C2051">
        <v>2</v>
      </c>
      <c r="D2051" s="221" t="s">
        <v>3057</v>
      </c>
      <c r="E2051" s="186">
        <v>46293</v>
      </c>
      <c r="F2051" t="s">
        <v>16141</v>
      </c>
      <c r="G2051" s="183" t="s">
        <v>16142</v>
      </c>
      <c r="H2051" t="s">
        <v>16143</v>
      </c>
    </row>
    <row r="2052" spans="1:8" x14ac:dyDescent="0.2">
      <c r="A2052" s="183" t="s">
        <v>4564</v>
      </c>
      <c r="B2052" t="s">
        <v>7781</v>
      </c>
      <c r="C2052">
        <v>3</v>
      </c>
      <c r="D2052" s="221" t="s">
        <v>3057</v>
      </c>
      <c r="E2052" s="186">
        <v>46293</v>
      </c>
      <c r="F2052" t="s">
        <v>16141</v>
      </c>
      <c r="G2052" s="183" t="s">
        <v>16142</v>
      </c>
      <c r="H2052" t="s">
        <v>16143</v>
      </c>
    </row>
    <row r="2053" spans="1:8" x14ac:dyDescent="0.2">
      <c r="A2053" s="183" t="s">
        <v>7782</v>
      </c>
      <c r="B2053" t="s">
        <v>4565</v>
      </c>
      <c r="C2053">
        <v>31</v>
      </c>
      <c r="D2053" s="221" t="s">
        <v>3057</v>
      </c>
      <c r="E2053" s="186">
        <v>46293</v>
      </c>
      <c r="F2053" t="s">
        <v>16141</v>
      </c>
      <c r="G2053" s="183" t="s">
        <v>16142</v>
      </c>
      <c r="H2053" t="s">
        <v>16143</v>
      </c>
    </row>
    <row r="2054" spans="1:8" x14ac:dyDescent="0.2">
      <c r="A2054" s="183" t="s">
        <v>4566</v>
      </c>
      <c r="B2054" t="s">
        <v>7783</v>
      </c>
      <c r="C2054">
        <v>4</v>
      </c>
      <c r="D2054" s="221" t="s">
        <v>3057</v>
      </c>
      <c r="E2054" s="186">
        <v>46293</v>
      </c>
      <c r="F2054" t="s">
        <v>16141</v>
      </c>
      <c r="G2054" s="183" t="s">
        <v>16142</v>
      </c>
      <c r="H2054" t="s">
        <v>16143</v>
      </c>
    </row>
    <row r="2055" spans="1:8" x14ac:dyDescent="0.2">
      <c r="A2055" s="183" t="s">
        <v>7784</v>
      </c>
      <c r="B2055" t="s">
        <v>4567</v>
      </c>
      <c r="C2055">
        <v>14</v>
      </c>
      <c r="D2055" s="221" t="s">
        <v>3057</v>
      </c>
      <c r="E2055" s="186">
        <v>46293</v>
      </c>
      <c r="F2055" t="s">
        <v>16141</v>
      </c>
      <c r="G2055" s="183" t="s">
        <v>16142</v>
      </c>
      <c r="H2055" t="s">
        <v>16143</v>
      </c>
    </row>
    <row r="2056" spans="1:8" x14ac:dyDescent="0.2">
      <c r="A2056" s="183" t="s">
        <v>7785</v>
      </c>
      <c r="B2056" t="s">
        <v>7786</v>
      </c>
      <c r="C2056">
        <v>12</v>
      </c>
      <c r="D2056" s="221" t="s">
        <v>3057</v>
      </c>
      <c r="E2056" s="186">
        <v>46293</v>
      </c>
      <c r="F2056" t="s">
        <v>16141</v>
      </c>
      <c r="G2056" s="183" t="s">
        <v>16142</v>
      </c>
      <c r="H2056" t="s">
        <v>16143</v>
      </c>
    </row>
    <row r="2057" spans="1:8" x14ac:dyDescent="0.2">
      <c r="A2057" s="183" t="s">
        <v>7787</v>
      </c>
      <c r="B2057" t="s">
        <v>7788</v>
      </c>
      <c r="C2057">
        <v>13</v>
      </c>
      <c r="D2057" s="221" t="s">
        <v>3057</v>
      </c>
      <c r="E2057" s="186">
        <v>46293</v>
      </c>
      <c r="F2057" t="s">
        <v>16141</v>
      </c>
      <c r="G2057" s="183" t="s">
        <v>16142</v>
      </c>
      <c r="H2057" t="s">
        <v>16143</v>
      </c>
    </row>
    <row r="2058" spans="1:8" x14ac:dyDescent="0.2">
      <c r="A2058" s="183" t="s">
        <v>7789</v>
      </c>
      <c r="B2058" t="s">
        <v>7790</v>
      </c>
      <c r="C2058">
        <v>7</v>
      </c>
      <c r="D2058" s="221" t="s">
        <v>3057</v>
      </c>
      <c r="E2058" s="186">
        <v>46293</v>
      </c>
      <c r="F2058" t="s">
        <v>16141</v>
      </c>
      <c r="G2058" s="183" t="s">
        <v>16142</v>
      </c>
      <c r="H2058" t="s">
        <v>16143</v>
      </c>
    </row>
    <row r="2059" spans="1:8" x14ac:dyDescent="0.2">
      <c r="A2059" s="183" t="s">
        <v>7791</v>
      </c>
      <c r="B2059" t="s">
        <v>7792</v>
      </c>
      <c r="C2059">
        <v>9</v>
      </c>
      <c r="D2059" s="221" t="s">
        <v>3057</v>
      </c>
      <c r="E2059" s="186">
        <v>46293</v>
      </c>
      <c r="F2059" t="s">
        <v>16141</v>
      </c>
      <c r="G2059" s="183" t="s">
        <v>16142</v>
      </c>
      <c r="H2059" t="s">
        <v>16143</v>
      </c>
    </row>
    <row r="2060" spans="1:8" x14ac:dyDescent="0.2">
      <c r="A2060" s="183" t="s">
        <v>7793</v>
      </c>
      <c r="B2060" t="s">
        <v>7794</v>
      </c>
      <c r="C2060">
        <v>10</v>
      </c>
      <c r="D2060" s="221" t="s">
        <v>3057</v>
      </c>
      <c r="E2060" s="186">
        <v>46293</v>
      </c>
      <c r="F2060" t="s">
        <v>16141</v>
      </c>
      <c r="G2060" s="183" t="s">
        <v>16142</v>
      </c>
      <c r="H2060" t="s">
        <v>16143</v>
      </c>
    </row>
    <row r="2061" spans="1:8" x14ac:dyDescent="0.2">
      <c r="A2061" s="183" t="s">
        <v>4568</v>
      </c>
      <c r="B2061" t="s">
        <v>4569</v>
      </c>
      <c r="C2061">
        <v>594</v>
      </c>
      <c r="D2061" s="221" t="s">
        <v>3057</v>
      </c>
      <c r="E2061" s="186">
        <v>46293</v>
      </c>
      <c r="F2061" t="s">
        <v>16141</v>
      </c>
      <c r="G2061" s="183" t="s">
        <v>16142</v>
      </c>
      <c r="H2061" t="s">
        <v>16143</v>
      </c>
    </row>
    <row r="2062" spans="1:8" x14ac:dyDescent="0.2">
      <c r="A2062" s="183" t="s">
        <v>7795</v>
      </c>
      <c r="B2062" t="s">
        <v>7796</v>
      </c>
      <c r="C2062">
        <v>0</v>
      </c>
      <c r="D2062" s="221" t="s">
        <v>3057</v>
      </c>
      <c r="E2062" s="186">
        <v>46293</v>
      </c>
      <c r="F2062" t="s">
        <v>16141</v>
      </c>
      <c r="G2062" s="183" t="s">
        <v>16142</v>
      </c>
      <c r="H2062" t="s">
        <v>16143</v>
      </c>
    </row>
    <row r="2063" spans="1:8" x14ac:dyDescent="0.2">
      <c r="A2063" s="183" t="s">
        <v>7797</v>
      </c>
      <c r="B2063" t="s">
        <v>7798</v>
      </c>
      <c r="C2063">
        <v>102</v>
      </c>
      <c r="D2063" s="221" t="s">
        <v>3057</v>
      </c>
      <c r="E2063" s="186">
        <v>46293</v>
      </c>
      <c r="F2063" t="s">
        <v>16141</v>
      </c>
      <c r="G2063" s="183" t="s">
        <v>16142</v>
      </c>
      <c r="H2063" t="s">
        <v>16143</v>
      </c>
    </row>
    <row r="2064" spans="1:8" x14ac:dyDescent="0.2">
      <c r="A2064" s="183" t="s">
        <v>7799</v>
      </c>
      <c r="B2064" t="s">
        <v>7800</v>
      </c>
      <c r="C2064">
        <v>12</v>
      </c>
      <c r="D2064" s="221" t="s">
        <v>3057</v>
      </c>
      <c r="E2064" s="186">
        <v>46293</v>
      </c>
      <c r="F2064" t="s">
        <v>16141</v>
      </c>
      <c r="G2064" s="183" t="s">
        <v>16142</v>
      </c>
      <c r="H2064" t="s">
        <v>16143</v>
      </c>
    </row>
    <row r="2065" spans="1:8" x14ac:dyDescent="0.2">
      <c r="A2065" s="183" t="s">
        <v>4570</v>
      </c>
      <c r="B2065" t="s">
        <v>7801</v>
      </c>
      <c r="C2065">
        <v>49</v>
      </c>
      <c r="D2065" s="221" t="s">
        <v>3057</v>
      </c>
      <c r="E2065" s="186">
        <v>46293</v>
      </c>
      <c r="F2065" t="s">
        <v>16141</v>
      </c>
      <c r="G2065" s="183" t="s">
        <v>16142</v>
      </c>
      <c r="H2065" t="s">
        <v>16143</v>
      </c>
    </row>
    <row r="2066" spans="1:8" x14ac:dyDescent="0.2">
      <c r="A2066" s="183" t="s">
        <v>7802</v>
      </c>
      <c r="B2066" t="s">
        <v>7803</v>
      </c>
      <c r="C2066">
        <v>28</v>
      </c>
      <c r="D2066" s="221" t="s">
        <v>3057</v>
      </c>
      <c r="E2066" s="186">
        <v>46293</v>
      </c>
      <c r="F2066" t="s">
        <v>16141</v>
      </c>
      <c r="G2066" s="183" t="s">
        <v>16142</v>
      </c>
      <c r="H2066" t="s">
        <v>16143</v>
      </c>
    </row>
    <row r="2067" spans="1:8" x14ac:dyDescent="0.2">
      <c r="A2067" s="183" t="s">
        <v>4571</v>
      </c>
      <c r="B2067" t="s">
        <v>7804</v>
      </c>
      <c r="C2067">
        <v>12</v>
      </c>
      <c r="D2067" s="221" t="s">
        <v>3057</v>
      </c>
      <c r="E2067" s="186">
        <v>46293</v>
      </c>
      <c r="F2067" t="s">
        <v>16141</v>
      </c>
      <c r="G2067" s="183" t="s">
        <v>16142</v>
      </c>
      <c r="H2067" t="s">
        <v>16143</v>
      </c>
    </row>
    <row r="2068" spans="1:8" x14ac:dyDescent="0.2">
      <c r="A2068" s="183" t="s">
        <v>4572</v>
      </c>
      <c r="B2068" t="s">
        <v>4573</v>
      </c>
      <c r="C2068">
        <v>12</v>
      </c>
      <c r="D2068" s="221" t="s">
        <v>3057</v>
      </c>
      <c r="E2068" s="186">
        <v>46293</v>
      </c>
      <c r="F2068" t="s">
        <v>16141</v>
      </c>
      <c r="G2068" s="183" t="s">
        <v>16142</v>
      </c>
      <c r="H2068" t="s">
        <v>16143</v>
      </c>
    </row>
    <row r="2069" spans="1:8" x14ac:dyDescent="0.2">
      <c r="A2069" s="183" t="s">
        <v>7805</v>
      </c>
      <c r="B2069" t="s">
        <v>7806</v>
      </c>
      <c r="C2069">
        <v>26</v>
      </c>
      <c r="D2069" s="221" t="s">
        <v>3057</v>
      </c>
      <c r="E2069" s="186">
        <v>46293</v>
      </c>
      <c r="F2069" t="s">
        <v>16141</v>
      </c>
      <c r="G2069" s="183" t="s">
        <v>16142</v>
      </c>
      <c r="H2069" t="s">
        <v>16143</v>
      </c>
    </row>
    <row r="2070" spans="1:8" x14ac:dyDescent="0.2">
      <c r="A2070" s="183" t="s">
        <v>7807</v>
      </c>
      <c r="B2070" t="s">
        <v>7808</v>
      </c>
      <c r="C2070">
        <v>8</v>
      </c>
      <c r="D2070" s="221" t="s">
        <v>3057</v>
      </c>
      <c r="E2070" s="186">
        <v>46293</v>
      </c>
      <c r="F2070" t="s">
        <v>16141</v>
      </c>
      <c r="G2070" s="183" t="s">
        <v>16142</v>
      </c>
      <c r="H2070" t="s">
        <v>16143</v>
      </c>
    </row>
    <row r="2071" spans="1:8" x14ac:dyDescent="0.2">
      <c r="A2071" s="183" t="s">
        <v>7809</v>
      </c>
      <c r="B2071" t="s">
        <v>7810</v>
      </c>
      <c r="C2071">
        <v>6</v>
      </c>
      <c r="D2071" s="221" t="s">
        <v>3057</v>
      </c>
      <c r="E2071" s="186">
        <v>46293</v>
      </c>
      <c r="F2071" t="s">
        <v>16141</v>
      </c>
      <c r="G2071" s="183" t="s">
        <v>16142</v>
      </c>
      <c r="H2071" t="s">
        <v>16143</v>
      </c>
    </row>
    <row r="2072" spans="1:8" x14ac:dyDescent="0.2">
      <c r="A2072" s="183" t="s">
        <v>7811</v>
      </c>
      <c r="B2072" t="s">
        <v>7812</v>
      </c>
      <c r="C2072">
        <v>0</v>
      </c>
      <c r="D2072" s="221" t="s">
        <v>3057</v>
      </c>
      <c r="E2072" s="186">
        <v>46293</v>
      </c>
      <c r="F2072" t="s">
        <v>16141</v>
      </c>
      <c r="G2072" s="183" t="s">
        <v>16142</v>
      </c>
      <c r="H2072" t="s">
        <v>16143</v>
      </c>
    </row>
    <row r="2073" spans="1:8" x14ac:dyDescent="0.2">
      <c r="A2073" s="183" t="s">
        <v>4574</v>
      </c>
      <c r="B2073" t="s">
        <v>4575</v>
      </c>
      <c r="C2073">
        <v>12</v>
      </c>
      <c r="D2073" s="221" t="s">
        <v>3057</v>
      </c>
      <c r="E2073" s="186">
        <v>46293</v>
      </c>
      <c r="F2073" t="s">
        <v>16141</v>
      </c>
      <c r="G2073" s="183" t="s">
        <v>16142</v>
      </c>
      <c r="H2073" t="s">
        <v>16143</v>
      </c>
    </row>
    <row r="2074" spans="1:8" x14ac:dyDescent="0.2">
      <c r="A2074" s="183" t="s">
        <v>7813</v>
      </c>
      <c r="B2074" t="s">
        <v>7814</v>
      </c>
      <c r="C2074">
        <v>30</v>
      </c>
      <c r="D2074" s="221" t="s">
        <v>3057</v>
      </c>
      <c r="E2074" s="186">
        <v>46293</v>
      </c>
      <c r="F2074" t="s">
        <v>16141</v>
      </c>
      <c r="G2074" s="183" t="s">
        <v>16142</v>
      </c>
      <c r="H2074" t="s">
        <v>16143</v>
      </c>
    </row>
    <row r="2075" spans="1:8" x14ac:dyDescent="0.2">
      <c r="A2075" s="183" t="s">
        <v>7815</v>
      </c>
      <c r="B2075" t="s">
        <v>7816</v>
      </c>
      <c r="C2075">
        <v>18</v>
      </c>
      <c r="D2075" s="221" t="s">
        <v>3057</v>
      </c>
      <c r="E2075" s="186">
        <v>46293</v>
      </c>
      <c r="F2075" t="s">
        <v>16141</v>
      </c>
      <c r="G2075" s="183" t="s">
        <v>16142</v>
      </c>
      <c r="H2075" t="s">
        <v>16143</v>
      </c>
    </row>
    <row r="2076" spans="1:8" x14ac:dyDescent="0.2">
      <c r="A2076" s="183" t="s">
        <v>7817</v>
      </c>
      <c r="B2076" t="s">
        <v>7818</v>
      </c>
      <c r="C2076">
        <v>20</v>
      </c>
      <c r="D2076" s="221" t="s">
        <v>3057</v>
      </c>
      <c r="E2076" s="186">
        <v>46293</v>
      </c>
      <c r="F2076" t="s">
        <v>16141</v>
      </c>
      <c r="G2076" s="183" t="s">
        <v>16142</v>
      </c>
      <c r="H2076" t="s">
        <v>16143</v>
      </c>
    </row>
    <row r="2077" spans="1:8" x14ac:dyDescent="0.2">
      <c r="A2077" s="183" t="s">
        <v>4576</v>
      </c>
      <c r="B2077" t="s">
        <v>4577</v>
      </c>
      <c r="C2077">
        <v>11</v>
      </c>
      <c r="D2077" s="221" t="s">
        <v>3057</v>
      </c>
      <c r="E2077" s="186">
        <v>46293</v>
      </c>
      <c r="F2077" t="s">
        <v>16141</v>
      </c>
      <c r="G2077" s="183" t="s">
        <v>16142</v>
      </c>
      <c r="H2077" t="s">
        <v>16143</v>
      </c>
    </row>
    <row r="2078" spans="1:8" x14ac:dyDescent="0.2">
      <c r="A2078" s="183" t="s">
        <v>7819</v>
      </c>
      <c r="B2078" t="s">
        <v>7820</v>
      </c>
      <c r="C2078">
        <v>17</v>
      </c>
      <c r="D2078" s="221" t="s">
        <v>3057</v>
      </c>
      <c r="E2078" s="186">
        <v>46293</v>
      </c>
      <c r="F2078" t="s">
        <v>16141</v>
      </c>
      <c r="G2078" s="183" t="s">
        <v>16142</v>
      </c>
      <c r="H2078" t="s">
        <v>16143</v>
      </c>
    </row>
    <row r="2079" spans="1:8" x14ac:dyDescent="0.2">
      <c r="A2079" s="183" t="s">
        <v>4578</v>
      </c>
      <c r="B2079" t="s">
        <v>4579</v>
      </c>
      <c r="C2079">
        <v>12</v>
      </c>
      <c r="D2079" s="221" t="s">
        <v>3057</v>
      </c>
      <c r="E2079" s="186">
        <v>46293</v>
      </c>
      <c r="F2079" t="s">
        <v>16141</v>
      </c>
      <c r="G2079" s="183" t="s">
        <v>16142</v>
      </c>
      <c r="H2079" t="s">
        <v>16143</v>
      </c>
    </row>
    <row r="2080" spans="1:8" x14ac:dyDescent="0.2">
      <c r="A2080" s="183" t="s">
        <v>7821</v>
      </c>
      <c r="B2080" t="s">
        <v>7822</v>
      </c>
      <c r="C2080">
        <v>15</v>
      </c>
      <c r="D2080" s="221" t="s">
        <v>3057</v>
      </c>
      <c r="E2080" s="186">
        <v>46293</v>
      </c>
      <c r="F2080" t="s">
        <v>16141</v>
      </c>
      <c r="G2080" s="183" t="s">
        <v>16142</v>
      </c>
      <c r="H2080" t="s">
        <v>16143</v>
      </c>
    </row>
    <row r="2081" spans="1:8" x14ac:dyDescent="0.2">
      <c r="A2081" s="183" t="s">
        <v>7823</v>
      </c>
      <c r="B2081" t="s">
        <v>7824</v>
      </c>
      <c r="C2081">
        <v>27</v>
      </c>
      <c r="D2081" s="221" t="s">
        <v>3057</v>
      </c>
      <c r="E2081" s="186">
        <v>46293</v>
      </c>
      <c r="F2081" t="s">
        <v>16141</v>
      </c>
      <c r="G2081" s="183" t="s">
        <v>16142</v>
      </c>
      <c r="H2081" t="s">
        <v>16143</v>
      </c>
    </row>
    <row r="2082" spans="1:8" x14ac:dyDescent="0.2">
      <c r="A2082" s="183" t="s">
        <v>4580</v>
      </c>
      <c r="B2082" t="s">
        <v>4581</v>
      </c>
      <c r="C2082">
        <v>10</v>
      </c>
      <c r="D2082" s="221" t="s">
        <v>3057</v>
      </c>
      <c r="E2082" s="186">
        <v>46293</v>
      </c>
      <c r="F2082" t="s">
        <v>16141</v>
      </c>
      <c r="G2082" s="183" t="s">
        <v>16142</v>
      </c>
      <c r="H2082" t="s">
        <v>16143</v>
      </c>
    </row>
    <row r="2083" spans="1:8" x14ac:dyDescent="0.2">
      <c r="A2083" s="183" t="s">
        <v>4582</v>
      </c>
      <c r="B2083" t="s">
        <v>7825</v>
      </c>
      <c r="C2083">
        <v>5</v>
      </c>
      <c r="D2083" s="221" t="s">
        <v>3057</v>
      </c>
      <c r="E2083" s="186">
        <v>46293</v>
      </c>
      <c r="F2083" t="s">
        <v>16141</v>
      </c>
      <c r="G2083" s="183" t="s">
        <v>16142</v>
      </c>
      <c r="H2083" t="s">
        <v>16143</v>
      </c>
    </row>
    <row r="2084" spans="1:8" x14ac:dyDescent="0.2">
      <c r="A2084" s="183" t="s">
        <v>14895</v>
      </c>
      <c r="B2084" t="s">
        <v>14896</v>
      </c>
      <c r="C2084">
        <v>415</v>
      </c>
      <c r="D2084" s="221" t="s">
        <v>3057</v>
      </c>
      <c r="E2084" s="186">
        <v>46293</v>
      </c>
      <c r="F2084" t="s">
        <v>16141</v>
      </c>
      <c r="G2084" s="183" t="s">
        <v>16145</v>
      </c>
      <c r="H2084" t="s">
        <v>16146</v>
      </c>
    </row>
    <row r="2085" spans="1:8" x14ac:dyDescent="0.2">
      <c r="A2085" s="183" t="s">
        <v>14952</v>
      </c>
      <c r="B2085" t="s">
        <v>14953</v>
      </c>
      <c r="C2085">
        <v>135</v>
      </c>
      <c r="D2085" s="221" t="s">
        <v>3057</v>
      </c>
      <c r="E2085" s="186">
        <v>46293</v>
      </c>
      <c r="F2085" t="s">
        <v>16141</v>
      </c>
      <c r="G2085" s="183" t="s">
        <v>16145</v>
      </c>
      <c r="H2085" t="s">
        <v>16146</v>
      </c>
    </row>
    <row r="2086" spans="1:8" x14ac:dyDescent="0.2">
      <c r="A2086" s="183" t="s">
        <v>4583</v>
      </c>
      <c r="B2086" t="s">
        <v>3580</v>
      </c>
      <c r="C2086">
        <v>3</v>
      </c>
      <c r="D2086" s="221" t="s">
        <v>3057</v>
      </c>
      <c r="E2086" s="186">
        <v>46293</v>
      </c>
      <c r="F2086" t="s">
        <v>16141</v>
      </c>
      <c r="G2086" s="183" t="s">
        <v>16142</v>
      </c>
      <c r="H2086" t="s">
        <v>16143</v>
      </c>
    </row>
    <row r="2087" spans="1:8" x14ac:dyDescent="0.2">
      <c r="A2087" s="183" t="s">
        <v>4584</v>
      </c>
      <c r="B2087" t="s">
        <v>3581</v>
      </c>
      <c r="C2087">
        <v>3</v>
      </c>
      <c r="D2087" s="221" t="s">
        <v>3057</v>
      </c>
      <c r="E2087" s="186">
        <v>46293</v>
      </c>
      <c r="F2087" t="s">
        <v>16141</v>
      </c>
      <c r="G2087" s="183" t="s">
        <v>16142</v>
      </c>
      <c r="H2087" t="s">
        <v>16143</v>
      </c>
    </row>
    <row r="2088" spans="1:8" x14ac:dyDescent="0.2">
      <c r="A2088" s="183" t="s">
        <v>7826</v>
      </c>
      <c r="B2088" t="s">
        <v>4585</v>
      </c>
      <c r="C2088">
        <v>3</v>
      </c>
      <c r="D2088" s="221" t="s">
        <v>3057</v>
      </c>
      <c r="E2088" s="186">
        <v>46293</v>
      </c>
      <c r="F2088" t="s">
        <v>16141</v>
      </c>
      <c r="G2088" s="183" t="s">
        <v>16142</v>
      </c>
      <c r="H2088" t="s">
        <v>16143</v>
      </c>
    </row>
    <row r="2089" spans="1:8" x14ac:dyDescent="0.2">
      <c r="A2089" s="183" t="s">
        <v>7827</v>
      </c>
      <c r="B2089" t="s">
        <v>7828</v>
      </c>
      <c r="C2089">
        <v>2</v>
      </c>
      <c r="D2089" s="221" t="s">
        <v>3057</v>
      </c>
      <c r="E2089" s="186">
        <v>46293</v>
      </c>
      <c r="F2089" t="s">
        <v>16141</v>
      </c>
      <c r="G2089" s="183" t="s">
        <v>16142</v>
      </c>
      <c r="H2089" t="s">
        <v>16143</v>
      </c>
    </row>
    <row r="2090" spans="1:8" x14ac:dyDescent="0.2">
      <c r="A2090" s="183" t="s">
        <v>4586</v>
      </c>
      <c r="B2090" t="s">
        <v>3582</v>
      </c>
      <c r="C2090">
        <v>2</v>
      </c>
      <c r="D2090" s="221" t="s">
        <v>3057</v>
      </c>
      <c r="E2090" s="186">
        <v>46293</v>
      </c>
      <c r="F2090" t="s">
        <v>16141</v>
      </c>
      <c r="G2090" s="183" t="s">
        <v>16142</v>
      </c>
      <c r="H2090" t="s">
        <v>16143</v>
      </c>
    </row>
    <row r="2091" spans="1:8" x14ac:dyDescent="0.2">
      <c r="A2091" s="183" t="s">
        <v>7829</v>
      </c>
      <c r="B2091" t="s">
        <v>7830</v>
      </c>
      <c r="C2091">
        <v>4</v>
      </c>
      <c r="D2091" s="221" t="s">
        <v>3057</v>
      </c>
      <c r="E2091" s="186">
        <v>46293</v>
      </c>
      <c r="F2091" t="s">
        <v>16141</v>
      </c>
      <c r="G2091" s="183" t="s">
        <v>16142</v>
      </c>
      <c r="H2091" t="s">
        <v>16143</v>
      </c>
    </row>
    <row r="2092" spans="1:8" x14ac:dyDescent="0.2">
      <c r="A2092" s="183" t="s">
        <v>4587</v>
      </c>
      <c r="B2092" t="s">
        <v>4588</v>
      </c>
      <c r="C2092">
        <v>5</v>
      </c>
      <c r="D2092" s="221" t="s">
        <v>3057</v>
      </c>
      <c r="E2092" s="186">
        <v>46293</v>
      </c>
      <c r="F2092" t="s">
        <v>16141</v>
      </c>
      <c r="G2092" s="183" t="s">
        <v>16142</v>
      </c>
      <c r="H2092" t="s">
        <v>16143</v>
      </c>
    </row>
    <row r="2093" spans="1:8" x14ac:dyDescent="0.2">
      <c r="A2093" s="183" t="s">
        <v>4589</v>
      </c>
      <c r="B2093" t="s">
        <v>4590</v>
      </c>
      <c r="C2093">
        <v>2</v>
      </c>
      <c r="D2093" s="221" t="s">
        <v>3057</v>
      </c>
      <c r="E2093" s="186">
        <v>46293</v>
      </c>
      <c r="F2093" t="s">
        <v>16141</v>
      </c>
      <c r="G2093" s="183" t="s">
        <v>16142</v>
      </c>
      <c r="H2093" t="s">
        <v>16143</v>
      </c>
    </row>
    <row r="2094" spans="1:8" x14ac:dyDescent="0.2">
      <c r="A2094" s="183" t="s">
        <v>4591</v>
      </c>
      <c r="B2094" t="s">
        <v>4592</v>
      </c>
      <c r="C2094">
        <v>2</v>
      </c>
      <c r="D2094" s="221" t="s">
        <v>3057</v>
      </c>
      <c r="E2094" s="186">
        <v>46293</v>
      </c>
      <c r="F2094" t="s">
        <v>16141</v>
      </c>
      <c r="G2094" s="183" t="s">
        <v>16142</v>
      </c>
      <c r="H2094" t="s">
        <v>16143</v>
      </c>
    </row>
    <row r="2095" spans="1:8" x14ac:dyDescent="0.2">
      <c r="A2095" s="183" t="s">
        <v>7831</v>
      </c>
      <c r="B2095" t="s">
        <v>3583</v>
      </c>
      <c r="C2095">
        <v>47</v>
      </c>
      <c r="D2095" s="221" t="s">
        <v>3057</v>
      </c>
      <c r="E2095" s="186">
        <v>46293</v>
      </c>
      <c r="F2095" t="s">
        <v>16141</v>
      </c>
      <c r="G2095" s="183" t="s">
        <v>16142</v>
      </c>
      <c r="H2095" t="s">
        <v>16143</v>
      </c>
    </row>
    <row r="2096" spans="1:8" x14ac:dyDescent="0.2">
      <c r="A2096" s="183" t="s">
        <v>7832</v>
      </c>
      <c r="B2096" t="s">
        <v>7833</v>
      </c>
      <c r="C2096">
        <v>273</v>
      </c>
      <c r="D2096" s="221" t="s">
        <v>3057</v>
      </c>
      <c r="E2096" s="186">
        <v>46293</v>
      </c>
      <c r="F2096" t="s">
        <v>16141</v>
      </c>
      <c r="G2096" s="183" t="s">
        <v>16142</v>
      </c>
      <c r="H2096" t="s">
        <v>16143</v>
      </c>
    </row>
    <row r="2097" spans="1:8" x14ac:dyDescent="0.2">
      <c r="A2097" s="183" t="s">
        <v>7834</v>
      </c>
      <c r="B2097" t="s">
        <v>7835</v>
      </c>
      <c r="C2097">
        <v>53</v>
      </c>
      <c r="D2097" s="221" t="s">
        <v>3057</v>
      </c>
      <c r="E2097" s="186">
        <v>46293</v>
      </c>
      <c r="F2097" t="s">
        <v>16141</v>
      </c>
      <c r="G2097" s="183" t="s">
        <v>16142</v>
      </c>
      <c r="H2097" t="s">
        <v>16143</v>
      </c>
    </row>
    <row r="2098" spans="1:8" x14ac:dyDescent="0.2">
      <c r="A2098" s="183" t="s">
        <v>7836</v>
      </c>
      <c r="B2098" t="s">
        <v>7837</v>
      </c>
      <c r="C2098">
        <v>91</v>
      </c>
      <c r="D2098" s="221" t="s">
        <v>3057</v>
      </c>
      <c r="E2098" s="186">
        <v>46293</v>
      </c>
      <c r="F2098" t="s">
        <v>16141</v>
      </c>
      <c r="G2098" s="183" t="s">
        <v>16142</v>
      </c>
      <c r="H2098" t="s">
        <v>16143</v>
      </c>
    </row>
    <row r="2099" spans="1:8" x14ac:dyDescent="0.2">
      <c r="A2099" s="183" t="s">
        <v>10895</v>
      </c>
      <c r="B2099" t="s">
        <v>10896</v>
      </c>
      <c r="C2099">
        <v>12</v>
      </c>
      <c r="D2099" s="221" t="s">
        <v>3057</v>
      </c>
      <c r="E2099" s="186">
        <v>46293</v>
      </c>
      <c r="F2099" t="s">
        <v>16141</v>
      </c>
      <c r="G2099" s="183" t="s">
        <v>16145</v>
      </c>
      <c r="H2099" t="s">
        <v>16146</v>
      </c>
    </row>
    <row r="2100" spans="1:8" x14ac:dyDescent="0.2">
      <c r="A2100" s="183" t="s">
        <v>10897</v>
      </c>
      <c r="B2100" t="s">
        <v>10898</v>
      </c>
      <c r="C2100">
        <v>0</v>
      </c>
      <c r="D2100" s="221" t="s">
        <v>3057</v>
      </c>
      <c r="E2100" s="186">
        <v>46293</v>
      </c>
      <c r="F2100" t="s">
        <v>16141</v>
      </c>
      <c r="G2100" s="183" t="s">
        <v>16145</v>
      </c>
      <c r="H2100" t="s">
        <v>16146</v>
      </c>
    </row>
    <row r="2101" spans="1:8" x14ac:dyDescent="0.2">
      <c r="A2101" s="183" t="s">
        <v>10899</v>
      </c>
      <c r="B2101" t="s">
        <v>10900</v>
      </c>
      <c r="C2101">
        <v>0</v>
      </c>
      <c r="D2101" s="221" t="s">
        <v>3057</v>
      </c>
      <c r="E2101" s="186">
        <v>46293</v>
      </c>
      <c r="F2101" t="s">
        <v>16141</v>
      </c>
      <c r="G2101" s="183" t="s">
        <v>16145</v>
      </c>
      <c r="H2101" t="s">
        <v>16146</v>
      </c>
    </row>
    <row r="2102" spans="1:8" x14ac:dyDescent="0.2">
      <c r="A2102" s="183" t="s">
        <v>10901</v>
      </c>
      <c r="B2102" t="s">
        <v>10902</v>
      </c>
      <c r="C2102">
        <v>8</v>
      </c>
      <c r="D2102" s="221" t="s">
        <v>3057</v>
      </c>
      <c r="E2102" s="186">
        <v>46293</v>
      </c>
      <c r="F2102" t="s">
        <v>16141</v>
      </c>
      <c r="G2102" s="183" t="s">
        <v>16145</v>
      </c>
      <c r="H2102" t="s">
        <v>16146</v>
      </c>
    </row>
    <row r="2103" spans="1:8" x14ac:dyDescent="0.2">
      <c r="A2103" s="183" t="s">
        <v>7881</v>
      </c>
      <c r="B2103" t="s">
        <v>3584</v>
      </c>
      <c r="C2103">
        <v>20</v>
      </c>
      <c r="D2103" s="221" t="s">
        <v>3057</v>
      </c>
      <c r="E2103" s="186">
        <v>46293</v>
      </c>
      <c r="F2103" t="s">
        <v>16141</v>
      </c>
      <c r="G2103" s="183" t="s">
        <v>16142</v>
      </c>
      <c r="H2103" t="s">
        <v>16143</v>
      </c>
    </row>
    <row r="2104" spans="1:8" x14ac:dyDescent="0.2">
      <c r="A2104" s="183" t="s">
        <v>7882</v>
      </c>
      <c r="B2104" t="s">
        <v>3585</v>
      </c>
      <c r="C2104">
        <v>21</v>
      </c>
      <c r="D2104" s="221" t="s">
        <v>3057</v>
      </c>
      <c r="E2104" s="186">
        <v>46293</v>
      </c>
      <c r="F2104" t="s">
        <v>16141</v>
      </c>
      <c r="G2104" s="183" t="s">
        <v>16142</v>
      </c>
      <c r="H2104" t="s">
        <v>16143</v>
      </c>
    </row>
    <row r="2105" spans="1:8" x14ac:dyDescent="0.2">
      <c r="A2105" s="183" t="s">
        <v>7891</v>
      </c>
      <c r="B2105" t="s">
        <v>7892</v>
      </c>
      <c r="C2105">
        <v>55</v>
      </c>
      <c r="D2105" s="221" t="s">
        <v>3057</v>
      </c>
      <c r="E2105" s="186">
        <v>46293</v>
      </c>
      <c r="F2105" t="s">
        <v>16141</v>
      </c>
      <c r="G2105" s="183" t="s">
        <v>16142</v>
      </c>
      <c r="H2105" t="s">
        <v>16143</v>
      </c>
    </row>
    <row r="2106" spans="1:8" x14ac:dyDescent="0.2">
      <c r="A2106" s="183" t="s">
        <v>7893</v>
      </c>
      <c r="B2106" t="s">
        <v>7894</v>
      </c>
      <c r="C2106">
        <v>74</v>
      </c>
      <c r="D2106" s="221" t="s">
        <v>3057</v>
      </c>
      <c r="E2106" s="186">
        <v>46293</v>
      </c>
      <c r="F2106" t="s">
        <v>16141</v>
      </c>
      <c r="G2106" s="183" t="s">
        <v>16142</v>
      </c>
      <c r="H2106" t="s">
        <v>16143</v>
      </c>
    </row>
    <row r="2107" spans="1:8" x14ac:dyDescent="0.2">
      <c r="A2107" s="183" t="s">
        <v>7895</v>
      </c>
      <c r="B2107" t="s">
        <v>7896</v>
      </c>
      <c r="C2107">
        <v>107</v>
      </c>
      <c r="D2107" s="221" t="s">
        <v>3057</v>
      </c>
      <c r="E2107" s="186">
        <v>46293</v>
      </c>
      <c r="F2107" t="s">
        <v>16141</v>
      </c>
      <c r="G2107" s="183" t="s">
        <v>16142</v>
      </c>
      <c r="H2107" t="s">
        <v>16143</v>
      </c>
    </row>
    <row r="2108" spans="1:8" x14ac:dyDescent="0.2">
      <c r="A2108" s="183" t="s">
        <v>7897</v>
      </c>
      <c r="B2108" t="s">
        <v>7898</v>
      </c>
      <c r="C2108">
        <v>62</v>
      </c>
      <c r="D2108" s="221" t="s">
        <v>3057</v>
      </c>
      <c r="E2108" s="186">
        <v>46293</v>
      </c>
      <c r="F2108" t="s">
        <v>16141</v>
      </c>
      <c r="G2108" s="183" t="s">
        <v>16142</v>
      </c>
      <c r="H2108" t="s">
        <v>16143</v>
      </c>
    </row>
    <row r="2109" spans="1:8" x14ac:dyDescent="0.2">
      <c r="A2109" s="183" t="s">
        <v>4593</v>
      </c>
      <c r="B2109" t="s">
        <v>7899</v>
      </c>
      <c r="C2109">
        <v>12</v>
      </c>
      <c r="D2109" s="221" t="s">
        <v>3057</v>
      </c>
      <c r="E2109" s="186">
        <v>46293</v>
      </c>
      <c r="F2109" t="s">
        <v>16141</v>
      </c>
      <c r="G2109" s="183" t="s">
        <v>16142</v>
      </c>
      <c r="H2109" t="s">
        <v>16143</v>
      </c>
    </row>
    <row r="2110" spans="1:8" x14ac:dyDescent="0.2">
      <c r="A2110" s="183" t="s">
        <v>7900</v>
      </c>
      <c r="B2110" t="s">
        <v>7901</v>
      </c>
      <c r="C2110">
        <v>0</v>
      </c>
      <c r="D2110" s="221" t="s">
        <v>3057</v>
      </c>
      <c r="E2110" s="186">
        <v>46293</v>
      </c>
      <c r="F2110" t="s">
        <v>16141</v>
      </c>
      <c r="G2110" s="183" t="s">
        <v>16142</v>
      </c>
      <c r="H2110" t="s">
        <v>16143</v>
      </c>
    </row>
    <row r="2111" spans="1:8" x14ac:dyDescent="0.2">
      <c r="A2111" s="183" t="s">
        <v>4594</v>
      </c>
      <c r="B2111" t="s">
        <v>7902</v>
      </c>
      <c r="C2111">
        <v>11</v>
      </c>
      <c r="D2111" s="221" t="s">
        <v>3057</v>
      </c>
      <c r="E2111" s="186">
        <v>46293</v>
      </c>
      <c r="F2111" t="s">
        <v>16141</v>
      </c>
      <c r="G2111" s="183" t="s">
        <v>16142</v>
      </c>
      <c r="H2111" t="s">
        <v>16143</v>
      </c>
    </row>
    <row r="2112" spans="1:8" x14ac:dyDescent="0.2">
      <c r="A2112" s="183" t="s">
        <v>7909</v>
      </c>
      <c r="B2112" t="s">
        <v>7910</v>
      </c>
      <c r="C2112">
        <v>110</v>
      </c>
      <c r="D2112" s="221" t="s">
        <v>3057</v>
      </c>
      <c r="E2112" s="186">
        <v>46293</v>
      </c>
      <c r="F2112" t="s">
        <v>16141</v>
      </c>
      <c r="G2112" s="183" t="s">
        <v>16142</v>
      </c>
      <c r="H2112" t="s">
        <v>16143</v>
      </c>
    </row>
    <row r="2113" spans="1:8" x14ac:dyDescent="0.2">
      <c r="A2113" s="183" t="s">
        <v>7911</v>
      </c>
      <c r="B2113" t="s">
        <v>7912</v>
      </c>
      <c r="C2113">
        <v>64</v>
      </c>
      <c r="D2113" s="221" t="s">
        <v>3057</v>
      </c>
      <c r="E2113" s="186">
        <v>46293</v>
      </c>
      <c r="F2113" t="s">
        <v>16141</v>
      </c>
      <c r="G2113" s="183" t="s">
        <v>16142</v>
      </c>
      <c r="H2113" t="s">
        <v>16143</v>
      </c>
    </row>
    <row r="2114" spans="1:8" x14ac:dyDescent="0.2">
      <c r="A2114" s="183" t="s">
        <v>7913</v>
      </c>
      <c r="B2114" t="s">
        <v>7914</v>
      </c>
      <c r="C2114">
        <v>24</v>
      </c>
      <c r="D2114" s="221" t="s">
        <v>3057</v>
      </c>
      <c r="E2114" s="186">
        <v>46293</v>
      </c>
      <c r="F2114" t="s">
        <v>16141</v>
      </c>
      <c r="G2114" s="183" t="s">
        <v>16142</v>
      </c>
      <c r="H2114" t="s">
        <v>16143</v>
      </c>
    </row>
    <row r="2115" spans="1:8" x14ac:dyDescent="0.2">
      <c r="A2115" s="183" t="s">
        <v>7915</v>
      </c>
      <c r="B2115" t="s">
        <v>3586</v>
      </c>
      <c r="C2115">
        <v>10</v>
      </c>
      <c r="D2115" s="221" t="s">
        <v>3057</v>
      </c>
      <c r="E2115" s="186">
        <v>46293</v>
      </c>
      <c r="F2115" t="s">
        <v>16141</v>
      </c>
      <c r="G2115" s="183" t="s">
        <v>16142</v>
      </c>
      <c r="H2115" t="s">
        <v>16143</v>
      </c>
    </row>
    <row r="2116" spans="1:8" x14ac:dyDescent="0.2">
      <c r="A2116" s="183" t="s">
        <v>7916</v>
      </c>
      <c r="B2116" t="s">
        <v>3587</v>
      </c>
      <c r="C2116">
        <v>29</v>
      </c>
      <c r="D2116" s="221" t="s">
        <v>3057</v>
      </c>
      <c r="E2116" s="186">
        <v>46293</v>
      </c>
      <c r="F2116" t="s">
        <v>16141</v>
      </c>
      <c r="G2116" s="183" t="s">
        <v>16142</v>
      </c>
      <c r="H2116" t="s">
        <v>16143</v>
      </c>
    </row>
    <row r="2117" spans="1:8" x14ac:dyDescent="0.2">
      <c r="A2117" s="183" t="s">
        <v>7917</v>
      </c>
      <c r="B2117" t="s">
        <v>7918</v>
      </c>
      <c r="C2117">
        <v>0</v>
      </c>
      <c r="D2117" s="221" t="s">
        <v>3057</v>
      </c>
      <c r="E2117" s="186">
        <v>46293</v>
      </c>
      <c r="F2117" t="s">
        <v>16141</v>
      </c>
      <c r="G2117" s="183" t="s">
        <v>16142</v>
      </c>
      <c r="H2117" t="s">
        <v>16143</v>
      </c>
    </row>
    <row r="2118" spans="1:8" x14ac:dyDescent="0.2">
      <c r="A2118" s="183" t="s">
        <v>7919</v>
      </c>
      <c r="B2118" t="s">
        <v>7920</v>
      </c>
      <c r="C2118">
        <v>3</v>
      </c>
      <c r="D2118" s="221" t="s">
        <v>3057</v>
      </c>
      <c r="E2118" s="186">
        <v>46293</v>
      </c>
      <c r="F2118" t="s">
        <v>16141</v>
      </c>
      <c r="G2118" s="183" t="s">
        <v>16142</v>
      </c>
      <c r="H2118" t="s">
        <v>16143</v>
      </c>
    </row>
    <row r="2119" spans="1:8" x14ac:dyDescent="0.2">
      <c r="A2119" s="183" t="s">
        <v>7921</v>
      </c>
      <c r="B2119" t="s">
        <v>3588</v>
      </c>
      <c r="C2119">
        <v>10</v>
      </c>
      <c r="D2119" s="221" t="s">
        <v>3057</v>
      </c>
      <c r="E2119" s="186">
        <v>46293</v>
      </c>
      <c r="F2119" t="s">
        <v>16141</v>
      </c>
      <c r="G2119" s="183" t="s">
        <v>16142</v>
      </c>
      <c r="H2119" t="s">
        <v>16143</v>
      </c>
    </row>
    <row r="2120" spans="1:8" x14ac:dyDescent="0.2">
      <c r="A2120" s="183" t="s">
        <v>4595</v>
      </c>
      <c r="B2120" t="s">
        <v>7936</v>
      </c>
      <c r="C2120">
        <v>0</v>
      </c>
      <c r="D2120" s="221" t="s">
        <v>3057</v>
      </c>
      <c r="E2120" s="186">
        <v>46293</v>
      </c>
      <c r="F2120" t="s">
        <v>16141</v>
      </c>
      <c r="G2120" s="183" t="s">
        <v>16142</v>
      </c>
      <c r="H2120" t="s">
        <v>16143</v>
      </c>
    </row>
    <row r="2121" spans="1:8" x14ac:dyDescent="0.2">
      <c r="A2121" s="183" t="s">
        <v>4596</v>
      </c>
      <c r="B2121" t="s">
        <v>7937</v>
      </c>
      <c r="C2121">
        <v>0</v>
      </c>
      <c r="D2121" s="221" t="s">
        <v>3057</v>
      </c>
      <c r="E2121" s="186">
        <v>46293</v>
      </c>
      <c r="F2121" t="s">
        <v>16141</v>
      </c>
      <c r="G2121" s="183" t="s">
        <v>16142</v>
      </c>
      <c r="H2121" t="s">
        <v>16143</v>
      </c>
    </row>
    <row r="2122" spans="1:8" x14ac:dyDescent="0.2">
      <c r="A2122" s="183" t="s">
        <v>4597</v>
      </c>
      <c r="B2122" t="s">
        <v>7938</v>
      </c>
      <c r="C2122">
        <v>0</v>
      </c>
      <c r="D2122" s="221" t="s">
        <v>3057</v>
      </c>
      <c r="E2122" s="186">
        <v>46293</v>
      </c>
      <c r="F2122" t="s">
        <v>16141</v>
      </c>
      <c r="G2122" s="183" t="s">
        <v>16142</v>
      </c>
      <c r="H2122" t="s">
        <v>16143</v>
      </c>
    </row>
    <row r="2123" spans="1:8" x14ac:dyDescent="0.2">
      <c r="A2123" s="183" t="s">
        <v>16130</v>
      </c>
      <c r="B2123" t="s">
        <v>16131</v>
      </c>
      <c r="C2123">
        <v>24</v>
      </c>
      <c r="D2123" s="221" t="s">
        <v>3057</v>
      </c>
      <c r="E2123" s="186">
        <v>46293</v>
      </c>
      <c r="F2123" t="s">
        <v>16141</v>
      </c>
      <c r="G2123" s="183" t="s">
        <v>16142</v>
      </c>
      <c r="H2123" t="s">
        <v>16143</v>
      </c>
    </row>
    <row r="2124" spans="1:8" x14ac:dyDescent="0.2">
      <c r="A2124" s="183" t="s">
        <v>7939</v>
      </c>
      <c r="B2124" t="s">
        <v>7940</v>
      </c>
      <c r="C2124">
        <v>0</v>
      </c>
      <c r="D2124" s="221" t="s">
        <v>3057</v>
      </c>
      <c r="E2124" s="186">
        <v>46293</v>
      </c>
      <c r="F2124" t="s">
        <v>16141</v>
      </c>
      <c r="G2124" s="183" t="s">
        <v>16142</v>
      </c>
      <c r="H2124" t="s">
        <v>16143</v>
      </c>
    </row>
    <row r="2125" spans="1:8" x14ac:dyDescent="0.2">
      <c r="A2125" s="183" t="s">
        <v>7941</v>
      </c>
      <c r="B2125" t="s">
        <v>7942</v>
      </c>
      <c r="C2125">
        <v>31</v>
      </c>
      <c r="D2125" s="221" t="s">
        <v>3057</v>
      </c>
      <c r="E2125" s="186">
        <v>46293</v>
      </c>
      <c r="F2125" t="s">
        <v>16141</v>
      </c>
      <c r="G2125" s="183" t="s">
        <v>16142</v>
      </c>
      <c r="H2125" t="s">
        <v>16143</v>
      </c>
    </row>
    <row r="2126" spans="1:8" x14ac:dyDescent="0.2">
      <c r="A2126" s="183" t="s">
        <v>7943</v>
      </c>
      <c r="B2126" t="s">
        <v>4598</v>
      </c>
      <c r="C2126">
        <v>9</v>
      </c>
      <c r="D2126" s="221" t="s">
        <v>3057</v>
      </c>
      <c r="E2126" s="186">
        <v>46293</v>
      </c>
      <c r="F2126" t="s">
        <v>16141</v>
      </c>
      <c r="G2126" s="183" t="s">
        <v>16142</v>
      </c>
      <c r="H2126" t="s">
        <v>16143</v>
      </c>
    </row>
    <row r="2127" spans="1:8" x14ac:dyDescent="0.2">
      <c r="A2127" s="183" t="s">
        <v>7944</v>
      </c>
      <c r="B2127" t="s">
        <v>4599</v>
      </c>
      <c r="C2127">
        <v>51</v>
      </c>
      <c r="D2127" s="221" t="s">
        <v>3057</v>
      </c>
      <c r="E2127" s="186">
        <v>46293</v>
      </c>
      <c r="F2127" t="s">
        <v>16141</v>
      </c>
      <c r="G2127" s="183" t="s">
        <v>16142</v>
      </c>
      <c r="H2127" t="s">
        <v>16143</v>
      </c>
    </row>
    <row r="2128" spans="1:8" x14ac:dyDescent="0.2">
      <c r="A2128" s="183" t="s">
        <v>7945</v>
      </c>
      <c r="B2128" t="s">
        <v>4600</v>
      </c>
      <c r="C2128">
        <v>33</v>
      </c>
      <c r="D2128" s="221" t="s">
        <v>3057</v>
      </c>
      <c r="E2128" s="186">
        <v>46293</v>
      </c>
      <c r="F2128" t="s">
        <v>16141</v>
      </c>
      <c r="G2128" s="183" t="s">
        <v>16142</v>
      </c>
      <c r="H2128" t="s">
        <v>16143</v>
      </c>
    </row>
    <row r="2129" spans="1:8" x14ac:dyDescent="0.2">
      <c r="A2129" s="183" t="s">
        <v>4601</v>
      </c>
      <c r="B2129" t="s">
        <v>7946</v>
      </c>
      <c r="C2129">
        <v>14</v>
      </c>
      <c r="D2129" s="221" t="s">
        <v>3057</v>
      </c>
      <c r="E2129" s="186">
        <v>46293</v>
      </c>
      <c r="F2129" t="s">
        <v>16141</v>
      </c>
      <c r="G2129" s="183" t="s">
        <v>16142</v>
      </c>
      <c r="H2129" t="s">
        <v>16143</v>
      </c>
    </row>
    <row r="2130" spans="1:8" x14ac:dyDescent="0.2">
      <c r="A2130" s="183" t="s">
        <v>7947</v>
      </c>
      <c r="B2130" t="s">
        <v>7948</v>
      </c>
      <c r="C2130">
        <v>6</v>
      </c>
      <c r="D2130" s="221" t="s">
        <v>3057</v>
      </c>
      <c r="E2130" s="186">
        <v>46293</v>
      </c>
      <c r="F2130" t="s">
        <v>16141</v>
      </c>
      <c r="G2130" s="183" t="s">
        <v>16142</v>
      </c>
      <c r="H2130" t="s">
        <v>16143</v>
      </c>
    </row>
    <row r="2131" spans="1:8" x14ac:dyDescent="0.2">
      <c r="A2131" s="183" t="s">
        <v>7949</v>
      </c>
      <c r="B2131" t="s">
        <v>7950</v>
      </c>
      <c r="C2131">
        <v>3</v>
      </c>
      <c r="D2131" s="221" t="s">
        <v>3057</v>
      </c>
      <c r="E2131" s="186">
        <v>46293</v>
      </c>
      <c r="F2131" t="s">
        <v>16141</v>
      </c>
      <c r="G2131" s="183" t="s">
        <v>16142</v>
      </c>
      <c r="H2131" t="s">
        <v>16143</v>
      </c>
    </row>
    <row r="2132" spans="1:8" x14ac:dyDescent="0.2">
      <c r="A2132" s="183" t="s">
        <v>7951</v>
      </c>
      <c r="B2132" t="s">
        <v>7952</v>
      </c>
      <c r="C2132">
        <v>10</v>
      </c>
      <c r="D2132" s="221" t="s">
        <v>3057</v>
      </c>
      <c r="E2132" s="186">
        <v>46293</v>
      </c>
      <c r="F2132" t="s">
        <v>16141</v>
      </c>
      <c r="G2132" s="183" t="s">
        <v>16142</v>
      </c>
      <c r="H2132" t="s">
        <v>16143</v>
      </c>
    </row>
    <row r="2133" spans="1:8" x14ac:dyDescent="0.2">
      <c r="A2133" s="183" t="s">
        <v>4602</v>
      </c>
      <c r="B2133" t="s">
        <v>4603</v>
      </c>
      <c r="C2133">
        <v>14</v>
      </c>
      <c r="D2133" s="221" t="s">
        <v>3057</v>
      </c>
      <c r="E2133" s="186">
        <v>46293</v>
      </c>
      <c r="F2133" t="s">
        <v>16141</v>
      </c>
      <c r="G2133" s="183" t="s">
        <v>16142</v>
      </c>
      <c r="H2133" t="s">
        <v>16143</v>
      </c>
    </row>
    <row r="2134" spans="1:8" x14ac:dyDescent="0.2">
      <c r="A2134" s="183" t="s">
        <v>7953</v>
      </c>
      <c r="B2134" t="s">
        <v>7954</v>
      </c>
      <c r="C2134">
        <v>6</v>
      </c>
      <c r="D2134" s="221" t="s">
        <v>3057</v>
      </c>
      <c r="E2134" s="186">
        <v>46293</v>
      </c>
      <c r="F2134" t="s">
        <v>16141</v>
      </c>
      <c r="G2134" s="183" t="s">
        <v>16142</v>
      </c>
      <c r="H2134" t="s">
        <v>16143</v>
      </c>
    </row>
    <row r="2135" spans="1:8" x14ac:dyDescent="0.2">
      <c r="A2135" s="183" t="s">
        <v>7955</v>
      </c>
      <c r="B2135" t="s">
        <v>7956</v>
      </c>
      <c r="C2135">
        <v>12</v>
      </c>
      <c r="D2135" s="221" t="s">
        <v>3057</v>
      </c>
      <c r="E2135" s="186">
        <v>46293</v>
      </c>
      <c r="F2135" t="s">
        <v>16141</v>
      </c>
      <c r="G2135" s="183" t="s">
        <v>16142</v>
      </c>
      <c r="H2135" t="s">
        <v>16143</v>
      </c>
    </row>
    <row r="2136" spans="1:8" x14ac:dyDescent="0.2">
      <c r="A2136" s="183" t="s">
        <v>7957</v>
      </c>
      <c r="B2136" t="s">
        <v>7958</v>
      </c>
      <c r="C2136">
        <v>19</v>
      </c>
      <c r="D2136" s="221" t="s">
        <v>3057</v>
      </c>
      <c r="E2136" s="186">
        <v>46293</v>
      </c>
      <c r="F2136" t="s">
        <v>16141</v>
      </c>
      <c r="G2136" s="183" t="s">
        <v>16142</v>
      </c>
      <c r="H2136" t="s">
        <v>16143</v>
      </c>
    </row>
    <row r="2137" spans="1:8" x14ac:dyDescent="0.2">
      <c r="A2137" s="183" t="s">
        <v>4604</v>
      </c>
      <c r="B2137" t="s">
        <v>7959</v>
      </c>
      <c r="C2137">
        <v>48</v>
      </c>
      <c r="D2137" s="221" t="s">
        <v>3057</v>
      </c>
      <c r="E2137" s="186">
        <v>46293</v>
      </c>
      <c r="F2137" t="s">
        <v>16141</v>
      </c>
      <c r="G2137" s="183" t="s">
        <v>16142</v>
      </c>
      <c r="H2137" t="s">
        <v>16143</v>
      </c>
    </row>
    <row r="2138" spans="1:8" x14ac:dyDescent="0.2">
      <c r="A2138" s="183" t="s">
        <v>7960</v>
      </c>
      <c r="B2138" t="s">
        <v>7961</v>
      </c>
      <c r="C2138">
        <v>31</v>
      </c>
      <c r="D2138" s="221" t="s">
        <v>3057</v>
      </c>
      <c r="E2138" s="186">
        <v>46293</v>
      </c>
      <c r="F2138" t="s">
        <v>16141</v>
      </c>
      <c r="G2138" s="183" t="s">
        <v>16142</v>
      </c>
      <c r="H2138" t="s">
        <v>16143</v>
      </c>
    </row>
    <row r="2139" spans="1:8" x14ac:dyDescent="0.2">
      <c r="A2139" s="183" t="s">
        <v>7962</v>
      </c>
      <c r="B2139" t="s">
        <v>7963</v>
      </c>
      <c r="C2139">
        <v>8</v>
      </c>
      <c r="D2139" s="221" t="s">
        <v>3057</v>
      </c>
      <c r="E2139" s="186">
        <v>46293</v>
      </c>
      <c r="F2139" t="s">
        <v>16141</v>
      </c>
      <c r="G2139" s="183" t="s">
        <v>16142</v>
      </c>
      <c r="H2139" t="s">
        <v>16143</v>
      </c>
    </row>
    <row r="2140" spans="1:8" x14ac:dyDescent="0.2">
      <c r="A2140" s="183" t="s">
        <v>7964</v>
      </c>
      <c r="B2140" t="s">
        <v>7965</v>
      </c>
      <c r="C2140">
        <v>4</v>
      </c>
      <c r="D2140" s="221" t="s">
        <v>3057</v>
      </c>
      <c r="E2140" s="186">
        <v>46293</v>
      </c>
      <c r="F2140" t="s">
        <v>16141</v>
      </c>
      <c r="G2140" s="183" t="s">
        <v>16142</v>
      </c>
      <c r="H2140" t="s">
        <v>16143</v>
      </c>
    </row>
    <row r="2141" spans="1:8" x14ac:dyDescent="0.2">
      <c r="A2141" s="183" t="s">
        <v>4605</v>
      </c>
      <c r="B2141" t="s">
        <v>7966</v>
      </c>
      <c r="C2141">
        <v>55</v>
      </c>
      <c r="D2141" s="221" t="s">
        <v>3057</v>
      </c>
      <c r="E2141" s="186">
        <v>46293</v>
      </c>
      <c r="F2141" t="s">
        <v>16141</v>
      </c>
      <c r="G2141" s="183" t="s">
        <v>16142</v>
      </c>
      <c r="H2141" t="s">
        <v>16143</v>
      </c>
    </row>
    <row r="2142" spans="1:8" x14ac:dyDescent="0.2">
      <c r="A2142" s="183" t="s">
        <v>7967</v>
      </c>
      <c r="B2142" t="s">
        <v>7968</v>
      </c>
      <c r="C2142">
        <v>28</v>
      </c>
      <c r="D2142" s="221" t="s">
        <v>3057</v>
      </c>
      <c r="E2142" s="186">
        <v>46293</v>
      </c>
      <c r="F2142" t="s">
        <v>16141</v>
      </c>
      <c r="G2142" s="183" t="s">
        <v>16142</v>
      </c>
      <c r="H2142" t="s">
        <v>16143</v>
      </c>
    </row>
    <row r="2143" spans="1:8" x14ac:dyDescent="0.2">
      <c r="A2143" s="183" t="s">
        <v>7969</v>
      </c>
      <c r="B2143" t="s">
        <v>7970</v>
      </c>
      <c r="C2143">
        <v>15</v>
      </c>
      <c r="D2143" s="221" t="s">
        <v>3057</v>
      </c>
      <c r="E2143" s="186">
        <v>46293</v>
      </c>
      <c r="F2143" t="s">
        <v>16141</v>
      </c>
      <c r="G2143" s="183" t="s">
        <v>16142</v>
      </c>
      <c r="H2143" t="s">
        <v>16143</v>
      </c>
    </row>
    <row r="2144" spans="1:8" x14ac:dyDescent="0.2">
      <c r="A2144" s="183" t="s">
        <v>7971</v>
      </c>
      <c r="B2144" t="s">
        <v>7972</v>
      </c>
      <c r="C2144">
        <v>25</v>
      </c>
      <c r="D2144" s="221" t="s">
        <v>3057</v>
      </c>
      <c r="E2144" s="186">
        <v>46293</v>
      </c>
      <c r="F2144" t="s">
        <v>16141</v>
      </c>
      <c r="G2144" s="183" t="s">
        <v>16142</v>
      </c>
      <c r="H2144" t="s">
        <v>16143</v>
      </c>
    </row>
    <row r="2145" spans="1:8" x14ac:dyDescent="0.2">
      <c r="A2145" s="183" t="s">
        <v>4606</v>
      </c>
      <c r="B2145" t="s">
        <v>7973</v>
      </c>
      <c r="C2145">
        <v>182</v>
      </c>
      <c r="D2145" s="221" t="s">
        <v>3057</v>
      </c>
      <c r="E2145" s="186">
        <v>46293</v>
      </c>
      <c r="F2145" t="s">
        <v>16141</v>
      </c>
      <c r="G2145" s="183" t="s">
        <v>16142</v>
      </c>
      <c r="H2145" t="s">
        <v>16143</v>
      </c>
    </row>
    <row r="2146" spans="1:8" x14ac:dyDescent="0.2">
      <c r="A2146" s="183" t="s">
        <v>7974</v>
      </c>
      <c r="B2146" t="s">
        <v>7975</v>
      </c>
      <c r="C2146">
        <v>47</v>
      </c>
      <c r="D2146" s="221" t="s">
        <v>3057</v>
      </c>
      <c r="E2146" s="186">
        <v>46293</v>
      </c>
      <c r="F2146" t="s">
        <v>16141</v>
      </c>
      <c r="G2146" s="183" t="s">
        <v>16142</v>
      </c>
      <c r="H2146" t="s">
        <v>16143</v>
      </c>
    </row>
    <row r="2147" spans="1:8" x14ac:dyDescent="0.2">
      <c r="A2147" s="183" t="s">
        <v>7976</v>
      </c>
      <c r="B2147" t="s">
        <v>7977</v>
      </c>
      <c r="C2147">
        <v>2</v>
      </c>
      <c r="D2147" s="221" t="s">
        <v>3057</v>
      </c>
      <c r="E2147" s="186">
        <v>46293</v>
      </c>
      <c r="F2147" t="s">
        <v>16141</v>
      </c>
      <c r="G2147" s="183" t="s">
        <v>16142</v>
      </c>
      <c r="H2147" t="s">
        <v>16143</v>
      </c>
    </row>
    <row r="2148" spans="1:8" x14ac:dyDescent="0.2">
      <c r="A2148" s="183" t="s">
        <v>7978</v>
      </c>
      <c r="B2148" t="s">
        <v>7979</v>
      </c>
      <c r="C2148">
        <v>6</v>
      </c>
      <c r="D2148" s="221" t="s">
        <v>3057</v>
      </c>
      <c r="E2148" s="186">
        <v>46293</v>
      </c>
      <c r="F2148" t="s">
        <v>16141</v>
      </c>
      <c r="G2148" s="183" t="s">
        <v>16142</v>
      </c>
      <c r="H2148" t="s">
        <v>16143</v>
      </c>
    </row>
    <row r="2149" spans="1:8" x14ac:dyDescent="0.2">
      <c r="A2149" s="183" t="s">
        <v>4607</v>
      </c>
      <c r="B2149" t="s">
        <v>7980</v>
      </c>
      <c r="C2149">
        <v>84</v>
      </c>
      <c r="D2149" s="221" t="s">
        <v>3057</v>
      </c>
      <c r="E2149" s="186">
        <v>46293</v>
      </c>
      <c r="F2149" t="s">
        <v>16141</v>
      </c>
      <c r="G2149" s="183" t="s">
        <v>16142</v>
      </c>
      <c r="H2149" t="s">
        <v>16143</v>
      </c>
    </row>
    <row r="2150" spans="1:8" x14ac:dyDescent="0.2">
      <c r="A2150" s="183" t="s">
        <v>7981</v>
      </c>
      <c r="B2150" t="s">
        <v>7982</v>
      </c>
      <c r="C2150">
        <v>14</v>
      </c>
      <c r="D2150" s="221" t="s">
        <v>3057</v>
      </c>
      <c r="E2150" s="186">
        <v>46293</v>
      </c>
      <c r="F2150" t="s">
        <v>16141</v>
      </c>
      <c r="G2150" s="183" t="s">
        <v>16142</v>
      </c>
      <c r="H2150" t="s">
        <v>16143</v>
      </c>
    </row>
    <row r="2151" spans="1:8" x14ac:dyDescent="0.2">
      <c r="A2151" s="183" t="s">
        <v>7983</v>
      </c>
      <c r="B2151" t="s">
        <v>7984</v>
      </c>
      <c r="C2151">
        <v>21</v>
      </c>
      <c r="D2151" s="221" t="s">
        <v>3057</v>
      </c>
      <c r="E2151" s="186">
        <v>46293</v>
      </c>
      <c r="F2151" t="s">
        <v>16141</v>
      </c>
      <c r="G2151" s="183" t="s">
        <v>16142</v>
      </c>
      <c r="H2151" t="s">
        <v>16143</v>
      </c>
    </row>
    <row r="2152" spans="1:8" x14ac:dyDescent="0.2">
      <c r="A2152" s="183" t="s">
        <v>7985</v>
      </c>
      <c r="B2152" t="s">
        <v>7986</v>
      </c>
      <c r="C2152">
        <v>12</v>
      </c>
      <c r="D2152" s="221" t="s">
        <v>3057</v>
      </c>
      <c r="E2152" s="186">
        <v>46293</v>
      </c>
      <c r="F2152" t="s">
        <v>16141</v>
      </c>
      <c r="G2152" s="183" t="s">
        <v>16142</v>
      </c>
      <c r="H2152" t="s">
        <v>16143</v>
      </c>
    </row>
    <row r="2153" spans="1:8" x14ac:dyDescent="0.2">
      <c r="A2153" s="183" t="s">
        <v>4608</v>
      </c>
      <c r="B2153" t="s">
        <v>7987</v>
      </c>
      <c r="C2153">
        <v>135</v>
      </c>
      <c r="D2153" s="221" t="s">
        <v>3057</v>
      </c>
      <c r="E2153" s="186">
        <v>46293</v>
      </c>
      <c r="F2153" t="s">
        <v>16141</v>
      </c>
      <c r="G2153" s="183" t="s">
        <v>16142</v>
      </c>
      <c r="H2153" t="s">
        <v>16143</v>
      </c>
    </row>
    <row r="2154" spans="1:8" x14ac:dyDescent="0.2">
      <c r="A2154" s="183" t="s">
        <v>7988</v>
      </c>
      <c r="B2154" t="s">
        <v>7989</v>
      </c>
      <c r="C2154">
        <v>8</v>
      </c>
      <c r="D2154" s="221" t="s">
        <v>3057</v>
      </c>
      <c r="E2154" s="186">
        <v>46293</v>
      </c>
      <c r="F2154" t="s">
        <v>16141</v>
      </c>
      <c r="G2154" s="183" t="s">
        <v>16142</v>
      </c>
      <c r="H2154" t="s">
        <v>16143</v>
      </c>
    </row>
    <row r="2155" spans="1:8" x14ac:dyDescent="0.2">
      <c r="A2155" s="183" t="s">
        <v>7990</v>
      </c>
      <c r="B2155" t="s">
        <v>7991</v>
      </c>
      <c r="C2155">
        <v>15</v>
      </c>
      <c r="D2155" s="221" t="s">
        <v>3057</v>
      </c>
      <c r="E2155" s="186">
        <v>46293</v>
      </c>
      <c r="F2155" t="s">
        <v>16141</v>
      </c>
      <c r="G2155" s="183" t="s">
        <v>16142</v>
      </c>
      <c r="H2155" t="s">
        <v>16143</v>
      </c>
    </row>
    <row r="2156" spans="1:8" x14ac:dyDescent="0.2">
      <c r="A2156" s="183" t="s">
        <v>7992</v>
      </c>
      <c r="B2156" t="s">
        <v>7993</v>
      </c>
      <c r="C2156">
        <v>15</v>
      </c>
      <c r="D2156" s="221" t="s">
        <v>3057</v>
      </c>
      <c r="E2156" s="186">
        <v>46293</v>
      </c>
      <c r="F2156" t="s">
        <v>16141</v>
      </c>
      <c r="G2156" s="183" t="s">
        <v>16142</v>
      </c>
      <c r="H2156" t="s">
        <v>16143</v>
      </c>
    </row>
    <row r="2157" spans="1:8" x14ac:dyDescent="0.2">
      <c r="A2157" s="183" t="s">
        <v>4609</v>
      </c>
      <c r="B2157" t="s">
        <v>7994</v>
      </c>
      <c r="C2157">
        <v>44</v>
      </c>
      <c r="D2157" s="221" t="s">
        <v>3057</v>
      </c>
      <c r="E2157" s="186">
        <v>46293</v>
      </c>
      <c r="F2157" t="s">
        <v>16141</v>
      </c>
      <c r="G2157" s="183" t="s">
        <v>16142</v>
      </c>
      <c r="H2157" t="s">
        <v>16143</v>
      </c>
    </row>
    <row r="2158" spans="1:8" x14ac:dyDescent="0.2">
      <c r="A2158" s="183" t="s">
        <v>7995</v>
      </c>
      <c r="B2158" t="s">
        <v>7996</v>
      </c>
      <c r="C2158">
        <v>16</v>
      </c>
      <c r="D2158" s="221" t="s">
        <v>3057</v>
      </c>
      <c r="E2158" s="186">
        <v>46293</v>
      </c>
      <c r="F2158" t="s">
        <v>16141</v>
      </c>
      <c r="G2158" s="183" t="s">
        <v>16142</v>
      </c>
      <c r="H2158" t="s">
        <v>16143</v>
      </c>
    </row>
    <row r="2159" spans="1:8" x14ac:dyDescent="0.2">
      <c r="A2159" s="183" t="s">
        <v>7997</v>
      </c>
      <c r="B2159" t="s">
        <v>7998</v>
      </c>
      <c r="C2159">
        <v>33</v>
      </c>
      <c r="D2159" s="221" t="s">
        <v>3057</v>
      </c>
      <c r="E2159" s="186">
        <v>46293</v>
      </c>
      <c r="F2159" t="s">
        <v>16141</v>
      </c>
      <c r="G2159" s="183" t="s">
        <v>16142</v>
      </c>
      <c r="H2159" t="s">
        <v>16143</v>
      </c>
    </row>
    <row r="2160" spans="1:8" x14ac:dyDescent="0.2">
      <c r="A2160" s="183" t="s">
        <v>7999</v>
      </c>
      <c r="B2160" t="s">
        <v>8000</v>
      </c>
      <c r="C2160">
        <v>7</v>
      </c>
      <c r="D2160" s="221" t="s">
        <v>3057</v>
      </c>
      <c r="E2160" s="186">
        <v>46293</v>
      </c>
      <c r="F2160" t="s">
        <v>16141</v>
      </c>
      <c r="G2160" s="183" t="s">
        <v>16142</v>
      </c>
      <c r="H2160" t="s">
        <v>16143</v>
      </c>
    </row>
    <row r="2161" spans="1:8" x14ac:dyDescent="0.2">
      <c r="A2161" s="183" t="s">
        <v>4610</v>
      </c>
      <c r="B2161" t="s">
        <v>8001</v>
      </c>
      <c r="C2161">
        <v>130</v>
      </c>
      <c r="D2161" s="221" t="s">
        <v>3057</v>
      </c>
      <c r="E2161" s="186">
        <v>46293</v>
      </c>
      <c r="F2161" t="s">
        <v>16141</v>
      </c>
      <c r="G2161" s="183" t="s">
        <v>16142</v>
      </c>
      <c r="H2161" t="s">
        <v>16143</v>
      </c>
    </row>
    <row r="2162" spans="1:8" x14ac:dyDescent="0.2">
      <c r="A2162" s="183" t="s">
        <v>8002</v>
      </c>
      <c r="B2162" t="s">
        <v>8003</v>
      </c>
      <c r="C2162">
        <v>47</v>
      </c>
      <c r="D2162" s="221" t="s">
        <v>3057</v>
      </c>
      <c r="E2162" s="186">
        <v>46293</v>
      </c>
      <c r="F2162" t="s">
        <v>16141</v>
      </c>
      <c r="G2162" s="183" t="s">
        <v>16142</v>
      </c>
      <c r="H2162" t="s">
        <v>16143</v>
      </c>
    </row>
    <row r="2163" spans="1:8" x14ac:dyDescent="0.2">
      <c r="A2163" s="183" t="s">
        <v>8004</v>
      </c>
      <c r="B2163" t="s">
        <v>8005</v>
      </c>
      <c r="C2163">
        <v>17</v>
      </c>
      <c r="D2163" s="221" t="s">
        <v>3057</v>
      </c>
      <c r="E2163" s="186">
        <v>46293</v>
      </c>
      <c r="F2163" t="s">
        <v>16141</v>
      </c>
      <c r="G2163" s="183" t="s">
        <v>16142</v>
      </c>
      <c r="H2163" t="s">
        <v>16143</v>
      </c>
    </row>
    <row r="2164" spans="1:8" x14ac:dyDescent="0.2">
      <c r="A2164" s="183" t="s">
        <v>8006</v>
      </c>
      <c r="B2164" t="s">
        <v>8007</v>
      </c>
      <c r="C2164">
        <v>9</v>
      </c>
      <c r="D2164" s="221" t="s">
        <v>3057</v>
      </c>
      <c r="E2164" s="186">
        <v>46293</v>
      </c>
      <c r="F2164" t="s">
        <v>16141</v>
      </c>
      <c r="G2164" s="183" t="s">
        <v>16142</v>
      </c>
      <c r="H2164" t="s">
        <v>16143</v>
      </c>
    </row>
    <row r="2165" spans="1:8" x14ac:dyDescent="0.2">
      <c r="A2165" s="183" t="s">
        <v>4611</v>
      </c>
      <c r="B2165" t="s">
        <v>8008</v>
      </c>
      <c r="C2165">
        <v>41</v>
      </c>
      <c r="D2165" s="221" t="s">
        <v>3057</v>
      </c>
      <c r="E2165" s="186">
        <v>46293</v>
      </c>
      <c r="F2165" t="s">
        <v>16141</v>
      </c>
      <c r="G2165" s="183" t="s">
        <v>16142</v>
      </c>
      <c r="H2165" t="s">
        <v>16143</v>
      </c>
    </row>
    <row r="2166" spans="1:8" x14ac:dyDescent="0.2">
      <c r="A2166" s="183" t="s">
        <v>8009</v>
      </c>
      <c r="B2166" t="s">
        <v>8010</v>
      </c>
      <c r="C2166">
        <v>22</v>
      </c>
      <c r="D2166" s="221" t="s">
        <v>3057</v>
      </c>
      <c r="E2166" s="186">
        <v>46293</v>
      </c>
      <c r="F2166" t="s">
        <v>16141</v>
      </c>
      <c r="G2166" s="183" t="s">
        <v>16142</v>
      </c>
      <c r="H2166" t="s">
        <v>16143</v>
      </c>
    </row>
    <row r="2167" spans="1:8" x14ac:dyDescent="0.2">
      <c r="A2167" s="183" t="s">
        <v>4612</v>
      </c>
      <c r="B2167" t="s">
        <v>8011</v>
      </c>
      <c r="C2167">
        <v>44</v>
      </c>
      <c r="D2167" s="221" t="s">
        <v>3057</v>
      </c>
      <c r="E2167" s="186">
        <v>46293</v>
      </c>
      <c r="F2167" t="s">
        <v>16141</v>
      </c>
      <c r="G2167" s="183" t="s">
        <v>16142</v>
      </c>
      <c r="H2167" t="s">
        <v>16143</v>
      </c>
    </row>
    <row r="2168" spans="1:8" x14ac:dyDescent="0.2">
      <c r="A2168" s="183" t="s">
        <v>8012</v>
      </c>
      <c r="B2168" t="s">
        <v>8013</v>
      </c>
      <c r="C2168">
        <v>31</v>
      </c>
      <c r="D2168" s="221" t="s">
        <v>3057</v>
      </c>
      <c r="E2168" s="186">
        <v>46293</v>
      </c>
      <c r="F2168" t="s">
        <v>16141</v>
      </c>
      <c r="G2168" s="183" t="s">
        <v>16142</v>
      </c>
      <c r="H2168" t="s">
        <v>16143</v>
      </c>
    </row>
    <row r="2169" spans="1:8" x14ac:dyDescent="0.2">
      <c r="A2169" s="183" t="s">
        <v>8014</v>
      </c>
      <c r="B2169" t="s">
        <v>8015</v>
      </c>
      <c r="C2169">
        <v>14</v>
      </c>
      <c r="D2169" s="221" t="s">
        <v>3057</v>
      </c>
      <c r="E2169" s="186">
        <v>46293</v>
      </c>
      <c r="F2169" t="s">
        <v>16141</v>
      </c>
      <c r="G2169" s="183" t="s">
        <v>16142</v>
      </c>
      <c r="H2169" t="s">
        <v>16143</v>
      </c>
    </row>
    <row r="2170" spans="1:8" x14ac:dyDescent="0.2">
      <c r="A2170" s="183" t="s">
        <v>4613</v>
      </c>
      <c r="B2170" t="s">
        <v>8016</v>
      </c>
      <c r="C2170">
        <v>59</v>
      </c>
      <c r="D2170" s="221" t="s">
        <v>3057</v>
      </c>
      <c r="E2170" s="186">
        <v>46293</v>
      </c>
      <c r="F2170" t="s">
        <v>16141</v>
      </c>
      <c r="G2170" s="183" t="s">
        <v>16142</v>
      </c>
      <c r="H2170" t="s">
        <v>16143</v>
      </c>
    </row>
    <row r="2171" spans="1:8" x14ac:dyDescent="0.2">
      <c r="A2171" s="183" t="s">
        <v>8017</v>
      </c>
      <c r="B2171" t="s">
        <v>8018</v>
      </c>
      <c r="C2171">
        <v>16</v>
      </c>
      <c r="D2171" s="221" t="s">
        <v>3057</v>
      </c>
      <c r="E2171" s="186">
        <v>46293</v>
      </c>
      <c r="F2171" t="s">
        <v>16141</v>
      </c>
      <c r="G2171" s="183" t="s">
        <v>16142</v>
      </c>
      <c r="H2171" t="s">
        <v>16143</v>
      </c>
    </row>
    <row r="2172" spans="1:8" x14ac:dyDescent="0.2">
      <c r="A2172" s="183" t="s">
        <v>4614</v>
      </c>
      <c r="B2172" t="s">
        <v>8019</v>
      </c>
      <c r="C2172">
        <v>76</v>
      </c>
      <c r="D2172" s="221" t="s">
        <v>3057</v>
      </c>
      <c r="E2172" s="186">
        <v>46293</v>
      </c>
      <c r="F2172" t="s">
        <v>16141</v>
      </c>
      <c r="G2172" s="183" t="s">
        <v>16142</v>
      </c>
      <c r="H2172" t="s">
        <v>16143</v>
      </c>
    </row>
    <row r="2173" spans="1:8" x14ac:dyDescent="0.2">
      <c r="A2173" s="183" t="s">
        <v>8020</v>
      </c>
      <c r="B2173" t="s">
        <v>8021</v>
      </c>
      <c r="C2173">
        <v>30</v>
      </c>
      <c r="D2173" s="221" t="s">
        <v>3057</v>
      </c>
      <c r="E2173" s="186">
        <v>46293</v>
      </c>
      <c r="F2173" t="s">
        <v>16141</v>
      </c>
      <c r="G2173" s="183" t="s">
        <v>16142</v>
      </c>
      <c r="H2173" t="s">
        <v>16143</v>
      </c>
    </row>
    <row r="2174" spans="1:8" x14ac:dyDescent="0.2">
      <c r="A2174" s="183" t="s">
        <v>8022</v>
      </c>
      <c r="B2174" t="s">
        <v>8023</v>
      </c>
      <c r="C2174">
        <v>13</v>
      </c>
      <c r="D2174" s="221" t="s">
        <v>3057</v>
      </c>
      <c r="E2174" s="186">
        <v>46293</v>
      </c>
      <c r="F2174" t="s">
        <v>16141</v>
      </c>
      <c r="G2174" s="183" t="s">
        <v>16142</v>
      </c>
      <c r="H2174" t="s">
        <v>16143</v>
      </c>
    </row>
    <row r="2175" spans="1:8" x14ac:dyDescent="0.2">
      <c r="A2175" s="183" t="s">
        <v>4615</v>
      </c>
      <c r="B2175" t="s">
        <v>8024</v>
      </c>
      <c r="C2175">
        <v>23</v>
      </c>
      <c r="D2175" s="221" t="s">
        <v>3057</v>
      </c>
      <c r="E2175" s="186">
        <v>46293</v>
      </c>
      <c r="F2175" t="s">
        <v>16141</v>
      </c>
      <c r="G2175" s="183" t="s">
        <v>16142</v>
      </c>
      <c r="H2175" t="s">
        <v>16143</v>
      </c>
    </row>
    <row r="2176" spans="1:8" x14ac:dyDescent="0.2">
      <c r="A2176" s="183" t="s">
        <v>8025</v>
      </c>
      <c r="B2176" t="s">
        <v>8026</v>
      </c>
      <c r="C2176">
        <v>13</v>
      </c>
      <c r="D2176" s="221" t="s">
        <v>3057</v>
      </c>
      <c r="E2176" s="186">
        <v>46293</v>
      </c>
      <c r="F2176" t="s">
        <v>16141</v>
      </c>
      <c r="G2176" s="183" t="s">
        <v>16142</v>
      </c>
      <c r="H2176" t="s">
        <v>16143</v>
      </c>
    </row>
    <row r="2177" spans="1:8" x14ac:dyDescent="0.2">
      <c r="A2177" s="183" t="s">
        <v>4616</v>
      </c>
      <c r="B2177" t="s">
        <v>8027</v>
      </c>
      <c r="C2177">
        <v>59</v>
      </c>
      <c r="D2177" s="221" t="s">
        <v>3057</v>
      </c>
      <c r="E2177" s="186">
        <v>46293</v>
      </c>
      <c r="F2177" t="s">
        <v>16141</v>
      </c>
      <c r="G2177" s="183" t="s">
        <v>16142</v>
      </c>
      <c r="H2177" t="s">
        <v>16143</v>
      </c>
    </row>
    <row r="2178" spans="1:8" x14ac:dyDescent="0.2">
      <c r="A2178" s="183" t="s">
        <v>8028</v>
      </c>
      <c r="B2178" t="s">
        <v>8029</v>
      </c>
      <c r="C2178">
        <v>24</v>
      </c>
      <c r="D2178" s="221" t="s">
        <v>3057</v>
      </c>
      <c r="E2178" s="186">
        <v>46293</v>
      </c>
      <c r="F2178" t="s">
        <v>16141</v>
      </c>
      <c r="G2178" s="183" t="s">
        <v>16142</v>
      </c>
      <c r="H2178" t="s">
        <v>16143</v>
      </c>
    </row>
    <row r="2179" spans="1:8" x14ac:dyDescent="0.2">
      <c r="A2179" s="183" t="s">
        <v>8030</v>
      </c>
      <c r="B2179" t="s">
        <v>8031</v>
      </c>
      <c r="C2179">
        <v>22</v>
      </c>
      <c r="D2179" s="221" t="s">
        <v>3057</v>
      </c>
      <c r="E2179" s="186">
        <v>46293</v>
      </c>
      <c r="F2179" t="s">
        <v>16141</v>
      </c>
      <c r="G2179" s="183" t="s">
        <v>16142</v>
      </c>
      <c r="H2179" t="s">
        <v>16143</v>
      </c>
    </row>
    <row r="2180" spans="1:8" x14ac:dyDescent="0.2">
      <c r="A2180" s="183" t="s">
        <v>8032</v>
      </c>
      <c r="B2180" t="s">
        <v>8033</v>
      </c>
      <c r="C2180">
        <v>18</v>
      </c>
      <c r="D2180" s="221" t="s">
        <v>3057</v>
      </c>
      <c r="E2180" s="186">
        <v>46293</v>
      </c>
      <c r="F2180" t="s">
        <v>16141</v>
      </c>
      <c r="G2180" s="183" t="s">
        <v>16142</v>
      </c>
      <c r="H2180" t="s">
        <v>16143</v>
      </c>
    </row>
    <row r="2181" spans="1:8" x14ac:dyDescent="0.2">
      <c r="A2181" s="183" t="s">
        <v>4617</v>
      </c>
      <c r="B2181" t="s">
        <v>8034</v>
      </c>
      <c r="C2181">
        <v>17</v>
      </c>
      <c r="D2181" s="221" t="s">
        <v>3057</v>
      </c>
      <c r="E2181" s="186">
        <v>46293</v>
      </c>
      <c r="F2181" t="s">
        <v>16141</v>
      </c>
      <c r="G2181" s="183" t="s">
        <v>16142</v>
      </c>
      <c r="H2181" t="s">
        <v>16143</v>
      </c>
    </row>
    <row r="2182" spans="1:8" x14ac:dyDescent="0.2">
      <c r="A2182" s="183" t="s">
        <v>8035</v>
      </c>
      <c r="B2182" t="s">
        <v>8036</v>
      </c>
      <c r="C2182">
        <v>25</v>
      </c>
      <c r="D2182" s="221" t="s">
        <v>3057</v>
      </c>
      <c r="E2182" s="186">
        <v>46293</v>
      </c>
      <c r="F2182" t="s">
        <v>16141</v>
      </c>
      <c r="G2182" s="183" t="s">
        <v>16142</v>
      </c>
      <c r="H2182" t="s">
        <v>16143</v>
      </c>
    </row>
    <row r="2183" spans="1:8" x14ac:dyDescent="0.2">
      <c r="A2183" s="183" t="s">
        <v>8037</v>
      </c>
      <c r="B2183" t="s">
        <v>8038</v>
      </c>
      <c r="C2183">
        <v>11</v>
      </c>
      <c r="D2183" s="221" t="s">
        <v>3057</v>
      </c>
      <c r="E2183" s="186">
        <v>46293</v>
      </c>
      <c r="F2183" t="s">
        <v>16141</v>
      </c>
      <c r="G2183" s="183" t="s">
        <v>16142</v>
      </c>
      <c r="H2183" t="s">
        <v>16143</v>
      </c>
    </row>
    <row r="2184" spans="1:8" x14ac:dyDescent="0.2">
      <c r="A2184" s="183" t="s">
        <v>4618</v>
      </c>
      <c r="B2184" t="s">
        <v>4619</v>
      </c>
      <c r="C2184">
        <v>34</v>
      </c>
      <c r="D2184" s="221" t="s">
        <v>3057</v>
      </c>
      <c r="E2184" s="186">
        <v>46293</v>
      </c>
      <c r="F2184" t="s">
        <v>16141</v>
      </c>
      <c r="G2184" s="183" t="s">
        <v>16142</v>
      </c>
      <c r="H2184" t="s">
        <v>16143</v>
      </c>
    </row>
    <row r="2185" spans="1:8" x14ac:dyDescent="0.2">
      <c r="A2185" s="183" t="s">
        <v>8039</v>
      </c>
      <c r="B2185" t="s">
        <v>4620</v>
      </c>
      <c r="C2185">
        <v>12</v>
      </c>
      <c r="D2185" s="221" t="s">
        <v>3057</v>
      </c>
      <c r="E2185" s="186">
        <v>46293</v>
      </c>
      <c r="F2185" t="s">
        <v>16141</v>
      </c>
      <c r="G2185" s="183" t="s">
        <v>16142</v>
      </c>
      <c r="H2185" t="s">
        <v>16143</v>
      </c>
    </row>
    <row r="2186" spans="1:8" x14ac:dyDescent="0.2">
      <c r="A2186" s="183" t="s">
        <v>4621</v>
      </c>
      <c r="B2186" t="s">
        <v>4622</v>
      </c>
      <c r="C2186">
        <v>27</v>
      </c>
      <c r="D2186" s="221" t="s">
        <v>3057</v>
      </c>
      <c r="E2186" s="186">
        <v>46293</v>
      </c>
      <c r="F2186" t="s">
        <v>16141</v>
      </c>
      <c r="G2186" s="183" t="s">
        <v>16142</v>
      </c>
      <c r="H2186" t="s">
        <v>16143</v>
      </c>
    </row>
    <row r="2187" spans="1:8" x14ac:dyDescent="0.2">
      <c r="A2187" s="183" t="s">
        <v>8040</v>
      </c>
      <c r="B2187" t="s">
        <v>4623</v>
      </c>
      <c r="C2187">
        <v>15</v>
      </c>
      <c r="D2187" s="221" t="s">
        <v>3057</v>
      </c>
      <c r="E2187" s="186">
        <v>46293</v>
      </c>
      <c r="F2187" t="s">
        <v>16141</v>
      </c>
      <c r="G2187" s="183" t="s">
        <v>16142</v>
      </c>
      <c r="H2187" t="s">
        <v>16143</v>
      </c>
    </row>
    <row r="2188" spans="1:8" x14ac:dyDescent="0.2">
      <c r="A2188" s="183" t="s">
        <v>4624</v>
      </c>
      <c r="B2188" t="s">
        <v>4625</v>
      </c>
      <c r="C2188">
        <v>25</v>
      </c>
      <c r="D2188" s="221" t="s">
        <v>3057</v>
      </c>
      <c r="E2188" s="186">
        <v>46293</v>
      </c>
      <c r="F2188" t="s">
        <v>16141</v>
      </c>
      <c r="G2188" s="183" t="s">
        <v>16142</v>
      </c>
      <c r="H2188" t="s">
        <v>16143</v>
      </c>
    </row>
    <row r="2189" spans="1:8" x14ac:dyDescent="0.2">
      <c r="A2189" s="183" t="s">
        <v>4626</v>
      </c>
      <c r="B2189" t="s">
        <v>4627</v>
      </c>
      <c r="C2189">
        <v>0</v>
      </c>
      <c r="D2189" s="221" t="s">
        <v>3057</v>
      </c>
      <c r="E2189" s="186">
        <v>46293</v>
      </c>
      <c r="F2189" t="s">
        <v>16141</v>
      </c>
      <c r="G2189" s="183" t="s">
        <v>16145</v>
      </c>
      <c r="H2189" t="s">
        <v>16146</v>
      </c>
    </row>
    <row r="2190" spans="1:8" x14ac:dyDescent="0.2">
      <c r="A2190" s="183" t="s">
        <v>4626</v>
      </c>
      <c r="B2190" t="s">
        <v>4627</v>
      </c>
      <c r="C2190">
        <v>17</v>
      </c>
      <c r="D2190" s="221" t="s">
        <v>3057</v>
      </c>
      <c r="E2190" s="186">
        <v>46293</v>
      </c>
      <c r="F2190" t="s">
        <v>16141</v>
      </c>
      <c r="G2190" s="183" t="s">
        <v>16142</v>
      </c>
      <c r="H2190" t="s">
        <v>16143</v>
      </c>
    </row>
    <row r="2191" spans="1:8" x14ac:dyDescent="0.2">
      <c r="A2191" s="183" t="s">
        <v>4628</v>
      </c>
      <c r="B2191" t="s">
        <v>4629</v>
      </c>
      <c r="C2191">
        <v>27</v>
      </c>
      <c r="D2191" s="221" t="s">
        <v>3057</v>
      </c>
      <c r="E2191" s="186">
        <v>46293</v>
      </c>
      <c r="F2191" t="s">
        <v>16141</v>
      </c>
      <c r="G2191" s="183" t="s">
        <v>16142</v>
      </c>
      <c r="H2191" t="s">
        <v>16143</v>
      </c>
    </row>
    <row r="2192" spans="1:8" x14ac:dyDescent="0.2">
      <c r="A2192" s="183" t="s">
        <v>8041</v>
      </c>
      <c r="B2192" t="s">
        <v>4630</v>
      </c>
      <c r="C2192">
        <v>10</v>
      </c>
      <c r="D2192" s="221" t="s">
        <v>3057</v>
      </c>
      <c r="E2192" s="186">
        <v>46293</v>
      </c>
      <c r="F2192" t="s">
        <v>16141</v>
      </c>
      <c r="G2192" s="183" t="s">
        <v>16142</v>
      </c>
      <c r="H2192" t="s">
        <v>16143</v>
      </c>
    </row>
    <row r="2193" spans="1:8" x14ac:dyDescent="0.2">
      <c r="A2193" s="183" t="s">
        <v>4631</v>
      </c>
      <c r="B2193" t="s">
        <v>4632</v>
      </c>
      <c r="C2193">
        <v>22</v>
      </c>
      <c r="D2193" s="221" t="s">
        <v>3057</v>
      </c>
      <c r="E2193" s="186">
        <v>46293</v>
      </c>
      <c r="F2193" t="s">
        <v>16141</v>
      </c>
      <c r="G2193" s="183" t="s">
        <v>16142</v>
      </c>
      <c r="H2193" t="s">
        <v>16143</v>
      </c>
    </row>
    <row r="2194" spans="1:8" x14ac:dyDescent="0.2">
      <c r="A2194" s="183" t="s">
        <v>8042</v>
      </c>
      <c r="B2194" t="s">
        <v>4633</v>
      </c>
      <c r="C2194">
        <v>34</v>
      </c>
      <c r="D2194" s="221" t="s">
        <v>3057</v>
      </c>
      <c r="E2194" s="186">
        <v>46293</v>
      </c>
      <c r="F2194" t="s">
        <v>16141</v>
      </c>
      <c r="G2194" s="183" t="s">
        <v>16142</v>
      </c>
      <c r="H2194" t="s">
        <v>16143</v>
      </c>
    </row>
    <row r="2195" spans="1:8" x14ac:dyDescent="0.2">
      <c r="A2195" s="183" t="s">
        <v>4634</v>
      </c>
      <c r="B2195" t="s">
        <v>4635</v>
      </c>
      <c r="C2195">
        <v>13</v>
      </c>
      <c r="D2195" s="221" t="s">
        <v>3057</v>
      </c>
      <c r="E2195" s="186">
        <v>46293</v>
      </c>
      <c r="F2195" t="s">
        <v>16141</v>
      </c>
      <c r="G2195" s="183" t="s">
        <v>16142</v>
      </c>
      <c r="H2195" t="s">
        <v>16143</v>
      </c>
    </row>
    <row r="2196" spans="1:8" x14ac:dyDescent="0.2">
      <c r="A2196" s="183" t="s">
        <v>8043</v>
      </c>
      <c r="B2196" t="s">
        <v>4636</v>
      </c>
      <c r="C2196">
        <v>20</v>
      </c>
      <c r="D2196" s="221" t="s">
        <v>3057</v>
      </c>
      <c r="E2196" s="186">
        <v>46293</v>
      </c>
      <c r="F2196" t="s">
        <v>16141</v>
      </c>
      <c r="G2196" s="183" t="s">
        <v>16142</v>
      </c>
      <c r="H2196" t="s">
        <v>16143</v>
      </c>
    </row>
    <row r="2197" spans="1:8" x14ac:dyDescent="0.2">
      <c r="A2197" s="183" t="s">
        <v>8044</v>
      </c>
      <c r="B2197" t="s">
        <v>4637</v>
      </c>
      <c r="C2197">
        <v>38</v>
      </c>
      <c r="D2197" s="221" t="s">
        <v>3057</v>
      </c>
      <c r="E2197" s="186">
        <v>46293</v>
      </c>
      <c r="F2197" t="s">
        <v>16141</v>
      </c>
      <c r="G2197" s="183" t="s">
        <v>16142</v>
      </c>
      <c r="H2197" t="s">
        <v>16143</v>
      </c>
    </row>
    <row r="2198" spans="1:8" x14ac:dyDescent="0.2">
      <c r="A2198" s="183" t="s">
        <v>8045</v>
      </c>
      <c r="B2198" t="s">
        <v>8046</v>
      </c>
      <c r="C2198">
        <v>8</v>
      </c>
      <c r="D2198" s="221" t="s">
        <v>3057</v>
      </c>
      <c r="E2198" s="186">
        <v>46293</v>
      </c>
      <c r="F2198" t="s">
        <v>16141</v>
      </c>
      <c r="G2198" s="183" t="s">
        <v>16142</v>
      </c>
      <c r="H2198" t="s">
        <v>16143</v>
      </c>
    </row>
    <row r="2199" spans="1:8" x14ac:dyDescent="0.2">
      <c r="A2199" s="183" t="s">
        <v>4638</v>
      </c>
      <c r="B2199" t="s">
        <v>8047</v>
      </c>
      <c r="C2199">
        <v>3</v>
      </c>
      <c r="D2199" s="221" t="s">
        <v>3057</v>
      </c>
      <c r="E2199" s="186">
        <v>46293</v>
      </c>
      <c r="F2199" t="s">
        <v>16141</v>
      </c>
      <c r="G2199" s="183" t="s">
        <v>16142</v>
      </c>
      <c r="H2199" t="s">
        <v>16143</v>
      </c>
    </row>
    <row r="2200" spans="1:8" x14ac:dyDescent="0.2">
      <c r="A2200" s="183" t="s">
        <v>4639</v>
      </c>
      <c r="B2200" t="s">
        <v>8048</v>
      </c>
      <c r="C2200">
        <v>1</v>
      </c>
      <c r="D2200" s="221" t="s">
        <v>3057</v>
      </c>
      <c r="E2200" s="186">
        <v>46293</v>
      </c>
      <c r="F2200" t="s">
        <v>16141</v>
      </c>
      <c r="G2200" s="183" t="s">
        <v>16142</v>
      </c>
      <c r="H2200" t="s">
        <v>16143</v>
      </c>
    </row>
    <row r="2201" spans="1:8" x14ac:dyDescent="0.2">
      <c r="A2201" s="183" t="s">
        <v>8049</v>
      </c>
      <c r="B2201" t="s">
        <v>8050</v>
      </c>
      <c r="C2201">
        <v>32</v>
      </c>
      <c r="D2201" s="221" t="s">
        <v>3057</v>
      </c>
      <c r="E2201" s="186">
        <v>46293</v>
      </c>
      <c r="F2201" t="s">
        <v>16141</v>
      </c>
      <c r="G2201" s="183" t="s">
        <v>16142</v>
      </c>
      <c r="H2201" t="s">
        <v>16143</v>
      </c>
    </row>
    <row r="2202" spans="1:8" x14ac:dyDescent="0.2">
      <c r="A2202" s="183" t="s">
        <v>4640</v>
      </c>
      <c r="B2202" t="s">
        <v>8051</v>
      </c>
      <c r="C2202">
        <v>1</v>
      </c>
      <c r="D2202" s="221" t="s">
        <v>3057</v>
      </c>
      <c r="E2202" s="186">
        <v>46293</v>
      </c>
      <c r="F2202" t="s">
        <v>16141</v>
      </c>
      <c r="G2202" s="183" t="s">
        <v>16142</v>
      </c>
      <c r="H2202" t="s">
        <v>16143</v>
      </c>
    </row>
    <row r="2203" spans="1:8" x14ac:dyDescent="0.2">
      <c r="A2203" s="183" t="s">
        <v>8052</v>
      </c>
      <c r="B2203" t="s">
        <v>8053</v>
      </c>
      <c r="C2203">
        <v>1</v>
      </c>
      <c r="D2203" s="221" t="s">
        <v>3057</v>
      </c>
      <c r="E2203" s="186">
        <v>46293</v>
      </c>
      <c r="F2203" t="s">
        <v>16141</v>
      </c>
      <c r="G2203" s="183" t="s">
        <v>16142</v>
      </c>
      <c r="H2203" t="s">
        <v>16143</v>
      </c>
    </row>
    <row r="2204" spans="1:8" x14ac:dyDescent="0.2">
      <c r="A2204" s="183" t="s">
        <v>8054</v>
      </c>
      <c r="B2204" t="s">
        <v>8055</v>
      </c>
      <c r="C2204">
        <v>4</v>
      </c>
      <c r="D2204" s="221" t="s">
        <v>3057</v>
      </c>
      <c r="E2204" s="186">
        <v>46293</v>
      </c>
      <c r="F2204" t="s">
        <v>16141</v>
      </c>
      <c r="G2204" s="183" t="s">
        <v>16142</v>
      </c>
      <c r="H2204" t="s">
        <v>16143</v>
      </c>
    </row>
    <row r="2205" spans="1:8" x14ac:dyDescent="0.2">
      <c r="A2205" s="183" t="s">
        <v>8056</v>
      </c>
      <c r="B2205" t="s">
        <v>8057</v>
      </c>
      <c r="C2205">
        <v>1</v>
      </c>
      <c r="D2205" s="221" t="s">
        <v>3057</v>
      </c>
      <c r="E2205" s="186">
        <v>46293</v>
      </c>
      <c r="F2205" t="s">
        <v>16141</v>
      </c>
      <c r="G2205" s="183" t="s">
        <v>16142</v>
      </c>
      <c r="H2205" t="s">
        <v>16143</v>
      </c>
    </row>
    <row r="2206" spans="1:8" x14ac:dyDescent="0.2">
      <c r="A2206" s="183" t="s">
        <v>8058</v>
      </c>
      <c r="B2206" t="s">
        <v>8059</v>
      </c>
      <c r="C2206">
        <v>14</v>
      </c>
      <c r="D2206" s="221" t="s">
        <v>3057</v>
      </c>
      <c r="E2206" s="186">
        <v>46293</v>
      </c>
      <c r="F2206" t="s">
        <v>16141</v>
      </c>
      <c r="G2206" s="183" t="s">
        <v>16142</v>
      </c>
      <c r="H2206" t="s">
        <v>16143</v>
      </c>
    </row>
    <row r="2207" spans="1:8" x14ac:dyDescent="0.2">
      <c r="A2207" s="183" t="s">
        <v>8060</v>
      </c>
      <c r="B2207" t="s">
        <v>8061</v>
      </c>
      <c r="C2207">
        <v>1</v>
      </c>
      <c r="D2207" s="221" t="s">
        <v>3057</v>
      </c>
      <c r="E2207" s="186">
        <v>46293</v>
      </c>
      <c r="F2207" t="s">
        <v>16141</v>
      </c>
      <c r="G2207" s="183" t="s">
        <v>16142</v>
      </c>
      <c r="H2207" t="s">
        <v>16143</v>
      </c>
    </row>
    <row r="2208" spans="1:8" x14ac:dyDescent="0.2">
      <c r="A2208" s="183" t="s">
        <v>8062</v>
      </c>
      <c r="B2208" t="s">
        <v>8063</v>
      </c>
      <c r="C2208">
        <v>6</v>
      </c>
      <c r="D2208" s="221" t="s">
        <v>3057</v>
      </c>
      <c r="E2208" s="186">
        <v>46293</v>
      </c>
      <c r="F2208" t="s">
        <v>16141</v>
      </c>
      <c r="G2208" s="183" t="s">
        <v>16142</v>
      </c>
      <c r="H2208" t="s">
        <v>16143</v>
      </c>
    </row>
    <row r="2209" spans="1:8" x14ac:dyDescent="0.2">
      <c r="A2209" s="183" t="s">
        <v>8064</v>
      </c>
      <c r="B2209" t="s">
        <v>8065</v>
      </c>
      <c r="C2209">
        <v>10</v>
      </c>
      <c r="D2209" s="221" t="s">
        <v>3057</v>
      </c>
      <c r="E2209" s="186">
        <v>46293</v>
      </c>
      <c r="F2209" t="s">
        <v>16141</v>
      </c>
      <c r="G2209" s="183" t="s">
        <v>16142</v>
      </c>
      <c r="H2209" t="s">
        <v>16143</v>
      </c>
    </row>
    <row r="2210" spans="1:8" x14ac:dyDescent="0.2">
      <c r="A2210" s="183" t="s">
        <v>8066</v>
      </c>
      <c r="B2210" t="s">
        <v>8067</v>
      </c>
      <c r="C2210">
        <v>354</v>
      </c>
      <c r="D2210" s="221" t="s">
        <v>3057</v>
      </c>
      <c r="E2210" s="186">
        <v>46293</v>
      </c>
      <c r="F2210" t="s">
        <v>16141</v>
      </c>
      <c r="G2210" s="183" t="s">
        <v>16142</v>
      </c>
      <c r="H2210" t="s">
        <v>16143</v>
      </c>
    </row>
    <row r="2211" spans="1:8" x14ac:dyDescent="0.2">
      <c r="A2211" s="183" t="s">
        <v>8068</v>
      </c>
      <c r="B2211" t="s">
        <v>8069</v>
      </c>
      <c r="C2211">
        <v>489</v>
      </c>
      <c r="D2211" s="221" t="s">
        <v>3057</v>
      </c>
      <c r="E2211" s="186">
        <v>46293</v>
      </c>
      <c r="F2211" t="s">
        <v>16141</v>
      </c>
      <c r="G2211" s="183" t="s">
        <v>16142</v>
      </c>
      <c r="H2211" t="s">
        <v>16143</v>
      </c>
    </row>
    <row r="2212" spans="1:8" x14ac:dyDescent="0.2">
      <c r="A2212" s="183" t="s">
        <v>8070</v>
      </c>
      <c r="B2212" t="s">
        <v>8071</v>
      </c>
      <c r="C2212">
        <v>212</v>
      </c>
      <c r="D2212" s="221" t="s">
        <v>3057</v>
      </c>
      <c r="E2212" s="186">
        <v>46293</v>
      </c>
      <c r="F2212" t="s">
        <v>16141</v>
      </c>
      <c r="G2212" s="183" t="s">
        <v>16142</v>
      </c>
      <c r="H2212" t="s">
        <v>16143</v>
      </c>
    </row>
    <row r="2213" spans="1:8" x14ac:dyDescent="0.2">
      <c r="A2213" s="183" t="s">
        <v>8072</v>
      </c>
      <c r="B2213" t="s">
        <v>8073</v>
      </c>
      <c r="C2213">
        <v>387</v>
      </c>
      <c r="D2213" s="221" t="s">
        <v>3057</v>
      </c>
      <c r="E2213" s="186">
        <v>46293</v>
      </c>
      <c r="F2213" t="s">
        <v>16141</v>
      </c>
      <c r="G2213" s="183" t="s">
        <v>16142</v>
      </c>
      <c r="H2213" t="s">
        <v>16143</v>
      </c>
    </row>
    <row r="2214" spans="1:8" x14ac:dyDescent="0.2">
      <c r="A2214" s="183" t="s">
        <v>8074</v>
      </c>
      <c r="B2214" t="s">
        <v>8075</v>
      </c>
      <c r="C2214">
        <v>262</v>
      </c>
      <c r="D2214" s="221" t="s">
        <v>3057</v>
      </c>
      <c r="E2214" s="186">
        <v>46293</v>
      </c>
      <c r="F2214" t="s">
        <v>16141</v>
      </c>
      <c r="G2214" s="183" t="s">
        <v>16142</v>
      </c>
      <c r="H2214" t="s">
        <v>16143</v>
      </c>
    </row>
    <row r="2215" spans="1:8" x14ac:dyDescent="0.2">
      <c r="A2215" s="183" t="s">
        <v>8076</v>
      </c>
      <c r="B2215" t="s">
        <v>8077</v>
      </c>
      <c r="C2215">
        <v>177</v>
      </c>
      <c r="D2215" s="221" t="s">
        <v>3057</v>
      </c>
      <c r="E2215" s="186">
        <v>46293</v>
      </c>
      <c r="F2215" t="s">
        <v>16141</v>
      </c>
      <c r="G2215" s="183" t="s">
        <v>16142</v>
      </c>
      <c r="H2215" t="s">
        <v>16143</v>
      </c>
    </row>
    <row r="2216" spans="1:8" x14ac:dyDescent="0.2">
      <c r="A2216" s="183" t="s">
        <v>8078</v>
      </c>
      <c r="B2216" t="s">
        <v>8079</v>
      </c>
      <c r="C2216">
        <v>93</v>
      </c>
      <c r="D2216" s="221" t="s">
        <v>3057</v>
      </c>
      <c r="E2216" s="186">
        <v>46293</v>
      </c>
      <c r="F2216" t="s">
        <v>16141</v>
      </c>
      <c r="G2216" s="183" t="s">
        <v>16142</v>
      </c>
      <c r="H2216" t="s">
        <v>16143</v>
      </c>
    </row>
    <row r="2217" spans="1:8" x14ac:dyDescent="0.2">
      <c r="A2217" s="183" t="s">
        <v>4641</v>
      </c>
      <c r="B2217" t="s">
        <v>4642</v>
      </c>
      <c r="C2217">
        <v>59</v>
      </c>
      <c r="D2217" s="221" t="s">
        <v>3057</v>
      </c>
      <c r="E2217" s="186">
        <v>46293</v>
      </c>
      <c r="F2217" t="s">
        <v>16141</v>
      </c>
      <c r="G2217" s="183" t="s">
        <v>16142</v>
      </c>
      <c r="H2217" t="s">
        <v>16143</v>
      </c>
    </row>
    <row r="2218" spans="1:8" x14ac:dyDescent="0.2">
      <c r="A2218" s="183" t="s">
        <v>8080</v>
      </c>
      <c r="B2218" t="s">
        <v>8081</v>
      </c>
      <c r="C2218">
        <v>50</v>
      </c>
      <c r="D2218" s="221" t="s">
        <v>3057</v>
      </c>
      <c r="E2218" s="186">
        <v>46293</v>
      </c>
      <c r="F2218" t="s">
        <v>16141</v>
      </c>
      <c r="G2218" s="183" t="s">
        <v>16142</v>
      </c>
      <c r="H2218" t="s">
        <v>16143</v>
      </c>
    </row>
    <row r="2219" spans="1:8" x14ac:dyDescent="0.2">
      <c r="A2219" s="183" t="s">
        <v>8082</v>
      </c>
      <c r="B2219" t="s">
        <v>8083</v>
      </c>
      <c r="C2219">
        <v>9</v>
      </c>
      <c r="D2219" s="221" t="s">
        <v>3057</v>
      </c>
      <c r="E2219" s="186">
        <v>46293</v>
      </c>
      <c r="F2219" t="s">
        <v>16141</v>
      </c>
      <c r="G2219" s="183" t="s">
        <v>16142</v>
      </c>
      <c r="H2219" t="s">
        <v>16143</v>
      </c>
    </row>
    <row r="2220" spans="1:8" x14ac:dyDescent="0.2">
      <c r="A2220" s="183" t="s">
        <v>4643</v>
      </c>
      <c r="B2220" t="s">
        <v>8084</v>
      </c>
      <c r="C2220">
        <v>86</v>
      </c>
      <c r="D2220" s="221" t="s">
        <v>3057</v>
      </c>
      <c r="E2220" s="186">
        <v>46293</v>
      </c>
      <c r="F2220" t="s">
        <v>16141</v>
      </c>
      <c r="G2220" s="183" t="s">
        <v>16142</v>
      </c>
      <c r="H2220" t="s">
        <v>16143</v>
      </c>
    </row>
    <row r="2221" spans="1:8" x14ac:dyDescent="0.2">
      <c r="A2221" s="183" t="s">
        <v>8085</v>
      </c>
      <c r="B2221" t="s">
        <v>8086</v>
      </c>
      <c r="C2221">
        <v>13</v>
      </c>
      <c r="D2221" s="221" t="s">
        <v>3057</v>
      </c>
      <c r="E2221" s="186">
        <v>46293</v>
      </c>
      <c r="F2221" t="s">
        <v>16141</v>
      </c>
      <c r="G2221" s="183" t="s">
        <v>16142</v>
      </c>
      <c r="H2221" t="s">
        <v>16143</v>
      </c>
    </row>
    <row r="2222" spans="1:8" x14ac:dyDescent="0.2">
      <c r="A2222" s="183" t="s">
        <v>8087</v>
      </c>
      <c r="B2222" t="s">
        <v>8088</v>
      </c>
      <c r="C2222">
        <v>44</v>
      </c>
      <c r="D2222" s="221" t="s">
        <v>3057</v>
      </c>
      <c r="E2222" s="186">
        <v>46293</v>
      </c>
      <c r="F2222" t="s">
        <v>16141</v>
      </c>
      <c r="G2222" s="183" t="s">
        <v>16142</v>
      </c>
      <c r="H2222" t="s">
        <v>16143</v>
      </c>
    </row>
    <row r="2223" spans="1:8" x14ac:dyDescent="0.2">
      <c r="A2223" s="183" t="s">
        <v>8089</v>
      </c>
      <c r="B2223" t="s">
        <v>8090</v>
      </c>
      <c r="C2223">
        <v>26</v>
      </c>
      <c r="D2223" s="221" t="s">
        <v>3057</v>
      </c>
      <c r="E2223" s="186">
        <v>46293</v>
      </c>
      <c r="F2223" t="s">
        <v>16141</v>
      </c>
      <c r="G2223" s="183" t="s">
        <v>16142</v>
      </c>
      <c r="H2223" t="s">
        <v>16143</v>
      </c>
    </row>
    <row r="2224" spans="1:8" x14ac:dyDescent="0.2">
      <c r="A2224" s="183" t="s">
        <v>8091</v>
      </c>
      <c r="B2224" t="s">
        <v>8092</v>
      </c>
      <c r="C2224">
        <v>50</v>
      </c>
      <c r="D2224" s="221" t="s">
        <v>3057</v>
      </c>
      <c r="E2224" s="186">
        <v>46293</v>
      </c>
      <c r="F2224" t="s">
        <v>16141</v>
      </c>
      <c r="G2224" s="183" t="s">
        <v>16142</v>
      </c>
      <c r="H2224" t="s">
        <v>16143</v>
      </c>
    </row>
    <row r="2225" spans="1:8" x14ac:dyDescent="0.2">
      <c r="A2225" s="183" t="s">
        <v>8093</v>
      </c>
      <c r="B2225" t="s">
        <v>8094</v>
      </c>
      <c r="C2225">
        <v>22</v>
      </c>
      <c r="D2225" s="221" t="s">
        <v>3057</v>
      </c>
      <c r="E2225" s="186">
        <v>46293</v>
      </c>
      <c r="F2225" t="s">
        <v>16141</v>
      </c>
      <c r="G2225" s="183" t="s">
        <v>16142</v>
      </c>
      <c r="H2225" t="s">
        <v>16143</v>
      </c>
    </row>
    <row r="2226" spans="1:8" x14ac:dyDescent="0.2">
      <c r="A2226" s="183" t="s">
        <v>8095</v>
      </c>
      <c r="B2226" t="s">
        <v>8096</v>
      </c>
      <c r="C2226">
        <v>57</v>
      </c>
      <c r="D2226" s="221" t="s">
        <v>3057</v>
      </c>
      <c r="E2226" s="186">
        <v>46293</v>
      </c>
      <c r="F2226" t="s">
        <v>16141</v>
      </c>
      <c r="G2226" s="183" t="s">
        <v>16142</v>
      </c>
      <c r="H2226" t="s">
        <v>16143</v>
      </c>
    </row>
    <row r="2227" spans="1:8" x14ac:dyDescent="0.2">
      <c r="A2227" s="183" t="s">
        <v>8097</v>
      </c>
      <c r="B2227" t="s">
        <v>8098</v>
      </c>
      <c r="C2227">
        <v>12</v>
      </c>
      <c r="D2227" s="221" t="s">
        <v>3057</v>
      </c>
      <c r="E2227" s="186">
        <v>46293</v>
      </c>
      <c r="F2227" t="s">
        <v>16141</v>
      </c>
      <c r="G2227" s="183" t="s">
        <v>16142</v>
      </c>
      <c r="H2227" t="s">
        <v>16143</v>
      </c>
    </row>
    <row r="2228" spans="1:8" x14ac:dyDescent="0.2">
      <c r="A2228" s="183" t="s">
        <v>8099</v>
      </c>
      <c r="B2228" t="s">
        <v>8100</v>
      </c>
      <c r="C2228">
        <v>12</v>
      </c>
      <c r="D2228" s="221" t="s">
        <v>3057</v>
      </c>
      <c r="E2228" s="186">
        <v>46293</v>
      </c>
      <c r="F2228" t="s">
        <v>16141</v>
      </c>
      <c r="G2228" s="183" t="s">
        <v>16142</v>
      </c>
      <c r="H2228" t="s">
        <v>16143</v>
      </c>
    </row>
    <row r="2229" spans="1:8" x14ac:dyDescent="0.2">
      <c r="A2229" s="183" t="s">
        <v>8101</v>
      </c>
      <c r="B2229" t="s">
        <v>8102</v>
      </c>
      <c r="C2229">
        <v>8</v>
      </c>
      <c r="D2229" s="221" t="s">
        <v>3057</v>
      </c>
      <c r="E2229" s="186">
        <v>46293</v>
      </c>
      <c r="F2229" t="s">
        <v>16141</v>
      </c>
      <c r="G2229" s="183" t="s">
        <v>16142</v>
      </c>
      <c r="H2229" t="s">
        <v>16143</v>
      </c>
    </row>
    <row r="2230" spans="1:8" x14ac:dyDescent="0.2">
      <c r="A2230" s="183" t="s">
        <v>8103</v>
      </c>
      <c r="B2230" t="s">
        <v>8104</v>
      </c>
      <c r="C2230">
        <v>33</v>
      </c>
      <c r="D2230" s="221" t="s">
        <v>3057</v>
      </c>
      <c r="E2230" s="186">
        <v>46293</v>
      </c>
      <c r="F2230" t="s">
        <v>16141</v>
      </c>
      <c r="G2230" s="183" t="s">
        <v>16142</v>
      </c>
      <c r="H2230" t="s">
        <v>16143</v>
      </c>
    </row>
    <row r="2231" spans="1:8" x14ac:dyDescent="0.2">
      <c r="A2231" s="183" t="s">
        <v>8105</v>
      </c>
      <c r="B2231" t="s">
        <v>8106</v>
      </c>
      <c r="C2231">
        <v>8</v>
      </c>
      <c r="D2231" s="221" t="s">
        <v>3057</v>
      </c>
      <c r="E2231" s="186">
        <v>46293</v>
      </c>
      <c r="F2231" t="s">
        <v>16141</v>
      </c>
      <c r="G2231" s="183" t="s">
        <v>16142</v>
      </c>
      <c r="H2231" t="s">
        <v>16143</v>
      </c>
    </row>
    <row r="2232" spans="1:8" x14ac:dyDescent="0.2">
      <c r="A2232" s="183" t="s">
        <v>8107</v>
      </c>
      <c r="B2232" t="s">
        <v>8108</v>
      </c>
      <c r="C2232">
        <v>5</v>
      </c>
      <c r="D2232" s="221" t="s">
        <v>3057</v>
      </c>
      <c r="E2232" s="186">
        <v>46293</v>
      </c>
      <c r="F2232" t="s">
        <v>16141</v>
      </c>
      <c r="G2232" s="183" t="s">
        <v>16142</v>
      </c>
      <c r="H2232" t="s">
        <v>16143</v>
      </c>
    </row>
    <row r="2233" spans="1:8" x14ac:dyDescent="0.2">
      <c r="A2233" s="183" t="s">
        <v>8109</v>
      </c>
      <c r="B2233" t="s">
        <v>8110</v>
      </c>
      <c r="C2233">
        <v>6</v>
      </c>
      <c r="D2233" s="221" t="s">
        <v>3057</v>
      </c>
      <c r="E2233" s="186">
        <v>46293</v>
      </c>
      <c r="F2233" t="s">
        <v>16141</v>
      </c>
      <c r="G2233" s="183" t="s">
        <v>16142</v>
      </c>
      <c r="H2233" t="s">
        <v>16143</v>
      </c>
    </row>
    <row r="2234" spans="1:8" x14ac:dyDescent="0.2">
      <c r="A2234" s="183" t="s">
        <v>8111</v>
      </c>
      <c r="B2234" t="s">
        <v>8112</v>
      </c>
      <c r="C2234">
        <v>7</v>
      </c>
      <c r="D2234" s="221" t="s">
        <v>3057</v>
      </c>
      <c r="E2234" s="186">
        <v>46293</v>
      </c>
      <c r="F2234" t="s">
        <v>16141</v>
      </c>
      <c r="G2234" s="183" t="s">
        <v>16142</v>
      </c>
      <c r="H2234" t="s">
        <v>16143</v>
      </c>
    </row>
    <row r="2235" spans="1:8" x14ac:dyDescent="0.2">
      <c r="A2235" s="183" t="s">
        <v>8113</v>
      </c>
      <c r="B2235" t="s">
        <v>8114</v>
      </c>
      <c r="C2235">
        <v>7</v>
      </c>
      <c r="D2235" s="221" t="s">
        <v>3057</v>
      </c>
      <c r="E2235" s="186">
        <v>46293</v>
      </c>
      <c r="F2235" t="s">
        <v>16141</v>
      </c>
      <c r="G2235" s="183" t="s">
        <v>16142</v>
      </c>
      <c r="H2235" t="s">
        <v>16143</v>
      </c>
    </row>
    <row r="2236" spans="1:8" x14ac:dyDescent="0.2">
      <c r="A2236" s="183" t="s">
        <v>8115</v>
      </c>
      <c r="B2236" t="s">
        <v>3589</v>
      </c>
      <c r="C2236">
        <v>9</v>
      </c>
      <c r="D2236" s="221" t="s">
        <v>3057</v>
      </c>
      <c r="E2236" s="186">
        <v>46293</v>
      </c>
      <c r="F2236" t="s">
        <v>16141</v>
      </c>
      <c r="G2236" s="183" t="s">
        <v>16142</v>
      </c>
      <c r="H2236" t="s">
        <v>16143</v>
      </c>
    </row>
    <row r="2237" spans="1:8" x14ac:dyDescent="0.2">
      <c r="A2237" s="183" t="s">
        <v>8116</v>
      </c>
      <c r="B2237" t="s">
        <v>8117</v>
      </c>
      <c r="C2237">
        <v>8</v>
      </c>
      <c r="D2237" s="221" t="s">
        <v>3057</v>
      </c>
      <c r="E2237" s="186">
        <v>46293</v>
      </c>
      <c r="F2237" t="s">
        <v>16141</v>
      </c>
      <c r="G2237" s="183" t="s">
        <v>16142</v>
      </c>
      <c r="H2237" t="s">
        <v>16143</v>
      </c>
    </row>
    <row r="2238" spans="1:8" x14ac:dyDescent="0.2">
      <c r="A2238" s="183" t="s">
        <v>8118</v>
      </c>
      <c r="B2238" t="s">
        <v>8119</v>
      </c>
      <c r="C2238">
        <v>11</v>
      </c>
      <c r="D2238" s="221" t="s">
        <v>3057</v>
      </c>
      <c r="E2238" s="186">
        <v>46293</v>
      </c>
      <c r="F2238" t="s">
        <v>16141</v>
      </c>
      <c r="G2238" s="183" t="s">
        <v>16142</v>
      </c>
      <c r="H2238" t="s">
        <v>16143</v>
      </c>
    </row>
    <row r="2239" spans="1:8" x14ac:dyDescent="0.2">
      <c r="A2239" s="183" t="s">
        <v>8120</v>
      </c>
      <c r="B2239" t="s">
        <v>8121</v>
      </c>
      <c r="C2239">
        <v>4</v>
      </c>
      <c r="D2239" s="221" t="s">
        <v>3057</v>
      </c>
      <c r="E2239" s="186">
        <v>46293</v>
      </c>
      <c r="F2239" t="s">
        <v>16141</v>
      </c>
      <c r="G2239" s="183" t="s">
        <v>16142</v>
      </c>
      <c r="H2239" t="s">
        <v>16143</v>
      </c>
    </row>
    <row r="2240" spans="1:8" x14ac:dyDescent="0.2">
      <c r="A2240" s="183" t="s">
        <v>8122</v>
      </c>
      <c r="B2240" t="s">
        <v>8123</v>
      </c>
      <c r="C2240">
        <v>4</v>
      </c>
      <c r="D2240" s="221" t="s">
        <v>3057</v>
      </c>
      <c r="E2240" s="186">
        <v>46293</v>
      </c>
      <c r="F2240" t="s">
        <v>16141</v>
      </c>
      <c r="G2240" s="183" t="s">
        <v>16142</v>
      </c>
      <c r="H2240" t="s">
        <v>16143</v>
      </c>
    </row>
    <row r="2241" spans="1:8" x14ac:dyDescent="0.2">
      <c r="A2241" s="183" t="s">
        <v>8124</v>
      </c>
      <c r="B2241" t="s">
        <v>8125</v>
      </c>
      <c r="C2241">
        <v>7</v>
      </c>
      <c r="D2241" s="221" t="s">
        <v>3057</v>
      </c>
      <c r="E2241" s="186">
        <v>46293</v>
      </c>
      <c r="F2241" t="s">
        <v>16141</v>
      </c>
      <c r="G2241" s="183" t="s">
        <v>16142</v>
      </c>
      <c r="H2241" t="s">
        <v>16143</v>
      </c>
    </row>
    <row r="2242" spans="1:8" x14ac:dyDescent="0.2">
      <c r="A2242" s="183" t="s">
        <v>8126</v>
      </c>
      <c r="B2242" t="s">
        <v>8127</v>
      </c>
      <c r="C2242">
        <v>13</v>
      </c>
      <c r="D2242" s="221" t="s">
        <v>3057</v>
      </c>
      <c r="E2242" s="186">
        <v>46293</v>
      </c>
      <c r="F2242" t="s">
        <v>16141</v>
      </c>
      <c r="G2242" s="183" t="s">
        <v>16142</v>
      </c>
      <c r="H2242" t="s">
        <v>16143</v>
      </c>
    </row>
    <row r="2243" spans="1:8" x14ac:dyDescent="0.2">
      <c r="A2243" s="183" t="s">
        <v>8128</v>
      </c>
      <c r="B2243" t="s">
        <v>8129</v>
      </c>
      <c r="C2243">
        <v>10</v>
      </c>
      <c r="D2243" s="221" t="s">
        <v>3057</v>
      </c>
      <c r="E2243" s="186">
        <v>46293</v>
      </c>
      <c r="F2243" t="s">
        <v>16141</v>
      </c>
      <c r="G2243" s="183" t="s">
        <v>16142</v>
      </c>
      <c r="H2243" t="s">
        <v>16143</v>
      </c>
    </row>
    <row r="2244" spans="1:8" x14ac:dyDescent="0.2">
      <c r="A2244" s="183" t="s">
        <v>8130</v>
      </c>
      <c r="B2244" t="s">
        <v>4644</v>
      </c>
      <c r="C2244">
        <v>27</v>
      </c>
      <c r="D2244" s="221" t="s">
        <v>3057</v>
      </c>
      <c r="E2244" s="186">
        <v>46293</v>
      </c>
      <c r="F2244" t="s">
        <v>16141</v>
      </c>
      <c r="G2244" s="183" t="s">
        <v>16142</v>
      </c>
      <c r="H2244" t="s">
        <v>16143</v>
      </c>
    </row>
    <row r="2245" spans="1:8" x14ac:dyDescent="0.2">
      <c r="A2245" s="183" t="s">
        <v>8131</v>
      </c>
      <c r="B2245" t="s">
        <v>4645</v>
      </c>
      <c r="C2245">
        <v>15</v>
      </c>
      <c r="D2245" s="221" t="s">
        <v>3057</v>
      </c>
      <c r="E2245" s="186">
        <v>46293</v>
      </c>
      <c r="F2245" t="s">
        <v>16141</v>
      </c>
      <c r="G2245" s="183" t="s">
        <v>16142</v>
      </c>
      <c r="H2245" t="s">
        <v>16143</v>
      </c>
    </row>
    <row r="2246" spans="1:8" x14ac:dyDescent="0.2">
      <c r="A2246" s="183" t="s">
        <v>8132</v>
      </c>
      <c r="B2246" t="s">
        <v>4646</v>
      </c>
      <c r="C2246">
        <v>18</v>
      </c>
      <c r="D2246" s="221" t="s">
        <v>3057</v>
      </c>
      <c r="E2246" s="186">
        <v>46293</v>
      </c>
      <c r="F2246" t="s">
        <v>16141</v>
      </c>
      <c r="G2246" s="183" t="s">
        <v>16142</v>
      </c>
      <c r="H2246" t="s">
        <v>16143</v>
      </c>
    </row>
    <row r="2247" spans="1:8" x14ac:dyDescent="0.2">
      <c r="A2247" s="183" t="s">
        <v>8133</v>
      </c>
      <c r="B2247" t="s">
        <v>4647</v>
      </c>
      <c r="C2247">
        <v>14</v>
      </c>
      <c r="D2247" s="221" t="s">
        <v>3057</v>
      </c>
      <c r="E2247" s="186">
        <v>46293</v>
      </c>
      <c r="F2247" t="s">
        <v>16141</v>
      </c>
      <c r="G2247" s="183" t="s">
        <v>16142</v>
      </c>
      <c r="H2247" t="s">
        <v>16143</v>
      </c>
    </row>
    <row r="2248" spans="1:8" x14ac:dyDescent="0.2">
      <c r="A2248" s="183" t="s">
        <v>8134</v>
      </c>
      <c r="B2248" t="s">
        <v>4648</v>
      </c>
      <c r="C2248">
        <v>22</v>
      </c>
      <c r="D2248" s="221" t="s">
        <v>3057</v>
      </c>
      <c r="E2248" s="186">
        <v>46293</v>
      </c>
      <c r="F2248" t="s">
        <v>16141</v>
      </c>
      <c r="G2248" s="183" t="s">
        <v>16142</v>
      </c>
      <c r="H2248" t="s">
        <v>16143</v>
      </c>
    </row>
    <row r="2249" spans="1:8" x14ac:dyDescent="0.2">
      <c r="A2249" s="183" t="s">
        <v>8135</v>
      </c>
      <c r="B2249" t="s">
        <v>4649</v>
      </c>
      <c r="C2249">
        <v>24</v>
      </c>
      <c r="D2249" s="221" t="s">
        <v>3057</v>
      </c>
      <c r="E2249" s="186">
        <v>46293</v>
      </c>
      <c r="F2249" t="s">
        <v>16141</v>
      </c>
      <c r="G2249" s="183" t="s">
        <v>16142</v>
      </c>
      <c r="H2249" t="s">
        <v>16143</v>
      </c>
    </row>
    <row r="2250" spans="1:8" x14ac:dyDescent="0.2">
      <c r="A2250" s="183" t="s">
        <v>8136</v>
      </c>
      <c r="B2250" t="s">
        <v>4650</v>
      </c>
      <c r="C2250">
        <v>15</v>
      </c>
      <c r="D2250" s="221" t="s">
        <v>3057</v>
      </c>
      <c r="E2250" s="186">
        <v>46293</v>
      </c>
      <c r="F2250" t="s">
        <v>16141</v>
      </c>
      <c r="G2250" s="183" t="s">
        <v>16142</v>
      </c>
      <c r="H2250" t="s">
        <v>16143</v>
      </c>
    </row>
    <row r="2251" spans="1:8" x14ac:dyDescent="0.2">
      <c r="A2251" s="183" t="s">
        <v>8137</v>
      </c>
      <c r="B2251" t="s">
        <v>4651</v>
      </c>
      <c r="C2251">
        <v>6</v>
      </c>
      <c r="D2251" s="221" t="s">
        <v>3057</v>
      </c>
      <c r="E2251" s="186">
        <v>46293</v>
      </c>
      <c r="F2251" t="s">
        <v>16141</v>
      </c>
      <c r="G2251" s="183" t="s">
        <v>16142</v>
      </c>
      <c r="H2251" t="s">
        <v>16143</v>
      </c>
    </row>
    <row r="2252" spans="1:8" x14ac:dyDescent="0.2">
      <c r="A2252" s="183" t="s">
        <v>8138</v>
      </c>
      <c r="B2252" t="s">
        <v>8139</v>
      </c>
      <c r="C2252">
        <v>5</v>
      </c>
      <c r="D2252" s="221" t="s">
        <v>3057</v>
      </c>
      <c r="E2252" s="186">
        <v>46293</v>
      </c>
      <c r="F2252" t="s">
        <v>16141</v>
      </c>
      <c r="G2252" s="183" t="s">
        <v>16142</v>
      </c>
      <c r="H2252" t="s">
        <v>16143</v>
      </c>
    </row>
    <row r="2253" spans="1:8" x14ac:dyDescent="0.2">
      <c r="A2253" s="183" t="s">
        <v>8140</v>
      </c>
      <c r="B2253" t="s">
        <v>8141</v>
      </c>
      <c r="C2253">
        <v>8</v>
      </c>
      <c r="D2253" s="221" t="s">
        <v>3057</v>
      </c>
      <c r="E2253" s="186">
        <v>46293</v>
      </c>
      <c r="F2253" t="s">
        <v>16141</v>
      </c>
      <c r="G2253" s="183" t="s">
        <v>16142</v>
      </c>
      <c r="H2253" t="s">
        <v>16143</v>
      </c>
    </row>
    <row r="2254" spans="1:8" x14ac:dyDescent="0.2">
      <c r="A2254" s="183" t="s">
        <v>8142</v>
      </c>
      <c r="B2254" t="s">
        <v>8143</v>
      </c>
      <c r="C2254">
        <v>13</v>
      </c>
      <c r="D2254" s="221" t="s">
        <v>3057</v>
      </c>
      <c r="E2254" s="186">
        <v>46293</v>
      </c>
      <c r="F2254" t="s">
        <v>16141</v>
      </c>
      <c r="G2254" s="183" t="s">
        <v>16142</v>
      </c>
      <c r="H2254" t="s">
        <v>16143</v>
      </c>
    </row>
    <row r="2255" spans="1:8" x14ac:dyDescent="0.2">
      <c r="A2255" s="183" t="s">
        <v>8144</v>
      </c>
      <c r="B2255" t="s">
        <v>8145</v>
      </c>
      <c r="C2255">
        <v>6</v>
      </c>
      <c r="D2255" s="221" t="s">
        <v>3057</v>
      </c>
      <c r="E2255" s="186">
        <v>46293</v>
      </c>
      <c r="F2255" t="s">
        <v>16141</v>
      </c>
      <c r="G2255" s="183" t="s">
        <v>16142</v>
      </c>
      <c r="H2255" t="s">
        <v>16143</v>
      </c>
    </row>
    <row r="2256" spans="1:8" x14ac:dyDescent="0.2">
      <c r="A2256" s="183" t="s">
        <v>8146</v>
      </c>
      <c r="B2256" t="s">
        <v>8147</v>
      </c>
      <c r="C2256">
        <v>5</v>
      </c>
      <c r="D2256" s="221" t="s">
        <v>3057</v>
      </c>
      <c r="E2256" s="186">
        <v>46293</v>
      </c>
      <c r="F2256" t="s">
        <v>16141</v>
      </c>
      <c r="G2256" s="183" t="s">
        <v>16142</v>
      </c>
      <c r="H2256" t="s">
        <v>16143</v>
      </c>
    </row>
    <row r="2257" spans="1:8" x14ac:dyDescent="0.2">
      <c r="A2257" s="183" t="s">
        <v>8148</v>
      </c>
      <c r="B2257" t="s">
        <v>8149</v>
      </c>
      <c r="C2257">
        <v>0</v>
      </c>
      <c r="D2257" s="221" t="s">
        <v>3057</v>
      </c>
      <c r="E2257" s="186">
        <v>46293</v>
      </c>
      <c r="F2257" t="s">
        <v>16141</v>
      </c>
      <c r="G2257" s="183" t="s">
        <v>16142</v>
      </c>
      <c r="H2257" t="s">
        <v>16143</v>
      </c>
    </row>
    <row r="2258" spans="1:8" x14ac:dyDescent="0.2">
      <c r="A2258" s="183" t="s">
        <v>4652</v>
      </c>
      <c r="B2258" t="s">
        <v>4653</v>
      </c>
      <c r="C2258">
        <v>5</v>
      </c>
      <c r="D2258" s="221" t="s">
        <v>3057</v>
      </c>
      <c r="E2258" s="186">
        <v>46293</v>
      </c>
      <c r="F2258" t="s">
        <v>16141</v>
      </c>
      <c r="G2258" s="183" t="s">
        <v>16142</v>
      </c>
      <c r="H2258" t="s">
        <v>16143</v>
      </c>
    </row>
    <row r="2259" spans="1:8" x14ac:dyDescent="0.2">
      <c r="A2259" s="183" t="s">
        <v>8150</v>
      </c>
      <c r="B2259" t="s">
        <v>8151</v>
      </c>
      <c r="C2259">
        <v>0</v>
      </c>
      <c r="D2259" s="221" t="s">
        <v>3057</v>
      </c>
      <c r="E2259" s="186">
        <v>46293</v>
      </c>
      <c r="F2259" t="s">
        <v>16141</v>
      </c>
      <c r="G2259" s="183" t="s">
        <v>16142</v>
      </c>
      <c r="H2259" t="s">
        <v>16143</v>
      </c>
    </row>
    <row r="2260" spans="1:8" x14ac:dyDescent="0.2">
      <c r="A2260" s="183" t="s">
        <v>4654</v>
      </c>
      <c r="B2260" t="s">
        <v>4655</v>
      </c>
      <c r="C2260">
        <v>3</v>
      </c>
      <c r="D2260" s="221" t="s">
        <v>3057</v>
      </c>
      <c r="E2260" s="186">
        <v>46293</v>
      </c>
      <c r="F2260" t="s">
        <v>16141</v>
      </c>
      <c r="G2260" s="183" t="s">
        <v>16142</v>
      </c>
      <c r="H2260" t="s">
        <v>16143</v>
      </c>
    </row>
    <row r="2261" spans="1:8" x14ac:dyDescent="0.2">
      <c r="A2261" s="183" t="s">
        <v>4656</v>
      </c>
      <c r="B2261" t="s">
        <v>4657</v>
      </c>
      <c r="C2261">
        <v>5</v>
      </c>
      <c r="D2261" s="221" t="s">
        <v>3057</v>
      </c>
      <c r="E2261" s="186">
        <v>46293</v>
      </c>
      <c r="F2261" t="s">
        <v>16141</v>
      </c>
      <c r="G2261" s="183" t="s">
        <v>16142</v>
      </c>
      <c r="H2261" t="s">
        <v>16143</v>
      </c>
    </row>
    <row r="2262" spans="1:8" x14ac:dyDescent="0.2">
      <c r="A2262" s="183" t="s">
        <v>4658</v>
      </c>
      <c r="B2262" t="s">
        <v>4659</v>
      </c>
      <c r="C2262">
        <v>5</v>
      </c>
      <c r="D2262" s="221" t="s">
        <v>3057</v>
      </c>
      <c r="E2262" s="186">
        <v>46293</v>
      </c>
      <c r="F2262" t="s">
        <v>16141</v>
      </c>
      <c r="G2262" s="183" t="s">
        <v>16142</v>
      </c>
      <c r="H2262" t="s">
        <v>16143</v>
      </c>
    </row>
    <row r="2263" spans="1:8" x14ac:dyDescent="0.2">
      <c r="A2263" s="183" t="s">
        <v>4660</v>
      </c>
      <c r="B2263" t="s">
        <v>8152</v>
      </c>
      <c r="C2263">
        <v>2</v>
      </c>
      <c r="D2263" s="221" t="s">
        <v>3057</v>
      </c>
      <c r="E2263" s="186">
        <v>46293</v>
      </c>
      <c r="F2263" t="s">
        <v>16141</v>
      </c>
      <c r="G2263" s="183" t="s">
        <v>16142</v>
      </c>
      <c r="H2263" t="s">
        <v>16143</v>
      </c>
    </row>
    <row r="2264" spans="1:8" x14ac:dyDescent="0.2">
      <c r="A2264" s="183" t="s">
        <v>4661</v>
      </c>
      <c r="B2264" t="s">
        <v>8153</v>
      </c>
      <c r="C2264">
        <v>5</v>
      </c>
      <c r="D2264" s="221" t="s">
        <v>3057</v>
      </c>
      <c r="E2264" s="186">
        <v>46293</v>
      </c>
      <c r="F2264" t="s">
        <v>16141</v>
      </c>
      <c r="G2264" s="183" t="s">
        <v>16142</v>
      </c>
      <c r="H2264" t="s">
        <v>16143</v>
      </c>
    </row>
    <row r="2265" spans="1:8" x14ac:dyDescent="0.2">
      <c r="A2265" s="183" t="s">
        <v>4662</v>
      </c>
      <c r="B2265" t="s">
        <v>4663</v>
      </c>
      <c r="C2265">
        <v>24</v>
      </c>
      <c r="D2265" s="221" t="s">
        <v>3057</v>
      </c>
      <c r="E2265" s="186">
        <v>46293</v>
      </c>
      <c r="F2265" t="s">
        <v>16141</v>
      </c>
      <c r="G2265" s="183" t="s">
        <v>16142</v>
      </c>
      <c r="H2265" t="s">
        <v>16143</v>
      </c>
    </row>
    <row r="2266" spans="1:8" x14ac:dyDescent="0.2">
      <c r="A2266" s="183" t="s">
        <v>4664</v>
      </c>
      <c r="B2266" t="s">
        <v>4665</v>
      </c>
      <c r="C2266">
        <v>12</v>
      </c>
      <c r="D2266" s="221" t="s">
        <v>3057</v>
      </c>
      <c r="E2266" s="186">
        <v>46293</v>
      </c>
      <c r="F2266" t="s">
        <v>16141</v>
      </c>
      <c r="G2266" s="183" t="s">
        <v>16142</v>
      </c>
      <c r="H2266" t="s">
        <v>16143</v>
      </c>
    </row>
    <row r="2267" spans="1:8" x14ac:dyDescent="0.2">
      <c r="A2267" s="183" t="s">
        <v>10903</v>
      </c>
      <c r="B2267" t="s">
        <v>10904</v>
      </c>
      <c r="C2267">
        <v>98</v>
      </c>
      <c r="D2267" s="221" t="s">
        <v>3057</v>
      </c>
      <c r="E2267" s="186">
        <v>46293</v>
      </c>
      <c r="F2267" t="s">
        <v>16141</v>
      </c>
      <c r="G2267" s="183" t="s">
        <v>16145</v>
      </c>
      <c r="H2267" t="s">
        <v>16146</v>
      </c>
    </row>
    <row r="2268" spans="1:8" x14ac:dyDescent="0.2">
      <c r="A2268" s="183" t="s">
        <v>4666</v>
      </c>
      <c r="B2268" t="s">
        <v>8156</v>
      </c>
      <c r="C2268">
        <v>141</v>
      </c>
      <c r="D2268" s="221" t="s">
        <v>3057</v>
      </c>
      <c r="E2268" s="186">
        <v>46293</v>
      </c>
      <c r="F2268" t="s">
        <v>16141</v>
      </c>
      <c r="G2268" s="183" t="s">
        <v>16142</v>
      </c>
      <c r="H2268" t="s">
        <v>16143</v>
      </c>
    </row>
    <row r="2269" spans="1:8" x14ac:dyDescent="0.2">
      <c r="A2269" s="183" t="s">
        <v>4668</v>
      </c>
      <c r="B2269" t="s">
        <v>8162</v>
      </c>
      <c r="C2269">
        <v>0</v>
      </c>
      <c r="D2269" s="221" t="s">
        <v>3057</v>
      </c>
      <c r="E2269" s="186">
        <v>46293</v>
      </c>
      <c r="F2269" t="s">
        <v>16141</v>
      </c>
      <c r="G2269" s="183" t="s">
        <v>16142</v>
      </c>
      <c r="H2269" t="s">
        <v>16143</v>
      </c>
    </row>
    <row r="2270" spans="1:8" x14ac:dyDescent="0.2">
      <c r="A2270" s="183" t="s">
        <v>4669</v>
      </c>
      <c r="B2270" t="s">
        <v>8166</v>
      </c>
      <c r="C2270">
        <v>85</v>
      </c>
      <c r="D2270" s="221" t="s">
        <v>3057</v>
      </c>
      <c r="E2270" s="186">
        <v>46293</v>
      </c>
      <c r="F2270" t="s">
        <v>16141</v>
      </c>
      <c r="G2270" s="183" t="s">
        <v>16142</v>
      </c>
      <c r="H2270" t="s">
        <v>16143</v>
      </c>
    </row>
    <row r="2271" spans="1:8" x14ac:dyDescent="0.2">
      <c r="A2271" s="183" t="s">
        <v>4671</v>
      </c>
      <c r="B2271" t="s">
        <v>8169</v>
      </c>
      <c r="C2271">
        <v>107</v>
      </c>
      <c r="D2271" s="221" t="s">
        <v>3057</v>
      </c>
      <c r="E2271" s="186">
        <v>46293</v>
      </c>
      <c r="F2271" t="s">
        <v>16141</v>
      </c>
      <c r="G2271" s="183" t="s">
        <v>16142</v>
      </c>
      <c r="H2271" t="s">
        <v>16143</v>
      </c>
    </row>
    <row r="2272" spans="1:8" x14ac:dyDescent="0.2">
      <c r="A2272" s="183" t="s">
        <v>8171</v>
      </c>
      <c r="B2272" t="s">
        <v>8172</v>
      </c>
      <c r="C2272">
        <v>71</v>
      </c>
      <c r="D2272" s="221" t="s">
        <v>3057</v>
      </c>
      <c r="E2272" s="186">
        <v>46293</v>
      </c>
      <c r="F2272" t="s">
        <v>16141</v>
      </c>
      <c r="G2272" s="183" t="s">
        <v>16142</v>
      </c>
      <c r="H2272" t="s">
        <v>16143</v>
      </c>
    </row>
    <row r="2273" spans="1:8" x14ac:dyDescent="0.2">
      <c r="A2273" s="183" t="s">
        <v>4672</v>
      </c>
      <c r="B2273" t="s">
        <v>8173</v>
      </c>
      <c r="C2273">
        <v>24</v>
      </c>
      <c r="D2273" s="221" t="s">
        <v>3057</v>
      </c>
      <c r="E2273" s="186">
        <v>46293</v>
      </c>
      <c r="F2273" t="s">
        <v>16141</v>
      </c>
      <c r="G2273" s="183" t="s">
        <v>16142</v>
      </c>
      <c r="H2273" t="s">
        <v>16143</v>
      </c>
    </row>
    <row r="2274" spans="1:8" x14ac:dyDescent="0.2">
      <c r="A2274" s="183" t="s">
        <v>4673</v>
      </c>
      <c r="B2274" t="s">
        <v>8174</v>
      </c>
      <c r="C2274">
        <v>12</v>
      </c>
      <c r="D2274" s="221" t="s">
        <v>3057</v>
      </c>
      <c r="E2274" s="186">
        <v>46293</v>
      </c>
      <c r="F2274" t="s">
        <v>16141</v>
      </c>
      <c r="G2274" s="183" t="s">
        <v>16142</v>
      </c>
      <c r="H2274" t="s">
        <v>16143</v>
      </c>
    </row>
    <row r="2275" spans="1:8" x14ac:dyDescent="0.2">
      <c r="A2275" s="183" t="s">
        <v>8175</v>
      </c>
      <c r="B2275" t="s">
        <v>8176</v>
      </c>
      <c r="C2275">
        <v>79</v>
      </c>
      <c r="D2275" s="221" t="s">
        <v>3057</v>
      </c>
      <c r="E2275" s="186">
        <v>46293</v>
      </c>
      <c r="F2275" t="s">
        <v>16141</v>
      </c>
      <c r="G2275" s="183" t="s">
        <v>16142</v>
      </c>
      <c r="H2275" t="s">
        <v>16143</v>
      </c>
    </row>
    <row r="2276" spans="1:8" x14ac:dyDescent="0.2">
      <c r="A2276" s="183" t="s">
        <v>4674</v>
      </c>
      <c r="B2276" t="s">
        <v>8177</v>
      </c>
      <c r="C2276">
        <v>17</v>
      </c>
      <c r="D2276" s="221" t="s">
        <v>3057</v>
      </c>
      <c r="E2276" s="186">
        <v>46293</v>
      </c>
      <c r="F2276" t="s">
        <v>16141</v>
      </c>
      <c r="G2276" s="183" t="s">
        <v>16142</v>
      </c>
      <c r="H2276" t="s">
        <v>16143</v>
      </c>
    </row>
    <row r="2277" spans="1:8" x14ac:dyDescent="0.2">
      <c r="A2277" s="183" t="s">
        <v>4675</v>
      </c>
      <c r="B2277" t="s">
        <v>8178</v>
      </c>
      <c r="C2277">
        <v>23</v>
      </c>
      <c r="D2277" s="221" t="s">
        <v>3057</v>
      </c>
      <c r="E2277" s="186">
        <v>46293</v>
      </c>
      <c r="F2277" t="s">
        <v>16141</v>
      </c>
      <c r="G2277" s="183" t="s">
        <v>16142</v>
      </c>
      <c r="H2277" t="s">
        <v>16143</v>
      </c>
    </row>
    <row r="2278" spans="1:8" x14ac:dyDescent="0.2">
      <c r="A2278" s="183" t="s">
        <v>8179</v>
      </c>
      <c r="B2278" t="s">
        <v>8180</v>
      </c>
      <c r="C2278">
        <v>0</v>
      </c>
      <c r="D2278" s="221" t="s">
        <v>3057</v>
      </c>
      <c r="E2278" s="186">
        <v>46293</v>
      </c>
      <c r="F2278" t="s">
        <v>16141</v>
      </c>
      <c r="G2278" s="183" t="s">
        <v>16142</v>
      </c>
      <c r="H2278" t="s">
        <v>16143</v>
      </c>
    </row>
    <row r="2279" spans="1:8" x14ac:dyDescent="0.2">
      <c r="A2279" s="183" t="s">
        <v>4676</v>
      </c>
      <c r="B2279" t="s">
        <v>8181</v>
      </c>
      <c r="C2279">
        <v>88</v>
      </c>
      <c r="D2279" s="221" t="s">
        <v>3057</v>
      </c>
      <c r="E2279" s="186">
        <v>46293</v>
      </c>
      <c r="F2279" t="s">
        <v>16141</v>
      </c>
      <c r="G2279" s="183" t="s">
        <v>16142</v>
      </c>
      <c r="H2279" t="s">
        <v>16143</v>
      </c>
    </row>
    <row r="2280" spans="1:8" x14ac:dyDescent="0.2">
      <c r="A2280" s="183" t="s">
        <v>8182</v>
      </c>
      <c r="B2280" t="s">
        <v>8183</v>
      </c>
      <c r="C2280">
        <v>14</v>
      </c>
      <c r="D2280" s="221" t="s">
        <v>3057</v>
      </c>
      <c r="E2280" s="186">
        <v>46293</v>
      </c>
      <c r="F2280" t="s">
        <v>16141</v>
      </c>
      <c r="G2280" s="183" t="s">
        <v>16142</v>
      </c>
      <c r="H2280" t="s">
        <v>16143</v>
      </c>
    </row>
    <row r="2281" spans="1:8" x14ac:dyDescent="0.2">
      <c r="A2281" s="183" t="s">
        <v>8184</v>
      </c>
      <c r="B2281" t="s">
        <v>8185</v>
      </c>
      <c r="C2281">
        <v>4</v>
      </c>
      <c r="D2281" s="221" t="s">
        <v>3057</v>
      </c>
      <c r="E2281" s="186">
        <v>46293</v>
      </c>
      <c r="F2281" t="s">
        <v>16141</v>
      </c>
      <c r="G2281" s="183" t="s">
        <v>16142</v>
      </c>
      <c r="H2281" t="s">
        <v>16143</v>
      </c>
    </row>
    <row r="2282" spans="1:8" x14ac:dyDescent="0.2">
      <c r="A2282" s="183" t="s">
        <v>8186</v>
      </c>
      <c r="B2282" t="s">
        <v>8187</v>
      </c>
      <c r="C2282">
        <v>63</v>
      </c>
      <c r="D2282" s="221" t="s">
        <v>3057</v>
      </c>
      <c r="E2282" s="186">
        <v>46293</v>
      </c>
      <c r="F2282" t="s">
        <v>16141</v>
      </c>
      <c r="G2282" s="183" t="s">
        <v>16142</v>
      </c>
      <c r="H2282" t="s">
        <v>16143</v>
      </c>
    </row>
    <row r="2283" spans="1:8" x14ac:dyDescent="0.2">
      <c r="A2283" s="183" t="s">
        <v>4677</v>
      </c>
      <c r="B2283" t="s">
        <v>8188</v>
      </c>
      <c r="C2283">
        <v>75</v>
      </c>
      <c r="D2283" s="221" t="s">
        <v>3057</v>
      </c>
      <c r="E2283" s="186">
        <v>46293</v>
      </c>
      <c r="F2283" t="s">
        <v>16141</v>
      </c>
      <c r="G2283" s="183" t="s">
        <v>16142</v>
      </c>
      <c r="H2283" t="s">
        <v>16143</v>
      </c>
    </row>
    <row r="2284" spans="1:8" x14ac:dyDescent="0.2">
      <c r="A2284" s="183" t="s">
        <v>8189</v>
      </c>
      <c r="B2284" t="s">
        <v>3590</v>
      </c>
      <c r="C2284">
        <v>8</v>
      </c>
      <c r="D2284" s="221" t="s">
        <v>3057</v>
      </c>
      <c r="E2284" s="186">
        <v>46293</v>
      </c>
      <c r="F2284" t="s">
        <v>16141</v>
      </c>
      <c r="G2284" s="183" t="s">
        <v>16142</v>
      </c>
      <c r="H2284" t="s">
        <v>16143</v>
      </c>
    </row>
    <row r="2285" spans="1:8" x14ac:dyDescent="0.2">
      <c r="A2285" s="183" t="s">
        <v>8190</v>
      </c>
      <c r="B2285" t="s">
        <v>8191</v>
      </c>
      <c r="C2285">
        <v>0</v>
      </c>
      <c r="D2285" s="221" t="s">
        <v>3057</v>
      </c>
      <c r="E2285" s="186">
        <v>46293</v>
      </c>
      <c r="F2285" t="s">
        <v>16141</v>
      </c>
      <c r="G2285" s="183" t="s">
        <v>16142</v>
      </c>
      <c r="H2285" t="s">
        <v>16143</v>
      </c>
    </row>
    <row r="2286" spans="1:8" x14ac:dyDescent="0.2">
      <c r="A2286" s="183" t="s">
        <v>8192</v>
      </c>
      <c r="B2286" t="s">
        <v>8193</v>
      </c>
      <c r="C2286">
        <v>9</v>
      </c>
      <c r="D2286" s="221" t="s">
        <v>3057</v>
      </c>
      <c r="E2286" s="186">
        <v>46293</v>
      </c>
      <c r="F2286" t="s">
        <v>16141</v>
      </c>
      <c r="G2286" s="183" t="s">
        <v>16142</v>
      </c>
      <c r="H2286" t="s">
        <v>16143</v>
      </c>
    </row>
    <row r="2287" spans="1:8" x14ac:dyDescent="0.2">
      <c r="A2287" s="183" t="s">
        <v>8194</v>
      </c>
      <c r="B2287" t="s">
        <v>8195</v>
      </c>
      <c r="C2287">
        <v>5</v>
      </c>
      <c r="D2287" s="221" t="s">
        <v>3057</v>
      </c>
      <c r="E2287" s="186">
        <v>46293</v>
      </c>
      <c r="F2287" t="s">
        <v>16141</v>
      </c>
      <c r="G2287" s="183" t="s">
        <v>16142</v>
      </c>
      <c r="H2287" t="s">
        <v>16143</v>
      </c>
    </row>
    <row r="2288" spans="1:8" x14ac:dyDescent="0.2">
      <c r="A2288" s="183" t="s">
        <v>8196</v>
      </c>
      <c r="B2288" t="s">
        <v>8197</v>
      </c>
      <c r="C2288">
        <v>7</v>
      </c>
      <c r="D2288" s="221" t="s">
        <v>3057</v>
      </c>
      <c r="E2288" s="186">
        <v>46293</v>
      </c>
      <c r="F2288" t="s">
        <v>16141</v>
      </c>
      <c r="G2288" s="183" t="s">
        <v>16142</v>
      </c>
      <c r="H2288" t="s">
        <v>16143</v>
      </c>
    </row>
    <row r="2289" spans="1:8" x14ac:dyDescent="0.2">
      <c r="A2289" s="183" t="s">
        <v>8198</v>
      </c>
      <c r="B2289" t="s">
        <v>8199</v>
      </c>
      <c r="C2289">
        <v>5</v>
      </c>
      <c r="D2289" s="221" t="s">
        <v>3057</v>
      </c>
      <c r="E2289" s="186">
        <v>46293</v>
      </c>
      <c r="F2289" t="s">
        <v>16141</v>
      </c>
      <c r="G2289" s="183" t="s">
        <v>16142</v>
      </c>
      <c r="H2289" t="s">
        <v>16143</v>
      </c>
    </row>
    <row r="2290" spans="1:8" x14ac:dyDescent="0.2">
      <c r="A2290" s="183" t="s">
        <v>8200</v>
      </c>
      <c r="B2290" t="s">
        <v>8201</v>
      </c>
      <c r="C2290">
        <v>25</v>
      </c>
      <c r="D2290" s="221" t="s">
        <v>3057</v>
      </c>
      <c r="E2290" s="186">
        <v>46293</v>
      </c>
      <c r="F2290" t="s">
        <v>16141</v>
      </c>
      <c r="G2290" s="183" t="s">
        <v>16142</v>
      </c>
      <c r="H2290" t="s">
        <v>16143</v>
      </c>
    </row>
    <row r="2291" spans="1:8" x14ac:dyDescent="0.2">
      <c r="A2291" s="183" t="s">
        <v>4678</v>
      </c>
      <c r="B2291" t="s">
        <v>8202</v>
      </c>
      <c r="C2291">
        <v>19</v>
      </c>
      <c r="D2291" s="221" t="s">
        <v>3057</v>
      </c>
      <c r="E2291" s="186">
        <v>46293</v>
      </c>
      <c r="F2291" t="s">
        <v>16141</v>
      </c>
      <c r="G2291" s="183" t="s">
        <v>16142</v>
      </c>
      <c r="H2291" t="s">
        <v>16143</v>
      </c>
    </row>
    <row r="2292" spans="1:8" x14ac:dyDescent="0.2">
      <c r="A2292" s="183" t="s">
        <v>8203</v>
      </c>
      <c r="B2292" t="s">
        <v>3591</v>
      </c>
      <c r="C2292">
        <v>9</v>
      </c>
      <c r="D2292" s="221" t="s">
        <v>3057</v>
      </c>
      <c r="E2292" s="186">
        <v>46293</v>
      </c>
      <c r="F2292" t="s">
        <v>16141</v>
      </c>
      <c r="G2292" s="183" t="s">
        <v>16142</v>
      </c>
      <c r="H2292" t="s">
        <v>16143</v>
      </c>
    </row>
    <row r="2293" spans="1:8" x14ac:dyDescent="0.2">
      <c r="A2293" s="183" t="s">
        <v>8204</v>
      </c>
      <c r="B2293" t="s">
        <v>4679</v>
      </c>
      <c r="C2293">
        <v>35</v>
      </c>
      <c r="D2293" s="221" t="s">
        <v>3057</v>
      </c>
      <c r="E2293" s="186">
        <v>46293</v>
      </c>
      <c r="F2293" t="s">
        <v>16141</v>
      </c>
      <c r="G2293" s="183" t="s">
        <v>16142</v>
      </c>
      <c r="H2293" t="s">
        <v>16143</v>
      </c>
    </row>
    <row r="2294" spans="1:8" x14ac:dyDescent="0.2">
      <c r="A2294" s="183" t="s">
        <v>8205</v>
      </c>
      <c r="B2294" t="s">
        <v>8206</v>
      </c>
      <c r="C2294">
        <v>4</v>
      </c>
      <c r="D2294" s="221" t="s">
        <v>3057</v>
      </c>
      <c r="E2294" s="186">
        <v>46293</v>
      </c>
      <c r="F2294" t="s">
        <v>16141</v>
      </c>
      <c r="G2294" s="183" t="s">
        <v>16142</v>
      </c>
      <c r="H2294" t="s">
        <v>16143</v>
      </c>
    </row>
    <row r="2295" spans="1:8" x14ac:dyDescent="0.2">
      <c r="A2295" s="183" t="s">
        <v>8207</v>
      </c>
      <c r="B2295" t="s">
        <v>8208</v>
      </c>
      <c r="C2295">
        <v>11</v>
      </c>
      <c r="D2295" s="221" t="s">
        <v>3057</v>
      </c>
      <c r="E2295" s="186">
        <v>46293</v>
      </c>
      <c r="F2295" t="s">
        <v>16141</v>
      </c>
      <c r="G2295" s="183" t="s">
        <v>16142</v>
      </c>
      <c r="H2295" t="s">
        <v>16143</v>
      </c>
    </row>
    <row r="2296" spans="1:8" x14ac:dyDescent="0.2">
      <c r="A2296" s="183" t="s">
        <v>4680</v>
      </c>
      <c r="B2296" t="s">
        <v>8209</v>
      </c>
      <c r="C2296">
        <v>42</v>
      </c>
      <c r="D2296" s="221" t="s">
        <v>3057</v>
      </c>
      <c r="E2296" s="186">
        <v>46293</v>
      </c>
      <c r="F2296" t="s">
        <v>16141</v>
      </c>
      <c r="G2296" s="183" t="s">
        <v>16142</v>
      </c>
      <c r="H2296" t="s">
        <v>16143</v>
      </c>
    </row>
    <row r="2297" spans="1:8" x14ac:dyDescent="0.2">
      <c r="A2297" s="183" t="s">
        <v>8210</v>
      </c>
      <c r="B2297" t="s">
        <v>8211</v>
      </c>
      <c r="C2297">
        <v>12</v>
      </c>
      <c r="D2297" s="221" t="s">
        <v>3057</v>
      </c>
      <c r="E2297" s="186">
        <v>46293</v>
      </c>
      <c r="F2297" t="s">
        <v>16141</v>
      </c>
      <c r="G2297" s="183" t="s">
        <v>16142</v>
      </c>
      <c r="H2297" t="s">
        <v>16143</v>
      </c>
    </row>
    <row r="2298" spans="1:8" x14ac:dyDescent="0.2">
      <c r="A2298" s="183" t="s">
        <v>4681</v>
      </c>
      <c r="B2298" t="s">
        <v>8212</v>
      </c>
      <c r="C2298">
        <v>52</v>
      </c>
      <c r="D2298" s="221" t="s">
        <v>3057</v>
      </c>
      <c r="E2298" s="186">
        <v>46293</v>
      </c>
      <c r="F2298" t="s">
        <v>16141</v>
      </c>
      <c r="G2298" s="183" t="s">
        <v>16142</v>
      </c>
      <c r="H2298" t="s">
        <v>16143</v>
      </c>
    </row>
    <row r="2299" spans="1:8" x14ac:dyDescent="0.2">
      <c r="A2299" s="183" t="s">
        <v>4682</v>
      </c>
      <c r="B2299" t="s">
        <v>3592</v>
      </c>
      <c r="C2299">
        <v>5</v>
      </c>
      <c r="D2299" s="221" t="s">
        <v>3057</v>
      </c>
      <c r="E2299" s="186">
        <v>46293</v>
      </c>
      <c r="F2299" t="s">
        <v>16141</v>
      </c>
      <c r="G2299" s="183" t="s">
        <v>16142</v>
      </c>
      <c r="H2299" t="s">
        <v>16143</v>
      </c>
    </row>
    <row r="2300" spans="1:8" x14ac:dyDescent="0.2">
      <c r="A2300" s="183" t="s">
        <v>4683</v>
      </c>
      <c r="B2300" t="s">
        <v>4684</v>
      </c>
      <c r="C2300">
        <v>8</v>
      </c>
      <c r="D2300" s="221" t="s">
        <v>3057</v>
      </c>
      <c r="E2300" s="186">
        <v>46293</v>
      </c>
      <c r="F2300" t="s">
        <v>16141</v>
      </c>
      <c r="G2300" s="183" t="s">
        <v>16142</v>
      </c>
      <c r="H2300" t="s">
        <v>16143</v>
      </c>
    </row>
    <row r="2301" spans="1:8" x14ac:dyDescent="0.2">
      <c r="A2301" s="183" t="s">
        <v>8213</v>
      </c>
      <c r="B2301" t="s">
        <v>8214</v>
      </c>
      <c r="C2301">
        <v>6</v>
      </c>
      <c r="D2301" s="221" t="s">
        <v>3057</v>
      </c>
      <c r="E2301" s="186">
        <v>46293</v>
      </c>
      <c r="F2301" t="s">
        <v>16141</v>
      </c>
      <c r="G2301" s="183" t="s">
        <v>16142</v>
      </c>
      <c r="H2301" t="s">
        <v>16143</v>
      </c>
    </row>
    <row r="2302" spans="1:8" x14ac:dyDescent="0.2">
      <c r="A2302" s="183" t="s">
        <v>8215</v>
      </c>
      <c r="B2302" t="s">
        <v>8216</v>
      </c>
      <c r="C2302">
        <v>2</v>
      </c>
      <c r="D2302" s="221" t="s">
        <v>3057</v>
      </c>
      <c r="E2302" s="186">
        <v>46293</v>
      </c>
      <c r="F2302" t="s">
        <v>16141</v>
      </c>
      <c r="G2302" s="183" t="s">
        <v>16142</v>
      </c>
      <c r="H2302" t="s">
        <v>16143</v>
      </c>
    </row>
    <row r="2303" spans="1:8" x14ac:dyDescent="0.2">
      <c r="A2303" s="183" t="s">
        <v>4685</v>
      </c>
      <c r="B2303" t="s">
        <v>8217</v>
      </c>
      <c r="C2303">
        <v>51</v>
      </c>
      <c r="D2303" s="221" t="s">
        <v>3057</v>
      </c>
      <c r="E2303" s="186">
        <v>46293</v>
      </c>
      <c r="F2303" t="s">
        <v>16141</v>
      </c>
      <c r="G2303" s="183" t="s">
        <v>16142</v>
      </c>
      <c r="H2303" t="s">
        <v>16143</v>
      </c>
    </row>
    <row r="2304" spans="1:8" x14ac:dyDescent="0.2">
      <c r="A2304" s="183" t="s">
        <v>4686</v>
      </c>
      <c r="B2304" t="s">
        <v>3593</v>
      </c>
      <c r="C2304">
        <v>102</v>
      </c>
      <c r="D2304" s="221" t="s">
        <v>3057</v>
      </c>
      <c r="E2304" s="186">
        <v>46293</v>
      </c>
      <c r="F2304" t="s">
        <v>16141</v>
      </c>
      <c r="G2304" s="183" t="s">
        <v>16142</v>
      </c>
      <c r="H2304" t="s">
        <v>16143</v>
      </c>
    </row>
    <row r="2305" spans="1:8" x14ac:dyDescent="0.2">
      <c r="A2305" s="183" t="s">
        <v>4687</v>
      </c>
      <c r="B2305" t="s">
        <v>3594</v>
      </c>
      <c r="C2305">
        <v>203</v>
      </c>
      <c r="D2305" s="221" t="s">
        <v>3057</v>
      </c>
      <c r="E2305" s="186">
        <v>46293</v>
      </c>
      <c r="F2305" t="s">
        <v>16141</v>
      </c>
      <c r="G2305" s="183" t="s">
        <v>16142</v>
      </c>
      <c r="H2305" t="s">
        <v>16143</v>
      </c>
    </row>
    <row r="2306" spans="1:8" x14ac:dyDescent="0.2">
      <c r="A2306" s="183" t="s">
        <v>14897</v>
      </c>
      <c r="B2306" t="s">
        <v>14898</v>
      </c>
      <c r="C2306">
        <v>10</v>
      </c>
      <c r="D2306" s="221" t="s">
        <v>3057</v>
      </c>
      <c r="E2306" s="186">
        <v>46293</v>
      </c>
      <c r="F2306" t="s">
        <v>16141</v>
      </c>
      <c r="G2306" s="183" t="s">
        <v>16145</v>
      </c>
      <c r="H2306" t="s">
        <v>16146</v>
      </c>
    </row>
    <row r="2307" spans="1:8" x14ac:dyDescent="0.2">
      <c r="A2307" s="183" t="s">
        <v>14899</v>
      </c>
      <c r="B2307" t="s">
        <v>14900</v>
      </c>
      <c r="C2307">
        <v>4</v>
      </c>
      <c r="D2307" s="221" t="s">
        <v>3057</v>
      </c>
      <c r="E2307" s="186">
        <v>46293</v>
      </c>
      <c r="F2307" t="s">
        <v>16141</v>
      </c>
      <c r="G2307" s="183" t="s">
        <v>16145</v>
      </c>
      <c r="H2307" t="s">
        <v>16146</v>
      </c>
    </row>
    <row r="2308" spans="1:8" x14ac:dyDescent="0.2">
      <c r="A2308" s="183" t="s">
        <v>14901</v>
      </c>
      <c r="B2308" t="s">
        <v>14902</v>
      </c>
      <c r="C2308">
        <v>11</v>
      </c>
      <c r="D2308" s="221" t="s">
        <v>3057</v>
      </c>
      <c r="E2308" s="186">
        <v>46293</v>
      </c>
      <c r="F2308" t="s">
        <v>16141</v>
      </c>
      <c r="G2308" s="183" t="s">
        <v>16145</v>
      </c>
      <c r="H2308" t="s">
        <v>16146</v>
      </c>
    </row>
    <row r="2309" spans="1:8" x14ac:dyDescent="0.2">
      <c r="A2309" s="183" t="s">
        <v>14903</v>
      </c>
      <c r="B2309" t="s">
        <v>14904</v>
      </c>
      <c r="C2309">
        <v>10</v>
      </c>
      <c r="D2309" s="221" t="s">
        <v>3057</v>
      </c>
      <c r="E2309" s="186">
        <v>46293</v>
      </c>
      <c r="F2309" t="s">
        <v>16141</v>
      </c>
      <c r="G2309" s="183" t="s">
        <v>16145</v>
      </c>
      <c r="H2309" t="s">
        <v>16146</v>
      </c>
    </row>
    <row r="2310" spans="1:8" x14ac:dyDescent="0.2">
      <c r="A2310" s="183" t="s">
        <v>4688</v>
      </c>
      <c r="B2310" t="s">
        <v>4689</v>
      </c>
      <c r="C2310">
        <v>38</v>
      </c>
      <c r="D2310" s="221" t="s">
        <v>3057</v>
      </c>
      <c r="E2310" s="186">
        <v>46293</v>
      </c>
      <c r="F2310" t="s">
        <v>16141</v>
      </c>
      <c r="G2310" s="183" t="s">
        <v>16142</v>
      </c>
      <c r="H2310" t="s">
        <v>16143</v>
      </c>
    </row>
    <row r="2311" spans="1:8" x14ac:dyDescent="0.2">
      <c r="A2311" s="183" t="s">
        <v>4690</v>
      </c>
      <c r="B2311" t="s">
        <v>10041</v>
      </c>
      <c r="C2311">
        <v>4</v>
      </c>
      <c r="D2311" s="221" t="s">
        <v>3057</v>
      </c>
      <c r="E2311" s="186">
        <v>46293</v>
      </c>
      <c r="F2311" t="s">
        <v>16141</v>
      </c>
      <c r="G2311" s="183" t="s">
        <v>16142</v>
      </c>
      <c r="H2311" t="s">
        <v>16143</v>
      </c>
    </row>
    <row r="2312" spans="1:8" x14ac:dyDescent="0.2">
      <c r="A2312" s="183" t="s">
        <v>4691</v>
      </c>
      <c r="B2312" t="s">
        <v>4692</v>
      </c>
      <c r="C2312">
        <v>6</v>
      </c>
      <c r="D2312" s="221" t="s">
        <v>3057</v>
      </c>
      <c r="E2312" s="186">
        <v>46293</v>
      </c>
      <c r="F2312" t="s">
        <v>16141</v>
      </c>
      <c r="G2312" s="183" t="s">
        <v>16142</v>
      </c>
      <c r="H2312" t="s">
        <v>16143</v>
      </c>
    </row>
    <row r="2313" spans="1:8" x14ac:dyDescent="0.2">
      <c r="A2313" s="183" t="s">
        <v>10905</v>
      </c>
      <c r="B2313" t="s">
        <v>10906</v>
      </c>
      <c r="C2313">
        <v>198</v>
      </c>
      <c r="D2313" s="221" t="s">
        <v>3057</v>
      </c>
      <c r="E2313" s="186">
        <v>46293</v>
      </c>
      <c r="F2313" t="s">
        <v>16141</v>
      </c>
      <c r="G2313" s="183" t="s">
        <v>16145</v>
      </c>
      <c r="H2313" t="s">
        <v>16146</v>
      </c>
    </row>
    <row r="2314" spans="1:8" x14ac:dyDescent="0.2">
      <c r="A2314" s="183" t="s">
        <v>10907</v>
      </c>
      <c r="B2314" t="s">
        <v>10908</v>
      </c>
      <c r="C2314">
        <v>5</v>
      </c>
      <c r="D2314" s="221" t="s">
        <v>3057</v>
      </c>
      <c r="E2314" s="186">
        <v>46293</v>
      </c>
      <c r="F2314" t="s">
        <v>16141</v>
      </c>
      <c r="G2314" s="183" t="s">
        <v>16145</v>
      </c>
      <c r="H2314" t="s">
        <v>16146</v>
      </c>
    </row>
    <row r="2315" spans="1:8" x14ac:dyDescent="0.2">
      <c r="A2315" s="183" t="s">
        <v>10909</v>
      </c>
      <c r="B2315" t="s">
        <v>10910</v>
      </c>
      <c r="C2315">
        <v>185</v>
      </c>
      <c r="D2315" s="221" t="s">
        <v>3057</v>
      </c>
      <c r="E2315" s="186">
        <v>46293</v>
      </c>
      <c r="F2315" t="s">
        <v>16141</v>
      </c>
      <c r="G2315" s="183" t="s">
        <v>16145</v>
      </c>
      <c r="H2315" t="s">
        <v>16146</v>
      </c>
    </row>
    <row r="2316" spans="1:8" x14ac:dyDescent="0.2">
      <c r="A2316" s="183" t="s">
        <v>10911</v>
      </c>
      <c r="B2316" t="s">
        <v>10912</v>
      </c>
      <c r="C2316">
        <v>0</v>
      </c>
      <c r="D2316" s="221" t="s">
        <v>3057</v>
      </c>
      <c r="E2316" s="186">
        <v>46293</v>
      </c>
      <c r="F2316" t="s">
        <v>16141</v>
      </c>
      <c r="G2316" s="183" t="s">
        <v>16145</v>
      </c>
      <c r="H2316" t="s">
        <v>16146</v>
      </c>
    </row>
    <row r="2317" spans="1:8" x14ac:dyDescent="0.2">
      <c r="A2317" s="183" t="s">
        <v>10913</v>
      </c>
      <c r="B2317" t="s">
        <v>10914</v>
      </c>
      <c r="C2317">
        <v>51</v>
      </c>
      <c r="D2317" s="221" t="s">
        <v>3057</v>
      </c>
      <c r="E2317" s="186">
        <v>46293</v>
      </c>
      <c r="F2317" t="s">
        <v>16141</v>
      </c>
      <c r="G2317" s="183" t="s">
        <v>16145</v>
      </c>
      <c r="H2317" t="s">
        <v>16146</v>
      </c>
    </row>
    <row r="2318" spans="1:8" x14ac:dyDescent="0.2">
      <c r="A2318" s="183" t="s">
        <v>10915</v>
      </c>
      <c r="B2318" t="s">
        <v>10916</v>
      </c>
      <c r="C2318">
        <v>19</v>
      </c>
      <c r="D2318" s="221" t="s">
        <v>3057</v>
      </c>
      <c r="E2318" s="186">
        <v>46293</v>
      </c>
      <c r="F2318" t="s">
        <v>16141</v>
      </c>
      <c r="G2318" s="183" t="s">
        <v>16145</v>
      </c>
      <c r="H2318" t="s">
        <v>16146</v>
      </c>
    </row>
    <row r="2319" spans="1:8" x14ac:dyDescent="0.2">
      <c r="A2319" s="183" t="s">
        <v>10917</v>
      </c>
      <c r="B2319" t="s">
        <v>10918</v>
      </c>
      <c r="C2319">
        <v>27</v>
      </c>
      <c r="D2319" s="221" t="s">
        <v>3057</v>
      </c>
      <c r="E2319" s="186">
        <v>46293</v>
      </c>
      <c r="F2319" t="s">
        <v>16141</v>
      </c>
      <c r="G2319" s="183" t="s">
        <v>16145</v>
      </c>
      <c r="H2319" t="s">
        <v>16146</v>
      </c>
    </row>
    <row r="2320" spans="1:8" x14ac:dyDescent="0.2">
      <c r="A2320" s="183" t="s">
        <v>10919</v>
      </c>
      <c r="B2320" t="s">
        <v>10920</v>
      </c>
      <c r="C2320">
        <v>54</v>
      </c>
      <c r="D2320" s="221" t="s">
        <v>3057</v>
      </c>
      <c r="E2320" s="186">
        <v>46293</v>
      </c>
      <c r="F2320" t="s">
        <v>16141</v>
      </c>
      <c r="G2320" s="183" t="s">
        <v>16145</v>
      </c>
      <c r="H2320" t="s">
        <v>16146</v>
      </c>
    </row>
    <row r="2321" spans="1:8" x14ac:dyDescent="0.2">
      <c r="A2321" s="183" t="s">
        <v>10921</v>
      </c>
      <c r="B2321" t="s">
        <v>10922</v>
      </c>
      <c r="C2321">
        <v>88</v>
      </c>
      <c r="D2321" s="221" t="s">
        <v>3057</v>
      </c>
      <c r="E2321" s="186">
        <v>46293</v>
      </c>
      <c r="F2321" t="s">
        <v>16141</v>
      </c>
      <c r="G2321" s="183" t="s">
        <v>16145</v>
      </c>
      <c r="H2321" t="s">
        <v>16146</v>
      </c>
    </row>
    <row r="2322" spans="1:8" x14ac:dyDescent="0.2">
      <c r="A2322" s="183" t="s">
        <v>10923</v>
      </c>
      <c r="B2322" t="s">
        <v>10924</v>
      </c>
      <c r="C2322">
        <v>18</v>
      </c>
      <c r="D2322" s="221" t="s">
        <v>3057</v>
      </c>
      <c r="E2322" s="186">
        <v>46293</v>
      </c>
      <c r="F2322" t="s">
        <v>16141</v>
      </c>
      <c r="G2322" s="183" t="s">
        <v>16145</v>
      </c>
      <c r="H2322" t="s">
        <v>16146</v>
      </c>
    </row>
    <row r="2323" spans="1:8" x14ac:dyDescent="0.2">
      <c r="A2323" s="183" t="s">
        <v>10925</v>
      </c>
      <c r="B2323" t="s">
        <v>10926</v>
      </c>
      <c r="C2323">
        <v>101</v>
      </c>
      <c r="D2323" s="221" t="s">
        <v>3057</v>
      </c>
      <c r="E2323" s="186">
        <v>46293</v>
      </c>
      <c r="F2323" t="s">
        <v>16141</v>
      </c>
      <c r="G2323" s="183" t="s">
        <v>16145</v>
      </c>
      <c r="H2323" t="s">
        <v>16146</v>
      </c>
    </row>
    <row r="2324" spans="1:8" x14ac:dyDescent="0.2">
      <c r="A2324" s="183" t="s">
        <v>10927</v>
      </c>
      <c r="B2324" t="s">
        <v>10928</v>
      </c>
      <c r="C2324">
        <v>102</v>
      </c>
      <c r="D2324" s="221" t="s">
        <v>3057</v>
      </c>
      <c r="E2324" s="186">
        <v>46293</v>
      </c>
      <c r="F2324" t="s">
        <v>16141</v>
      </c>
      <c r="G2324" s="183" t="s">
        <v>16145</v>
      </c>
      <c r="H2324" t="s">
        <v>16146</v>
      </c>
    </row>
    <row r="2325" spans="1:8" x14ac:dyDescent="0.2">
      <c r="A2325" s="183" t="s">
        <v>10929</v>
      </c>
      <c r="B2325" t="s">
        <v>10930</v>
      </c>
      <c r="C2325">
        <v>120</v>
      </c>
      <c r="D2325" s="221" t="s">
        <v>3057</v>
      </c>
      <c r="E2325" s="186">
        <v>46293</v>
      </c>
      <c r="F2325" t="s">
        <v>16141</v>
      </c>
      <c r="G2325" s="183" t="s">
        <v>16145</v>
      </c>
      <c r="H2325" t="s">
        <v>16146</v>
      </c>
    </row>
    <row r="2326" spans="1:8" x14ac:dyDescent="0.2">
      <c r="A2326" s="183" t="s">
        <v>10931</v>
      </c>
      <c r="B2326" t="s">
        <v>10932</v>
      </c>
      <c r="C2326">
        <v>210</v>
      </c>
      <c r="D2326" s="221" t="s">
        <v>3057</v>
      </c>
      <c r="E2326" s="186">
        <v>46293</v>
      </c>
      <c r="F2326" t="s">
        <v>16141</v>
      </c>
      <c r="G2326" s="183" t="s">
        <v>16145</v>
      </c>
      <c r="H2326" t="s">
        <v>16146</v>
      </c>
    </row>
    <row r="2327" spans="1:8" x14ac:dyDescent="0.2">
      <c r="A2327" s="183" t="s">
        <v>10933</v>
      </c>
      <c r="B2327" t="s">
        <v>10934</v>
      </c>
      <c r="C2327">
        <v>80</v>
      </c>
      <c r="D2327" s="221" t="s">
        <v>3057</v>
      </c>
      <c r="E2327" s="186">
        <v>46293</v>
      </c>
      <c r="F2327" t="s">
        <v>16141</v>
      </c>
      <c r="G2327" s="183" t="s">
        <v>16145</v>
      </c>
      <c r="H2327" t="s">
        <v>16146</v>
      </c>
    </row>
    <row r="2328" spans="1:8" x14ac:dyDescent="0.2">
      <c r="A2328" s="183" t="s">
        <v>10935</v>
      </c>
      <c r="B2328" t="s">
        <v>10936</v>
      </c>
      <c r="C2328">
        <v>14</v>
      </c>
      <c r="D2328" s="221" t="s">
        <v>3057</v>
      </c>
      <c r="E2328" s="186">
        <v>46293</v>
      </c>
      <c r="F2328" t="s">
        <v>16141</v>
      </c>
      <c r="G2328" s="183" t="s">
        <v>16145</v>
      </c>
      <c r="H2328" t="s">
        <v>16146</v>
      </c>
    </row>
    <row r="2329" spans="1:8" x14ac:dyDescent="0.2">
      <c r="A2329" s="183" t="s">
        <v>10937</v>
      </c>
      <c r="B2329" t="s">
        <v>10938</v>
      </c>
      <c r="C2329">
        <v>97</v>
      </c>
      <c r="D2329" s="221" t="s">
        <v>3057</v>
      </c>
      <c r="E2329" s="186">
        <v>46293</v>
      </c>
      <c r="F2329" t="s">
        <v>16141</v>
      </c>
      <c r="G2329" s="183" t="s">
        <v>16145</v>
      </c>
      <c r="H2329" t="s">
        <v>16146</v>
      </c>
    </row>
    <row r="2330" spans="1:8" x14ac:dyDescent="0.2">
      <c r="A2330" s="183" t="s">
        <v>10939</v>
      </c>
      <c r="B2330" t="s">
        <v>10908</v>
      </c>
      <c r="C2330">
        <v>46</v>
      </c>
      <c r="D2330" s="221" t="s">
        <v>3057</v>
      </c>
      <c r="E2330" s="186">
        <v>46293</v>
      </c>
      <c r="F2330" t="s">
        <v>16141</v>
      </c>
      <c r="G2330" s="183" t="s">
        <v>16145</v>
      </c>
      <c r="H2330" t="s">
        <v>16146</v>
      </c>
    </row>
    <row r="2331" spans="1:8" x14ac:dyDescent="0.2">
      <c r="A2331" s="183" t="s">
        <v>10940</v>
      </c>
      <c r="B2331" t="s">
        <v>10910</v>
      </c>
      <c r="C2331">
        <v>0</v>
      </c>
      <c r="D2331" s="221" t="s">
        <v>3057</v>
      </c>
      <c r="E2331" s="186">
        <v>46293</v>
      </c>
      <c r="F2331" t="s">
        <v>16141</v>
      </c>
      <c r="G2331" s="183" t="s">
        <v>16145</v>
      </c>
      <c r="H2331" t="s">
        <v>16146</v>
      </c>
    </row>
    <row r="2332" spans="1:8" x14ac:dyDescent="0.2">
      <c r="A2332" s="183" t="s">
        <v>10941</v>
      </c>
      <c r="B2332" t="s">
        <v>10912</v>
      </c>
      <c r="C2332">
        <v>0</v>
      </c>
      <c r="D2332" s="221" t="s">
        <v>3057</v>
      </c>
      <c r="E2332" s="186">
        <v>46293</v>
      </c>
      <c r="F2332" t="s">
        <v>16141</v>
      </c>
      <c r="G2332" s="183" t="s">
        <v>16145</v>
      </c>
      <c r="H2332" t="s">
        <v>16146</v>
      </c>
    </row>
    <row r="2333" spans="1:8" x14ac:dyDescent="0.2">
      <c r="A2333" s="183" t="s">
        <v>10942</v>
      </c>
      <c r="B2333" t="s">
        <v>10916</v>
      </c>
      <c r="C2333">
        <v>46</v>
      </c>
      <c r="D2333" s="221" t="s">
        <v>3057</v>
      </c>
      <c r="E2333" s="186">
        <v>46293</v>
      </c>
      <c r="F2333" t="s">
        <v>16141</v>
      </c>
      <c r="G2333" s="183" t="s">
        <v>16145</v>
      </c>
      <c r="H2333" t="s">
        <v>16146</v>
      </c>
    </row>
    <row r="2334" spans="1:8" x14ac:dyDescent="0.2">
      <c r="A2334" s="183" t="s">
        <v>10943</v>
      </c>
      <c r="B2334" t="s">
        <v>10944</v>
      </c>
      <c r="C2334">
        <v>50</v>
      </c>
      <c r="D2334" s="221" t="s">
        <v>3057</v>
      </c>
      <c r="E2334" s="186">
        <v>46293</v>
      </c>
      <c r="F2334" t="s">
        <v>16141</v>
      </c>
      <c r="G2334" s="183" t="s">
        <v>16145</v>
      </c>
      <c r="H2334" t="s">
        <v>16146</v>
      </c>
    </row>
    <row r="2335" spans="1:8" x14ac:dyDescent="0.2">
      <c r="A2335" s="183" t="s">
        <v>10945</v>
      </c>
      <c r="B2335" t="s">
        <v>10946</v>
      </c>
      <c r="C2335">
        <v>0</v>
      </c>
      <c r="D2335" s="221" t="s">
        <v>3057</v>
      </c>
      <c r="E2335" s="186">
        <v>46293</v>
      </c>
      <c r="F2335" t="s">
        <v>16141</v>
      </c>
      <c r="G2335" s="183" t="s">
        <v>16145</v>
      </c>
      <c r="H2335" t="s">
        <v>16146</v>
      </c>
    </row>
    <row r="2336" spans="1:8" x14ac:dyDescent="0.2">
      <c r="A2336" s="183" t="s">
        <v>10947</v>
      </c>
      <c r="B2336" t="s">
        <v>10948</v>
      </c>
      <c r="C2336">
        <v>0</v>
      </c>
      <c r="D2336" s="221" t="s">
        <v>3057</v>
      </c>
      <c r="E2336" s="186">
        <v>46293</v>
      </c>
      <c r="F2336" t="s">
        <v>16141</v>
      </c>
      <c r="G2336" s="183" t="s">
        <v>16145</v>
      </c>
      <c r="H2336" t="s">
        <v>16146</v>
      </c>
    </row>
    <row r="2337" spans="1:8" x14ac:dyDescent="0.2">
      <c r="A2337" s="183" t="s">
        <v>10949</v>
      </c>
      <c r="B2337" t="s">
        <v>10950</v>
      </c>
      <c r="C2337">
        <v>0</v>
      </c>
      <c r="D2337" s="221" t="s">
        <v>3057</v>
      </c>
      <c r="E2337" s="186">
        <v>46293</v>
      </c>
      <c r="F2337" t="s">
        <v>16141</v>
      </c>
      <c r="G2337" s="183" t="s">
        <v>16145</v>
      </c>
      <c r="H2337" t="s">
        <v>16146</v>
      </c>
    </row>
    <row r="2338" spans="1:8" x14ac:dyDescent="0.2">
      <c r="A2338" s="183" t="s">
        <v>10951</v>
      </c>
      <c r="B2338" t="s">
        <v>10952</v>
      </c>
      <c r="C2338">
        <v>0</v>
      </c>
      <c r="D2338" s="221" t="s">
        <v>3057</v>
      </c>
      <c r="E2338" s="186">
        <v>46293</v>
      </c>
      <c r="F2338" t="s">
        <v>16141</v>
      </c>
      <c r="G2338" s="183" t="s">
        <v>16145</v>
      </c>
      <c r="H2338" t="s">
        <v>16146</v>
      </c>
    </row>
    <row r="2339" spans="1:8" x14ac:dyDescent="0.2">
      <c r="A2339" s="183" t="s">
        <v>10953</v>
      </c>
      <c r="B2339" t="s">
        <v>10954</v>
      </c>
      <c r="C2339">
        <v>40</v>
      </c>
      <c r="D2339" s="221" t="s">
        <v>3057</v>
      </c>
      <c r="E2339" s="186">
        <v>46293</v>
      </c>
      <c r="F2339" t="s">
        <v>16141</v>
      </c>
      <c r="G2339" s="183" t="s">
        <v>16145</v>
      </c>
      <c r="H2339" t="s">
        <v>16146</v>
      </c>
    </row>
    <row r="2340" spans="1:8" x14ac:dyDescent="0.2">
      <c r="A2340" s="183" t="s">
        <v>10955</v>
      </c>
      <c r="B2340" t="s">
        <v>10956</v>
      </c>
      <c r="C2340">
        <v>45</v>
      </c>
      <c r="D2340" s="221" t="s">
        <v>3057</v>
      </c>
      <c r="E2340" s="186">
        <v>46293</v>
      </c>
      <c r="F2340" t="s">
        <v>16141</v>
      </c>
      <c r="G2340" s="183" t="s">
        <v>16145</v>
      </c>
      <c r="H2340" t="s">
        <v>16146</v>
      </c>
    </row>
    <row r="2341" spans="1:8" x14ac:dyDescent="0.2">
      <c r="A2341" s="183" t="s">
        <v>10957</v>
      </c>
      <c r="B2341" t="s">
        <v>10958</v>
      </c>
      <c r="C2341">
        <v>36</v>
      </c>
      <c r="D2341" s="221" t="s">
        <v>3057</v>
      </c>
      <c r="E2341" s="186">
        <v>46293</v>
      </c>
      <c r="F2341" t="s">
        <v>16141</v>
      </c>
      <c r="G2341" s="183" t="s">
        <v>16145</v>
      </c>
      <c r="H2341" t="s">
        <v>16146</v>
      </c>
    </row>
    <row r="2342" spans="1:8" x14ac:dyDescent="0.2">
      <c r="A2342" s="183" t="s">
        <v>10959</v>
      </c>
      <c r="B2342" t="s">
        <v>10960</v>
      </c>
      <c r="C2342">
        <v>45</v>
      </c>
      <c r="D2342" s="221" t="s">
        <v>3057</v>
      </c>
      <c r="E2342" s="186">
        <v>46293</v>
      </c>
      <c r="F2342" t="s">
        <v>16141</v>
      </c>
      <c r="G2342" s="183" t="s">
        <v>16145</v>
      </c>
      <c r="H2342" t="s">
        <v>16146</v>
      </c>
    </row>
    <row r="2343" spans="1:8" x14ac:dyDescent="0.2">
      <c r="A2343" s="183" t="s">
        <v>10961</v>
      </c>
      <c r="B2343" t="s">
        <v>10962</v>
      </c>
      <c r="C2343">
        <v>0</v>
      </c>
      <c r="D2343" s="221" t="s">
        <v>3057</v>
      </c>
      <c r="E2343" s="186">
        <v>46293</v>
      </c>
      <c r="F2343" t="s">
        <v>16141</v>
      </c>
      <c r="G2343" s="183" t="s">
        <v>16145</v>
      </c>
      <c r="H2343" t="s">
        <v>16146</v>
      </c>
    </row>
    <row r="2344" spans="1:8" x14ac:dyDescent="0.2">
      <c r="A2344" s="183" t="s">
        <v>10963</v>
      </c>
      <c r="B2344" t="s">
        <v>10964</v>
      </c>
      <c r="C2344">
        <v>6</v>
      </c>
      <c r="D2344" s="221" t="s">
        <v>3057</v>
      </c>
      <c r="E2344" s="186">
        <v>46293</v>
      </c>
      <c r="F2344" t="s">
        <v>16141</v>
      </c>
      <c r="G2344" s="183" t="s">
        <v>16145</v>
      </c>
      <c r="H2344" t="s">
        <v>16146</v>
      </c>
    </row>
    <row r="2345" spans="1:8" x14ac:dyDescent="0.2">
      <c r="A2345" s="183" t="s">
        <v>10965</v>
      </c>
      <c r="B2345" t="s">
        <v>10966</v>
      </c>
      <c r="C2345">
        <v>6</v>
      </c>
      <c r="D2345" s="221" t="s">
        <v>3057</v>
      </c>
      <c r="E2345" s="186">
        <v>46293</v>
      </c>
      <c r="F2345" t="s">
        <v>16141</v>
      </c>
      <c r="G2345" s="183" t="s">
        <v>16145</v>
      </c>
      <c r="H2345" t="s">
        <v>16146</v>
      </c>
    </row>
    <row r="2346" spans="1:8" x14ac:dyDescent="0.2">
      <c r="A2346" s="183" t="s">
        <v>10967</v>
      </c>
      <c r="B2346" t="s">
        <v>10968</v>
      </c>
      <c r="C2346">
        <v>8</v>
      </c>
      <c r="D2346" s="221" t="s">
        <v>3057</v>
      </c>
      <c r="E2346" s="186">
        <v>46293</v>
      </c>
      <c r="F2346" t="s">
        <v>16141</v>
      </c>
      <c r="G2346" s="183" t="s">
        <v>16145</v>
      </c>
      <c r="H2346" t="s">
        <v>16146</v>
      </c>
    </row>
    <row r="2347" spans="1:8" x14ac:dyDescent="0.2">
      <c r="A2347" s="183" t="s">
        <v>10969</v>
      </c>
      <c r="B2347" t="s">
        <v>10970</v>
      </c>
      <c r="C2347">
        <v>5</v>
      </c>
      <c r="D2347" s="221" t="s">
        <v>3057</v>
      </c>
      <c r="E2347" s="186">
        <v>46293</v>
      </c>
      <c r="F2347" t="s">
        <v>16141</v>
      </c>
      <c r="G2347" s="183" t="s">
        <v>16145</v>
      </c>
      <c r="H2347" t="s">
        <v>16146</v>
      </c>
    </row>
    <row r="2348" spans="1:8" x14ac:dyDescent="0.2">
      <c r="A2348" s="183" t="s">
        <v>10971</v>
      </c>
      <c r="B2348" t="s">
        <v>10972</v>
      </c>
      <c r="C2348">
        <v>17</v>
      </c>
      <c r="D2348" s="221" t="s">
        <v>3057</v>
      </c>
      <c r="E2348" s="186">
        <v>46293</v>
      </c>
      <c r="F2348" t="s">
        <v>16141</v>
      </c>
      <c r="G2348" s="183" t="s">
        <v>16145</v>
      </c>
      <c r="H2348" t="s">
        <v>16146</v>
      </c>
    </row>
    <row r="2349" spans="1:8" x14ac:dyDescent="0.2">
      <c r="A2349" s="183" t="s">
        <v>10973</v>
      </c>
      <c r="B2349" t="s">
        <v>10974</v>
      </c>
      <c r="C2349">
        <v>3</v>
      </c>
      <c r="D2349" s="221" t="s">
        <v>3057</v>
      </c>
      <c r="E2349" s="186">
        <v>46293</v>
      </c>
      <c r="F2349" t="s">
        <v>16141</v>
      </c>
      <c r="G2349" s="183" t="s">
        <v>16145</v>
      </c>
      <c r="H2349" t="s">
        <v>16146</v>
      </c>
    </row>
    <row r="2350" spans="1:8" x14ac:dyDescent="0.2">
      <c r="A2350" s="183" t="s">
        <v>10975</v>
      </c>
      <c r="B2350" t="s">
        <v>10976</v>
      </c>
      <c r="C2350">
        <v>13</v>
      </c>
      <c r="D2350" s="221" t="s">
        <v>3057</v>
      </c>
      <c r="E2350" s="186">
        <v>46293</v>
      </c>
      <c r="F2350" t="s">
        <v>16141</v>
      </c>
      <c r="G2350" s="183" t="s">
        <v>16145</v>
      </c>
      <c r="H2350" t="s">
        <v>16146</v>
      </c>
    </row>
    <row r="2351" spans="1:8" x14ac:dyDescent="0.2">
      <c r="A2351" s="183" t="s">
        <v>10977</v>
      </c>
      <c r="B2351" t="s">
        <v>10978</v>
      </c>
      <c r="C2351">
        <v>7</v>
      </c>
      <c r="D2351" s="221" t="s">
        <v>3057</v>
      </c>
      <c r="E2351" s="186">
        <v>46293</v>
      </c>
      <c r="F2351" t="s">
        <v>16141</v>
      </c>
      <c r="G2351" s="183" t="s">
        <v>16145</v>
      </c>
      <c r="H2351" t="s">
        <v>16146</v>
      </c>
    </row>
    <row r="2352" spans="1:8" x14ac:dyDescent="0.2">
      <c r="A2352" s="183" t="s">
        <v>10979</v>
      </c>
      <c r="B2352" t="s">
        <v>10980</v>
      </c>
      <c r="C2352">
        <v>17</v>
      </c>
      <c r="D2352" s="221" t="s">
        <v>3057</v>
      </c>
      <c r="E2352" s="186">
        <v>46293</v>
      </c>
      <c r="F2352" t="s">
        <v>16141</v>
      </c>
      <c r="G2352" s="183" t="s">
        <v>16145</v>
      </c>
      <c r="H2352" t="s">
        <v>16146</v>
      </c>
    </row>
    <row r="2353" spans="1:8" x14ac:dyDescent="0.2">
      <c r="A2353" s="183" t="s">
        <v>10981</v>
      </c>
      <c r="B2353" t="s">
        <v>10982</v>
      </c>
      <c r="C2353">
        <v>6</v>
      </c>
      <c r="D2353" s="221" t="s">
        <v>3057</v>
      </c>
      <c r="E2353" s="186">
        <v>46293</v>
      </c>
      <c r="F2353" t="s">
        <v>16141</v>
      </c>
      <c r="G2353" s="183" t="s">
        <v>16145</v>
      </c>
      <c r="H2353" t="s">
        <v>16146</v>
      </c>
    </row>
    <row r="2354" spans="1:8" x14ac:dyDescent="0.2">
      <c r="A2354" s="183" t="s">
        <v>10983</v>
      </c>
      <c r="B2354" t="s">
        <v>10984</v>
      </c>
      <c r="C2354">
        <v>6</v>
      </c>
      <c r="D2354" s="221" t="s">
        <v>3057</v>
      </c>
      <c r="E2354" s="186">
        <v>46293</v>
      </c>
      <c r="F2354" t="s">
        <v>16141</v>
      </c>
      <c r="G2354" s="183" t="s">
        <v>16145</v>
      </c>
      <c r="H2354" t="s">
        <v>16146</v>
      </c>
    </row>
    <row r="2355" spans="1:8" x14ac:dyDescent="0.2">
      <c r="A2355" s="183" t="s">
        <v>10985</v>
      </c>
      <c r="B2355" t="s">
        <v>10986</v>
      </c>
      <c r="C2355">
        <v>15</v>
      </c>
      <c r="D2355" s="221" t="s">
        <v>3057</v>
      </c>
      <c r="E2355" s="186">
        <v>46293</v>
      </c>
      <c r="F2355" t="s">
        <v>16141</v>
      </c>
      <c r="G2355" s="183" t="s">
        <v>16145</v>
      </c>
      <c r="H2355" t="s">
        <v>16146</v>
      </c>
    </row>
    <row r="2356" spans="1:8" x14ac:dyDescent="0.2">
      <c r="A2356" s="183" t="s">
        <v>10987</v>
      </c>
      <c r="B2356" t="s">
        <v>10988</v>
      </c>
      <c r="C2356">
        <v>6</v>
      </c>
      <c r="D2356" s="221" t="s">
        <v>3057</v>
      </c>
      <c r="E2356" s="186">
        <v>46293</v>
      </c>
      <c r="F2356" t="s">
        <v>16141</v>
      </c>
      <c r="G2356" s="183" t="s">
        <v>16145</v>
      </c>
      <c r="H2356" t="s">
        <v>16146</v>
      </c>
    </row>
    <row r="2357" spans="1:8" x14ac:dyDescent="0.2">
      <c r="A2357" s="183" t="s">
        <v>10989</v>
      </c>
      <c r="B2357" t="s">
        <v>10990</v>
      </c>
      <c r="C2357">
        <v>10</v>
      </c>
      <c r="D2357" s="221" t="s">
        <v>3057</v>
      </c>
      <c r="E2357" s="186">
        <v>46293</v>
      </c>
      <c r="F2357" t="s">
        <v>16141</v>
      </c>
      <c r="G2357" s="183" t="s">
        <v>16145</v>
      </c>
      <c r="H2357" t="s">
        <v>16146</v>
      </c>
    </row>
    <row r="2358" spans="1:8" x14ac:dyDescent="0.2">
      <c r="A2358" s="183" t="s">
        <v>10991</v>
      </c>
      <c r="B2358" t="s">
        <v>10992</v>
      </c>
      <c r="C2358">
        <v>16</v>
      </c>
      <c r="D2358" s="221" t="s">
        <v>3057</v>
      </c>
      <c r="E2358" s="186">
        <v>46293</v>
      </c>
      <c r="F2358" t="s">
        <v>16141</v>
      </c>
      <c r="G2358" s="183" t="s">
        <v>16145</v>
      </c>
      <c r="H2358" t="s">
        <v>16146</v>
      </c>
    </row>
    <row r="2359" spans="1:8" x14ac:dyDescent="0.2">
      <c r="A2359" s="183" t="s">
        <v>10993</v>
      </c>
      <c r="B2359" t="s">
        <v>10994</v>
      </c>
      <c r="C2359">
        <v>10</v>
      </c>
      <c r="D2359" s="221" t="s">
        <v>3057</v>
      </c>
      <c r="E2359" s="186">
        <v>46293</v>
      </c>
      <c r="F2359" t="s">
        <v>16141</v>
      </c>
      <c r="G2359" s="183" t="s">
        <v>16145</v>
      </c>
      <c r="H2359" t="s">
        <v>16146</v>
      </c>
    </row>
    <row r="2360" spans="1:8" x14ac:dyDescent="0.2">
      <c r="A2360" s="183" t="s">
        <v>10995</v>
      </c>
      <c r="B2360" t="s">
        <v>10996</v>
      </c>
      <c r="C2360">
        <v>4</v>
      </c>
      <c r="D2360" s="221" t="s">
        <v>3057</v>
      </c>
      <c r="E2360" s="186">
        <v>46293</v>
      </c>
      <c r="F2360" t="s">
        <v>16141</v>
      </c>
      <c r="G2360" s="183" t="s">
        <v>16145</v>
      </c>
      <c r="H2360" t="s">
        <v>16146</v>
      </c>
    </row>
    <row r="2361" spans="1:8" x14ac:dyDescent="0.2">
      <c r="A2361" s="183" t="s">
        <v>10997</v>
      </c>
      <c r="B2361" t="s">
        <v>10998</v>
      </c>
      <c r="C2361">
        <v>9</v>
      </c>
      <c r="D2361" s="221" t="s">
        <v>3057</v>
      </c>
      <c r="E2361" s="186">
        <v>46293</v>
      </c>
      <c r="F2361" t="s">
        <v>16141</v>
      </c>
      <c r="G2361" s="183" t="s">
        <v>16145</v>
      </c>
      <c r="H2361" t="s">
        <v>16146</v>
      </c>
    </row>
    <row r="2362" spans="1:8" x14ac:dyDescent="0.2">
      <c r="A2362" s="183" t="s">
        <v>10999</v>
      </c>
      <c r="B2362" t="s">
        <v>11000</v>
      </c>
      <c r="C2362">
        <v>4</v>
      </c>
      <c r="D2362" s="221" t="s">
        <v>3057</v>
      </c>
      <c r="E2362" s="186">
        <v>46293</v>
      </c>
      <c r="F2362" t="s">
        <v>16141</v>
      </c>
      <c r="G2362" s="183" t="s">
        <v>16145</v>
      </c>
      <c r="H2362" t="s">
        <v>16146</v>
      </c>
    </row>
    <row r="2363" spans="1:8" x14ac:dyDescent="0.2">
      <c r="A2363" s="183" t="s">
        <v>11001</v>
      </c>
      <c r="B2363" t="s">
        <v>11002</v>
      </c>
      <c r="C2363">
        <v>1</v>
      </c>
      <c r="D2363" s="221" t="s">
        <v>3057</v>
      </c>
      <c r="E2363" s="186">
        <v>46293</v>
      </c>
      <c r="F2363" t="s">
        <v>16141</v>
      </c>
      <c r="G2363" s="183" t="s">
        <v>16145</v>
      </c>
      <c r="H2363" t="s">
        <v>16146</v>
      </c>
    </row>
    <row r="2364" spans="1:8" x14ac:dyDescent="0.2">
      <c r="A2364" s="183" t="s">
        <v>11003</v>
      </c>
      <c r="B2364" t="s">
        <v>11004</v>
      </c>
      <c r="C2364">
        <v>2</v>
      </c>
      <c r="D2364" s="221" t="s">
        <v>3057</v>
      </c>
      <c r="E2364" s="186">
        <v>46293</v>
      </c>
      <c r="F2364" t="s">
        <v>16141</v>
      </c>
      <c r="G2364" s="183" t="s">
        <v>16145</v>
      </c>
      <c r="H2364" t="s">
        <v>16146</v>
      </c>
    </row>
    <row r="2365" spans="1:8" x14ac:dyDescent="0.2">
      <c r="A2365" s="183" t="s">
        <v>11005</v>
      </c>
      <c r="B2365" t="s">
        <v>10944</v>
      </c>
      <c r="C2365">
        <v>15</v>
      </c>
      <c r="D2365" s="221" t="s">
        <v>3057</v>
      </c>
      <c r="E2365" s="186">
        <v>46293</v>
      </c>
      <c r="F2365" t="s">
        <v>16141</v>
      </c>
      <c r="G2365" s="183" t="s">
        <v>16145</v>
      </c>
      <c r="H2365" t="s">
        <v>16146</v>
      </c>
    </row>
    <row r="2366" spans="1:8" x14ac:dyDescent="0.2">
      <c r="A2366" s="183" t="s">
        <v>11006</v>
      </c>
      <c r="B2366" t="s">
        <v>10946</v>
      </c>
      <c r="C2366">
        <v>28</v>
      </c>
      <c r="D2366" s="221" t="s">
        <v>3057</v>
      </c>
      <c r="E2366" s="186">
        <v>46293</v>
      </c>
      <c r="F2366" t="s">
        <v>16141</v>
      </c>
      <c r="G2366" s="183" t="s">
        <v>16145</v>
      </c>
      <c r="H2366" t="s">
        <v>16146</v>
      </c>
    </row>
    <row r="2367" spans="1:8" x14ac:dyDescent="0.2">
      <c r="A2367" s="183" t="s">
        <v>11007</v>
      </c>
      <c r="B2367" t="s">
        <v>10948</v>
      </c>
      <c r="C2367">
        <v>0</v>
      </c>
      <c r="D2367" s="221" t="s">
        <v>3057</v>
      </c>
      <c r="E2367" s="186">
        <v>46293</v>
      </c>
      <c r="F2367" t="s">
        <v>16141</v>
      </c>
      <c r="G2367" s="183" t="s">
        <v>16145</v>
      </c>
      <c r="H2367" t="s">
        <v>16146</v>
      </c>
    </row>
    <row r="2368" spans="1:8" x14ac:dyDescent="0.2">
      <c r="A2368" s="183" t="s">
        <v>11008</v>
      </c>
      <c r="B2368" t="s">
        <v>10950</v>
      </c>
      <c r="C2368">
        <v>3</v>
      </c>
      <c r="D2368" s="221" t="s">
        <v>3057</v>
      </c>
      <c r="E2368" s="186">
        <v>46293</v>
      </c>
      <c r="F2368" t="s">
        <v>16141</v>
      </c>
      <c r="G2368" s="183" t="s">
        <v>16145</v>
      </c>
      <c r="H2368" t="s">
        <v>16146</v>
      </c>
    </row>
    <row r="2369" spans="1:8" x14ac:dyDescent="0.2">
      <c r="A2369" s="183" t="s">
        <v>11009</v>
      </c>
      <c r="B2369" t="s">
        <v>10952</v>
      </c>
      <c r="C2369">
        <v>0</v>
      </c>
      <c r="D2369" s="221" t="s">
        <v>3057</v>
      </c>
      <c r="E2369" s="186">
        <v>46293</v>
      </c>
      <c r="F2369" t="s">
        <v>16141</v>
      </c>
      <c r="G2369" s="183" t="s">
        <v>16145</v>
      </c>
      <c r="H2369" t="s">
        <v>16146</v>
      </c>
    </row>
    <row r="2370" spans="1:8" x14ac:dyDescent="0.2">
      <c r="A2370" s="183" t="s">
        <v>11010</v>
      </c>
      <c r="B2370" t="s">
        <v>10954</v>
      </c>
      <c r="C2370">
        <v>45</v>
      </c>
      <c r="D2370" s="221" t="s">
        <v>3057</v>
      </c>
      <c r="E2370" s="186">
        <v>46293</v>
      </c>
      <c r="F2370" t="s">
        <v>16141</v>
      </c>
      <c r="G2370" s="183" t="s">
        <v>16145</v>
      </c>
      <c r="H2370" t="s">
        <v>16146</v>
      </c>
    </row>
    <row r="2371" spans="1:8" x14ac:dyDescent="0.2">
      <c r="A2371" s="183" t="s">
        <v>11011</v>
      </c>
      <c r="B2371" t="s">
        <v>10956</v>
      </c>
      <c r="C2371">
        <v>56</v>
      </c>
      <c r="D2371" s="221" t="s">
        <v>3057</v>
      </c>
      <c r="E2371" s="186">
        <v>46293</v>
      </c>
      <c r="F2371" t="s">
        <v>16141</v>
      </c>
      <c r="G2371" s="183" t="s">
        <v>16145</v>
      </c>
      <c r="H2371" t="s">
        <v>16146</v>
      </c>
    </row>
    <row r="2372" spans="1:8" x14ac:dyDescent="0.2">
      <c r="A2372" s="183" t="s">
        <v>11012</v>
      </c>
      <c r="B2372" t="s">
        <v>10958</v>
      </c>
      <c r="C2372">
        <v>49</v>
      </c>
      <c r="D2372" s="221" t="s">
        <v>3057</v>
      </c>
      <c r="E2372" s="186">
        <v>46293</v>
      </c>
      <c r="F2372" t="s">
        <v>16141</v>
      </c>
      <c r="G2372" s="183" t="s">
        <v>16145</v>
      </c>
      <c r="H2372" t="s">
        <v>16146</v>
      </c>
    </row>
    <row r="2373" spans="1:8" x14ac:dyDescent="0.2">
      <c r="A2373" s="183" t="s">
        <v>11013</v>
      </c>
      <c r="B2373" t="s">
        <v>10960</v>
      </c>
      <c r="C2373">
        <v>30</v>
      </c>
      <c r="D2373" s="221" t="s">
        <v>3057</v>
      </c>
      <c r="E2373" s="186">
        <v>46293</v>
      </c>
      <c r="F2373" t="s">
        <v>16141</v>
      </c>
      <c r="G2373" s="183" t="s">
        <v>16145</v>
      </c>
      <c r="H2373" t="s">
        <v>16146</v>
      </c>
    </row>
    <row r="2374" spans="1:8" x14ac:dyDescent="0.2">
      <c r="A2374" s="183" t="s">
        <v>11014</v>
      </c>
      <c r="B2374" t="s">
        <v>10968</v>
      </c>
      <c r="C2374">
        <v>1</v>
      </c>
      <c r="D2374" s="221" t="s">
        <v>3057</v>
      </c>
      <c r="E2374" s="186">
        <v>46293</v>
      </c>
      <c r="F2374" t="s">
        <v>16141</v>
      </c>
      <c r="G2374" s="183" t="s">
        <v>16145</v>
      </c>
      <c r="H2374" t="s">
        <v>16146</v>
      </c>
    </row>
    <row r="2375" spans="1:8" x14ac:dyDescent="0.2">
      <c r="A2375" s="183" t="s">
        <v>11015</v>
      </c>
      <c r="B2375" t="s">
        <v>10976</v>
      </c>
      <c r="C2375">
        <v>14</v>
      </c>
      <c r="D2375" s="221" t="s">
        <v>3057</v>
      </c>
      <c r="E2375" s="186">
        <v>46293</v>
      </c>
      <c r="F2375" t="s">
        <v>16141</v>
      </c>
      <c r="G2375" s="183" t="s">
        <v>16145</v>
      </c>
      <c r="H2375" t="s">
        <v>16146</v>
      </c>
    </row>
    <row r="2376" spans="1:8" x14ac:dyDescent="0.2">
      <c r="A2376" s="183" t="s">
        <v>11016</v>
      </c>
      <c r="B2376" t="s">
        <v>10980</v>
      </c>
      <c r="C2376">
        <v>23</v>
      </c>
      <c r="D2376" s="221" t="s">
        <v>3057</v>
      </c>
      <c r="E2376" s="186">
        <v>46293</v>
      </c>
      <c r="F2376" t="s">
        <v>16141</v>
      </c>
      <c r="G2376" s="183" t="s">
        <v>16145</v>
      </c>
      <c r="H2376" t="s">
        <v>16146</v>
      </c>
    </row>
    <row r="2377" spans="1:8" x14ac:dyDescent="0.2">
      <c r="A2377" s="183" t="s">
        <v>11017</v>
      </c>
      <c r="B2377" t="s">
        <v>10986</v>
      </c>
      <c r="C2377">
        <v>12</v>
      </c>
      <c r="D2377" s="221" t="s">
        <v>3057</v>
      </c>
      <c r="E2377" s="186">
        <v>46293</v>
      </c>
      <c r="F2377" t="s">
        <v>16141</v>
      </c>
      <c r="G2377" s="183" t="s">
        <v>16145</v>
      </c>
      <c r="H2377" t="s">
        <v>16146</v>
      </c>
    </row>
    <row r="2378" spans="1:8" x14ac:dyDescent="0.2">
      <c r="A2378" s="183" t="s">
        <v>11018</v>
      </c>
      <c r="B2378" t="s">
        <v>10992</v>
      </c>
      <c r="C2378">
        <v>26</v>
      </c>
      <c r="D2378" s="221" t="s">
        <v>3057</v>
      </c>
      <c r="E2378" s="186">
        <v>46293</v>
      </c>
      <c r="F2378" t="s">
        <v>16141</v>
      </c>
      <c r="G2378" s="183" t="s">
        <v>16145</v>
      </c>
      <c r="H2378" t="s">
        <v>16146</v>
      </c>
    </row>
    <row r="2379" spans="1:8" x14ac:dyDescent="0.2">
      <c r="A2379" s="183" t="s">
        <v>4693</v>
      </c>
      <c r="B2379" t="s">
        <v>8230</v>
      </c>
      <c r="C2379">
        <v>2</v>
      </c>
      <c r="D2379" s="221" t="s">
        <v>3057</v>
      </c>
      <c r="E2379" s="186">
        <v>46293</v>
      </c>
      <c r="F2379" t="s">
        <v>16141</v>
      </c>
      <c r="G2379" s="183" t="s">
        <v>16142</v>
      </c>
      <c r="H2379" t="s">
        <v>16143</v>
      </c>
    </row>
    <row r="2380" spans="1:8" x14ac:dyDescent="0.2">
      <c r="A2380" s="183" t="s">
        <v>4694</v>
      </c>
      <c r="B2380" t="s">
        <v>8231</v>
      </c>
      <c r="C2380">
        <v>1</v>
      </c>
      <c r="D2380" s="221" t="s">
        <v>3057</v>
      </c>
      <c r="E2380" s="186">
        <v>46293</v>
      </c>
      <c r="F2380" t="s">
        <v>16141</v>
      </c>
      <c r="G2380" s="183" t="s">
        <v>16142</v>
      </c>
      <c r="H2380" t="s">
        <v>16143</v>
      </c>
    </row>
    <row r="2381" spans="1:8" x14ac:dyDescent="0.2">
      <c r="A2381" s="183" t="s">
        <v>4695</v>
      </c>
      <c r="B2381" t="s">
        <v>8232</v>
      </c>
      <c r="C2381">
        <v>1</v>
      </c>
      <c r="D2381" s="221" t="s">
        <v>3057</v>
      </c>
      <c r="E2381" s="186">
        <v>46293</v>
      </c>
      <c r="F2381" t="s">
        <v>16141</v>
      </c>
      <c r="G2381" s="183" t="s">
        <v>16142</v>
      </c>
      <c r="H2381" t="s">
        <v>16143</v>
      </c>
    </row>
    <row r="2382" spans="1:8" x14ac:dyDescent="0.2">
      <c r="A2382" s="183" t="s">
        <v>4696</v>
      </c>
      <c r="B2382" t="s">
        <v>8233</v>
      </c>
      <c r="C2382">
        <v>0</v>
      </c>
      <c r="D2382" s="221" t="s">
        <v>3057</v>
      </c>
      <c r="E2382" s="186">
        <v>46293</v>
      </c>
      <c r="F2382" t="s">
        <v>16141</v>
      </c>
      <c r="G2382" s="183" t="s">
        <v>16142</v>
      </c>
      <c r="H2382" t="s">
        <v>16143</v>
      </c>
    </row>
    <row r="2383" spans="1:8" x14ac:dyDescent="0.2">
      <c r="A2383" s="183" t="s">
        <v>4697</v>
      </c>
      <c r="B2383" t="s">
        <v>8234</v>
      </c>
      <c r="C2383">
        <v>0</v>
      </c>
      <c r="D2383" s="221" t="s">
        <v>3057</v>
      </c>
      <c r="E2383" s="186">
        <v>46293</v>
      </c>
      <c r="F2383" t="s">
        <v>16141</v>
      </c>
      <c r="G2383" s="183" t="s">
        <v>16142</v>
      </c>
      <c r="H2383" t="s">
        <v>16143</v>
      </c>
    </row>
    <row r="2384" spans="1:8" x14ac:dyDescent="0.2">
      <c r="A2384" s="183" t="s">
        <v>4698</v>
      </c>
      <c r="B2384" t="s">
        <v>8235</v>
      </c>
      <c r="C2384">
        <v>0</v>
      </c>
      <c r="D2384" s="221" t="s">
        <v>3057</v>
      </c>
      <c r="E2384" s="186">
        <v>46293</v>
      </c>
      <c r="F2384" t="s">
        <v>16141</v>
      </c>
      <c r="G2384" s="183" t="s">
        <v>16142</v>
      </c>
      <c r="H2384" t="s">
        <v>16143</v>
      </c>
    </row>
    <row r="2385" spans="1:8" x14ac:dyDescent="0.2">
      <c r="A2385" s="183" t="s">
        <v>11019</v>
      </c>
      <c r="B2385" t="s">
        <v>11020</v>
      </c>
      <c r="C2385">
        <v>0</v>
      </c>
      <c r="D2385" s="221" t="s">
        <v>3057</v>
      </c>
      <c r="E2385" s="186">
        <v>46293</v>
      </c>
      <c r="F2385" t="s">
        <v>16141</v>
      </c>
      <c r="G2385" s="183" t="s">
        <v>16145</v>
      </c>
      <c r="H2385" t="s">
        <v>16146</v>
      </c>
    </row>
    <row r="2386" spans="1:8" x14ac:dyDescent="0.2">
      <c r="A2386" s="183" t="s">
        <v>4699</v>
      </c>
      <c r="B2386" t="s">
        <v>3595</v>
      </c>
      <c r="C2386">
        <v>35</v>
      </c>
      <c r="D2386" s="221" t="s">
        <v>3057</v>
      </c>
      <c r="E2386" s="186">
        <v>46293</v>
      </c>
      <c r="F2386" t="s">
        <v>16141</v>
      </c>
      <c r="G2386" s="183" t="s">
        <v>16142</v>
      </c>
      <c r="H2386" t="s">
        <v>16143</v>
      </c>
    </row>
    <row r="2387" spans="1:8" x14ac:dyDescent="0.2">
      <c r="A2387" s="183" t="s">
        <v>4700</v>
      </c>
      <c r="B2387" t="s">
        <v>3596</v>
      </c>
      <c r="C2387">
        <v>58</v>
      </c>
      <c r="D2387" s="221" t="s">
        <v>3057</v>
      </c>
      <c r="E2387" s="186">
        <v>46293</v>
      </c>
      <c r="F2387" t="s">
        <v>16141</v>
      </c>
      <c r="G2387" s="183" t="s">
        <v>16142</v>
      </c>
      <c r="H2387" t="s">
        <v>16143</v>
      </c>
    </row>
    <row r="2388" spans="1:8" x14ac:dyDescent="0.2">
      <c r="A2388" s="183" t="s">
        <v>4701</v>
      </c>
      <c r="B2388" t="s">
        <v>3597</v>
      </c>
      <c r="C2388">
        <v>9</v>
      </c>
      <c r="D2388" s="221" t="s">
        <v>3057</v>
      </c>
      <c r="E2388" s="186">
        <v>46293</v>
      </c>
      <c r="F2388" t="s">
        <v>16141</v>
      </c>
      <c r="G2388" s="183" t="s">
        <v>16142</v>
      </c>
      <c r="H2388" t="s">
        <v>16143</v>
      </c>
    </row>
    <row r="2389" spans="1:8" x14ac:dyDescent="0.2">
      <c r="A2389" s="183" t="s">
        <v>4702</v>
      </c>
      <c r="B2389" t="s">
        <v>3598</v>
      </c>
      <c r="C2389">
        <v>105</v>
      </c>
      <c r="D2389" s="221" t="s">
        <v>3057</v>
      </c>
      <c r="E2389" s="186">
        <v>46293</v>
      </c>
      <c r="F2389" t="s">
        <v>16141</v>
      </c>
      <c r="G2389" s="183" t="s">
        <v>16142</v>
      </c>
      <c r="H2389" t="s">
        <v>16143</v>
      </c>
    </row>
    <row r="2390" spans="1:8" x14ac:dyDescent="0.2">
      <c r="A2390" s="183" t="s">
        <v>4703</v>
      </c>
      <c r="B2390" t="s">
        <v>3599</v>
      </c>
      <c r="C2390">
        <v>91</v>
      </c>
      <c r="D2390" s="221" t="s">
        <v>3057</v>
      </c>
      <c r="E2390" s="186">
        <v>46293</v>
      </c>
      <c r="F2390" t="s">
        <v>16141</v>
      </c>
      <c r="G2390" s="183" t="s">
        <v>16142</v>
      </c>
      <c r="H2390" t="s">
        <v>16143</v>
      </c>
    </row>
    <row r="2391" spans="1:8" x14ac:dyDescent="0.2">
      <c r="A2391" s="183" t="s">
        <v>4704</v>
      </c>
      <c r="B2391" t="s">
        <v>3600</v>
      </c>
      <c r="C2391">
        <v>41</v>
      </c>
      <c r="D2391" s="221" t="s">
        <v>3057</v>
      </c>
      <c r="E2391" s="186">
        <v>46293</v>
      </c>
      <c r="F2391" t="s">
        <v>16141</v>
      </c>
      <c r="G2391" s="183" t="s">
        <v>16142</v>
      </c>
      <c r="H2391" t="s">
        <v>16143</v>
      </c>
    </row>
    <row r="2392" spans="1:8" x14ac:dyDescent="0.2">
      <c r="A2392" s="183" t="s">
        <v>4705</v>
      </c>
      <c r="B2392" t="s">
        <v>3601</v>
      </c>
      <c r="C2392">
        <v>32</v>
      </c>
      <c r="D2392" s="221" t="s">
        <v>3057</v>
      </c>
      <c r="E2392" s="186">
        <v>46293</v>
      </c>
      <c r="F2392" t="s">
        <v>16141</v>
      </c>
      <c r="G2392" s="183" t="s">
        <v>16142</v>
      </c>
      <c r="H2392" t="s">
        <v>16143</v>
      </c>
    </row>
    <row r="2393" spans="1:8" x14ac:dyDescent="0.2">
      <c r="A2393" s="183" t="s">
        <v>4706</v>
      </c>
      <c r="B2393" t="s">
        <v>3602</v>
      </c>
      <c r="C2393">
        <v>0</v>
      </c>
      <c r="D2393" s="221" t="s">
        <v>3057</v>
      </c>
      <c r="E2393" s="186">
        <v>46293</v>
      </c>
      <c r="F2393" t="s">
        <v>16141</v>
      </c>
      <c r="G2393" s="183" t="s">
        <v>16142</v>
      </c>
      <c r="H2393" t="s">
        <v>16143</v>
      </c>
    </row>
    <row r="2394" spans="1:8" x14ac:dyDescent="0.2">
      <c r="A2394" s="183" t="s">
        <v>4707</v>
      </c>
      <c r="B2394" t="s">
        <v>3603</v>
      </c>
      <c r="C2394">
        <v>0</v>
      </c>
      <c r="D2394" s="221" t="s">
        <v>3057</v>
      </c>
      <c r="E2394" s="186">
        <v>46293</v>
      </c>
      <c r="F2394" t="s">
        <v>16141</v>
      </c>
      <c r="G2394" s="183" t="s">
        <v>16142</v>
      </c>
      <c r="H2394" t="s">
        <v>16143</v>
      </c>
    </row>
    <row r="2395" spans="1:8" x14ac:dyDescent="0.2">
      <c r="A2395" s="183" t="s">
        <v>8236</v>
      </c>
      <c r="B2395" t="s">
        <v>8237</v>
      </c>
      <c r="C2395">
        <v>0</v>
      </c>
      <c r="D2395" s="221" t="s">
        <v>3057</v>
      </c>
      <c r="E2395" s="186">
        <v>46293</v>
      </c>
      <c r="F2395" t="s">
        <v>16141</v>
      </c>
      <c r="G2395" s="183" t="s">
        <v>16142</v>
      </c>
      <c r="H2395" t="s">
        <v>16143</v>
      </c>
    </row>
    <row r="2396" spans="1:8" x14ac:dyDescent="0.2">
      <c r="A2396" s="183" t="s">
        <v>8238</v>
      </c>
      <c r="B2396" t="s">
        <v>8239</v>
      </c>
      <c r="C2396">
        <v>0</v>
      </c>
      <c r="D2396" s="221" t="s">
        <v>3057</v>
      </c>
      <c r="E2396" s="186">
        <v>46293</v>
      </c>
      <c r="F2396" t="s">
        <v>16141</v>
      </c>
      <c r="G2396" s="183" t="s">
        <v>16142</v>
      </c>
      <c r="H2396" t="s">
        <v>16143</v>
      </c>
    </row>
    <row r="2397" spans="1:8" x14ac:dyDescent="0.2">
      <c r="A2397" s="183" t="s">
        <v>8240</v>
      </c>
      <c r="B2397" t="s">
        <v>8241</v>
      </c>
      <c r="C2397">
        <v>0</v>
      </c>
      <c r="D2397" s="221" t="s">
        <v>3057</v>
      </c>
      <c r="E2397" s="186">
        <v>46293</v>
      </c>
      <c r="F2397" t="s">
        <v>16141</v>
      </c>
      <c r="G2397" s="183" t="s">
        <v>16142</v>
      </c>
      <c r="H2397" t="s">
        <v>16143</v>
      </c>
    </row>
    <row r="2398" spans="1:8" x14ac:dyDescent="0.2">
      <c r="A2398" s="183" t="s">
        <v>4708</v>
      </c>
      <c r="B2398" t="s">
        <v>3604</v>
      </c>
      <c r="C2398">
        <v>59</v>
      </c>
      <c r="D2398" s="221" t="s">
        <v>3057</v>
      </c>
      <c r="E2398" s="186">
        <v>46293</v>
      </c>
      <c r="F2398" t="s">
        <v>16141</v>
      </c>
      <c r="G2398" s="183" t="s">
        <v>16142</v>
      </c>
      <c r="H2398" t="s">
        <v>16143</v>
      </c>
    </row>
    <row r="2399" spans="1:8" x14ac:dyDescent="0.2">
      <c r="A2399" s="183" t="s">
        <v>4709</v>
      </c>
      <c r="B2399" t="s">
        <v>3605</v>
      </c>
      <c r="C2399">
        <v>50</v>
      </c>
      <c r="D2399" s="221" t="s">
        <v>3057</v>
      </c>
      <c r="E2399" s="186">
        <v>46293</v>
      </c>
      <c r="F2399" t="s">
        <v>16141</v>
      </c>
      <c r="G2399" s="183" t="s">
        <v>16142</v>
      </c>
      <c r="H2399" t="s">
        <v>16143</v>
      </c>
    </row>
    <row r="2400" spans="1:8" x14ac:dyDescent="0.2">
      <c r="A2400" s="183" t="s">
        <v>4710</v>
      </c>
      <c r="B2400" t="s">
        <v>3606</v>
      </c>
      <c r="C2400">
        <v>196</v>
      </c>
      <c r="D2400" s="221" t="s">
        <v>3057</v>
      </c>
      <c r="E2400" s="186">
        <v>46293</v>
      </c>
      <c r="F2400" t="s">
        <v>16141</v>
      </c>
      <c r="G2400" s="183" t="s">
        <v>16142</v>
      </c>
      <c r="H2400" t="s">
        <v>16143</v>
      </c>
    </row>
    <row r="2401" spans="1:8" x14ac:dyDescent="0.2">
      <c r="A2401" s="183" t="s">
        <v>4711</v>
      </c>
      <c r="B2401" t="s">
        <v>3607</v>
      </c>
      <c r="C2401">
        <v>158</v>
      </c>
      <c r="D2401" s="221" t="s">
        <v>3057</v>
      </c>
      <c r="E2401" s="186">
        <v>46293</v>
      </c>
      <c r="F2401" t="s">
        <v>16141</v>
      </c>
      <c r="G2401" s="183" t="s">
        <v>16142</v>
      </c>
      <c r="H2401" t="s">
        <v>16143</v>
      </c>
    </row>
    <row r="2402" spans="1:8" x14ac:dyDescent="0.2">
      <c r="A2402" s="183" t="s">
        <v>4712</v>
      </c>
      <c r="B2402" t="s">
        <v>3608</v>
      </c>
      <c r="C2402">
        <v>178</v>
      </c>
      <c r="D2402" s="221" t="s">
        <v>3057</v>
      </c>
      <c r="E2402" s="186">
        <v>46293</v>
      </c>
      <c r="F2402" t="s">
        <v>16141</v>
      </c>
      <c r="G2402" s="183" t="s">
        <v>16142</v>
      </c>
      <c r="H2402" t="s">
        <v>16143</v>
      </c>
    </row>
    <row r="2403" spans="1:8" x14ac:dyDescent="0.2">
      <c r="A2403" s="183" t="s">
        <v>4713</v>
      </c>
      <c r="B2403" t="s">
        <v>3609</v>
      </c>
      <c r="C2403">
        <v>5</v>
      </c>
      <c r="D2403" s="221" t="s">
        <v>3057</v>
      </c>
      <c r="E2403" s="186">
        <v>46293</v>
      </c>
      <c r="F2403" t="s">
        <v>16141</v>
      </c>
      <c r="G2403" s="183" t="s">
        <v>16142</v>
      </c>
      <c r="H2403" t="s">
        <v>16143</v>
      </c>
    </row>
    <row r="2404" spans="1:8" x14ac:dyDescent="0.2">
      <c r="A2404" s="183" t="s">
        <v>8242</v>
      </c>
      <c r="B2404" t="s">
        <v>8243</v>
      </c>
      <c r="C2404">
        <v>3</v>
      </c>
      <c r="D2404" s="221" t="s">
        <v>3057</v>
      </c>
      <c r="E2404" s="186">
        <v>46293</v>
      </c>
      <c r="F2404" t="s">
        <v>16141</v>
      </c>
      <c r="G2404" s="183" t="s">
        <v>16142</v>
      </c>
      <c r="H2404" t="s">
        <v>16143</v>
      </c>
    </row>
    <row r="2405" spans="1:8" x14ac:dyDescent="0.2">
      <c r="A2405" s="183" t="s">
        <v>8244</v>
      </c>
      <c r="B2405" t="s">
        <v>8245</v>
      </c>
      <c r="C2405">
        <v>4</v>
      </c>
      <c r="D2405" s="221" t="s">
        <v>3057</v>
      </c>
      <c r="E2405" s="186">
        <v>46293</v>
      </c>
      <c r="F2405" t="s">
        <v>16141</v>
      </c>
      <c r="G2405" s="183" t="s">
        <v>16142</v>
      </c>
      <c r="H2405" t="s">
        <v>16143</v>
      </c>
    </row>
    <row r="2406" spans="1:8" x14ac:dyDescent="0.2">
      <c r="A2406" s="183" t="s">
        <v>8246</v>
      </c>
      <c r="B2406" t="s">
        <v>8247</v>
      </c>
      <c r="C2406">
        <v>3</v>
      </c>
      <c r="D2406" s="221" t="s">
        <v>3057</v>
      </c>
      <c r="E2406" s="186">
        <v>46293</v>
      </c>
      <c r="F2406" t="s">
        <v>16141</v>
      </c>
      <c r="G2406" s="183" t="s">
        <v>16142</v>
      </c>
      <c r="H2406" t="s">
        <v>16143</v>
      </c>
    </row>
    <row r="2407" spans="1:8" x14ac:dyDescent="0.2">
      <c r="A2407" s="183" t="s">
        <v>8248</v>
      </c>
      <c r="B2407" t="s">
        <v>8249</v>
      </c>
      <c r="C2407">
        <v>3</v>
      </c>
      <c r="D2407" s="221" t="s">
        <v>3057</v>
      </c>
      <c r="E2407" s="186">
        <v>46293</v>
      </c>
      <c r="F2407" t="s">
        <v>16141</v>
      </c>
      <c r="G2407" s="183" t="s">
        <v>16142</v>
      </c>
      <c r="H2407" t="s">
        <v>16143</v>
      </c>
    </row>
    <row r="2408" spans="1:8" x14ac:dyDescent="0.2">
      <c r="A2408" s="183" t="s">
        <v>8250</v>
      </c>
      <c r="B2408" t="s">
        <v>8251</v>
      </c>
      <c r="C2408">
        <v>3</v>
      </c>
      <c r="D2408" s="221" t="s">
        <v>3057</v>
      </c>
      <c r="E2408" s="186">
        <v>46293</v>
      </c>
      <c r="F2408" t="s">
        <v>16141</v>
      </c>
      <c r="G2408" s="183" t="s">
        <v>16142</v>
      </c>
      <c r="H2408" t="s">
        <v>16143</v>
      </c>
    </row>
    <row r="2409" spans="1:8" x14ac:dyDescent="0.2">
      <c r="A2409" s="183" t="s">
        <v>8252</v>
      </c>
      <c r="B2409" t="s">
        <v>8253</v>
      </c>
      <c r="C2409">
        <v>3</v>
      </c>
      <c r="D2409" s="221" t="s">
        <v>3057</v>
      </c>
      <c r="E2409" s="186">
        <v>46293</v>
      </c>
      <c r="F2409" t="s">
        <v>16141</v>
      </c>
      <c r="G2409" s="183" t="s">
        <v>16142</v>
      </c>
      <c r="H2409" t="s">
        <v>16143</v>
      </c>
    </row>
    <row r="2410" spans="1:8" x14ac:dyDescent="0.2">
      <c r="A2410" s="183" t="s">
        <v>8254</v>
      </c>
      <c r="B2410" t="s">
        <v>8255</v>
      </c>
      <c r="C2410">
        <v>4</v>
      </c>
      <c r="D2410" s="221" t="s">
        <v>3057</v>
      </c>
      <c r="E2410" s="186">
        <v>46293</v>
      </c>
      <c r="F2410" t="s">
        <v>16141</v>
      </c>
      <c r="G2410" s="183" t="s">
        <v>16142</v>
      </c>
      <c r="H2410" t="s">
        <v>16143</v>
      </c>
    </row>
    <row r="2411" spans="1:8" x14ac:dyDescent="0.2">
      <c r="A2411" s="183" t="s">
        <v>8256</v>
      </c>
      <c r="B2411" t="s">
        <v>8257</v>
      </c>
      <c r="C2411">
        <v>5</v>
      </c>
      <c r="D2411" s="221" t="s">
        <v>3057</v>
      </c>
      <c r="E2411" s="186">
        <v>46293</v>
      </c>
      <c r="F2411" t="s">
        <v>16141</v>
      </c>
      <c r="G2411" s="183" t="s">
        <v>16142</v>
      </c>
      <c r="H2411" t="s">
        <v>16143</v>
      </c>
    </row>
    <row r="2412" spans="1:8" x14ac:dyDescent="0.2">
      <c r="A2412" s="183" t="s">
        <v>8258</v>
      </c>
      <c r="B2412" t="s">
        <v>8259</v>
      </c>
      <c r="C2412">
        <v>11</v>
      </c>
      <c r="D2412" s="221" t="s">
        <v>3057</v>
      </c>
      <c r="E2412" s="186">
        <v>46293</v>
      </c>
      <c r="F2412" t="s">
        <v>16141</v>
      </c>
      <c r="G2412" s="183" t="s">
        <v>16142</v>
      </c>
      <c r="H2412" t="s">
        <v>16143</v>
      </c>
    </row>
    <row r="2413" spans="1:8" x14ac:dyDescent="0.2">
      <c r="A2413" s="183" t="s">
        <v>8260</v>
      </c>
      <c r="B2413" t="s">
        <v>8261</v>
      </c>
      <c r="C2413">
        <v>5</v>
      </c>
      <c r="D2413" s="221" t="s">
        <v>3057</v>
      </c>
      <c r="E2413" s="186">
        <v>46293</v>
      </c>
      <c r="F2413" t="s">
        <v>16141</v>
      </c>
      <c r="G2413" s="183" t="s">
        <v>16142</v>
      </c>
      <c r="H2413" t="s">
        <v>16143</v>
      </c>
    </row>
    <row r="2414" spans="1:8" x14ac:dyDescent="0.2">
      <c r="A2414" s="183" t="s">
        <v>8262</v>
      </c>
      <c r="B2414" t="s">
        <v>8263</v>
      </c>
      <c r="C2414">
        <v>6</v>
      </c>
      <c r="D2414" s="221" t="s">
        <v>3057</v>
      </c>
      <c r="E2414" s="186">
        <v>46293</v>
      </c>
      <c r="F2414" t="s">
        <v>16141</v>
      </c>
      <c r="G2414" s="183" t="s">
        <v>16142</v>
      </c>
      <c r="H2414" t="s">
        <v>16143</v>
      </c>
    </row>
    <row r="2415" spans="1:8" x14ac:dyDescent="0.2">
      <c r="A2415" s="183" t="s">
        <v>8264</v>
      </c>
      <c r="B2415" t="s">
        <v>8265</v>
      </c>
      <c r="C2415">
        <v>5</v>
      </c>
      <c r="D2415" s="221" t="s">
        <v>3057</v>
      </c>
      <c r="E2415" s="186">
        <v>46293</v>
      </c>
      <c r="F2415" t="s">
        <v>16141</v>
      </c>
      <c r="G2415" s="183" t="s">
        <v>16142</v>
      </c>
      <c r="H2415" t="s">
        <v>16143</v>
      </c>
    </row>
    <row r="2416" spans="1:8" x14ac:dyDescent="0.2">
      <c r="A2416" s="183" t="s">
        <v>8266</v>
      </c>
      <c r="B2416" t="s">
        <v>8267</v>
      </c>
      <c r="C2416">
        <v>2</v>
      </c>
      <c r="D2416" s="221" t="s">
        <v>3057</v>
      </c>
      <c r="E2416" s="186">
        <v>46293</v>
      </c>
      <c r="F2416" t="s">
        <v>16141</v>
      </c>
      <c r="G2416" s="183" t="s">
        <v>16142</v>
      </c>
      <c r="H2416" t="s">
        <v>16143</v>
      </c>
    </row>
    <row r="2417" spans="1:8" x14ac:dyDescent="0.2">
      <c r="A2417" s="183" t="s">
        <v>8268</v>
      </c>
      <c r="B2417" t="s">
        <v>8269</v>
      </c>
      <c r="C2417">
        <v>1</v>
      </c>
      <c r="D2417" s="221" t="s">
        <v>3057</v>
      </c>
      <c r="E2417" s="186">
        <v>46293</v>
      </c>
      <c r="F2417" t="s">
        <v>16141</v>
      </c>
      <c r="G2417" s="183" t="s">
        <v>16142</v>
      </c>
      <c r="H2417" t="s">
        <v>16143</v>
      </c>
    </row>
    <row r="2418" spans="1:8" x14ac:dyDescent="0.2">
      <c r="A2418" s="183" t="s">
        <v>8270</v>
      </c>
      <c r="B2418" t="s">
        <v>8271</v>
      </c>
      <c r="C2418">
        <v>2</v>
      </c>
      <c r="D2418" s="221" t="s">
        <v>3057</v>
      </c>
      <c r="E2418" s="186">
        <v>46293</v>
      </c>
      <c r="F2418" t="s">
        <v>16141</v>
      </c>
      <c r="G2418" s="183" t="s">
        <v>16142</v>
      </c>
      <c r="H2418" t="s">
        <v>16143</v>
      </c>
    </row>
    <row r="2419" spans="1:8" x14ac:dyDescent="0.2">
      <c r="A2419" s="183" t="s">
        <v>8272</v>
      </c>
      <c r="B2419" t="s">
        <v>8273</v>
      </c>
      <c r="C2419">
        <v>2</v>
      </c>
      <c r="D2419" s="221" t="s">
        <v>3057</v>
      </c>
      <c r="E2419" s="186">
        <v>46293</v>
      </c>
      <c r="F2419" t="s">
        <v>16141</v>
      </c>
      <c r="G2419" s="183" t="s">
        <v>16142</v>
      </c>
      <c r="H2419" t="s">
        <v>16143</v>
      </c>
    </row>
    <row r="2420" spans="1:8" x14ac:dyDescent="0.2">
      <c r="A2420" s="183" t="s">
        <v>8274</v>
      </c>
      <c r="B2420" t="s">
        <v>8275</v>
      </c>
      <c r="C2420">
        <v>4</v>
      </c>
      <c r="D2420" s="221" t="s">
        <v>3057</v>
      </c>
      <c r="E2420" s="186">
        <v>46293</v>
      </c>
      <c r="F2420" t="s">
        <v>16141</v>
      </c>
      <c r="G2420" s="183" t="s">
        <v>16142</v>
      </c>
      <c r="H2420" t="s">
        <v>16143</v>
      </c>
    </row>
    <row r="2421" spans="1:8" x14ac:dyDescent="0.2">
      <c r="A2421" s="183" t="s">
        <v>8276</v>
      </c>
      <c r="B2421" t="s">
        <v>8277</v>
      </c>
      <c r="C2421">
        <v>7</v>
      </c>
      <c r="D2421" s="221" t="s">
        <v>3057</v>
      </c>
      <c r="E2421" s="186">
        <v>46293</v>
      </c>
      <c r="F2421" t="s">
        <v>16141</v>
      </c>
      <c r="G2421" s="183" t="s">
        <v>16142</v>
      </c>
      <c r="H2421" t="s">
        <v>16143</v>
      </c>
    </row>
    <row r="2422" spans="1:8" x14ac:dyDescent="0.2">
      <c r="A2422" s="183" t="s">
        <v>8278</v>
      </c>
      <c r="B2422" t="s">
        <v>8279</v>
      </c>
      <c r="C2422">
        <v>8</v>
      </c>
      <c r="D2422" s="221" t="s">
        <v>3057</v>
      </c>
      <c r="E2422" s="186">
        <v>46293</v>
      </c>
      <c r="F2422" t="s">
        <v>16141</v>
      </c>
      <c r="G2422" s="183" t="s">
        <v>16142</v>
      </c>
      <c r="H2422" t="s">
        <v>16143</v>
      </c>
    </row>
    <row r="2423" spans="1:8" x14ac:dyDescent="0.2">
      <c r="A2423" s="183" t="s">
        <v>4714</v>
      </c>
      <c r="B2423" t="s">
        <v>8280</v>
      </c>
      <c r="C2423">
        <v>3</v>
      </c>
      <c r="D2423" s="221" t="s">
        <v>3057</v>
      </c>
      <c r="E2423" s="186">
        <v>46293</v>
      </c>
      <c r="F2423" t="s">
        <v>16141</v>
      </c>
      <c r="G2423" s="183" t="s">
        <v>16142</v>
      </c>
      <c r="H2423" t="s">
        <v>16143</v>
      </c>
    </row>
    <row r="2424" spans="1:8" x14ac:dyDescent="0.2">
      <c r="A2424" s="183" t="s">
        <v>4715</v>
      </c>
      <c r="B2424" t="s">
        <v>8281</v>
      </c>
      <c r="C2424">
        <v>13</v>
      </c>
      <c r="D2424" s="221" t="s">
        <v>3057</v>
      </c>
      <c r="E2424" s="186">
        <v>46293</v>
      </c>
      <c r="F2424" t="s">
        <v>16141</v>
      </c>
      <c r="G2424" s="183" t="s">
        <v>16142</v>
      </c>
      <c r="H2424" t="s">
        <v>16143</v>
      </c>
    </row>
    <row r="2425" spans="1:8" x14ac:dyDescent="0.2">
      <c r="A2425" s="183" t="s">
        <v>8282</v>
      </c>
      <c r="B2425" t="s">
        <v>8283</v>
      </c>
      <c r="C2425">
        <v>11</v>
      </c>
      <c r="D2425" s="221" t="s">
        <v>3057</v>
      </c>
      <c r="E2425" s="186">
        <v>46293</v>
      </c>
      <c r="F2425" t="s">
        <v>16141</v>
      </c>
      <c r="G2425" s="183" t="s">
        <v>16142</v>
      </c>
      <c r="H2425" t="s">
        <v>16143</v>
      </c>
    </row>
    <row r="2426" spans="1:8" x14ac:dyDescent="0.2">
      <c r="A2426" s="183" t="s">
        <v>11021</v>
      </c>
      <c r="B2426" t="s">
        <v>11022</v>
      </c>
      <c r="C2426">
        <v>3270</v>
      </c>
      <c r="D2426" s="221" t="s">
        <v>3057</v>
      </c>
      <c r="E2426" s="186">
        <v>46293</v>
      </c>
      <c r="F2426" t="s">
        <v>16141</v>
      </c>
      <c r="G2426" s="183" t="s">
        <v>16145</v>
      </c>
      <c r="H2426" t="s">
        <v>16146</v>
      </c>
    </row>
    <row r="2427" spans="1:8" x14ac:dyDescent="0.2">
      <c r="A2427" s="183" t="s">
        <v>4716</v>
      </c>
      <c r="B2427" t="s">
        <v>8284</v>
      </c>
      <c r="C2427">
        <v>27</v>
      </c>
      <c r="D2427" s="221" t="s">
        <v>3057</v>
      </c>
      <c r="E2427" s="186">
        <v>46293</v>
      </c>
      <c r="F2427" t="s">
        <v>16141</v>
      </c>
      <c r="G2427" s="183" t="s">
        <v>16142</v>
      </c>
      <c r="H2427" t="s">
        <v>16143</v>
      </c>
    </row>
    <row r="2428" spans="1:8" x14ac:dyDescent="0.2">
      <c r="A2428" s="183" t="s">
        <v>4717</v>
      </c>
      <c r="B2428" t="s">
        <v>8285</v>
      </c>
      <c r="C2428">
        <v>18</v>
      </c>
      <c r="D2428" s="221" t="s">
        <v>3057</v>
      </c>
      <c r="E2428" s="186">
        <v>46293</v>
      </c>
      <c r="F2428" t="s">
        <v>16141</v>
      </c>
      <c r="G2428" s="183" t="s">
        <v>16142</v>
      </c>
      <c r="H2428" t="s">
        <v>16143</v>
      </c>
    </row>
    <row r="2429" spans="1:8" x14ac:dyDescent="0.2">
      <c r="A2429" s="183" t="s">
        <v>4718</v>
      </c>
      <c r="B2429" t="s">
        <v>8286</v>
      </c>
      <c r="C2429">
        <v>24</v>
      </c>
      <c r="D2429" s="221" t="s">
        <v>3057</v>
      </c>
      <c r="E2429" s="186">
        <v>46293</v>
      </c>
      <c r="F2429" t="s">
        <v>16141</v>
      </c>
      <c r="G2429" s="183" t="s">
        <v>16142</v>
      </c>
      <c r="H2429" t="s">
        <v>16143</v>
      </c>
    </row>
    <row r="2430" spans="1:8" x14ac:dyDescent="0.2">
      <c r="A2430" s="183" t="s">
        <v>4719</v>
      </c>
      <c r="B2430" t="s">
        <v>8287</v>
      </c>
      <c r="C2430">
        <v>10</v>
      </c>
      <c r="D2430" s="221" t="s">
        <v>3057</v>
      </c>
      <c r="E2430" s="186">
        <v>46293</v>
      </c>
      <c r="F2430" t="s">
        <v>16141</v>
      </c>
      <c r="G2430" s="183" t="s">
        <v>16142</v>
      </c>
      <c r="H2430" t="s">
        <v>16143</v>
      </c>
    </row>
    <row r="2431" spans="1:8" x14ac:dyDescent="0.2">
      <c r="A2431" s="183" t="s">
        <v>4720</v>
      </c>
      <c r="B2431" t="s">
        <v>8288</v>
      </c>
      <c r="C2431">
        <v>9</v>
      </c>
      <c r="D2431" s="221" t="s">
        <v>3057</v>
      </c>
      <c r="E2431" s="186">
        <v>46293</v>
      </c>
      <c r="F2431" t="s">
        <v>16141</v>
      </c>
      <c r="G2431" s="183" t="s">
        <v>16142</v>
      </c>
      <c r="H2431" t="s">
        <v>16143</v>
      </c>
    </row>
    <row r="2432" spans="1:8" x14ac:dyDescent="0.2">
      <c r="A2432" s="183" t="s">
        <v>4721</v>
      </c>
      <c r="B2432" t="s">
        <v>8289</v>
      </c>
      <c r="C2432">
        <v>11</v>
      </c>
      <c r="D2432" s="221" t="s">
        <v>3057</v>
      </c>
      <c r="E2432" s="186">
        <v>46293</v>
      </c>
      <c r="F2432" t="s">
        <v>16141</v>
      </c>
      <c r="G2432" s="183" t="s">
        <v>16142</v>
      </c>
      <c r="H2432" t="s">
        <v>16143</v>
      </c>
    </row>
    <row r="2433" spans="1:8" x14ac:dyDescent="0.2">
      <c r="A2433" s="183" t="s">
        <v>4722</v>
      </c>
      <c r="B2433" t="s">
        <v>8290</v>
      </c>
      <c r="C2433">
        <v>3</v>
      </c>
      <c r="D2433" s="221" t="s">
        <v>3057</v>
      </c>
      <c r="E2433" s="186">
        <v>46293</v>
      </c>
      <c r="F2433" t="s">
        <v>16141</v>
      </c>
      <c r="G2433" s="183" t="s">
        <v>16142</v>
      </c>
      <c r="H2433" t="s">
        <v>16143</v>
      </c>
    </row>
    <row r="2434" spans="1:8" x14ac:dyDescent="0.2">
      <c r="A2434" s="183" t="s">
        <v>4723</v>
      </c>
      <c r="B2434" t="s">
        <v>4724</v>
      </c>
      <c r="C2434">
        <v>42</v>
      </c>
      <c r="D2434" s="221" t="s">
        <v>3057</v>
      </c>
      <c r="E2434" s="186">
        <v>46293</v>
      </c>
      <c r="F2434" t="s">
        <v>16141</v>
      </c>
      <c r="G2434" s="183" t="s">
        <v>16142</v>
      </c>
      <c r="H2434" t="s">
        <v>16143</v>
      </c>
    </row>
    <row r="2435" spans="1:8" x14ac:dyDescent="0.2">
      <c r="A2435" s="183" t="s">
        <v>4725</v>
      </c>
      <c r="B2435" t="s">
        <v>8291</v>
      </c>
      <c r="C2435">
        <v>27</v>
      </c>
      <c r="D2435" s="221" t="s">
        <v>3057</v>
      </c>
      <c r="E2435" s="186">
        <v>46293</v>
      </c>
      <c r="F2435" t="s">
        <v>16141</v>
      </c>
      <c r="G2435" s="183" t="s">
        <v>16142</v>
      </c>
      <c r="H2435" t="s">
        <v>16143</v>
      </c>
    </row>
    <row r="2436" spans="1:8" x14ac:dyDescent="0.2">
      <c r="A2436" s="183" t="s">
        <v>4726</v>
      </c>
      <c r="B2436" t="s">
        <v>8292</v>
      </c>
      <c r="C2436">
        <v>52</v>
      </c>
      <c r="D2436" s="221" t="s">
        <v>3057</v>
      </c>
      <c r="E2436" s="186">
        <v>46293</v>
      </c>
      <c r="F2436" t="s">
        <v>16141</v>
      </c>
      <c r="G2436" s="183" t="s">
        <v>16142</v>
      </c>
      <c r="H2436" t="s">
        <v>16143</v>
      </c>
    </row>
    <row r="2437" spans="1:8" x14ac:dyDescent="0.2">
      <c r="A2437" s="183" t="s">
        <v>4727</v>
      </c>
      <c r="B2437" t="s">
        <v>8293</v>
      </c>
      <c r="C2437">
        <v>20</v>
      </c>
      <c r="D2437" s="221" t="s">
        <v>3057</v>
      </c>
      <c r="E2437" s="186">
        <v>46293</v>
      </c>
      <c r="F2437" t="s">
        <v>16141</v>
      </c>
      <c r="G2437" s="183" t="s">
        <v>16142</v>
      </c>
      <c r="H2437" t="s">
        <v>16143</v>
      </c>
    </row>
    <row r="2438" spans="1:8" x14ac:dyDescent="0.2">
      <c r="A2438" s="183" t="s">
        <v>4728</v>
      </c>
      <c r="B2438" t="s">
        <v>8294</v>
      </c>
      <c r="C2438">
        <v>19</v>
      </c>
      <c r="D2438" s="221" t="s">
        <v>3057</v>
      </c>
      <c r="E2438" s="186">
        <v>46293</v>
      </c>
      <c r="F2438" t="s">
        <v>16141</v>
      </c>
      <c r="G2438" s="183" t="s">
        <v>16142</v>
      </c>
      <c r="H2438" t="s">
        <v>16143</v>
      </c>
    </row>
    <row r="2439" spans="1:8" x14ac:dyDescent="0.2">
      <c r="A2439" s="183" t="s">
        <v>4729</v>
      </c>
      <c r="B2439" t="s">
        <v>8295</v>
      </c>
      <c r="C2439">
        <v>26</v>
      </c>
      <c r="D2439" s="221" t="s">
        <v>3057</v>
      </c>
      <c r="E2439" s="186">
        <v>46293</v>
      </c>
      <c r="F2439" t="s">
        <v>16141</v>
      </c>
      <c r="G2439" s="183" t="s">
        <v>16142</v>
      </c>
      <c r="H2439" t="s">
        <v>16143</v>
      </c>
    </row>
    <row r="2440" spans="1:8" x14ac:dyDescent="0.2">
      <c r="A2440" s="183" t="s">
        <v>4730</v>
      </c>
      <c r="B2440" t="s">
        <v>8296</v>
      </c>
      <c r="C2440">
        <v>10</v>
      </c>
      <c r="D2440" s="221" t="s">
        <v>3057</v>
      </c>
      <c r="E2440" s="186">
        <v>46293</v>
      </c>
      <c r="F2440" t="s">
        <v>16141</v>
      </c>
      <c r="G2440" s="183" t="s">
        <v>16142</v>
      </c>
      <c r="H2440" t="s">
        <v>16143</v>
      </c>
    </row>
    <row r="2441" spans="1:8" x14ac:dyDescent="0.2">
      <c r="A2441" s="183" t="s">
        <v>4731</v>
      </c>
      <c r="B2441" t="s">
        <v>8297</v>
      </c>
      <c r="C2441">
        <v>7</v>
      </c>
      <c r="D2441" s="221" t="s">
        <v>3057</v>
      </c>
      <c r="E2441" s="186">
        <v>46293</v>
      </c>
      <c r="F2441" t="s">
        <v>16141</v>
      </c>
      <c r="G2441" s="183" t="s">
        <v>16142</v>
      </c>
      <c r="H2441" t="s">
        <v>16143</v>
      </c>
    </row>
    <row r="2442" spans="1:8" x14ac:dyDescent="0.2">
      <c r="A2442" s="183" t="s">
        <v>4732</v>
      </c>
      <c r="B2442" t="s">
        <v>8298</v>
      </c>
      <c r="C2442">
        <v>10</v>
      </c>
      <c r="D2442" s="221" t="s">
        <v>3057</v>
      </c>
      <c r="E2442" s="186">
        <v>46293</v>
      </c>
      <c r="F2442" t="s">
        <v>16141</v>
      </c>
      <c r="G2442" s="183" t="s">
        <v>16142</v>
      </c>
      <c r="H2442" t="s">
        <v>16143</v>
      </c>
    </row>
    <row r="2443" spans="1:8" x14ac:dyDescent="0.2">
      <c r="A2443" s="183" t="s">
        <v>4733</v>
      </c>
      <c r="B2443" t="s">
        <v>8299</v>
      </c>
      <c r="C2443">
        <v>20</v>
      </c>
      <c r="D2443" s="221" t="s">
        <v>3057</v>
      </c>
      <c r="E2443" s="186">
        <v>46293</v>
      </c>
      <c r="F2443" t="s">
        <v>16141</v>
      </c>
      <c r="G2443" s="183" t="s">
        <v>16142</v>
      </c>
      <c r="H2443" t="s">
        <v>16143</v>
      </c>
    </row>
    <row r="2444" spans="1:8" x14ac:dyDescent="0.2">
      <c r="A2444" s="183" t="s">
        <v>8300</v>
      </c>
      <c r="B2444" t="s">
        <v>8301</v>
      </c>
      <c r="C2444">
        <v>18</v>
      </c>
      <c r="D2444" s="221" t="s">
        <v>3057</v>
      </c>
      <c r="E2444" s="186">
        <v>46293</v>
      </c>
      <c r="F2444" t="s">
        <v>16141</v>
      </c>
      <c r="G2444" s="183" t="s">
        <v>16142</v>
      </c>
      <c r="H2444" t="s">
        <v>16143</v>
      </c>
    </row>
    <row r="2445" spans="1:8" x14ac:dyDescent="0.2">
      <c r="A2445" s="183" t="s">
        <v>4734</v>
      </c>
      <c r="B2445" t="s">
        <v>8302</v>
      </c>
      <c r="C2445">
        <v>13</v>
      </c>
      <c r="D2445" s="221" t="s">
        <v>3057</v>
      </c>
      <c r="E2445" s="186">
        <v>46293</v>
      </c>
      <c r="F2445" t="s">
        <v>16141</v>
      </c>
      <c r="G2445" s="183" t="s">
        <v>16142</v>
      </c>
      <c r="H2445" t="s">
        <v>16143</v>
      </c>
    </row>
    <row r="2446" spans="1:8" x14ac:dyDescent="0.2">
      <c r="A2446" s="183" t="s">
        <v>8303</v>
      </c>
      <c r="B2446" t="s">
        <v>8304</v>
      </c>
      <c r="C2446">
        <v>32</v>
      </c>
      <c r="D2446" s="221" t="s">
        <v>3057</v>
      </c>
      <c r="E2446" s="186">
        <v>46293</v>
      </c>
      <c r="F2446" t="s">
        <v>16141</v>
      </c>
      <c r="G2446" s="183" t="s">
        <v>16142</v>
      </c>
      <c r="H2446" t="s">
        <v>16143</v>
      </c>
    </row>
    <row r="2447" spans="1:8" x14ac:dyDescent="0.2">
      <c r="A2447" s="183" t="s">
        <v>4735</v>
      </c>
      <c r="B2447" t="s">
        <v>8305</v>
      </c>
      <c r="C2447">
        <v>19</v>
      </c>
      <c r="D2447" s="221" t="s">
        <v>3057</v>
      </c>
      <c r="E2447" s="186">
        <v>46293</v>
      </c>
      <c r="F2447" t="s">
        <v>16141</v>
      </c>
      <c r="G2447" s="183" t="s">
        <v>16142</v>
      </c>
      <c r="H2447" t="s">
        <v>16143</v>
      </c>
    </row>
    <row r="2448" spans="1:8" x14ac:dyDescent="0.2">
      <c r="A2448" s="183" t="s">
        <v>8306</v>
      </c>
      <c r="B2448" t="s">
        <v>8307</v>
      </c>
      <c r="C2448">
        <v>48</v>
      </c>
      <c r="D2448" s="221" t="s">
        <v>3057</v>
      </c>
      <c r="E2448" s="186">
        <v>46293</v>
      </c>
      <c r="F2448" t="s">
        <v>16141</v>
      </c>
      <c r="G2448" s="183" t="s">
        <v>16142</v>
      </c>
      <c r="H2448" t="s">
        <v>16143</v>
      </c>
    </row>
    <row r="2449" spans="1:8" x14ac:dyDescent="0.2">
      <c r="A2449" s="183" t="s">
        <v>4736</v>
      </c>
      <c r="B2449" t="s">
        <v>8308</v>
      </c>
      <c r="C2449">
        <v>23</v>
      </c>
      <c r="D2449" s="221" t="s">
        <v>3057</v>
      </c>
      <c r="E2449" s="186">
        <v>46293</v>
      </c>
      <c r="F2449" t="s">
        <v>16141</v>
      </c>
      <c r="G2449" s="183" t="s">
        <v>16142</v>
      </c>
      <c r="H2449" t="s">
        <v>16143</v>
      </c>
    </row>
    <row r="2450" spans="1:8" x14ac:dyDescent="0.2">
      <c r="A2450" s="183" t="s">
        <v>8309</v>
      </c>
      <c r="B2450" t="s">
        <v>8310</v>
      </c>
      <c r="C2450">
        <v>17</v>
      </c>
      <c r="D2450" s="221" t="s">
        <v>3057</v>
      </c>
      <c r="E2450" s="186">
        <v>46293</v>
      </c>
      <c r="F2450" t="s">
        <v>16141</v>
      </c>
      <c r="G2450" s="183" t="s">
        <v>16142</v>
      </c>
      <c r="H2450" t="s">
        <v>16143</v>
      </c>
    </row>
    <row r="2451" spans="1:8" x14ac:dyDescent="0.2">
      <c r="A2451" s="183" t="s">
        <v>4737</v>
      </c>
      <c r="B2451" t="s">
        <v>8311</v>
      </c>
      <c r="C2451">
        <v>25</v>
      </c>
      <c r="D2451" s="221" t="s">
        <v>3057</v>
      </c>
      <c r="E2451" s="186">
        <v>46293</v>
      </c>
      <c r="F2451" t="s">
        <v>16141</v>
      </c>
      <c r="G2451" s="183" t="s">
        <v>16142</v>
      </c>
      <c r="H2451" t="s">
        <v>16143</v>
      </c>
    </row>
    <row r="2452" spans="1:8" x14ac:dyDescent="0.2">
      <c r="A2452" s="183" t="s">
        <v>8312</v>
      </c>
      <c r="B2452" t="s">
        <v>8313</v>
      </c>
      <c r="C2452">
        <v>14</v>
      </c>
      <c r="D2452" s="221" t="s">
        <v>3057</v>
      </c>
      <c r="E2452" s="186">
        <v>46293</v>
      </c>
      <c r="F2452" t="s">
        <v>16141</v>
      </c>
      <c r="G2452" s="183" t="s">
        <v>16142</v>
      </c>
      <c r="H2452" t="s">
        <v>16143</v>
      </c>
    </row>
    <row r="2453" spans="1:8" x14ac:dyDescent="0.2">
      <c r="A2453" s="183" t="s">
        <v>4738</v>
      </c>
      <c r="B2453" t="s">
        <v>8314</v>
      </c>
      <c r="C2453">
        <v>39</v>
      </c>
      <c r="D2453" s="221" t="s">
        <v>3057</v>
      </c>
      <c r="E2453" s="186">
        <v>46293</v>
      </c>
      <c r="F2453" t="s">
        <v>16141</v>
      </c>
      <c r="G2453" s="183" t="s">
        <v>16142</v>
      </c>
      <c r="H2453" t="s">
        <v>16143</v>
      </c>
    </row>
    <row r="2454" spans="1:8" x14ac:dyDescent="0.2">
      <c r="A2454" s="183" t="s">
        <v>8315</v>
      </c>
      <c r="B2454" t="s">
        <v>8316</v>
      </c>
      <c r="C2454">
        <v>18</v>
      </c>
      <c r="D2454" s="221" t="s">
        <v>3057</v>
      </c>
      <c r="E2454" s="186">
        <v>46293</v>
      </c>
      <c r="F2454" t="s">
        <v>16141</v>
      </c>
      <c r="G2454" s="183" t="s">
        <v>16142</v>
      </c>
      <c r="H2454" t="s">
        <v>16143</v>
      </c>
    </row>
    <row r="2455" spans="1:8" x14ac:dyDescent="0.2">
      <c r="A2455" s="183" t="s">
        <v>4739</v>
      </c>
      <c r="B2455" t="s">
        <v>8317</v>
      </c>
      <c r="C2455">
        <v>31</v>
      </c>
      <c r="D2455" s="221" t="s">
        <v>3057</v>
      </c>
      <c r="E2455" s="186">
        <v>46293</v>
      </c>
      <c r="F2455" t="s">
        <v>16141</v>
      </c>
      <c r="G2455" s="183" t="s">
        <v>16142</v>
      </c>
      <c r="H2455" t="s">
        <v>16143</v>
      </c>
    </row>
    <row r="2456" spans="1:8" x14ac:dyDescent="0.2">
      <c r="A2456" s="183" t="s">
        <v>8318</v>
      </c>
      <c r="B2456" t="s">
        <v>8319</v>
      </c>
      <c r="C2456">
        <v>33</v>
      </c>
      <c r="D2456" s="221" t="s">
        <v>3057</v>
      </c>
      <c r="E2456" s="186">
        <v>46293</v>
      </c>
      <c r="F2456" t="s">
        <v>16141</v>
      </c>
      <c r="G2456" s="183" t="s">
        <v>16142</v>
      </c>
      <c r="H2456" t="s">
        <v>16143</v>
      </c>
    </row>
    <row r="2457" spans="1:8" x14ac:dyDescent="0.2">
      <c r="A2457" s="183" t="s">
        <v>4740</v>
      </c>
      <c r="B2457" t="s">
        <v>8320</v>
      </c>
      <c r="C2457">
        <v>10</v>
      </c>
      <c r="D2457" s="221" t="s">
        <v>3057</v>
      </c>
      <c r="E2457" s="186">
        <v>46293</v>
      </c>
      <c r="F2457" t="s">
        <v>16141</v>
      </c>
      <c r="G2457" s="183" t="s">
        <v>16142</v>
      </c>
      <c r="H2457" t="s">
        <v>16143</v>
      </c>
    </row>
    <row r="2458" spans="1:8" x14ac:dyDescent="0.2">
      <c r="A2458" s="183" t="s">
        <v>8321</v>
      </c>
      <c r="B2458" t="s">
        <v>8322</v>
      </c>
      <c r="C2458">
        <v>7</v>
      </c>
      <c r="D2458" s="221" t="s">
        <v>3057</v>
      </c>
      <c r="E2458" s="186">
        <v>46293</v>
      </c>
      <c r="F2458" t="s">
        <v>16141</v>
      </c>
      <c r="G2458" s="183" t="s">
        <v>16142</v>
      </c>
      <c r="H2458" t="s">
        <v>16143</v>
      </c>
    </row>
    <row r="2459" spans="1:8" x14ac:dyDescent="0.2">
      <c r="A2459" s="183" t="s">
        <v>14954</v>
      </c>
      <c r="B2459" t="s">
        <v>14955</v>
      </c>
      <c r="C2459">
        <v>6</v>
      </c>
      <c r="D2459" s="221" t="s">
        <v>3057</v>
      </c>
      <c r="E2459" s="186">
        <v>46293</v>
      </c>
      <c r="F2459" t="s">
        <v>16141</v>
      </c>
      <c r="G2459" s="183" t="s">
        <v>16145</v>
      </c>
      <c r="H2459" t="s">
        <v>16146</v>
      </c>
    </row>
    <row r="2460" spans="1:8" x14ac:dyDescent="0.2">
      <c r="A2460" s="183" t="s">
        <v>14956</v>
      </c>
      <c r="B2460" t="s">
        <v>14957</v>
      </c>
      <c r="C2460">
        <v>0</v>
      </c>
      <c r="D2460" s="221" t="s">
        <v>3057</v>
      </c>
      <c r="E2460" s="186">
        <v>46293</v>
      </c>
      <c r="F2460" t="s">
        <v>16141</v>
      </c>
      <c r="G2460" s="183" t="s">
        <v>16145</v>
      </c>
      <c r="H2460" t="s">
        <v>16146</v>
      </c>
    </row>
    <row r="2461" spans="1:8" x14ac:dyDescent="0.2">
      <c r="A2461" s="183" t="s">
        <v>14958</v>
      </c>
      <c r="B2461" t="s">
        <v>14959</v>
      </c>
      <c r="C2461">
        <v>16</v>
      </c>
      <c r="D2461" s="221" t="s">
        <v>3057</v>
      </c>
      <c r="E2461" s="186">
        <v>46293</v>
      </c>
      <c r="F2461" t="s">
        <v>16141</v>
      </c>
      <c r="G2461" s="183" t="s">
        <v>16145</v>
      </c>
      <c r="H2461" t="s">
        <v>16146</v>
      </c>
    </row>
    <row r="2462" spans="1:8" x14ac:dyDescent="0.2">
      <c r="A2462" s="183" t="s">
        <v>14960</v>
      </c>
      <c r="B2462" t="s">
        <v>14961</v>
      </c>
      <c r="C2462">
        <v>0</v>
      </c>
      <c r="D2462" s="221" t="s">
        <v>3057</v>
      </c>
      <c r="E2462" s="186">
        <v>46293</v>
      </c>
      <c r="F2462" t="s">
        <v>16141</v>
      </c>
      <c r="G2462" s="183" t="s">
        <v>16145</v>
      </c>
      <c r="H2462" t="s">
        <v>16146</v>
      </c>
    </row>
    <row r="2463" spans="1:8" x14ac:dyDescent="0.2">
      <c r="A2463" s="183" t="s">
        <v>14962</v>
      </c>
      <c r="B2463" t="s">
        <v>14963</v>
      </c>
      <c r="C2463">
        <v>0</v>
      </c>
      <c r="D2463" s="221" t="s">
        <v>3057</v>
      </c>
      <c r="E2463" s="186">
        <v>46293</v>
      </c>
      <c r="F2463" t="s">
        <v>16141</v>
      </c>
      <c r="G2463" s="183" t="s">
        <v>16145</v>
      </c>
      <c r="H2463" t="s">
        <v>16146</v>
      </c>
    </row>
    <row r="2464" spans="1:8" x14ac:dyDescent="0.2">
      <c r="A2464" s="183" t="s">
        <v>14964</v>
      </c>
      <c r="B2464" t="s">
        <v>14965</v>
      </c>
      <c r="C2464">
        <v>4</v>
      </c>
      <c r="D2464" s="221" t="s">
        <v>3057</v>
      </c>
      <c r="E2464" s="186">
        <v>46293</v>
      </c>
      <c r="F2464" t="s">
        <v>16141</v>
      </c>
      <c r="G2464" s="183" t="s">
        <v>16145</v>
      </c>
      <c r="H2464" t="s">
        <v>16146</v>
      </c>
    </row>
    <row r="2465" spans="1:8" x14ac:dyDescent="0.2">
      <c r="A2465" s="183" t="s">
        <v>14966</v>
      </c>
      <c r="B2465" t="s">
        <v>14967</v>
      </c>
      <c r="C2465">
        <v>17</v>
      </c>
      <c r="D2465" s="221" t="s">
        <v>3057</v>
      </c>
      <c r="E2465" s="186">
        <v>46293</v>
      </c>
      <c r="F2465" t="s">
        <v>16141</v>
      </c>
      <c r="G2465" s="183" t="s">
        <v>16145</v>
      </c>
      <c r="H2465" t="s">
        <v>16146</v>
      </c>
    </row>
    <row r="2466" spans="1:8" x14ac:dyDescent="0.2">
      <c r="A2466" s="183" t="s">
        <v>14968</v>
      </c>
      <c r="B2466" t="s">
        <v>14969</v>
      </c>
      <c r="C2466">
        <v>0</v>
      </c>
      <c r="D2466" s="221" t="s">
        <v>3057</v>
      </c>
      <c r="E2466" s="186">
        <v>46293</v>
      </c>
      <c r="F2466" t="s">
        <v>16141</v>
      </c>
      <c r="G2466" s="183" t="s">
        <v>16145</v>
      </c>
      <c r="H2466" t="s">
        <v>16146</v>
      </c>
    </row>
    <row r="2467" spans="1:8" x14ac:dyDescent="0.2">
      <c r="A2467" s="183" t="s">
        <v>14970</v>
      </c>
      <c r="B2467" t="s">
        <v>14971</v>
      </c>
      <c r="C2467">
        <v>11</v>
      </c>
      <c r="D2467" s="221" t="s">
        <v>3057</v>
      </c>
      <c r="E2467" s="186">
        <v>46293</v>
      </c>
      <c r="F2467" t="s">
        <v>16141</v>
      </c>
      <c r="G2467" s="183" t="s">
        <v>16145</v>
      </c>
      <c r="H2467" t="s">
        <v>16146</v>
      </c>
    </row>
    <row r="2468" spans="1:8" x14ac:dyDescent="0.2">
      <c r="A2468" s="183" t="s">
        <v>14972</v>
      </c>
      <c r="B2468" t="s">
        <v>14973</v>
      </c>
      <c r="C2468">
        <v>0</v>
      </c>
      <c r="D2468" s="221" t="s">
        <v>3057</v>
      </c>
      <c r="E2468" s="186">
        <v>46293</v>
      </c>
      <c r="F2468" t="s">
        <v>16141</v>
      </c>
      <c r="G2468" s="183" t="s">
        <v>16145</v>
      </c>
      <c r="H2468" t="s">
        <v>16146</v>
      </c>
    </row>
    <row r="2469" spans="1:8" x14ac:dyDescent="0.2">
      <c r="A2469" s="183" t="s">
        <v>14974</v>
      </c>
      <c r="B2469" t="s">
        <v>14975</v>
      </c>
      <c r="C2469">
        <v>3</v>
      </c>
      <c r="D2469" s="221" t="s">
        <v>3057</v>
      </c>
      <c r="E2469" s="186">
        <v>46293</v>
      </c>
      <c r="F2469" t="s">
        <v>16141</v>
      </c>
      <c r="G2469" s="183" t="s">
        <v>16145</v>
      </c>
      <c r="H2469" t="s">
        <v>16146</v>
      </c>
    </row>
    <row r="2470" spans="1:8" x14ac:dyDescent="0.2">
      <c r="A2470" s="183" t="s">
        <v>14976</v>
      </c>
      <c r="B2470" t="s">
        <v>14977</v>
      </c>
      <c r="C2470">
        <v>1</v>
      </c>
      <c r="D2470" s="221" t="s">
        <v>3057</v>
      </c>
      <c r="E2470" s="186">
        <v>46293</v>
      </c>
      <c r="F2470" t="s">
        <v>16141</v>
      </c>
      <c r="G2470" s="183" t="s">
        <v>16145</v>
      </c>
      <c r="H2470" t="s">
        <v>16146</v>
      </c>
    </row>
    <row r="2471" spans="1:8" x14ac:dyDescent="0.2">
      <c r="A2471" s="183" t="s">
        <v>11023</v>
      </c>
      <c r="B2471" t="s">
        <v>11024</v>
      </c>
      <c r="C2471">
        <v>4</v>
      </c>
      <c r="D2471" s="221" t="s">
        <v>3057</v>
      </c>
      <c r="E2471" s="186">
        <v>46293</v>
      </c>
      <c r="F2471" t="s">
        <v>16141</v>
      </c>
      <c r="G2471" s="183" t="s">
        <v>16145</v>
      </c>
      <c r="H2471" t="s">
        <v>16146</v>
      </c>
    </row>
    <row r="2472" spans="1:8" x14ac:dyDescent="0.2">
      <c r="A2472" s="183" t="s">
        <v>11025</v>
      </c>
      <c r="B2472" t="s">
        <v>11026</v>
      </c>
      <c r="C2472">
        <v>13</v>
      </c>
      <c r="D2472" s="221" t="s">
        <v>3057</v>
      </c>
      <c r="E2472" s="186">
        <v>46293</v>
      </c>
      <c r="F2472" t="s">
        <v>16141</v>
      </c>
      <c r="G2472" s="183" t="s">
        <v>16145</v>
      </c>
      <c r="H2472" t="s">
        <v>16146</v>
      </c>
    </row>
    <row r="2473" spans="1:8" x14ac:dyDescent="0.2">
      <c r="A2473" s="183" t="s">
        <v>11027</v>
      </c>
      <c r="B2473" t="s">
        <v>11028</v>
      </c>
      <c r="C2473">
        <v>0</v>
      </c>
      <c r="D2473" s="221" t="s">
        <v>3057</v>
      </c>
      <c r="E2473" s="186">
        <v>46293</v>
      </c>
      <c r="F2473" t="s">
        <v>16141</v>
      </c>
      <c r="G2473" s="183" t="s">
        <v>16145</v>
      </c>
      <c r="H2473" t="s">
        <v>16146</v>
      </c>
    </row>
    <row r="2474" spans="1:8" x14ac:dyDescent="0.2">
      <c r="A2474" s="183" t="s">
        <v>11029</v>
      </c>
      <c r="B2474" t="s">
        <v>11030</v>
      </c>
      <c r="C2474">
        <v>0</v>
      </c>
      <c r="D2474" s="221" t="s">
        <v>3057</v>
      </c>
      <c r="E2474" s="186">
        <v>46293</v>
      </c>
      <c r="F2474" t="s">
        <v>16141</v>
      </c>
      <c r="G2474" s="183" t="s">
        <v>16145</v>
      </c>
      <c r="H2474" t="s">
        <v>16146</v>
      </c>
    </row>
    <row r="2475" spans="1:8" x14ac:dyDescent="0.2">
      <c r="A2475" s="183" t="s">
        <v>11031</v>
      </c>
      <c r="B2475" t="s">
        <v>11032</v>
      </c>
      <c r="C2475">
        <v>6</v>
      </c>
      <c r="D2475" s="221" t="s">
        <v>3057</v>
      </c>
      <c r="E2475" s="186">
        <v>46293</v>
      </c>
      <c r="F2475" t="s">
        <v>16141</v>
      </c>
      <c r="G2475" s="183" t="s">
        <v>16145</v>
      </c>
      <c r="H2475" t="s">
        <v>16146</v>
      </c>
    </row>
    <row r="2476" spans="1:8" x14ac:dyDescent="0.2">
      <c r="A2476" s="183" t="s">
        <v>11033</v>
      </c>
      <c r="B2476" t="s">
        <v>11034</v>
      </c>
      <c r="C2476">
        <v>6</v>
      </c>
      <c r="D2476" s="221" t="s">
        <v>3057</v>
      </c>
      <c r="E2476" s="186">
        <v>46293</v>
      </c>
      <c r="F2476" t="s">
        <v>16141</v>
      </c>
      <c r="G2476" s="183" t="s">
        <v>16145</v>
      </c>
      <c r="H2476" t="s">
        <v>16146</v>
      </c>
    </row>
    <row r="2477" spans="1:8" x14ac:dyDescent="0.2">
      <c r="A2477" s="183" t="s">
        <v>8338</v>
      </c>
      <c r="B2477" t="s">
        <v>8339</v>
      </c>
      <c r="C2477">
        <v>13</v>
      </c>
      <c r="D2477" s="221" t="s">
        <v>3057</v>
      </c>
      <c r="E2477" s="186">
        <v>46293</v>
      </c>
      <c r="F2477" t="s">
        <v>16141</v>
      </c>
      <c r="G2477" s="183" t="s">
        <v>16142</v>
      </c>
      <c r="H2477" t="s">
        <v>16143</v>
      </c>
    </row>
    <row r="2478" spans="1:8" x14ac:dyDescent="0.2">
      <c r="A2478" s="183" t="s">
        <v>8340</v>
      </c>
      <c r="B2478" t="s">
        <v>8341</v>
      </c>
      <c r="C2478">
        <v>16</v>
      </c>
      <c r="D2478" s="221" t="s">
        <v>3057</v>
      </c>
      <c r="E2478" s="186">
        <v>46293</v>
      </c>
      <c r="F2478" t="s">
        <v>16141</v>
      </c>
      <c r="G2478" s="183" t="s">
        <v>16142</v>
      </c>
      <c r="H2478" t="s">
        <v>16143</v>
      </c>
    </row>
    <row r="2479" spans="1:8" x14ac:dyDescent="0.2">
      <c r="A2479" s="183" t="s">
        <v>8342</v>
      </c>
      <c r="B2479" t="s">
        <v>8343</v>
      </c>
      <c r="C2479">
        <v>27</v>
      </c>
      <c r="D2479" s="221" t="s">
        <v>3057</v>
      </c>
      <c r="E2479" s="186">
        <v>46293</v>
      </c>
      <c r="F2479" t="s">
        <v>16141</v>
      </c>
      <c r="G2479" s="183" t="s">
        <v>16142</v>
      </c>
      <c r="H2479" t="s">
        <v>16143</v>
      </c>
    </row>
    <row r="2480" spans="1:8" x14ac:dyDescent="0.2">
      <c r="A2480" s="183" t="s">
        <v>8344</v>
      </c>
      <c r="B2480" t="s">
        <v>8345</v>
      </c>
      <c r="C2480">
        <v>13</v>
      </c>
      <c r="D2480" s="221" t="s">
        <v>3057</v>
      </c>
      <c r="E2480" s="186">
        <v>46293</v>
      </c>
      <c r="F2480" t="s">
        <v>16141</v>
      </c>
      <c r="G2480" s="183" t="s">
        <v>16142</v>
      </c>
      <c r="H2480" t="s">
        <v>16143</v>
      </c>
    </row>
    <row r="2481" spans="1:8" x14ac:dyDescent="0.2">
      <c r="A2481" s="183" t="s">
        <v>8346</v>
      </c>
      <c r="B2481" t="s">
        <v>8347</v>
      </c>
      <c r="C2481">
        <v>26</v>
      </c>
      <c r="D2481" s="221" t="s">
        <v>3057</v>
      </c>
      <c r="E2481" s="186">
        <v>46293</v>
      </c>
      <c r="F2481" t="s">
        <v>16141</v>
      </c>
      <c r="G2481" s="183" t="s">
        <v>16142</v>
      </c>
      <c r="H2481" t="s">
        <v>16143</v>
      </c>
    </row>
    <row r="2482" spans="1:8" x14ac:dyDescent="0.2">
      <c r="A2482" s="183" t="s">
        <v>8348</v>
      </c>
      <c r="B2482" t="s">
        <v>8349</v>
      </c>
      <c r="C2482">
        <v>17</v>
      </c>
      <c r="D2482" s="221" t="s">
        <v>3057</v>
      </c>
      <c r="E2482" s="186">
        <v>46293</v>
      </c>
      <c r="F2482" t="s">
        <v>16141</v>
      </c>
      <c r="G2482" s="183" t="s">
        <v>16142</v>
      </c>
      <c r="H2482" t="s">
        <v>16143</v>
      </c>
    </row>
    <row r="2483" spans="1:8" x14ac:dyDescent="0.2">
      <c r="A2483" s="183" t="s">
        <v>8350</v>
      </c>
      <c r="B2483" t="s">
        <v>8351</v>
      </c>
      <c r="C2483">
        <v>19</v>
      </c>
      <c r="D2483" s="221" t="s">
        <v>3057</v>
      </c>
      <c r="E2483" s="186">
        <v>46293</v>
      </c>
      <c r="F2483" t="s">
        <v>16141</v>
      </c>
      <c r="G2483" s="183" t="s">
        <v>16142</v>
      </c>
      <c r="H2483" t="s">
        <v>16143</v>
      </c>
    </row>
    <row r="2484" spans="1:8" x14ac:dyDescent="0.2">
      <c r="A2484" s="183" t="s">
        <v>4742</v>
      </c>
      <c r="B2484" t="s">
        <v>8352</v>
      </c>
      <c r="C2484">
        <v>2</v>
      </c>
      <c r="D2484" s="221" t="s">
        <v>3057</v>
      </c>
      <c r="E2484" s="186">
        <v>46293</v>
      </c>
      <c r="F2484" t="s">
        <v>16141</v>
      </c>
      <c r="G2484" s="183" t="s">
        <v>16142</v>
      </c>
      <c r="H2484" t="s">
        <v>16143</v>
      </c>
    </row>
    <row r="2485" spans="1:8" x14ac:dyDescent="0.2">
      <c r="A2485" s="183" t="s">
        <v>4743</v>
      </c>
      <c r="B2485" t="s">
        <v>8353</v>
      </c>
      <c r="C2485">
        <v>2</v>
      </c>
      <c r="D2485" s="221" t="s">
        <v>3057</v>
      </c>
      <c r="E2485" s="186">
        <v>46293</v>
      </c>
      <c r="F2485" t="s">
        <v>16141</v>
      </c>
      <c r="G2485" s="183" t="s">
        <v>16142</v>
      </c>
      <c r="H2485" t="s">
        <v>16143</v>
      </c>
    </row>
    <row r="2486" spans="1:8" x14ac:dyDescent="0.2">
      <c r="A2486" s="183" t="s">
        <v>4744</v>
      </c>
      <c r="B2486" t="s">
        <v>8354</v>
      </c>
      <c r="C2486">
        <v>8</v>
      </c>
      <c r="D2486" s="221" t="s">
        <v>3057</v>
      </c>
      <c r="E2486" s="186">
        <v>46293</v>
      </c>
      <c r="F2486" t="s">
        <v>16141</v>
      </c>
      <c r="G2486" s="183" t="s">
        <v>16142</v>
      </c>
      <c r="H2486" t="s">
        <v>16143</v>
      </c>
    </row>
    <row r="2487" spans="1:8" x14ac:dyDescent="0.2">
      <c r="A2487" s="183" t="s">
        <v>8355</v>
      </c>
      <c r="B2487" t="s">
        <v>8356</v>
      </c>
      <c r="C2487">
        <v>342</v>
      </c>
      <c r="D2487" s="221" t="s">
        <v>3057</v>
      </c>
      <c r="E2487" s="186">
        <v>46293</v>
      </c>
      <c r="F2487" t="s">
        <v>16141</v>
      </c>
      <c r="G2487" s="183" t="s">
        <v>16142</v>
      </c>
      <c r="H2487" t="s">
        <v>16143</v>
      </c>
    </row>
    <row r="2488" spans="1:8" x14ac:dyDescent="0.2">
      <c r="A2488" s="183" t="s">
        <v>8357</v>
      </c>
      <c r="B2488" t="s">
        <v>8358</v>
      </c>
      <c r="C2488">
        <v>5</v>
      </c>
      <c r="D2488" s="221" t="s">
        <v>3057</v>
      </c>
      <c r="E2488" s="186">
        <v>46293</v>
      </c>
      <c r="F2488" t="s">
        <v>16141</v>
      </c>
      <c r="G2488" s="183" t="s">
        <v>16142</v>
      </c>
      <c r="H2488" t="s">
        <v>16143</v>
      </c>
    </row>
    <row r="2489" spans="1:8" x14ac:dyDescent="0.2">
      <c r="A2489" s="183" t="s">
        <v>8359</v>
      </c>
      <c r="B2489" t="s">
        <v>8360</v>
      </c>
      <c r="C2489">
        <v>31</v>
      </c>
      <c r="D2489" s="221" t="s">
        <v>3057</v>
      </c>
      <c r="E2489" s="186">
        <v>46293</v>
      </c>
      <c r="F2489" t="s">
        <v>16141</v>
      </c>
      <c r="G2489" s="183" t="s">
        <v>16142</v>
      </c>
      <c r="H2489" t="s">
        <v>16143</v>
      </c>
    </row>
    <row r="2490" spans="1:8" x14ac:dyDescent="0.2">
      <c r="A2490" s="183" t="s">
        <v>8361</v>
      </c>
      <c r="B2490" t="s">
        <v>8362</v>
      </c>
      <c r="C2490">
        <v>7</v>
      </c>
      <c r="D2490" s="221" t="s">
        <v>3057</v>
      </c>
      <c r="E2490" s="186">
        <v>46293</v>
      </c>
      <c r="F2490" t="s">
        <v>16141</v>
      </c>
      <c r="G2490" s="183" t="s">
        <v>16142</v>
      </c>
      <c r="H2490" t="s">
        <v>16143</v>
      </c>
    </row>
    <row r="2491" spans="1:8" x14ac:dyDescent="0.2">
      <c r="A2491" s="183" t="s">
        <v>8363</v>
      </c>
      <c r="B2491" t="s">
        <v>8364</v>
      </c>
      <c r="C2491">
        <v>69</v>
      </c>
      <c r="D2491" s="221" t="s">
        <v>3057</v>
      </c>
      <c r="E2491" s="186">
        <v>46293</v>
      </c>
      <c r="F2491" t="s">
        <v>16141</v>
      </c>
      <c r="G2491" s="183" t="s">
        <v>16142</v>
      </c>
      <c r="H2491" t="s">
        <v>16143</v>
      </c>
    </row>
    <row r="2492" spans="1:8" x14ac:dyDescent="0.2">
      <c r="A2492" s="183" t="s">
        <v>8365</v>
      </c>
      <c r="B2492" t="s">
        <v>8366</v>
      </c>
      <c r="C2492">
        <v>50</v>
      </c>
      <c r="D2492" s="221" t="s">
        <v>3057</v>
      </c>
      <c r="E2492" s="186">
        <v>46293</v>
      </c>
      <c r="F2492" t="s">
        <v>16141</v>
      </c>
      <c r="G2492" s="183" t="s">
        <v>16142</v>
      </c>
      <c r="H2492" t="s">
        <v>16143</v>
      </c>
    </row>
    <row r="2493" spans="1:8" x14ac:dyDescent="0.2">
      <c r="A2493" s="183" t="s">
        <v>8367</v>
      </c>
      <c r="B2493" t="s">
        <v>8368</v>
      </c>
      <c r="C2493">
        <v>27</v>
      </c>
      <c r="D2493" s="221" t="s">
        <v>3057</v>
      </c>
      <c r="E2493" s="186">
        <v>46293</v>
      </c>
      <c r="F2493" t="s">
        <v>16141</v>
      </c>
      <c r="G2493" s="183" t="s">
        <v>16142</v>
      </c>
      <c r="H2493" t="s">
        <v>16143</v>
      </c>
    </row>
    <row r="2494" spans="1:8" x14ac:dyDescent="0.2">
      <c r="A2494" s="183" t="s">
        <v>11035</v>
      </c>
      <c r="B2494" t="s">
        <v>11036</v>
      </c>
      <c r="C2494">
        <v>8</v>
      </c>
      <c r="D2494" s="221" t="s">
        <v>3057</v>
      </c>
      <c r="E2494" s="186">
        <v>46293</v>
      </c>
      <c r="F2494" t="s">
        <v>16141</v>
      </c>
      <c r="G2494" s="183" t="s">
        <v>16145</v>
      </c>
      <c r="H2494" t="s">
        <v>16146</v>
      </c>
    </row>
    <row r="2495" spans="1:8" x14ac:dyDescent="0.2">
      <c r="A2495" s="183" t="s">
        <v>11037</v>
      </c>
      <c r="B2495" t="s">
        <v>11038</v>
      </c>
      <c r="C2495">
        <v>0</v>
      </c>
      <c r="D2495" s="221" t="s">
        <v>3057</v>
      </c>
      <c r="E2495" s="186">
        <v>46293</v>
      </c>
      <c r="F2495" t="s">
        <v>16141</v>
      </c>
      <c r="G2495" s="183" t="s">
        <v>16145</v>
      </c>
      <c r="H2495" t="s">
        <v>16146</v>
      </c>
    </row>
    <row r="2496" spans="1:8" x14ac:dyDescent="0.2">
      <c r="A2496" s="183" t="s">
        <v>11039</v>
      </c>
      <c r="B2496" t="s">
        <v>11040</v>
      </c>
      <c r="C2496">
        <v>15</v>
      </c>
      <c r="D2496" s="221" t="s">
        <v>3057</v>
      </c>
      <c r="E2496" s="186">
        <v>46293</v>
      </c>
      <c r="F2496" t="s">
        <v>16141</v>
      </c>
      <c r="G2496" s="183" t="s">
        <v>16145</v>
      </c>
      <c r="H2496" t="s">
        <v>16146</v>
      </c>
    </row>
    <row r="2497" spans="1:8" x14ac:dyDescent="0.2">
      <c r="A2497" s="183" t="s">
        <v>11041</v>
      </c>
      <c r="B2497" t="s">
        <v>11042</v>
      </c>
      <c r="C2497">
        <v>11</v>
      </c>
      <c r="D2497" s="221" t="s">
        <v>3057</v>
      </c>
      <c r="E2497" s="186">
        <v>46293</v>
      </c>
      <c r="F2497" t="s">
        <v>16141</v>
      </c>
      <c r="G2497" s="183" t="s">
        <v>16145</v>
      </c>
      <c r="H2497" t="s">
        <v>16146</v>
      </c>
    </row>
    <row r="2498" spans="1:8" x14ac:dyDescent="0.2">
      <c r="A2498" s="183" t="s">
        <v>4747</v>
      </c>
      <c r="B2498" t="s">
        <v>4748</v>
      </c>
      <c r="C2498">
        <v>0</v>
      </c>
      <c r="D2498" s="221" t="s">
        <v>3057</v>
      </c>
      <c r="E2498" s="186">
        <v>46293</v>
      </c>
      <c r="F2498" t="s">
        <v>16141</v>
      </c>
      <c r="G2498" s="183" t="s">
        <v>16145</v>
      </c>
      <c r="H2498" t="s">
        <v>16146</v>
      </c>
    </row>
    <row r="2499" spans="1:8" x14ac:dyDescent="0.2">
      <c r="A2499" s="183" t="s">
        <v>4747</v>
      </c>
      <c r="B2499" t="s">
        <v>4748</v>
      </c>
      <c r="C2499">
        <v>204</v>
      </c>
      <c r="D2499" s="221" t="s">
        <v>3057</v>
      </c>
      <c r="E2499" s="186">
        <v>46293</v>
      </c>
      <c r="F2499" t="s">
        <v>16141</v>
      </c>
      <c r="G2499" s="183" t="s">
        <v>16142</v>
      </c>
      <c r="H2499" t="s">
        <v>16143</v>
      </c>
    </row>
    <row r="2500" spans="1:8" x14ac:dyDescent="0.2">
      <c r="A2500" s="183" t="s">
        <v>4749</v>
      </c>
      <c r="B2500" t="s">
        <v>4750</v>
      </c>
      <c r="C2500">
        <v>1481</v>
      </c>
      <c r="D2500" s="221" t="s">
        <v>3057</v>
      </c>
      <c r="E2500" s="186">
        <v>46293</v>
      </c>
      <c r="F2500" t="s">
        <v>16141</v>
      </c>
      <c r="G2500" s="183" t="s">
        <v>16145</v>
      </c>
      <c r="H2500" t="s">
        <v>16146</v>
      </c>
    </row>
    <row r="2501" spans="1:8" x14ac:dyDescent="0.2">
      <c r="A2501" s="183" t="s">
        <v>4749</v>
      </c>
      <c r="B2501" t="s">
        <v>4750</v>
      </c>
      <c r="C2501">
        <v>212</v>
      </c>
      <c r="D2501" s="221" t="s">
        <v>3057</v>
      </c>
      <c r="E2501" s="186">
        <v>46293</v>
      </c>
      <c r="F2501" t="s">
        <v>16141</v>
      </c>
      <c r="G2501" s="183" t="s">
        <v>16142</v>
      </c>
      <c r="H2501" t="s">
        <v>16143</v>
      </c>
    </row>
    <row r="2502" spans="1:8" x14ac:dyDescent="0.2">
      <c r="A2502" s="183" t="s">
        <v>4751</v>
      </c>
      <c r="B2502" t="s">
        <v>4752</v>
      </c>
      <c r="C2502">
        <v>243</v>
      </c>
      <c r="D2502" s="221" t="s">
        <v>3057</v>
      </c>
      <c r="E2502" s="186">
        <v>46293</v>
      </c>
      <c r="F2502" t="s">
        <v>16141</v>
      </c>
      <c r="G2502" s="183" t="s">
        <v>16145</v>
      </c>
      <c r="H2502" t="s">
        <v>16146</v>
      </c>
    </row>
    <row r="2503" spans="1:8" x14ac:dyDescent="0.2">
      <c r="A2503" s="183" t="s">
        <v>4751</v>
      </c>
      <c r="B2503" t="s">
        <v>4752</v>
      </c>
      <c r="C2503">
        <v>474</v>
      </c>
      <c r="D2503" s="221" t="s">
        <v>3057</v>
      </c>
      <c r="E2503" s="186">
        <v>46293</v>
      </c>
      <c r="F2503" t="s">
        <v>16141</v>
      </c>
      <c r="G2503" s="183" t="s">
        <v>16142</v>
      </c>
      <c r="H2503" t="s">
        <v>16143</v>
      </c>
    </row>
    <row r="2504" spans="1:8" x14ac:dyDescent="0.2">
      <c r="A2504" s="183" t="s">
        <v>4753</v>
      </c>
      <c r="B2504" t="s">
        <v>4754</v>
      </c>
      <c r="C2504">
        <v>0</v>
      </c>
      <c r="D2504" s="221" t="s">
        <v>3057</v>
      </c>
      <c r="E2504" s="186">
        <v>46293</v>
      </c>
      <c r="F2504" t="s">
        <v>16141</v>
      </c>
      <c r="G2504" s="183" t="s">
        <v>16145</v>
      </c>
      <c r="H2504" t="s">
        <v>16146</v>
      </c>
    </row>
    <row r="2505" spans="1:8" x14ac:dyDescent="0.2">
      <c r="A2505" s="183" t="s">
        <v>4753</v>
      </c>
      <c r="B2505" t="s">
        <v>4754</v>
      </c>
      <c r="C2505">
        <v>238</v>
      </c>
      <c r="D2505" s="221" t="s">
        <v>3057</v>
      </c>
      <c r="E2505" s="186">
        <v>46293</v>
      </c>
      <c r="F2505" t="s">
        <v>16141</v>
      </c>
      <c r="G2505" s="183" t="s">
        <v>16142</v>
      </c>
      <c r="H2505" t="s">
        <v>16143</v>
      </c>
    </row>
    <row r="2506" spans="1:8" x14ac:dyDescent="0.2">
      <c r="A2506" s="183" t="s">
        <v>4755</v>
      </c>
      <c r="B2506" t="s">
        <v>8370</v>
      </c>
      <c r="C2506">
        <v>58</v>
      </c>
      <c r="D2506" s="221" t="s">
        <v>3057</v>
      </c>
      <c r="E2506" s="186">
        <v>46293</v>
      </c>
      <c r="F2506" t="s">
        <v>16141</v>
      </c>
      <c r="G2506" s="183" t="s">
        <v>16142</v>
      </c>
      <c r="H2506" t="s">
        <v>16143</v>
      </c>
    </row>
    <row r="2507" spans="1:8" x14ac:dyDescent="0.2">
      <c r="A2507" s="183" t="s">
        <v>4756</v>
      </c>
      <c r="B2507" t="s">
        <v>8371</v>
      </c>
      <c r="C2507">
        <v>166</v>
      </c>
      <c r="D2507" s="221" t="s">
        <v>3057</v>
      </c>
      <c r="E2507" s="186">
        <v>46293</v>
      </c>
      <c r="F2507" t="s">
        <v>16141</v>
      </c>
      <c r="G2507" s="183" t="s">
        <v>16142</v>
      </c>
      <c r="H2507" t="s">
        <v>16143</v>
      </c>
    </row>
    <row r="2508" spans="1:8" x14ac:dyDescent="0.2">
      <c r="A2508" s="183" t="s">
        <v>4757</v>
      </c>
      <c r="B2508" t="s">
        <v>8372</v>
      </c>
      <c r="C2508">
        <v>118</v>
      </c>
      <c r="D2508" s="221" t="s">
        <v>3057</v>
      </c>
      <c r="E2508" s="186">
        <v>46293</v>
      </c>
      <c r="F2508" t="s">
        <v>16141</v>
      </c>
      <c r="G2508" s="183" t="s">
        <v>16142</v>
      </c>
      <c r="H2508" t="s">
        <v>16143</v>
      </c>
    </row>
    <row r="2509" spans="1:8" x14ac:dyDescent="0.2">
      <c r="A2509" s="183" t="s">
        <v>4758</v>
      </c>
      <c r="B2509" t="s">
        <v>8373</v>
      </c>
      <c r="C2509">
        <v>60</v>
      </c>
      <c r="D2509" s="221" t="s">
        <v>3057</v>
      </c>
      <c r="E2509" s="186">
        <v>46293</v>
      </c>
      <c r="F2509" t="s">
        <v>16141</v>
      </c>
      <c r="G2509" s="183" t="s">
        <v>16142</v>
      </c>
      <c r="H2509" t="s">
        <v>16143</v>
      </c>
    </row>
    <row r="2510" spans="1:8" x14ac:dyDescent="0.2">
      <c r="A2510" s="183" t="s">
        <v>4759</v>
      </c>
      <c r="B2510" t="s">
        <v>8374</v>
      </c>
      <c r="C2510">
        <v>192</v>
      </c>
      <c r="D2510" s="221" t="s">
        <v>3057</v>
      </c>
      <c r="E2510" s="186">
        <v>46293</v>
      </c>
      <c r="F2510" t="s">
        <v>16141</v>
      </c>
      <c r="G2510" s="183" t="s">
        <v>16142</v>
      </c>
      <c r="H2510" t="s">
        <v>16143</v>
      </c>
    </row>
    <row r="2511" spans="1:8" x14ac:dyDescent="0.2">
      <c r="A2511" s="183" t="s">
        <v>8375</v>
      </c>
      <c r="B2511" t="s">
        <v>8376</v>
      </c>
      <c r="C2511">
        <v>20</v>
      </c>
      <c r="D2511" s="221" t="s">
        <v>3057</v>
      </c>
      <c r="E2511" s="186">
        <v>46293</v>
      </c>
      <c r="F2511" t="s">
        <v>16141</v>
      </c>
      <c r="G2511" s="183" t="s">
        <v>16142</v>
      </c>
      <c r="H2511" t="s">
        <v>16143</v>
      </c>
    </row>
    <row r="2512" spans="1:8" x14ac:dyDescent="0.2">
      <c r="A2512" s="183" t="s">
        <v>8377</v>
      </c>
      <c r="B2512" t="s">
        <v>8378</v>
      </c>
      <c r="C2512">
        <v>37</v>
      </c>
      <c r="D2512" s="221" t="s">
        <v>3057</v>
      </c>
      <c r="E2512" s="186">
        <v>46293</v>
      </c>
      <c r="F2512" t="s">
        <v>16141</v>
      </c>
      <c r="G2512" s="183" t="s">
        <v>16142</v>
      </c>
      <c r="H2512" t="s">
        <v>16143</v>
      </c>
    </row>
    <row r="2513" spans="1:8" x14ac:dyDescent="0.2">
      <c r="A2513" s="183" t="s">
        <v>8379</v>
      </c>
      <c r="B2513" t="s">
        <v>8380</v>
      </c>
      <c r="C2513">
        <v>14</v>
      </c>
      <c r="D2513" s="221" t="s">
        <v>3057</v>
      </c>
      <c r="E2513" s="186">
        <v>46293</v>
      </c>
      <c r="F2513" t="s">
        <v>16141</v>
      </c>
      <c r="G2513" s="183" t="s">
        <v>16142</v>
      </c>
      <c r="H2513" t="s">
        <v>16143</v>
      </c>
    </row>
    <row r="2514" spans="1:8" x14ac:dyDescent="0.2">
      <c r="A2514" s="183" t="s">
        <v>8381</v>
      </c>
      <c r="B2514" t="s">
        <v>8382</v>
      </c>
      <c r="C2514">
        <v>32</v>
      </c>
      <c r="D2514" s="221" t="s">
        <v>3057</v>
      </c>
      <c r="E2514" s="186">
        <v>46293</v>
      </c>
      <c r="F2514" t="s">
        <v>16141</v>
      </c>
      <c r="G2514" s="183" t="s">
        <v>16142</v>
      </c>
      <c r="H2514" t="s">
        <v>16143</v>
      </c>
    </row>
    <row r="2515" spans="1:8" x14ac:dyDescent="0.2">
      <c r="A2515" s="183" t="s">
        <v>8383</v>
      </c>
      <c r="B2515" t="s">
        <v>8384</v>
      </c>
      <c r="C2515">
        <v>166</v>
      </c>
      <c r="D2515" s="221" t="s">
        <v>3057</v>
      </c>
      <c r="E2515" s="186">
        <v>46293</v>
      </c>
      <c r="F2515" t="s">
        <v>16141</v>
      </c>
      <c r="G2515" s="183" t="s">
        <v>16142</v>
      </c>
      <c r="H2515" t="s">
        <v>16143</v>
      </c>
    </row>
    <row r="2516" spans="1:8" x14ac:dyDescent="0.2">
      <c r="A2516" s="183" t="s">
        <v>8385</v>
      </c>
      <c r="B2516" t="s">
        <v>8386</v>
      </c>
      <c r="C2516">
        <v>345</v>
      </c>
      <c r="D2516" s="221" t="s">
        <v>3057</v>
      </c>
      <c r="E2516" s="186">
        <v>46293</v>
      </c>
      <c r="F2516" t="s">
        <v>16141</v>
      </c>
      <c r="G2516" s="183" t="s">
        <v>16142</v>
      </c>
      <c r="H2516" t="s">
        <v>16143</v>
      </c>
    </row>
    <row r="2517" spans="1:8" x14ac:dyDescent="0.2">
      <c r="A2517" s="183" t="s">
        <v>8387</v>
      </c>
      <c r="B2517" t="s">
        <v>8388</v>
      </c>
      <c r="C2517">
        <v>5</v>
      </c>
      <c r="D2517" s="221" t="s">
        <v>3057</v>
      </c>
      <c r="E2517" s="186">
        <v>46293</v>
      </c>
      <c r="F2517" t="s">
        <v>16141</v>
      </c>
      <c r="G2517" s="183" t="s">
        <v>16142</v>
      </c>
      <c r="H2517" t="s">
        <v>16143</v>
      </c>
    </row>
    <row r="2518" spans="1:8" x14ac:dyDescent="0.2">
      <c r="A2518" s="183" t="s">
        <v>8393</v>
      </c>
      <c r="B2518" t="s">
        <v>8394</v>
      </c>
      <c r="C2518">
        <v>10</v>
      </c>
      <c r="D2518" s="221" t="s">
        <v>3057</v>
      </c>
      <c r="E2518" s="186">
        <v>46293</v>
      </c>
      <c r="F2518" t="s">
        <v>16141</v>
      </c>
      <c r="G2518" s="183" t="s">
        <v>16142</v>
      </c>
      <c r="H2518" t="s">
        <v>16143</v>
      </c>
    </row>
    <row r="2519" spans="1:8" x14ac:dyDescent="0.2">
      <c r="A2519" s="183" t="s">
        <v>8395</v>
      </c>
      <c r="B2519" t="s">
        <v>8396</v>
      </c>
      <c r="C2519">
        <v>13</v>
      </c>
      <c r="D2519" s="221" t="s">
        <v>3057</v>
      </c>
      <c r="E2519" s="186">
        <v>46293</v>
      </c>
      <c r="F2519" t="s">
        <v>16141</v>
      </c>
      <c r="G2519" s="183" t="s">
        <v>16142</v>
      </c>
      <c r="H2519" t="s">
        <v>16143</v>
      </c>
    </row>
    <row r="2520" spans="1:8" x14ac:dyDescent="0.2">
      <c r="A2520" s="183" t="s">
        <v>8397</v>
      </c>
      <c r="B2520" t="s">
        <v>8398</v>
      </c>
      <c r="C2520">
        <v>3</v>
      </c>
      <c r="D2520" s="221" t="s">
        <v>3057</v>
      </c>
      <c r="E2520" s="186">
        <v>46293</v>
      </c>
      <c r="F2520" t="s">
        <v>16141</v>
      </c>
      <c r="G2520" s="183" t="s">
        <v>16142</v>
      </c>
      <c r="H2520" t="s">
        <v>16143</v>
      </c>
    </row>
    <row r="2521" spans="1:8" x14ac:dyDescent="0.2">
      <c r="A2521" s="183" t="s">
        <v>8399</v>
      </c>
      <c r="B2521" t="s">
        <v>8400</v>
      </c>
      <c r="C2521">
        <v>4</v>
      </c>
      <c r="D2521" s="221" t="s">
        <v>3057</v>
      </c>
      <c r="E2521" s="186">
        <v>46293</v>
      </c>
      <c r="F2521" t="s">
        <v>16141</v>
      </c>
      <c r="G2521" s="183" t="s">
        <v>16142</v>
      </c>
      <c r="H2521" t="s">
        <v>16143</v>
      </c>
    </row>
    <row r="2522" spans="1:8" x14ac:dyDescent="0.2">
      <c r="A2522" s="183" t="s">
        <v>8401</v>
      </c>
      <c r="B2522" t="s">
        <v>8402</v>
      </c>
      <c r="C2522">
        <v>13</v>
      </c>
      <c r="D2522" s="221" t="s">
        <v>3057</v>
      </c>
      <c r="E2522" s="186">
        <v>46293</v>
      </c>
      <c r="F2522" t="s">
        <v>16141</v>
      </c>
      <c r="G2522" s="183" t="s">
        <v>16142</v>
      </c>
      <c r="H2522" t="s">
        <v>16143</v>
      </c>
    </row>
    <row r="2523" spans="1:8" x14ac:dyDescent="0.2">
      <c r="A2523" s="183" t="s">
        <v>8403</v>
      </c>
      <c r="B2523" t="s">
        <v>8404</v>
      </c>
      <c r="C2523">
        <v>23</v>
      </c>
      <c r="D2523" s="221" t="s">
        <v>3057</v>
      </c>
      <c r="E2523" s="186">
        <v>46293</v>
      </c>
      <c r="F2523" t="s">
        <v>16141</v>
      </c>
      <c r="G2523" s="183" t="s">
        <v>16142</v>
      </c>
      <c r="H2523" t="s">
        <v>16143</v>
      </c>
    </row>
    <row r="2524" spans="1:8" x14ac:dyDescent="0.2">
      <c r="A2524" s="183" t="s">
        <v>8405</v>
      </c>
      <c r="B2524" t="s">
        <v>8406</v>
      </c>
      <c r="C2524">
        <v>29</v>
      </c>
      <c r="D2524" s="221" t="s">
        <v>3057</v>
      </c>
      <c r="E2524" s="186">
        <v>46293</v>
      </c>
      <c r="F2524" t="s">
        <v>16141</v>
      </c>
      <c r="G2524" s="183" t="s">
        <v>16142</v>
      </c>
      <c r="H2524" t="s">
        <v>16143</v>
      </c>
    </row>
    <row r="2525" spans="1:8" x14ac:dyDescent="0.2">
      <c r="A2525" s="183" t="s">
        <v>8407</v>
      </c>
      <c r="B2525" t="s">
        <v>8408</v>
      </c>
      <c r="C2525">
        <v>22</v>
      </c>
      <c r="D2525" s="221" t="s">
        <v>3057</v>
      </c>
      <c r="E2525" s="186">
        <v>46293</v>
      </c>
      <c r="F2525" t="s">
        <v>16141</v>
      </c>
      <c r="G2525" s="183" t="s">
        <v>16142</v>
      </c>
      <c r="H2525" t="s">
        <v>16143</v>
      </c>
    </row>
    <row r="2526" spans="1:8" x14ac:dyDescent="0.2">
      <c r="A2526" s="183" t="s">
        <v>8409</v>
      </c>
      <c r="B2526" t="s">
        <v>8410</v>
      </c>
      <c r="C2526">
        <v>25</v>
      </c>
      <c r="D2526" s="221" t="s">
        <v>3057</v>
      </c>
      <c r="E2526" s="186">
        <v>46293</v>
      </c>
      <c r="F2526" t="s">
        <v>16141</v>
      </c>
      <c r="G2526" s="183" t="s">
        <v>16142</v>
      </c>
      <c r="H2526" t="s">
        <v>16143</v>
      </c>
    </row>
    <row r="2527" spans="1:8" x14ac:dyDescent="0.2">
      <c r="A2527" s="183" t="s">
        <v>8411</v>
      </c>
      <c r="B2527" t="s">
        <v>8412</v>
      </c>
      <c r="C2527">
        <v>20</v>
      </c>
      <c r="D2527" s="221" t="s">
        <v>3057</v>
      </c>
      <c r="E2527" s="186">
        <v>46293</v>
      </c>
      <c r="F2527" t="s">
        <v>16141</v>
      </c>
      <c r="G2527" s="183" t="s">
        <v>16142</v>
      </c>
      <c r="H2527" t="s">
        <v>16143</v>
      </c>
    </row>
    <row r="2528" spans="1:8" x14ac:dyDescent="0.2">
      <c r="A2528" s="183" t="s">
        <v>8413</v>
      </c>
      <c r="B2528" t="s">
        <v>8414</v>
      </c>
      <c r="C2528">
        <v>17</v>
      </c>
      <c r="D2528" s="221" t="s">
        <v>3057</v>
      </c>
      <c r="E2528" s="186">
        <v>46293</v>
      </c>
      <c r="F2528" t="s">
        <v>16141</v>
      </c>
      <c r="G2528" s="183" t="s">
        <v>16142</v>
      </c>
      <c r="H2528" t="s">
        <v>16143</v>
      </c>
    </row>
    <row r="2529" spans="1:8" x14ac:dyDescent="0.2">
      <c r="A2529" s="183" t="s">
        <v>8415</v>
      </c>
      <c r="B2529" t="s">
        <v>8416</v>
      </c>
      <c r="C2529">
        <v>8</v>
      </c>
      <c r="D2529" s="221" t="s">
        <v>3057</v>
      </c>
      <c r="E2529" s="186">
        <v>46293</v>
      </c>
      <c r="F2529" t="s">
        <v>16141</v>
      </c>
      <c r="G2529" s="183" t="s">
        <v>16142</v>
      </c>
      <c r="H2529" t="s">
        <v>16143</v>
      </c>
    </row>
    <row r="2530" spans="1:8" x14ac:dyDescent="0.2">
      <c r="A2530" s="183" t="s">
        <v>8417</v>
      </c>
      <c r="B2530" t="s">
        <v>8418</v>
      </c>
      <c r="C2530">
        <v>9</v>
      </c>
      <c r="D2530" s="221" t="s">
        <v>3057</v>
      </c>
      <c r="E2530" s="186">
        <v>46293</v>
      </c>
      <c r="F2530" t="s">
        <v>16141</v>
      </c>
      <c r="G2530" s="183" t="s">
        <v>16142</v>
      </c>
      <c r="H2530" t="s">
        <v>16143</v>
      </c>
    </row>
    <row r="2531" spans="1:8" x14ac:dyDescent="0.2">
      <c r="A2531" s="183" t="s">
        <v>8419</v>
      </c>
      <c r="B2531" t="s">
        <v>8420</v>
      </c>
      <c r="C2531">
        <v>14</v>
      </c>
      <c r="D2531" s="221" t="s">
        <v>3057</v>
      </c>
      <c r="E2531" s="186">
        <v>46293</v>
      </c>
      <c r="F2531" t="s">
        <v>16141</v>
      </c>
      <c r="G2531" s="183" t="s">
        <v>16142</v>
      </c>
      <c r="H2531" t="s">
        <v>16143</v>
      </c>
    </row>
    <row r="2532" spans="1:8" x14ac:dyDescent="0.2">
      <c r="A2532" s="183" t="s">
        <v>8421</v>
      </c>
      <c r="B2532" t="s">
        <v>8422</v>
      </c>
      <c r="C2532">
        <v>3</v>
      </c>
      <c r="D2532" s="221" t="s">
        <v>3057</v>
      </c>
      <c r="E2532" s="186">
        <v>46293</v>
      </c>
      <c r="F2532" t="s">
        <v>16141</v>
      </c>
      <c r="G2532" s="183" t="s">
        <v>16142</v>
      </c>
      <c r="H2532" t="s">
        <v>16143</v>
      </c>
    </row>
    <row r="2533" spans="1:8" x14ac:dyDescent="0.2">
      <c r="A2533" s="183" t="s">
        <v>8423</v>
      </c>
      <c r="B2533" t="s">
        <v>8424</v>
      </c>
      <c r="C2533">
        <v>2</v>
      </c>
      <c r="D2533" s="221" t="s">
        <v>3057</v>
      </c>
      <c r="E2533" s="186">
        <v>46293</v>
      </c>
      <c r="F2533" t="s">
        <v>16141</v>
      </c>
      <c r="G2533" s="183" t="s">
        <v>16142</v>
      </c>
      <c r="H2533" t="s">
        <v>16143</v>
      </c>
    </row>
    <row r="2534" spans="1:8" x14ac:dyDescent="0.2">
      <c r="A2534" s="183" t="s">
        <v>8425</v>
      </c>
      <c r="B2534" t="s">
        <v>8426</v>
      </c>
      <c r="C2534">
        <v>1</v>
      </c>
      <c r="D2534" s="221" t="s">
        <v>3057</v>
      </c>
      <c r="E2534" s="186">
        <v>46293</v>
      </c>
      <c r="F2534" t="s">
        <v>16141</v>
      </c>
      <c r="G2534" s="183" t="s">
        <v>16142</v>
      </c>
      <c r="H2534" t="s">
        <v>16143</v>
      </c>
    </row>
    <row r="2535" spans="1:8" x14ac:dyDescent="0.2">
      <c r="A2535" s="183" t="s">
        <v>8427</v>
      </c>
      <c r="B2535" t="s">
        <v>8428</v>
      </c>
      <c r="C2535">
        <v>2</v>
      </c>
      <c r="D2535" s="221" t="s">
        <v>3057</v>
      </c>
      <c r="E2535" s="186">
        <v>46293</v>
      </c>
      <c r="F2535" t="s">
        <v>16141</v>
      </c>
      <c r="G2535" s="183" t="s">
        <v>16142</v>
      </c>
      <c r="H2535" t="s">
        <v>16143</v>
      </c>
    </row>
    <row r="2536" spans="1:8" x14ac:dyDescent="0.2">
      <c r="A2536" s="183" t="s">
        <v>8429</v>
      </c>
      <c r="B2536" t="s">
        <v>8430</v>
      </c>
      <c r="C2536">
        <v>2</v>
      </c>
      <c r="D2536" s="221" t="s">
        <v>3057</v>
      </c>
      <c r="E2536" s="186">
        <v>46293</v>
      </c>
      <c r="F2536" t="s">
        <v>16141</v>
      </c>
      <c r="G2536" s="183" t="s">
        <v>16142</v>
      </c>
      <c r="H2536" t="s">
        <v>16143</v>
      </c>
    </row>
    <row r="2537" spans="1:8" x14ac:dyDescent="0.2">
      <c r="A2537" s="183" t="s">
        <v>8431</v>
      </c>
      <c r="B2537" t="s">
        <v>3610</v>
      </c>
      <c r="C2537">
        <v>2</v>
      </c>
      <c r="D2537" s="221" t="s">
        <v>3057</v>
      </c>
      <c r="E2537" s="186">
        <v>46293</v>
      </c>
      <c r="F2537" t="s">
        <v>16141</v>
      </c>
      <c r="G2537" s="183" t="s">
        <v>16142</v>
      </c>
      <c r="H2537" t="s">
        <v>16143</v>
      </c>
    </row>
    <row r="2538" spans="1:8" x14ac:dyDescent="0.2">
      <c r="A2538" s="183" t="s">
        <v>8432</v>
      </c>
      <c r="B2538" t="s">
        <v>3611</v>
      </c>
      <c r="C2538">
        <v>2</v>
      </c>
      <c r="D2538" s="221" t="s">
        <v>3057</v>
      </c>
      <c r="E2538" s="186">
        <v>46293</v>
      </c>
      <c r="F2538" t="s">
        <v>16141</v>
      </c>
      <c r="G2538" s="183" t="s">
        <v>16142</v>
      </c>
      <c r="H2538" t="s">
        <v>16143</v>
      </c>
    </row>
    <row r="2539" spans="1:8" x14ac:dyDescent="0.2">
      <c r="A2539" s="183" t="s">
        <v>8433</v>
      </c>
      <c r="B2539" t="s">
        <v>3612</v>
      </c>
      <c r="C2539">
        <v>2</v>
      </c>
      <c r="D2539" s="221" t="s">
        <v>3057</v>
      </c>
      <c r="E2539" s="186">
        <v>46293</v>
      </c>
      <c r="F2539" t="s">
        <v>16141</v>
      </c>
      <c r="G2539" s="183" t="s">
        <v>16142</v>
      </c>
      <c r="H2539" t="s">
        <v>16143</v>
      </c>
    </row>
    <row r="2540" spans="1:8" x14ac:dyDescent="0.2">
      <c r="A2540" s="183" t="s">
        <v>8434</v>
      </c>
      <c r="B2540" t="s">
        <v>3613</v>
      </c>
      <c r="C2540">
        <v>1</v>
      </c>
      <c r="D2540" s="221" t="s">
        <v>3057</v>
      </c>
      <c r="E2540" s="186">
        <v>46293</v>
      </c>
      <c r="F2540" t="s">
        <v>16141</v>
      </c>
      <c r="G2540" s="183" t="s">
        <v>16142</v>
      </c>
      <c r="H2540" t="s">
        <v>16143</v>
      </c>
    </row>
    <row r="2541" spans="1:8" x14ac:dyDescent="0.2">
      <c r="A2541" s="183" t="s">
        <v>8435</v>
      </c>
      <c r="B2541" t="s">
        <v>3614</v>
      </c>
      <c r="C2541">
        <v>2</v>
      </c>
      <c r="D2541" s="221" t="s">
        <v>3057</v>
      </c>
      <c r="E2541" s="186">
        <v>46293</v>
      </c>
      <c r="F2541" t="s">
        <v>16141</v>
      </c>
      <c r="G2541" s="183" t="s">
        <v>16142</v>
      </c>
      <c r="H2541" t="s">
        <v>16143</v>
      </c>
    </row>
    <row r="2542" spans="1:8" x14ac:dyDescent="0.2">
      <c r="A2542" s="183" t="s">
        <v>8436</v>
      </c>
      <c r="B2542" t="s">
        <v>3615</v>
      </c>
      <c r="C2542">
        <v>1</v>
      </c>
      <c r="D2542" s="221" t="s">
        <v>3057</v>
      </c>
      <c r="E2542" s="186">
        <v>46293</v>
      </c>
      <c r="F2542" t="s">
        <v>16141</v>
      </c>
      <c r="G2542" s="183" t="s">
        <v>16142</v>
      </c>
      <c r="H2542" t="s">
        <v>16143</v>
      </c>
    </row>
    <row r="2543" spans="1:8" x14ac:dyDescent="0.2">
      <c r="A2543" s="183" t="s">
        <v>8437</v>
      </c>
      <c r="B2543" t="s">
        <v>3616</v>
      </c>
      <c r="C2543">
        <v>1</v>
      </c>
      <c r="D2543" s="221" t="s">
        <v>3057</v>
      </c>
      <c r="E2543" s="186">
        <v>46293</v>
      </c>
      <c r="F2543" t="s">
        <v>16141</v>
      </c>
      <c r="G2543" s="183" t="s">
        <v>16142</v>
      </c>
      <c r="H2543" t="s">
        <v>16143</v>
      </c>
    </row>
    <row r="2544" spans="1:8" x14ac:dyDescent="0.2">
      <c r="A2544" s="183" t="s">
        <v>8438</v>
      </c>
      <c r="B2544" t="s">
        <v>3617</v>
      </c>
      <c r="C2544">
        <v>2</v>
      </c>
      <c r="D2544" s="221" t="s">
        <v>3057</v>
      </c>
      <c r="E2544" s="186">
        <v>46293</v>
      </c>
      <c r="F2544" t="s">
        <v>16141</v>
      </c>
      <c r="G2544" s="183" t="s">
        <v>16142</v>
      </c>
      <c r="H2544" t="s">
        <v>16143</v>
      </c>
    </row>
    <row r="2545" spans="1:8" x14ac:dyDescent="0.2">
      <c r="A2545" s="183" t="s">
        <v>15859</v>
      </c>
      <c r="B2545" t="s">
        <v>15860</v>
      </c>
      <c r="C2545">
        <v>5</v>
      </c>
      <c r="D2545" s="221" t="s">
        <v>3057</v>
      </c>
      <c r="E2545" s="186">
        <v>46293</v>
      </c>
      <c r="F2545" t="s">
        <v>16141</v>
      </c>
      <c r="G2545" s="183" t="s">
        <v>16145</v>
      </c>
      <c r="H2545" t="s">
        <v>16146</v>
      </c>
    </row>
    <row r="2546" spans="1:8" x14ac:dyDescent="0.2">
      <c r="A2546" s="183" t="s">
        <v>4760</v>
      </c>
      <c r="B2546" t="s">
        <v>8439</v>
      </c>
      <c r="C2546">
        <v>0</v>
      </c>
      <c r="D2546" s="221" t="s">
        <v>3057</v>
      </c>
      <c r="E2546" s="186">
        <v>46293</v>
      </c>
      <c r="F2546" t="s">
        <v>16141</v>
      </c>
      <c r="G2546" s="183" t="s">
        <v>16142</v>
      </c>
      <c r="H2546" t="s">
        <v>16143</v>
      </c>
    </row>
    <row r="2547" spans="1:8" x14ac:dyDescent="0.2">
      <c r="A2547" s="183" t="s">
        <v>4761</v>
      </c>
      <c r="B2547" t="s">
        <v>8460</v>
      </c>
      <c r="C2547">
        <v>3</v>
      </c>
      <c r="D2547" s="221" t="s">
        <v>3057</v>
      </c>
      <c r="E2547" s="186">
        <v>46293</v>
      </c>
      <c r="F2547" t="s">
        <v>16141</v>
      </c>
      <c r="G2547" s="183" t="s">
        <v>16142</v>
      </c>
      <c r="H2547" t="s">
        <v>16143</v>
      </c>
    </row>
    <row r="2548" spans="1:8" x14ac:dyDescent="0.2">
      <c r="A2548" s="183" t="s">
        <v>8461</v>
      </c>
      <c r="B2548" t="s">
        <v>8462</v>
      </c>
      <c r="C2548">
        <v>2</v>
      </c>
      <c r="D2548" s="221" t="s">
        <v>3057</v>
      </c>
      <c r="E2548" s="186">
        <v>46293</v>
      </c>
      <c r="F2548" t="s">
        <v>16141</v>
      </c>
      <c r="G2548" s="183" t="s">
        <v>16142</v>
      </c>
      <c r="H2548" t="s">
        <v>16143</v>
      </c>
    </row>
    <row r="2549" spans="1:8" x14ac:dyDescent="0.2">
      <c r="A2549" s="183" t="s">
        <v>8463</v>
      </c>
      <c r="B2549" t="s">
        <v>4762</v>
      </c>
      <c r="C2549">
        <v>6</v>
      </c>
      <c r="D2549" s="221" t="s">
        <v>3057</v>
      </c>
      <c r="E2549" s="186">
        <v>46293</v>
      </c>
      <c r="F2549" t="s">
        <v>16141</v>
      </c>
      <c r="G2549" s="183" t="s">
        <v>16142</v>
      </c>
      <c r="H2549" t="s">
        <v>16143</v>
      </c>
    </row>
    <row r="2550" spans="1:8" x14ac:dyDescent="0.2">
      <c r="A2550" s="183" t="s">
        <v>4763</v>
      </c>
      <c r="B2550" t="s">
        <v>8464</v>
      </c>
      <c r="C2550">
        <v>3</v>
      </c>
      <c r="D2550" s="221" t="s">
        <v>3057</v>
      </c>
      <c r="E2550" s="186">
        <v>46293</v>
      </c>
      <c r="F2550" t="s">
        <v>16141</v>
      </c>
      <c r="G2550" s="183" t="s">
        <v>16142</v>
      </c>
      <c r="H2550" t="s">
        <v>16143</v>
      </c>
    </row>
    <row r="2551" spans="1:8" x14ac:dyDescent="0.2">
      <c r="A2551" s="183" t="s">
        <v>4764</v>
      </c>
      <c r="B2551" t="s">
        <v>8465</v>
      </c>
      <c r="C2551">
        <v>4</v>
      </c>
      <c r="D2551" s="221" t="s">
        <v>3057</v>
      </c>
      <c r="E2551" s="186">
        <v>46293</v>
      </c>
      <c r="F2551" t="s">
        <v>16141</v>
      </c>
      <c r="G2551" s="183" t="s">
        <v>16142</v>
      </c>
      <c r="H2551" t="s">
        <v>16143</v>
      </c>
    </row>
    <row r="2552" spans="1:8" x14ac:dyDescent="0.2">
      <c r="A2552" s="183" t="s">
        <v>8466</v>
      </c>
      <c r="B2552" t="s">
        <v>4765</v>
      </c>
      <c r="C2552">
        <v>2</v>
      </c>
      <c r="D2552" s="221" t="s">
        <v>3057</v>
      </c>
      <c r="E2552" s="186">
        <v>46293</v>
      </c>
      <c r="F2552" t="s">
        <v>16141</v>
      </c>
      <c r="G2552" s="183" t="s">
        <v>16142</v>
      </c>
      <c r="H2552" t="s">
        <v>16143</v>
      </c>
    </row>
    <row r="2553" spans="1:8" x14ac:dyDescent="0.2">
      <c r="A2553" s="183" t="s">
        <v>4766</v>
      </c>
      <c r="B2553" t="s">
        <v>8467</v>
      </c>
      <c r="C2553">
        <v>5</v>
      </c>
      <c r="D2553" s="221" t="s">
        <v>3057</v>
      </c>
      <c r="E2553" s="186">
        <v>46293</v>
      </c>
      <c r="F2553" t="s">
        <v>16141</v>
      </c>
      <c r="G2553" s="183" t="s">
        <v>16142</v>
      </c>
      <c r="H2553" t="s">
        <v>16143</v>
      </c>
    </row>
    <row r="2554" spans="1:8" x14ac:dyDescent="0.2">
      <c r="A2554" s="183" t="s">
        <v>4767</v>
      </c>
      <c r="B2554" t="s">
        <v>8468</v>
      </c>
      <c r="C2554">
        <v>4</v>
      </c>
      <c r="D2554" s="221" t="s">
        <v>3057</v>
      </c>
      <c r="E2554" s="186">
        <v>46293</v>
      </c>
      <c r="F2554" t="s">
        <v>16141</v>
      </c>
      <c r="G2554" s="183" t="s">
        <v>16142</v>
      </c>
      <c r="H2554" t="s">
        <v>16143</v>
      </c>
    </row>
    <row r="2555" spans="1:8" x14ac:dyDescent="0.2">
      <c r="A2555" s="183" t="s">
        <v>8479</v>
      </c>
      <c r="B2555" t="s">
        <v>8480</v>
      </c>
      <c r="C2555">
        <v>2</v>
      </c>
      <c r="D2555" s="221" t="s">
        <v>3057</v>
      </c>
      <c r="E2555" s="186">
        <v>46293</v>
      </c>
      <c r="F2555" t="s">
        <v>16141</v>
      </c>
      <c r="G2555" s="183" t="s">
        <v>16142</v>
      </c>
      <c r="H2555" t="s">
        <v>16143</v>
      </c>
    </row>
    <row r="2556" spans="1:8" x14ac:dyDescent="0.2">
      <c r="A2556" s="183" t="s">
        <v>4769</v>
      </c>
      <c r="B2556" t="s">
        <v>8481</v>
      </c>
      <c r="C2556">
        <v>3</v>
      </c>
      <c r="D2556" s="221" t="s">
        <v>3057</v>
      </c>
      <c r="E2556" s="186">
        <v>46293</v>
      </c>
      <c r="F2556" t="s">
        <v>16141</v>
      </c>
      <c r="G2556" s="183" t="s">
        <v>16142</v>
      </c>
      <c r="H2556" t="s">
        <v>16143</v>
      </c>
    </row>
    <row r="2557" spans="1:8" x14ac:dyDescent="0.2">
      <c r="A2557" s="183" t="s">
        <v>4770</v>
      </c>
      <c r="B2557" t="s">
        <v>8482</v>
      </c>
      <c r="C2557">
        <v>3</v>
      </c>
      <c r="D2557" s="221" t="s">
        <v>3057</v>
      </c>
      <c r="E2557" s="186">
        <v>46293</v>
      </c>
      <c r="F2557" t="s">
        <v>16141</v>
      </c>
      <c r="G2557" s="183" t="s">
        <v>16142</v>
      </c>
      <c r="H2557" t="s">
        <v>16143</v>
      </c>
    </row>
    <row r="2558" spans="1:8" x14ac:dyDescent="0.2">
      <c r="A2558" s="183" t="s">
        <v>4771</v>
      </c>
      <c r="B2558" t="s">
        <v>8483</v>
      </c>
      <c r="C2558">
        <v>4</v>
      </c>
      <c r="D2558" s="221" t="s">
        <v>3057</v>
      </c>
      <c r="E2558" s="186">
        <v>46293</v>
      </c>
      <c r="F2558" t="s">
        <v>16141</v>
      </c>
      <c r="G2558" s="183" t="s">
        <v>16142</v>
      </c>
      <c r="H2558" t="s">
        <v>16143</v>
      </c>
    </row>
    <row r="2559" spans="1:8" x14ac:dyDescent="0.2">
      <c r="A2559" s="183" t="s">
        <v>4772</v>
      </c>
      <c r="B2559" t="s">
        <v>8484</v>
      </c>
      <c r="C2559">
        <v>5</v>
      </c>
      <c r="D2559" s="221" t="s">
        <v>3057</v>
      </c>
      <c r="E2559" s="186">
        <v>46293</v>
      </c>
      <c r="F2559" t="s">
        <v>16141</v>
      </c>
      <c r="G2559" s="183" t="s">
        <v>16142</v>
      </c>
      <c r="H2559" t="s">
        <v>16143</v>
      </c>
    </row>
    <row r="2560" spans="1:8" x14ac:dyDescent="0.2">
      <c r="A2560" s="183" t="s">
        <v>8485</v>
      </c>
      <c r="B2560" t="s">
        <v>4773</v>
      </c>
      <c r="C2560">
        <v>2</v>
      </c>
      <c r="D2560" s="221" t="s">
        <v>3057</v>
      </c>
      <c r="E2560" s="186">
        <v>46293</v>
      </c>
      <c r="F2560" t="s">
        <v>16141</v>
      </c>
      <c r="G2560" s="183" t="s">
        <v>16142</v>
      </c>
      <c r="H2560" t="s">
        <v>16143</v>
      </c>
    </row>
    <row r="2561" spans="1:8" x14ac:dyDescent="0.2">
      <c r="A2561" s="183" t="s">
        <v>4774</v>
      </c>
      <c r="B2561" t="s">
        <v>8486</v>
      </c>
      <c r="C2561">
        <v>8</v>
      </c>
      <c r="D2561" s="221" t="s">
        <v>3057</v>
      </c>
      <c r="E2561" s="186">
        <v>46293</v>
      </c>
      <c r="F2561" t="s">
        <v>16141</v>
      </c>
      <c r="G2561" s="183" t="s">
        <v>16142</v>
      </c>
      <c r="H2561" t="s">
        <v>16143</v>
      </c>
    </row>
    <row r="2562" spans="1:8" x14ac:dyDescent="0.2">
      <c r="A2562" s="183" t="s">
        <v>4775</v>
      </c>
      <c r="B2562" t="s">
        <v>8487</v>
      </c>
      <c r="C2562">
        <v>4</v>
      </c>
      <c r="D2562" s="221" t="s">
        <v>3057</v>
      </c>
      <c r="E2562" s="186">
        <v>46293</v>
      </c>
      <c r="F2562" t="s">
        <v>16141</v>
      </c>
      <c r="G2562" s="183" t="s">
        <v>16142</v>
      </c>
      <c r="H2562" t="s">
        <v>16143</v>
      </c>
    </row>
    <row r="2563" spans="1:8" x14ac:dyDescent="0.2">
      <c r="A2563" s="183" t="s">
        <v>4776</v>
      </c>
      <c r="B2563" t="s">
        <v>3479</v>
      </c>
      <c r="C2563">
        <v>15</v>
      </c>
      <c r="D2563" s="221" t="s">
        <v>3057</v>
      </c>
      <c r="E2563" s="186">
        <v>46293</v>
      </c>
      <c r="F2563" t="s">
        <v>16141</v>
      </c>
      <c r="G2563" s="183" t="s">
        <v>16145</v>
      </c>
      <c r="H2563" t="s">
        <v>16146</v>
      </c>
    </row>
    <row r="2564" spans="1:8" x14ac:dyDescent="0.2">
      <c r="A2564" s="183" t="s">
        <v>4776</v>
      </c>
      <c r="B2564" t="s">
        <v>3479</v>
      </c>
      <c r="C2564">
        <v>0</v>
      </c>
      <c r="D2564" s="221" t="s">
        <v>3057</v>
      </c>
      <c r="E2564" s="186">
        <v>46293</v>
      </c>
      <c r="F2564" t="s">
        <v>16141</v>
      </c>
      <c r="G2564" s="183" t="s">
        <v>16142</v>
      </c>
      <c r="H2564" t="s">
        <v>16143</v>
      </c>
    </row>
    <row r="2565" spans="1:8" x14ac:dyDescent="0.2">
      <c r="A2565" s="183" t="s">
        <v>4777</v>
      </c>
      <c r="B2565" t="s">
        <v>3480</v>
      </c>
      <c r="C2565">
        <v>7</v>
      </c>
      <c r="D2565" s="221" t="s">
        <v>3057</v>
      </c>
      <c r="E2565" s="186">
        <v>46293</v>
      </c>
      <c r="F2565" t="s">
        <v>16141</v>
      </c>
      <c r="G2565" s="183" t="s">
        <v>16145</v>
      </c>
      <c r="H2565" t="s">
        <v>16146</v>
      </c>
    </row>
    <row r="2566" spans="1:8" x14ac:dyDescent="0.2">
      <c r="A2566" s="183" t="s">
        <v>4777</v>
      </c>
      <c r="B2566" t="s">
        <v>3480</v>
      </c>
      <c r="C2566">
        <v>0</v>
      </c>
      <c r="D2566" s="221" t="s">
        <v>3057</v>
      </c>
      <c r="E2566" s="186">
        <v>46293</v>
      </c>
      <c r="F2566" t="s">
        <v>16141</v>
      </c>
      <c r="G2566" s="183" t="s">
        <v>16142</v>
      </c>
      <c r="H2566" t="s">
        <v>16143</v>
      </c>
    </row>
    <row r="2567" spans="1:8" x14ac:dyDescent="0.2">
      <c r="A2567" s="183" t="s">
        <v>8498</v>
      </c>
      <c r="B2567" t="s">
        <v>8499</v>
      </c>
      <c r="C2567">
        <v>17</v>
      </c>
      <c r="D2567" s="221" t="s">
        <v>3057</v>
      </c>
      <c r="E2567" s="186">
        <v>46293</v>
      </c>
      <c r="F2567" t="s">
        <v>16141</v>
      </c>
      <c r="G2567" s="183" t="s">
        <v>16142</v>
      </c>
      <c r="H2567" t="s">
        <v>16143</v>
      </c>
    </row>
    <row r="2568" spans="1:8" x14ac:dyDescent="0.2">
      <c r="A2568" s="183" t="s">
        <v>8500</v>
      </c>
      <c r="B2568" t="s">
        <v>8501</v>
      </c>
      <c r="C2568">
        <v>10</v>
      </c>
      <c r="D2568" s="221" t="s">
        <v>3057</v>
      </c>
      <c r="E2568" s="186">
        <v>46293</v>
      </c>
      <c r="F2568" t="s">
        <v>16141</v>
      </c>
      <c r="G2568" s="183" t="s">
        <v>16142</v>
      </c>
      <c r="H2568" t="s">
        <v>16143</v>
      </c>
    </row>
    <row r="2569" spans="1:8" x14ac:dyDescent="0.2">
      <c r="A2569" s="183" t="s">
        <v>8502</v>
      </c>
      <c r="B2569" t="s">
        <v>8503</v>
      </c>
      <c r="C2569">
        <v>22</v>
      </c>
      <c r="D2569" s="221" t="s">
        <v>3057</v>
      </c>
      <c r="E2569" s="186">
        <v>46293</v>
      </c>
      <c r="F2569" t="s">
        <v>16141</v>
      </c>
      <c r="G2569" s="183" t="s">
        <v>16142</v>
      </c>
      <c r="H2569" t="s">
        <v>16143</v>
      </c>
    </row>
    <row r="2570" spans="1:8" x14ac:dyDescent="0.2">
      <c r="A2570" s="183" t="s">
        <v>8504</v>
      </c>
      <c r="B2570" t="s">
        <v>8505</v>
      </c>
      <c r="C2570">
        <v>12</v>
      </c>
      <c r="D2570" s="221" t="s">
        <v>3057</v>
      </c>
      <c r="E2570" s="186">
        <v>46293</v>
      </c>
      <c r="F2570" t="s">
        <v>16141</v>
      </c>
      <c r="G2570" s="183" t="s">
        <v>16142</v>
      </c>
      <c r="H2570" t="s">
        <v>16143</v>
      </c>
    </row>
    <row r="2571" spans="1:8" x14ac:dyDescent="0.2">
      <c r="A2571" s="183" t="s">
        <v>8506</v>
      </c>
      <c r="B2571" t="s">
        <v>8507</v>
      </c>
      <c r="C2571">
        <v>4</v>
      </c>
      <c r="D2571" s="221" t="s">
        <v>3057</v>
      </c>
      <c r="E2571" s="186">
        <v>46293</v>
      </c>
      <c r="F2571" t="s">
        <v>16141</v>
      </c>
      <c r="G2571" s="183" t="s">
        <v>16142</v>
      </c>
      <c r="H2571" t="s">
        <v>16143</v>
      </c>
    </row>
    <row r="2572" spans="1:8" x14ac:dyDescent="0.2">
      <c r="A2572" s="183" t="s">
        <v>8508</v>
      </c>
      <c r="B2572" t="s">
        <v>8509</v>
      </c>
      <c r="C2572">
        <v>19</v>
      </c>
      <c r="D2572" s="221" t="s">
        <v>3057</v>
      </c>
      <c r="E2572" s="186">
        <v>46293</v>
      </c>
      <c r="F2572" t="s">
        <v>16141</v>
      </c>
      <c r="G2572" s="183" t="s">
        <v>16142</v>
      </c>
      <c r="H2572" t="s">
        <v>16143</v>
      </c>
    </row>
    <row r="2573" spans="1:8" x14ac:dyDescent="0.2">
      <c r="A2573" s="183" t="s">
        <v>8510</v>
      </c>
      <c r="B2573" t="s">
        <v>8511</v>
      </c>
      <c r="C2573">
        <v>38</v>
      </c>
      <c r="D2573" s="221" t="s">
        <v>3057</v>
      </c>
      <c r="E2573" s="186">
        <v>46293</v>
      </c>
      <c r="F2573" t="s">
        <v>16141</v>
      </c>
      <c r="G2573" s="183" t="s">
        <v>16142</v>
      </c>
      <c r="H2573" t="s">
        <v>16143</v>
      </c>
    </row>
    <row r="2574" spans="1:8" x14ac:dyDescent="0.2">
      <c r="A2574" s="183" t="s">
        <v>8512</v>
      </c>
      <c r="B2574" t="s">
        <v>8513</v>
      </c>
      <c r="C2574">
        <v>107</v>
      </c>
      <c r="D2574" s="221" t="s">
        <v>3057</v>
      </c>
      <c r="E2574" s="186">
        <v>46293</v>
      </c>
      <c r="F2574" t="s">
        <v>16141</v>
      </c>
      <c r="G2574" s="183" t="s">
        <v>16142</v>
      </c>
      <c r="H2574" t="s">
        <v>16143</v>
      </c>
    </row>
    <row r="2575" spans="1:8" x14ac:dyDescent="0.2">
      <c r="A2575" s="183" t="s">
        <v>8514</v>
      </c>
      <c r="B2575" t="s">
        <v>8515</v>
      </c>
      <c r="C2575">
        <v>9</v>
      </c>
      <c r="D2575" s="221" t="s">
        <v>3057</v>
      </c>
      <c r="E2575" s="186">
        <v>46293</v>
      </c>
      <c r="F2575" t="s">
        <v>16141</v>
      </c>
      <c r="G2575" s="183" t="s">
        <v>16142</v>
      </c>
      <c r="H2575" t="s">
        <v>16143</v>
      </c>
    </row>
    <row r="2576" spans="1:8" x14ac:dyDescent="0.2">
      <c r="A2576" s="183" t="s">
        <v>8516</v>
      </c>
      <c r="B2576" t="s">
        <v>8517</v>
      </c>
      <c r="C2576">
        <v>5</v>
      </c>
      <c r="D2576" s="221" t="s">
        <v>3057</v>
      </c>
      <c r="E2576" s="186">
        <v>46293</v>
      </c>
      <c r="F2576" t="s">
        <v>16141</v>
      </c>
      <c r="G2576" s="183" t="s">
        <v>16142</v>
      </c>
      <c r="H2576" t="s">
        <v>16143</v>
      </c>
    </row>
    <row r="2577" spans="1:8" x14ac:dyDescent="0.2">
      <c r="A2577" s="183" t="s">
        <v>8518</v>
      </c>
      <c r="B2577" t="s">
        <v>3618</v>
      </c>
      <c r="C2577">
        <v>149</v>
      </c>
      <c r="D2577" s="221" t="s">
        <v>3057</v>
      </c>
      <c r="E2577" s="186">
        <v>46293</v>
      </c>
      <c r="F2577" t="s">
        <v>16141</v>
      </c>
      <c r="G2577" s="183" t="s">
        <v>16142</v>
      </c>
      <c r="H2577" t="s">
        <v>16143</v>
      </c>
    </row>
    <row r="2578" spans="1:8" x14ac:dyDescent="0.2">
      <c r="A2578" s="183" t="s">
        <v>8519</v>
      </c>
      <c r="B2578" t="s">
        <v>8520</v>
      </c>
      <c r="C2578">
        <v>217</v>
      </c>
      <c r="D2578" s="221" t="s">
        <v>3057</v>
      </c>
      <c r="E2578" s="186">
        <v>46293</v>
      </c>
      <c r="F2578" t="s">
        <v>16141</v>
      </c>
      <c r="G2578" s="183" t="s">
        <v>16142</v>
      </c>
      <c r="H2578" t="s">
        <v>16143</v>
      </c>
    </row>
    <row r="2579" spans="1:8" x14ac:dyDescent="0.2">
      <c r="A2579" s="183" t="s">
        <v>8521</v>
      </c>
      <c r="B2579" t="s">
        <v>3619</v>
      </c>
      <c r="C2579">
        <v>97</v>
      </c>
      <c r="D2579" s="221" t="s">
        <v>3057</v>
      </c>
      <c r="E2579" s="186">
        <v>46293</v>
      </c>
      <c r="F2579" t="s">
        <v>16141</v>
      </c>
      <c r="G2579" s="183" t="s">
        <v>16142</v>
      </c>
      <c r="H2579" t="s">
        <v>16143</v>
      </c>
    </row>
    <row r="2580" spans="1:8" x14ac:dyDescent="0.2">
      <c r="A2580" s="183" t="s">
        <v>8522</v>
      </c>
      <c r="B2580" t="s">
        <v>8523</v>
      </c>
      <c r="C2580">
        <v>93</v>
      </c>
      <c r="D2580" s="221" t="s">
        <v>3057</v>
      </c>
      <c r="E2580" s="186">
        <v>46293</v>
      </c>
      <c r="F2580" t="s">
        <v>16141</v>
      </c>
      <c r="G2580" s="183" t="s">
        <v>16142</v>
      </c>
      <c r="H2580" t="s">
        <v>16143</v>
      </c>
    </row>
    <row r="2581" spans="1:8" x14ac:dyDescent="0.2">
      <c r="A2581" s="183" t="s">
        <v>8524</v>
      </c>
      <c r="B2581" t="s">
        <v>3620</v>
      </c>
      <c r="C2581">
        <v>262</v>
      </c>
      <c r="D2581" s="221" t="s">
        <v>3057</v>
      </c>
      <c r="E2581" s="186">
        <v>46293</v>
      </c>
      <c r="F2581" t="s">
        <v>16141</v>
      </c>
      <c r="G2581" s="183" t="s">
        <v>16142</v>
      </c>
      <c r="H2581" t="s">
        <v>16143</v>
      </c>
    </row>
    <row r="2582" spans="1:8" x14ac:dyDescent="0.2">
      <c r="A2582" s="183" t="s">
        <v>8525</v>
      </c>
      <c r="B2582" t="s">
        <v>8526</v>
      </c>
      <c r="C2582">
        <v>420</v>
      </c>
      <c r="D2582" s="221" t="s">
        <v>3057</v>
      </c>
      <c r="E2582" s="186">
        <v>46293</v>
      </c>
      <c r="F2582" t="s">
        <v>16141</v>
      </c>
      <c r="G2582" s="183" t="s">
        <v>16142</v>
      </c>
      <c r="H2582" t="s">
        <v>16143</v>
      </c>
    </row>
    <row r="2583" spans="1:8" x14ac:dyDescent="0.2">
      <c r="A2583" s="183" t="s">
        <v>8527</v>
      </c>
      <c r="B2583" t="s">
        <v>3621</v>
      </c>
      <c r="C2583">
        <v>119</v>
      </c>
      <c r="D2583" s="221" t="s">
        <v>3057</v>
      </c>
      <c r="E2583" s="186">
        <v>46293</v>
      </c>
      <c r="F2583" t="s">
        <v>16141</v>
      </c>
      <c r="G2583" s="183" t="s">
        <v>16142</v>
      </c>
      <c r="H2583" t="s">
        <v>16143</v>
      </c>
    </row>
    <row r="2584" spans="1:8" x14ac:dyDescent="0.2">
      <c r="A2584" s="183" t="s">
        <v>8528</v>
      </c>
      <c r="B2584" t="s">
        <v>3622</v>
      </c>
      <c r="C2584">
        <v>87</v>
      </c>
      <c r="D2584" s="221" t="s">
        <v>3057</v>
      </c>
      <c r="E2584" s="186">
        <v>46293</v>
      </c>
      <c r="F2584" t="s">
        <v>16141</v>
      </c>
      <c r="G2584" s="183" t="s">
        <v>16142</v>
      </c>
      <c r="H2584" t="s">
        <v>16143</v>
      </c>
    </row>
    <row r="2585" spans="1:8" x14ac:dyDescent="0.2">
      <c r="A2585" s="183" t="s">
        <v>8529</v>
      </c>
      <c r="B2585" t="s">
        <v>8530</v>
      </c>
      <c r="C2585">
        <v>67</v>
      </c>
      <c r="D2585" s="221" t="s">
        <v>3057</v>
      </c>
      <c r="E2585" s="186">
        <v>46293</v>
      </c>
      <c r="F2585" t="s">
        <v>16141</v>
      </c>
      <c r="G2585" s="183" t="s">
        <v>16142</v>
      </c>
      <c r="H2585" t="s">
        <v>16143</v>
      </c>
    </row>
    <row r="2586" spans="1:8" x14ac:dyDescent="0.2">
      <c r="A2586" s="183" t="s">
        <v>11043</v>
      </c>
      <c r="B2586" t="s">
        <v>11044</v>
      </c>
      <c r="C2586">
        <v>27</v>
      </c>
      <c r="D2586" s="221" t="s">
        <v>3057</v>
      </c>
      <c r="E2586" s="186">
        <v>46293</v>
      </c>
      <c r="F2586" t="s">
        <v>16141</v>
      </c>
      <c r="G2586" s="183" t="s">
        <v>16145</v>
      </c>
      <c r="H2586" t="s">
        <v>16146</v>
      </c>
    </row>
    <row r="2587" spans="1:8" x14ac:dyDescent="0.2">
      <c r="A2587" s="183" t="s">
        <v>11045</v>
      </c>
      <c r="B2587" t="s">
        <v>11046</v>
      </c>
      <c r="C2587">
        <v>73</v>
      </c>
      <c r="D2587" s="221" t="s">
        <v>3057</v>
      </c>
      <c r="E2587" s="186">
        <v>46293</v>
      </c>
      <c r="F2587" t="s">
        <v>16141</v>
      </c>
      <c r="G2587" s="183" t="s">
        <v>16145</v>
      </c>
      <c r="H2587" t="s">
        <v>16146</v>
      </c>
    </row>
    <row r="2588" spans="1:8" x14ac:dyDescent="0.2">
      <c r="A2588" s="183" t="s">
        <v>8547</v>
      </c>
      <c r="B2588" t="s">
        <v>4780</v>
      </c>
      <c r="C2588">
        <v>2</v>
      </c>
      <c r="D2588" s="221" t="s">
        <v>3057</v>
      </c>
      <c r="E2588" s="186">
        <v>46293</v>
      </c>
      <c r="F2588" t="s">
        <v>16141</v>
      </c>
      <c r="G2588" s="183" t="s">
        <v>16142</v>
      </c>
      <c r="H2588" t="s">
        <v>16143</v>
      </c>
    </row>
    <row r="2589" spans="1:8" x14ac:dyDescent="0.2">
      <c r="A2589" s="183" t="s">
        <v>4781</v>
      </c>
      <c r="B2589" t="s">
        <v>8548</v>
      </c>
      <c r="C2589">
        <v>3</v>
      </c>
      <c r="D2589" s="221" t="s">
        <v>3057</v>
      </c>
      <c r="E2589" s="186">
        <v>46293</v>
      </c>
      <c r="F2589" t="s">
        <v>16141</v>
      </c>
      <c r="G2589" s="183" t="s">
        <v>16142</v>
      </c>
      <c r="H2589" t="s">
        <v>16143</v>
      </c>
    </row>
    <row r="2590" spans="1:8" x14ac:dyDescent="0.2">
      <c r="A2590" s="183" t="s">
        <v>4782</v>
      </c>
      <c r="B2590" t="s">
        <v>8549</v>
      </c>
      <c r="C2590">
        <v>4</v>
      </c>
      <c r="D2590" s="221" t="s">
        <v>3057</v>
      </c>
      <c r="E2590" s="186">
        <v>46293</v>
      </c>
      <c r="F2590" t="s">
        <v>16141</v>
      </c>
      <c r="G2590" s="183" t="s">
        <v>16142</v>
      </c>
      <c r="H2590" t="s">
        <v>16143</v>
      </c>
    </row>
    <row r="2591" spans="1:8" x14ac:dyDescent="0.2">
      <c r="A2591" s="183" t="s">
        <v>4783</v>
      </c>
      <c r="B2591" t="s">
        <v>8550</v>
      </c>
      <c r="C2591">
        <v>14</v>
      </c>
      <c r="D2591" s="221" t="s">
        <v>3057</v>
      </c>
      <c r="E2591" s="186">
        <v>46293</v>
      </c>
      <c r="F2591" t="s">
        <v>16141</v>
      </c>
      <c r="G2591" s="183" t="s">
        <v>16142</v>
      </c>
      <c r="H2591" t="s">
        <v>16143</v>
      </c>
    </row>
    <row r="2592" spans="1:8" x14ac:dyDescent="0.2">
      <c r="A2592" s="183" t="s">
        <v>4784</v>
      </c>
      <c r="B2592" t="s">
        <v>4785</v>
      </c>
      <c r="C2592">
        <v>0</v>
      </c>
      <c r="D2592" s="221" t="s">
        <v>3057</v>
      </c>
      <c r="E2592" s="186">
        <v>46293</v>
      </c>
      <c r="F2592" t="s">
        <v>16141</v>
      </c>
      <c r="G2592" s="183" t="s">
        <v>16145</v>
      </c>
      <c r="H2592" t="s">
        <v>16146</v>
      </c>
    </row>
    <row r="2593" spans="1:8" x14ac:dyDescent="0.2">
      <c r="A2593" s="183" t="s">
        <v>4784</v>
      </c>
      <c r="B2593" t="s">
        <v>4785</v>
      </c>
      <c r="C2593">
        <v>0</v>
      </c>
      <c r="D2593" s="221" t="s">
        <v>3057</v>
      </c>
      <c r="E2593" s="186">
        <v>46293</v>
      </c>
      <c r="F2593" t="s">
        <v>16141</v>
      </c>
      <c r="G2593" s="183" t="s">
        <v>16142</v>
      </c>
      <c r="H2593" t="s">
        <v>16143</v>
      </c>
    </row>
    <row r="2594" spans="1:8" x14ac:dyDescent="0.2">
      <c r="A2594" s="183" t="s">
        <v>8551</v>
      </c>
      <c r="B2594" t="s">
        <v>8552</v>
      </c>
      <c r="C2594">
        <v>47</v>
      </c>
      <c r="D2594" s="221" t="s">
        <v>3057</v>
      </c>
      <c r="E2594" s="186">
        <v>46293</v>
      </c>
      <c r="F2594" t="s">
        <v>16141</v>
      </c>
      <c r="G2594" s="183" t="s">
        <v>16145</v>
      </c>
      <c r="H2594" t="s">
        <v>16146</v>
      </c>
    </row>
    <row r="2595" spans="1:8" x14ac:dyDescent="0.2">
      <c r="A2595" s="183" t="s">
        <v>8551</v>
      </c>
      <c r="B2595" t="s">
        <v>8552</v>
      </c>
      <c r="C2595">
        <v>0</v>
      </c>
      <c r="D2595" s="221" t="s">
        <v>3057</v>
      </c>
      <c r="E2595" s="186">
        <v>46293</v>
      </c>
      <c r="F2595" t="s">
        <v>16141</v>
      </c>
      <c r="G2595" s="183" t="s">
        <v>16142</v>
      </c>
      <c r="H2595" t="s">
        <v>16143</v>
      </c>
    </row>
    <row r="2596" spans="1:8" x14ac:dyDescent="0.2">
      <c r="A2596" s="183" t="s">
        <v>8553</v>
      </c>
      <c r="B2596" t="s">
        <v>8554</v>
      </c>
      <c r="C2596">
        <v>107</v>
      </c>
      <c r="D2596" s="221" t="s">
        <v>3057</v>
      </c>
      <c r="E2596" s="186">
        <v>46293</v>
      </c>
      <c r="F2596" t="s">
        <v>16141</v>
      </c>
      <c r="G2596" s="183" t="s">
        <v>16145</v>
      </c>
      <c r="H2596" t="s">
        <v>16146</v>
      </c>
    </row>
    <row r="2597" spans="1:8" x14ac:dyDescent="0.2">
      <c r="A2597" s="183" t="s">
        <v>8553</v>
      </c>
      <c r="B2597" t="s">
        <v>8554</v>
      </c>
      <c r="C2597">
        <v>0</v>
      </c>
      <c r="D2597" s="221" t="s">
        <v>3057</v>
      </c>
      <c r="E2597" s="186">
        <v>46293</v>
      </c>
      <c r="F2597" t="s">
        <v>16141</v>
      </c>
      <c r="G2597" s="183" t="s">
        <v>16142</v>
      </c>
      <c r="H2597" t="s">
        <v>16143</v>
      </c>
    </row>
    <row r="2598" spans="1:8" x14ac:dyDescent="0.2">
      <c r="A2598" s="183" t="s">
        <v>8555</v>
      </c>
      <c r="B2598" t="s">
        <v>8556</v>
      </c>
      <c r="C2598">
        <v>78</v>
      </c>
      <c r="D2598" s="221" t="s">
        <v>3057</v>
      </c>
      <c r="E2598" s="186">
        <v>46293</v>
      </c>
      <c r="F2598" t="s">
        <v>16141</v>
      </c>
      <c r="G2598" s="183" t="s">
        <v>16145</v>
      </c>
      <c r="H2598" t="s">
        <v>16146</v>
      </c>
    </row>
    <row r="2599" spans="1:8" x14ac:dyDescent="0.2">
      <c r="A2599" s="183" t="s">
        <v>8555</v>
      </c>
      <c r="B2599" t="s">
        <v>8556</v>
      </c>
      <c r="C2599">
        <v>0</v>
      </c>
      <c r="D2599" s="221" t="s">
        <v>3057</v>
      </c>
      <c r="E2599" s="186">
        <v>46293</v>
      </c>
      <c r="F2599" t="s">
        <v>16141</v>
      </c>
      <c r="G2599" s="183" t="s">
        <v>16142</v>
      </c>
      <c r="H2599" t="s">
        <v>16143</v>
      </c>
    </row>
    <row r="2600" spans="1:8" x14ac:dyDescent="0.2">
      <c r="A2600" s="183" t="s">
        <v>8557</v>
      </c>
      <c r="B2600" t="s">
        <v>8558</v>
      </c>
      <c r="C2600">
        <v>3</v>
      </c>
      <c r="D2600" s="221" t="s">
        <v>3057</v>
      </c>
      <c r="E2600" s="186">
        <v>46293</v>
      </c>
      <c r="F2600" t="s">
        <v>16141</v>
      </c>
      <c r="G2600" s="183" t="s">
        <v>16145</v>
      </c>
      <c r="H2600" t="s">
        <v>16146</v>
      </c>
    </row>
    <row r="2601" spans="1:8" x14ac:dyDescent="0.2">
      <c r="A2601" s="183" t="s">
        <v>8557</v>
      </c>
      <c r="B2601" t="s">
        <v>8558</v>
      </c>
      <c r="C2601">
        <v>0</v>
      </c>
      <c r="D2601" s="221" t="s">
        <v>3057</v>
      </c>
      <c r="E2601" s="186">
        <v>46293</v>
      </c>
      <c r="F2601" t="s">
        <v>16141</v>
      </c>
      <c r="G2601" s="183" t="s">
        <v>16142</v>
      </c>
      <c r="H2601" t="s">
        <v>16143</v>
      </c>
    </row>
    <row r="2602" spans="1:8" x14ac:dyDescent="0.2">
      <c r="A2602" s="183" t="s">
        <v>8559</v>
      </c>
      <c r="B2602" t="s">
        <v>8560</v>
      </c>
      <c r="C2602">
        <v>6</v>
      </c>
      <c r="D2602" s="221" t="s">
        <v>3057</v>
      </c>
      <c r="E2602" s="186">
        <v>46293</v>
      </c>
      <c r="F2602" t="s">
        <v>16141</v>
      </c>
      <c r="G2602" s="183" t="s">
        <v>16145</v>
      </c>
      <c r="H2602" t="s">
        <v>16146</v>
      </c>
    </row>
    <row r="2603" spans="1:8" x14ac:dyDescent="0.2">
      <c r="A2603" s="183" t="s">
        <v>8559</v>
      </c>
      <c r="B2603" t="s">
        <v>8560</v>
      </c>
      <c r="C2603">
        <v>0</v>
      </c>
      <c r="D2603" s="221" t="s">
        <v>3057</v>
      </c>
      <c r="E2603" s="186">
        <v>46293</v>
      </c>
      <c r="F2603" t="s">
        <v>16141</v>
      </c>
      <c r="G2603" s="183" t="s">
        <v>16142</v>
      </c>
      <c r="H2603" t="s">
        <v>16143</v>
      </c>
    </row>
    <row r="2604" spans="1:8" x14ac:dyDescent="0.2">
      <c r="A2604" s="183" t="s">
        <v>8561</v>
      </c>
      <c r="B2604" t="s">
        <v>8562</v>
      </c>
      <c r="C2604">
        <v>6</v>
      </c>
      <c r="D2604" s="221" t="s">
        <v>3057</v>
      </c>
      <c r="E2604" s="186">
        <v>46293</v>
      </c>
      <c r="F2604" t="s">
        <v>16141</v>
      </c>
      <c r="G2604" s="183" t="s">
        <v>16145</v>
      </c>
      <c r="H2604" t="s">
        <v>16146</v>
      </c>
    </row>
    <row r="2605" spans="1:8" x14ac:dyDescent="0.2">
      <c r="A2605" s="183" t="s">
        <v>8561</v>
      </c>
      <c r="B2605" t="s">
        <v>8562</v>
      </c>
      <c r="C2605">
        <v>0</v>
      </c>
      <c r="D2605" s="221" t="s">
        <v>3057</v>
      </c>
      <c r="E2605" s="186">
        <v>46293</v>
      </c>
      <c r="F2605" t="s">
        <v>16141</v>
      </c>
      <c r="G2605" s="183" t="s">
        <v>16142</v>
      </c>
      <c r="H2605" t="s">
        <v>16143</v>
      </c>
    </row>
    <row r="2606" spans="1:8" x14ac:dyDescent="0.2">
      <c r="A2606" s="183" t="s">
        <v>15768</v>
      </c>
      <c r="B2606" t="s">
        <v>15769</v>
      </c>
      <c r="C2606">
        <v>5</v>
      </c>
      <c r="D2606" s="221" t="s">
        <v>3057</v>
      </c>
      <c r="E2606" s="186">
        <v>46293</v>
      </c>
      <c r="F2606" t="s">
        <v>16141</v>
      </c>
      <c r="G2606" s="183" t="s">
        <v>16145</v>
      </c>
      <c r="H2606" t="s">
        <v>16146</v>
      </c>
    </row>
    <row r="2607" spans="1:8" x14ac:dyDescent="0.2">
      <c r="A2607" s="183" t="s">
        <v>4786</v>
      </c>
      <c r="B2607" t="s">
        <v>4787</v>
      </c>
      <c r="C2607">
        <v>94</v>
      </c>
      <c r="D2607" s="221" t="s">
        <v>3057</v>
      </c>
      <c r="E2607" s="186">
        <v>46293</v>
      </c>
      <c r="F2607" t="s">
        <v>16141</v>
      </c>
      <c r="G2607" s="183" t="s">
        <v>16145</v>
      </c>
      <c r="H2607" t="s">
        <v>16146</v>
      </c>
    </row>
    <row r="2608" spans="1:8" x14ac:dyDescent="0.2">
      <c r="A2608" s="183" t="s">
        <v>4786</v>
      </c>
      <c r="B2608" t="s">
        <v>4787</v>
      </c>
      <c r="C2608">
        <v>0</v>
      </c>
      <c r="D2608" s="221" t="s">
        <v>3057</v>
      </c>
      <c r="E2608" s="186">
        <v>46293</v>
      </c>
      <c r="F2608" t="s">
        <v>16141</v>
      </c>
      <c r="G2608" s="183" t="s">
        <v>16142</v>
      </c>
      <c r="H2608" t="s">
        <v>16143</v>
      </c>
    </row>
    <row r="2609" spans="1:8" x14ac:dyDescent="0.2">
      <c r="A2609" s="183" t="s">
        <v>4788</v>
      </c>
      <c r="B2609" t="s">
        <v>4789</v>
      </c>
      <c r="C2609">
        <v>821</v>
      </c>
      <c r="D2609" s="221" t="s">
        <v>3057</v>
      </c>
      <c r="E2609" s="186">
        <v>46293</v>
      </c>
      <c r="F2609" t="s">
        <v>16141</v>
      </c>
      <c r="G2609" s="183" t="s">
        <v>16145</v>
      </c>
      <c r="H2609" t="s">
        <v>16146</v>
      </c>
    </row>
    <row r="2610" spans="1:8" x14ac:dyDescent="0.2">
      <c r="A2610" s="183" t="s">
        <v>4788</v>
      </c>
      <c r="B2610" t="s">
        <v>4789</v>
      </c>
      <c r="C2610">
        <v>0</v>
      </c>
      <c r="D2610" s="221" t="s">
        <v>3057</v>
      </c>
      <c r="E2610" s="186">
        <v>46293</v>
      </c>
      <c r="F2610" t="s">
        <v>16141</v>
      </c>
      <c r="G2610" s="183" t="s">
        <v>16142</v>
      </c>
      <c r="H2610" t="s">
        <v>16143</v>
      </c>
    </row>
    <row r="2611" spans="1:8" x14ac:dyDescent="0.2">
      <c r="A2611" s="183" t="s">
        <v>4790</v>
      </c>
      <c r="B2611" t="s">
        <v>4791</v>
      </c>
      <c r="C2611">
        <v>135</v>
      </c>
      <c r="D2611" s="221" t="s">
        <v>3057</v>
      </c>
      <c r="E2611" s="186">
        <v>46293</v>
      </c>
      <c r="F2611" t="s">
        <v>16141</v>
      </c>
      <c r="G2611" s="183" t="s">
        <v>16145</v>
      </c>
      <c r="H2611" t="s">
        <v>16146</v>
      </c>
    </row>
    <row r="2612" spans="1:8" x14ac:dyDescent="0.2">
      <c r="A2612" s="183" t="s">
        <v>4790</v>
      </c>
      <c r="B2612" t="s">
        <v>4791</v>
      </c>
      <c r="C2612">
        <v>0</v>
      </c>
      <c r="D2612" s="221" t="s">
        <v>3057</v>
      </c>
      <c r="E2612" s="186">
        <v>46293</v>
      </c>
      <c r="F2612" t="s">
        <v>16141</v>
      </c>
      <c r="G2612" s="183" t="s">
        <v>16142</v>
      </c>
      <c r="H2612" t="s">
        <v>16143</v>
      </c>
    </row>
    <row r="2613" spans="1:8" x14ac:dyDescent="0.2">
      <c r="A2613" s="183" t="s">
        <v>4792</v>
      </c>
      <c r="B2613" t="s">
        <v>4793</v>
      </c>
      <c r="C2613">
        <v>252</v>
      </c>
      <c r="D2613" s="221" t="s">
        <v>3057</v>
      </c>
      <c r="E2613" s="186">
        <v>46293</v>
      </c>
      <c r="F2613" t="s">
        <v>16141</v>
      </c>
      <c r="G2613" s="183" t="s">
        <v>16145</v>
      </c>
      <c r="H2613" t="s">
        <v>16146</v>
      </c>
    </row>
    <row r="2614" spans="1:8" x14ac:dyDescent="0.2">
      <c r="A2614" s="183" t="s">
        <v>4792</v>
      </c>
      <c r="B2614" t="s">
        <v>4793</v>
      </c>
      <c r="C2614">
        <v>0</v>
      </c>
      <c r="D2614" s="221" t="s">
        <v>3057</v>
      </c>
      <c r="E2614" s="186">
        <v>46293</v>
      </c>
      <c r="F2614" t="s">
        <v>16141</v>
      </c>
      <c r="G2614" s="183" t="s">
        <v>16142</v>
      </c>
      <c r="H2614" t="s">
        <v>16143</v>
      </c>
    </row>
    <row r="2615" spans="1:8" x14ac:dyDescent="0.2">
      <c r="A2615" s="183" t="s">
        <v>15770</v>
      </c>
      <c r="B2615" t="s">
        <v>15771</v>
      </c>
      <c r="C2615">
        <v>10</v>
      </c>
      <c r="D2615" s="221" t="s">
        <v>3057</v>
      </c>
      <c r="E2615" s="186">
        <v>46293</v>
      </c>
      <c r="F2615" t="s">
        <v>16141</v>
      </c>
      <c r="G2615" s="183" t="s">
        <v>16145</v>
      </c>
      <c r="H2615" t="s">
        <v>16146</v>
      </c>
    </row>
    <row r="2616" spans="1:8" x14ac:dyDescent="0.2">
      <c r="A2616" s="183" t="s">
        <v>15772</v>
      </c>
      <c r="B2616" t="s">
        <v>15773</v>
      </c>
      <c r="C2616">
        <v>4</v>
      </c>
      <c r="D2616" s="221" t="s">
        <v>3057</v>
      </c>
      <c r="E2616" s="186">
        <v>46293</v>
      </c>
      <c r="F2616" t="s">
        <v>16141</v>
      </c>
      <c r="G2616" s="183" t="s">
        <v>16145</v>
      </c>
      <c r="H2616" t="s">
        <v>16146</v>
      </c>
    </row>
    <row r="2617" spans="1:8" x14ac:dyDescent="0.2">
      <c r="A2617" s="183" t="s">
        <v>4794</v>
      </c>
      <c r="B2617" t="s">
        <v>8563</v>
      </c>
      <c r="C2617">
        <v>56</v>
      </c>
      <c r="D2617" s="221" t="s">
        <v>3057</v>
      </c>
      <c r="E2617" s="186">
        <v>46293</v>
      </c>
      <c r="F2617" t="s">
        <v>16141</v>
      </c>
      <c r="G2617" s="183" t="s">
        <v>16142</v>
      </c>
      <c r="H2617" t="s">
        <v>16143</v>
      </c>
    </row>
    <row r="2618" spans="1:8" x14ac:dyDescent="0.2">
      <c r="A2618" s="183" t="s">
        <v>4795</v>
      </c>
      <c r="B2618" t="s">
        <v>8564</v>
      </c>
      <c r="C2618">
        <v>33</v>
      </c>
      <c r="D2618" s="221" t="s">
        <v>3057</v>
      </c>
      <c r="E2618" s="186">
        <v>46293</v>
      </c>
      <c r="F2618" t="s">
        <v>16141</v>
      </c>
      <c r="G2618" s="183" t="s">
        <v>16142</v>
      </c>
      <c r="H2618" t="s">
        <v>16143</v>
      </c>
    </row>
    <row r="2619" spans="1:8" x14ac:dyDescent="0.2">
      <c r="A2619" s="183" t="s">
        <v>4796</v>
      </c>
      <c r="B2619" t="s">
        <v>8565</v>
      </c>
      <c r="C2619">
        <v>6</v>
      </c>
      <c r="D2619" s="221" t="s">
        <v>3057</v>
      </c>
      <c r="E2619" s="186">
        <v>46293</v>
      </c>
      <c r="F2619" t="s">
        <v>16141</v>
      </c>
      <c r="G2619" s="183" t="s">
        <v>16142</v>
      </c>
      <c r="H2619" t="s">
        <v>16143</v>
      </c>
    </row>
    <row r="2620" spans="1:8" x14ac:dyDescent="0.2">
      <c r="A2620" s="183" t="s">
        <v>4797</v>
      </c>
      <c r="B2620" t="s">
        <v>3623</v>
      </c>
      <c r="C2620">
        <v>33</v>
      </c>
      <c r="D2620" s="221" t="s">
        <v>3057</v>
      </c>
      <c r="E2620" s="186">
        <v>46293</v>
      </c>
      <c r="F2620" t="s">
        <v>16141</v>
      </c>
      <c r="G2620" s="183" t="s">
        <v>16142</v>
      </c>
      <c r="H2620" t="s">
        <v>16143</v>
      </c>
    </row>
    <row r="2621" spans="1:8" x14ac:dyDescent="0.2">
      <c r="A2621" s="183" t="s">
        <v>4798</v>
      </c>
      <c r="B2621" t="s">
        <v>8566</v>
      </c>
      <c r="C2621">
        <v>433</v>
      </c>
      <c r="D2621" s="221" t="s">
        <v>3057</v>
      </c>
      <c r="E2621" s="186">
        <v>46293</v>
      </c>
      <c r="F2621" t="s">
        <v>16141</v>
      </c>
      <c r="G2621" s="183" t="s">
        <v>16142</v>
      </c>
      <c r="H2621" t="s">
        <v>16143</v>
      </c>
    </row>
    <row r="2622" spans="1:8" x14ac:dyDescent="0.2">
      <c r="A2622" s="183" t="s">
        <v>4799</v>
      </c>
      <c r="B2622" t="s">
        <v>8567</v>
      </c>
      <c r="C2622">
        <v>298</v>
      </c>
      <c r="D2622" s="221" t="s">
        <v>3057</v>
      </c>
      <c r="E2622" s="186">
        <v>46293</v>
      </c>
      <c r="F2622" t="s">
        <v>16141</v>
      </c>
      <c r="G2622" s="183" t="s">
        <v>16142</v>
      </c>
      <c r="H2622" t="s">
        <v>16143</v>
      </c>
    </row>
    <row r="2623" spans="1:8" x14ac:dyDescent="0.2">
      <c r="A2623" s="183" t="s">
        <v>4800</v>
      </c>
      <c r="B2623" t="s">
        <v>8568</v>
      </c>
      <c r="C2623">
        <v>187</v>
      </c>
      <c r="D2623" s="221" t="s">
        <v>3057</v>
      </c>
      <c r="E2623" s="186">
        <v>46293</v>
      </c>
      <c r="F2623" t="s">
        <v>16141</v>
      </c>
      <c r="G2623" s="183" t="s">
        <v>16142</v>
      </c>
      <c r="H2623" t="s">
        <v>16143</v>
      </c>
    </row>
    <row r="2624" spans="1:8" x14ac:dyDescent="0.2">
      <c r="A2624" s="183" t="s">
        <v>4801</v>
      </c>
      <c r="B2624" t="s">
        <v>3624</v>
      </c>
      <c r="C2624">
        <v>21</v>
      </c>
      <c r="D2624" s="221" t="s">
        <v>3057</v>
      </c>
      <c r="E2624" s="186">
        <v>46293</v>
      </c>
      <c r="F2624" t="s">
        <v>16141</v>
      </c>
      <c r="G2624" s="183" t="s">
        <v>16142</v>
      </c>
      <c r="H2624" t="s">
        <v>16143</v>
      </c>
    </row>
    <row r="2625" spans="1:8" x14ac:dyDescent="0.2">
      <c r="A2625" s="183" t="s">
        <v>4802</v>
      </c>
      <c r="B2625" t="s">
        <v>3642</v>
      </c>
      <c r="C2625">
        <v>17</v>
      </c>
      <c r="D2625" s="221" t="s">
        <v>3057</v>
      </c>
      <c r="E2625" s="186">
        <v>46293</v>
      </c>
      <c r="F2625" t="s">
        <v>16141</v>
      </c>
      <c r="G2625" s="183" t="s">
        <v>16142</v>
      </c>
      <c r="H2625" t="s">
        <v>16143</v>
      </c>
    </row>
    <row r="2626" spans="1:8" x14ac:dyDescent="0.2">
      <c r="A2626" s="183" t="s">
        <v>8569</v>
      </c>
      <c r="B2626" t="s">
        <v>8570</v>
      </c>
      <c r="C2626">
        <v>1401</v>
      </c>
      <c r="D2626" s="221" t="s">
        <v>3057</v>
      </c>
      <c r="E2626" s="186">
        <v>46293</v>
      </c>
      <c r="F2626" t="s">
        <v>16141</v>
      </c>
      <c r="G2626" s="183" t="s">
        <v>16142</v>
      </c>
      <c r="H2626" t="s">
        <v>16143</v>
      </c>
    </row>
    <row r="2627" spans="1:8" x14ac:dyDescent="0.2">
      <c r="A2627" s="183" t="s">
        <v>8571</v>
      </c>
      <c r="B2627" t="s">
        <v>8572</v>
      </c>
      <c r="C2627">
        <v>654</v>
      </c>
      <c r="D2627" s="221" t="s">
        <v>3057</v>
      </c>
      <c r="E2627" s="186">
        <v>46293</v>
      </c>
      <c r="F2627" t="s">
        <v>16141</v>
      </c>
      <c r="G2627" s="183" t="s">
        <v>16142</v>
      </c>
      <c r="H2627" t="s">
        <v>16143</v>
      </c>
    </row>
    <row r="2628" spans="1:8" x14ac:dyDescent="0.2">
      <c r="A2628" s="183" t="s">
        <v>8573</v>
      </c>
      <c r="B2628" t="s">
        <v>8574</v>
      </c>
      <c r="C2628">
        <v>1219</v>
      </c>
      <c r="D2628" s="221" t="s">
        <v>3057</v>
      </c>
      <c r="E2628" s="186">
        <v>46293</v>
      </c>
      <c r="F2628" t="s">
        <v>16141</v>
      </c>
      <c r="G2628" s="183" t="s">
        <v>16142</v>
      </c>
      <c r="H2628" t="s">
        <v>16143</v>
      </c>
    </row>
    <row r="2629" spans="1:8" x14ac:dyDescent="0.2">
      <c r="A2629" s="183" t="s">
        <v>8575</v>
      </c>
      <c r="B2629" t="s">
        <v>8576</v>
      </c>
      <c r="C2629">
        <v>1669</v>
      </c>
      <c r="D2629" s="221" t="s">
        <v>3057</v>
      </c>
      <c r="E2629" s="186">
        <v>46293</v>
      </c>
      <c r="F2629" t="s">
        <v>16141</v>
      </c>
      <c r="G2629" s="183" t="s">
        <v>16142</v>
      </c>
      <c r="H2629" t="s">
        <v>16143</v>
      </c>
    </row>
    <row r="2630" spans="1:8" x14ac:dyDescent="0.2">
      <c r="A2630" s="183" t="s">
        <v>8577</v>
      </c>
      <c r="B2630" t="s">
        <v>8578</v>
      </c>
      <c r="C2630">
        <v>150</v>
      </c>
      <c r="D2630" s="221" t="s">
        <v>3057</v>
      </c>
      <c r="E2630" s="186">
        <v>46293</v>
      </c>
      <c r="F2630" t="s">
        <v>16141</v>
      </c>
      <c r="G2630" s="183" t="s">
        <v>16142</v>
      </c>
      <c r="H2630" t="s">
        <v>16143</v>
      </c>
    </row>
    <row r="2631" spans="1:8" x14ac:dyDescent="0.2">
      <c r="A2631" s="183" t="s">
        <v>8579</v>
      </c>
      <c r="B2631" t="s">
        <v>8580</v>
      </c>
      <c r="C2631">
        <v>1035</v>
      </c>
      <c r="D2631" s="221" t="s">
        <v>3057</v>
      </c>
      <c r="E2631" s="186">
        <v>46293</v>
      </c>
      <c r="F2631" t="s">
        <v>16141</v>
      </c>
      <c r="G2631" s="183" t="s">
        <v>16142</v>
      </c>
      <c r="H2631" t="s">
        <v>16143</v>
      </c>
    </row>
    <row r="2632" spans="1:8" x14ac:dyDescent="0.2">
      <c r="A2632" s="183" t="s">
        <v>8581</v>
      </c>
      <c r="B2632" t="s">
        <v>8582</v>
      </c>
      <c r="C2632">
        <v>721</v>
      </c>
      <c r="D2632" s="221" t="s">
        <v>3057</v>
      </c>
      <c r="E2632" s="186">
        <v>46293</v>
      </c>
      <c r="F2632" t="s">
        <v>16141</v>
      </c>
      <c r="G2632" s="183" t="s">
        <v>16142</v>
      </c>
      <c r="H2632" t="s">
        <v>16143</v>
      </c>
    </row>
    <row r="2633" spans="1:8" x14ac:dyDescent="0.2">
      <c r="A2633" s="183" t="s">
        <v>8583</v>
      </c>
      <c r="B2633" t="s">
        <v>8584</v>
      </c>
      <c r="C2633">
        <v>512</v>
      </c>
      <c r="D2633" s="221" t="s">
        <v>3057</v>
      </c>
      <c r="E2633" s="186">
        <v>46293</v>
      </c>
      <c r="F2633" t="s">
        <v>16141</v>
      </c>
      <c r="G2633" s="183" t="s">
        <v>16142</v>
      </c>
      <c r="H2633" t="s">
        <v>16143</v>
      </c>
    </row>
    <row r="2634" spans="1:8" x14ac:dyDescent="0.2">
      <c r="A2634" s="183" t="s">
        <v>8585</v>
      </c>
      <c r="B2634" t="s">
        <v>8586</v>
      </c>
      <c r="C2634">
        <v>1254</v>
      </c>
      <c r="D2634" s="221" t="s">
        <v>3057</v>
      </c>
      <c r="E2634" s="186">
        <v>46293</v>
      </c>
      <c r="F2634" t="s">
        <v>16141</v>
      </c>
      <c r="G2634" s="183" t="s">
        <v>16142</v>
      </c>
      <c r="H2634" t="s">
        <v>16143</v>
      </c>
    </row>
    <row r="2635" spans="1:8" x14ac:dyDescent="0.2">
      <c r="A2635" s="183" t="s">
        <v>8587</v>
      </c>
      <c r="B2635" t="s">
        <v>8588</v>
      </c>
      <c r="C2635">
        <v>727</v>
      </c>
      <c r="D2635" s="221" t="s">
        <v>3057</v>
      </c>
      <c r="E2635" s="186">
        <v>46293</v>
      </c>
      <c r="F2635" t="s">
        <v>16141</v>
      </c>
      <c r="G2635" s="183" t="s">
        <v>16142</v>
      </c>
      <c r="H2635" t="s">
        <v>16143</v>
      </c>
    </row>
    <row r="2636" spans="1:8" x14ac:dyDescent="0.2">
      <c r="A2636" s="183" t="s">
        <v>8589</v>
      </c>
      <c r="B2636" t="s">
        <v>8590</v>
      </c>
      <c r="C2636">
        <v>693</v>
      </c>
      <c r="D2636" s="221" t="s">
        <v>3057</v>
      </c>
      <c r="E2636" s="186">
        <v>46293</v>
      </c>
      <c r="F2636" t="s">
        <v>16141</v>
      </c>
      <c r="G2636" s="183" t="s">
        <v>16142</v>
      </c>
      <c r="H2636" t="s">
        <v>16143</v>
      </c>
    </row>
    <row r="2637" spans="1:8" x14ac:dyDescent="0.2">
      <c r="A2637" s="183" t="s">
        <v>8591</v>
      </c>
      <c r="B2637" t="s">
        <v>8592</v>
      </c>
      <c r="C2637">
        <v>97</v>
      </c>
      <c r="D2637" s="221" t="s">
        <v>3057</v>
      </c>
      <c r="E2637" s="186">
        <v>46293</v>
      </c>
      <c r="F2637" t="s">
        <v>16141</v>
      </c>
      <c r="G2637" s="183" t="s">
        <v>16142</v>
      </c>
      <c r="H2637" t="s">
        <v>16143</v>
      </c>
    </row>
    <row r="2638" spans="1:8" x14ac:dyDescent="0.2">
      <c r="A2638" s="183" t="s">
        <v>8593</v>
      </c>
      <c r="B2638" t="s">
        <v>8594</v>
      </c>
      <c r="C2638">
        <v>368</v>
      </c>
      <c r="D2638" s="221" t="s">
        <v>3057</v>
      </c>
      <c r="E2638" s="186">
        <v>46293</v>
      </c>
      <c r="F2638" t="s">
        <v>16141</v>
      </c>
      <c r="G2638" s="183" t="s">
        <v>16142</v>
      </c>
      <c r="H2638" t="s">
        <v>16143</v>
      </c>
    </row>
    <row r="2639" spans="1:8" x14ac:dyDescent="0.2">
      <c r="A2639" s="183" t="s">
        <v>8595</v>
      </c>
      <c r="B2639" t="s">
        <v>8596</v>
      </c>
      <c r="C2639">
        <v>754</v>
      </c>
      <c r="D2639" s="221" t="s">
        <v>3057</v>
      </c>
      <c r="E2639" s="186">
        <v>46293</v>
      </c>
      <c r="F2639" t="s">
        <v>16141</v>
      </c>
      <c r="G2639" s="183" t="s">
        <v>16142</v>
      </c>
      <c r="H2639" t="s">
        <v>16143</v>
      </c>
    </row>
    <row r="2640" spans="1:8" x14ac:dyDescent="0.2">
      <c r="A2640" s="183" t="s">
        <v>8597</v>
      </c>
      <c r="B2640" t="s">
        <v>8598</v>
      </c>
      <c r="C2640">
        <v>498</v>
      </c>
      <c r="D2640" s="221" t="s">
        <v>3057</v>
      </c>
      <c r="E2640" s="186">
        <v>46293</v>
      </c>
      <c r="F2640" t="s">
        <v>16141</v>
      </c>
      <c r="G2640" s="183" t="s">
        <v>16142</v>
      </c>
      <c r="H2640" t="s">
        <v>16143</v>
      </c>
    </row>
    <row r="2641" spans="1:8" x14ac:dyDescent="0.2">
      <c r="A2641" s="183" t="s">
        <v>8599</v>
      </c>
      <c r="B2641" t="s">
        <v>8600</v>
      </c>
      <c r="C2641">
        <v>111</v>
      </c>
      <c r="D2641" s="221" t="s">
        <v>3057</v>
      </c>
      <c r="E2641" s="186">
        <v>46293</v>
      </c>
      <c r="F2641" t="s">
        <v>16141</v>
      </c>
      <c r="G2641" s="183" t="s">
        <v>16142</v>
      </c>
      <c r="H2641" t="s">
        <v>16143</v>
      </c>
    </row>
    <row r="2642" spans="1:8" x14ac:dyDescent="0.2">
      <c r="A2642" s="183" t="s">
        <v>8601</v>
      </c>
      <c r="B2642" t="s">
        <v>8602</v>
      </c>
      <c r="C2642">
        <v>405</v>
      </c>
      <c r="D2642" s="221" t="s">
        <v>3057</v>
      </c>
      <c r="E2642" s="186">
        <v>46293</v>
      </c>
      <c r="F2642" t="s">
        <v>16141</v>
      </c>
      <c r="G2642" s="183" t="s">
        <v>16142</v>
      </c>
      <c r="H2642" t="s">
        <v>16143</v>
      </c>
    </row>
    <row r="2643" spans="1:8" x14ac:dyDescent="0.2">
      <c r="A2643" s="183" t="s">
        <v>8603</v>
      </c>
      <c r="B2643" t="s">
        <v>8604</v>
      </c>
      <c r="C2643">
        <v>35</v>
      </c>
      <c r="D2643" s="221" t="s">
        <v>3057</v>
      </c>
      <c r="E2643" s="186">
        <v>46293</v>
      </c>
      <c r="F2643" t="s">
        <v>16141</v>
      </c>
      <c r="G2643" s="183" t="s">
        <v>16142</v>
      </c>
      <c r="H2643" t="s">
        <v>16143</v>
      </c>
    </row>
    <row r="2644" spans="1:8" x14ac:dyDescent="0.2">
      <c r="A2644" s="183" t="s">
        <v>8605</v>
      </c>
      <c r="B2644" t="s">
        <v>8606</v>
      </c>
      <c r="C2644">
        <v>196</v>
      </c>
      <c r="D2644" s="221" t="s">
        <v>3057</v>
      </c>
      <c r="E2644" s="186">
        <v>46293</v>
      </c>
      <c r="F2644" t="s">
        <v>16141</v>
      </c>
      <c r="G2644" s="183" t="s">
        <v>16142</v>
      </c>
      <c r="H2644" t="s">
        <v>16143</v>
      </c>
    </row>
    <row r="2645" spans="1:8" x14ac:dyDescent="0.2">
      <c r="A2645" s="183" t="s">
        <v>8607</v>
      </c>
      <c r="B2645" t="s">
        <v>8608</v>
      </c>
      <c r="C2645">
        <v>693</v>
      </c>
      <c r="D2645" s="221" t="s">
        <v>3057</v>
      </c>
      <c r="E2645" s="186">
        <v>46293</v>
      </c>
      <c r="F2645" t="s">
        <v>16141</v>
      </c>
      <c r="G2645" s="183" t="s">
        <v>16142</v>
      </c>
      <c r="H2645" t="s">
        <v>16143</v>
      </c>
    </row>
    <row r="2646" spans="1:8" x14ac:dyDescent="0.2">
      <c r="A2646" s="183" t="s">
        <v>8609</v>
      </c>
      <c r="B2646" t="s">
        <v>8610</v>
      </c>
      <c r="C2646">
        <v>356</v>
      </c>
      <c r="D2646" s="221" t="s">
        <v>3057</v>
      </c>
      <c r="E2646" s="186">
        <v>46293</v>
      </c>
      <c r="F2646" t="s">
        <v>16141</v>
      </c>
      <c r="G2646" s="183" t="s">
        <v>16142</v>
      </c>
      <c r="H2646" t="s">
        <v>16143</v>
      </c>
    </row>
    <row r="2647" spans="1:8" x14ac:dyDescent="0.2">
      <c r="A2647" s="183" t="s">
        <v>8611</v>
      </c>
      <c r="B2647" t="s">
        <v>8612</v>
      </c>
      <c r="C2647">
        <v>1933</v>
      </c>
      <c r="D2647" s="221" t="s">
        <v>3057</v>
      </c>
      <c r="E2647" s="186">
        <v>46293</v>
      </c>
      <c r="F2647" t="s">
        <v>16141</v>
      </c>
      <c r="G2647" s="183" t="s">
        <v>16142</v>
      </c>
      <c r="H2647" t="s">
        <v>16143</v>
      </c>
    </row>
    <row r="2648" spans="1:8" x14ac:dyDescent="0.2">
      <c r="A2648" s="183" t="s">
        <v>8613</v>
      </c>
      <c r="B2648" t="s">
        <v>8614</v>
      </c>
      <c r="C2648">
        <v>623</v>
      </c>
      <c r="D2648" s="221" t="s">
        <v>3057</v>
      </c>
      <c r="E2648" s="186">
        <v>46293</v>
      </c>
      <c r="F2648" t="s">
        <v>16141</v>
      </c>
      <c r="G2648" s="183" t="s">
        <v>16142</v>
      </c>
      <c r="H2648" t="s">
        <v>16143</v>
      </c>
    </row>
    <row r="2649" spans="1:8" x14ac:dyDescent="0.2">
      <c r="A2649" s="183" t="s">
        <v>8615</v>
      </c>
      <c r="B2649" t="s">
        <v>8616</v>
      </c>
      <c r="C2649">
        <v>412</v>
      </c>
      <c r="D2649" s="221" t="s">
        <v>3057</v>
      </c>
      <c r="E2649" s="186">
        <v>46293</v>
      </c>
      <c r="F2649" t="s">
        <v>16141</v>
      </c>
      <c r="G2649" s="183" t="s">
        <v>16142</v>
      </c>
      <c r="H2649" t="s">
        <v>16143</v>
      </c>
    </row>
    <row r="2650" spans="1:8" x14ac:dyDescent="0.2">
      <c r="A2650" s="183" t="s">
        <v>8617</v>
      </c>
      <c r="B2650" t="s">
        <v>8618</v>
      </c>
      <c r="C2650">
        <v>772</v>
      </c>
      <c r="D2650" s="221" t="s">
        <v>3057</v>
      </c>
      <c r="E2650" s="186">
        <v>46293</v>
      </c>
      <c r="F2650" t="s">
        <v>16141</v>
      </c>
      <c r="G2650" s="183" t="s">
        <v>16142</v>
      </c>
      <c r="H2650" t="s">
        <v>16143</v>
      </c>
    </row>
    <row r="2651" spans="1:8" x14ac:dyDescent="0.2">
      <c r="A2651" s="183" t="s">
        <v>8619</v>
      </c>
      <c r="B2651" t="s">
        <v>8620</v>
      </c>
      <c r="C2651">
        <v>600</v>
      </c>
      <c r="D2651" s="221" t="s">
        <v>3057</v>
      </c>
      <c r="E2651" s="186">
        <v>46293</v>
      </c>
      <c r="F2651" t="s">
        <v>16141</v>
      </c>
      <c r="G2651" s="183" t="s">
        <v>16142</v>
      </c>
      <c r="H2651" t="s">
        <v>16143</v>
      </c>
    </row>
    <row r="2652" spans="1:8" x14ac:dyDescent="0.2">
      <c r="A2652" s="183" t="s">
        <v>8621</v>
      </c>
      <c r="B2652" t="s">
        <v>8622</v>
      </c>
      <c r="C2652">
        <v>1049</v>
      </c>
      <c r="D2652" s="221" t="s">
        <v>3057</v>
      </c>
      <c r="E2652" s="186">
        <v>46293</v>
      </c>
      <c r="F2652" t="s">
        <v>16141</v>
      </c>
      <c r="G2652" s="183" t="s">
        <v>16142</v>
      </c>
      <c r="H2652" t="s">
        <v>16143</v>
      </c>
    </row>
    <row r="2653" spans="1:8" x14ac:dyDescent="0.2">
      <c r="A2653" s="183" t="s">
        <v>8623</v>
      </c>
      <c r="B2653" t="s">
        <v>8624</v>
      </c>
      <c r="C2653">
        <v>486</v>
      </c>
      <c r="D2653" s="221" t="s">
        <v>3057</v>
      </c>
      <c r="E2653" s="186">
        <v>46293</v>
      </c>
      <c r="F2653" t="s">
        <v>16141</v>
      </c>
      <c r="G2653" s="183" t="s">
        <v>16142</v>
      </c>
      <c r="H2653" t="s">
        <v>16143</v>
      </c>
    </row>
    <row r="2654" spans="1:8" x14ac:dyDescent="0.2">
      <c r="A2654" s="183" t="s">
        <v>8625</v>
      </c>
      <c r="B2654" t="s">
        <v>8626</v>
      </c>
      <c r="C2654">
        <v>363</v>
      </c>
      <c r="D2654" s="221" t="s">
        <v>3057</v>
      </c>
      <c r="E2654" s="186">
        <v>46293</v>
      </c>
      <c r="F2654" t="s">
        <v>16141</v>
      </c>
      <c r="G2654" s="183" t="s">
        <v>16142</v>
      </c>
      <c r="H2654" t="s">
        <v>16143</v>
      </c>
    </row>
    <row r="2655" spans="1:8" x14ac:dyDescent="0.2">
      <c r="A2655" s="183" t="s">
        <v>8627</v>
      </c>
      <c r="B2655" t="s">
        <v>8628</v>
      </c>
      <c r="C2655">
        <v>264</v>
      </c>
      <c r="D2655" s="221" t="s">
        <v>3057</v>
      </c>
      <c r="E2655" s="186">
        <v>46293</v>
      </c>
      <c r="F2655" t="s">
        <v>16141</v>
      </c>
      <c r="G2655" s="183" t="s">
        <v>16142</v>
      </c>
      <c r="H2655" t="s">
        <v>16143</v>
      </c>
    </row>
    <row r="2656" spans="1:8" x14ac:dyDescent="0.2">
      <c r="A2656" s="183" t="s">
        <v>8629</v>
      </c>
      <c r="B2656" t="s">
        <v>8630</v>
      </c>
      <c r="C2656">
        <v>436</v>
      </c>
      <c r="D2656" s="221" t="s">
        <v>3057</v>
      </c>
      <c r="E2656" s="186">
        <v>46293</v>
      </c>
      <c r="F2656" t="s">
        <v>16141</v>
      </c>
      <c r="G2656" s="183" t="s">
        <v>16142</v>
      </c>
      <c r="H2656" t="s">
        <v>16143</v>
      </c>
    </row>
    <row r="2657" spans="1:8" x14ac:dyDescent="0.2">
      <c r="A2657" s="183" t="s">
        <v>8631</v>
      </c>
      <c r="B2657" t="s">
        <v>8632</v>
      </c>
      <c r="C2657">
        <v>110</v>
      </c>
      <c r="D2657" s="221" t="s">
        <v>3057</v>
      </c>
      <c r="E2657" s="186">
        <v>46293</v>
      </c>
      <c r="F2657" t="s">
        <v>16141</v>
      </c>
      <c r="G2657" s="183" t="s">
        <v>16142</v>
      </c>
      <c r="H2657" t="s">
        <v>16143</v>
      </c>
    </row>
    <row r="2658" spans="1:8" x14ac:dyDescent="0.2">
      <c r="A2658" s="183" t="s">
        <v>8633</v>
      </c>
      <c r="B2658" t="s">
        <v>8634</v>
      </c>
      <c r="C2658">
        <v>450</v>
      </c>
      <c r="D2658" s="221" t="s">
        <v>3057</v>
      </c>
      <c r="E2658" s="186">
        <v>46293</v>
      </c>
      <c r="F2658" t="s">
        <v>16141</v>
      </c>
      <c r="G2658" s="183" t="s">
        <v>16142</v>
      </c>
      <c r="H2658" t="s">
        <v>16143</v>
      </c>
    </row>
    <row r="2659" spans="1:8" x14ac:dyDescent="0.2">
      <c r="A2659" s="183" t="s">
        <v>8635</v>
      </c>
      <c r="B2659" t="s">
        <v>8636</v>
      </c>
      <c r="C2659">
        <v>6</v>
      </c>
      <c r="D2659" s="221" t="s">
        <v>3057</v>
      </c>
      <c r="E2659" s="186">
        <v>46293</v>
      </c>
      <c r="F2659" t="s">
        <v>16141</v>
      </c>
      <c r="G2659" s="183" t="s">
        <v>16142</v>
      </c>
      <c r="H2659" t="s">
        <v>16143</v>
      </c>
    </row>
    <row r="2660" spans="1:8" x14ac:dyDescent="0.2">
      <c r="A2660" s="183" t="s">
        <v>8637</v>
      </c>
      <c r="B2660" t="s">
        <v>8638</v>
      </c>
      <c r="C2660">
        <v>26</v>
      </c>
      <c r="D2660" s="221" t="s">
        <v>3057</v>
      </c>
      <c r="E2660" s="186">
        <v>46293</v>
      </c>
      <c r="F2660" t="s">
        <v>16141</v>
      </c>
      <c r="G2660" s="183" t="s">
        <v>16142</v>
      </c>
      <c r="H2660" t="s">
        <v>16143</v>
      </c>
    </row>
    <row r="2661" spans="1:8" x14ac:dyDescent="0.2">
      <c r="A2661" s="183" t="s">
        <v>8639</v>
      </c>
      <c r="B2661" t="s">
        <v>8640</v>
      </c>
      <c r="C2661">
        <v>24</v>
      </c>
      <c r="D2661" s="221" t="s">
        <v>3057</v>
      </c>
      <c r="E2661" s="186">
        <v>46293</v>
      </c>
      <c r="F2661" t="s">
        <v>16141</v>
      </c>
      <c r="G2661" s="183" t="s">
        <v>16142</v>
      </c>
      <c r="H2661" t="s">
        <v>16143</v>
      </c>
    </row>
    <row r="2662" spans="1:8" x14ac:dyDescent="0.2">
      <c r="A2662" s="183" t="s">
        <v>8641</v>
      </c>
      <c r="B2662" t="s">
        <v>8642</v>
      </c>
      <c r="C2662">
        <v>9</v>
      </c>
      <c r="D2662" s="221" t="s">
        <v>3057</v>
      </c>
      <c r="E2662" s="186">
        <v>46293</v>
      </c>
      <c r="F2662" t="s">
        <v>16141</v>
      </c>
      <c r="G2662" s="183" t="s">
        <v>16142</v>
      </c>
      <c r="H2662" t="s">
        <v>16143</v>
      </c>
    </row>
    <row r="2663" spans="1:8" x14ac:dyDescent="0.2">
      <c r="A2663" s="183" t="s">
        <v>8643</v>
      </c>
      <c r="B2663" t="s">
        <v>8644</v>
      </c>
      <c r="C2663">
        <v>47</v>
      </c>
      <c r="D2663" s="221" t="s">
        <v>3057</v>
      </c>
      <c r="E2663" s="186">
        <v>46293</v>
      </c>
      <c r="F2663" t="s">
        <v>16141</v>
      </c>
      <c r="G2663" s="183" t="s">
        <v>16142</v>
      </c>
      <c r="H2663" t="s">
        <v>16143</v>
      </c>
    </row>
    <row r="2664" spans="1:8" x14ac:dyDescent="0.2">
      <c r="A2664" s="183" t="s">
        <v>8645</v>
      </c>
      <c r="B2664" t="s">
        <v>8646</v>
      </c>
      <c r="C2664">
        <v>41</v>
      </c>
      <c r="D2664" s="221" t="s">
        <v>3057</v>
      </c>
      <c r="E2664" s="186">
        <v>46293</v>
      </c>
      <c r="F2664" t="s">
        <v>16141</v>
      </c>
      <c r="G2664" s="183" t="s">
        <v>16142</v>
      </c>
      <c r="H2664" t="s">
        <v>16143</v>
      </c>
    </row>
    <row r="2665" spans="1:8" x14ac:dyDescent="0.2">
      <c r="A2665" s="183" t="s">
        <v>8647</v>
      </c>
      <c r="B2665" t="s">
        <v>8648</v>
      </c>
      <c r="C2665">
        <v>11</v>
      </c>
      <c r="D2665" s="221" t="s">
        <v>3057</v>
      </c>
      <c r="E2665" s="186">
        <v>46293</v>
      </c>
      <c r="F2665" t="s">
        <v>16141</v>
      </c>
      <c r="G2665" s="183" t="s">
        <v>16142</v>
      </c>
      <c r="H2665" t="s">
        <v>16143</v>
      </c>
    </row>
    <row r="2666" spans="1:8" x14ac:dyDescent="0.2">
      <c r="A2666" s="183" t="s">
        <v>8649</v>
      </c>
      <c r="B2666" t="s">
        <v>8650</v>
      </c>
      <c r="C2666">
        <v>207</v>
      </c>
      <c r="D2666" s="221" t="s">
        <v>3057</v>
      </c>
      <c r="E2666" s="186">
        <v>46293</v>
      </c>
      <c r="F2666" t="s">
        <v>16141</v>
      </c>
      <c r="G2666" s="183" t="s">
        <v>16142</v>
      </c>
      <c r="H2666" t="s">
        <v>16143</v>
      </c>
    </row>
    <row r="2667" spans="1:8" x14ac:dyDescent="0.2">
      <c r="A2667" s="183" t="s">
        <v>8651</v>
      </c>
      <c r="B2667" t="s">
        <v>8652</v>
      </c>
      <c r="C2667">
        <v>25</v>
      </c>
      <c r="D2667" s="221" t="s">
        <v>3057</v>
      </c>
      <c r="E2667" s="186">
        <v>46293</v>
      </c>
      <c r="F2667" t="s">
        <v>16141</v>
      </c>
      <c r="G2667" s="183" t="s">
        <v>16142</v>
      </c>
      <c r="H2667" t="s">
        <v>16143</v>
      </c>
    </row>
    <row r="2668" spans="1:8" x14ac:dyDescent="0.2">
      <c r="A2668" s="183" t="s">
        <v>8653</v>
      </c>
      <c r="B2668" t="s">
        <v>8654</v>
      </c>
      <c r="C2668">
        <v>49</v>
      </c>
      <c r="D2668" s="221" t="s">
        <v>3057</v>
      </c>
      <c r="E2668" s="186">
        <v>46293</v>
      </c>
      <c r="F2668" t="s">
        <v>16141</v>
      </c>
      <c r="G2668" s="183" t="s">
        <v>16142</v>
      </c>
      <c r="H2668" t="s">
        <v>16143</v>
      </c>
    </row>
    <row r="2669" spans="1:8" x14ac:dyDescent="0.2">
      <c r="A2669" s="183" t="s">
        <v>8655</v>
      </c>
      <c r="B2669" t="s">
        <v>8656</v>
      </c>
      <c r="C2669">
        <v>48</v>
      </c>
      <c r="D2669" s="221" t="s">
        <v>3057</v>
      </c>
      <c r="E2669" s="186">
        <v>46293</v>
      </c>
      <c r="F2669" t="s">
        <v>16141</v>
      </c>
      <c r="G2669" s="183" t="s">
        <v>16142</v>
      </c>
      <c r="H2669" t="s">
        <v>16143</v>
      </c>
    </row>
    <row r="2670" spans="1:8" x14ac:dyDescent="0.2">
      <c r="A2670" s="183" t="s">
        <v>4803</v>
      </c>
      <c r="B2670" t="s">
        <v>4804</v>
      </c>
      <c r="C2670">
        <v>0</v>
      </c>
      <c r="D2670" s="221" t="s">
        <v>3057</v>
      </c>
      <c r="E2670" s="186">
        <v>46293</v>
      </c>
      <c r="F2670" t="s">
        <v>16141</v>
      </c>
      <c r="G2670" s="183" t="s">
        <v>16145</v>
      </c>
      <c r="H2670" t="s">
        <v>16146</v>
      </c>
    </row>
    <row r="2671" spans="1:8" x14ac:dyDescent="0.2">
      <c r="A2671" s="183" t="s">
        <v>4803</v>
      </c>
      <c r="B2671" t="s">
        <v>4804</v>
      </c>
      <c r="C2671">
        <v>3</v>
      </c>
      <c r="D2671" s="221" t="s">
        <v>3057</v>
      </c>
      <c r="E2671" s="186">
        <v>46293</v>
      </c>
      <c r="F2671" t="s">
        <v>16141</v>
      </c>
      <c r="G2671" s="183" t="s">
        <v>16142</v>
      </c>
      <c r="H2671" t="s">
        <v>16143</v>
      </c>
    </row>
    <row r="2672" spans="1:8" x14ac:dyDescent="0.2">
      <c r="A2672" s="183" t="s">
        <v>8657</v>
      </c>
      <c r="B2672" t="s">
        <v>8658</v>
      </c>
      <c r="C2672">
        <v>38</v>
      </c>
      <c r="D2672" s="221" t="s">
        <v>3057</v>
      </c>
      <c r="E2672" s="186">
        <v>46293</v>
      </c>
      <c r="F2672" t="s">
        <v>16141</v>
      </c>
      <c r="G2672" s="183" t="s">
        <v>16142</v>
      </c>
      <c r="H2672" t="s">
        <v>16143</v>
      </c>
    </row>
    <row r="2673" spans="1:8" x14ac:dyDescent="0.2">
      <c r="A2673" s="183" t="s">
        <v>8659</v>
      </c>
      <c r="B2673" t="s">
        <v>8660</v>
      </c>
      <c r="C2673">
        <v>43</v>
      </c>
      <c r="D2673" s="221" t="s">
        <v>3057</v>
      </c>
      <c r="E2673" s="186">
        <v>46293</v>
      </c>
      <c r="F2673" t="s">
        <v>16141</v>
      </c>
      <c r="G2673" s="183" t="s">
        <v>16142</v>
      </c>
      <c r="H2673" t="s">
        <v>16143</v>
      </c>
    </row>
    <row r="2674" spans="1:8" x14ac:dyDescent="0.2">
      <c r="A2674" s="183" t="s">
        <v>8661</v>
      </c>
      <c r="B2674" t="s">
        <v>8662</v>
      </c>
      <c r="C2674">
        <v>45</v>
      </c>
      <c r="D2674" s="221" t="s">
        <v>3057</v>
      </c>
      <c r="E2674" s="186">
        <v>46293</v>
      </c>
      <c r="F2674" t="s">
        <v>16141</v>
      </c>
      <c r="G2674" s="183" t="s">
        <v>16142</v>
      </c>
      <c r="H2674" t="s">
        <v>16143</v>
      </c>
    </row>
    <row r="2675" spans="1:8" x14ac:dyDescent="0.2">
      <c r="A2675" s="183" t="s">
        <v>8663</v>
      </c>
      <c r="B2675" t="s">
        <v>8664</v>
      </c>
      <c r="C2675">
        <v>129</v>
      </c>
      <c r="D2675" s="221" t="s">
        <v>3057</v>
      </c>
      <c r="E2675" s="186">
        <v>46293</v>
      </c>
      <c r="F2675" t="s">
        <v>16141</v>
      </c>
      <c r="G2675" s="183" t="s">
        <v>16142</v>
      </c>
      <c r="H2675" t="s">
        <v>16143</v>
      </c>
    </row>
    <row r="2676" spans="1:8" x14ac:dyDescent="0.2">
      <c r="A2676" s="183" t="s">
        <v>8665</v>
      </c>
      <c r="B2676" t="s">
        <v>8666</v>
      </c>
      <c r="C2676">
        <v>73</v>
      </c>
      <c r="D2676" s="221" t="s">
        <v>3057</v>
      </c>
      <c r="E2676" s="186">
        <v>46293</v>
      </c>
      <c r="F2676" t="s">
        <v>16141</v>
      </c>
      <c r="G2676" s="183" t="s">
        <v>16142</v>
      </c>
      <c r="H2676" t="s">
        <v>16143</v>
      </c>
    </row>
    <row r="2677" spans="1:8" x14ac:dyDescent="0.2">
      <c r="A2677" s="183" t="s">
        <v>8667</v>
      </c>
      <c r="B2677" t="s">
        <v>8668</v>
      </c>
      <c r="C2677">
        <v>56</v>
      </c>
      <c r="D2677" s="221" t="s">
        <v>3057</v>
      </c>
      <c r="E2677" s="186">
        <v>46293</v>
      </c>
      <c r="F2677" t="s">
        <v>16141</v>
      </c>
      <c r="G2677" s="183" t="s">
        <v>16142</v>
      </c>
      <c r="H2677" t="s">
        <v>16143</v>
      </c>
    </row>
    <row r="2678" spans="1:8" x14ac:dyDescent="0.2">
      <c r="A2678" s="183" t="s">
        <v>8669</v>
      </c>
      <c r="B2678" t="s">
        <v>8670</v>
      </c>
      <c r="C2678">
        <v>41</v>
      </c>
      <c r="D2678" s="221" t="s">
        <v>3057</v>
      </c>
      <c r="E2678" s="186">
        <v>46293</v>
      </c>
      <c r="F2678" t="s">
        <v>16141</v>
      </c>
      <c r="G2678" s="183" t="s">
        <v>16142</v>
      </c>
      <c r="H2678" t="s">
        <v>16143</v>
      </c>
    </row>
    <row r="2679" spans="1:8" x14ac:dyDescent="0.2">
      <c r="A2679" s="183" t="s">
        <v>8671</v>
      </c>
      <c r="B2679" t="s">
        <v>8672</v>
      </c>
      <c r="C2679">
        <v>145</v>
      </c>
      <c r="D2679" s="221" t="s">
        <v>3057</v>
      </c>
      <c r="E2679" s="186">
        <v>46293</v>
      </c>
      <c r="F2679" t="s">
        <v>16141</v>
      </c>
      <c r="G2679" s="183" t="s">
        <v>16142</v>
      </c>
      <c r="H2679" t="s">
        <v>16143</v>
      </c>
    </row>
    <row r="2680" spans="1:8" x14ac:dyDescent="0.2">
      <c r="A2680" s="183" t="s">
        <v>8673</v>
      </c>
      <c r="B2680" t="s">
        <v>8674</v>
      </c>
      <c r="C2680">
        <v>28</v>
      </c>
      <c r="D2680" s="221" t="s">
        <v>3057</v>
      </c>
      <c r="E2680" s="186">
        <v>46293</v>
      </c>
      <c r="F2680" t="s">
        <v>16141</v>
      </c>
      <c r="G2680" s="183" t="s">
        <v>16142</v>
      </c>
      <c r="H2680" t="s">
        <v>16143</v>
      </c>
    </row>
    <row r="2681" spans="1:8" x14ac:dyDescent="0.2">
      <c r="A2681" s="183" t="s">
        <v>8675</v>
      </c>
      <c r="B2681" t="s">
        <v>8676</v>
      </c>
      <c r="C2681">
        <v>37</v>
      </c>
      <c r="D2681" s="221" t="s">
        <v>3057</v>
      </c>
      <c r="E2681" s="186">
        <v>46293</v>
      </c>
      <c r="F2681" t="s">
        <v>16141</v>
      </c>
      <c r="G2681" s="183" t="s">
        <v>16142</v>
      </c>
      <c r="H2681" t="s">
        <v>16143</v>
      </c>
    </row>
    <row r="2682" spans="1:8" x14ac:dyDescent="0.2">
      <c r="A2682" s="183" t="s">
        <v>8677</v>
      </c>
      <c r="B2682" t="s">
        <v>8678</v>
      </c>
      <c r="C2682">
        <v>99</v>
      </c>
      <c r="D2682" s="221" t="s">
        <v>3057</v>
      </c>
      <c r="E2682" s="186">
        <v>46293</v>
      </c>
      <c r="F2682" t="s">
        <v>16141</v>
      </c>
      <c r="G2682" s="183" t="s">
        <v>16142</v>
      </c>
      <c r="H2682" t="s">
        <v>16143</v>
      </c>
    </row>
    <row r="2683" spans="1:8" x14ac:dyDescent="0.2">
      <c r="A2683" s="183" t="s">
        <v>8679</v>
      </c>
      <c r="B2683" t="s">
        <v>8680</v>
      </c>
      <c r="C2683">
        <v>103</v>
      </c>
      <c r="D2683" s="221" t="s">
        <v>3057</v>
      </c>
      <c r="E2683" s="186">
        <v>46293</v>
      </c>
      <c r="F2683" t="s">
        <v>16141</v>
      </c>
      <c r="G2683" s="183" t="s">
        <v>16142</v>
      </c>
      <c r="H2683" t="s">
        <v>16143</v>
      </c>
    </row>
    <row r="2684" spans="1:8" x14ac:dyDescent="0.2">
      <c r="A2684" s="183" t="s">
        <v>8681</v>
      </c>
      <c r="B2684" t="s">
        <v>8682</v>
      </c>
      <c r="C2684">
        <v>23</v>
      </c>
      <c r="D2684" s="221" t="s">
        <v>3057</v>
      </c>
      <c r="E2684" s="186">
        <v>46293</v>
      </c>
      <c r="F2684" t="s">
        <v>16141</v>
      </c>
      <c r="G2684" s="183" t="s">
        <v>16142</v>
      </c>
      <c r="H2684" t="s">
        <v>16143</v>
      </c>
    </row>
    <row r="2685" spans="1:8" x14ac:dyDescent="0.2">
      <c r="A2685" s="183" t="s">
        <v>8683</v>
      </c>
      <c r="B2685" t="s">
        <v>8684</v>
      </c>
      <c r="C2685">
        <v>121</v>
      </c>
      <c r="D2685" s="221" t="s">
        <v>3057</v>
      </c>
      <c r="E2685" s="186">
        <v>46293</v>
      </c>
      <c r="F2685" t="s">
        <v>16141</v>
      </c>
      <c r="G2685" s="183" t="s">
        <v>16142</v>
      </c>
      <c r="H2685" t="s">
        <v>16143</v>
      </c>
    </row>
    <row r="2686" spans="1:8" x14ac:dyDescent="0.2">
      <c r="A2686" s="183" t="s">
        <v>8685</v>
      </c>
      <c r="B2686" t="s">
        <v>8686</v>
      </c>
      <c r="C2686">
        <v>234</v>
      </c>
      <c r="D2686" s="221" t="s">
        <v>3057</v>
      </c>
      <c r="E2686" s="186">
        <v>46293</v>
      </c>
      <c r="F2686" t="s">
        <v>16141</v>
      </c>
      <c r="G2686" s="183" t="s">
        <v>16142</v>
      </c>
      <c r="H2686" t="s">
        <v>16143</v>
      </c>
    </row>
    <row r="2687" spans="1:8" x14ac:dyDescent="0.2">
      <c r="A2687" s="183" t="s">
        <v>8687</v>
      </c>
      <c r="B2687" t="s">
        <v>8688</v>
      </c>
      <c r="C2687">
        <v>18</v>
      </c>
      <c r="D2687" s="221" t="s">
        <v>3057</v>
      </c>
      <c r="E2687" s="186">
        <v>46293</v>
      </c>
      <c r="F2687" t="s">
        <v>16141</v>
      </c>
      <c r="G2687" s="183" t="s">
        <v>16142</v>
      </c>
      <c r="H2687" t="s">
        <v>16143</v>
      </c>
    </row>
    <row r="2688" spans="1:8" x14ac:dyDescent="0.2">
      <c r="A2688" s="183" t="s">
        <v>8689</v>
      </c>
      <c r="B2688" t="s">
        <v>8690</v>
      </c>
      <c r="C2688">
        <v>71</v>
      </c>
      <c r="D2688" s="221" t="s">
        <v>3057</v>
      </c>
      <c r="E2688" s="186">
        <v>46293</v>
      </c>
      <c r="F2688" t="s">
        <v>16141</v>
      </c>
      <c r="G2688" s="183" t="s">
        <v>16142</v>
      </c>
      <c r="H2688" t="s">
        <v>16143</v>
      </c>
    </row>
    <row r="2689" spans="1:8" x14ac:dyDescent="0.2">
      <c r="A2689" s="183" t="s">
        <v>8691</v>
      </c>
      <c r="B2689" t="s">
        <v>8692</v>
      </c>
      <c r="C2689">
        <v>99</v>
      </c>
      <c r="D2689" s="221" t="s">
        <v>3057</v>
      </c>
      <c r="E2689" s="186">
        <v>46293</v>
      </c>
      <c r="F2689" t="s">
        <v>16141</v>
      </c>
      <c r="G2689" s="183" t="s">
        <v>16142</v>
      </c>
      <c r="H2689" t="s">
        <v>16143</v>
      </c>
    </row>
    <row r="2690" spans="1:8" x14ac:dyDescent="0.2">
      <c r="A2690" s="183" t="s">
        <v>8693</v>
      </c>
      <c r="B2690" t="s">
        <v>8694</v>
      </c>
      <c r="C2690">
        <v>33</v>
      </c>
      <c r="D2690" s="221" t="s">
        <v>3057</v>
      </c>
      <c r="E2690" s="186">
        <v>46293</v>
      </c>
      <c r="F2690" t="s">
        <v>16141</v>
      </c>
      <c r="G2690" s="183" t="s">
        <v>16142</v>
      </c>
      <c r="H2690" t="s">
        <v>16143</v>
      </c>
    </row>
    <row r="2691" spans="1:8" x14ac:dyDescent="0.2">
      <c r="A2691" s="183" t="s">
        <v>8695</v>
      </c>
      <c r="B2691" t="s">
        <v>8696</v>
      </c>
      <c r="C2691">
        <v>17</v>
      </c>
      <c r="D2691" s="221" t="s">
        <v>3057</v>
      </c>
      <c r="E2691" s="186">
        <v>46293</v>
      </c>
      <c r="F2691" t="s">
        <v>16141</v>
      </c>
      <c r="G2691" s="183" t="s">
        <v>16142</v>
      </c>
      <c r="H2691" t="s">
        <v>16143</v>
      </c>
    </row>
    <row r="2692" spans="1:8" x14ac:dyDescent="0.2">
      <c r="A2692" s="183" t="s">
        <v>8697</v>
      </c>
      <c r="B2692" t="s">
        <v>8698</v>
      </c>
      <c r="C2692">
        <v>7</v>
      </c>
      <c r="D2692" s="221" t="s">
        <v>3057</v>
      </c>
      <c r="E2692" s="186">
        <v>46293</v>
      </c>
      <c r="F2692" t="s">
        <v>16141</v>
      </c>
      <c r="G2692" s="183" t="s">
        <v>16142</v>
      </c>
      <c r="H2692" t="s">
        <v>16143</v>
      </c>
    </row>
    <row r="2693" spans="1:8" x14ac:dyDescent="0.2">
      <c r="A2693" s="183" t="s">
        <v>8699</v>
      </c>
      <c r="B2693" t="s">
        <v>4805</v>
      </c>
      <c r="C2693">
        <v>1793</v>
      </c>
      <c r="D2693" s="221" t="s">
        <v>3057</v>
      </c>
      <c r="E2693" s="186">
        <v>46293</v>
      </c>
      <c r="F2693" t="s">
        <v>16141</v>
      </c>
      <c r="G2693" s="183" t="s">
        <v>16142</v>
      </c>
      <c r="H2693" t="s">
        <v>16143</v>
      </c>
    </row>
    <row r="2694" spans="1:8" x14ac:dyDescent="0.2">
      <c r="A2694" s="183" t="s">
        <v>8700</v>
      </c>
      <c r="B2694" t="s">
        <v>4806</v>
      </c>
      <c r="C2694">
        <v>3296</v>
      </c>
      <c r="D2694" s="221" t="s">
        <v>3057</v>
      </c>
      <c r="E2694" s="186">
        <v>46293</v>
      </c>
      <c r="F2694" t="s">
        <v>16141</v>
      </c>
      <c r="G2694" s="183" t="s">
        <v>16142</v>
      </c>
      <c r="H2694" t="s">
        <v>16143</v>
      </c>
    </row>
    <row r="2695" spans="1:8" x14ac:dyDescent="0.2">
      <c r="A2695" s="183" t="s">
        <v>8701</v>
      </c>
      <c r="B2695" t="s">
        <v>4807</v>
      </c>
      <c r="C2695">
        <v>2900</v>
      </c>
      <c r="D2695" s="221" t="s">
        <v>3057</v>
      </c>
      <c r="E2695" s="186">
        <v>46293</v>
      </c>
      <c r="F2695" t="s">
        <v>16141</v>
      </c>
      <c r="G2695" s="183" t="s">
        <v>16142</v>
      </c>
      <c r="H2695" t="s">
        <v>16143</v>
      </c>
    </row>
    <row r="2696" spans="1:8" x14ac:dyDescent="0.2">
      <c r="A2696" s="183" t="s">
        <v>8702</v>
      </c>
      <c r="B2696" t="s">
        <v>4808</v>
      </c>
      <c r="C2696">
        <v>1152</v>
      </c>
      <c r="D2696" s="221" t="s">
        <v>3057</v>
      </c>
      <c r="E2696" s="186">
        <v>46293</v>
      </c>
      <c r="F2696" t="s">
        <v>16141</v>
      </c>
      <c r="G2696" s="183" t="s">
        <v>16142</v>
      </c>
      <c r="H2696" t="s">
        <v>16143</v>
      </c>
    </row>
    <row r="2697" spans="1:8" x14ac:dyDescent="0.2">
      <c r="A2697" s="183" t="s">
        <v>8703</v>
      </c>
      <c r="B2697" t="s">
        <v>4809</v>
      </c>
      <c r="C2697">
        <v>903</v>
      </c>
      <c r="D2697" s="221" t="s">
        <v>3057</v>
      </c>
      <c r="E2697" s="186">
        <v>46293</v>
      </c>
      <c r="F2697" t="s">
        <v>16141</v>
      </c>
      <c r="G2697" s="183" t="s">
        <v>16142</v>
      </c>
      <c r="H2697" t="s">
        <v>16143</v>
      </c>
    </row>
    <row r="2698" spans="1:8" x14ac:dyDescent="0.2">
      <c r="A2698" s="183" t="s">
        <v>8704</v>
      </c>
      <c r="B2698" t="s">
        <v>4810</v>
      </c>
      <c r="C2698">
        <v>2341</v>
      </c>
      <c r="D2698" s="221" t="s">
        <v>3057</v>
      </c>
      <c r="E2698" s="186">
        <v>46293</v>
      </c>
      <c r="F2698" t="s">
        <v>16141</v>
      </c>
      <c r="G2698" s="183" t="s">
        <v>16142</v>
      </c>
      <c r="H2698" t="s">
        <v>16143</v>
      </c>
    </row>
    <row r="2699" spans="1:8" x14ac:dyDescent="0.2">
      <c r="A2699" s="183" t="s">
        <v>8705</v>
      </c>
      <c r="B2699" t="s">
        <v>4811</v>
      </c>
      <c r="C2699">
        <v>1112</v>
      </c>
      <c r="D2699" s="221" t="s">
        <v>3057</v>
      </c>
      <c r="E2699" s="186">
        <v>46293</v>
      </c>
      <c r="F2699" t="s">
        <v>16141</v>
      </c>
      <c r="G2699" s="183" t="s">
        <v>16142</v>
      </c>
      <c r="H2699" t="s">
        <v>16143</v>
      </c>
    </row>
    <row r="2700" spans="1:8" x14ac:dyDescent="0.2">
      <c r="A2700" s="183" t="s">
        <v>8706</v>
      </c>
      <c r="B2700" t="s">
        <v>4812</v>
      </c>
      <c r="C2700">
        <v>237</v>
      </c>
      <c r="D2700" s="221" t="s">
        <v>3057</v>
      </c>
      <c r="E2700" s="186">
        <v>46293</v>
      </c>
      <c r="F2700" t="s">
        <v>16141</v>
      </c>
      <c r="G2700" s="183" t="s">
        <v>16142</v>
      </c>
      <c r="H2700" t="s">
        <v>16143</v>
      </c>
    </row>
    <row r="2701" spans="1:8" x14ac:dyDescent="0.2">
      <c r="A2701" s="183" t="s">
        <v>8707</v>
      </c>
      <c r="B2701" t="s">
        <v>4813</v>
      </c>
      <c r="C2701">
        <v>185</v>
      </c>
      <c r="D2701" s="221" t="s">
        <v>3057</v>
      </c>
      <c r="E2701" s="186">
        <v>46293</v>
      </c>
      <c r="F2701" t="s">
        <v>16141</v>
      </c>
      <c r="G2701" s="183" t="s">
        <v>16142</v>
      </c>
      <c r="H2701" t="s">
        <v>16143</v>
      </c>
    </row>
    <row r="2702" spans="1:8" x14ac:dyDescent="0.2">
      <c r="A2702" s="183" t="s">
        <v>8708</v>
      </c>
      <c r="B2702" t="s">
        <v>4814</v>
      </c>
      <c r="C2702">
        <v>540</v>
      </c>
      <c r="D2702" s="221" t="s">
        <v>3057</v>
      </c>
      <c r="E2702" s="186">
        <v>46293</v>
      </c>
      <c r="F2702" t="s">
        <v>16141</v>
      </c>
      <c r="G2702" s="183" t="s">
        <v>16142</v>
      </c>
      <c r="H2702" t="s">
        <v>16143</v>
      </c>
    </row>
    <row r="2703" spans="1:8" x14ac:dyDescent="0.2">
      <c r="A2703" s="183" t="s">
        <v>8709</v>
      </c>
      <c r="B2703" t="s">
        <v>4815</v>
      </c>
      <c r="C2703">
        <v>1214</v>
      </c>
      <c r="D2703" s="221" t="s">
        <v>3057</v>
      </c>
      <c r="E2703" s="186">
        <v>46293</v>
      </c>
      <c r="F2703" t="s">
        <v>16141</v>
      </c>
      <c r="G2703" s="183" t="s">
        <v>16142</v>
      </c>
      <c r="H2703" t="s">
        <v>16143</v>
      </c>
    </row>
    <row r="2704" spans="1:8" x14ac:dyDescent="0.2">
      <c r="A2704" s="183" t="s">
        <v>8710</v>
      </c>
      <c r="B2704" t="s">
        <v>4816</v>
      </c>
      <c r="C2704">
        <v>832</v>
      </c>
      <c r="D2704" s="221" t="s">
        <v>3057</v>
      </c>
      <c r="E2704" s="186">
        <v>46293</v>
      </c>
      <c r="F2704" t="s">
        <v>16141</v>
      </c>
      <c r="G2704" s="183" t="s">
        <v>16142</v>
      </c>
      <c r="H2704" t="s">
        <v>16143</v>
      </c>
    </row>
    <row r="2705" spans="1:8" x14ac:dyDescent="0.2">
      <c r="A2705" s="183" t="s">
        <v>8711</v>
      </c>
      <c r="B2705" t="s">
        <v>4817</v>
      </c>
      <c r="C2705">
        <v>348</v>
      </c>
      <c r="D2705" s="221" t="s">
        <v>3057</v>
      </c>
      <c r="E2705" s="186">
        <v>46293</v>
      </c>
      <c r="F2705" t="s">
        <v>16141</v>
      </c>
      <c r="G2705" s="183" t="s">
        <v>16142</v>
      </c>
      <c r="H2705" t="s">
        <v>16143</v>
      </c>
    </row>
    <row r="2706" spans="1:8" x14ac:dyDescent="0.2">
      <c r="A2706" s="183" t="s">
        <v>8712</v>
      </c>
      <c r="B2706" t="s">
        <v>4818</v>
      </c>
      <c r="C2706">
        <v>1918</v>
      </c>
      <c r="D2706" s="221" t="s">
        <v>3057</v>
      </c>
      <c r="E2706" s="186">
        <v>46293</v>
      </c>
      <c r="F2706" t="s">
        <v>16141</v>
      </c>
      <c r="G2706" s="183" t="s">
        <v>16142</v>
      </c>
      <c r="H2706" t="s">
        <v>16143</v>
      </c>
    </row>
    <row r="2707" spans="1:8" x14ac:dyDescent="0.2">
      <c r="A2707" s="183" t="s">
        <v>8713</v>
      </c>
      <c r="B2707" t="s">
        <v>4819</v>
      </c>
      <c r="C2707">
        <v>1888</v>
      </c>
      <c r="D2707" s="221" t="s">
        <v>3057</v>
      </c>
      <c r="E2707" s="186">
        <v>46293</v>
      </c>
      <c r="F2707" t="s">
        <v>16141</v>
      </c>
      <c r="G2707" s="183" t="s">
        <v>16142</v>
      </c>
      <c r="H2707" t="s">
        <v>16143</v>
      </c>
    </row>
    <row r="2708" spans="1:8" x14ac:dyDescent="0.2">
      <c r="A2708" s="183" t="s">
        <v>8714</v>
      </c>
      <c r="B2708" t="s">
        <v>4820</v>
      </c>
      <c r="C2708">
        <v>566</v>
      </c>
      <c r="D2708" s="221" t="s">
        <v>3057</v>
      </c>
      <c r="E2708" s="186">
        <v>46293</v>
      </c>
      <c r="F2708" t="s">
        <v>16141</v>
      </c>
      <c r="G2708" s="183" t="s">
        <v>16142</v>
      </c>
      <c r="H2708" t="s">
        <v>16143</v>
      </c>
    </row>
    <row r="2709" spans="1:8" x14ac:dyDescent="0.2">
      <c r="A2709" s="183" t="s">
        <v>8715</v>
      </c>
      <c r="B2709" t="s">
        <v>4821</v>
      </c>
      <c r="C2709">
        <v>3070</v>
      </c>
      <c r="D2709" s="221" t="s">
        <v>3057</v>
      </c>
      <c r="E2709" s="186">
        <v>46293</v>
      </c>
      <c r="F2709" t="s">
        <v>16141</v>
      </c>
      <c r="G2709" s="183" t="s">
        <v>16142</v>
      </c>
      <c r="H2709" t="s">
        <v>16143</v>
      </c>
    </row>
    <row r="2710" spans="1:8" x14ac:dyDescent="0.2">
      <c r="A2710" s="183" t="s">
        <v>8716</v>
      </c>
      <c r="B2710" t="s">
        <v>4822</v>
      </c>
      <c r="C2710">
        <v>456</v>
      </c>
      <c r="D2710" s="221" t="s">
        <v>3057</v>
      </c>
      <c r="E2710" s="186">
        <v>46293</v>
      </c>
      <c r="F2710" t="s">
        <v>16141</v>
      </c>
      <c r="G2710" s="183" t="s">
        <v>16142</v>
      </c>
      <c r="H2710" t="s">
        <v>16143</v>
      </c>
    </row>
    <row r="2711" spans="1:8" x14ac:dyDescent="0.2">
      <c r="A2711" s="183" t="s">
        <v>8717</v>
      </c>
      <c r="B2711" t="s">
        <v>4823</v>
      </c>
      <c r="C2711">
        <v>455</v>
      </c>
      <c r="D2711" s="221" t="s">
        <v>3057</v>
      </c>
      <c r="E2711" s="186">
        <v>46293</v>
      </c>
      <c r="F2711" t="s">
        <v>16141</v>
      </c>
      <c r="G2711" s="183" t="s">
        <v>16142</v>
      </c>
      <c r="H2711" t="s">
        <v>16143</v>
      </c>
    </row>
    <row r="2712" spans="1:8" x14ac:dyDescent="0.2">
      <c r="A2712" s="183" t="s">
        <v>8718</v>
      </c>
      <c r="B2712" t="s">
        <v>4824</v>
      </c>
      <c r="C2712">
        <v>1968</v>
      </c>
      <c r="D2712" s="221" t="s">
        <v>3057</v>
      </c>
      <c r="E2712" s="186">
        <v>46293</v>
      </c>
      <c r="F2712" t="s">
        <v>16141</v>
      </c>
      <c r="G2712" s="183" t="s">
        <v>16142</v>
      </c>
      <c r="H2712" t="s">
        <v>16143</v>
      </c>
    </row>
    <row r="2713" spans="1:8" x14ac:dyDescent="0.2">
      <c r="A2713" s="183" t="s">
        <v>8719</v>
      </c>
      <c r="B2713" t="s">
        <v>4825</v>
      </c>
      <c r="C2713">
        <v>625</v>
      </c>
      <c r="D2713" s="221" t="s">
        <v>3057</v>
      </c>
      <c r="E2713" s="186">
        <v>46293</v>
      </c>
      <c r="F2713" t="s">
        <v>16141</v>
      </c>
      <c r="G2713" s="183" t="s">
        <v>16142</v>
      </c>
      <c r="H2713" t="s">
        <v>16143</v>
      </c>
    </row>
    <row r="2714" spans="1:8" x14ac:dyDescent="0.2">
      <c r="A2714" s="183" t="s">
        <v>8720</v>
      </c>
      <c r="B2714" t="s">
        <v>4826</v>
      </c>
      <c r="C2714">
        <v>1228</v>
      </c>
      <c r="D2714" s="221" t="s">
        <v>3057</v>
      </c>
      <c r="E2714" s="186">
        <v>46293</v>
      </c>
      <c r="F2714" t="s">
        <v>16141</v>
      </c>
      <c r="G2714" s="183" t="s">
        <v>16142</v>
      </c>
      <c r="H2714" t="s">
        <v>16143</v>
      </c>
    </row>
    <row r="2715" spans="1:8" x14ac:dyDescent="0.2">
      <c r="A2715" s="183" t="s">
        <v>8721</v>
      </c>
      <c r="B2715" t="s">
        <v>4827</v>
      </c>
      <c r="C2715">
        <v>2637</v>
      </c>
      <c r="D2715" s="221" t="s">
        <v>3057</v>
      </c>
      <c r="E2715" s="186">
        <v>46293</v>
      </c>
      <c r="F2715" t="s">
        <v>16141</v>
      </c>
      <c r="G2715" s="183" t="s">
        <v>16142</v>
      </c>
      <c r="H2715" t="s">
        <v>16143</v>
      </c>
    </row>
    <row r="2716" spans="1:8" x14ac:dyDescent="0.2">
      <c r="A2716" s="183" t="s">
        <v>8722</v>
      </c>
      <c r="B2716" t="s">
        <v>4828</v>
      </c>
      <c r="C2716">
        <v>1152</v>
      </c>
      <c r="D2716" s="221" t="s">
        <v>3057</v>
      </c>
      <c r="E2716" s="186">
        <v>46293</v>
      </c>
      <c r="F2716" t="s">
        <v>16141</v>
      </c>
      <c r="G2716" s="183" t="s">
        <v>16142</v>
      </c>
      <c r="H2716" t="s">
        <v>16143</v>
      </c>
    </row>
    <row r="2717" spans="1:8" x14ac:dyDescent="0.2">
      <c r="A2717" s="183" t="s">
        <v>8723</v>
      </c>
      <c r="B2717" t="s">
        <v>4829</v>
      </c>
      <c r="C2717">
        <v>420</v>
      </c>
      <c r="D2717" s="221" t="s">
        <v>3057</v>
      </c>
      <c r="E2717" s="186">
        <v>46293</v>
      </c>
      <c r="F2717" t="s">
        <v>16141</v>
      </c>
      <c r="G2717" s="183" t="s">
        <v>16142</v>
      </c>
      <c r="H2717" t="s">
        <v>16143</v>
      </c>
    </row>
    <row r="2718" spans="1:8" x14ac:dyDescent="0.2">
      <c r="A2718" s="183" t="s">
        <v>8724</v>
      </c>
      <c r="B2718" t="s">
        <v>4830</v>
      </c>
      <c r="C2718">
        <v>1880</v>
      </c>
      <c r="D2718" s="221" t="s">
        <v>3057</v>
      </c>
      <c r="E2718" s="186">
        <v>46293</v>
      </c>
      <c r="F2718" t="s">
        <v>16141</v>
      </c>
      <c r="G2718" s="183" t="s">
        <v>16142</v>
      </c>
      <c r="H2718" t="s">
        <v>16143</v>
      </c>
    </row>
    <row r="2719" spans="1:8" x14ac:dyDescent="0.2">
      <c r="A2719" s="183" t="s">
        <v>8725</v>
      </c>
      <c r="B2719" t="s">
        <v>15896</v>
      </c>
      <c r="C2719">
        <v>16</v>
      </c>
      <c r="D2719" s="221" t="s">
        <v>3057</v>
      </c>
      <c r="E2719" s="186">
        <v>46293</v>
      </c>
      <c r="F2719" t="s">
        <v>16141</v>
      </c>
      <c r="G2719" s="183" t="s">
        <v>16142</v>
      </c>
      <c r="H2719" t="s">
        <v>16143</v>
      </c>
    </row>
    <row r="2720" spans="1:8" x14ac:dyDescent="0.2">
      <c r="A2720" s="183" t="s">
        <v>8726</v>
      </c>
      <c r="B2720" t="s">
        <v>15897</v>
      </c>
      <c r="C2720">
        <v>10</v>
      </c>
      <c r="D2720" s="221" t="s">
        <v>3057</v>
      </c>
      <c r="E2720" s="186">
        <v>46293</v>
      </c>
      <c r="F2720" t="s">
        <v>16141</v>
      </c>
      <c r="G2720" s="183" t="s">
        <v>16142</v>
      </c>
      <c r="H2720" t="s">
        <v>16143</v>
      </c>
    </row>
    <row r="2721" spans="1:8" x14ac:dyDescent="0.2">
      <c r="A2721" s="183" t="s">
        <v>11047</v>
      </c>
      <c r="B2721" t="s">
        <v>11048</v>
      </c>
      <c r="C2721">
        <v>4</v>
      </c>
      <c r="D2721" s="221" t="s">
        <v>3057</v>
      </c>
      <c r="E2721" s="186">
        <v>46293</v>
      </c>
      <c r="F2721" t="s">
        <v>16141</v>
      </c>
      <c r="G2721" s="183" t="s">
        <v>16145</v>
      </c>
      <c r="H2721" t="s">
        <v>16146</v>
      </c>
    </row>
    <row r="2722" spans="1:8" x14ac:dyDescent="0.2">
      <c r="A2722" s="183" t="s">
        <v>11049</v>
      </c>
      <c r="B2722" t="s">
        <v>11050</v>
      </c>
      <c r="C2722">
        <v>6</v>
      </c>
      <c r="D2722" s="221" t="s">
        <v>3057</v>
      </c>
      <c r="E2722" s="186">
        <v>46293</v>
      </c>
      <c r="F2722" t="s">
        <v>16141</v>
      </c>
      <c r="G2722" s="183" t="s">
        <v>16145</v>
      </c>
      <c r="H2722" t="s">
        <v>16146</v>
      </c>
    </row>
    <row r="2723" spans="1:8" x14ac:dyDescent="0.2">
      <c r="A2723" s="183" t="s">
        <v>11051</v>
      </c>
      <c r="B2723" t="s">
        <v>11052</v>
      </c>
      <c r="C2723">
        <v>6</v>
      </c>
      <c r="D2723" s="221" t="s">
        <v>3057</v>
      </c>
      <c r="E2723" s="186">
        <v>46293</v>
      </c>
      <c r="F2723" t="s">
        <v>16141</v>
      </c>
      <c r="G2723" s="183" t="s">
        <v>16145</v>
      </c>
      <c r="H2723" t="s">
        <v>16146</v>
      </c>
    </row>
    <row r="2724" spans="1:8" x14ac:dyDescent="0.2">
      <c r="A2724" s="183" t="s">
        <v>11053</v>
      </c>
      <c r="B2724" t="s">
        <v>11054</v>
      </c>
      <c r="C2724">
        <v>11</v>
      </c>
      <c r="D2724" s="221" t="s">
        <v>3057</v>
      </c>
      <c r="E2724" s="186">
        <v>46293</v>
      </c>
      <c r="F2724" t="s">
        <v>16141</v>
      </c>
      <c r="G2724" s="183" t="s">
        <v>16145</v>
      </c>
      <c r="H2724" t="s">
        <v>16146</v>
      </c>
    </row>
    <row r="2725" spans="1:8" x14ac:dyDescent="0.2">
      <c r="A2725" s="183" t="s">
        <v>11055</v>
      </c>
      <c r="B2725" t="s">
        <v>11056</v>
      </c>
      <c r="C2725">
        <v>5</v>
      </c>
      <c r="D2725" s="221" t="s">
        <v>3057</v>
      </c>
      <c r="E2725" s="186">
        <v>46293</v>
      </c>
      <c r="F2725" t="s">
        <v>16141</v>
      </c>
      <c r="G2725" s="183" t="s">
        <v>16145</v>
      </c>
      <c r="H2725" t="s">
        <v>16146</v>
      </c>
    </row>
    <row r="2726" spans="1:8" x14ac:dyDescent="0.2">
      <c r="A2726" s="183" t="s">
        <v>11057</v>
      </c>
      <c r="B2726" t="s">
        <v>11058</v>
      </c>
      <c r="C2726">
        <v>7</v>
      </c>
      <c r="D2726" s="221" t="s">
        <v>3057</v>
      </c>
      <c r="E2726" s="186">
        <v>46293</v>
      </c>
      <c r="F2726" t="s">
        <v>16141</v>
      </c>
      <c r="G2726" s="183" t="s">
        <v>16145</v>
      </c>
      <c r="H2726" t="s">
        <v>16146</v>
      </c>
    </row>
    <row r="2727" spans="1:8" x14ac:dyDescent="0.2">
      <c r="A2727" s="183" t="s">
        <v>11059</v>
      </c>
      <c r="B2727" t="s">
        <v>11060</v>
      </c>
      <c r="C2727">
        <v>4</v>
      </c>
      <c r="D2727" s="221" t="s">
        <v>3057</v>
      </c>
      <c r="E2727" s="186">
        <v>46293</v>
      </c>
      <c r="F2727" t="s">
        <v>16141</v>
      </c>
      <c r="G2727" s="183" t="s">
        <v>16145</v>
      </c>
      <c r="H2727" t="s">
        <v>16146</v>
      </c>
    </row>
    <row r="2728" spans="1:8" x14ac:dyDescent="0.2">
      <c r="A2728" s="183" t="s">
        <v>11061</v>
      </c>
      <c r="B2728" t="s">
        <v>11062</v>
      </c>
      <c r="C2728">
        <v>0</v>
      </c>
      <c r="D2728" s="221" t="s">
        <v>3057</v>
      </c>
      <c r="E2728" s="186">
        <v>46293</v>
      </c>
      <c r="F2728" t="s">
        <v>16141</v>
      </c>
      <c r="G2728" s="183" t="s">
        <v>16145</v>
      </c>
      <c r="H2728" t="s">
        <v>16146</v>
      </c>
    </row>
    <row r="2729" spans="1:8" x14ac:dyDescent="0.2">
      <c r="A2729" s="183" t="s">
        <v>11063</v>
      </c>
      <c r="B2729" t="s">
        <v>11064</v>
      </c>
      <c r="C2729">
        <v>4</v>
      </c>
      <c r="D2729" s="221" t="s">
        <v>3057</v>
      </c>
      <c r="E2729" s="186">
        <v>46293</v>
      </c>
      <c r="F2729" t="s">
        <v>16141</v>
      </c>
      <c r="G2729" s="183" t="s">
        <v>16145</v>
      </c>
      <c r="H2729" t="s">
        <v>16146</v>
      </c>
    </row>
    <row r="2730" spans="1:8" x14ac:dyDescent="0.2">
      <c r="A2730" s="183" t="s">
        <v>11065</v>
      </c>
      <c r="B2730" t="s">
        <v>11066</v>
      </c>
      <c r="C2730">
        <v>1</v>
      </c>
      <c r="D2730" s="221" t="s">
        <v>3057</v>
      </c>
      <c r="E2730" s="186">
        <v>46293</v>
      </c>
      <c r="F2730" t="s">
        <v>16141</v>
      </c>
      <c r="G2730" s="183" t="s">
        <v>16145</v>
      </c>
      <c r="H2730" t="s">
        <v>16146</v>
      </c>
    </row>
    <row r="2731" spans="1:8" x14ac:dyDescent="0.2">
      <c r="A2731" s="183" t="s">
        <v>11067</v>
      </c>
      <c r="B2731" t="s">
        <v>11068</v>
      </c>
      <c r="C2731">
        <v>2</v>
      </c>
      <c r="D2731" s="221" t="s">
        <v>3057</v>
      </c>
      <c r="E2731" s="186">
        <v>46293</v>
      </c>
      <c r="F2731" t="s">
        <v>16141</v>
      </c>
      <c r="G2731" s="183" t="s">
        <v>16145</v>
      </c>
      <c r="H2731" t="s">
        <v>16146</v>
      </c>
    </row>
    <row r="2732" spans="1:8" x14ac:dyDescent="0.2">
      <c r="A2732" s="183" t="s">
        <v>11069</v>
      </c>
      <c r="B2732" t="s">
        <v>11070</v>
      </c>
      <c r="C2732">
        <v>3</v>
      </c>
      <c r="D2732" s="221" t="s">
        <v>3057</v>
      </c>
      <c r="E2732" s="186">
        <v>46293</v>
      </c>
      <c r="F2732" t="s">
        <v>16141</v>
      </c>
      <c r="G2732" s="183" t="s">
        <v>16145</v>
      </c>
      <c r="H2732" t="s">
        <v>16146</v>
      </c>
    </row>
    <row r="2733" spans="1:8" x14ac:dyDescent="0.2">
      <c r="A2733" s="183" t="s">
        <v>11071</v>
      </c>
      <c r="B2733" t="s">
        <v>11072</v>
      </c>
      <c r="C2733">
        <v>2</v>
      </c>
      <c r="D2733" s="221" t="s">
        <v>3057</v>
      </c>
      <c r="E2733" s="186">
        <v>46293</v>
      </c>
      <c r="F2733" t="s">
        <v>16141</v>
      </c>
      <c r="G2733" s="183" t="s">
        <v>16145</v>
      </c>
      <c r="H2733" t="s">
        <v>16146</v>
      </c>
    </row>
    <row r="2734" spans="1:8" x14ac:dyDescent="0.2">
      <c r="A2734" s="183" t="s">
        <v>11073</v>
      </c>
      <c r="B2734" t="s">
        <v>11074</v>
      </c>
      <c r="C2734">
        <v>0</v>
      </c>
      <c r="D2734" s="221" t="s">
        <v>3057</v>
      </c>
      <c r="E2734" s="186">
        <v>46293</v>
      </c>
      <c r="F2734" t="s">
        <v>16141</v>
      </c>
      <c r="G2734" s="183" t="s">
        <v>16145</v>
      </c>
      <c r="H2734" t="s">
        <v>16146</v>
      </c>
    </row>
    <row r="2735" spans="1:8" x14ac:dyDescent="0.2">
      <c r="A2735" s="183" t="s">
        <v>11075</v>
      </c>
      <c r="B2735" t="s">
        <v>11076</v>
      </c>
      <c r="C2735">
        <v>0</v>
      </c>
      <c r="D2735" s="221" t="s">
        <v>3057</v>
      </c>
      <c r="E2735" s="186">
        <v>46293</v>
      </c>
      <c r="F2735" t="s">
        <v>16141</v>
      </c>
      <c r="G2735" s="183" t="s">
        <v>16145</v>
      </c>
      <c r="H2735" t="s">
        <v>16146</v>
      </c>
    </row>
    <row r="2736" spans="1:8" x14ac:dyDescent="0.2">
      <c r="A2736" s="183" t="s">
        <v>11077</v>
      </c>
      <c r="B2736" t="s">
        <v>11078</v>
      </c>
      <c r="C2736">
        <v>4</v>
      </c>
      <c r="D2736" s="221" t="s">
        <v>3057</v>
      </c>
      <c r="E2736" s="186">
        <v>46293</v>
      </c>
      <c r="F2736" t="s">
        <v>16141</v>
      </c>
      <c r="G2736" s="183" t="s">
        <v>16145</v>
      </c>
      <c r="H2736" t="s">
        <v>16146</v>
      </c>
    </row>
    <row r="2737" spans="1:8" x14ac:dyDescent="0.2">
      <c r="A2737" s="183" t="s">
        <v>11079</v>
      </c>
      <c r="B2737" t="s">
        <v>11080</v>
      </c>
      <c r="C2737">
        <v>0</v>
      </c>
      <c r="D2737" s="221" t="s">
        <v>3057</v>
      </c>
      <c r="E2737" s="186">
        <v>46293</v>
      </c>
      <c r="F2737" t="s">
        <v>16141</v>
      </c>
      <c r="G2737" s="183" t="s">
        <v>16145</v>
      </c>
      <c r="H2737" t="s">
        <v>16146</v>
      </c>
    </row>
    <row r="2738" spans="1:8" x14ac:dyDescent="0.2">
      <c r="A2738" s="183" t="s">
        <v>11081</v>
      </c>
      <c r="B2738" t="s">
        <v>11082</v>
      </c>
      <c r="C2738">
        <v>0</v>
      </c>
      <c r="D2738" s="221" t="s">
        <v>3057</v>
      </c>
      <c r="E2738" s="186">
        <v>46293</v>
      </c>
      <c r="F2738" t="s">
        <v>16141</v>
      </c>
      <c r="G2738" s="183" t="s">
        <v>16145</v>
      </c>
      <c r="H2738" t="s">
        <v>16146</v>
      </c>
    </row>
    <row r="2739" spans="1:8" x14ac:dyDescent="0.2">
      <c r="A2739" s="183" t="s">
        <v>11083</v>
      </c>
      <c r="B2739" t="s">
        <v>11084</v>
      </c>
      <c r="C2739">
        <v>0</v>
      </c>
      <c r="D2739" s="221" t="s">
        <v>3057</v>
      </c>
      <c r="E2739" s="186">
        <v>46293</v>
      </c>
      <c r="F2739" t="s">
        <v>16141</v>
      </c>
      <c r="G2739" s="183" t="s">
        <v>16145</v>
      </c>
      <c r="H2739" t="s">
        <v>16146</v>
      </c>
    </row>
    <row r="2740" spans="1:8" x14ac:dyDescent="0.2">
      <c r="A2740" s="183" t="s">
        <v>11085</v>
      </c>
      <c r="B2740" t="s">
        <v>11086</v>
      </c>
      <c r="C2740">
        <v>0</v>
      </c>
      <c r="D2740" s="221" t="s">
        <v>3057</v>
      </c>
      <c r="E2740" s="186">
        <v>46293</v>
      </c>
      <c r="F2740" t="s">
        <v>16141</v>
      </c>
      <c r="G2740" s="183" t="s">
        <v>16145</v>
      </c>
      <c r="H2740" t="s">
        <v>16146</v>
      </c>
    </row>
    <row r="2741" spans="1:8" x14ac:dyDescent="0.2">
      <c r="A2741" s="183" t="s">
        <v>11087</v>
      </c>
      <c r="B2741" t="s">
        <v>11088</v>
      </c>
      <c r="C2741">
        <v>0</v>
      </c>
      <c r="D2741" s="221" t="s">
        <v>3057</v>
      </c>
      <c r="E2741" s="186">
        <v>46293</v>
      </c>
      <c r="F2741" t="s">
        <v>16141</v>
      </c>
      <c r="G2741" s="183" t="s">
        <v>16145</v>
      </c>
      <c r="H2741" t="s">
        <v>16146</v>
      </c>
    </row>
    <row r="2742" spans="1:8" x14ac:dyDescent="0.2">
      <c r="A2742" s="183" t="s">
        <v>11089</v>
      </c>
      <c r="B2742" t="s">
        <v>11090</v>
      </c>
      <c r="C2742">
        <v>0</v>
      </c>
      <c r="D2742" s="221" t="s">
        <v>3057</v>
      </c>
      <c r="E2742" s="186">
        <v>46293</v>
      </c>
      <c r="F2742" t="s">
        <v>16141</v>
      </c>
      <c r="G2742" s="183" t="s">
        <v>16145</v>
      </c>
      <c r="H2742" t="s">
        <v>16146</v>
      </c>
    </row>
    <row r="2743" spans="1:8" x14ac:dyDescent="0.2">
      <c r="A2743" s="183" t="s">
        <v>11091</v>
      </c>
      <c r="B2743" t="s">
        <v>11092</v>
      </c>
      <c r="C2743">
        <v>2</v>
      </c>
      <c r="D2743" s="221" t="s">
        <v>3057</v>
      </c>
      <c r="E2743" s="186">
        <v>46293</v>
      </c>
      <c r="F2743" t="s">
        <v>16141</v>
      </c>
      <c r="G2743" s="183" t="s">
        <v>16145</v>
      </c>
      <c r="H2743" t="s">
        <v>16146</v>
      </c>
    </row>
    <row r="2744" spans="1:8" x14ac:dyDescent="0.2">
      <c r="A2744" s="183" t="s">
        <v>11093</v>
      </c>
      <c r="B2744" t="s">
        <v>11094</v>
      </c>
      <c r="C2744">
        <v>0</v>
      </c>
      <c r="D2744" s="221" t="s">
        <v>3057</v>
      </c>
      <c r="E2744" s="186">
        <v>46293</v>
      </c>
      <c r="F2744" t="s">
        <v>16141</v>
      </c>
      <c r="G2744" s="183" t="s">
        <v>16145</v>
      </c>
      <c r="H2744" t="s">
        <v>16146</v>
      </c>
    </row>
    <row r="2745" spans="1:8" x14ac:dyDescent="0.2">
      <c r="A2745" s="183" t="s">
        <v>11095</v>
      </c>
      <c r="B2745" t="s">
        <v>11096</v>
      </c>
      <c r="C2745">
        <v>0</v>
      </c>
      <c r="D2745" s="221" t="s">
        <v>3057</v>
      </c>
      <c r="E2745" s="186">
        <v>46293</v>
      </c>
      <c r="F2745" t="s">
        <v>16141</v>
      </c>
      <c r="G2745" s="183" t="s">
        <v>16145</v>
      </c>
      <c r="H2745" t="s">
        <v>16146</v>
      </c>
    </row>
    <row r="2746" spans="1:8" x14ac:dyDescent="0.2">
      <c r="A2746" s="183" t="s">
        <v>11097</v>
      </c>
      <c r="B2746" t="s">
        <v>11098</v>
      </c>
      <c r="C2746">
        <v>0</v>
      </c>
      <c r="D2746" s="221" t="s">
        <v>3057</v>
      </c>
      <c r="E2746" s="186">
        <v>46293</v>
      </c>
      <c r="F2746" t="s">
        <v>16141</v>
      </c>
      <c r="G2746" s="183" t="s">
        <v>16145</v>
      </c>
      <c r="H2746" t="s">
        <v>16146</v>
      </c>
    </row>
    <row r="2747" spans="1:8" x14ac:dyDescent="0.2">
      <c r="A2747" s="183" t="s">
        <v>15878</v>
      </c>
      <c r="B2747" t="s">
        <v>15879</v>
      </c>
      <c r="C2747">
        <v>2</v>
      </c>
      <c r="D2747" s="221" t="s">
        <v>3057</v>
      </c>
      <c r="E2747" s="186">
        <v>46293</v>
      </c>
      <c r="F2747" t="s">
        <v>16141</v>
      </c>
      <c r="G2747" s="183" t="s">
        <v>16145</v>
      </c>
      <c r="H2747" t="s">
        <v>16146</v>
      </c>
    </row>
    <row r="2748" spans="1:8" x14ac:dyDescent="0.2">
      <c r="A2748" s="183" t="s">
        <v>11099</v>
      </c>
      <c r="B2748" t="s">
        <v>11100</v>
      </c>
      <c r="C2748">
        <v>1</v>
      </c>
      <c r="D2748" s="221" t="s">
        <v>3057</v>
      </c>
      <c r="E2748" s="186">
        <v>46293</v>
      </c>
      <c r="F2748" t="s">
        <v>16141</v>
      </c>
      <c r="G2748" s="183" t="s">
        <v>16145</v>
      </c>
      <c r="H2748" t="s">
        <v>16146</v>
      </c>
    </row>
    <row r="2749" spans="1:8" x14ac:dyDescent="0.2">
      <c r="A2749" s="183" t="s">
        <v>4838</v>
      </c>
      <c r="B2749" t="s">
        <v>8727</v>
      </c>
      <c r="C2749">
        <v>17</v>
      </c>
      <c r="D2749" s="221" t="s">
        <v>3057</v>
      </c>
      <c r="E2749" s="186">
        <v>46293</v>
      </c>
      <c r="F2749" t="s">
        <v>16141</v>
      </c>
      <c r="G2749" s="183" t="s">
        <v>16142</v>
      </c>
      <c r="H2749" t="s">
        <v>16143</v>
      </c>
    </row>
    <row r="2750" spans="1:8" x14ac:dyDescent="0.2">
      <c r="A2750" s="183" t="s">
        <v>8728</v>
      </c>
      <c r="B2750" t="s">
        <v>8729</v>
      </c>
      <c r="C2750">
        <v>29</v>
      </c>
      <c r="D2750" s="221" t="s">
        <v>3057</v>
      </c>
      <c r="E2750" s="186">
        <v>46293</v>
      </c>
      <c r="F2750" t="s">
        <v>16141</v>
      </c>
      <c r="G2750" s="183" t="s">
        <v>16142</v>
      </c>
      <c r="H2750" t="s">
        <v>16143</v>
      </c>
    </row>
    <row r="2751" spans="1:8" x14ac:dyDescent="0.2">
      <c r="A2751" s="183" t="s">
        <v>4839</v>
      </c>
      <c r="B2751" t="s">
        <v>8730</v>
      </c>
      <c r="C2751">
        <v>10</v>
      </c>
      <c r="D2751" s="221" t="s">
        <v>3057</v>
      </c>
      <c r="E2751" s="186">
        <v>46293</v>
      </c>
      <c r="F2751" t="s">
        <v>16141</v>
      </c>
      <c r="G2751" s="183" t="s">
        <v>16142</v>
      </c>
      <c r="H2751" t="s">
        <v>16143</v>
      </c>
    </row>
    <row r="2752" spans="1:8" x14ac:dyDescent="0.2">
      <c r="A2752" s="183" t="s">
        <v>8731</v>
      </c>
      <c r="B2752" t="s">
        <v>8732</v>
      </c>
      <c r="C2752">
        <v>24</v>
      </c>
      <c r="D2752" s="221" t="s">
        <v>3057</v>
      </c>
      <c r="E2752" s="186">
        <v>46293</v>
      </c>
      <c r="F2752" t="s">
        <v>16141</v>
      </c>
      <c r="G2752" s="183" t="s">
        <v>16142</v>
      </c>
      <c r="H2752" t="s">
        <v>16143</v>
      </c>
    </row>
    <row r="2753" spans="1:8" x14ac:dyDescent="0.2">
      <c r="A2753" s="183" t="s">
        <v>8733</v>
      </c>
      <c r="B2753" t="s">
        <v>4840</v>
      </c>
      <c r="C2753">
        <v>22</v>
      </c>
      <c r="D2753" s="221" t="s">
        <v>3057</v>
      </c>
      <c r="E2753" s="186">
        <v>46293</v>
      </c>
      <c r="F2753" t="s">
        <v>16141</v>
      </c>
      <c r="G2753" s="183" t="s">
        <v>16142</v>
      </c>
      <c r="H2753" t="s">
        <v>16143</v>
      </c>
    </row>
    <row r="2754" spans="1:8" x14ac:dyDescent="0.2">
      <c r="A2754" s="183" t="s">
        <v>8734</v>
      </c>
      <c r="B2754" t="s">
        <v>3625</v>
      </c>
      <c r="C2754">
        <v>1</v>
      </c>
      <c r="D2754" s="221" t="s">
        <v>3057</v>
      </c>
      <c r="E2754" s="186">
        <v>46293</v>
      </c>
      <c r="F2754" t="s">
        <v>16141</v>
      </c>
      <c r="G2754" s="183" t="s">
        <v>16142</v>
      </c>
      <c r="H2754" t="s">
        <v>16143</v>
      </c>
    </row>
    <row r="2755" spans="1:8" x14ac:dyDescent="0.2">
      <c r="A2755" s="183" t="s">
        <v>8735</v>
      </c>
      <c r="B2755" t="s">
        <v>3626</v>
      </c>
      <c r="C2755">
        <v>1</v>
      </c>
      <c r="D2755" s="221" t="s">
        <v>3057</v>
      </c>
      <c r="E2755" s="186">
        <v>46293</v>
      </c>
      <c r="F2755" t="s">
        <v>16141</v>
      </c>
      <c r="G2755" s="183" t="s">
        <v>16142</v>
      </c>
      <c r="H2755" t="s">
        <v>16143</v>
      </c>
    </row>
    <row r="2756" spans="1:8" x14ac:dyDescent="0.2">
      <c r="A2756" s="183" t="s">
        <v>4841</v>
      </c>
      <c r="B2756" t="s">
        <v>8736</v>
      </c>
      <c r="C2756">
        <v>27</v>
      </c>
      <c r="D2756" s="221" t="s">
        <v>3057</v>
      </c>
      <c r="E2756" s="186">
        <v>46293</v>
      </c>
      <c r="F2756" t="s">
        <v>16141</v>
      </c>
      <c r="G2756" s="183" t="s">
        <v>16142</v>
      </c>
      <c r="H2756" t="s">
        <v>16143</v>
      </c>
    </row>
    <row r="2757" spans="1:8" x14ac:dyDescent="0.2">
      <c r="A2757" s="183" t="s">
        <v>4842</v>
      </c>
      <c r="B2757" t="s">
        <v>8737</v>
      </c>
      <c r="C2757">
        <v>26</v>
      </c>
      <c r="D2757" s="221" t="s">
        <v>3057</v>
      </c>
      <c r="E2757" s="186">
        <v>46293</v>
      </c>
      <c r="F2757" t="s">
        <v>16141</v>
      </c>
      <c r="G2757" s="183" t="s">
        <v>16142</v>
      </c>
      <c r="H2757" t="s">
        <v>16143</v>
      </c>
    </row>
    <row r="2758" spans="1:8" x14ac:dyDescent="0.2">
      <c r="A2758" s="183" t="s">
        <v>4843</v>
      </c>
      <c r="B2758" t="s">
        <v>8738</v>
      </c>
      <c r="C2758">
        <v>75</v>
      </c>
      <c r="D2758" s="221" t="s">
        <v>3057</v>
      </c>
      <c r="E2758" s="186">
        <v>46293</v>
      </c>
      <c r="F2758" t="s">
        <v>16141</v>
      </c>
      <c r="G2758" s="183" t="s">
        <v>16142</v>
      </c>
      <c r="H2758" t="s">
        <v>16143</v>
      </c>
    </row>
    <row r="2759" spans="1:8" x14ac:dyDescent="0.2">
      <c r="A2759" s="183" t="s">
        <v>4844</v>
      </c>
      <c r="B2759" t="s">
        <v>8739</v>
      </c>
      <c r="C2759">
        <v>638</v>
      </c>
      <c r="D2759" s="221" t="s">
        <v>3057</v>
      </c>
      <c r="E2759" s="186">
        <v>46293</v>
      </c>
      <c r="F2759" t="s">
        <v>16141</v>
      </c>
      <c r="G2759" s="183" t="s">
        <v>16142</v>
      </c>
      <c r="H2759" t="s">
        <v>16143</v>
      </c>
    </row>
    <row r="2760" spans="1:8" x14ac:dyDescent="0.2">
      <c r="A2760" s="183" t="s">
        <v>4845</v>
      </c>
      <c r="B2760" t="s">
        <v>8740</v>
      </c>
      <c r="C2760">
        <v>314</v>
      </c>
      <c r="D2760" s="221" t="s">
        <v>3057</v>
      </c>
      <c r="E2760" s="186">
        <v>46293</v>
      </c>
      <c r="F2760" t="s">
        <v>16141</v>
      </c>
      <c r="G2760" s="183" t="s">
        <v>16142</v>
      </c>
      <c r="H2760" t="s">
        <v>16143</v>
      </c>
    </row>
    <row r="2761" spans="1:8" x14ac:dyDescent="0.2">
      <c r="A2761" s="183" t="s">
        <v>4846</v>
      </c>
      <c r="B2761" t="s">
        <v>8741</v>
      </c>
      <c r="C2761">
        <v>241</v>
      </c>
      <c r="D2761" s="221" t="s">
        <v>3057</v>
      </c>
      <c r="E2761" s="186">
        <v>46293</v>
      </c>
      <c r="F2761" t="s">
        <v>16141</v>
      </c>
      <c r="G2761" s="183" t="s">
        <v>16142</v>
      </c>
      <c r="H2761" t="s">
        <v>16143</v>
      </c>
    </row>
    <row r="2762" spans="1:8" x14ac:dyDescent="0.2">
      <c r="A2762" s="183" t="s">
        <v>4847</v>
      </c>
      <c r="B2762" t="s">
        <v>8742</v>
      </c>
      <c r="C2762">
        <v>359</v>
      </c>
      <c r="D2762" s="221" t="s">
        <v>3057</v>
      </c>
      <c r="E2762" s="186">
        <v>46293</v>
      </c>
      <c r="F2762" t="s">
        <v>16141</v>
      </c>
      <c r="G2762" s="183" t="s">
        <v>16142</v>
      </c>
      <c r="H2762" t="s">
        <v>16143</v>
      </c>
    </row>
    <row r="2763" spans="1:8" x14ac:dyDescent="0.2">
      <c r="A2763" s="183" t="s">
        <v>4848</v>
      </c>
      <c r="B2763" t="s">
        <v>8743</v>
      </c>
      <c r="C2763">
        <v>286</v>
      </c>
      <c r="D2763" s="221" t="s">
        <v>3057</v>
      </c>
      <c r="E2763" s="186">
        <v>46293</v>
      </c>
      <c r="F2763" t="s">
        <v>16141</v>
      </c>
      <c r="G2763" s="183" t="s">
        <v>16142</v>
      </c>
      <c r="H2763" t="s">
        <v>16143</v>
      </c>
    </row>
    <row r="2764" spans="1:8" x14ac:dyDescent="0.2">
      <c r="A2764" s="183" t="s">
        <v>4849</v>
      </c>
      <c r="B2764" t="s">
        <v>8744</v>
      </c>
      <c r="C2764">
        <v>207</v>
      </c>
      <c r="D2764" s="221" t="s">
        <v>3057</v>
      </c>
      <c r="E2764" s="186">
        <v>46293</v>
      </c>
      <c r="F2764" t="s">
        <v>16141</v>
      </c>
      <c r="G2764" s="183" t="s">
        <v>16142</v>
      </c>
      <c r="H2764" t="s">
        <v>16143</v>
      </c>
    </row>
    <row r="2765" spans="1:8" x14ac:dyDescent="0.2">
      <c r="A2765" s="183" t="s">
        <v>4850</v>
      </c>
      <c r="B2765" t="s">
        <v>8745</v>
      </c>
      <c r="C2765">
        <v>336</v>
      </c>
      <c r="D2765" s="221" t="s">
        <v>3057</v>
      </c>
      <c r="E2765" s="186">
        <v>46293</v>
      </c>
      <c r="F2765" t="s">
        <v>16141</v>
      </c>
      <c r="G2765" s="183" t="s">
        <v>16142</v>
      </c>
      <c r="H2765" t="s">
        <v>16143</v>
      </c>
    </row>
    <row r="2766" spans="1:8" x14ac:dyDescent="0.2">
      <c r="A2766" s="183" t="s">
        <v>4851</v>
      </c>
      <c r="B2766" t="s">
        <v>8746</v>
      </c>
      <c r="C2766">
        <v>275</v>
      </c>
      <c r="D2766" s="221" t="s">
        <v>3057</v>
      </c>
      <c r="E2766" s="186">
        <v>46293</v>
      </c>
      <c r="F2766" t="s">
        <v>16141</v>
      </c>
      <c r="G2766" s="183" t="s">
        <v>16142</v>
      </c>
      <c r="H2766" t="s">
        <v>16143</v>
      </c>
    </row>
    <row r="2767" spans="1:8" x14ac:dyDescent="0.2">
      <c r="A2767" s="183" t="s">
        <v>4852</v>
      </c>
      <c r="B2767" t="s">
        <v>8747</v>
      </c>
      <c r="C2767">
        <v>99</v>
      </c>
      <c r="D2767" s="221" t="s">
        <v>3057</v>
      </c>
      <c r="E2767" s="186">
        <v>46293</v>
      </c>
      <c r="F2767" t="s">
        <v>16141</v>
      </c>
      <c r="G2767" s="183" t="s">
        <v>16142</v>
      </c>
      <c r="H2767" t="s">
        <v>16143</v>
      </c>
    </row>
    <row r="2768" spans="1:8" x14ac:dyDescent="0.2">
      <c r="A2768" s="183" t="s">
        <v>4853</v>
      </c>
      <c r="B2768" t="s">
        <v>8748</v>
      </c>
      <c r="C2768">
        <v>57</v>
      </c>
      <c r="D2768" s="221" t="s">
        <v>3057</v>
      </c>
      <c r="E2768" s="186">
        <v>46293</v>
      </c>
      <c r="F2768" t="s">
        <v>16141</v>
      </c>
      <c r="G2768" s="183" t="s">
        <v>16142</v>
      </c>
      <c r="H2768" t="s">
        <v>16143</v>
      </c>
    </row>
    <row r="2769" spans="1:8" x14ac:dyDescent="0.2">
      <c r="A2769" s="183" t="s">
        <v>4854</v>
      </c>
      <c r="B2769" t="s">
        <v>8749</v>
      </c>
      <c r="C2769">
        <v>41</v>
      </c>
      <c r="D2769" s="221" t="s">
        <v>3057</v>
      </c>
      <c r="E2769" s="186">
        <v>46293</v>
      </c>
      <c r="F2769" t="s">
        <v>16141</v>
      </c>
      <c r="G2769" s="183" t="s">
        <v>16142</v>
      </c>
      <c r="H2769" t="s">
        <v>16143</v>
      </c>
    </row>
    <row r="2770" spans="1:8" x14ac:dyDescent="0.2">
      <c r="A2770" s="183" t="s">
        <v>4855</v>
      </c>
      <c r="B2770" t="s">
        <v>8750</v>
      </c>
      <c r="C2770">
        <v>59</v>
      </c>
      <c r="D2770" s="221" t="s">
        <v>3057</v>
      </c>
      <c r="E2770" s="186">
        <v>46293</v>
      </c>
      <c r="F2770" t="s">
        <v>16141</v>
      </c>
      <c r="G2770" s="183" t="s">
        <v>16142</v>
      </c>
      <c r="H2770" t="s">
        <v>16143</v>
      </c>
    </row>
    <row r="2771" spans="1:8" x14ac:dyDescent="0.2">
      <c r="A2771" s="183" t="s">
        <v>4856</v>
      </c>
      <c r="B2771" t="s">
        <v>8751</v>
      </c>
      <c r="C2771">
        <v>91</v>
      </c>
      <c r="D2771" s="221" t="s">
        <v>3057</v>
      </c>
      <c r="E2771" s="186">
        <v>46293</v>
      </c>
      <c r="F2771" t="s">
        <v>16141</v>
      </c>
      <c r="G2771" s="183" t="s">
        <v>16142</v>
      </c>
      <c r="H2771" t="s">
        <v>16143</v>
      </c>
    </row>
    <row r="2772" spans="1:8" x14ac:dyDescent="0.2">
      <c r="A2772" s="183" t="s">
        <v>4857</v>
      </c>
      <c r="B2772" t="s">
        <v>8752</v>
      </c>
      <c r="C2772">
        <v>23</v>
      </c>
      <c r="D2772" s="221" t="s">
        <v>3057</v>
      </c>
      <c r="E2772" s="186">
        <v>46293</v>
      </c>
      <c r="F2772" t="s">
        <v>16141</v>
      </c>
      <c r="G2772" s="183" t="s">
        <v>16142</v>
      </c>
      <c r="H2772" t="s">
        <v>16143</v>
      </c>
    </row>
    <row r="2773" spans="1:8" x14ac:dyDescent="0.2">
      <c r="A2773" s="183" t="s">
        <v>4858</v>
      </c>
      <c r="B2773" t="s">
        <v>8753</v>
      </c>
      <c r="C2773">
        <v>66</v>
      </c>
      <c r="D2773" s="221" t="s">
        <v>3057</v>
      </c>
      <c r="E2773" s="186">
        <v>46293</v>
      </c>
      <c r="F2773" t="s">
        <v>16141</v>
      </c>
      <c r="G2773" s="183" t="s">
        <v>16142</v>
      </c>
      <c r="H2773" t="s">
        <v>16143</v>
      </c>
    </row>
    <row r="2774" spans="1:8" x14ac:dyDescent="0.2">
      <c r="A2774" s="183" t="s">
        <v>4859</v>
      </c>
      <c r="B2774" t="s">
        <v>8754</v>
      </c>
      <c r="C2774">
        <v>251</v>
      </c>
      <c r="D2774" s="221" t="s">
        <v>3057</v>
      </c>
      <c r="E2774" s="186">
        <v>46293</v>
      </c>
      <c r="F2774" t="s">
        <v>16141</v>
      </c>
      <c r="G2774" s="183" t="s">
        <v>16142</v>
      </c>
      <c r="H2774" t="s">
        <v>16143</v>
      </c>
    </row>
    <row r="2775" spans="1:8" x14ac:dyDescent="0.2">
      <c r="A2775" s="183" t="s">
        <v>4860</v>
      </c>
      <c r="B2775" t="s">
        <v>8755</v>
      </c>
      <c r="C2775">
        <v>132</v>
      </c>
      <c r="D2775" s="221" t="s">
        <v>3057</v>
      </c>
      <c r="E2775" s="186">
        <v>46293</v>
      </c>
      <c r="F2775" t="s">
        <v>16141</v>
      </c>
      <c r="G2775" s="183" t="s">
        <v>16142</v>
      </c>
      <c r="H2775" t="s">
        <v>16143</v>
      </c>
    </row>
    <row r="2776" spans="1:8" x14ac:dyDescent="0.2">
      <c r="A2776" s="183" t="s">
        <v>4861</v>
      </c>
      <c r="B2776" t="s">
        <v>8756</v>
      </c>
      <c r="C2776">
        <v>40</v>
      </c>
      <c r="D2776" s="221" t="s">
        <v>3057</v>
      </c>
      <c r="E2776" s="186">
        <v>46293</v>
      </c>
      <c r="F2776" t="s">
        <v>16141</v>
      </c>
      <c r="G2776" s="183" t="s">
        <v>16142</v>
      </c>
      <c r="H2776" t="s">
        <v>16143</v>
      </c>
    </row>
    <row r="2777" spans="1:8" x14ac:dyDescent="0.2">
      <c r="A2777" s="183" t="s">
        <v>4862</v>
      </c>
      <c r="B2777" t="s">
        <v>8757</v>
      </c>
      <c r="C2777">
        <v>1288</v>
      </c>
      <c r="D2777" s="221" t="s">
        <v>3057</v>
      </c>
      <c r="E2777" s="186">
        <v>46293</v>
      </c>
      <c r="F2777" t="s">
        <v>16141</v>
      </c>
      <c r="G2777" s="183" t="s">
        <v>16142</v>
      </c>
      <c r="H2777" t="s">
        <v>16143</v>
      </c>
    </row>
    <row r="2778" spans="1:8" x14ac:dyDescent="0.2">
      <c r="A2778" s="183" t="s">
        <v>4863</v>
      </c>
      <c r="B2778" t="s">
        <v>8758</v>
      </c>
      <c r="C2778">
        <v>276</v>
      </c>
      <c r="D2778" s="221" t="s">
        <v>3057</v>
      </c>
      <c r="E2778" s="186">
        <v>46293</v>
      </c>
      <c r="F2778" t="s">
        <v>16141</v>
      </c>
      <c r="G2778" s="183" t="s">
        <v>16142</v>
      </c>
      <c r="H2778" t="s">
        <v>16143</v>
      </c>
    </row>
    <row r="2779" spans="1:8" x14ac:dyDescent="0.2">
      <c r="A2779" s="183" t="s">
        <v>4864</v>
      </c>
      <c r="B2779" t="s">
        <v>8759</v>
      </c>
      <c r="C2779">
        <v>273</v>
      </c>
      <c r="D2779" s="221" t="s">
        <v>3057</v>
      </c>
      <c r="E2779" s="186">
        <v>46293</v>
      </c>
      <c r="F2779" t="s">
        <v>16141</v>
      </c>
      <c r="G2779" s="183" t="s">
        <v>16142</v>
      </c>
      <c r="H2779" t="s">
        <v>16143</v>
      </c>
    </row>
    <row r="2780" spans="1:8" x14ac:dyDescent="0.2">
      <c r="A2780" s="183" t="s">
        <v>4865</v>
      </c>
      <c r="B2780" t="s">
        <v>8760</v>
      </c>
      <c r="C2780">
        <v>17</v>
      </c>
      <c r="D2780" s="221" t="s">
        <v>3057</v>
      </c>
      <c r="E2780" s="186">
        <v>46293</v>
      </c>
      <c r="F2780" t="s">
        <v>16141</v>
      </c>
      <c r="G2780" s="183" t="s">
        <v>16142</v>
      </c>
      <c r="H2780" t="s">
        <v>16143</v>
      </c>
    </row>
    <row r="2781" spans="1:8" x14ac:dyDescent="0.2">
      <c r="A2781" s="183" t="s">
        <v>4866</v>
      </c>
      <c r="B2781" t="s">
        <v>8766</v>
      </c>
      <c r="C2781">
        <v>95</v>
      </c>
      <c r="D2781" s="221" t="s">
        <v>3057</v>
      </c>
      <c r="E2781" s="186">
        <v>46293</v>
      </c>
      <c r="F2781" t="s">
        <v>16141</v>
      </c>
      <c r="G2781" s="183" t="s">
        <v>16142</v>
      </c>
      <c r="H2781" t="s">
        <v>16143</v>
      </c>
    </row>
    <row r="2782" spans="1:8" x14ac:dyDescent="0.2">
      <c r="A2782" s="183" t="s">
        <v>4867</v>
      </c>
      <c r="B2782" t="s">
        <v>4868</v>
      </c>
      <c r="C2782">
        <v>93</v>
      </c>
      <c r="D2782" s="221" t="s">
        <v>3057</v>
      </c>
      <c r="E2782" s="186">
        <v>46293</v>
      </c>
      <c r="F2782" t="s">
        <v>16141</v>
      </c>
      <c r="G2782" s="183" t="s">
        <v>16142</v>
      </c>
      <c r="H2782" t="s">
        <v>16143</v>
      </c>
    </row>
    <row r="2783" spans="1:8" x14ac:dyDescent="0.2">
      <c r="A2783" s="183" t="s">
        <v>4869</v>
      </c>
      <c r="B2783" t="s">
        <v>8767</v>
      </c>
      <c r="C2783">
        <v>16</v>
      </c>
      <c r="D2783" s="221" t="s">
        <v>3057</v>
      </c>
      <c r="E2783" s="186">
        <v>46293</v>
      </c>
      <c r="F2783" t="s">
        <v>16141</v>
      </c>
      <c r="G2783" s="183" t="s">
        <v>16142</v>
      </c>
      <c r="H2783" t="s">
        <v>16143</v>
      </c>
    </row>
    <row r="2784" spans="1:8" x14ac:dyDescent="0.2">
      <c r="A2784" s="183" t="s">
        <v>8768</v>
      </c>
      <c r="B2784" t="s">
        <v>4870</v>
      </c>
      <c r="C2784">
        <v>17</v>
      </c>
      <c r="D2784" s="221" t="s">
        <v>3057</v>
      </c>
      <c r="E2784" s="186">
        <v>46293</v>
      </c>
      <c r="F2784" t="s">
        <v>16141</v>
      </c>
      <c r="G2784" s="183" t="s">
        <v>16142</v>
      </c>
      <c r="H2784" t="s">
        <v>16143</v>
      </c>
    </row>
    <row r="2785" spans="1:8" x14ac:dyDescent="0.2">
      <c r="A2785" s="183" t="s">
        <v>8769</v>
      </c>
      <c r="B2785" t="s">
        <v>4871</v>
      </c>
      <c r="C2785">
        <v>14</v>
      </c>
      <c r="D2785" s="221" t="s">
        <v>3057</v>
      </c>
      <c r="E2785" s="186">
        <v>46293</v>
      </c>
      <c r="F2785" t="s">
        <v>16141</v>
      </c>
      <c r="G2785" s="183" t="s">
        <v>16142</v>
      </c>
      <c r="H2785" t="s">
        <v>16143</v>
      </c>
    </row>
    <row r="2786" spans="1:8" x14ac:dyDescent="0.2">
      <c r="A2786" s="183" t="s">
        <v>4872</v>
      </c>
      <c r="B2786" t="s">
        <v>8770</v>
      </c>
      <c r="C2786">
        <v>16</v>
      </c>
      <c r="D2786" s="221" t="s">
        <v>3057</v>
      </c>
      <c r="E2786" s="186">
        <v>46293</v>
      </c>
      <c r="F2786" t="s">
        <v>16141</v>
      </c>
      <c r="G2786" s="183" t="s">
        <v>16142</v>
      </c>
      <c r="H2786" t="s">
        <v>16143</v>
      </c>
    </row>
    <row r="2787" spans="1:8" x14ac:dyDescent="0.2">
      <c r="A2787" s="183" t="s">
        <v>4873</v>
      </c>
      <c r="B2787" t="s">
        <v>8771</v>
      </c>
      <c r="C2787">
        <v>19</v>
      </c>
      <c r="D2787" s="221" t="s">
        <v>3057</v>
      </c>
      <c r="E2787" s="186">
        <v>46293</v>
      </c>
      <c r="F2787" t="s">
        <v>16141</v>
      </c>
      <c r="G2787" s="183" t="s">
        <v>16142</v>
      </c>
      <c r="H2787" t="s">
        <v>16143</v>
      </c>
    </row>
    <row r="2788" spans="1:8" x14ac:dyDescent="0.2">
      <c r="A2788" s="183" t="s">
        <v>8772</v>
      </c>
      <c r="B2788" t="s">
        <v>8773</v>
      </c>
      <c r="C2788">
        <v>2</v>
      </c>
      <c r="D2788" s="221" t="s">
        <v>3057</v>
      </c>
      <c r="E2788" s="186">
        <v>46293</v>
      </c>
      <c r="F2788" t="s">
        <v>16141</v>
      </c>
      <c r="G2788" s="183" t="s">
        <v>16142</v>
      </c>
      <c r="H2788" t="s">
        <v>16143</v>
      </c>
    </row>
    <row r="2789" spans="1:8" x14ac:dyDescent="0.2">
      <c r="A2789" s="183" t="s">
        <v>8774</v>
      </c>
      <c r="B2789" t="s">
        <v>8775</v>
      </c>
      <c r="C2789">
        <v>11</v>
      </c>
      <c r="D2789" s="221" t="s">
        <v>3057</v>
      </c>
      <c r="E2789" s="186">
        <v>46293</v>
      </c>
      <c r="F2789" t="s">
        <v>16141</v>
      </c>
      <c r="G2789" s="183" t="s">
        <v>16142</v>
      </c>
      <c r="H2789" t="s">
        <v>16143</v>
      </c>
    </row>
    <row r="2790" spans="1:8" x14ac:dyDescent="0.2">
      <c r="A2790" s="183" t="s">
        <v>4874</v>
      </c>
      <c r="B2790" t="s">
        <v>8776</v>
      </c>
      <c r="C2790">
        <v>3</v>
      </c>
      <c r="D2790" s="221" t="s">
        <v>3057</v>
      </c>
      <c r="E2790" s="186">
        <v>46293</v>
      </c>
      <c r="F2790" t="s">
        <v>16141</v>
      </c>
      <c r="G2790" s="183" t="s">
        <v>16142</v>
      </c>
      <c r="H2790" t="s">
        <v>16143</v>
      </c>
    </row>
    <row r="2791" spans="1:8" x14ac:dyDescent="0.2">
      <c r="A2791" s="183" t="s">
        <v>8777</v>
      </c>
      <c r="B2791" t="s">
        <v>8778</v>
      </c>
      <c r="C2791">
        <v>11</v>
      </c>
      <c r="D2791" s="221" t="s">
        <v>3057</v>
      </c>
      <c r="E2791" s="186">
        <v>46293</v>
      </c>
      <c r="F2791" t="s">
        <v>16141</v>
      </c>
      <c r="G2791" s="183" t="s">
        <v>16142</v>
      </c>
      <c r="H2791" t="s">
        <v>16143</v>
      </c>
    </row>
    <row r="2792" spans="1:8" x14ac:dyDescent="0.2">
      <c r="A2792" s="183" t="s">
        <v>8779</v>
      </c>
      <c r="B2792" t="s">
        <v>8780</v>
      </c>
      <c r="C2792">
        <v>6</v>
      </c>
      <c r="D2792" s="221" t="s">
        <v>3057</v>
      </c>
      <c r="E2792" s="186">
        <v>46293</v>
      </c>
      <c r="F2792" t="s">
        <v>16141</v>
      </c>
      <c r="G2792" s="183" t="s">
        <v>16142</v>
      </c>
      <c r="H2792" t="s">
        <v>16143</v>
      </c>
    </row>
    <row r="2793" spans="1:8" x14ac:dyDescent="0.2">
      <c r="A2793" s="183" t="s">
        <v>8781</v>
      </c>
      <c r="B2793" t="s">
        <v>8782</v>
      </c>
      <c r="C2793">
        <v>4</v>
      </c>
      <c r="D2793" s="221" t="s">
        <v>3057</v>
      </c>
      <c r="E2793" s="186">
        <v>46293</v>
      </c>
      <c r="F2793" t="s">
        <v>16141</v>
      </c>
      <c r="G2793" s="183" t="s">
        <v>16142</v>
      </c>
      <c r="H2793" t="s">
        <v>16143</v>
      </c>
    </row>
    <row r="2794" spans="1:8" x14ac:dyDescent="0.2">
      <c r="A2794" s="183" t="s">
        <v>8783</v>
      </c>
      <c r="B2794" t="s">
        <v>8784</v>
      </c>
      <c r="C2794">
        <v>3</v>
      </c>
      <c r="D2794" s="221" t="s">
        <v>3057</v>
      </c>
      <c r="E2794" s="186">
        <v>46293</v>
      </c>
      <c r="F2794" t="s">
        <v>16141</v>
      </c>
      <c r="G2794" s="183" t="s">
        <v>16142</v>
      </c>
      <c r="H2794" t="s">
        <v>16143</v>
      </c>
    </row>
    <row r="2795" spans="1:8" x14ac:dyDescent="0.2">
      <c r="A2795" s="183" t="s">
        <v>8785</v>
      </c>
      <c r="B2795" t="s">
        <v>8786</v>
      </c>
      <c r="C2795">
        <v>9</v>
      </c>
      <c r="D2795" s="221" t="s">
        <v>3057</v>
      </c>
      <c r="E2795" s="186">
        <v>46293</v>
      </c>
      <c r="F2795" t="s">
        <v>16141</v>
      </c>
      <c r="G2795" s="183" t="s">
        <v>16142</v>
      </c>
      <c r="H2795" t="s">
        <v>16143</v>
      </c>
    </row>
    <row r="2796" spans="1:8" x14ac:dyDescent="0.2">
      <c r="A2796" s="183" t="s">
        <v>4875</v>
      </c>
      <c r="B2796" t="s">
        <v>8787</v>
      </c>
      <c r="C2796">
        <v>2</v>
      </c>
      <c r="D2796" s="221" t="s">
        <v>3057</v>
      </c>
      <c r="E2796" s="186">
        <v>46293</v>
      </c>
      <c r="F2796" t="s">
        <v>16141</v>
      </c>
      <c r="G2796" s="183" t="s">
        <v>16142</v>
      </c>
      <c r="H2796" t="s">
        <v>16143</v>
      </c>
    </row>
    <row r="2797" spans="1:8" x14ac:dyDescent="0.2">
      <c r="A2797" s="183" t="s">
        <v>8788</v>
      </c>
      <c r="B2797" t="s">
        <v>8789</v>
      </c>
      <c r="C2797">
        <v>7</v>
      </c>
      <c r="D2797" s="221" t="s">
        <v>3057</v>
      </c>
      <c r="E2797" s="186">
        <v>46293</v>
      </c>
      <c r="F2797" t="s">
        <v>16141</v>
      </c>
      <c r="G2797" s="183" t="s">
        <v>16142</v>
      </c>
      <c r="H2797" t="s">
        <v>16143</v>
      </c>
    </row>
    <row r="2798" spans="1:8" x14ac:dyDescent="0.2">
      <c r="A2798" s="183" t="s">
        <v>8790</v>
      </c>
      <c r="B2798" t="s">
        <v>8791</v>
      </c>
      <c r="C2798">
        <v>5</v>
      </c>
      <c r="D2798" s="221" t="s">
        <v>3057</v>
      </c>
      <c r="E2798" s="186">
        <v>46293</v>
      </c>
      <c r="F2798" t="s">
        <v>16141</v>
      </c>
      <c r="G2798" s="183" t="s">
        <v>16142</v>
      </c>
      <c r="H2798" t="s">
        <v>16143</v>
      </c>
    </row>
    <row r="2799" spans="1:8" x14ac:dyDescent="0.2">
      <c r="A2799" s="183" t="s">
        <v>8792</v>
      </c>
      <c r="B2799" t="s">
        <v>8793</v>
      </c>
      <c r="C2799">
        <v>10</v>
      </c>
      <c r="D2799" s="221" t="s">
        <v>3057</v>
      </c>
      <c r="E2799" s="186">
        <v>46293</v>
      </c>
      <c r="F2799" t="s">
        <v>16141</v>
      </c>
      <c r="G2799" s="183" t="s">
        <v>16142</v>
      </c>
      <c r="H2799" t="s">
        <v>16143</v>
      </c>
    </row>
    <row r="2800" spans="1:8" x14ac:dyDescent="0.2">
      <c r="A2800" s="183" t="s">
        <v>4876</v>
      </c>
      <c r="B2800" t="s">
        <v>4877</v>
      </c>
      <c r="C2800">
        <v>75</v>
      </c>
      <c r="D2800" s="221" t="s">
        <v>3057</v>
      </c>
      <c r="E2800" s="186">
        <v>46293</v>
      </c>
      <c r="F2800" t="s">
        <v>16141</v>
      </c>
      <c r="G2800" s="183" t="s">
        <v>16142</v>
      </c>
      <c r="H2800" t="s">
        <v>16143</v>
      </c>
    </row>
    <row r="2801" spans="1:8" x14ac:dyDescent="0.2">
      <c r="A2801" s="183" t="s">
        <v>4878</v>
      </c>
      <c r="B2801" t="s">
        <v>8794</v>
      </c>
      <c r="C2801">
        <v>2</v>
      </c>
      <c r="D2801" s="221" t="s">
        <v>3057</v>
      </c>
      <c r="E2801" s="186">
        <v>46293</v>
      </c>
      <c r="F2801" t="s">
        <v>16141</v>
      </c>
      <c r="G2801" s="183" t="s">
        <v>16142</v>
      </c>
      <c r="H2801" t="s">
        <v>16143</v>
      </c>
    </row>
    <row r="2802" spans="1:8" x14ac:dyDescent="0.2">
      <c r="A2802" s="183" t="s">
        <v>4879</v>
      </c>
      <c r="B2802" t="s">
        <v>8795</v>
      </c>
      <c r="C2802">
        <v>1</v>
      </c>
      <c r="D2802" s="221" t="s">
        <v>3057</v>
      </c>
      <c r="E2802" s="186">
        <v>46293</v>
      </c>
      <c r="F2802" t="s">
        <v>16141</v>
      </c>
      <c r="G2802" s="183" t="s">
        <v>16142</v>
      </c>
      <c r="H2802" t="s">
        <v>16143</v>
      </c>
    </row>
    <row r="2803" spans="1:8" x14ac:dyDescent="0.2">
      <c r="A2803" s="183" t="s">
        <v>4880</v>
      </c>
      <c r="B2803" t="s">
        <v>8796</v>
      </c>
      <c r="C2803">
        <v>22</v>
      </c>
      <c r="D2803" s="221" t="s">
        <v>3057</v>
      </c>
      <c r="E2803" s="186">
        <v>46293</v>
      </c>
      <c r="F2803" t="s">
        <v>16141</v>
      </c>
      <c r="G2803" s="183" t="s">
        <v>16142</v>
      </c>
      <c r="H2803" t="s">
        <v>16143</v>
      </c>
    </row>
    <row r="2804" spans="1:8" x14ac:dyDescent="0.2">
      <c r="A2804" s="183" t="s">
        <v>4881</v>
      </c>
      <c r="B2804" t="s">
        <v>8797</v>
      </c>
      <c r="C2804">
        <v>20</v>
      </c>
      <c r="D2804" s="221" t="s">
        <v>3057</v>
      </c>
      <c r="E2804" s="186">
        <v>46293</v>
      </c>
      <c r="F2804" t="s">
        <v>16141</v>
      </c>
      <c r="G2804" s="183" t="s">
        <v>16142</v>
      </c>
      <c r="H2804" t="s">
        <v>16143</v>
      </c>
    </row>
    <row r="2805" spans="1:8" x14ac:dyDescent="0.2">
      <c r="A2805" s="183" t="s">
        <v>8798</v>
      </c>
      <c r="B2805" t="s">
        <v>8799</v>
      </c>
      <c r="C2805">
        <v>18</v>
      </c>
      <c r="D2805" s="221" t="s">
        <v>3057</v>
      </c>
      <c r="E2805" s="186">
        <v>46293</v>
      </c>
      <c r="F2805" t="s">
        <v>16141</v>
      </c>
      <c r="G2805" s="183" t="s">
        <v>16142</v>
      </c>
      <c r="H2805" t="s">
        <v>16143</v>
      </c>
    </row>
    <row r="2806" spans="1:8" x14ac:dyDescent="0.2">
      <c r="A2806" s="183" t="s">
        <v>8800</v>
      </c>
      <c r="B2806" t="s">
        <v>3627</v>
      </c>
      <c r="C2806">
        <v>20</v>
      </c>
      <c r="D2806" s="221" t="s">
        <v>3057</v>
      </c>
      <c r="E2806" s="186">
        <v>46293</v>
      </c>
      <c r="F2806" t="s">
        <v>16141</v>
      </c>
      <c r="G2806" s="183" t="s">
        <v>16142</v>
      </c>
      <c r="H2806" t="s">
        <v>16143</v>
      </c>
    </row>
    <row r="2807" spans="1:8" x14ac:dyDescent="0.2">
      <c r="A2807" s="183" t="s">
        <v>4882</v>
      </c>
      <c r="B2807" t="s">
        <v>8801</v>
      </c>
      <c r="C2807">
        <v>16</v>
      </c>
      <c r="D2807" s="221" t="s">
        <v>3057</v>
      </c>
      <c r="E2807" s="186">
        <v>46293</v>
      </c>
      <c r="F2807" t="s">
        <v>16141</v>
      </c>
      <c r="G2807" s="183" t="s">
        <v>16142</v>
      </c>
      <c r="H2807" t="s">
        <v>16143</v>
      </c>
    </row>
    <row r="2808" spans="1:8" x14ac:dyDescent="0.2">
      <c r="A2808" s="183" t="s">
        <v>4883</v>
      </c>
      <c r="B2808" t="s">
        <v>8802</v>
      </c>
      <c r="C2808">
        <v>4</v>
      </c>
      <c r="D2808" s="221" t="s">
        <v>3057</v>
      </c>
      <c r="E2808" s="186">
        <v>46293</v>
      </c>
      <c r="F2808" t="s">
        <v>16141</v>
      </c>
      <c r="G2808" s="183" t="s">
        <v>16142</v>
      </c>
      <c r="H2808" t="s">
        <v>16143</v>
      </c>
    </row>
    <row r="2809" spans="1:8" x14ac:dyDescent="0.2">
      <c r="A2809" s="183" t="s">
        <v>4884</v>
      </c>
      <c r="B2809" t="s">
        <v>8803</v>
      </c>
      <c r="C2809">
        <v>9</v>
      </c>
      <c r="D2809" s="221" t="s">
        <v>3057</v>
      </c>
      <c r="E2809" s="186">
        <v>46293</v>
      </c>
      <c r="F2809" t="s">
        <v>16141</v>
      </c>
      <c r="G2809" s="183" t="s">
        <v>16142</v>
      </c>
      <c r="H2809" t="s">
        <v>16143</v>
      </c>
    </row>
    <row r="2810" spans="1:8" x14ac:dyDescent="0.2">
      <c r="A2810" s="183" t="s">
        <v>4885</v>
      </c>
      <c r="B2810" t="s">
        <v>8804</v>
      </c>
      <c r="C2810">
        <v>1</v>
      </c>
      <c r="D2810" s="221" t="s">
        <v>3057</v>
      </c>
      <c r="E2810" s="186">
        <v>46293</v>
      </c>
      <c r="F2810" t="s">
        <v>16141</v>
      </c>
      <c r="G2810" s="183" t="s">
        <v>16142</v>
      </c>
      <c r="H2810" t="s">
        <v>16143</v>
      </c>
    </row>
    <row r="2811" spans="1:8" x14ac:dyDescent="0.2">
      <c r="A2811" s="183" t="s">
        <v>4886</v>
      </c>
      <c r="B2811" t="s">
        <v>8805</v>
      </c>
      <c r="C2811">
        <v>14</v>
      </c>
      <c r="D2811" s="221" t="s">
        <v>3057</v>
      </c>
      <c r="E2811" s="186">
        <v>46293</v>
      </c>
      <c r="F2811" t="s">
        <v>16141</v>
      </c>
      <c r="G2811" s="183" t="s">
        <v>16142</v>
      </c>
      <c r="H2811" t="s">
        <v>16143</v>
      </c>
    </row>
    <row r="2812" spans="1:8" x14ac:dyDescent="0.2">
      <c r="A2812" s="183" t="s">
        <v>4887</v>
      </c>
      <c r="B2812" t="s">
        <v>8806</v>
      </c>
      <c r="C2812">
        <v>5</v>
      </c>
      <c r="D2812" s="221" t="s">
        <v>3057</v>
      </c>
      <c r="E2812" s="186">
        <v>46293</v>
      </c>
      <c r="F2812" t="s">
        <v>16141</v>
      </c>
      <c r="G2812" s="183" t="s">
        <v>16142</v>
      </c>
      <c r="H2812" t="s">
        <v>16143</v>
      </c>
    </row>
    <row r="2813" spans="1:8" x14ac:dyDescent="0.2">
      <c r="A2813" s="183" t="s">
        <v>8807</v>
      </c>
      <c r="B2813" t="s">
        <v>8808</v>
      </c>
      <c r="C2813">
        <v>17</v>
      </c>
      <c r="D2813" s="221" t="s">
        <v>3057</v>
      </c>
      <c r="E2813" s="186">
        <v>46293</v>
      </c>
      <c r="F2813" t="s">
        <v>16141</v>
      </c>
      <c r="G2813" s="183" t="s">
        <v>16142</v>
      </c>
      <c r="H2813" t="s">
        <v>16143</v>
      </c>
    </row>
    <row r="2814" spans="1:8" x14ac:dyDescent="0.2">
      <c r="A2814" s="183" t="s">
        <v>8809</v>
      </c>
      <c r="B2814" t="s">
        <v>3628</v>
      </c>
      <c r="C2814">
        <v>19</v>
      </c>
      <c r="D2814" s="221" t="s">
        <v>3057</v>
      </c>
      <c r="E2814" s="186">
        <v>46293</v>
      </c>
      <c r="F2814" t="s">
        <v>16141</v>
      </c>
      <c r="G2814" s="183" t="s">
        <v>16142</v>
      </c>
      <c r="H2814" t="s">
        <v>16143</v>
      </c>
    </row>
    <row r="2815" spans="1:8" x14ac:dyDescent="0.2">
      <c r="A2815" s="183" t="s">
        <v>4888</v>
      </c>
      <c r="B2815" t="s">
        <v>8810</v>
      </c>
      <c r="C2815">
        <v>7</v>
      </c>
      <c r="D2815" s="221" t="s">
        <v>3057</v>
      </c>
      <c r="E2815" s="186">
        <v>46293</v>
      </c>
      <c r="F2815" t="s">
        <v>16141</v>
      </c>
      <c r="G2815" s="183" t="s">
        <v>16142</v>
      </c>
      <c r="H2815" t="s">
        <v>16143</v>
      </c>
    </row>
    <row r="2816" spans="1:8" x14ac:dyDescent="0.2">
      <c r="A2816" s="183" t="s">
        <v>4889</v>
      </c>
      <c r="B2816" t="s">
        <v>8811</v>
      </c>
      <c r="C2816">
        <v>3</v>
      </c>
      <c r="D2816" s="221" t="s">
        <v>3057</v>
      </c>
      <c r="E2816" s="186">
        <v>46293</v>
      </c>
      <c r="F2816" t="s">
        <v>16141</v>
      </c>
      <c r="G2816" s="183" t="s">
        <v>16142</v>
      </c>
      <c r="H2816" t="s">
        <v>16143</v>
      </c>
    </row>
    <row r="2817" spans="1:8" x14ac:dyDescent="0.2">
      <c r="A2817" s="183" t="s">
        <v>4890</v>
      </c>
      <c r="B2817" t="s">
        <v>8812</v>
      </c>
      <c r="C2817">
        <v>1</v>
      </c>
      <c r="D2817" s="221" t="s">
        <v>3057</v>
      </c>
      <c r="E2817" s="186">
        <v>46293</v>
      </c>
      <c r="F2817" t="s">
        <v>16141</v>
      </c>
      <c r="G2817" s="183" t="s">
        <v>16142</v>
      </c>
      <c r="H2817" t="s">
        <v>16143</v>
      </c>
    </row>
    <row r="2818" spans="1:8" x14ac:dyDescent="0.2">
      <c r="A2818" s="183" t="s">
        <v>4891</v>
      </c>
      <c r="B2818" t="s">
        <v>8813</v>
      </c>
      <c r="C2818">
        <v>5</v>
      </c>
      <c r="D2818" s="221" t="s">
        <v>3057</v>
      </c>
      <c r="E2818" s="186">
        <v>46293</v>
      </c>
      <c r="F2818" t="s">
        <v>16141</v>
      </c>
      <c r="G2818" s="183" t="s">
        <v>16142</v>
      </c>
      <c r="H2818" t="s">
        <v>16143</v>
      </c>
    </row>
    <row r="2819" spans="1:8" x14ac:dyDescent="0.2">
      <c r="A2819" s="183" t="s">
        <v>4892</v>
      </c>
      <c r="B2819" t="s">
        <v>4893</v>
      </c>
      <c r="C2819">
        <v>14</v>
      </c>
      <c r="D2819" s="221" t="s">
        <v>3057</v>
      </c>
      <c r="E2819" s="186">
        <v>46293</v>
      </c>
      <c r="F2819" t="s">
        <v>16141</v>
      </c>
      <c r="G2819" s="183" t="s">
        <v>16142</v>
      </c>
      <c r="H2819" t="s">
        <v>16143</v>
      </c>
    </row>
    <row r="2820" spans="1:8" x14ac:dyDescent="0.2">
      <c r="A2820" s="183" t="s">
        <v>4894</v>
      </c>
      <c r="B2820" t="s">
        <v>8814</v>
      </c>
      <c r="C2820">
        <v>7</v>
      </c>
      <c r="D2820" s="221" t="s">
        <v>3057</v>
      </c>
      <c r="E2820" s="186">
        <v>46293</v>
      </c>
      <c r="F2820" t="s">
        <v>16141</v>
      </c>
      <c r="G2820" s="183" t="s">
        <v>16142</v>
      </c>
      <c r="H2820" t="s">
        <v>16143</v>
      </c>
    </row>
    <row r="2821" spans="1:8" x14ac:dyDescent="0.2">
      <c r="A2821" s="183" t="s">
        <v>4895</v>
      </c>
      <c r="B2821" t="s">
        <v>3629</v>
      </c>
      <c r="C2821">
        <v>28</v>
      </c>
      <c r="D2821" s="221" t="s">
        <v>3057</v>
      </c>
      <c r="E2821" s="186">
        <v>46293</v>
      </c>
      <c r="F2821" t="s">
        <v>16141</v>
      </c>
      <c r="G2821" s="183" t="s">
        <v>16142</v>
      </c>
      <c r="H2821" t="s">
        <v>16143</v>
      </c>
    </row>
    <row r="2822" spans="1:8" x14ac:dyDescent="0.2">
      <c r="A2822" s="183" t="s">
        <v>4896</v>
      </c>
      <c r="B2822" t="s">
        <v>3630</v>
      </c>
      <c r="C2822">
        <v>7</v>
      </c>
      <c r="D2822" s="221" t="s">
        <v>3057</v>
      </c>
      <c r="E2822" s="186">
        <v>46293</v>
      </c>
      <c r="F2822" t="s">
        <v>16141</v>
      </c>
      <c r="G2822" s="183" t="s">
        <v>16142</v>
      </c>
      <c r="H2822" t="s">
        <v>16143</v>
      </c>
    </row>
    <row r="2823" spans="1:8" x14ac:dyDescent="0.2">
      <c r="A2823" s="183" t="s">
        <v>11101</v>
      </c>
      <c r="B2823" t="s">
        <v>11102</v>
      </c>
      <c r="C2823">
        <v>1</v>
      </c>
      <c r="D2823" s="221" t="s">
        <v>3057</v>
      </c>
      <c r="E2823" s="186">
        <v>46293</v>
      </c>
      <c r="F2823" t="s">
        <v>16141</v>
      </c>
      <c r="G2823" s="183" t="s">
        <v>16145</v>
      </c>
      <c r="H2823" t="s">
        <v>16146</v>
      </c>
    </row>
    <row r="2824" spans="1:8" x14ac:dyDescent="0.2">
      <c r="A2824" s="183" t="s">
        <v>11103</v>
      </c>
      <c r="B2824" t="s">
        <v>11104</v>
      </c>
      <c r="C2824">
        <v>2</v>
      </c>
      <c r="D2824" s="221" t="s">
        <v>3057</v>
      </c>
      <c r="E2824" s="186">
        <v>46293</v>
      </c>
      <c r="F2824" t="s">
        <v>16141</v>
      </c>
      <c r="G2824" s="183" t="s">
        <v>16145</v>
      </c>
      <c r="H2824" t="s">
        <v>16146</v>
      </c>
    </row>
    <row r="2825" spans="1:8" x14ac:dyDescent="0.2">
      <c r="A2825" s="183" t="s">
        <v>11105</v>
      </c>
      <c r="B2825" t="s">
        <v>11106</v>
      </c>
      <c r="C2825">
        <v>6</v>
      </c>
      <c r="D2825" s="221" t="s">
        <v>3057</v>
      </c>
      <c r="E2825" s="186">
        <v>46293</v>
      </c>
      <c r="F2825" t="s">
        <v>16141</v>
      </c>
      <c r="G2825" s="183" t="s">
        <v>16145</v>
      </c>
      <c r="H2825" t="s">
        <v>16146</v>
      </c>
    </row>
    <row r="2826" spans="1:8" x14ac:dyDescent="0.2">
      <c r="A2826" s="183" t="s">
        <v>11107</v>
      </c>
      <c r="B2826" t="s">
        <v>11108</v>
      </c>
      <c r="C2826">
        <v>14</v>
      </c>
      <c r="D2826" s="221" t="s">
        <v>3057</v>
      </c>
      <c r="E2826" s="186">
        <v>46293</v>
      </c>
      <c r="F2826" t="s">
        <v>16141</v>
      </c>
      <c r="G2826" s="183" t="s">
        <v>16145</v>
      </c>
      <c r="H2826" t="s">
        <v>16146</v>
      </c>
    </row>
    <row r="2827" spans="1:8" x14ac:dyDescent="0.2">
      <c r="A2827" s="183" t="s">
        <v>11109</v>
      </c>
      <c r="B2827" t="s">
        <v>11110</v>
      </c>
      <c r="C2827">
        <v>215</v>
      </c>
      <c r="D2827" s="221" t="s">
        <v>3057</v>
      </c>
      <c r="E2827" s="186">
        <v>46293</v>
      </c>
      <c r="F2827" t="s">
        <v>16141</v>
      </c>
      <c r="G2827" s="183" t="s">
        <v>16145</v>
      </c>
      <c r="H2827" t="s">
        <v>16146</v>
      </c>
    </row>
    <row r="2828" spans="1:8" x14ac:dyDescent="0.2">
      <c r="A2828" s="183" t="s">
        <v>11111</v>
      </c>
      <c r="B2828" t="s">
        <v>11112</v>
      </c>
      <c r="C2828">
        <v>4</v>
      </c>
      <c r="D2828" s="221" t="s">
        <v>3057</v>
      </c>
      <c r="E2828" s="186">
        <v>46293</v>
      </c>
      <c r="F2828" t="s">
        <v>16141</v>
      </c>
      <c r="G2828" s="183" t="s">
        <v>16145</v>
      </c>
      <c r="H2828" t="s">
        <v>16146</v>
      </c>
    </row>
    <row r="2829" spans="1:8" x14ac:dyDescent="0.2">
      <c r="A2829" s="183" t="s">
        <v>11113</v>
      </c>
      <c r="B2829" t="s">
        <v>11114</v>
      </c>
      <c r="C2829">
        <v>1</v>
      </c>
      <c r="D2829" s="221" t="s">
        <v>3057</v>
      </c>
      <c r="E2829" s="186">
        <v>46293</v>
      </c>
      <c r="F2829" t="s">
        <v>16141</v>
      </c>
      <c r="G2829" s="183" t="s">
        <v>16145</v>
      </c>
      <c r="H2829" t="s">
        <v>16146</v>
      </c>
    </row>
    <row r="2830" spans="1:8" x14ac:dyDescent="0.2">
      <c r="A2830" s="183" t="s">
        <v>11115</v>
      </c>
      <c r="B2830" t="s">
        <v>11116</v>
      </c>
      <c r="C2830">
        <v>1</v>
      </c>
      <c r="D2830" s="221" t="s">
        <v>3057</v>
      </c>
      <c r="E2830" s="186">
        <v>46293</v>
      </c>
      <c r="F2830" t="s">
        <v>16141</v>
      </c>
      <c r="G2830" s="183" t="s">
        <v>16145</v>
      </c>
      <c r="H2830" t="s">
        <v>16146</v>
      </c>
    </row>
    <row r="2831" spans="1:8" x14ac:dyDescent="0.2">
      <c r="A2831" s="183" t="s">
        <v>11117</v>
      </c>
      <c r="B2831" t="s">
        <v>11118</v>
      </c>
      <c r="C2831">
        <v>1</v>
      </c>
      <c r="D2831" s="221" t="s">
        <v>3057</v>
      </c>
      <c r="E2831" s="186">
        <v>46293</v>
      </c>
      <c r="F2831" t="s">
        <v>16141</v>
      </c>
      <c r="G2831" s="183" t="s">
        <v>16145</v>
      </c>
      <c r="H2831" t="s">
        <v>16146</v>
      </c>
    </row>
    <row r="2832" spans="1:8" x14ac:dyDescent="0.2">
      <c r="A2832" s="183" t="s">
        <v>11119</v>
      </c>
      <c r="B2832" t="s">
        <v>11120</v>
      </c>
      <c r="C2832">
        <v>3</v>
      </c>
      <c r="D2832" s="221" t="s">
        <v>3057</v>
      </c>
      <c r="E2832" s="186">
        <v>46293</v>
      </c>
      <c r="F2832" t="s">
        <v>16141</v>
      </c>
      <c r="G2832" s="183" t="s">
        <v>16145</v>
      </c>
      <c r="H2832" t="s">
        <v>16146</v>
      </c>
    </row>
    <row r="2833" spans="1:8" x14ac:dyDescent="0.2">
      <c r="A2833" s="183" t="s">
        <v>11121</v>
      </c>
      <c r="B2833" t="s">
        <v>11122</v>
      </c>
      <c r="C2833">
        <v>1</v>
      </c>
      <c r="D2833" s="221" t="s">
        <v>3057</v>
      </c>
      <c r="E2833" s="186">
        <v>46293</v>
      </c>
      <c r="F2833" t="s">
        <v>16141</v>
      </c>
      <c r="G2833" s="183" t="s">
        <v>16145</v>
      </c>
      <c r="H2833" t="s">
        <v>16146</v>
      </c>
    </row>
    <row r="2834" spans="1:8" x14ac:dyDescent="0.2">
      <c r="A2834" s="183" t="s">
        <v>11123</v>
      </c>
      <c r="B2834" t="s">
        <v>11124</v>
      </c>
      <c r="C2834">
        <v>2</v>
      </c>
      <c r="D2834" s="221" t="s">
        <v>3057</v>
      </c>
      <c r="E2834" s="186">
        <v>46293</v>
      </c>
      <c r="F2834" t="s">
        <v>16141</v>
      </c>
      <c r="G2834" s="183" t="s">
        <v>16145</v>
      </c>
      <c r="H2834" t="s">
        <v>16146</v>
      </c>
    </row>
    <row r="2835" spans="1:8" x14ac:dyDescent="0.2">
      <c r="A2835" s="183" t="s">
        <v>11125</v>
      </c>
      <c r="B2835" t="s">
        <v>11126</v>
      </c>
      <c r="C2835">
        <v>105</v>
      </c>
      <c r="D2835" s="221" t="s">
        <v>3057</v>
      </c>
      <c r="E2835" s="186">
        <v>46293</v>
      </c>
      <c r="F2835" t="s">
        <v>16141</v>
      </c>
      <c r="G2835" s="183" t="s">
        <v>16145</v>
      </c>
      <c r="H2835" t="s">
        <v>16146</v>
      </c>
    </row>
    <row r="2836" spans="1:8" x14ac:dyDescent="0.2">
      <c r="A2836" s="183" t="s">
        <v>11127</v>
      </c>
      <c r="B2836" t="s">
        <v>11128</v>
      </c>
      <c r="C2836">
        <v>80</v>
      </c>
      <c r="D2836" s="221" t="s">
        <v>3057</v>
      </c>
      <c r="E2836" s="186">
        <v>46293</v>
      </c>
      <c r="F2836" t="s">
        <v>16141</v>
      </c>
      <c r="G2836" s="183" t="s">
        <v>16145</v>
      </c>
      <c r="H2836" t="s">
        <v>16146</v>
      </c>
    </row>
    <row r="2837" spans="1:8" x14ac:dyDescent="0.2">
      <c r="A2837" s="183" t="s">
        <v>11129</v>
      </c>
      <c r="B2837" t="s">
        <v>11130</v>
      </c>
      <c r="C2837">
        <v>1</v>
      </c>
      <c r="D2837" s="221" t="s">
        <v>3057</v>
      </c>
      <c r="E2837" s="186">
        <v>46293</v>
      </c>
      <c r="F2837" t="s">
        <v>16141</v>
      </c>
      <c r="G2837" s="183" t="s">
        <v>16145</v>
      </c>
      <c r="H2837" t="s">
        <v>16146</v>
      </c>
    </row>
    <row r="2838" spans="1:8" x14ac:dyDescent="0.2">
      <c r="A2838" s="183" t="s">
        <v>11131</v>
      </c>
      <c r="B2838" t="s">
        <v>11132</v>
      </c>
      <c r="C2838">
        <v>0</v>
      </c>
      <c r="D2838" s="221" t="s">
        <v>3057</v>
      </c>
      <c r="E2838" s="186">
        <v>46293</v>
      </c>
      <c r="F2838" t="s">
        <v>16141</v>
      </c>
      <c r="G2838" s="183" t="s">
        <v>16145</v>
      </c>
      <c r="H2838" t="s">
        <v>16146</v>
      </c>
    </row>
    <row r="2839" spans="1:8" x14ac:dyDescent="0.2">
      <c r="A2839" s="183" t="s">
        <v>11133</v>
      </c>
      <c r="B2839" t="s">
        <v>11134</v>
      </c>
      <c r="C2839">
        <v>0</v>
      </c>
      <c r="D2839" s="221" t="s">
        <v>3057</v>
      </c>
      <c r="E2839" s="186">
        <v>46293</v>
      </c>
      <c r="F2839" t="s">
        <v>16141</v>
      </c>
      <c r="G2839" s="183" t="s">
        <v>16145</v>
      </c>
      <c r="H2839" t="s">
        <v>16146</v>
      </c>
    </row>
    <row r="2840" spans="1:8" x14ac:dyDescent="0.2">
      <c r="A2840" s="183" t="s">
        <v>11135</v>
      </c>
      <c r="B2840" t="s">
        <v>11136</v>
      </c>
      <c r="C2840">
        <v>10</v>
      </c>
      <c r="D2840" s="221" t="s">
        <v>3057</v>
      </c>
      <c r="E2840" s="186">
        <v>46293</v>
      </c>
      <c r="F2840" t="s">
        <v>16141</v>
      </c>
      <c r="G2840" s="183" t="s">
        <v>16145</v>
      </c>
      <c r="H2840" t="s">
        <v>16146</v>
      </c>
    </row>
    <row r="2841" spans="1:8" x14ac:dyDescent="0.2">
      <c r="A2841" s="183" t="s">
        <v>11137</v>
      </c>
      <c r="B2841" t="s">
        <v>11138</v>
      </c>
      <c r="C2841">
        <v>194</v>
      </c>
      <c r="D2841" s="221" t="s">
        <v>3057</v>
      </c>
      <c r="E2841" s="186">
        <v>46293</v>
      </c>
      <c r="F2841" t="s">
        <v>16141</v>
      </c>
      <c r="G2841" s="183" t="s">
        <v>16145</v>
      </c>
      <c r="H2841" t="s">
        <v>16146</v>
      </c>
    </row>
    <row r="2842" spans="1:8" x14ac:dyDescent="0.2">
      <c r="A2842" s="183" t="s">
        <v>11139</v>
      </c>
      <c r="B2842" t="s">
        <v>11140</v>
      </c>
      <c r="C2842">
        <v>20</v>
      </c>
      <c r="D2842" s="221" t="s">
        <v>3057</v>
      </c>
      <c r="E2842" s="186">
        <v>46293</v>
      </c>
      <c r="F2842" t="s">
        <v>16141</v>
      </c>
      <c r="G2842" s="183" t="s">
        <v>16145</v>
      </c>
      <c r="H2842" t="s">
        <v>16146</v>
      </c>
    </row>
    <row r="2843" spans="1:8" x14ac:dyDescent="0.2">
      <c r="A2843" s="183" t="s">
        <v>11141</v>
      </c>
      <c r="B2843" t="s">
        <v>11142</v>
      </c>
      <c r="C2843">
        <v>6</v>
      </c>
      <c r="D2843" s="221" t="s">
        <v>3057</v>
      </c>
      <c r="E2843" s="186">
        <v>46293</v>
      </c>
      <c r="F2843" t="s">
        <v>16141</v>
      </c>
      <c r="G2843" s="183" t="s">
        <v>16145</v>
      </c>
      <c r="H2843" t="s">
        <v>16146</v>
      </c>
    </row>
    <row r="2844" spans="1:8" x14ac:dyDescent="0.2">
      <c r="A2844" s="183" t="s">
        <v>11143</v>
      </c>
      <c r="B2844" t="s">
        <v>11144</v>
      </c>
      <c r="C2844">
        <v>29</v>
      </c>
      <c r="D2844" s="221" t="s">
        <v>3057</v>
      </c>
      <c r="E2844" s="186">
        <v>46293</v>
      </c>
      <c r="F2844" t="s">
        <v>16141</v>
      </c>
      <c r="G2844" s="183" t="s">
        <v>16145</v>
      </c>
      <c r="H2844" t="s">
        <v>16146</v>
      </c>
    </row>
    <row r="2845" spans="1:8" x14ac:dyDescent="0.2">
      <c r="A2845" s="183" t="s">
        <v>11145</v>
      </c>
      <c r="B2845" t="s">
        <v>11146</v>
      </c>
      <c r="C2845">
        <v>1</v>
      </c>
      <c r="D2845" s="221" t="s">
        <v>3057</v>
      </c>
      <c r="E2845" s="186">
        <v>46293</v>
      </c>
      <c r="F2845" t="s">
        <v>16141</v>
      </c>
      <c r="G2845" s="183" t="s">
        <v>16145</v>
      </c>
      <c r="H2845" t="s">
        <v>16146</v>
      </c>
    </row>
    <row r="2846" spans="1:8" x14ac:dyDescent="0.2">
      <c r="A2846" s="183" t="s">
        <v>11147</v>
      </c>
      <c r="B2846" t="s">
        <v>11148</v>
      </c>
      <c r="C2846">
        <v>2</v>
      </c>
      <c r="D2846" s="221" t="s">
        <v>3057</v>
      </c>
      <c r="E2846" s="186">
        <v>46293</v>
      </c>
      <c r="F2846" t="s">
        <v>16141</v>
      </c>
      <c r="G2846" s="183" t="s">
        <v>16145</v>
      </c>
      <c r="H2846" t="s">
        <v>16146</v>
      </c>
    </row>
    <row r="2847" spans="1:8" x14ac:dyDescent="0.2">
      <c r="A2847" s="183" t="s">
        <v>11149</v>
      </c>
      <c r="B2847" t="s">
        <v>11150</v>
      </c>
      <c r="C2847">
        <v>3</v>
      </c>
      <c r="D2847" s="221" t="s">
        <v>3057</v>
      </c>
      <c r="E2847" s="186">
        <v>46293</v>
      </c>
      <c r="F2847" t="s">
        <v>16141</v>
      </c>
      <c r="G2847" s="183" t="s">
        <v>16145</v>
      </c>
      <c r="H2847" t="s">
        <v>16146</v>
      </c>
    </row>
    <row r="2848" spans="1:8" x14ac:dyDescent="0.2">
      <c r="A2848" s="183" t="s">
        <v>11151</v>
      </c>
      <c r="B2848" t="s">
        <v>11152</v>
      </c>
      <c r="C2848">
        <v>5</v>
      </c>
      <c r="D2848" s="221" t="s">
        <v>3057</v>
      </c>
      <c r="E2848" s="186">
        <v>46293</v>
      </c>
      <c r="F2848" t="s">
        <v>16141</v>
      </c>
      <c r="G2848" s="183" t="s">
        <v>16145</v>
      </c>
      <c r="H2848" t="s">
        <v>16146</v>
      </c>
    </row>
    <row r="2849" spans="1:8" x14ac:dyDescent="0.2">
      <c r="A2849" s="183" t="s">
        <v>11153</v>
      </c>
      <c r="B2849" t="s">
        <v>11154</v>
      </c>
      <c r="C2849">
        <v>116</v>
      </c>
      <c r="D2849" s="221" t="s">
        <v>3057</v>
      </c>
      <c r="E2849" s="186">
        <v>46293</v>
      </c>
      <c r="F2849" t="s">
        <v>16141</v>
      </c>
      <c r="G2849" s="183" t="s">
        <v>16145</v>
      </c>
      <c r="H2849" t="s">
        <v>16146</v>
      </c>
    </row>
    <row r="2850" spans="1:8" x14ac:dyDescent="0.2">
      <c r="A2850" s="183" t="s">
        <v>11155</v>
      </c>
      <c r="B2850" t="s">
        <v>11156</v>
      </c>
      <c r="C2850">
        <v>1</v>
      </c>
      <c r="D2850" s="221" t="s">
        <v>3057</v>
      </c>
      <c r="E2850" s="186">
        <v>46293</v>
      </c>
      <c r="F2850" t="s">
        <v>16141</v>
      </c>
      <c r="G2850" s="183" t="s">
        <v>16145</v>
      </c>
      <c r="H2850" t="s">
        <v>16146</v>
      </c>
    </row>
    <row r="2851" spans="1:8" x14ac:dyDescent="0.2">
      <c r="A2851" s="183" t="s">
        <v>11157</v>
      </c>
      <c r="B2851" t="s">
        <v>11158</v>
      </c>
      <c r="C2851">
        <v>61</v>
      </c>
      <c r="D2851" s="221" t="s">
        <v>3057</v>
      </c>
      <c r="E2851" s="186">
        <v>46293</v>
      </c>
      <c r="F2851" t="s">
        <v>16141</v>
      </c>
      <c r="G2851" s="183" t="s">
        <v>16145</v>
      </c>
      <c r="H2851" t="s">
        <v>16146</v>
      </c>
    </row>
    <row r="2852" spans="1:8" x14ac:dyDescent="0.2">
      <c r="A2852" s="183" t="s">
        <v>11159</v>
      </c>
      <c r="B2852" t="s">
        <v>11160</v>
      </c>
      <c r="C2852">
        <v>10</v>
      </c>
      <c r="D2852" s="221" t="s">
        <v>3057</v>
      </c>
      <c r="E2852" s="186">
        <v>46293</v>
      </c>
      <c r="F2852" t="s">
        <v>16141</v>
      </c>
      <c r="G2852" s="183" t="s">
        <v>16145</v>
      </c>
      <c r="H2852" t="s">
        <v>16146</v>
      </c>
    </row>
    <row r="2853" spans="1:8" x14ac:dyDescent="0.2">
      <c r="A2853" s="183" t="s">
        <v>11161</v>
      </c>
      <c r="B2853" t="s">
        <v>11162</v>
      </c>
      <c r="C2853">
        <v>1</v>
      </c>
      <c r="D2853" s="221" t="s">
        <v>3057</v>
      </c>
      <c r="E2853" s="186">
        <v>46293</v>
      </c>
      <c r="F2853" t="s">
        <v>16141</v>
      </c>
      <c r="G2853" s="183" t="s">
        <v>16145</v>
      </c>
      <c r="H2853" t="s">
        <v>16146</v>
      </c>
    </row>
    <row r="2854" spans="1:8" x14ac:dyDescent="0.2">
      <c r="A2854" s="183" t="s">
        <v>11163</v>
      </c>
      <c r="B2854" t="s">
        <v>11164</v>
      </c>
      <c r="C2854">
        <v>6</v>
      </c>
      <c r="D2854" s="221" t="s">
        <v>3057</v>
      </c>
      <c r="E2854" s="186">
        <v>46293</v>
      </c>
      <c r="F2854" t="s">
        <v>16141</v>
      </c>
      <c r="G2854" s="183" t="s">
        <v>16145</v>
      </c>
      <c r="H2854" t="s">
        <v>16146</v>
      </c>
    </row>
    <row r="2855" spans="1:8" x14ac:dyDescent="0.2">
      <c r="A2855" s="183" t="s">
        <v>11165</v>
      </c>
      <c r="B2855" t="s">
        <v>11166</v>
      </c>
      <c r="C2855">
        <v>1</v>
      </c>
      <c r="D2855" s="221" t="s">
        <v>3057</v>
      </c>
      <c r="E2855" s="186">
        <v>46293</v>
      </c>
      <c r="F2855" t="s">
        <v>16141</v>
      </c>
      <c r="G2855" s="183" t="s">
        <v>16145</v>
      </c>
      <c r="H2855" t="s">
        <v>16146</v>
      </c>
    </row>
    <row r="2856" spans="1:8" x14ac:dyDescent="0.2">
      <c r="A2856" s="183" t="s">
        <v>11167</v>
      </c>
      <c r="B2856" t="s">
        <v>11168</v>
      </c>
      <c r="C2856">
        <v>1</v>
      </c>
      <c r="D2856" s="221" t="s">
        <v>3057</v>
      </c>
      <c r="E2856" s="186">
        <v>46293</v>
      </c>
      <c r="F2856" t="s">
        <v>16141</v>
      </c>
      <c r="G2856" s="183" t="s">
        <v>16145</v>
      </c>
      <c r="H2856" t="s">
        <v>16146</v>
      </c>
    </row>
    <row r="2857" spans="1:8" x14ac:dyDescent="0.2">
      <c r="A2857" s="183" t="s">
        <v>11169</v>
      </c>
      <c r="B2857" t="s">
        <v>11170</v>
      </c>
      <c r="C2857">
        <v>0</v>
      </c>
      <c r="D2857" s="221" t="s">
        <v>3057</v>
      </c>
      <c r="E2857" s="186">
        <v>46293</v>
      </c>
      <c r="F2857" t="s">
        <v>16141</v>
      </c>
      <c r="G2857" s="183" t="s">
        <v>16145</v>
      </c>
      <c r="H2857" t="s">
        <v>16146</v>
      </c>
    </row>
    <row r="2858" spans="1:8" x14ac:dyDescent="0.2">
      <c r="A2858" s="183" t="s">
        <v>11171</v>
      </c>
      <c r="B2858" t="s">
        <v>11172</v>
      </c>
      <c r="C2858">
        <v>10</v>
      </c>
      <c r="D2858" s="221" t="s">
        <v>3057</v>
      </c>
      <c r="E2858" s="186">
        <v>46293</v>
      </c>
      <c r="F2858" t="s">
        <v>16141</v>
      </c>
      <c r="G2858" s="183" t="s">
        <v>16145</v>
      </c>
      <c r="H2858" t="s">
        <v>16146</v>
      </c>
    </row>
    <row r="2859" spans="1:8" x14ac:dyDescent="0.2">
      <c r="A2859" s="183" t="s">
        <v>11173</v>
      </c>
      <c r="B2859" t="s">
        <v>11174</v>
      </c>
      <c r="C2859">
        <v>1</v>
      </c>
      <c r="D2859" s="221" t="s">
        <v>3057</v>
      </c>
      <c r="E2859" s="186">
        <v>46293</v>
      </c>
      <c r="F2859" t="s">
        <v>16141</v>
      </c>
      <c r="G2859" s="183" t="s">
        <v>16145</v>
      </c>
      <c r="H2859" t="s">
        <v>16146</v>
      </c>
    </row>
    <row r="2860" spans="1:8" x14ac:dyDescent="0.2">
      <c r="A2860" s="183" t="s">
        <v>11175</v>
      </c>
      <c r="B2860" t="s">
        <v>11176</v>
      </c>
      <c r="C2860">
        <v>2</v>
      </c>
      <c r="D2860" s="221" t="s">
        <v>3057</v>
      </c>
      <c r="E2860" s="186">
        <v>46293</v>
      </c>
      <c r="F2860" t="s">
        <v>16141</v>
      </c>
      <c r="G2860" s="183" t="s">
        <v>16145</v>
      </c>
      <c r="H2860" t="s">
        <v>16146</v>
      </c>
    </row>
    <row r="2861" spans="1:8" x14ac:dyDescent="0.2">
      <c r="A2861" s="183" t="s">
        <v>11177</v>
      </c>
      <c r="B2861" t="s">
        <v>11178</v>
      </c>
      <c r="C2861">
        <v>1</v>
      </c>
      <c r="D2861" s="221" t="s">
        <v>3057</v>
      </c>
      <c r="E2861" s="186">
        <v>46293</v>
      </c>
      <c r="F2861" t="s">
        <v>16141</v>
      </c>
      <c r="G2861" s="183" t="s">
        <v>16145</v>
      </c>
      <c r="H2861" t="s">
        <v>16146</v>
      </c>
    </row>
    <row r="2862" spans="1:8" x14ac:dyDescent="0.2">
      <c r="A2862" s="183" t="s">
        <v>11179</v>
      </c>
      <c r="B2862" t="s">
        <v>11178</v>
      </c>
      <c r="C2862">
        <v>1</v>
      </c>
      <c r="D2862" s="221" t="s">
        <v>3057</v>
      </c>
      <c r="E2862" s="186">
        <v>46293</v>
      </c>
      <c r="F2862" t="s">
        <v>16141</v>
      </c>
      <c r="G2862" s="183" t="s">
        <v>16145</v>
      </c>
      <c r="H2862" t="s">
        <v>16146</v>
      </c>
    </row>
    <row r="2863" spans="1:8" x14ac:dyDescent="0.2">
      <c r="A2863" s="183" t="s">
        <v>11180</v>
      </c>
      <c r="B2863" t="s">
        <v>11181</v>
      </c>
      <c r="C2863">
        <v>80</v>
      </c>
      <c r="D2863" s="221" t="s">
        <v>3057</v>
      </c>
      <c r="E2863" s="186">
        <v>46293</v>
      </c>
      <c r="F2863" t="s">
        <v>16141</v>
      </c>
      <c r="G2863" s="183" t="s">
        <v>16145</v>
      </c>
      <c r="H2863" t="s">
        <v>16146</v>
      </c>
    </row>
    <row r="2864" spans="1:8" x14ac:dyDescent="0.2">
      <c r="A2864" s="183" t="s">
        <v>11182</v>
      </c>
      <c r="B2864" t="s">
        <v>11183</v>
      </c>
      <c r="C2864">
        <v>1</v>
      </c>
      <c r="D2864" s="221" t="s">
        <v>3057</v>
      </c>
      <c r="E2864" s="186">
        <v>46293</v>
      </c>
      <c r="F2864" t="s">
        <v>16141</v>
      </c>
      <c r="G2864" s="183" t="s">
        <v>16145</v>
      </c>
      <c r="H2864" t="s">
        <v>16146</v>
      </c>
    </row>
    <row r="2865" spans="1:8" x14ac:dyDescent="0.2">
      <c r="A2865" s="183" t="s">
        <v>11184</v>
      </c>
      <c r="B2865" t="s">
        <v>11185</v>
      </c>
      <c r="C2865">
        <v>1</v>
      </c>
      <c r="D2865" s="221" t="s">
        <v>3057</v>
      </c>
      <c r="E2865" s="186">
        <v>46293</v>
      </c>
      <c r="F2865" t="s">
        <v>16141</v>
      </c>
      <c r="G2865" s="183" t="s">
        <v>16145</v>
      </c>
      <c r="H2865" t="s">
        <v>16146</v>
      </c>
    </row>
    <row r="2866" spans="1:8" x14ac:dyDescent="0.2">
      <c r="A2866" s="183" t="s">
        <v>11186</v>
      </c>
      <c r="B2866" t="s">
        <v>11187</v>
      </c>
      <c r="C2866">
        <v>51</v>
      </c>
      <c r="D2866" s="221" t="s">
        <v>3057</v>
      </c>
      <c r="E2866" s="186">
        <v>46293</v>
      </c>
      <c r="F2866" t="s">
        <v>16141</v>
      </c>
      <c r="G2866" s="183" t="s">
        <v>16145</v>
      </c>
      <c r="H2866" t="s">
        <v>16146</v>
      </c>
    </row>
    <row r="2867" spans="1:8" x14ac:dyDescent="0.2">
      <c r="A2867" s="183" t="s">
        <v>11188</v>
      </c>
      <c r="B2867" t="s">
        <v>11189</v>
      </c>
      <c r="C2867">
        <v>0</v>
      </c>
      <c r="D2867" s="221" t="s">
        <v>3057</v>
      </c>
      <c r="E2867" s="186">
        <v>46293</v>
      </c>
      <c r="F2867" t="s">
        <v>16141</v>
      </c>
      <c r="G2867" s="183" t="s">
        <v>16145</v>
      </c>
      <c r="H2867" t="s">
        <v>16146</v>
      </c>
    </row>
    <row r="2868" spans="1:8" x14ac:dyDescent="0.2">
      <c r="A2868" s="183" t="s">
        <v>11190</v>
      </c>
      <c r="B2868" t="s">
        <v>11191</v>
      </c>
      <c r="C2868">
        <v>2</v>
      </c>
      <c r="D2868" s="221" t="s">
        <v>3057</v>
      </c>
      <c r="E2868" s="186">
        <v>46293</v>
      </c>
      <c r="F2868" t="s">
        <v>16141</v>
      </c>
      <c r="G2868" s="183" t="s">
        <v>16145</v>
      </c>
      <c r="H2868" t="s">
        <v>16146</v>
      </c>
    </row>
    <row r="2869" spans="1:8" x14ac:dyDescent="0.2">
      <c r="A2869" s="183" t="s">
        <v>11192</v>
      </c>
      <c r="B2869" t="s">
        <v>11193</v>
      </c>
      <c r="C2869">
        <v>0</v>
      </c>
      <c r="D2869" s="221" t="s">
        <v>3057</v>
      </c>
      <c r="E2869" s="186">
        <v>46293</v>
      </c>
      <c r="F2869" t="s">
        <v>16141</v>
      </c>
      <c r="G2869" s="183" t="s">
        <v>16145</v>
      </c>
      <c r="H2869" t="s">
        <v>16146</v>
      </c>
    </row>
    <row r="2870" spans="1:8" x14ac:dyDescent="0.2">
      <c r="A2870" s="183" t="s">
        <v>11194</v>
      </c>
      <c r="B2870" t="s">
        <v>11195</v>
      </c>
      <c r="C2870">
        <v>2</v>
      </c>
      <c r="D2870" s="221" t="s">
        <v>3057</v>
      </c>
      <c r="E2870" s="186">
        <v>46293</v>
      </c>
      <c r="F2870" t="s">
        <v>16141</v>
      </c>
      <c r="G2870" s="183" t="s">
        <v>16145</v>
      </c>
      <c r="H2870" t="s">
        <v>16146</v>
      </c>
    </row>
    <row r="2871" spans="1:8" x14ac:dyDescent="0.2">
      <c r="A2871" s="183" t="s">
        <v>11196</v>
      </c>
      <c r="B2871" t="s">
        <v>11197</v>
      </c>
      <c r="C2871">
        <v>26</v>
      </c>
      <c r="D2871" s="221" t="s">
        <v>3057</v>
      </c>
      <c r="E2871" s="186">
        <v>46293</v>
      </c>
      <c r="F2871" t="s">
        <v>16141</v>
      </c>
      <c r="G2871" s="183" t="s">
        <v>16145</v>
      </c>
      <c r="H2871" t="s">
        <v>16146</v>
      </c>
    </row>
    <row r="2872" spans="1:8" x14ac:dyDescent="0.2">
      <c r="A2872" s="183" t="s">
        <v>11198</v>
      </c>
      <c r="B2872" t="s">
        <v>11199</v>
      </c>
      <c r="C2872">
        <v>1</v>
      </c>
      <c r="D2872" s="221" t="s">
        <v>3057</v>
      </c>
      <c r="E2872" s="186">
        <v>46293</v>
      </c>
      <c r="F2872" t="s">
        <v>16141</v>
      </c>
      <c r="G2872" s="183" t="s">
        <v>16145</v>
      </c>
      <c r="H2872" t="s">
        <v>16146</v>
      </c>
    </row>
    <row r="2873" spans="1:8" x14ac:dyDescent="0.2">
      <c r="A2873" s="183" t="s">
        <v>11200</v>
      </c>
      <c r="B2873" t="s">
        <v>11201</v>
      </c>
      <c r="C2873">
        <v>1</v>
      </c>
      <c r="D2873" s="221" t="s">
        <v>3057</v>
      </c>
      <c r="E2873" s="186">
        <v>46293</v>
      </c>
      <c r="F2873" t="s">
        <v>16141</v>
      </c>
      <c r="G2873" s="183" t="s">
        <v>16145</v>
      </c>
      <c r="H2873" t="s">
        <v>16146</v>
      </c>
    </row>
    <row r="2874" spans="1:8" x14ac:dyDescent="0.2">
      <c r="A2874" s="183" t="s">
        <v>11202</v>
      </c>
      <c r="B2874" t="s">
        <v>11203</v>
      </c>
      <c r="C2874">
        <v>6</v>
      </c>
      <c r="D2874" s="221" t="s">
        <v>3057</v>
      </c>
      <c r="E2874" s="186">
        <v>46293</v>
      </c>
      <c r="F2874" t="s">
        <v>16141</v>
      </c>
      <c r="G2874" s="183" t="s">
        <v>16145</v>
      </c>
      <c r="H2874" t="s">
        <v>16146</v>
      </c>
    </row>
    <row r="2875" spans="1:8" x14ac:dyDescent="0.2">
      <c r="A2875" s="183" t="s">
        <v>11204</v>
      </c>
      <c r="B2875" t="s">
        <v>11205</v>
      </c>
      <c r="C2875">
        <v>1</v>
      </c>
      <c r="D2875" s="221" t="s">
        <v>3057</v>
      </c>
      <c r="E2875" s="186">
        <v>46293</v>
      </c>
      <c r="F2875" t="s">
        <v>16141</v>
      </c>
      <c r="G2875" s="183" t="s">
        <v>16145</v>
      </c>
      <c r="H2875" t="s">
        <v>16146</v>
      </c>
    </row>
    <row r="2876" spans="1:8" x14ac:dyDescent="0.2">
      <c r="A2876" s="183" t="s">
        <v>11206</v>
      </c>
      <c r="B2876" t="s">
        <v>11207</v>
      </c>
      <c r="C2876">
        <v>1</v>
      </c>
      <c r="D2876" s="221" t="s">
        <v>3057</v>
      </c>
      <c r="E2876" s="186">
        <v>46293</v>
      </c>
      <c r="F2876" t="s">
        <v>16141</v>
      </c>
      <c r="G2876" s="183" t="s">
        <v>16145</v>
      </c>
      <c r="H2876" t="s">
        <v>16146</v>
      </c>
    </row>
    <row r="2877" spans="1:8" x14ac:dyDescent="0.2">
      <c r="A2877" s="183" t="s">
        <v>11208</v>
      </c>
      <c r="B2877" t="s">
        <v>11209</v>
      </c>
      <c r="C2877">
        <v>15</v>
      </c>
      <c r="D2877" s="221" t="s">
        <v>3057</v>
      </c>
      <c r="E2877" s="186">
        <v>46293</v>
      </c>
      <c r="F2877" t="s">
        <v>16141</v>
      </c>
      <c r="G2877" s="183" t="s">
        <v>16145</v>
      </c>
      <c r="H2877" t="s">
        <v>16146</v>
      </c>
    </row>
    <row r="2878" spans="1:8" x14ac:dyDescent="0.2">
      <c r="A2878" s="183" t="s">
        <v>11210</v>
      </c>
      <c r="B2878" t="s">
        <v>11211</v>
      </c>
      <c r="C2878">
        <v>16</v>
      </c>
      <c r="D2878" s="221" t="s">
        <v>3057</v>
      </c>
      <c r="E2878" s="186">
        <v>46293</v>
      </c>
      <c r="F2878" t="s">
        <v>16141</v>
      </c>
      <c r="G2878" s="183" t="s">
        <v>16145</v>
      </c>
      <c r="H2878" t="s">
        <v>16146</v>
      </c>
    </row>
    <row r="2879" spans="1:8" x14ac:dyDescent="0.2">
      <c r="A2879" s="183" t="s">
        <v>11212</v>
      </c>
      <c r="B2879" t="s">
        <v>11213</v>
      </c>
      <c r="C2879">
        <v>6</v>
      </c>
      <c r="D2879" s="221" t="s">
        <v>3057</v>
      </c>
      <c r="E2879" s="186">
        <v>46293</v>
      </c>
      <c r="F2879" t="s">
        <v>16141</v>
      </c>
      <c r="G2879" s="183" t="s">
        <v>16145</v>
      </c>
      <c r="H2879" t="s">
        <v>16146</v>
      </c>
    </row>
    <row r="2880" spans="1:8" x14ac:dyDescent="0.2">
      <c r="A2880" s="183" t="s">
        <v>11214</v>
      </c>
      <c r="B2880" t="s">
        <v>11215</v>
      </c>
      <c r="C2880">
        <v>0</v>
      </c>
      <c r="D2880" s="221" t="s">
        <v>3057</v>
      </c>
      <c r="E2880" s="186">
        <v>46293</v>
      </c>
      <c r="F2880" t="s">
        <v>16141</v>
      </c>
      <c r="G2880" s="183" t="s">
        <v>16145</v>
      </c>
      <c r="H2880" t="s">
        <v>16146</v>
      </c>
    </row>
    <row r="2881" spans="1:8" x14ac:dyDescent="0.2">
      <c r="A2881" s="183" t="s">
        <v>11216</v>
      </c>
      <c r="B2881" t="s">
        <v>11217</v>
      </c>
      <c r="C2881">
        <v>1</v>
      </c>
      <c r="D2881" s="221" t="s">
        <v>3057</v>
      </c>
      <c r="E2881" s="186">
        <v>46293</v>
      </c>
      <c r="F2881" t="s">
        <v>16141</v>
      </c>
      <c r="G2881" s="183" t="s">
        <v>16145</v>
      </c>
      <c r="H2881" t="s">
        <v>16146</v>
      </c>
    </row>
    <row r="2882" spans="1:8" x14ac:dyDescent="0.2">
      <c r="A2882" s="183" t="s">
        <v>11218</v>
      </c>
      <c r="B2882" t="s">
        <v>11219</v>
      </c>
      <c r="C2882">
        <v>3</v>
      </c>
      <c r="D2882" s="221" t="s">
        <v>3057</v>
      </c>
      <c r="E2882" s="186">
        <v>46293</v>
      </c>
      <c r="F2882" t="s">
        <v>16141</v>
      </c>
      <c r="G2882" s="183" t="s">
        <v>16145</v>
      </c>
      <c r="H2882" t="s">
        <v>16146</v>
      </c>
    </row>
    <row r="2883" spans="1:8" x14ac:dyDescent="0.2">
      <c r="A2883" s="183" t="s">
        <v>11220</v>
      </c>
      <c r="B2883" t="s">
        <v>11221</v>
      </c>
      <c r="C2883">
        <v>1</v>
      </c>
      <c r="D2883" s="221" t="s">
        <v>3057</v>
      </c>
      <c r="E2883" s="186">
        <v>46293</v>
      </c>
      <c r="F2883" t="s">
        <v>16141</v>
      </c>
      <c r="G2883" s="183" t="s">
        <v>16145</v>
      </c>
      <c r="H2883" t="s">
        <v>16146</v>
      </c>
    </row>
    <row r="2884" spans="1:8" x14ac:dyDescent="0.2">
      <c r="A2884" s="183" t="s">
        <v>11222</v>
      </c>
      <c r="B2884" t="s">
        <v>11223</v>
      </c>
      <c r="C2884">
        <v>1</v>
      </c>
      <c r="D2884" s="221" t="s">
        <v>3057</v>
      </c>
      <c r="E2884" s="186">
        <v>46293</v>
      </c>
      <c r="F2884" t="s">
        <v>16141</v>
      </c>
      <c r="G2884" s="183" t="s">
        <v>16145</v>
      </c>
      <c r="H2884" t="s">
        <v>16146</v>
      </c>
    </row>
    <row r="2885" spans="1:8" x14ac:dyDescent="0.2">
      <c r="A2885" s="183" t="s">
        <v>11224</v>
      </c>
      <c r="B2885" t="s">
        <v>11223</v>
      </c>
      <c r="C2885">
        <v>1</v>
      </c>
      <c r="D2885" s="221" t="s">
        <v>3057</v>
      </c>
      <c r="E2885" s="186">
        <v>46293</v>
      </c>
      <c r="F2885" t="s">
        <v>16141</v>
      </c>
      <c r="G2885" s="183" t="s">
        <v>16145</v>
      </c>
      <c r="H2885" t="s">
        <v>16146</v>
      </c>
    </row>
    <row r="2886" spans="1:8" x14ac:dyDescent="0.2">
      <c r="A2886" s="183" t="s">
        <v>11225</v>
      </c>
      <c r="B2886" t="s">
        <v>11226</v>
      </c>
      <c r="C2886">
        <v>3</v>
      </c>
      <c r="D2886" s="221" t="s">
        <v>3057</v>
      </c>
      <c r="E2886" s="186">
        <v>46293</v>
      </c>
      <c r="F2886" t="s">
        <v>16141</v>
      </c>
      <c r="G2886" s="183" t="s">
        <v>16145</v>
      </c>
      <c r="H2886" t="s">
        <v>16146</v>
      </c>
    </row>
    <row r="2887" spans="1:8" x14ac:dyDescent="0.2">
      <c r="A2887" s="183" t="s">
        <v>11227</v>
      </c>
      <c r="B2887" t="s">
        <v>11228</v>
      </c>
      <c r="C2887">
        <v>5</v>
      </c>
      <c r="D2887" s="221" t="s">
        <v>3057</v>
      </c>
      <c r="E2887" s="186">
        <v>46293</v>
      </c>
      <c r="F2887" t="s">
        <v>16141</v>
      </c>
      <c r="G2887" s="183" t="s">
        <v>16145</v>
      </c>
      <c r="H2887" t="s">
        <v>16146</v>
      </c>
    </row>
    <row r="2888" spans="1:8" x14ac:dyDescent="0.2">
      <c r="A2888" s="183" t="s">
        <v>11229</v>
      </c>
      <c r="B2888" t="s">
        <v>11228</v>
      </c>
      <c r="C2888">
        <v>2</v>
      </c>
      <c r="D2888" s="221" t="s">
        <v>3057</v>
      </c>
      <c r="E2888" s="186">
        <v>46293</v>
      </c>
      <c r="F2888" t="s">
        <v>16141</v>
      </c>
      <c r="G2888" s="183" t="s">
        <v>16145</v>
      </c>
      <c r="H2888" t="s">
        <v>16146</v>
      </c>
    </row>
    <row r="2889" spans="1:8" x14ac:dyDescent="0.2">
      <c r="A2889" s="183" t="s">
        <v>11230</v>
      </c>
      <c r="B2889" t="s">
        <v>11231</v>
      </c>
      <c r="C2889">
        <v>1</v>
      </c>
      <c r="D2889" s="221" t="s">
        <v>3057</v>
      </c>
      <c r="E2889" s="186">
        <v>46293</v>
      </c>
      <c r="F2889" t="s">
        <v>16141</v>
      </c>
      <c r="G2889" s="183" t="s">
        <v>16145</v>
      </c>
      <c r="H2889" t="s">
        <v>16146</v>
      </c>
    </row>
    <row r="2890" spans="1:8" x14ac:dyDescent="0.2">
      <c r="A2890" s="183" t="s">
        <v>11232</v>
      </c>
      <c r="B2890" t="s">
        <v>11233</v>
      </c>
      <c r="C2890">
        <v>0</v>
      </c>
      <c r="D2890" s="221" t="s">
        <v>3057</v>
      </c>
      <c r="E2890" s="186">
        <v>46293</v>
      </c>
      <c r="F2890" t="s">
        <v>16141</v>
      </c>
      <c r="G2890" s="183" t="s">
        <v>16145</v>
      </c>
      <c r="H2890" t="s">
        <v>16146</v>
      </c>
    </row>
    <row r="2891" spans="1:8" x14ac:dyDescent="0.2">
      <c r="A2891" s="183" t="s">
        <v>11234</v>
      </c>
      <c r="B2891" t="s">
        <v>11235</v>
      </c>
      <c r="C2891">
        <v>1</v>
      </c>
      <c r="D2891" s="221" t="s">
        <v>3057</v>
      </c>
      <c r="E2891" s="186">
        <v>46293</v>
      </c>
      <c r="F2891" t="s">
        <v>16141</v>
      </c>
      <c r="G2891" s="183" t="s">
        <v>16145</v>
      </c>
      <c r="H2891" t="s">
        <v>16146</v>
      </c>
    </row>
    <row r="2892" spans="1:8" x14ac:dyDescent="0.2">
      <c r="A2892" s="183" t="s">
        <v>11236</v>
      </c>
      <c r="B2892" t="s">
        <v>11237</v>
      </c>
      <c r="C2892">
        <v>0</v>
      </c>
      <c r="D2892" s="221" t="s">
        <v>3057</v>
      </c>
      <c r="E2892" s="186">
        <v>46293</v>
      </c>
      <c r="F2892" t="s">
        <v>16141</v>
      </c>
      <c r="G2892" s="183" t="s">
        <v>16145</v>
      </c>
      <c r="H2892" t="s">
        <v>16146</v>
      </c>
    </row>
    <row r="2893" spans="1:8" x14ac:dyDescent="0.2">
      <c r="A2893" s="183" t="s">
        <v>11238</v>
      </c>
      <c r="B2893" t="s">
        <v>11239</v>
      </c>
      <c r="C2893">
        <v>0</v>
      </c>
      <c r="D2893" s="221" t="s">
        <v>3057</v>
      </c>
      <c r="E2893" s="186">
        <v>46293</v>
      </c>
      <c r="F2893" t="s">
        <v>16141</v>
      </c>
      <c r="G2893" s="183" t="s">
        <v>16145</v>
      </c>
      <c r="H2893" t="s">
        <v>16146</v>
      </c>
    </row>
    <row r="2894" spans="1:8" x14ac:dyDescent="0.2">
      <c r="A2894" s="183" t="s">
        <v>11240</v>
      </c>
      <c r="B2894" t="s">
        <v>11241</v>
      </c>
      <c r="C2894">
        <v>0</v>
      </c>
      <c r="D2894" s="221" t="s">
        <v>3057</v>
      </c>
      <c r="E2894" s="186">
        <v>46293</v>
      </c>
      <c r="F2894" t="s">
        <v>16141</v>
      </c>
      <c r="G2894" s="183" t="s">
        <v>16145</v>
      </c>
      <c r="H2894" t="s">
        <v>16146</v>
      </c>
    </row>
    <row r="2895" spans="1:8" x14ac:dyDescent="0.2">
      <c r="A2895" s="183" t="s">
        <v>11242</v>
      </c>
      <c r="B2895" t="s">
        <v>11243</v>
      </c>
      <c r="C2895">
        <v>0</v>
      </c>
      <c r="D2895" s="221" t="s">
        <v>3057</v>
      </c>
      <c r="E2895" s="186">
        <v>46293</v>
      </c>
      <c r="F2895" t="s">
        <v>16141</v>
      </c>
      <c r="G2895" s="183" t="s">
        <v>16145</v>
      </c>
      <c r="H2895" t="s">
        <v>16146</v>
      </c>
    </row>
    <row r="2896" spans="1:8" x14ac:dyDescent="0.2">
      <c r="A2896" s="183" t="s">
        <v>11244</v>
      </c>
      <c r="B2896" t="s">
        <v>11245</v>
      </c>
      <c r="C2896">
        <v>0</v>
      </c>
      <c r="D2896" s="221" t="s">
        <v>3057</v>
      </c>
      <c r="E2896" s="186">
        <v>46293</v>
      </c>
      <c r="F2896" t="s">
        <v>16141</v>
      </c>
      <c r="G2896" s="183" t="s">
        <v>16145</v>
      </c>
      <c r="H2896" t="s">
        <v>16146</v>
      </c>
    </row>
    <row r="2897" spans="1:8" x14ac:dyDescent="0.2">
      <c r="A2897" s="183" t="s">
        <v>11246</v>
      </c>
      <c r="B2897" t="s">
        <v>11247</v>
      </c>
      <c r="C2897">
        <v>1</v>
      </c>
      <c r="D2897" s="221" t="s">
        <v>3057</v>
      </c>
      <c r="E2897" s="186">
        <v>46293</v>
      </c>
      <c r="F2897" t="s">
        <v>16141</v>
      </c>
      <c r="G2897" s="183" t="s">
        <v>16145</v>
      </c>
      <c r="H2897" t="s">
        <v>16146</v>
      </c>
    </row>
    <row r="2898" spans="1:8" x14ac:dyDescent="0.2">
      <c r="A2898" s="183" t="s">
        <v>11248</v>
      </c>
      <c r="B2898" t="s">
        <v>11249</v>
      </c>
      <c r="C2898">
        <v>2</v>
      </c>
      <c r="D2898" s="221" t="s">
        <v>3057</v>
      </c>
      <c r="E2898" s="186">
        <v>46293</v>
      </c>
      <c r="F2898" t="s">
        <v>16141</v>
      </c>
      <c r="G2898" s="183" t="s">
        <v>16145</v>
      </c>
      <c r="H2898" t="s">
        <v>16146</v>
      </c>
    </row>
    <row r="2899" spans="1:8" x14ac:dyDescent="0.2">
      <c r="A2899" s="183" t="s">
        <v>11250</v>
      </c>
      <c r="B2899" t="s">
        <v>11251</v>
      </c>
      <c r="C2899">
        <v>5</v>
      </c>
      <c r="D2899" s="221" t="s">
        <v>3057</v>
      </c>
      <c r="E2899" s="186">
        <v>46293</v>
      </c>
      <c r="F2899" t="s">
        <v>16141</v>
      </c>
      <c r="G2899" s="183" t="s">
        <v>16145</v>
      </c>
      <c r="H2899" t="s">
        <v>16146</v>
      </c>
    </row>
    <row r="2900" spans="1:8" x14ac:dyDescent="0.2">
      <c r="A2900" s="183" t="s">
        <v>11252</v>
      </c>
      <c r="B2900" t="s">
        <v>11253</v>
      </c>
      <c r="C2900">
        <v>9</v>
      </c>
      <c r="D2900" s="221" t="s">
        <v>3057</v>
      </c>
      <c r="E2900" s="186">
        <v>46293</v>
      </c>
      <c r="F2900" t="s">
        <v>16141</v>
      </c>
      <c r="G2900" s="183" t="s">
        <v>16145</v>
      </c>
      <c r="H2900" t="s">
        <v>16146</v>
      </c>
    </row>
    <row r="2901" spans="1:8" x14ac:dyDescent="0.2">
      <c r="A2901" s="183" t="s">
        <v>11254</v>
      </c>
      <c r="B2901" t="s">
        <v>11255</v>
      </c>
      <c r="C2901">
        <v>3</v>
      </c>
      <c r="D2901" s="221" t="s">
        <v>3057</v>
      </c>
      <c r="E2901" s="186">
        <v>46293</v>
      </c>
      <c r="F2901" t="s">
        <v>16141</v>
      </c>
      <c r="G2901" s="183" t="s">
        <v>16145</v>
      </c>
      <c r="H2901" t="s">
        <v>16146</v>
      </c>
    </row>
    <row r="2902" spans="1:8" x14ac:dyDescent="0.2">
      <c r="A2902" s="183" t="s">
        <v>11256</v>
      </c>
      <c r="B2902" t="s">
        <v>11257</v>
      </c>
      <c r="C2902">
        <v>1</v>
      </c>
      <c r="D2902" s="221" t="s">
        <v>3057</v>
      </c>
      <c r="E2902" s="186">
        <v>46293</v>
      </c>
      <c r="F2902" t="s">
        <v>16141</v>
      </c>
      <c r="G2902" s="183" t="s">
        <v>16145</v>
      </c>
      <c r="H2902" t="s">
        <v>16146</v>
      </c>
    </row>
    <row r="2903" spans="1:8" x14ac:dyDescent="0.2">
      <c r="A2903" s="183" t="s">
        <v>11258</v>
      </c>
      <c r="B2903" t="s">
        <v>11259</v>
      </c>
      <c r="C2903">
        <v>2</v>
      </c>
      <c r="D2903" s="221" t="s">
        <v>3057</v>
      </c>
      <c r="E2903" s="186">
        <v>46293</v>
      </c>
      <c r="F2903" t="s">
        <v>16141</v>
      </c>
      <c r="G2903" s="183" t="s">
        <v>16145</v>
      </c>
      <c r="H2903" t="s">
        <v>16146</v>
      </c>
    </row>
    <row r="2904" spans="1:8" x14ac:dyDescent="0.2">
      <c r="A2904" s="183" t="s">
        <v>11260</v>
      </c>
      <c r="B2904" t="s">
        <v>11261</v>
      </c>
      <c r="C2904">
        <v>1</v>
      </c>
      <c r="D2904" s="221" t="s">
        <v>3057</v>
      </c>
      <c r="E2904" s="186">
        <v>46293</v>
      </c>
      <c r="F2904" t="s">
        <v>16141</v>
      </c>
      <c r="G2904" s="183" t="s">
        <v>16145</v>
      </c>
      <c r="H2904" t="s">
        <v>16146</v>
      </c>
    </row>
    <row r="2905" spans="1:8" x14ac:dyDescent="0.2">
      <c r="A2905" s="183" t="s">
        <v>11262</v>
      </c>
      <c r="B2905" t="s">
        <v>11263</v>
      </c>
      <c r="C2905">
        <v>1</v>
      </c>
      <c r="D2905" s="221" t="s">
        <v>3057</v>
      </c>
      <c r="E2905" s="186">
        <v>46293</v>
      </c>
      <c r="F2905" t="s">
        <v>16141</v>
      </c>
      <c r="G2905" s="183" t="s">
        <v>16145</v>
      </c>
      <c r="H2905" t="s">
        <v>16146</v>
      </c>
    </row>
    <row r="2906" spans="1:8" x14ac:dyDescent="0.2">
      <c r="A2906" s="183" t="s">
        <v>11264</v>
      </c>
      <c r="B2906" t="s">
        <v>11265</v>
      </c>
      <c r="C2906">
        <v>0</v>
      </c>
      <c r="D2906" s="221" t="s">
        <v>3057</v>
      </c>
      <c r="E2906" s="186">
        <v>46293</v>
      </c>
      <c r="F2906" t="s">
        <v>16141</v>
      </c>
      <c r="G2906" s="183" t="s">
        <v>16145</v>
      </c>
      <c r="H2906" t="s">
        <v>16146</v>
      </c>
    </row>
    <row r="2907" spans="1:8" x14ac:dyDescent="0.2">
      <c r="A2907" s="183" t="s">
        <v>11266</v>
      </c>
      <c r="B2907" t="s">
        <v>11267</v>
      </c>
      <c r="C2907">
        <v>1</v>
      </c>
      <c r="D2907" s="221" t="s">
        <v>3057</v>
      </c>
      <c r="E2907" s="186">
        <v>46293</v>
      </c>
      <c r="F2907" t="s">
        <v>16141</v>
      </c>
      <c r="G2907" s="183" t="s">
        <v>16145</v>
      </c>
      <c r="H2907" t="s">
        <v>16146</v>
      </c>
    </row>
    <row r="2908" spans="1:8" x14ac:dyDescent="0.2">
      <c r="A2908" s="183" t="s">
        <v>11268</v>
      </c>
      <c r="B2908" t="s">
        <v>11269</v>
      </c>
      <c r="C2908">
        <v>2</v>
      </c>
      <c r="D2908" s="221" t="s">
        <v>3057</v>
      </c>
      <c r="E2908" s="186">
        <v>46293</v>
      </c>
      <c r="F2908" t="s">
        <v>16141</v>
      </c>
      <c r="G2908" s="183" t="s">
        <v>16145</v>
      </c>
      <c r="H2908" t="s">
        <v>16146</v>
      </c>
    </row>
    <row r="2909" spans="1:8" x14ac:dyDescent="0.2">
      <c r="A2909" s="183" t="s">
        <v>11270</v>
      </c>
      <c r="B2909" t="s">
        <v>11271</v>
      </c>
      <c r="C2909">
        <v>0</v>
      </c>
      <c r="D2909" s="221" t="s">
        <v>3057</v>
      </c>
      <c r="E2909" s="186">
        <v>46293</v>
      </c>
      <c r="F2909" t="s">
        <v>16141</v>
      </c>
      <c r="G2909" s="183" t="s">
        <v>16145</v>
      </c>
      <c r="H2909" t="s">
        <v>16146</v>
      </c>
    </row>
    <row r="2910" spans="1:8" x14ac:dyDescent="0.2">
      <c r="A2910" s="183" t="s">
        <v>11272</v>
      </c>
      <c r="B2910" t="s">
        <v>11273</v>
      </c>
      <c r="C2910">
        <v>3</v>
      </c>
      <c r="D2910" s="221" t="s">
        <v>3057</v>
      </c>
      <c r="E2910" s="186">
        <v>46293</v>
      </c>
      <c r="F2910" t="s">
        <v>16141</v>
      </c>
      <c r="G2910" s="183" t="s">
        <v>16145</v>
      </c>
      <c r="H2910" t="s">
        <v>16146</v>
      </c>
    </row>
    <row r="2911" spans="1:8" x14ac:dyDescent="0.2">
      <c r="A2911" s="183" t="s">
        <v>11274</v>
      </c>
      <c r="B2911" t="s">
        <v>11275</v>
      </c>
      <c r="C2911">
        <v>0</v>
      </c>
      <c r="D2911" s="221" t="s">
        <v>3057</v>
      </c>
      <c r="E2911" s="186">
        <v>46293</v>
      </c>
      <c r="F2911" t="s">
        <v>16141</v>
      </c>
      <c r="G2911" s="183" t="s">
        <v>16145</v>
      </c>
      <c r="H2911" t="s">
        <v>16146</v>
      </c>
    </row>
    <row r="2912" spans="1:8" x14ac:dyDescent="0.2">
      <c r="A2912" s="183" t="s">
        <v>11276</v>
      </c>
      <c r="B2912" t="s">
        <v>11277</v>
      </c>
      <c r="C2912">
        <v>1</v>
      </c>
      <c r="D2912" s="221" t="s">
        <v>3057</v>
      </c>
      <c r="E2912" s="186">
        <v>46293</v>
      </c>
      <c r="F2912" t="s">
        <v>16141</v>
      </c>
      <c r="G2912" s="183" t="s">
        <v>16145</v>
      </c>
      <c r="H2912" t="s">
        <v>16146</v>
      </c>
    </row>
    <row r="2913" spans="1:8" x14ac:dyDescent="0.2">
      <c r="A2913" s="183" t="s">
        <v>11278</v>
      </c>
      <c r="B2913" t="s">
        <v>11279</v>
      </c>
      <c r="C2913">
        <v>1</v>
      </c>
      <c r="D2913" s="221" t="s">
        <v>3057</v>
      </c>
      <c r="E2913" s="186">
        <v>46293</v>
      </c>
      <c r="F2913" t="s">
        <v>16141</v>
      </c>
      <c r="G2913" s="183" t="s">
        <v>16145</v>
      </c>
      <c r="H2913" t="s">
        <v>16146</v>
      </c>
    </row>
    <row r="2914" spans="1:8" x14ac:dyDescent="0.2">
      <c r="A2914" s="183" t="s">
        <v>11280</v>
      </c>
      <c r="B2914" t="s">
        <v>11281</v>
      </c>
      <c r="C2914">
        <v>1</v>
      </c>
      <c r="D2914" s="221" t="s">
        <v>3057</v>
      </c>
      <c r="E2914" s="186">
        <v>46293</v>
      </c>
      <c r="F2914" t="s">
        <v>16141</v>
      </c>
      <c r="G2914" s="183" t="s">
        <v>16145</v>
      </c>
      <c r="H2914" t="s">
        <v>16146</v>
      </c>
    </row>
    <row r="2915" spans="1:8" x14ac:dyDescent="0.2">
      <c r="A2915" s="183" t="s">
        <v>11282</v>
      </c>
      <c r="B2915" t="s">
        <v>11283</v>
      </c>
      <c r="C2915">
        <v>2</v>
      </c>
      <c r="D2915" s="221" t="s">
        <v>3057</v>
      </c>
      <c r="E2915" s="186">
        <v>46293</v>
      </c>
      <c r="F2915" t="s">
        <v>16141</v>
      </c>
      <c r="G2915" s="183" t="s">
        <v>16145</v>
      </c>
      <c r="H2915" t="s">
        <v>16146</v>
      </c>
    </row>
    <row r="2916" spans="1:8" x14ac:dyDescent="0.2">
      <c r="A2916" s="183" t="s">
        <v>11284</v>
      </c>
      <c r="B2916" t="s">
        <v>11285</v>
      </c>
      <c r="C2916">
        <v>1</v>
      </c>
      <c r="D2916" s="221" t="s">
        <v>3057</v>
      </c>
      <c r="E2916" s="186">
        <v>46293</v>
      </c>
      <c r="F2916" t="s">
        <v>16141</v>
      </c>
      <c r="G2916" s="183" t="s">
        <v>16145</v>
      </c>
      <c r="H2916" t="s">
        <v>16146</v>
      </c>
    </row>
    <row r="2917" spans="1:8" x14ac:dyDescent="0.2">
      <c r="A2917" s="183" t="s">
        <v>11286</v>
      </c>
      <c r="B2917" t="s">
        <v>11287</v>
      </c>
      <c r="C2917">
        <v>0</v>
      </c>
      <c r="D2917" s="221" t="s">
        <v>3057</v>
      </c>
      <c r="E2917" s="186">
        <v>46293</v>
      </c>
      <c r="F2917" t="s">
        <v>16141</v>
      </c>
      <c r="G2917" s="183" t="s">
        <v>16145</v>
      </c>
      <c r="H2917" t="s">
        <v>16146</v>
      </c>
    </row>
    <row r="2918" spans="1:8" x14ac:dyDescent="0.2">
      <c r="A2918" s="183" t="s">
        <v>11288</v>
      </c>
      <c r="B2918" t="s">
        <v>11289</v>
      </c>
      <c r="C2918">
        <v>0</v>
      </c>
      <c r="D2918" s="221" t="s">
        <v>3057</v>
      </c>
      <c r="E2918" s="186">
        <v>46293</v>
      </c>
      <c r="F2918" t="s">
        <v>16141</v>
      </c>
      <c r="G2918" s="183" t="s">
        <v>16145</v>
      </c>
      <c r="H2918" t="s">
        <v>16146</v>
      </c>
    </row>
    <row r="2919" spans="1:8" x14ac:dyDescent="0.2">
      <c r="A2919" s="183" t="s">
        <v>11290</v>
      </c>
      <c r="B2919" t="s">
        <v>11291</v>
      </c>
      <c r="C2919">
        <v>7</v>
      </c>
      <c r="D2919" s="221" t="s">
        <v>3057</v>
      </c>
      <c r="E2919" s="186">
        <v>46293</v>
      </c>
      <c r="F2919" t="s">
        <v>16141</v>
      </c>
      <c r="G2919" s="183" t="s">
        <v>16145</v>
      </c>
      <c r="H2919" t="s">
        <v>16146</v>
      </c>
    </row>
    <row r="2920" spans="1:8" x14ac:dyDescent="0.2">
      <c r="A2920" s="183" t="s">
        <v>11292</v>
      </c>
      <c r="B2920" t="s">
        <v>11293</v>
      </c>
      <c r="C2920">
        <v>1</v>
      </c>
      <c r="D2920" s="221" t="s">
        <v>3057</v>
      </c>
      <c r="E2920" s="186">
        <v>46293</v>
      </c>
      <c r="F2920" t="s">
        <v>16141</v>
      </c>
      <c r="G2920" s="183" t="s">
        <v>16145</v>
      </c>
      <c r="H2920" t="s">
        <v>16146</v>
      </c>
    </row>
    <row r="2921" spans="1:8" x14ac:dyDescent="0.2">
      <c r="A2921" s="183" t="s">
        <v>11294</v>
      </c>
      <c r="B2921" t="s">
        <v>11295</v>
      </c>
      <c r="C2921">
        <v>4</v>
      </c>
      <c r="D2921" s="221" t="s">
        <v>3057</v>
      </c>
      <c r="E2921" s="186">
        <v>46293</v>
      </c>
      <c r="F2921" t="s">
        <v>16141</v>
      </c>
      <c r="G2921" s="183" t="s">
        <v>16145</v>
      </c>
      <c r="H2921" t="s">
        <v>16146</v>
      </c>
    </row>
    <row r="2922" spans="1:8" x14ac:dyDescent="0.2">
      <c r="A2922" s="183" t="s">
        <v>11296</v>
      </c>
      <c r="B2922" t="s">
        <v>11297</v>
      </c>
      <c r="C2922">
        <v>0</v>
      </c>
      <c r="D2922" s="221" t="s">
        <v>3057</v>
      </c>
      <c r="E2922" s="186">
        <v>46293</v>
      </c>
      <c r="F2922" t="s">
        <v>16141</v>
      </c>
      <c r="G2922" s="183" t="s">
        <v>16145</v>
      </c>
      <c r="H2922" t="s">
        <v>16146</v>
      </c>
    </row>
    <row r="2923" spans="1:8" x14ac:dyDescent="0.2">
      <c r="A2923" s="183" t="s">
        <v>11298</v>
      </c>
      <c r="B2923" t="s">
        <v>11299</v>
      </c>
      <c r="C2923">
        <v>2</v>
      </c>
      <c r="D2923" s="221" t="s">
        <v>3057</v>
      </c>
      <c r="E2923" s="186">
        <v>46293</v>
      </c>
      <c r="F2923" t="s">
        <v>16141</v>
      </c>
      <c r="G2923" s="183" t="s">
        <v>16145</v>
      </c>
      <c r="H2923" t="s">
        <v>16146</v>
      </c>
    </row>
    <row r="2924" spans="1:8" x14ac:dyDescent="0.2">
      <c r="A2924" s="183" t="s">
        <v>11300</v>
      </c>
      <c r="B2924" t="s">
        <v>11301</v>
      </c>
      <c r="C2924">
        <v>0</v>
      </c>
      <c r="D2924" s="221" t="s">
        <v>3057</v>
      </c>
      <c r="E2924" s="186">
        <v>46293</v>
      </c>
      <c r="F2924" t="s">
        <v>16141</v>
      </c>
      <c r="G2924" s="183" t="s">
        <v>16145</v>
      </c>
      <c r="H2924" t="s">
        <v>16146</v>
      </c>
    </row>
    <row r="2925" spans="1:8" x14ac:dyDescent="0.2">
      <c r="A2925" s="183" t="s">
        <v>11302</v>
      </c>
      <c r="B2925" t="s">
        <v>11303</v>
      </c>
      <c r="C2925">
        <v>0</v>
      </c>
      <c r="D2925" s="221" t="s">
        <v>3057</v>
      </c>
      <c r="E2925" s="186">
        <v>46293</v>
      </c>
      <c r="F2925" t="s">
        <v>16141</v>
      </c>
      <c r="G2925" s="183" t="s">
        <v>16145</v>
      </c>
      <c r="H2925" t="s">
        <v>16146</v>
      </c>
    </row>
    <row r="2926" spans="1:8" x14ac:dyDescent="0.2">
      <c r="A2926" s="183" t="s">
        <v>11304</v>
      </c>
      <c r="B2926" t="s">
        <v>11305</v>
      </c>
      <c r="C2926">
        <v>2</v>
      </c>
      <c r="D2926" s="221" t="s">
        <v>3057</v>
      </c>
      <c r="E2926" s="186">
        <v>46293</v>
      </c>
      <c r="F2926" t="s">
        <v>16141</v>
      </c>
      <c r="G2926" s="183" t="s">
        <v>16145</v>
      </c>
      <c r="H2926" t="s">
        <v>16146</v>
      </c>
    </row>
    <row r="2927" spans="1:8" x14ac:dyDescent="0.2">
      <c r="A2927" s="183" t="s">
        <v>11306</v>
      </c>
      <c r="B2927" t="s">
        <v>11307</v>
      </c>
      <c r="C2927">
        <v>1</v>
      </c>
      <c r="D2927" s="221" t="s">
        <v>3057</v>
      </c>
      <c r="E2927" s="186">
        <v>46293</v>
      </c>
      <c r="F2927" t="s">
        <v>16141</v>
      </c>
      <c r="G2927" s="183" t="s">
        <v>16145</v>
      </c>
      <c r="H2927" t="s">
        <v>16146</v>
      </c>
    </row>
    <row r="2928" spans="1:8" x14ac:dyDescent="0.2">
      <c r="A2928" s="183" t="s">
        <v>11308</v>
      </c>
      <c r="B2928" t="s">
        <v>11309</v>
      </c>
      <c r="C2928">
        <v>0</v>
      </c>
      <c r="D2928" s="221" t="s">
        <v>3057</v>
      </c>
      <c r="E2928" s="186">
        <v>46293</v>
      </c>
      <c r="F2928" t="s">
        <v>16141</v>
      </c>
      <c r="G2928" s="183" t="s">
        <v>16145</v>
      </c>
      <c r="H2928" t="s">
        <v>16146</v>
      </c>
    </row>
    <row r="2929" spans="1:8" x14ac:dyDescent="0.2">
      <c r="A2929" s="183" t="s">
        <v>11310</v>
      </c>
      <c r="B2929" t="s">
        <v>11311</v>
      </c>
      <c r="C2929">
        <v>0</v>
      </c>
      <c r="D2929" s="221" t="s">
        <v>3057</v>
      </c>
      <c r="E2929" s="186">
        <v>46293</v>
      </c>
      <c r="F2929" t="s">
        <v>16141</v>
      </c>
      <c r="G2929" s="183" t="s">
        <v>16145</v>
      </c>
      <c r="H2929" t="s">
        <v>16146</v>
      </c>
    </row>
    <row r="2930" spans="1:8" x14ac:dyDescent="0.2">
      <c r="A2930" s="183" t="s">
        <v>11312</v>
      </c>
      <c r="B2930" t="s">
        <v>11313</v>
      </c>
      <c r="C2930">
        <v>1</v>
      </c>
      <c r="D2930" s="221" t="s">
        <v>3057</v>
      </c>
      <c r="E2930" s="186">
        <v>46293</v>
      </c>
      <c r="F2930" t="s">
        <v>16141</v>
      </c>
      <c r="G2930" s="183" t="s">
        <v>16145</v>
      </c>
      <c r="H2930" t="s">
        <v>16146</v>
      </c>
    </row>
    <row r="2931" spans="1:8" x14ac:dyDescent="0.2">
      <c r="A2931" s="183" t="s">
        <v>11314</v>
      </c>
      <c r="B2931" t="s">
        <v>11315</v>
      </c>
      <c r="C2931">
        <v>1</v>
      </c>
      <c r="D2931" s="221" t="s">
        <v>3057</v>
      </c>
      <c r="E2931" s="186">
        <v>46293</v>
      </c>
      <c r="F2931" t="s">
        <v>16141</v>
      </c>
      <c r="G2931" s="183" t="s">
        <v>16145</v>
      </c>
      <c r="H2931" t="s">
        <v>16146</v>
      </c>
    </row>
    <row r="2932" spans="1:8" x14ac:dyDescent="0.2">
      <c r="A2932" s="183" t="s">
        <v>11316</v>
      </c>
      <c r="B2932" t="s">
        <v>11317</v>
      </c>
      <c r="C2932">
        <v>0</v>
      </c>
      <c r="D2932" s="221" t="s">
        <v>3057</v>
      </c>
      <c r="E2932" s="186">
        <v>46293</v>
      </c>
      <c r="F2932" t="s">
        <v>16141</v>
      </c>
      <c r="G2932" s="183" t="s">
        <v>16145</v>
      </c>
      <c r="H2932" t="s">
        <v>16146</v>
      </c>
    </row>
    <row r="2933" spans="1:8" x14ac:dyDescent="0.2">
      <c r="A2933" s="183" t="s">
        <v>11318</v>
      </c>
      <c r="B2933" t="s">
        <v>11319</v>
      </c>
      <c r="C2933">
        <v>1</v>
      </c>
      <c r="D2933" s="221" t="s">
        <v>3057</v>
      </c>
      <c r="E2933" s="186">
        <v>46293</v>
      </c>
      <c r="F2933" t="s">
        <v>16141</v>
      </c>
      <c r="G2933" s="183" t="s">
        <v>16145</v>
      </c>
      <c r="H2933" t="s">
        <v>16146</v>
      </c>
    </row>
    <row r="2934" spans="1:8" x14ac:dyDescent="0.2">
      <c r="A2934" s="183" t="s">
        <v>11320</v>
      </c>
      <c r="B2934" t="s">
        <v>11321</v>
      </c>
      <c r="C2934">
        <v>1</v>
      </c>
      <c r="D2934" s="221" t="s">
        <v>3057</v>
      </c>
      <c r="E2934" s="186">
        <v>46293</v>
      </c>
      <c r="F2934" t="s">
        <v>16141</v>
      </c>
      <c r="G2934" s="183" t="s">
        <v>16145</v>
      </c>
      <c r="H2934" t="s">
        <v>16146</v>
      </c>
    </row>
    <row r="2935" spans="1:8" x14ac:dyDescent="0.2">
      <c r="A2935" s="183" t="s">
        <v>11322</v>
      </c>
      <c r="B2935" t="s">
        <v>11323</v>
      </c>
      <c r="C2935">
        <v>2</v>
      </c>
      <c r="D2935" s="221" t="s">
        <v>3057</v>
      </c>
      <c r="E2935" s="186">
        <v>46293</v>
      </c>
      <c r="F2935" t="s">
        <v>16141</v>
      </c>
      <c r="G2935" s="183" t="s">
        <v>16145</v>
      </c>
      <c r="H2935" t="s">
        <v>16146</v>
      </c>
    </row>
    <row r="2936" spans="1:8" x14ac:dyDescent="0.2">
      <c r="A2936" s="183" t="s">
        <v>11324</v>
      </c>
      <c r="B2936" t="s">
        <v>11325</v>
      </c>
      <c r="C2936">
        <v>1</v>
      </c>
      <c r="D2936" s="221" t="s">
        <v>3057</v>
      </c>
      <c r="E2936" s="186">
        <v>46293</v>
      </c>
      <c r="F2936" t="s">
        <v>16141</v>
      </c>
      <c r="G2936" s="183" t="s">
        <v>16145</v>
      </c>
      <c r="H2936" t="s">
        <v>16146</v>
      </c>
    </row>
    <row r="2937" spans="1:8" x14ac:dyDescent="0.2">
      <c r="A2937" s="183" t="s">
        <v>11326</v>
      </c>
      <c r="B2937" t="s">
        <v>11325</v>
      </c>
      <c r="C2937">
        <v>1</v>
      </c>
      <c r="D2937" s="221" t="s">
        <v>3057</v>
      </c>
      <c r="E2937" s="186">
        <v>46293</v>
      </c>
      <c r="F2937" t="s">
        <v>16141</v>
      </c>
      <c r="G2937" s="183" t="s">
        <v>16145</v>
      </c>
      <c r="H2937" t="s">
        <v>16146</v>
      </c>
    </row>
    <row r="2938" spans="1:8" x14ac:dyDescent="0.2">
      <c r="A2938" s="183" t="s">
        <v>11327</v>
      </c>
      <c r="B2938" t="s">
        <v>11328</v>
      </c>
      <c r="C2938">
        <v>5</v>
      </c>
      <c r="D2938" s="221" t="s">
        <v>3057</v>
      </c>
      <c r="E2938" s="186">
        <v>46293</v>
      </c>
      <c r="F2938" t="s">
        <v>16141</v>
      </c>
      <c r="G2938" s="183" t="s">
        <v>16145</v>
      </c>
      <c r="H2938" t="s">
        <v>16146</v>
      </c>
    </row>
    <row r="2939" spans="1:8" x14ac:dyDescent="0.2">
      <c r="A2939" s="183" t="s">
        <v>11329</v>
      </c>
      <c r="B2939" t="s">
        <v>11330</v>
      </c>
      <c r="C2939">
        <v>55</v>
      </c>
      <c r="D2939" s="221" t="s">
        <v>3057</v>
      </c>
      <c r="E2939" s="186">
        <v>46293</v>
      </c>
      <c r="F2939" t="s">
        <v>16141</v>
      </c>
      <c r="G2939" s="183" t="s">
        <v>16145</v>
      </c>
      <c r="H2939" t="s">
        <v>16146</v>
      </c>
    </row>
    <row r="2940" spans="1:8" x14ac:dyDescent="0.2">
      <c r="A2940" s="183" t="s">
        <v>11331</v>
      </c>
      <c r="B2940" t="s">
        <v>11332</v>
      </c>
      <c r="C2940">
        <v>60</v>
      </c>
      <c r="D2940" s="221" t="s">
        <v>3057</v>
      </c>
      <c r="E2940" s="186">
        <v>46293</v>
      </c>
      <c r="F2940" t="s">
        <v>16141</v>
      </c>
      <c r="G2940" s="183" t="s">
        <v>16145</v>
      </c>
      <c r="H2940" t="s">
        <v>16146</v>
      </c>
    </row>
    <row r="2941" spans="1:8" x14ac:dyDescent="0.2">
      <c r="A2941" s="183" t="s">
        <v>11333</v>
      </c>
      <c r="B2941" t="s">
        <v>11334</v>
      </c>
      <c r="C2941">
        <v>56</v>
      </c>
      <c r="D2941" s="221" t="s">
        <v>3057</v>
      </c>
      <c r="E2941" s="186">
        <v>46293</v>
      </c>
      <c r="F2941" t="s">
        <v>16141</v>
      </c>
      <c r="G2941" s="183" t="s">
        <v>16145</v>
      </c>
      <c r="H2941" t="s">
        <v>16146</v>
      </c>
    </row>
    <row r="2942" spans="1:8" x14ac:dyDescent="0.2">
      <c r="A2942" s="183" t="s">
        <v>11335</v>
      </c>
      <c r="B2942" t="s">
        <v>11336</v>
      </c>
      <c r="C2942">
        <v>73</v>
      </c>
      <c r="D2942" s="221" t="s">
        <v>3057</v>
      </c>
      <c r="E2942" s="186">
        <v>46293</v>
      </c>
      <c r="F2942" t="s">
        <v>16141</v>
      </c>
      <c r="G2942" s="183" t="s">
        <v>16145</v>
      </c>
      <c r="H2942" t="s">
        <v>16146</v>
      </c>
    </row>
    <row r="2943" spans="1:8" x14ac:dyDescent="0.2">
      <c r="A2943" s="183" t="s">
        <v>11337</v>
      </c>
      <c r="B2943" t="s">
        <v>11338</v>
      </c>
      <c r="C2943">
        <v>5</v>
      </c>
      <c r="D2943" s="221" t="s">
        <v>3057</v>
      </c>
      <c r="E2943" s="186">
        <v>46293</v>
      </c>
      <c r="F2943" t="s">
        <v>16141</v>
      </c>
      <c r="G2943" s="183" t="s">
        <v>16145</v>
      </c>
      <c r="H2943" t="s">
        <v>16146</v>
      </c>
    </row>
    <row r="2944" spans="1:8" x14ac:dyDescent="0.2">
      <c r="A2944" s="183" t="s">
        <v>11339</v>
      </c>
      <c r="B2944" t="s">
        <v>11340</v>
      </c>
      <c r="C2944">
        <v>103</v>
      </c>
      <c r="D2944" s="221" t="s">
        <v>3057</v>
      </c>
      <c r="E2944" s="186">
        <v>46293</v>
      </c>
      <c r="F2944" t="s">
        <v>16141</v>
      </c>
      <c r="G2944" s="183" t="s">
        <v>16145</v>
      </c>
      <c r="H2944" t="s">
        <v>16146</v>
      </c>
    </row>
    <row r="2945" spans="1:8" x14ac:dyDescent="0.2">
      <c r="A2945" s="183" t="s">
        <v>11341</v>
      </c>
      <c r="B2945" t="s">
        <v>11342</v>
      </c>
      <c r="C2945">
        <v>69</v>
      </c>
      <c r="D2945" s="221" t="s">
        <v>3057</v>
      </c>
      <c r="E2945" s="186">
        <v>46293</v>
      </c>
      <c r="F2945" t="s">
        <v>16141</v>
      </c>
      <c r="G2945" s="183" t="s">
        <v>16145</v>
      </c>
      <c r="H2945" t="s">
        <v>16146</v>
      </c>
    </row>
    <row r="2946" spans="1:8" x14ac:dyDescent="0.2">
      <c r="A2946" s="183" t="s">
        <v>11343</v>
      </c>
      <c r="B2946" t="s">
        <v>11344</v>
      </c>
      <c r="C2946">
        <v>2</v>
      </c>
      <c r="D2946" s="221" t="s">
        <v>3057</v>
      </c>
      <c r="E2946" s="186">
        <v>46293</v>
      </c>
      <c r="F2946" t="s">
        <v>16141</v>
      </c>
      <c r="G2946" s="183" t="s">
        <v>16145</v>
      </c>
      <c r="H2946" t="s">
        <v>16146</v>
      </c>
    </row>
    <row r="2947" spans="1:8" x14ac:dyDescent="0.2">
      <c r="A2947" s="183" t="s">
        <v>11345</v>
      </c>
      <c r="B2947" t="s">
        <v>11346</v>
      </c>
      <c r="C2947">
        <v>3</v>
      </c>
      <c r="D2947" s="221" t="s">
        <v>3057</v>
      </c>
      <c r="E2947" s="186">
        <v>46293</v>
      </c>
      <c r="F2947" t="s">
        <v>16141</v>
      </c>
      <c r="G2947" s="183" t="s">
        <v>16145</v>
      </c>
      <c r="H2947" t="s">
        <v>16146</v>
      </c>
    </row>
    <row r="2948" spans="1:8" x14ac:dyDescent="0.2">
      <c r="A2948" s="183" t="s">
        <v>11347</v>
      </c>
      <c r="B2948" t="s">
        <v>11348</v>
      </c>
      <c r="C2948">
        <v>1</v>
      </c>
      <c r="D2948" s="221" t="s">
        <v>3057</v>
      </c>
      <c r="E2948" s="186">
        <v>46293</v>
      </c>
      <c r="F2948" t="s">
        <v>16141</v>
      </c>
      <c r="G2948" s="183" t="s">
        <v>16145</v>
      </c>
      <c r="H2948" t="s">
        <v>16146</v>
      </c>
    </row>
    <row r="2949" spans="1:8" x14ac:dyDescent="0.2">
      <c r="A2949" s="183" t="s">
        <v>11349</v>
      </c>
      <c r="B2949" t="s">
        <v>11350</v>
      </c>
      <c r="C2949">
        <v>2</v>
      </c>
      <c r="D2949" s="221" t="s">
        <v>3057</v>
      </c>
      <c r="E2949" s="186">
        <v>46293</v>
      </c>
      <c r="F2949" t="s">
        <v>16141</v>
      </c>
      <c r="G2949" s="183" t="s">
        <v>16145</v>
      </c>
      <c r="H2949" t="s">
        <v>16146</v>
      </c>
    </row>
    <row r="2950" spans="1:8" x14ac:dyDescent="0.2">
      <c r="A2950" s="183" t="s">
        <v>11351</v>
      </c>
      <c r="B2950" t="s">
        <v>11352</v>
      </c>
      <c r="C2950">
        <v>5</v>
      </c>
      <c r="D2950" s="221" t="s">
        <v>3057</v>
      </c>
      <c r="E2950" s="186">
        <v>46293</v>
      </c>
      <c r="F2950" t="s">
        <v>16141</v>
      </c>
      <c r="G2950" s="183" t="s">
        <v>16145</v>
      </c>
      <c r="H2950" t="s">
        <v>16146</v>
      </c>
    </row>
    <row r="2951" spans="1:8" x14ac:dyDescent="0.2">
      <c r="A2951" s="183" t="s">
        <v>11353</v>
      </c>
      <c r="B2951" t="s">
        <v>11354</v>
      </c>
      <c r="C2951">
        <v>3</v>
      </c>
      <c r="D2951" s="221" t="s">
        <v>3057</v>
      </c>
      <c r="E2951" s="186">
        <v>46293</v>
      </c>
      <c r="F2951" t="s">
        <v>16141</v>
      </c>
      <c r="G2951" s="183" t="s">
        <v>16145</v>
      </c>
      <c r="H2951" t="s">
        <v>16146</v>
      </c>
    </row>
    <row r="2952" spans="1:8" x14ac:dyDescent="0.2">
      <c r="A2952" s="183" t="s">
        <v>11355</v>
      </c>
      <c r="B2952" t="s">
        <v>11356</v>
      </c>
      <c r="C2952">
        <v>0</v>
      </c>
      <c r="D2952" s="221" t="s">
        <v>3057</v>
      </c>
      <c r="E2952" s="186">
        <v>46293</v>
      </c>
      <c r="F2952" t="s">
        <v>16141</v>
      </c>
      <c r="G2952" s="183" t="s">
        <v>16145</v>
      </c>
      <c r="H2952" t="s">
        <v>16146</v>
      </c>
    </row>
    <row r="2953" spans="1:8" x14ac:dyDescent="0.2">
      <c r="A2953" s="183" t="s">
        <v>11357</v>
      </c>
      <c r="B2953" t="s">
        <v>15912</v>
      </c>
      <c r="C2953">
        <v>1</v>
      </c>
      <c r="D2953" s="221" t="s">
        <v>3057</v>
      </c>
      <c r="E2953" s="186">
        <v>46293</v>
      </c>
      <c r="F2953" t="s">
        <v>16141</v>
      </c>
      <c r="G2953" s="183" t="s">
        <v>16145</v>
      </c>
      <c r="H2953" t="s">
        <v>16146</v>
      </c>
    </row>
    <row r="2954" spans="1:8" x14ac:dyDescent="0.2">
      <c r="A2954" s="183" t="s">
        <v>11358</v>
      </c>
      <c r="B2954" t="s">
        <v>11359</v>
      </c>
      <c r="C2954">
        <v>1</v>
      </c>
      <c r="D2954" s="221" t="s">
        <v>3057</v>
      </c>
      <c r="E2954" s="186">
        <v>46293</v>
      </c>
      <c r="F2954" t="s">
        <v>16141</v>
      </c>
      <c r="G2954" s="183" t="s">
        <v>16145</v>
      </c>
      <c r="H2954" t="s">
        <v>16146</v>
      </c>
    </row>
    <row r="2955" spans="1:8" x14ac:dyDescent="0.2">
      <c r="A2955" s="183" t="s">
        <v>11360</v>
      </c>
      <c r="B2955" t="s">
        <v>11361</v>
      </c>
      <c r="C2955">
        <v>3</v>
      </c>
      <c r="D2955" s="221" t="s">
        <v>3057</v>
      </c>
      <c r="E2955" s="186">
        <v>46293</v>
      </c>
      <c r="F2955" t="s">
        <v>16141</v>
      </c>
      <c r="G2955" s="183" t="s">
        <v>16145</v>
      </c>
      <c r="H2955" t="s">
        <v>16146</v>
      </c>
    </row>
    <row r="2956" spans="1:8" x14ac:dyDescent="0.2">
      <c r="A2956" s="183" t="s">
        <v>11362</v>
      </c>
      <c r="B2956" t="s">
        <v>11363</v>
      </c>
      <c r="C2956">
        <v>13</v>
      </c>
      <c r="D2956" s="221" t="s">
        <v>3057</v>
      </c>
      <c r="E2956" s="186">
        <v>46293</v>
      </c>
      <c r="F2956" t="s">
        <v>16141</v>
      </c>
      <c r="G2956" s="183" t="s">
        <v>16145</v>
      </c>
      <c r="H2956" t="s">
        <v>16146</v>
      </c>
    </row>
    <row r="2957" spans="1:8" x14ac:dyDescent="0.2">
      <c r="A2957" s="183" t="s">
        <v>11364</v>
      </c>
      <c r="B2957" t="s">
        <v>11365</v>
      </c>
      <c r="C2957">
        <v>60</v>
      </c>
      <c r="D2957" s="221" t="s">
        <v>3057</v>
      </c>
      <c r="E2957" s="186">
        <v>46293</v>
      </c>
      <c r="F2957" t="s">
        <v>16141</v>
      </c>
      <c r="G2957" s="183" t="s">
        <v>16145</v>
      </c>
      <c r="H2957" t="s">
        <v>16146</v>
      </c>
    </row>
    <row r="2958" spans="1:8" x14ac:dyDescent="0.2">
      <c r="A2958" s="183" t="s">
        <v>11366</v>
      </c>
      <c r="B2958" t="s">
        <v>11367</v>
      </c>
      <c r="C2958">
        <v>70</v>
      </c>
      <c r="D2958" s="221" t="s">
        <v>3057</v>
      </c>
      <c r="E2958" s="186">
        <v>46293</v>
      </c>
      <c r="F2958" t="s">
        <v>16141</v>
      </c>
      <c r="G2958" s="183" t="s">
        <v>16145</v>
      </c>
      <c r="H2958" t="s">
        <v>16146</v>
      </c>
    </row>
    <row r="2959" spans="1:8" x14ac:dyDescent="0.2">
      <c r="A2959" s="183" t="s">
        <v>11368</v>
      </c>
      <c r="B2959" t="s">
        <v>11369</v>
      </c>
      <c r="C2959">
        <v>55</v>
      </c>
      <c r="D2959" s="221" t="s">
        <v>3057</v>
      </c>
      <c r="E2959" s="186">
        <v>46293</v>
      </c>
      <c r="F2959" t="s">
        <v>16141</v>
      </c>
      <c r="G2959" s="183" t="s">
        <v>16145</v>
      </c>
      <c r="H2959" t="s">
        <v>16146</v>
      </c>
    </row>
    <row r="2960" spans="1:8" x14ac:dyDescent="0.2">
      <c r="A2960" s="183" t="s">
        <v>11370</v>
      </c>
      <c r="B2960" t="s">
        <v>11371</v>
      </c>
      <c r="C2960">
        <v>24</v>
      </c>
      <c r="D2960" s="221" t="s">
        <v>3057</v>
      </c>
      <c r="E2960" s="186">
        <v>46293</v>
      </c>
      <c r="F2960" t="s">
        <v>16141</v>
      </c>
      <c r="G2960" s="183" t="s">
        <v>16145</v>
      </c>
      <c r="H2960" t="s">
        <v>16146</v>
      </c>
    </row>
    <row r="2961" spans="1:8" x14ac:dyDescent="0.2">
      <c r="A2961" s="183" t="s">
        <v>11372</v>
      </c>
      <c r="B2961" t="s">
        <v>11373</v>
      </c>
      <c r="C2961">
        <v>7</v>
      </c>
      <c r="D2961" s="221" t="s">
        <v>3057</v>
      </c>
      <c r="E2961" s="186">
        <v>46293</v>
      </c>
      <c r="F2961" t="s">
        <v>16141</v>
      </c>
      <c r="G2961" s="183" t="s">
        <v>16145</v>
      </c>
      <c r="H2961" t="s">
        <v>16146</v>
      </c>
    </row>
    <row r="2962" spans="1:8" x14ac:dyDescent="0.2">
      <c r="A2962" s="183" t="s">
        <v>11374</v>
      </c>
      <c r="B2962" t="s">
        <v>11375</v>
      </c>
      <c r="C2962">
        <v>5</v>
      </c>
      <c r="D2962" s="221" t="s">
        <v>3057</v>
      </c>
      <c r="E2962" s="186">
        <v>46293</v>
      </c>
      <c r="F2962" t="s">
        <v>16141</v>
      </c>
      <c r="G2962" s="183" t="s">
        <v>16145</v>
      </c>
      <c r="H2962" t="s">
        <v>16146</v>
      </c>
    </row>
    <row r="2963" spans="1:8" x14ac:dyDescent="0.2">
      <c r="A2963" s="183" t="s">
        <v>11376</v>
      </c>
      <c r="B2963" t="s">
        <v>11377</v>
      </c>
      <c r="C2963">
        <v>3</v>
      </c>
      <c r="D2963" s="221" t="s">
        <v>3057</v>
      </c>
      <c r="E2963" s="186">
        <v>46293</v>
      </c>
      <c r="F2963" t="s">
        <v>16141</v>
      </c>
      <c r="G2963" s="183" t="s">
        <v>16145</v>
      </c>
      <c r="H2963" t="s">
        <v>16146</v>
      </c>
    </row>
    <row r="2964" spans="1:8" x14ac:dyDescent="0.2">
      <c r="A2964" s="183" t="s">
        <v>11378</v>
      </c>
      <c r="B2964" t="s">
        <v>11379</v>
      </c>
      <c r="C2964">
        <v>3</v>
      </c>
      <c r="D2964" s="221" t="s">
        <v>3057</v>
      </c>
      <c r="E2964" s="186">
        <v>46293</v>
      </c>
      <c r="F2964" t="s">
        <v>16141</v>
      </c>
      <c r="G2964" s="183" t="s">
        <v>16145</v>
      </c>
      <c r="H2964" t="s">
        <v>16146</v>
      </c>
    </row>
    <row r="2965" spans="1:8" x14ac:dyDescent="0.2">
      <c r="A2965" s="183" t="s">
        <v>11380</v>
      </c>
      <c r="B2965" t="s">
        <v>11381</v>
      </c>
      <c r="C2965">
        <v>0</v>
      </c>
      <c r="D2965" s="221" t="s">
        <v>3057</v>
      </c>
      <c r="E2965" s="186">
        <v>46293</v>
      </c>
      <c r="F2965" t="s">
        <v>16141</v>
      </c>
      <c r="G2965" s="183" t="s">
        <v>16145</v>
      </c>
      <c r="H2965" t="s">
        <v>16146</v>
      </c>
    </row>
    <row r="2966" spans="1:8" x14ac:dyDescent="0.2">
      <c r="A2966" s="183" t="s">
        <v>11382</v>
      </c>
      <c r="B2966" t="s">
        <v>11383</v>
      </c>
      <c r="C2966">
        <v>0</v>
      </c>
      <c r="D2966" s="221" t="s">
        <v>3057</v>
      </c>
      <c r="E2966" s="186">
        <v>46293</v>
      </c>
      <c r="F2966" t="s">
        <v>16141</v>
      </c>
      <c r="G2966" s="183" t="s">
        <v>16145</v>
      </c>
      <c r="H2966" t="s">
        <v>16146</v>
      </c>
    </row>
    <row r="2967" spans="1:8" x14ac:dyDescent="0.2">
      <c r="A2967" s="183" t="s">
        <v>11384</v>
      </c>
      <c r="B2967" t="s">
        <v>11385</v>
      </c>
      <c r="C2967">
        <v>2</v>
      </c>
      <c r="D2967" s="221" t="s">
        <v>3057</v>
      </c>
      <c r="E2967" s="186">
        <v>46293</v>
      </c>
      <c r="F2967" t="s">
        <v>16141</v>
      </c>
      <c r="G2967" s="183" t="s">
        <v>16145</v>
      </c>
      <c r="H2967" t="s">
        <v>16146</v>
      </c>
    </row>
    <row r="2968" spans="1:8" x14ac:dyDescent="0.2">
      <c r="A2968" s="183" t="s">
        <v>11386</v>
      </c>
      <c r="B2968" t="s">
        <v>11387</v>
      </c>
      <c r="C2968">
        <v>1</v>
      </c>
      <c r="D2968" s="221" t="s">
        <v>3057</v>
      </c>
      <c r="E2968" s="186">
        <v>46293</v>
      </c>
      <c r="F2968" t="s">
        <v>16141</v>
      </c>
      <c r="G2968" s="183" t="s">
        <v>16145</v>
      </c>
      <c r="H2968" t="s">
        <v>16146</v>
      </c>
    </row>
    <row r="2969" spans="1:8" x14ac:dyDescent="0.2">
      <c r="A2969" s="183" t="s">
        <v>11388</v>
      </c>
      <c r="B2969" t="s">
        <v>11389</v>
      </c>
      <c r="C2969">
        <v>60</v>
      </c>
      <c r="D2969" s="221" t="s">
        <v>3057</v>
      </c>
      <c r="E2969" s="186">
        <v>46293</v>
      </c>
      <c r="F2969" t="s">
        <v>16141</v>
      </c>
      <c r="G2969" s="183" t="s">
        <v>16145</v>
      </c>
      <c r="H2969" t="s">
        <v>16146</v>
      </c>
    </row>
    <row r="2970" spans="1:8" x14ac:dyDescent="0.2">
      <c r="A2970" s="183" t="s">
        <v>11390</v>
      </c>
      <c r="B2970" t="s">
        <v>15913</v>
      </c>
      <c r="C2970">
        <v>56</v>
      </c>
      <c r="D2970" s="221" t="s">
        <v>3057</v>
      </c>
      <c r="E2970" s="186">
        <v>46293</v>
      </c>
      <c r="F2970" t="s">
        <v>16141</v>
      </c>
      <c r="G2970" s="183" t="s">
        <v>16145</v>
      </c>
      <c r="H2970" t="s">
        <v>16146</v>
      </c>
    </row>
    <row r="2971" spans="1:8" x14ac:dyDescent="0.2">
      <c r="A2971" s="183" t="s">
        <v>11391</v>
      </c>
      <c r="B2971" t="s">
        <v>11392</v>
      </c>
      <c r="C2971">
        <v>8</v>
      </c>
      <c r="D2971" s="221" t="s">
        <v>3057</v>
      </c>
      <c r="E2971" s="186">
        <v>46293</v>
      </c>
      <c r="F2971" t="s">
        <v>16141</v>
      </c>
      <c r="G2971" s="183" t="s">
        <v>16145</v>
      </c>
      <c r="H2971" t="s">
        <v>16146</v>
      </c>
    </row>
    <row r="2972" spans="1:8" x14ac:dyDescent="0.2">
      <c r="A2972" s="183" t="s">
        <v>11393</v>
      </c>
      <c r="B2972" t="s">
        <v>11394</v>
      </c>
      <c r="C2972">
        <v>3</v>
      </c>
      <c r="D2972" s="221" t="s">
        <v>3057</v>
      </c>
      <c r="E2972" s="186">
        <v>46293</v>
      </c>
      <c r="F2972" t="s">
        <v>16141</v>
      </c>
      <c r="G2972" s="183" t="s">
        <v>16145</v>
      </c>
      <c r="H2972" t="s">
        <v>16146</v>
      </c>
    </row>
    <row r="2973" spans="1:8" x14ac:dyDescent="0.2">
      <c r="A2973" s="183" t="s">
        <v>11395</v>
      </c>
      <c r="B2973" t="s">
        <v>11396</v>
      </c>
      <c r="C2973">
        <v>4</v>
      </c>
      <c r="D2973" s="221" t="s">
        <v>3057</v>
      </c>
      <c r="E2973" s="186">
        <v>46293</v>
      </c>
      <c r="F2973" t="s">
        <v>16141</v>
      </c>
      <c r="G2973" s="183" t="s">
        <v>16145</v>
      </c>
      <c r="H2973" t="s">
        <v>16146</v>
      </c>
    </row>
    <row r="2974" spans="1:8" x14ac:dyDescent="0.2">
      <c r="A2974" s="183" t="s">
        <v>11397</v>
      </c>
      <c r="B2974" t="s">
        <v>11398</v>
      </c>
      <c r="C2974">
        <v>12</v>
      </c>
      <c r="D2974" s="221" t="s">
        <v>3057</v>
      </c>
      <c r="E2974" s="186">
        <v>46293</v>
      </c>
      <c r="F2974" t="s">
        <v>16141</v>
      </c>
      <c r="G2974" s="183" t="s">
        <v>16145</v>
      </c>
      <c r="H2974" t="s">
        <v>16146</v>
      </c>
    </row>
    <row r="2975" spans="1:8" x14ac:dyDescent="0.2">
      <c r="A2975" s="183" t="s">
        <v>11399</v>
      </c>
      <c r="B2975" t="s">
        <v>11400</v>
      </c>
      <c r="C2975">
        <v>12</v>
      </c>
      <c r="D2975" s="221" t="s">
        <v>3057</v>
      </c>
      <c r="E2975" s="186">
        <v>46293</v>
      </c>
      <c r="F2975" t="s">
        <v>16141</v>
      </c>
      <c r="G2975" s="183" t="s">
        <v>16145</v>
      </c>
      <c r="H2975" t="s">
        <v>16146</v>
      </c>
    </row>
    <row r="2976" spans="1:8" x14ac:dyDescent="0.2">
      <c r="A2976" s="183" t="s">
        <v>11401</v>
      </c>
      <c r="B2976" t="s">
        <v>11402</v>
      </c>
      <c r="C2976">
        <v>4</v>
      </c>
      <c r="D2976" s="221" t="s">
        <v>3057</v>
      </c>
      <c r="E2976" s="186">
        <v>46293</v>
      </c>
      <c r="F2976" t="s">
        <v>16141</v>
      </c>
      <c r="G2976" s="183" t="s">
        <v>16145</v>
      </c>
      <c r="H2976" t="s">
        <v>16146</v>
      </c>
    </row>
    <row r="2977" spans="1:8" x14ac:dyDescent="0.2">
      <c r="A2977" s="183" t="s">
        <v>11403</v>
      </c>
      <c r="B2977" t="s">
        <v>11404</v>
      </c>
      <c r="C2977">
        <v>6</v>
      </c>
      <c r="D2977" s="221" t="s">
        <v>3057</v>
      </c>
      <c r="E2977" s="186">
        <v>46293</v>
      </c>
      <c r="F2977" t="s">
        <v>16141</v>
      </c>
      <c r="G2977" s="183" t="s">
        <v>16145</v>
      </c>
      <c r="H2977" t="s">
        <v>16146</v>
      </c>
    </row>
    <row r="2978" spans="1:8" x14ac:dyDescent="0.2">
      <c r="A2978" s="183" t="s">
        <v>11405</v>
      </c>
      <c r="B2978" t="s">
        <v>11406</v>
      </c>
      <c r="C2978">
        <v>6</v>
      </c>
      <c r="D2978" s="221" t="s">
        <v>3057</v>
      </c>
      <c r="E2978" s="186">
        <v>46293</v>
      </c>
      <c r="F2978" t="s">
        <v>16141</v>
      </c>
      <c r="G2978" s="183" t="s">
        <v>16145</v>
      </c>
      <c r="H2978" t="s">
        <v>16146</v>
      </c>
    </row>
    <row r="2979" spans="1:8" x14ac:dyDescent="0.2">
      <c r="A2979" s="183" t="s">
        <v>11407</v>
      </c>
      <c r="B2979" t="s">
        <v>11408</v>
      </c>
      <c r="C2979">
        <v>4</v>
      </c>
      <c r="D2979" s="221" t="s">
        <v>3057</v>
      </c>
      <c r="E2979" s="186">
        <v>46293</v>
      </c>
      <c r="F2979" t="s">
        <v>16141</v>
      </c>
      <c r="G2979" s="183" t="s">
        <v>16145</v>
      </c>
      <c r="H2979" t="s">
        <v>16146</v>
      </c>
    </row>
    <row r="2980" spans="1:8" x14ac:dyDescent="0.2">
      <c r="A2980" s="183" t="s">
        <v>11409</v>
      </c>
      <c r="B2980" t="s">
        <v>11410</v>
      </c>
      <c r="C2980">
        <v>0</v>
      </c>
      <c r="D2980" s="221" t="s">
        <v>3057</v>
      </c>
      <c r="E2980" s="186">
        <v>46293</v>
      </c>
      <c r="F2980" t="s">
        <v>16141</v>
      </c>
      <c r="G2980" s="183" t="s">
        <v>16145</v>
      </c>
      <c r="H2980" t="s">
        <v>16146</v>
      </c>
    </row>
    <row r="2981" spans="1:8" x14ac:dyDescent="0.2">
      <c r="A2981" s="183" t="s">
        <v>11411</v>
      </c>
      <c r="B2981" t="s">
        <v>11412</v>
      </c>
      <c r="C2981">
        <v>1</v>
      </c>
      <c r="D2981" s="221" t="s">
        <v>3057</v>
      </c>
      <c r="E2981" s="186">
        <v>46293</v>
      </c>
      <c r="F2981" t="s">
        <v>16141</v>
      </c>
      <c r="G2981" s="183" t="s">
        <v>16145</v>
      </c>
      <c r="H2981" t="s">
        <v>16146</v>
      </c>
    </row>
    <row r="2982" spans="1:8" x14ac:dyDescent="0.2">
      <c r="A2982" s="183" t="s">
        <v>11413</v>
      </c>
      <c r="B2982" t="s">
        <v>11414</v>
      </c>
      <c r="C2982">
        <v>0</v>
      </c>
      <c r="D2982" s="221" t="s">
        <v>3057</v>
      </c>
      <c r="E2982" s="186">
        <v>46293</v>
      </c>
      <c r="F2982" t="s">
        <v>16141</v>
      </c>
      <c r="G2982" s="183" t="s">
        <v>16145</v>
      </c>
      <c r="H2982" t="s">
        <v>16146</v>
      </c>
    </row>
    <row r="2983" spans="1:8" x14ac:dyDescent="0.2">
      <c r="A2983" s="183" t="s">
        <v>11415</v>
      </c>
      <c r="B2983" t="s">
        <v>11416</v>
      </c>
      <c r="C2983">
        <v>0</v>
      </c>
      <c r="D2983" s="221" t="s">
        <v>3057</v>
      </c>
      <c r="E2983" s="186">
        <v>46293</v>
      </c>
      <c r="F2983" t="s">
        <v>16141</v>
      </c>
      <c r="G2983" s="183" t="s">
        <v>16145</v>
      </c>
      <c r="H2983" t="s">
        <v>16146</v>
      </c>
    </row>
    <row r="2984" spans="1:8" x14ac:dyDescent="0.2">
      <c r="A2984" s="183" t="s">
        <v>11417</v>
      </c>
      <c r="B2984" t="s">
        <v>11418</v>
      </c>
      <c r="C2984">
        <v>0</v>
      </c>
      <c r="D2984" s="221" t="s">
        <v>3057</v>
      </c>
      <c r="E2984" s="186">
        <v>46293</v>
      </c>
      <c r="F2984" t="s">
        <v>16141</v>
      </c>
      <c r="G2984" s="183" t="s">
        <v>16145</v>
      </c>
      <c r="H2984" t="s">
        <v>16146</v>
      </c>
    </row>
    <row r="2985" spans="1:8" x14ac:dyDescent="0.2">
      <c r="A2985" s="183" t="s">
        <v>11419</v>
      </c>
      <c r="B2985" t="s">
        <v>11420</v>
      </c>
      <c r="C2985">
        <v>1</v>
      </c>
      <c r="D2985" s="221" t="s">
        <v>3057</v>
      </c>
      <c r="E2985" s="186">
        <v>46293</v>
      </c>
      <c r="F2985" t="s">
        <v>16141</v>
      </c>
      <c r="G2985" s="183" t="s">
        <v>16145</v>
      </c>
      <c r="H2985" t="s">
        <v>16146</v>
      </c>
    </row>
    <row r="2986" spans="1:8" x14ac:dyDescent="0.2">
      <c r="A2986" s="183" t="s">
        <v>11421</v>
      </c>
      <c r="B2986" t="s">
        <v>11422</v>
      </c>
      <c r="C2986">
        <v>1</v>
      </c>
      <c r="D2986" s="221" t="s">
        <v>3057</v>
      </c>
      <c r="E2986" s="186">
        <v>46293</v>
      </c>
      <c r="F2986" t="s">
        <v>16141</v>
      </c>
      <c r="G2986" s="183" t="s">
        <v>16145</v>
      </c>
      <c r="H2986" t="s">
        <v>16146</v>
      </c>
    </row>
    <row r="2987" spans="1:8" x14ac:dyDescent="0.2">
      <c r="A2987" s="183" t="s">
        <v>11423</v>
      </c>
      <c r="B2987" t="s">
        <v>11424</v>
      </c>
      <c r="C2987">
        <v>2</v>
      </c>
      <c r="D2987" s="221" t="s">
        <v>3057</v>
      </c>
      <c r="E2987" s="186">
        <v>46293</v>
      </c>
      <c r="F2987" t="s">
        <v>16141</v>
      </c>
      <c r="G2987" s="183" t="s">
        <v>16145</v>
      </c>
      <c r="H2987" t="s">
        <v>16146</v>
      </c>
    </row>
    <row r="2988" spans="1:8" x14ac:dyDescent="0.2">
      <c r="A2988" s="183" t="s">
        <v>11425</v>
      </c>
      <c r="B2988" t="s">
        <v>11426</v>
      </c>
      <c r="C2988">
        <v>2</v>
      </c>
      <c r="D2988" s="221" t="s">
        <v>3057</v>
      </c>
      <c r="E2988" s="186">
        <v>46293</v>
      </c>
      <c r="F2988" t="s">
        <v>16141</v>
      </c>
      <c r="G2988" s="183" t="s">
        <v>16145</v>
      </c>
      <c r="H2988" t="s">
        <v>16146</v>
      </c>
    </row>
    <row r="2989" spans="1:8" x14ac:dyDescent="0.2">
      <c r="A2989" s="183" t="s">
        <v>11427</v>
      </c>
      <c r="B2989" t="s">
        <v>11428</v>
      </c>
      <c r="C2989">
        <v>2</v>
      </c>
      <c r="D2989" s="221" t="s">
        <v>3057</v>
      </c>
      <c r="E2989" s="186">
        <v>46293</v>
      </c>
      <c r="F2989" t="s">
        <v>16141</v>
      </c>
      <c r="G2989" s="183" t="s">
        <v>16145</v>
      </c>
      <c r="H2989" t="s">
        <v>16146</v>
      </c>
    </row>
    <row r="2990" spans="1:8" x14ac:dyDescent="0.2">
      <c r="A2990" s="183" t="s">
        <v>11429</v>
      </c>
      <c r="B2990" t="s">
        <v>11430</v>
      </c>
      <c r="C2990">
        <v>1</v>
      </c>
      <c r="D2990" s="221" t="s">
        <v>3057</v>
      </c>
      <c r="E2990" s="186">
        <v>46293</v>
      </c>
      <c r="F2990" t="s">
        <v>16141</v>
      </c>
      <c r="G2990" s="183" t="s">
        <v>16145</v>
      </c>
      <c r="H2990" t="s">
        <v>16146</v>
      </c>
    </row>
    <row r="2991" spans="1:8" x14ac:dyDescent="0.2">
      <c r="A2991" s="183" t="s">
        <v>11431</v>
      </c>
      <c r="B2991" t="s">
        <v>11432</v>
      </c>
      <c r="C2991">
        <v>2</v>
      </c>
      <c r="D2991" s="221" t="s">
        <v>3057</v>
      </c>
      <c r="E2991" s="186">
        <v>46293</v>
      </c>
      <c r="F2991" t="s">
        <v>16141</v>
      </c>
      <c r="G2991" s="183" t="s">
        <v>16145</v>
      </c>
      <c r="H2991" t="s">
        <v>16146</v>
      </c>
    </row>
    <row r="2992" spans="1:8" x14ac:dyDescent="0.2">
      <c r="A2992" s="183" t="s">
        <v>11433</v>
      </c>
      <c r="B2992" t="s">
        <v>11434</v>
      </c>
      <c r="C2992">
        <v>0</v>
      </c>
      <c r="D2992" s="221" t="s">
        <v>3057</v>
      </c>
      <c r="E2992" s="186">
        <v>46293</v>
      </c>
      <c r="F2992" t="s">
        <v>16141</v>
      </c>
      <c r="G2992" s="183" t="s">
        <v>16145</v>
      </c>
      <c r="H2992" t="s">
        <v>16146</v>
      </c>
    </row>
    <row r="2993" spans="1:8" x14ac:dyDescent="0.2">
      <c r="A2993" s="183" t="s">
        <v>11435</v>
      </c>
      <c r="B2993" t="s">
        <v>11436</v>
      </c>
      <c r="C2993">
        <v>0</v>
      </c>
      <c r="D2993" s="221" t="s">
        <v>3057</v>
      </c>
      <c r="E2993" s="186">
        <v>46293</v>
      </c>
      <c r="F2993" t="s">
        <v>16141</v>
      </c>
      <c r="G2993" s="183" t="s">
        <v>16145</v>
      </c>
      <c r="H2993" t="s">
        <v>16146</v>
      </c>
    </row>
    <row r="2994" spans="1:8" x14ac:dyDescent="0.2">
      <c r="A2994" s="183" t="s">
        <v>11437</v>
      </c>
      <c r="B2994" t="s">
        <v>11438</v>
      </c>
      <c r="C2994">
        <v>1</v>
      </c>
      <c r="D2994" s="221" t="s">
        <v>3057</v>
      </c>
      <c r="E2994" s="186">
        <v>46293</v>
      </c>
      <c r="F2994" t="s">
        <v>16141</v>
      </c>
      <c r="G2994" s="183" t="s">
        <v>16145</v>
      </c>
      <c r="H2994" t="s">
        <v>16146</v>
      </c>
    </row>
    <row r="2995" spans="1:8" x14ac:dyDescent="0.2">
      <c r="A2995" s="183" t="s">
        <v>11439</v>
      </c>
      <c r="B2995" t="s">
        <v>11440</v>
      </c>
      <c r="C2995">
        <v>0</v>
      </c>
      <c r="D2995" s="221" t="s">
        <v>3057</v>
      </c>
      <c r="E2995" s="186">
        <v>46293</v>
      </c>
      <c r="F2995" t="s">
        <v>16141</v>
      </c>
      <c r="G2995" s="183" t="s">
        <v>16145</v>
      </c>
      <c r="H2995" t="s">
        <v>16146</v>
      </c>
    </row>
    <row r="2996" spans="1:8" x14ac:dyDescent="0.2">
      <c r="A2996" s="183" t="s">
        <v>11441</v>
      </c>
      <c r="B2996" t="s">
        <v>11442</v>
      </c>
      <c r="C2996">
        <v>2</v>
      </c>
      <c r="D2996" s="221" t="s">
        <v>3057</v>
      </c>
      <c r="E2996" s="186">
        <v>46293</v>
      </c>
      <c r="F2996" t="s">
        <v>16141</v>
      </c>
      <c r="G2996" s="183" t="s">
        <v>16145</v>
      </c>
      <c r="H2996" t="s">
        <v>16146</v>
      </c>
    </row>
    <row r="2997" spans="1:8" x14ac:dyDescent="0.2">
      <c r="A2997" s="183" t="s">
        <v>11443</v>
      </c>
      <c r="B2997" t="s">
        <v>11444</v>
      </c>
      <c r="C2997">
        <v>0</v>
      </c>
      <c r="D2997" s="221" t="s">
        <v>3057</v>
      </c>
      <c r="E2997" s="186">
        <v>46293</v>
      </c>
      <c r="F2997" t="s">
        <v>16141</v>
      </c>
      <c r="G2997" s="183" t="s">
        <v>16145</v>
      </c>
      <c r="H2997" t="s">
        <v>16146</v>
      </c>
    </row>
    <row r="2998" spans="1:8" x14ac:dyDescent="0.2">
      <c r="A2998" s="183" t="s">
        <v>11445</v>
      </c>
      <c r="B2998" t="s">
        <v>11446</v>
      </c>
      <c r="C2998">
        <v>5</v>
      </c>
      <c r="D2998" s="221" t="s">
        <v>3057</v>
      </c>
      <c r="E2998" s="186">
        <v>46293</v>
      </c>
      <c r="F2998" t="s">
        <v>16141</v>
      </c>
      <c r="G2998" s="183" t="s">
        <v>16145</v>
      </c>
      <c r="H2998" t="s">
        <v>16146</v>
      </c>
    </row>
    <row r="2999" spans="1:8" x14ac:dyDescent="0.2">
      <c r="A2999" s="183" t="s">
        <v>11447</v>
      </c>
      <c r="B2999" t="s">
        <v>11448</v>
      </c>
      <c r="C2999">
        <v>23</v>
      </c>
      <c r="D2999" s="221" t="s">
        <v>3057</v>
      </c>
      <c r="E2999" s="186">
        <v>46293</v>
      </c>
      <c r="F2999" t="s">
        <v>16141</v>
      </c>
      <c r="G2999" s="183" t="s">
        <v>16145</v>
      </c>
      <c r="H2999" t="s">
        <v>16146</v>
      </c>
    </row>
    <row r="3000" spans="1:8" x14ac:dyDescent="0.2">
      <c r="A3000" s="183" t="s">
        <v>11449</v>
      </c>
      <c r="B3000" t="s">
        <v>11450</v>
      </c>
      <c r="C3000">
        <v>7</v>
      </c>
      <c r="D3000" s="221" t="s">
        <v>3057</v>
      </c>
      <c r="E3000" s="186">
        <v>46293</v>
      </c>
      <c r="F3000" t="s">
        <v>16141</v>
      </c>
      <c r="G3000" s="183" t="s">
        <v>16145</v>
      </c>
      <c r="H3000" t="s">
        <v>16146</v>
      </c>
    </row>
    <row r="3001" spans="1:8" x14ac:dyDescent="0.2">
      <c r="A3001" s="183" t="s">
        <v>11451</v>
      </c>
      <c r="B3001" t="s">
        <v>11452</v>
      </c>
      <c r="C3001">
        <v>25</v>
      </c>
      <c r="D3001" s="221" t="s">
        <v>3057</v>
      </c>
      <c r="E3001" s="186">
        <v>46293</v>
      </c>
      <c r="F3001" t="s">
        <v>16141</v>
      </c>
      <c r="G3001" s="183" t="s">
        <v>16145</v>
      </c>
      <c r="H3001" t="s">
        <v>16146</v>
      </c>
    </row>
    <row r="3002" spans="1:8" x14ac:dyDescent="0.2">
      <c r="A3002" s="183" t="s">
        <v>11453</v>
      </c>
      <c r="B3002" t="s">
        <v>11454</v>
      </c>
      <c r="C3002">
        <v>5</v>
      </c>
      <c r="D3002" s="221" t="s">
        <v>3057</v>
      </c>
      <c r="E3002" s="186">
        <v>46293</v>
      </c>
      <c r="F3002" t="s">
        <v>16141</v>
      </c>
      <c r="G3002" s="183" t="s">
        <v>16145</v>
      </c>
      <c r="H3002" t="s">
        <v>16146</v>
      </c>
    </row>
    <row r="3003" spans="1:8" x14ac:dyDescent="0.2">
      <c r="A3003" s="183" t="s">
        <v>11455</v>
      </c>
      <c r="B3003" t="s">
        <v>11456</v>
      </c>
      <c r="C3003">
        <v>18</v>
      </c>
      <c r="D3003" s="221" t="s">
        <v>3057</v>
      </c>
      <c r="E3003" s="186">
        <v>46293</v>
      </c>
      <c r="F3003" t="s">
        <v>16141</v>
      </c>
      <c r="G3003" s="183" t="s">
        <v>16145</v>
      </c>
      <c r="H3003" t="s">
        <v>16146</v>
      </c>
    </row>
    <row r="3004" spans="1:8" x14ac:dyDescent="0.2">
      <c r="A3004" s="183" t="s">
        <v>11457</v>
      </c>
      <c r="B3004" t="s">
        <v>11458</v>
      </c>
      <c r="C3004">
        <v>1</v>
      </c>
      <c r="D3004" s="221" t="s">
        <v>3057</v>
      </c>
      <c r="E3004" s="186">
        <v>46293</v>
      </c>
      <c r="F3004" t="s">
        <v>16141</v>
      </c>
      <c r="G3004" s="183" t="s">
        <v>16145</v>
      </c>
      <c r="H3004" t="s">
        <v>16146</v>
      </c>
    </row>
    <row r="3005" spans="1:8" x14ac:dyDescent="0.2">
      <c r="A3005" s="183" t="s">
        <v>11459</v>
      </c>
      <c r="B3005" t="s">
        <v>11460</v>
      </c>
      <c r="C3005">
        <v>0</v>
      </c>
      <c r="D3005" s="221" t="s">
        <v>3057</v>
      </c>
      <c r="E3005" s="186">
        <v>46293</v>
      </c>
      <c r="F3005" t="s">
        <v>16141</v>
      </c>
      <c r="G3005" s="183" t="s">
        <v>16145</v>
      </c>
      <c r="H3005" t="s">
        <v>16146</v>
      </c>
    </row>
    <row r="3006" spans="1:8" x14ac:dyDescent="0.2">
      <c r="A3006" s="183" t="s">
        <v>11461</v>
      </c>
      <c r="B3006" t="s">
        <v>11462</v>
      </c>
      <c r="C3006">
        <v>11</v>
      </c>
      <c r="D3006" s="221" t="s">
        <v>3057</v>
      </c>
      <c r="E3006" s="186">
        <v>46293</v>
      </c>
      <c r="F3006" t="s">
        <v>16141</v>
      </c>
      <c r="G3006" s="183" t="s">
        <v>16145</v>
      </c>
      <c r="H3006" t="s">
        <v>16146</v>
      </c>
    </row>
    <row r="3007" spans="1:8" x14ac:dyDescent="0.2">
      <c r="A3007" s="183" t="s">
        <v>11463</v>
      </c>
      <c r="B3007" t="s">
        <v>11464</v>
      </c>
      <c r="C3007">
        <v>58</v>
      </c>
      <c r="D3007" s="221" t="s">
        <v>3057</v>
      </c>
      <c r="E3007" s="186">
        <v>46293</v>
      </c>
      <c r="F3007" t="s">
        <v>16141</v>
      </c>
      <c r="G3007" s="183" t="s">
        <v>16145</v>
      </c>
      <c r="H3007" t="s">
        <v>16146</v>
      </c>
    </row>
    <row r="3008" spans="1:8" x14ac:dyDescent="0.2">
      <c r="A3008" s="183" t="s">
        <v>11465</v>
      </c>
      <c r="B3008" t="s">
        <v>11466</v>
      </c>
      <c r="C3008">
        <v>4</v>
      </c>
      <c r="D3008" s="221" t="s">
        <v>3057</v>
      </c>
      <c r="E3008" s="186">
        <v>46293</v>
      </c>
      <c r="F3008" t="s">
        <v>16141</v>
      </c>
      <c r="G3008" s="183" t="s">
        <v>16145</v>
      </c>
      <c r="H3008" t="s">
        <v>16146</v>
      </c>
    </row>
    <row r="3009" spans="1:8" x14ac:dyDescent="0.2">
      <c r="A3009" s="183" t="s">
        <v>11467</v>
      </c>
      <c r="B3009" t="s">
        <v>11468</v>
      </c>
      <c r="C3009">
        <v>5</v>
      </c>
      <c r="D3009" s="221" t="s">
        <v>3057</v>
      </c>
      <c r="E3009" s="186">
        <v>46293</v>
      </c>
      <c r="F3009" t="s">
        <v>16141</v>
      </c>
      <c r="G3009" s="183" t="s">
        <v>16145</v>
      </c>
      <c r="H3009" t="s">
        <v>16146</v>
      </c>
    </row>
    <row r="3010" spans="1:8" x14ac:dyDescent="0.2">
      <c r="A3010" s="183" t="s">
        <v>11469</v>
      </c>
      <c r="B3010" t="s">
        <v>11470</v>
      </c>
      <c r="C3010">
        <v>6</v>
      </c>
      <c r="D3010" s="221" t="s">
        <v>3057</v>
      </c>
      <c r="E3010" s="186">
        <v>46293</v>
      </c>
      <c r="F3010" t="s">
        <v>16141</v>
      </c>
      <c r="G3010" s="183" t="s">
        <v>16145</v>
      </c>
      <c r="H3010" t="s">
        <v>16146</v>
      </c>
    </row>
    <row r="3011" spans="1:8" x14ac:dyDescent="0.2">
      <c r="A3011" s="183" t="s">
        <v>11471</v>
      </c>
      <c r="B3011" t="s">
        <v>11472</v>
      </c>
      <c r="C3011">
        <v>29</v>
      </c>
      <c r="D3011" s="221" t="s">
        <v>3057</v>
      </c>
      <c r="E3011" s="186">
        <v>46293</v>
      </c>
      <c r="F3011" t="s">
        <v>16141</v>
      </c>
      <c r="G3011" s="183" t="s">
        <v>16145</v>
      </c>
      <c r="H3011" t="s">
        <v>16146</v>
      </c>
    </row>
    <row r="3012" spans="1:8" x14ac:dyDescent="0.2">
      <c r="A3012" s="183" t="s">
        <v>11473</v>
      </c>
      <c r="B3012" t="s">
        <v>11474</v>
      </c>
      <c r="C3012">
        <v>3</v>
      </c>
      <c r="D3012" s="221" t="s">
        <v>3057</v>
      </c>
      <c r="E3012" s="186">
        <v>46293</v>
      </c>
      <c r="F3012" t="s">
        <v>16141</v>
      </c>
      <c r="G3012" s="183" t="s">
        <v>16145</v>
      </c>
      <c r="H3012" t="s">
        <v>16146</v>
      </c>
    </row>
    <row r="3013" spans="1:8" x14ac:dyDescent="0.2">
      <c r="A3013" s="183" t="s">
        <v>11475</v>
      </c>
      <c r="B3013" t="s">
        <v>11476</v>
      </c>
      <c r="C3013">
        <v>3</v>
      </c>
      <c r="D3013" s="221" t="s">
        <v>3057</v>
      </c>
      <c r="E3013" s="186">
        <v>46293</v>
      </c>
      <c r="F3013" t="s">
        <v>16141</v>
      </c>
      <c r="G3013" s="183" t="s">
        <v>16145</v>
      </c>
      <c r="H3013" t="s">
        <v>16146</v>
      </c>
    </row>
    <row r="3014" spans="1:8" x14ac:dyDescent="0.2">
      <c r="A3014" s="183" t="s">
        <v>11477</v>
      </c>
      <c r="B3014" t="s">
        <v>11478</v>
      </c>
      <c r="C3014">
        <v>17</v>
      </c>
      <c r="D3014" s="221" t="s">
        <v>3057</v>
      </c>
      <c r="E3014" s="186">
        <v>46293</v>
      </c>
      <c r="F3014" t="s">
        <v>16141</v>
      </c>
      <c r="G3014" s="183" t="s">
        <v>16145</v>
      </c>
      <c r="H3014" t="s">
        <v>16146</v>
      </c>
    </row>
    <row r="3015" spans="1:8" x14ac:dyDescent="0.2">
      <c r="A3015" s="183" t="s">
        <v>11479</v>
      </c>
      <c r="B3015" t="s">
        <v>11480</v>
      </c>
      <c r="C3015">
        <v>21</v>
      </c>
      <c r="D3015" s="221" t="s">
        <v>3057</v>
      </c>
      <c r="E3015" s="186">
        <v>46293</v>
      </c>
      <c r="F3015" t="s">
        <v>16141</v>
      </c>
      <c r="G3015" s="183" t="s">
        <v>16145</v>
      </c>
      <c r="H3015" t="s">
        <v>16146</v>
      </c>
    </row>
    <row r="3016" spans="1:8" x14ac:dyDescent="0.2">
      <c r="A3016" s="183" t="s">
        <v>11481</v>
      </c>
      <c r="B3016" t="s">
        <v>11482</v>
      </c>
      <c r="C3016">
        <v>5</v>
      </c>
      <c r="D3016" s="221" t="s">
        <v>3057</v>
      </c>
      <c r="E3016" s="186">
        <v>46293</v>
      </c>
      <c r="F3016" t="s">
        <v>16141</v>
      </c>
      <c r="G3016" s="183" t="s">
        <v>16145</v>
      </c>
      <c r="H3016" t="s">
        <v>16146</v>
      </c>
    </row>
    <row r="3017" spans="1:8" x14ac:dyDescent="0.2">
      <c r="A3017" s="183" t="s">
        <v>11483</v>
      </c>
      <c r="B3017" t="s">
        <v>11484</v>
      </c>
      <c r="C3017">
        <v>3</v>
      </c>
      <c r="D3017" s="221" t="s">
        <v>3057</v>
      </c>
      <c r="E3017" s="186">
        <v>46293</v>
      </c>
      <c r="F3017" t="s">
        <v>16141</v>
      </c>
      <c r="G3017" s="183" t="s">
        <v>16145</v>
      </c>
      <c r="H3017" t="s">
        <v>16146</v>
      </c>
    </row>
    <row r="3018" spans="1:8" x14ac:dyDescent="0.2">
      <c r="A3018" s="183" t="s">
        <v>11485</v>
      </c>
      <c r="B3018" t="s">
        <v>11486</v>
      </c>
      <c r="C3018">
        <v>6</v>
      </c>
      <c r="D3018" s="221" t="s">
        <v>3057</v>
      </c>
      <c r="E3018" s="186">
        <v>46293</v>
      </c>
      <c r="F3018" t="s">
        <v>16141</v>
      </c>
      <c r="G3018" s="183" t="s">
        <v>16145</v>
      </c>
      <c r="H3018" t="s">
        <v>16146</v>
      </c>
    </row>
    <row r="3019" spans="1:8" x14ac:dyDescent="0.2">
      <c r="A3019" s="183" t="s">
        <v>11487</v>
      </c>
      <c r="B3019" t="s">
        <v>11488</v>
      </c>
      <c r="C3019">
        <v>18</v>
      </c>
      <c r="D3019" s="221" t="s">
        <v>3057</v>
      </c>
      <c r="E3019" s="186">
        <v>46293</v>
      </c>
      <c r="F3019" t="s">
        <v>16141</v>
      </c>
      <c r="G3019" s="183" t="s">
        <v>16145</v>
      </c>
      <c r="H3019" t="s">
        <v>16146</v>
      </c>
    </row>
    <row r="3020" spans="1:8" x14ac:dyDescent="0.2">
      <c r="A3020" s="183" t="s">
        <v>11489</v>
      </c>
      <c r="B3020" t="s">
        <v>11490</v>
      </c>
      <c r="C3020">
        <v>4</v>
      </c>
      <c r="D3020" s="221" t="s">
        <v>3057</v>
      </c>
      <c r="E3020" s="186">
        <v>46293</v>
      </c>
      <c r="F3020" t="s">
        <v>16141</v>
      </c>
      <c r="G3020" s="183" t="s">
        <v>16145</v>
      </c>
      <c r="H3020" t="s">
        <v>16146</v>
      </c>
    </row>
    <row r="3021" spans="1:8" x14ac:dyDescent="0.2">
      <c r="A3021" s="183" t="s">
        <v>11491</v>
      </c>
      <c r="B3021" t="s">
        <v>11492</v>
      </c>
      <c r="C3021">
        <v>6</v>
      </c>
      <c r="D3021" s="221" t="s">
        <v>3057</v>
      </c>
      <c r="E3021" s="186">
        <v>46293</v>
      </c>
      <c r="F3021" t="s">
        <v>16141</v>
      </c>
      <c r="G3021" s="183" t="s">
        <v>16145</v>
      </c>
      <c r="H3021" t="s">
        <v>16146</v>
      </c>
    </row>
    <row r="3022" spans="1:8" x14ac:dyDescent="0.2">
      <c r="A3022" s="183" t="s">
        <v>11493</v>
      </c>
      <c r="B3022" t="s">
        <v>11494</v>
      </c>
      <c r="C3022">
        <v>21</v>
      </c>
      <c r="D3022" s="221" t="s">
        <v>3057</v>
      </c>
      <c r="E3022" s="186">
        <v>46293</v>
      </c>
      <c r="F3022" t="s">
        <v>16141</v>
      </c>
      <c r="G3022" s="183" t="s">
        <v>16145</v>
      </c>
      <c r="H3022" t="s">
        <v>16146</v>
      </c>
    </row>
    <row r="3023" spans="1:8" x14ac:dyDescent="0.2">
      <c r="A3023" s="183" t="s">
        <v>11495</v>
      </c>
      <c r="B3023" t="s">
        <v>11496</v>
      </c>
      <c r="C3023">
        <v>3</v>
      </c>
      <c r="D3023" s="221" t="s">
        <v>3057</v>
      </c>
      <c r="E3023" s="186">
        <v>46293</v>
      </c>
      <c r="F3023" t="s">
        <v>16141</v>
      </c>
      <c r="G3023" s="183" t="s">
        <v>16145</v>
      </c>
      <c r="H3023" t="s">
        <v>16146</v>
      </c>
    </row>
    <row r="3024" spans="1:8" x14ac:dyDescent="0.2">
      <c r="A3024" s="183" t="s">
        <v>11497</v>
      </c>
      <c r="B3024" t="s">
        <v>11498</v>
      </c>
      <c r="C3024">
        <v>63</v>
      </c>
      <c r="D3024" s="221" t="s">
        <v>3057</v>
      </c>
      <c r="E3024" s="186">
        <v>46293</v>
      </c>
      <c r="F3024" t="s">
        <v>16141</v>
      </c>
      <c r="G3024" s="183" t="s">
        <v>16145</v>
      </c>
      <c r="H3024" t="s">
        <v>16146</v>
      </c>
    </row>
    <row r="3025" spans="1:8" x14ac:dyDescent="0.2">
      <c r="A3025" s="183" t="s">
        <v>11499</v>
      </c>
      <c r="B3025" t="s">
        <v>11500</v>
      </c>
      <c r="C3025">
        <v>4</v>
      </c>
      <c r="D3025" s="221" t="s">
        <v>3057</v>
      </c>
      <c r="E3025" s="186">
        <v>46293</v>
      </c>
      <c r="F3025" t="s">
        <v>16141</v>
      </c>
      <c r="G3025" s="183" t="s">
        <v>16145</v>
      </c>
      <c r="H3025" t="s">
        <v>16146</v>
      </c>
    </row>
    <row r="3026" spans="1:8" x14ac:dyDescent="0.2">
      <c r="A3026" s="183" t="s">
        <v>11501</v>
      </c>
      <c r="B3026" t="s">
        <v>11502</v>
      </c>
      <c r="C3026">
        <v>63</v>
      </c>
      <c r="D3026" s="221" t="s">
        <v>3057</v>
      </c>
      <c r="E3026" s="186">
        <v>46293</v>
      </c>
      <c r="F3026" t="s">
        <v>16141</v>
      </c>
      <c r="G3026" s="183" t="s">
        <v>16145</v>
      </c>
      <c r="H3026" t="s">
        <v>16146</v>
      </c>
    </row>
    <row r="3027" spans="1:8" x14ac:dyDescent="0.2">
      <c r="A3027" s="183" t="s">
        <v>11503</v>
      </c>
      <c r="B3027" t="s">
        <v>11504</v>
      </c>
      <c r="C3027">
        <v>74</v>
      </c>
      <c r="D3027" s="221" t="s">
        <v>3057</v>
      </c>
      <c r="E3027" s="186">
        <v>46293</v>
      </c>
      <c r="F3027" t="s">
        <v>16141</v>
      </c>
      <c r="G3027" s="183" t="s">
        <v>16145</v>
      </c>
      <c r="H3027" t="s">
        <v>16146</v>
      </c>
    </row>
    <row r="3028" spans="1:8" x14ac:dyDescent="0.2">
      <c r="A3028" s="183" t="s">
        <v>11505</v>
      </c>
      <c r="B3028" t="s">
        <v>11506</v>
      </c>
      <c r="C3028">
        <v>34</v>
      </c>
      <c r="D3028" s="221" t="s">
        <v>3057</v>
      </c>
      <c r="E3028" s="186">
        <v>46293</v>
      </c>
      <c r="F3028" t="s">
        <v>16141</v>
      </c>
      <c r="G3028" s="183" t="s">
        <v>16145</v>
      </c>
      <c r="H3028" t="s">
        <v>16146</v>
      </c>
    </row>
    <row r="3029" spans="1:8" x14ac:dyDescent="0.2">
      <c r="A3029" s="183" t="s">
        <v>11507</v>
      </c>
      <c r="B3029" t="s">
        <v>11508</v>
      </c>
      <c r="C3029">
        <v>21</v>
      </c>
      <c r="D3029" s="221" t="s">
        <v>3057</v>
      </c>
      <c r="E3029" s="186">
        <v>46293</v>
      </c>
      <c r="F3029" t="s">
        <v>16141</v>
      </c>
      <c r="G3029" s="183" t="s">
        <v>16145</v>
      </c>
      <c r="H3029" t="s">
        <v>16146</v>
      </c>
    </row>
    <row r="3030" spans="1:8" x14ac:dyDescent="0.2">
      <c r="A3030" s="183" t="s">
        <v>11509</v>
      </c>
      <c r="B3030" t="s">
        <v>11510</v>
      </c>
      <c r="C3030">
        <v>17</v>
      </c>
      <c r="D3030" s="221" t="s">
        <v>3057</v>
      </c>
      <c r="E3030" s="186">
        <v>46293</v>
      </c>
      <c r="F3030" t="s">
        <v>16141</v>
      </c>
      <c r="G3030" s="183" t="s">
        <v>16145</v>
      </c>
      <c r="H3030" t="s">
        <v>16146</v>
      </c>
    </row>
    <row r="3031" spans="1:8" x14ac:dyDescent="0.2">
      <c r="A3031" s="183" t="s">
        <v>11511</v>
      </c>
      <c r="B3031" t="s">
        <v>11512</v>
      </c>
      <c r="C3031">
        <v>20</v>
      </c>
      <c r="D3031" s="221" t="s">
        <v>3057</v>
      </c>
      <c r="E3031" s="186">
        <v>46293</v>
      </c>
      <c r="F3031" t="s">
        <v>16141</v>
      </c>
      <c r="G3031" s="183" t="s">
        <v>16145</v>
      </c>
      <c r="H3031" t="s">
        <v>16146</v>
      </c>
    </row>
    <row r="3032" spans="1:8" x14ac:dyDescent="0.2">
      <c r="A3032" s="183" t="s">
        <v>11513</v>
      </c>
      <c r="B3032" t="s">
        <v>11514</v>
      </c>
      <c r="C3032">
        <v>4</v>
      </c>
      <c r="D3032" s="221" t="s">
        <v>3057</v>
      </c>
      <c r="E3032" s="186">
        <v>46293</v>
      </c>
      <c r="F3032" t="s">
        <v>16141</v>
      </c>
      <c r="G3032" s="183" t="s">
        <v>16145</v>
      </c>
      <c r="H3032" t="s">
        <v>16146</v>
      </c>
    </row>
    <row r="3033" spans="1:8" x14ac:dyDescent="0.2">
      <c r="A3033" s="183" t="s">
        <v>11515</v>
      </c>
      <c r="B3033" t="s">
        <v>11516</v>
      </c>
      <c r="C3033">
        <v>21</v>
      </c>
      <c r="D3033" s="221" t="s">
        <v>3057</v>
      </c>
      <c r="E3033" s="186">
        <v>46293</v>
      </c>
      <c r="F3033" t="s">
        <v>16141</v>
      </c>
      <c r="G3033" s="183" t="s">
        <v>16145</v>
      </c>
      <c r="H3033" t="s">
        <v>16146</v>
      </c>
    </row>
    <row r="3034" spans="1:8" x14ac:dyDescent="0.2">
      <c r="A3034" s="183" t="s">
        <v>11517</v>
      </c>
      <c r="B3034" t="s">
        <v>11518</v>
      </c>
      <c r="C3034">
        <v>0</v>
      </c>
      <c r="D3034" s="221" t="s">
        <v>3057</v>
      </c>
      <c r="E3034" s="186">
        <v>46293</v>
      </c>
      <c r="F3034" t="s">
        <v>16141</v>
      </c>
      <c r="G3034" s="183" t="s">
        <v>16145</v>
      </c>
      <c r="H3034" t="s">
        <v>16146</v>
      </c>
    </row>
    <row r="3035" spans="1:8" x14ac:dyDescent="0.2">
      <c r="A3035" s="183" t="s">
        <v>11519</v>
      </c>
      <c r="B3035" t="s">
        <v>11520</v>
      </c>
      <c r="C3035">
        <v>2</v>
      </c>
      <c r="D3035" s="221" t="s">
        <v>3057</v>
      </c>
      <c r="E3035" s="186">
        <v>46293</v>
      </c>
      <c r="F3035" t="s">
        <v>16141</v>
      </c>
      <c r="G3035" s="183" t="s">
        <v>16145</v>
      </c>
      <c r="H3035" t="s">
        <v>16146</v>
      </c>
    </row>
    <row r="3036" spans="1:8" x14ac:dyDescent="0.2">
      <c r="A3036" s="183" t="s">
        <v>11521</v>
      </c>
      <c r="B3036" t="s">
        <v>11522</v>
      </c>
      <c r="C3036">
        <v>1</v>
      </c>
      <c r="D3036" s="221" t="s">
        <v>3057</v>
      </c>
      <c r="E3036" s="186">
        <v>46293</v>
      </c>
      <c r="F3036" t="s">
        <v>16141</v>
      </c>
      <c r="G3036" s="183" t="s">
        <v>16145</v>
      </c>
      <c r="H3036" t="s">
        <v>16146</v>
      </c>
    </row>
    <row r="3037" spans="1:8" x14ac:dyDescent="0.2">
      <c r="A3037" s="183" t="s">
        <v>11523</v>
      </c>
      <c r="B3037" t="s">
        <v>11524</v>
      </c>
      <c r="C3037">
        <v>2</v>
      </c>
      <c r="D3037" s="221" t="s">
        <v>3057</v>
      </c>
      <c r="E3037" s="186">
        <v>46293</v>
      </c>
      <c r="F3037" t="s">
        <v>16141</v>
      </c>
      <c r="G3037" s="183" t="s">
        <v>16145</v>
      </c>
      <c r="H3037" t="s">
        <v>16146</v>
      </c>
    </row>
    <row r="3038" spans="1:8" x14ac:dyDescent="0.2">
      <c r="A3038" s="183" t="s">
        <v>11525</v>
      </c>
      <c r="B3038" t="s">
        <v>11526</v>
      </c>
      <c r="C3038">
        <v>1</v>
      </c>
      <c r="D3038" s="221" t="s">
        <v>3057</v>
      </c>
      <c r="E3038" s="186">
        <v>46293</v>
      </c>
      <c r="F3038" t="s">
        <v>16141</v>
      </c>
      <c r="G3038" s="183" t="s">
        <v>16145</v>
      </c>
      <c r="H3038" t="s">
        <v>16146</v>
      </c>
    </row>
    <row r="3039" spans="1:8" x14ac:dyDescent="0.2">
      <c r="A3039" s="183" t="s">
        <v>11527</v>
      </c>
      <c r="B3039" t="s">
        <v>11528</v>
      </c>
      <c r="C3039">
        <v>12</v>
      </c>
      <c r="D3039" s="221" t="s">
        <v>3057</v>
      </c>
      <c r="E3039" s="186">
        <v>46293</v>
      </c>
      <c r="F3039" t="s">
        <v>16141</v>
      </c>
      <c r="G3039" s="183" t="s">
        <v>16145</v>
      </c>
      <c r="H3039" t="s">
        <v>16146</v>
      </c>
    </row>
    <row r="3040" spans="1:8" x14ac:dyDescent="0.2">
      <c r="A3040" s="183" t="s">
        <v>11529</v>
      </c>
      <c r="B3040" t="s">
        <v>11530</v>
      </c>
      <c r="C3040">
        <v>1</v>
      </c>
      <c r="D3040" s="221" t="s">
        <v>3057</v>
      </c>
      <c r="E3040" s="186">
        <v>46293</v>
      </c>
      <c r="F3040" t="s">
        <v>16141</v>
      </c>
      <c r="G3040" s="183" t="s">
        <v>16145</v>
      </c>
      <c r="H3040" t="s">
        <v>16146</v>
      </c>
    </row>
    <row r="3041" spans="1:8" x14ac:dyDescent="0.2">
      <c r="A3041" s="183" t="s">
        <v>11531</v>
      </c>
      <c r="B3041" t="s">
        <v>11532</v>
      </c>
      <c r="C3041">
        <v>55</v>
      </c>
      <c r="D3041" s="221" t="s">
        <v>3057</v>
      </c>
      <c r="E3041" s="186">
        <v>46293</v>
      </c>
      <c r="F3041" t="s">
        <v>16141</v>
      </c>
      <c r="G3041" s="183" t="s">
        <v>16145</v>
      </c>
      <c r="H3041" t="s">
        <v>16146</v>
      </c>
    </row>
    <row r="3042" spans="1:8" x14ac:dyDescent="0.2">
      <c r="A3042" s="183" t="s">
        <v>11533</v>
      </c>
      <c r="B3042" t="s">
        <v>11534</v>
      </c>
      <c r="C3042">
        <v>53</v>
      </c>
      <c r="D3042" s="221" t="s">
        <v>3057</v>
      </c>
      <c r="E3042" s="186">
        <v>46293</v>
      </c>
      <c r="F3042" t="s">
        <v>16141</v>
      </c>
      <c r="G3042" s="183" t="s">
        <v>16145</v>
      </c>
      <c r="H3042" t="s">
        <v>16146</v>
      </c>
    </row>
    <row r="3043" spans="1:8" x14ac:dyDescent="0.2">
      <c r="A3043" s="183" t="s">
        <v>11535</v>
      </c>
      <c r="B3043" t="s">
        <v>11536</v>
      </c>
      <c r="C3043">
        <v>4</v>
      </c>
      <c r="D3043" s="221" t="s">
        <v>3057</v>
      </c>
      <c r="E3043" s="186">
        <v>46293</v>
      </c>
      <c r="F3043" t="s">
        <v>16141</v>
      </c>
      <c r="G3043" s="183" t="s">
        <v>16145</v>
      </c>
      <c r="H3043" t="s">
        <v>16146</v>
      </c>
    </row>
    <row r="3044" spans="1:8" x14ac:dyDescent="0.2">
      <c r="A3044" s="183" t="s">
        <v>11537</v>
      </c>
      <c r="B3044" t="s">
        <v>11538</v>
      </c>
      <c r="C3044">
        <v>4</v>
      </c>
      <c r="D3044" s="221" t="s">
        <v>3057</v>
      </c>
      <c r="E3044" s="186">
        <v>46293</v>
      </c>
      <c r="F3044" t="s">
        <v>16141</v>
      </c>
      <c r="G3044" s="183" t="s">
        <v>16145</v>
      </c>
      <c r="H3044" t="s">
        <v>16146</v>
      </c>
    </row>
    <row r="3045" spans="1:8" x14ac:dyDescent="0.2">
      <c r="A3045" s="183" t="s">
        <v>11539</v>
      </c>
      <c r="B3045" t="s">
        <v>11540</v>
      </c>
      <c r="C3045">
        <v>18</v>
      </c>
      <c r="D3045" s="221" t="s">
        <v>3057</v>
      </c>
      <c r="E3045" s="186">
        <v>46293</v>
      </c>
      <c r="F3045" t="s">
        <v>16141</v>
      </c>
      <c r="G3045" s="183" t="s">
        <v>16145</v>
      </c>
      <c r="H3045" t="s">
        <v>16146</v>
      </c>
    </row>
    <row r="3046" spans="1:8" x14ac:dyDescent="0.2">
      <c r="A3046" s="183" t="s">
        <v>11541</v>
      </c>
      <c r="B3046" t="s">
        <v>11542</v>
      </c>
      <c r="C3046">
        <v>31</v>
      </c>
      <c r="D3046" s="221" t="s">
        <v>3057</v>
      </c>
      <c r="E3046" s="186">
        <v>46293</v>
      </c>
      <c r="F3046" t="s">
        <v>16141</v>
      </c>
      <c r="G3046" s="183" t="s">
        <v>16145</v>
      </c>
      <c r="H3046" t="s">
        <v>16146</v>
      </c>
    </row>
    <row r="3047" spans="1:8" x14ac:dyDescent="0.2">
      <c r="A3047" s="183" t="s">
        <v>11543</v>
      </c>
      <c r="B3047" t="s">
        <v>11544</v>
      </c>
      <c r="C3047">
        <v>10</v>
      </c>
      <c r="D3047" s="221" t="s">
        <v>3057</v>
      </c>
      <c r="E3047" s="186">
        <v>46293</v>
      </c>
      <c r="F3047" t="s">
        <v>16141</v>
      </c>
      <c r="G3047" s="183" t="s">
        <v>16145</v>
      </c>
      <c r="H3047" t="s">
        <v>16146</v>
      </c>
    </row>
    <row r="3048" spans="1:8" x14ac:dyDescent="0.2">
      <c r="A3048" s="183" t="s">
        <v>11545</v>
      </c>
      <c r="B3048" t="s">
        <v>11546</v>
      </c>
      <c r="C3048">
        <v>20</v>
      </c>
      <c r="D3048" s="221" t="s">
        <v>3057</v>
      </c>
      <c r="E3048" s="186">
        <v>46293</v>
      </c>
      <c r="F3048" t="s">
        <v>16141</v>
      </c>
      <c r="G3048" s="183" t="s">
        <v>16145</v>
      </c>
      <c r="H3048" t="s">
        <v>16146</v>
      </c>
    </row>
    <row r="3049" spans="1:8" x14ac:dyDescent="0.2">
      <c r="A3049" s="183" t="s">
        <v>11547</v>
      </c>
      <c r="B3049" t="s">
        <v>11548</v>
      </c>
      <c r="C3049">
        <v>41</v>
      </c>
      <c r="D3049" s="221" t="s">
        <v>3057</v>
      </c>
      <c r="E3049" s="186">
        <v>46293</v>
      </c>
      <c r="F3049" t="s">
        <v>16141</v>
      </c>
      <c r="G3049" s="183" t="s">
        <v>16145</v>
      </c>
      <c r="H3049" t="s">
        <v>16146</v>
      </c>
    </row>
    <row r="3050" spans="1:8" x14ac:dyDescent="0.2">
      <c r="A3050" s="183" t="s">
        <v>11549</v>
      </c>
      <c r="B3050" t="s">
        <v>11550</v>
      </c>
      <c r="C3050">
        <v>39</v>
      </c>
      <c r="D3050" s="221" t="s">
        <v>3057</v>
      </c>
      <c r="E3050" s="186">
        <v>46293</v>
      </c>
      <c r="F3050" t="s">
        <v>16141</v>
      </c>
      <c r="G3050" s="183" t="s">
        <v>16145</v>
      </c>
      <c r="H3050" t="s">
        <v>16146</v>
      </c>
    </row>
    <row r="3051" spans="1:8" x14ac:dyDescent="0.2">
      <c r="A3051" s="183" t="s">
        <v>11551</v>
      </c>
      <c r="B3051" t="s">
        <v>11552</v>
      </c>
      <c r="C3051">
        <v>44</v>
      </c>
      <c r="D3051" s="221" t="s">
        <v>3057</v>
      </c>
      <c r="E3051" s="186">
        <v>46293</v>
      </c>
      <c r="F3051" t="s">
        <v>16141</v>
      </c>
      <c r="G3051" s="183" t="s">
        <v>16145</v>
      </c>
      <c r="H3051" t="s">
        <v>16146</v>
      </c>
    </row>
    <row r="3052" spans="1:8" x14ac:dyDescent="0.2">
      <c r="A3052" s="183" t="s">
        <v>11553</v>
      </c>
      <c r="B3052" t="s">
        <v>11554</v>
      </c>
      <c r="C3052">
        <v>43</v>
      </c>
      <c r="D3052" s="221" t="s">
        <v>3057</v>
      </c>
      <c r="E3052" s="186">
        <v>46293</v>
      </c>
      <c r="F3052" t="s">
        <v>16141</v>
      </c>
      <c r="G3052" s="183" t="s">
        <v>16145</v>
      </c>
      <c r="H3052" t="s">
        <v>16146</v>
      </c>
    </row>
    <row r="3053" spans="1:8" x14ac:dyDescent="0.2">
      <c r="A3053" s="183" t="s">
        <v>11555</v>
      </c>
      <c r="B3053" t="s">
        <v>11556</v>
      </c>
      <c r="C3053">
        <v>29</v>
      </c>
      <c r="D3053" s="221" t="s">
        <v>3057</v>
      </c>
      <c r="E3053" s="186">
        <v>46293</v>
      </c>
      <c r="F3053" t="s">
        <v>16141</v>
      </c>
      <c r="G3053" s="183" t="s">
        <v>16145</v>
      </c>
      <c r="H3053" t="s">
        <v>16146</v>
      </c>
    </row>
    <row r="3054" spans="1:8" x14ac:dyDescent="0.2">
      <c r="A3054" s="183" t="s">
        <v>11557</v>
      </c>
      <c r="B3054" t="s">
        <v>11558</v>
      </c>
      <c r="C3054">
        <v>44</v>
      </c>
      <c r="D3054" s="221" t="s">
        <v>3057</v>
      </c>
      <c r="E3054" s="186">
        <v>46293</v>
      </c>
      <c r="F3054" t="s">
        <v>16141</v>
      </c>
      <c r="G3054" s="183" t="s">
        <v>16145</v>
      </c>
      <c r="H3054" t="s">
        <v>16146</v>
      </c>
    </row>
    <row r="3055" spans="1:8" x14ac:dyDescent="0.2">
      <c r="A3055" s="183" t="s">
        <v>11559</v>
      </c>
      <c r="B3055" t="s">
        <v>11560</v>
      </c>
      <c r="C3055">
        <v>1</v>
      </c>
      <c r="D3055" s="221" t="s">
        <v>3057</v>
      </c>
      <c r="E3055" s="186">
        <v>46293</v>
      </c>
      <c r="F3055" t="s">
        <v>16141</v>
      </c>
      <c r="G3055" s="183" t="s">
        <v>16145</v>
      </c>
      <c r="H3055" t="s">
        <v>16146</v>
      </c>
    </row>
    <row r="3056" spans="1:8" x14ac:dyDescent="0.2">
      <c r="A3056" s="183" t="s">
        <v>11561</v>
      </c>
      <c r="B3056" t="s">
        <v>11562</v>
      </c>
      <c r="C3056">
        <v>1</v>
      </c>
      <c r="D3056" s="221" t="s">
        <v>3057</v>
      </c>
      <c r="E3056" s="186">
        <v>46293</v>
      </c>
      <c r="F3056" t="s">
        <v>16141</v>
      </c>
      <c r="G3056" s="183" t="s">
        <v>16145</v>
      </c>
      <c r="H3056" t="s">
        <v>16146</v>
      </c>
    </row>
    <row r="3057" spans="1:8" x14ac:dyDescent="0.2">
      <c r="A3057" s="183" t="s">
        <v>11563</v>
      </c>
      <c r="B3057" t="s">
        <v>11564</v>
      </c>
      <c r="C3057">
        <v>3</v>
      </c>
      <c r="D3057" s="221" t="s">
        <v>3057</v>
      </c>
      <c r="E3057" s="186">
        <v>46293</v>
      </c>
      <c r="F3057" t="s">
        <v>16141</v>
      </c>
      <c r="G3057" s="183" t="s">
        <v>16145</v>
      </c>
      <c r="H3057" t="s">
        <v>16146</v>
      </c>
    </row>
    <row r="3058" spans="1:8" x14ac:dyDescent="0.2">
      <c r="A3058" s="183" t="s">
        <v>11565</v>
      </c>
      <c r="B3058" t="s">
        <v>11566</v>
      </c>
      <c r="C3058">
        <v>1</v>
      </c>
      <c r="D3058" s="221" t="s">
        <v>3057</v>
      </c>
      <c r="E3058" s="186">
        <v>46293</v>
      </c>
      <c r="F3058" t="s">
        <v>16141</v>
      </c>
      <c r="G3058" s="183" t="s">
        <v>16145</v>
      </c>
      <c r="H3058" t="s">
        <v>16146</v>
      </c>
    </row>
    <row r="3059" spans="1:8" x14ac:dyDescent="0.2">
      <c r="A3059" s="183" t="s">
        <v>11567</v>
      </c>
      <c r="B3059" t="s">
        <v>11568</v>
      </c>
      <c r="C3059">
        <v>4</v>
      </c>
      <c r="D3059" s="221" t="s">
        <v>3057</v>
      </c>
      <c r="E3059" s="186">
        <v>46293</v>
      </c>
      <c r="F3059" t="s">
        <v>16141</v>
      </c>
      <c r="G3059" s="183" t="s">
        <v>16145</v>
      </c>
      <c r="H3059" t="s">
        <v>16146</v>
      </c>
    </row>
    <row r="3060" spans="1:8" x14ac:dyDescent="0.2">
      <c r="A3060" s="183" t="s">
        <v>11569</v>
      </c>
      <c r="B3060" t="s">
        <v>11570</v>
      </c>
      <c r="C3060">
        <v>1</v>
      </c>
      <c r="D3060" s="221" t="s">
        <v>3057</v>
      </c>
      <c r="E3060" s="186">
        <v>46293</v>
      </c>
      <c r="F3060" t="s">
        <v>16141</v>
      </c>
      <c r="G3060" s="183" t="s">
        <v>16145</v>
      </c>
      <c r="H3060" t="s">
        <v>16146</v>
      </c>
    </row>
    <row r="3061" spans="1:8" x14ac:dyDescent="0.2">
      <c r="A3061" s="183" t="s">
        <v>11571</v>
      </c>
      <c r="B3061" t="s">
        <v>11572</v>
      </c>
      <c r="C3061">
        <v>1</v>
      </c>
      <c r="D3061" s="221" t="s">
        <v>3057</v>
      </c>
      <c r="E3061" s="186">
        <v>46293</v>
      </c>
      <c r="F3061" t="s">
        <v>16141</v>
      </c>
      <c r="G3061" s="183" t="s">
        <v>16145</v>
      </c>
      <c r="H3061" t="s">
        <v>16146</v>
      </c>
    </row>
    <row r="3062" spans="1:8" x14ac:dyDescent="0.2">
      <c r="A3062" s="183" t="s">
        <v>11573</v>
      </c>
      <c r="B3062" t="s">
        <v>11574</v>
      </c>
      <c r="C3062">
        <v>1</v>
      </c>
      <c r="D3062" s="221" t="s">
        <v>3057</v>
      </c>
      <c r="E3062" s="186">
        <v>46293</v>
      </c>
      <c r="F3062" t="s">
        <v>16141</v>
      </c>
      <c r="G3062" s="183" t="s">
        <v>16145</v>
      </c>
      <c r="H3062" t="s">
        <v>16146</v>
      </c>
    </row>
    <row r="3063" spans="1:8" x14ac:dyDescent="0.2">
      <c r="A3063" s="183" t="s">
        <v>11575</v>
      </c>
      <c r="B3063" t="s">
        <v>11576</v>
      </c>
      <c r="C3063">
        <v>2</v>
      </c>
      <c r="D3063" s="221" t="s">
        <v>3057</v>
      </c>
      <c r="E3063" s="186">
        <v>46293</v>
      </c>
      <c r="F3063" t="s">
        <v>16141</v>
      </c>
      <c r="G3063" s="183" t="s">
        <v>16145</v>
      </c>
      <c r="H3063" t="s">
        <v>16146</v>
      </c>
    </row>
    <row r="3064" spans="1:8" x14ac:dyDescent="0.2">
      <c r="A3064" s="183" t="s">
        <v>11577</v>
      </c>
      <c r="B3064" t="s">
        <v>11578</v>
      </c>
      <c r="C3064">
        <v>0</v>
      </c>
      <c r="D3064" s="221" t="s">
        <v>3057</v>
      </c>
      <c r="E3064" s="186">
        <v>46293</v>
      </c>
      <c r="F3064" t="s">
        <v>16141</v>
      </c>
      <c r="G3064" s="183" t="s">
        <v>16145</v>
      </c>
      <c r="H3064" t="s">
        <v>16146</v>
      </c>
    </row>
    <row r="3065" spans="1:8" x14ac:dyDescent="0.2">
      <c r="A3065" s="183" t="s">
        <v>11579</v>
      </c>
      <c r="B3065" t="s">
        <v>11580</v>
      </c>
      <c r="C3065">
        <v>0</v>
      </c>
      <c r="D3065" s="221" t="s">
        <v>3057</v>
      </c>
      <c r="E3065" s="186">
        <v>46293</v>
      </c>
      <c r="F3065" t="s">
        <v>16141</v>
      </c>
      <c r="G3065" s="183" t="s">
        <v>16145</v>
      </c>
      <c r="H3065" t="s">
        <v>16146</v>
      </c>
    </row>
    <row r="3066" spans="1:8" x14ac:dyDescent="0.2">
      <c r="A3066" s="183" t="s">
        <v>11581</v>
      </c>
      <c r="B3066" t="s">
        <v>11582</v>
      </c>
      <c r="C3066">
        <v>1</v>
      </c>
      <c r="D3066" s="221" t="s">
        <v>3057</v>
      </c>
      <c r="E3066" s="186">
        <v>46293</v>
      </c>
      <c r="F3066" t="s">
        <v>16141</v>
      </c>
      <c r="G3066" s="183" t="s">
        <v>16145</v>
      </c>
      <c r="H3066" t="s">
        <v>16146</v>
      </c>
    </row>
    <row r="3067" spans="1:8" x14ac:dyDescent="0.2">
      <c r="A3067" s="183" t="s">
        <v>11583</v>
      </c>
      <c r="B3067" t="s">
        <v>11584</v>
      </c>
      <c r="C3067">
        <v>0</v>
      </c>
      <c r="D3067" s="221" t="s">
        <v>3057</v>
      </c>
      <c r="E3067" s="186">
        <v>46293</v>
      </c>
      <c r="F3067" t="s">
        <v>16141</v>
      </c>
      <c r="G3067" s="183" t="s">
        <v>16145</v>
      </c>
      <c r="H3067" t="s">
        <v>16146</v>
      </c>
    </row>
    <row r="3068" spans="1:8" x14ac:dyDescent="0.2">
      <c r="A3068" s="183" t="s">
        <v>11585</v>
      </c>
      <c r="B3068" t="s">
        <v>11586</v>
      </c>
      <c r="C3068">
        <v>3</v>
      </c>
      <c r="D3068" s="221" t="s">
        <v>3057</v>
      </c>
      <c r="E3068" s="186">
        <v>46293</v>
      </c>
      <c r="F3068" t="s">
        <v>16141</v>
      </c>
      <c r="G3068" s="183" t="s">
        <v>16145</v>
      </c>
      <c r="H3068" t="s">
        <v>16146</v>
      </c>
    </row>
    <row r="3069" spans="1:8" x14ac:dyDescent="0.2">
      <c r="A3069" s="183" t="s">
        <v>11587</v>
      </c>
      <c r="B3069" t="s">
        <v>11588</v>
      </c>
      <c r="C3069">
        <v>1</v>
      </c>
      <c r="D3069" s="221" t="s">
        <v>3057</v>
      </c>
      <c r="E3069" s="186">
        <v>46293</v>
      </c>
      <c r="F3069" t="s">
        <v>16141</v>
      </c>
      <c r="G3069" s="183" t="s">
        <v>16145</v>
      </c>
      <c r="H3069" t="s">
        <v>16146</v>
      </c>
    </row>
    <row r="3070" spans="1:8" x14ac:dyDescent="0.2">
      <c r="A3070" s="183" t="s">
        <v>11589</v>
      </c>
      <c r="B3070" t="s">
        <v>11590</v>
      </c>
      <c r="C3070">
        <v>1</v>
      </c>
      <c r="D3070" s="221" t="s">
        <v>3057</v>
      </c>
      <c r="E3070" s="186">
        <v>46293</v>
      </c>
      <c r="F3070" t="s">
        <v>16141</v>
      </c>
      <c r="G3070" s="183" t="s">
        <v>16145</v>
      </c>
      <c r="H3070" t="s">
        <v>16146</v>
      </c>
    </row>
    <row r="3071" spans="1:8" x14ac:dyDescent="0.2">
      <c r="A3071" s="183" t="s">
        <v>11591</v>
      </c>
      <c r="B3071" t="s">
        <v>11592</v>
      </c>
      <c r="C3071">
        <v>6</v>
      </c>
      <c r="D3071" s="221" t="s">
        <v>3057</v>
      </c>
      <c r="E3071" s="186">
        <v>46293</v>
      </c>
      <c r="F3071" t="s">
        <v>16141</v>
      </c>
      <c r="G3071" s="183" t="s">
        <v>16145</v>
      </c>
      <c r="H3071" t="s">
        <v>16146</v>
      </c>
    </row>
    <row r="3072" spans="1:8" x14ac:dyDescent="0.2">
      <c r="A3072" s="183" t="s">
        <v>11593</v>
      </c>
      <c r="B3072" t="s">
        <v>11594</v>
      </c>
      <c r="C3072">
        <v>1</v>
      </c>
      <c r="D3072" s="221" t="s">
        <v>3057</v>
      </c>
      <c r="E3072" s="186">
        <v>46293</v>
      </c>
      <c r="F3072" t="s">
        <v>16141</v>
      </c>
      <c r="G3072" s="183" t="s">
        <v>16145</v>
      </c>
      <c r="H3072" t="s">
        <v>16146</v>
      </c>
    </row>
    <row r="3073" spans="1:8" x14ac:dyDescent="0.2">
      <c r="A3073" s="183" t="s">
        <v>11595</v>
      </c>
      <c r="B3073" t="s">
        <v>11596</v>
      </c>
      <c r="C3073">
        <v>1</v>
      </c>
      <c r="D3073" s="221" t="s">
        <v>3057</v>
      </c>
      <c r="E3073" s="186">
        <v>46293</v>
      </c>
      <c r="F3073" t="s">
        <v>16141</v>
      </c>
      <c r="G3073" s="183" t="s">
        <v>16145</v>
      </c>
      <c r="H3073" t="s">
        <v>16146</v>
      </c>
    </row>
    <row r="3074" spans="1:8" x14ac:dyDescent="0.2">
      <c r="A3074" s="183" t="s">
        <v>11597</v>
      </c>
      <c r="B3074" t="s">
        <v>11598</v>
      </c>
      <c r="C3074">
        <v>2</v>
      </c>
      <c r="D3074" s="221" t="s">
        <v>3057</v>
      </c>
      <c r="E3074" s="186">
        <v>46293</v>
      </c>
      <c r="F3074" t="s">
        <v>16141</v>
      </c>
      <c r="G3074" s="183" t="s">
        <v>16145</v>
      </c>
      <c r="H3074" t="s">
        <v>16146</v>
      </c>
    </row>
    <row r="3075" spans="1:8" x14ac:dyDescent="0.2">
      <c r="A3075" s="183" t="s">
        <v>11599</v>
      </c>
      <c r="B3075" t="s">
        <v>11600</v>
      </c>
      <c r="C3075">
        <v>1</v>
      </c>
      <c r="D3075" s="221" t="s">
        <v>3057</v>
      </c>
      <c r="E3075" s="186">
        <v>46293</v>
      </c>
      <c r="F3075" t="s">
        <v>16141</v>
      </c>
      <c r="G3075" s="183" t="s">
        <v>16145</v>
      </c>
      <c r="H3075" t="s">
        <v>16146</v>
      </c>
    </row>
    <row r="3076" spans="1:8" x14ac:dyDescent="0.2">
      <c r="A3076" s="183" t="s">
        <v>11601</v>
      </c>
      <c r="B3076" t="s">
        <v>11602</v>
      </c>
      <c r="C3076">
        <v>3</v>
      </c>
      <c r="D3076" s="221" t="s">
        <v>3057</v>
      </c>
      <c r="E3076" s="186">
        <v>46293</v>
      </c>
      <c r="F3076" t="s">
        <v>16141</v>
      </c>
      <c r="G3076" s="183" t="s">
        <v>16145</v>
      </c>
      <c r="H3076" t="s">
        <v>16146</v>
      </c>
    </row>
    <row r="3077" spans="1:8" x14ac:dyDescent="0.2">
      <c r="A3077" s="183" t="s">
        <v>11603</v>
      </c>
      <c r="B3077" t="s">
        <v>11604</v>
      </c>
      <c r="C3077">
        <v>1</v>
      </c>
      <c r="D3077" s="221" t="s">
        <v>3057</v>
      </c>
      <c r="E3077" s="186">
        <v>46293</v>
      </c>
      <c r="F3077" t="s">
        <v>16141</v>
      </c>
      <c r="G3077" s="183" t="s">
        <v>16145</v>
      </c>
      <c r="H3077" t="s">
        <v>16146</v>
      </c>
    </row>
    <row r="3078" spans="1:8" x14ac:dyDescent="0.2">
      <c r="A3078" s="183" t="s">
        <v>11605</v>
      </c>
      <c r="B3078" t="s">
        <v>11606</v>
      </c>
      <c r="C3078">
        <v>1</v>
      </c>
      <c r="D3078" s="221" t="s">
        <v>3057</v>
      </c>
      <c r="E3078" s="186">
        <v>46293</v>
      </c>
      <c r="F3078" t="s">
        <v>16141</v>
      </c>
      <c r="G3078" s="183" t="s">
        <v>16145</v>
      </c>
      <c r="H3078" t="s">
        <v>16146</v>
      </c>
    </row>
    <row r="3079" spans="1:8" x14ac:dyDescent="0.2">
      <c r="A3079" s="183" t="s">
        <v>11607</v>
      </c>
      <c r="B3079" t="s">
        <v>11608</v>
      </c>
      <c r="C3079">
        <v>0</v>
      </c>
      <c r="D3079" s="221" t="s">
        <v>3057</v>
      </c>
      <c r="E3079" s="186">
        <v>46293</v>
      </c>
      <c r="F3079" t="s">
        <v>16141</v>
      </c>
      <c r="G3079" s="183" t="s">
        <v>16145</v>
      </c>
      <c r="H3079" t="s">
        <v>16146</v>
      </c>
    </row>
    <row r="3080" spans="1:8" x14ac:dyDescent="0.2">
      <c r="A3080" s="183" t="s">
        <v>11609</v>
      </c>
      <c r="B3080" t="s">
        <v>11610</v>
      </c>
      <c r="C3080">
        <v>1</v>
      </c>
      <c r="D3080" s="221" t="s">
        <v>3057</v>
      </c>
      <c r="E3080" s="186">
        <v>46293</v>
      </c>
      <c r="F3080" t="s">
        <v>16141</v>
      </c>
      <c r="G3080" s="183" t="s">
        <v>16145</v>
      </c>
      <c r="H3080" t="s">
        <v>16146</v>
      </c>
    </row>
    <row r="3081" spans="1:8" x14ac:dyDescent="0.2">
      <c r="A3081" s="183" t="s">
        <v>11611</v>
      </c>
      <c r="B3081" t="s">
        <v>11612</v>
      </c>
      <c r="C3081">
        <v>0</v>
      </c>
      <c r="D3081" s="221" t="s">
        <v>3057</v>
      </c>
      <c r="E3081" s="186">
        <v>46293</v>
      </c>
      <c r="F3081" t="s">
        <v>16141</v>
      </c>
      <c r="G3081" s="183" t="s">
        <v>16145</v>
      </c>
      <c r="H3081" t="s">
        <v>16146</v>
      </c>
    </row>
    <row r="3082" spans="1:8" x14ac:dyDescent="0.2">
      <c r="A3082" s="183" t="s">
        <v>11613</v>
      </c>
      <c r="B3082" t="s">
        <v>11614</v>
      </c>
      <c r="C3082">
        <v>2</v>
      </c>
      <c r="D3082" s="221" t="s">
        <v>3057</v>
      </c>
      <c r="E3082" s="186">
        <v>46293</v>
      </c>
      <c r="F3082" t="s">
        <v>16141</v>
      </c>
      <c r="G3082" s="183" t="s">
        <v>16145</v>
      </c>
      <c r="H3082" t="s">
        <v>16146</v>
      </c>
    </row>
    <row r="3083" spans="1:8" x14ac:dyDescent="0.2">
      <c r="A3083" s="183" t="s">
        <v>11615</v>
      </c>
      <c r="B3083" t="s">
        <v>11616</v>
      </c>
      <c r="C3083">
        <v>1</v>
      </c>
      <c r="D3083" s="221" t="s">
        <v>3057</v>
      </c>
      <c r="E3083" s="186">
        <v>46293</v>
      </c>
      <c r="F3083" t="s">
        <v>16141</v>
      </c>
      <c r="G3083" s="183" t="s">
        <v>16145</v>
      </c>
      <c r="H3083" t="s">
        <v>16146</v>
      </c>
    </row>
    <row r="3084" spans="1:8" x14ac:dyDescent="0.2">
      <c r="A3084" s="183" t="s">
        <v>11617</v>
      </c>
      <c r="B3084" t="s">
        <v>11618</v>
      </c>
      <c r="C3084">
        <v>96</v>
      </c>
      <c r="D3084" s="221" t="s">
        <v>3057</v>
      </c>
      <c r="E3084" s="186">
        <v>46293</v>
      </c>
      <c r="F3084" t="s">
        <v>16141</v>
      </c>
      <c r="G3084" s="183" t="s">
        <v>16145</v>
      </c>
      <c r="H3084" t="s">
        <v>16146</v>
      </c>
    </row>
    <row r="3085" spans="1:8" x14ac:dyDescent="0.2">
      <c r="A3085" s="183" t="s">
        <v>11619</v>
      </c>
      <c r="B3085" t="s">
        <v>11620</v>
      </c>
      <c r="C3085">
        <v>0</v>
      </c>
      <c r="D3085" s="221" t="s">
        <v>3057</v>
      </c>
      <c r="E3085" s="186">
        <v>46293</v>
      </c>
      <c r="F3085" t="s">
        <v>16141</v>
      </c>
      <c r="G3085" s="183" t="s">
        <v>16145</v>
      </c>
      <c r="H3085" t="s">
        <v>16146</v>
      </c>
    </row>
    <row r="3086" spans="1:8" x14ac:dyDescent="0.2">
      <c r="A3086" s="183" t="s">
        <v>11621</v>
      </c>
      <c r="B3086" t="s">
        <v>11622</v>
      </c>
      <c r="C3086">
        <v>104</v>
      </c>
      <c r="D3086" s="221" t="s">
        <v>3057</v>
      </c>
      <c r="E3086" s="186">
        <v>46293</v>
      </c>
      <c r="F3086" t="s">
        <v>16141</v>
      </c>
      <c r="G3086" s="183" t="s">
        <v>16145</v>
      </c>
      <c r="H3086" t="s">
        <v>16146</v>
      </c>
    </row>
    <row r="3087" spans="1:8" x14ac:dyDescent="0.2">
      <c r="A3087" s="183" t="s">
        <v>11623</v>
      </c>
      <c r="B3087" t="s">
        <v>11624</v>
      </c>
      <c r="C3087">
        <v>0</v>
      </c>
      <c r="D3087" s="221" t="s">
        <v>3057</v>
      </c>
      <c r="E3087" s="186">
        <v>46293</v>
      </c>
      <c r="F3087" t="s">
        <v>16141</v>
      </c>
      <c r="G3087" s="183" t="s">
        <v>16145</v>
      </c>
      <c r="H3087" t="s">
        <v>16146</v>
      </c>
    </row>
    <row r="3088" spans="1:8" x14ac:dyDescent="0.2">
      <c r="A3088" s="183" t="s">
        <v>11625</v>
      </c>
      <c r="B3088" t="s">
        <v>11626</v>
      </c>
      <c r="C3088">
        <v>3</v>
      </c>
      <c r="D3088" s="221" t="s">
        <v>3057</v>
      </c>
      <c r="E3088" s="186">
        <v>46293</v>
      </c>
      <c r="F3088" t="s">
        <v>16141</v>
      </c>
      <c r="G3088" s="183" t="s">
        <v>16145</v>
      </c>
      <c r="H3088" t="s">
        <v>16146</v>
      </c>
    </row>
    <row r="3089" spans="1:8" x14ac:dyDescent="0.2">
      <c r="A3089" s="183" t="s">
        <v>11627</v>
      </c>
      <c r="B3089" t="s">
        <v>11628</v>
      </c>
      <c r="C3089">
        <v>0</v>
      </c>
      <c r="D3089" s="221" t="s">
        <v>3057</v>
      </c>
      <c r="E3089" s="186">
        <v>46293</v>
      </c>
      <c r="F3089" t="s">
        <v>16141</v>
      </c>
      <c r="G3089" s="183" t="s">
        <v>16145</v>
      </c>
      <c r="H3089" t="s">
        <v>16146</v>
      </c>
    </row>
    <row r="3090" spans="1:8" x14ac:dyDescent="0.2">
      <c r="A3090" s="183" t="s">
        <v>11629</v>
      </c>
      <c r="B3090" t="s">
        <v>11630</v>
      </c>
      <c r="C3090">
        <v>0</v>
      </c>
      <c r="D3090" s="221" t="s">
        <v>3057</v>
      </c>
      <c r="E3090" s="186">
        <v>46293</v>
      </c>
      <c r="F3090" t="s">
        <v>16141</v>
      </c>
      <c r="G3090" s="183" t="s">
        <v>16145</v>
      </c>
      <c r="H3090" t="s">
        <v>16146</v>
      </c>
    </row>
    <row r="3091" spans="1:8" x14ac:dyDescent="0.2">
      <c r="A3091" s="183" t="s">
        <v>11631</v>
      </c>
      <c r="B3091" t="s">
        <v>11632</v>
      </c>
      <c r="C3091">
        <v>0</v>
      </c>
      <c r="D3091" s="221" t="s">
        <v>3057</v>
      </c>
      <c r="E3091" s="186">
        <v>46293</v>
      </c>
      <c r="F3091" t="s">
        <v>16141</v>
      </c>
      <c r="G3091" s="183" t="s">
        <v>16145</v>
      </c>
      <c r="H3091" t="s">
        <v>16146</v>
      </c>
    </row>
    <row r="3092" spans="1:8" x14ac:dyDescent="0.2">
      <c r="A3092" s="183" t="s">
        <v>11633</v>
      </c>
      <c r="B3092" t="s">
        <v>11634</v>
      </c>
      <c r="C3092">
        <v>0</v>
      </c>
      <c r="D3092" s="221" t="s">
        <v>3057</v>
      </c>
      <c r="E3092" s="186">
        <v>46293</v>
      </c>
      <c r="F3092" t="s">
        <v>16141</v>
      </c>
      <c r="G3092" s="183" t="s">
        <v>16145</v>
      </c>
      <c r="H3092" t="s">
        <v>16146</v>
      </c>
    </row>
    <row r="3093" spans="1:8" x14ac:dyDescent="0.2">
      <c r="A3093" s="183" t="s">
        <v>11635</v>
      </c>
      <c r="B3093" t="s">
        <v>11636</v>
      </c>
      <c r="C3093">
        <v>0</v>
      </c>
      <c r="D3093" s="221" t="s">
        <v>3057</v>
      </c>
      <c r="E3093" s="186">
        <v>46293</v>
      </c>
      <c r="F3093" t="s">
        <v>16141</v>
      </c>
      <c r="G3093" s="183" t="s">
        <v>16145</v>
      </c>
      <c r="H3093" t="s">
        <v>16146</v>
      </c>
    </row>
    <row r="3094" spans="1:8" x14ac:dyDescent="0.2">
      <c r="A3094" s="183" t="s">
        <v>11637</v>
      </c>
      <c r="B3094" t="s">
        <v>11638</v>
      </c>
      <c r="C3094">
        <v>7</v>
      </c>
      <c r="D3094" s="221" t="s">
        <v>3057</v>
      </c>
      <c r="E3094" s="186">
        <v>46293</v>
      </c>
      <c r="F3094" t="s">
        <v>16141</v>
      </c>
      <c r="G3094" s="183" t="s">
        <v>16145</v>
      </c>
      <c r="H3094" t="s">
        <v>16146</v>
      </c>
    </row>
    <row r="3095" spans="1:8" x14ac:dyDescent="0.2">
      <c r="A3095" s="183" t="s">
        <v>11639</v>
      </c>
      <c r="B3095" t="s">
        <v>11640</v>
      </c>
      <c r="C3095">
        <v>37</v>
      </c>
      <c r="D3095" s="221" t="s">
        <v>3057</v>
      </c>
      <c r="E3095" s="186">
        <v>46293</v>
      </c>
      <c r="F3095" t="s">
        <v>16141</v>
      </c>
      <c r="G3095" s="183" t="s">
        <v>16145</v>
      </c>
      <c r="H3095" t="s">
        <v>16146</v>
      </c>
    </row>
    <row r="3096" spans="1:8" x14ac:dyDescent="0.2">
      <c r="A3096" s="183" t="s">
        <v>11641</v>
      </c>
      <c r="B3096" t="s">
        <v>11642</v>
      </c>
      <c r="C3096">
        <v>0</v>
      </c>
      <c r="D3096" s="221" t="s">
        <v>3057</v>
      </c>
      <c r="E3096" s="186">
        <v>46293</v>
      </c>
      <c r="F3096" t="s">
        <v>16141</v>
      </c>
      <c r="G3096" s="183" t="s">
        <v>16145</v>
      </c>
      <c r="H3096" t="s">
        <v>16146</v>
      </c>
    </row>
    <row r="3097" spans="1:8" x14ac:dyDescent="0.2">
      <c r="A3097" s="183" t="s">
        <v>11643</v>
      </c>
      <c r="B3097" t="s">
        <v>11644</v>
      </c>
      <c r="C3097">
        <v>2</v>
      </c>
      <c r="D3097" s="221" t="s">
        <v>3057</v>
      </c>
      <c r="E3097" s="186">
        <v>46293</v>
      </c>
      <c r="F3097" t="s">
        <v>16141</v>
      </c>
      <c r="G3097" s="183" t="s">
        <v>16145</v>
      </c>
      <c r="H3097" t="s">
        <v>16146</v>
      </c>
    </row>
    <row r="3098" spans="1:8" x14ac:dyDescent="0.2">
      <c r="A3098" s="183" t="s">
        <v>11645</v>
      </c>
      <c r="B3098" t="s">
        <v>11644</v>
      </c>
      <c r="C3098">
        <v>2</v>
      </c>
      <c r="D3098" s="221" t="s">
        <v>3057</v>
      </c>
      <c r="E3098" s="186">
        <v>46293</v>
      </c>
      <c r="F3098" t="s">
        <v>16141</v>
      </c>
      <c r="G3098" s="183" t="s">
        <v>16145</v>
      </c>
      <c r="H3098" t="s">
        <v>16146</v>
      </c>
    </row>
    <row r="3099" spans="1:8" x14ac:dyDescent="0.2">
      <c r="A3099" s="183" t="s">
        <v>11646</v>
      </c>
      <c r="B3099" t="s">
        <v>11644</v>
      </c>
      <c r="C3099">
        <v>0</v>
      </c>
      <c r="D3099" s="221" t="s">
        <v>3057</v>
      </c>
      <c r="E3099" s="186">
        <v>46293</v>
      </c>
      <c r="F3099" t="s">
        <v>16141</v>
      </c>
      <c r="G3099" s="183" t="s">
        <v>16145</v>
      </c>
      <c r="H3099" t="s">
        <v>16146</v>
      </c>
    </row>
    <row r="3100" spans="1:8" x14ac:dyDescent="0.2">
      <c r="A3100" s="183" t="s">
        <v>11647</v>
      </c>
      <c r="B3100" t="s">
        <v>11648</v>
      </c>
      <c r="C3100">
        <v>32</v>
      </c>
      <c r="D3100" s="221" t="s">
        <v>3057</v>
      </c>
      <c r="E3100" s="186">
        <v>46293</v>
      </c>
      <c r="F3100" t="s">
        <v>16141</v>
      </c>
      <c r="G3100" s="183" t="s">
        <v>16145</v>
      </c>
      <c r="H3100" t="s">
        <v>16146</v>
      </c>
    </row>
    <row r="3101" spans="1:8" x14ac:dyDescent="0.2">
      <c r="A3101" s="183" t="s">
        <v>11649</v>
      </c>
      <c r="B3101" t="s">
        <v>11650</v>
      </c>
      <c r="C3101">
        <v>0</v>
      </c>
      <c r="D3101" s="221" t="s">
        <v>3057</v>
      </c>
      <c r="E3101" s="186">
        <v>46293</v>
      </c>
      <c r="F3101" t="s">
        <v>16141</v>
      </c>
      <c r="G3101" s="183" t="s">
        <v>16145</v>
      </c>
      <c r="H3101" t="s">
        <v>16146</v>
      </c>
    </row>
    <row r="3102" spans="1:8" x14ac:dyDescent="0.2">
      <c r="A3102" s="183" t="s">
        <v>11651</v>
      </c>
      <c r="B3102" t="s">
        <v>11652</v>
      </c>
      <c r="C3102">
        <v>0</v>
      </c>
      <c r="D3102" s="221" t="s">
        <v>3057</v>
      </c>
      <c r="E3102" s="186">
        <v>46293</v>
      </c>
      <c r="F3102" t="s">
        <v>16141</v>
      </c>
      <c r="G3102" s="183" t="s">
        <v>16145</v>
      </c>
      <c r="H3102" t="s">
        <v>16146</v>
      </c>
    </row>
    <row r="3103" spans="1:8" x14ac:dyDescent="0.2">
      <c r="A3103" s="183" t="s">
        <v>11653</v>
      </c>
      <c r="B3103" t="s">
        <v>11654</v>
      </c>
      <c r="C3103">
        <v>71</v>
      </c>
      <c r="D3103" s="221" t="s">
        <v>3057</v>
      </c>
      <c r="E3103" s="186">
        <v>46293</v>
      </c>
      <c r="F3103" t="s">
        <v>16141</v>
      </c>
      <c r="G3103" s="183" t="s">
        <v>16145</v>
      </c>
      <c r="H3103" t="s">
        <v>16146</v>
      </c>
    </row>
    <row r="3104" spans="1:8" x14ac:dyDescent="0.2">
      <c r="A3104" s="183" t="s">
        <v>11655</v>
      </c>
      <c r="B3104" t="s">
        <v>11656</v>
      </c>
      <c r="C3104">
        <v>2</v>
      </c>
      <c r="D3104" s="221" t="s">
        <v>3057</v>
      </c>
      <c r="E3104" s="186">
        <v>46293</v>
      </c>
      <c r="F3104" t="s">
        <v>16141</v>
      </c>
      <c r="G3104" s="183" t="s">
        <v>16145</v>
      </c>
      <c r="H3104" t="s">
        <v>16146</v>
      </c>
    </row>
    <row r="3105" spans="1:8" x14ac:dyDescent="0.2">
      <c r="A3105" s="183" t="s">
        <v>11657</v>
      </c>
      <c r="B3105" t="s">
        <v>11658</v>
      </c>
      <c r="C3105">
        <v>60</v>
      </c>
      <c r="D3105" s="221" t="s">
        <v>3057</v>
      </c>
      <c r="E3105" s="186">
        <v>46293</v>
      </c>
      <c r="F3105" t="s">
        <v>16141</v>
      </c>
      <c r="G3105" s="183" t="s">
        <v>16145</v>
      </c>
      <c r="H3105" t="s">
        <v>16146</v>
      </c>
    </row>
    <row r="3106" spans="1:8" x14ac:dyDescent="0.2">
      <c r="A3106" s="183" t="s">
        <v>11659</v>
      </c>
      <c r="B3106" t="s">
        <v>11660</v>
      </c>
      <c r="C3106">
        <v>0</v>
      </c>
      <c r="D3106" s="221" t="s">
        <v>3057</v>
      </c>
      <c r="E3106" s="186">
        <v>46293</v>
      </c>
      <c r="F3106" t="s">
        <v>16141</v>
      </c>
      <c r="G3106" s="183" t="s">
        <v>16145</v>
      </c>
      <c r="H3106" t="s">
        <v>16146</v>
      </c>
    </row>
    <row r="3107" spans="1:8" x14ac:dyDescent="0.2">
      <c r="A3107" s="183" t="s">
        <v>11661</v>
      </c>
      <c r="B3107" t="s">
        <v>11662</v>
      </c>
      <c r="C3107">
        <v>0</v>
      </c>
      <c r="D3107" s="221" t="s">
        <v>3057</v>
      </c>
      <c r="E3107" s="186">
        <v>46293</v>
      </c>
      <c r="F3107" t="s">
        <v>16141</v>
      </c>
      <c r="G3107" s="183" t="s">
        <v>16145</v>
      </c>
      <c r="H3107" t="s">
        <v>16146</v>
      </c>
    </row>
    <row r="3108" spans="1:8" x14ac:dyDescent="0.2">
      <c r="A3108" s="183" t="s">
        <v>11663</v>
      </c>
      <c r="B3108" t="s">
        <v>11664</v>
      </c>
      <c r="C3108">
        <v>2</v>
      </c>
      <c r="D3108" s="221" t="s">
        <v>3057</v>
      </c>
      <c r="E3108" s="186">
        <v>46293</v>
      </c>
      <c r="F3108" t="s">
        <v>16141</v>
      </c>
      <c r="G3108" s="183" t="s">
        <v>16145</v>
      </c>
      <c r="H3108" t="s">
        <v>16146</v>
      </c>
    </row>
    <row r="3109" spans="1:8" x14ac:dyDescent="0.2">
      <c r="A3109" s="183" t="s">
        <v>11665</v>
      </c>
      <c r="B3109" t="s">
        <v>11666</v>
      </c>
      <c r="C3109">
        <v>0</v>
      </c>
      <c r="D3109" s="221" t="s">
        <v>3057</v>
      </c>
      <c r="E3109" s="186">
        <v>46293</v>
      </c>
      <c r="F3109" t="s">
        <v>16141</v>
      </c>
      <c r="G3109" s="183" t="s">
        <v>16145</v>
      </c>
      <c r="H3109" t="s">
        <v>16146</v>
      </c>
    </row>
    <row r="3110" spans="1:8" x14ac:dyDescent="0.2">
      <c r="A3110" s="183" t="s">
        <v>11667</v>
      </c>
      <c r="B3110" t="s">
        <v>11668</v>
      </c>
      <c r="C3110">
        <v>2</v>
      </c>
      <c r="D3110" s="221" t="s">
        <v>3057</v>
      </c>
      <c r="E3110" s="186">
        <v>46293</v>
      </c>
      <c r="F3110" t="s">
        <v>16141</v>
      </c>
      <c r="G3110" s="183" t="s">
        <v>16145</v>
      </c>
      <c r="H3110" t="s">
        <v>16146</v>
      </c>
    </row>
    <row r="3111" spans="1:8" x14ac:dyDescent="0.2">
      <c r="A3111" s="183" t="s">
        <v>11669</v>
      </c>
      <c r="B3111" t="s">
        <v>11670</v>
      </c>
      <c r="C3111">
        <v>0</v>
      </c>
      <c r="D3111" s="221" t="s">
        <v>3057</v>
      </c>
      <c r="E3111" s="186">
        <v>46293</v>
      </c>
      <c r="F3111" t="s">
        <v>16141</v>
      </c>
      <c r="G3111" s="183" t="s">
        <v>16145</v>
      </c>
      <c r="H3111" t="s">
        <v>16146</v>
      </c>
    </row>
    <row r="3112" spans="1:8" x14ac:dyDescent="0.2">
      <c r="A3112" s="183" t="s">
        <v>11671</v>
      </c>
      <c r="B3112" t="s">
        <v>11672</v>
      </c>
      <c r="C3112">
        <v>1</v>
      </c>
      <c r="D3112" s="221" t="s">
        <v>3057</v>
      </c>
      <c r="E3112" s="186">
        <v>46293</v>
      </c>
      <c r="F3112" t="s">
        <v>16141</v>
      </c>
      <c r="G3112" s="183" t="s">
        <v>16145</v>
      </c>
      <c r="H3112" t="s">
        <v>16146</v>
      </c>
    </row>
    <row r="3113" spans="1:8" x14ac:dyDescent="0.2">
      <c r="A3113" s="183" t="s">
        <v>11673</v>
      </c>
      <c r="B3113" t="s">
        <v>11674</v>
      </c>
      <c r="C3113">
        <v>0</v>
      </c>
      <c r="D3113" s="221" t="s">
        <v>3057</v>
      </c>
      <c r="E3113" s="186">
        <v>46293</v>
      </c>
      <c r="F3113" t="s">
        <v>16141</v>
      </c>
      <c r="G3113" s="183" t="s">
        <v>16145</v>
      </c>
      <c r="H3113" t="s">
        <v>16146</v>
      </c>
    </row>
    <row r="3114" spans="1:8" x14ac:dyDescent="0.2">
      <c r="A3114" s="183" t="s">
        <v>11675</v>
      </c>
      <c r="B3114" t="s">
        <v>11676</v>
      </c>
      <c r="C3114">
        <v>0</v>
      </c>
      <c r="D3114" s="221" t="s">
        <v>3057</v>
      </c>
      <c r="E3114" s="186">
        <v>46293</v>
      </c>
      <c r="F3114" t="s">
        <v>16141</v>
      </c>
      <c r="G3114" s="183" t="s">
        <v>16145</v>
      </c>
      <c r="H3114" t="s">
        <v>16146</v>
      </c>
    </row>
    <row r="3115" spans="1:8" x14ac:dyDescent="0.2">
      <c r="A3115" s="183" t="s">
        <v>11677</v>
      </c>
      <c r="B3115" t="s">
        <v>11678</v>
      </c>
      <c r="C3115">
        <v>0</v>
      </c>
      <c r="D3115" s="221" t="s">
        <v>3057</v>
      </c>
      <c r="E3115" s="186">
        <v>46293</v>
      </c>
      <c r="F3115" t="s">
        <v>16141</v>
      </c>
      <c r="G3115" s="183" t="s">
        <v>16145</v>
      </c>
      <c r="H3115" t="s">
        <v>16146</v>
      </c>
    </row>
    <row r="3116" spans="1:8" x14ac:dyDescent="0.2">
      <c r="A3116" s="183" t="s">
        <v>11679</v>
      </c>
      <c r="B3116" t="s">
        <v>11680</v>
      </c>
      <c r="C3116">
        <v>35</v>
      </c>
      <c r="D3116" s="221" t="s">
        <v>3057</v>
      </c>
      <c r="E3116" s="186">
        <v>46293</v>
      </c>
      <c r="F3116" t="s">
        <v>16141</v>
      </c>
      <c r="G3116" s="183" t="s">
        <v>16145</v>
      </c>
      <c r="H3116" t="s">
        <v>16146</v>
      </c>
    </row>
    <row r="3117" spans="1:8" x14ac:dyDescent="0.2">
      <c r="A3117" s="183" t="s">
        <v>11681</v>
      </c>
      <c r="B3117" t="s">
        <v>11682</v>
      </c>
      <c r="C3117">
        <v>5</v>
      </c>
      <c r="D3117" s="221" t="s">
        <v>3057</v>
      </c>
      <c r="E3117" s="186">
        <v>46293</v>
      </c>
      <c r="F3117" t="s">
        <v>16141</v>
      </c>
      <c r="G3117" s="183" t="s">
        <v>16145</v>
      </c>
      <c r="H3117" t="s">
        <v>16146</v>
      </c>
    </row>
    <row r="3118" spans="1:8" x14ac:dyDescent="0.2">
      <c r="A3118" s="183" t="s">
        <v>11683</v>
      </c>
      <c r="B3118" t="s">
        <v>11682</v>
      </c>
      <c r="C3118">
        <v>2</v>
      </c>
      <c r="D3118" s="221" t="s">
        <v>3057</v>
      </c>
      <c r="E3118" s="186">
        <v>46293</v>
      </c>
      <c r="F3118" t="s">
        <v>16141</v>
      </c>
      <c r="G3118" s="183" t="s">
        <v>16145</v>
      </c>
      <c r="H3118" t="s">
        <v>16146</v>
      </c>
    </row>
    <row r="3119" spans="1:8" x14ac:dyDescent="0.2">
      <c r="A3119" s="183" t="s">
        <v>11684</v>
      </c>
      <c r="B3119" t="s">
        <v>11685</v>
      </c>
      <c r="C3119">
        <v>0</v>
      </c>
      <c r="D3119" s="221" t="s">
        <v>3057</v>
      </c>
      <c r="E3119" s="186">
        <v>46293</v>
      </c>
      <c r="F3119" t="s">
        <v>16141</v>
      </c>
      <c r="G3119" s="183" t="s">
        <v>16145</v>
      </c>
      <c r="H3119" t="s">
        <v>16146</v>
      </c>
    </row>
    <row r="3120" spans="1:8" x14ac:dyDescent="0.2">
      <c r="A3120" s="183" t="s">
        <v>11686</v>
      </c>
      <c r="B3120" t="s">
        <v>11687</v>
      </c>
      <c r="C3120">
        <v>38</v>
      </c>
      <c r="D3120" s="221" t="s">
        <v>3057</v>
      </c>
      <c r="E3120" s="186">
        <v>46293</v>
      </c>
      <c r="F3120" t="s">
        <v>16141</v>
      </c>
      <c r="G3120" s="183" t="s">
        <v>16145</v>
      </c>
      <c r="H3120" t="s">
        <v>16146</v>
      </c>
    </row>
    <row r="3121" spans="1:8" x14ac:dyDescent="0.2">
      <c r="A3121" s="183" t="s">
        <v>11688</v>
      </c>
      <c r="B3121" t="s">
        <v>11689</v>
      </c>
      <c r="C3121">
        <v>1</v>
      </c>
      <c r="D3121" s="221" t="s">
        <v>3057</v>
      </c>
      <c r="E3121" s="186">
        <v>46293</v>
      </c>
      <c r="F3121" t="s">
        <v>16141</v>
      </c>
      <c r="G3121" s="183" t="s">
        <v>16145</v>
      </c>
      <c r="H3121" t="s">
        <v>16146</v>
      </c>
    </row>
    <row r="3122" spans="1:8" x14ac:dyDescent="0.2">
      <c r="A3122" s="183" t="s">
        <v>11690</v>
      </c>
      <c r="B3122" t="s">
        <v>11691</v>
      </c>
      <c r="C3122">
        <v>3</v>
      </c>
      <c r="D3122" s="221" t="s">
        <v>3057</v>
      </c>
      <c r="E3122" s="186">
        <v>46293</v>
      </c>
      <c r="F3122" t="s">
        <v>16141</v>
      </c>
      <c r="G3122" s="183" t="s">
        <v>16145</v>
      </c>
      <c r="H3122" t="s">
        <v>16146</v>
      </c>
    </row>
    <row r="3123" spans="1:8" x14ac:dyDescent="0.2">
      <c r="A3123" s="183" t="s">
        <v>11692</v>
      </c>
      <c r="B3123" t="s">
        <v>11693</v>
      </c>
      <c r="C3123">
        <v>2</v>
      </c>
      <c r="D3123" s="221" t="s">
        <v>3057</v>
      </c>
      <c r="E3123" s="186">
        <v>46293</v>
      </c>
      <c r="F3123" t="s">
        <v>16141</v>
      </c>
      <c r="G3123" s="183" t="s">
        <v>16145</v>
      </c>
      <c r="H3123" t="s">
        <v>16146</v>
      </c>
    </row>
    <row r="3124" spans="1:8" x14ac:dyDescent="0.2">
      <c r="A3124" s="183" t="s">
        <v>11694</v>
      </c>
      <c r="B3124" t="s">
        <v>11695</v>
      </c>
      <c r="C3124">
        <v>3</v>
      </c>
      <c r="D3124" s="221" t="s">
        <v>3057</v>
      </c>
      <c r="E3124" s="186">
        <v>46293</v>
      </c>
      <c r="F3124" t="s">
        <v>16141</v>
      </c>
      <c r="G3124" s="183" t="s">
        <v>16145</v>
      </c>
      <c r="H3124" t="s">
        <v>16146</v>
      </c>
    </row>
    <row r="3125" spans="1:8" x14ac:dyDescent="0.2">
      <c r="A3125" s="183" t="s">
        <v>11696</v>
      </c>
      <c r="B3125" t="s">
        <v>11697</v>
      </c>
      <c r="C3125">
        <v>2</v>
      </c>
      <c r="D3125" s="221" t="s">
        <v>3057</v>
      </c>
      <c r="E3125" s="186">
        <v>46293</v>
      </c>
      <c r="F3125" t="s">
        <v>16141</v>
      </c>
      <c r="G3125" s="183" t="s">
        <v>16145</v>
      </c>
      <c r="H3125" t="s">
        <v>16146</v>
      </c>
    </row>
    <row r="3126" spans="1:8" x14ac:dyDescent="0.2">
      <c r="A3126" s="183" t="s">
        <v>11698</v>
      </c>
      <c r="B3126" t="s">
        <v>11697</v>
      </c>
      <c r="C3126">
        <v>1</v>
      </c>
      <c r="D3126" s="221" t="s">
        <v>3057</v>
      </c>
      <c r="E3126" s="186">
        <v>46293</v>
      </c>
      <c r="F3126" t="s">
        <v>16141</v>
      </c>
      <c r="G3126" s="183" t="s">
        <v>16145</v>
      </c>
      <c r="H3126" t="s">
        <v>16146</v>
      </c>
    </row>
    <row r="3127" spans="1:8" x14ac:dyDescent="0.2">
      <c r="A3127" s="183" t="s">
        <v>11699</v>
      </c>
      <c r="B3127" t="s">
        <v>11700</v>
      </c>
      <c r="C3127">
        <v>10</v>
      </c>
      <c r="D3127" s="221" t="s">
        <v>3057</v>
      </c>
      <c r="E3127" s="186">
        <v>46293</v>
      </c>
      <c r="F3127" t="s">
        <v>16141</v>
      </c>
      <c r="G3127" s="183" t="s">
        <v>16145</v>
      </c>
      <c r="H3127" t="s">
        <v>16146</v>
      </c>
    </row>
    <row r="3128" spans="1:8" x14ac:dyDescent="0.2">
      <c r="A3128" s="183" t="s">
        <v>11701</v>
      </c>
      <c r="B3128" t="s">
        <v>11702</v>
      </c>
      <c r="C3128">
        <v>6</v>
      </c>
      <c r="D3128" s="221" t="s">
        <v>3057</v>
      </c>
      <c r="E3128" s="186">
        <v>46293</v>
      </c>
      <c r="F3128" t="s">
        <v>16141</v>
      </c>
      <c r="G3128" s="183" t="s">
        <v>16145</v>
      </c>
      <c r="H3128" t="s">
        <v>16146</v>
      </c>
    </row>
    <row r="3129" spans="1:8" x14ac:dyDescent="0.2">
      <c r="A3129" s="183" t="s">
        <v>11703</v>
      </c>
      <c r="B3129" t="s">
        <v>11704</v>
      </c>
      <c r="C3129">
        <v>18</v>
      </c>
      <c r="D3129" s="221" t="s">
        <v>3057</v>
      </c>
      <c r="E3129" s="186">
        <v>46293</v>
      </c>
      <c r="F3129" t="s">
        <v>16141</v>
      </c>
      <c r="G3129" s="183" t="s">
        <v>16145</v>
      </c>
      <c r="H3129" t="s">
        <v>16146</v>
      </c>
    </row>
    <row r="3130" spans="1:8" x14ac:dyDescent="0.2">
      <c r="A3130" s="183" t="s">
        <v>11705</v>
      </c>
      <c r="B3130" t="s">
        <v>11706</v>
      </c>
      <c r="C3130">
        <v>32</v>
      </c>
      <c r="D3130" s="221" t="s">
        <v>3057</v>
      </c>
      <c r="E3130" s="186">
        <v>46293</v>
      </c>
      <c r="F3130" t="s">
        <v>16141</v>
      </c>
      <c r="G3130" s="183" t="s">
        <v>16145</v>
      </c>
      <c r="H3130" t="s">
        <v>16146</v>
      </c>
    </row>
    <row r="3131" spans="1:8" x14ac:dyDescent="0.2">
      <c r="A3131" s="183" t="s">
        <v>11707</v>
      </c>
      <c r="B3131" t="s">
        <v>11708</v>
      </c>
      <c r="C3131">
        <v>5</v>
      </c>
      <c r="D3131" s="221" t="s">
        <v>3057</v>
      </c>
      <c r="E3131" s="186">
        <v>46293</v>
      </c>
      <c r="F3131" t="s">
        <v>16141</v>
      </c>
      <c r="G3131" s="183" t="s">
        <v>16145</v>
      </c>
      <c r="H3131" t="s">
        <v>16146</v>
      </c>
    </row>
    <row r="3132" spans="1:8" x14ac:dyDescent="0.2">
      <c r="A3132" s="183" t="s">
        <v>11709</v>
      </c>
      <c r="B3132" t="s">
        <v>11710</v>
      </c>
      <c r="C3132">
        <v>6</v>
      </c>
      <c r="D3132" s="221" t="s">
        <v>3057</v>
      </c>
      <c r="E3132" s="186">
        <v>46293</v>
      </c>
      <c r="F3132" t="s">
        <v>16141</v>
      </c>
      <c r="G3132" s="183" t="s">
        <v>16145</v>
      </c>
      <c r="H3132" t="s">
        <v>16146</v>
      </c>
    </row>
    <row r="3133" spans="1:8" x14ac:dyDescent="0.2">
      <c r="A3133" s="183" t="s">
        <v>11711</v>
      </c>
      <c r="B3133" t="s">
        <v>11712</v>
      </c>
      <c r="C3133">
        <v>3</v>
      </c>
      <c r="D3133" s="221" t="s">
        <v>3057</v>
      </c>
      <c r="E3133" s="186">
        <v>46293</v>
      </c>
      <c r="F3133" t="s">
        <v>16141</v>
      </c>
      <c r="G3133" s="183" t="s">
        <v>16145</v>
      </c>
      <c r="H3133" t="s">
        <v>16146</v>
      </c>
    </row>
    <row r="3134" spans="1:8" x14ac:dyDescent="0.2">
      <c r="A3134" s="183" t="s">
        <v>11713</v>
      </c>
      <c r="B3134" t="s">
        <v>11714</v>
      </c>
      <c r="C3134">
        <v>11</v>
      </c>
      <c r="D3134" s="221" t="s">
        <v>3057</v>
      </c>
      <c r="E3134" s="186">
        <v>46293</v>
      </c>
      <c r="F3134" t="s">
        <v>16141</v>
      </c>
      <c r="G3134" s="183" t="s">
        <v>16145</v>
      </c>
      <c r="H3134" t="s">
        <v>16146</v>
      </c>
    </row>
    <row r="3135" spans="1:8" x14ac:dyDescent="0.2">
      <c r="A3135" s="183" t="s">
        <v>11715</v>
      </c>
      <c r="B3135" t="s">
        <v>11716</v>
      </c>
      <c r="C3135">
        <v>135</v>
      </c>
      <c r="D3135" s="221" t="s">
        <v>3057</v>
      </c>
      <c r="E3135" s="186">
        <v>46293</v>
      </c>
      <c r="F3135" t="s">
        <v>16141</v>
      </c>
      <c r="G3135" s="183" t="s">
        <v>16145</v>
      </c>
      <c r="H3135" t="s">
        <v>16146</v>
      </c>
    </row>
    <row r="3136" spans="1:8" x14ac:dyDescent="0.2">
      <c r="A3136" s="183" t="s">
        <v>11717</v>
      </c>
      <c r="B3136" t="s">
        <v>11718</v>
      </c>
      <c r="C3136">
        <v>0</v>
      </c>
      <c r="D3136" s="221" t="s">
        <v>3057</v>
      </c>
      <c r="E3136" s="186">
        <v>46293</v>
      </c>
      <c r="F3136" t="s">
        <v>16141</v>
      </c>
      <c r="G3136" s="183" t="s">
        <v>16145</v>
      </c>
      <c r="H3136" t="s">
        <v>16146</v>
      </c>
    </row>
    <row r="3137" spans="1:8" x14ac:dyDescent="0.2">
      <c r="A3137" s="183" t="s">
        <v>11719</v>
      </c>
      <c r="B3137" t="s">
        <v>11720</v>
      </c>
      <c r="C3137">
        <v>4</v>
      </c>
      <c r="D3137" s="221" t="s">
        <v>3057</v>
      </c>
      <c r="E3137" s="186">
        <v>46293</v>
      </c>
      <c r="F3137" t="s">
        <v>16141</v>
      </c>
      <c r="G3137" s="183" t="s">
        <v>16145</v>
      </c>
      <c r="H3137" t="s">
        <v>16146</v>
      </c>
    </row>
    <row r="3138" spans="1:8" x14ac:dyDescent="0.2">
      <c r="A3138" s="183" t="s">
        <v>11721</v>
      </c>
      <c r="B3138" t="s">
        <v>11722</v>
      </c>
      <c r="C3138">
        <v>19</v>
      </c>
      <c r="D3138" s="221" t="s">
        <v>3057</v>
      </c>
      <c r="E3138" s="186">
        <v>46293</v>
      </c>
      <c r="F3138" t="s">
        <v>16141</v>
      </c>
      <c r="G3138" s="183" t="s">
        <v>16145</v>
      </c>
      <c r="H3138" t="s">
        <v>16146</v>
      </c>
    </row>
    <row r="3139" spans="1:8" x14ac:dyDescent="0.2">
      <c r="A3139" s="183" t="s">
        <v>11723</v>
      </c>
      <c r="B3139" t="s">
        <v>11724</v>
      </c>
      <c r="C3139">
        <v>123</v>
      </c>
      <c r="D3139" s="221" t="s">
        <v>3057</v>
      </c>
      <c r="E3139" s="186">
        <v>46293</v>
      </c>
      <c r="F3139" t="s">
        <v>16141</v>
      </c>
      <c r="G3139" s="183" t="s">
        <v>16145</v>
      </c>
      <c r="H3139" t="s">
        <v>16146</v>
      </c>
    </row>
    <row r="3140" spans="1:8" x14ac:dyDescent="0.2">
      <c r="A3140" s="183" t="s">
        <v>11725</v>
      </c>
      <c r="B3140" t="s">
        <v>11726</v>
      </c>
      <c r="C3140">
        <v>9</v>
      </c>
      <c r="D3140" s="221" t="s">
        <v>3057</v>
      </c>
      <c r="E3140" s="186">
        <v>46293</v>
      </c>
      <c r="F3140" t="s">
        <v>16141</v>
      </c>
      <c r="G3140" s="183" t="s">
        <v>16145</v>
      </c>
      <c r="H3140" t="s">
        <v>16146</v>
      </c>
    </row>
    <row r="3141" spans="1:8" x14ac:dyDescent="0.2">
      <c r="A3141" s="183" t="s">
        <v>11727</v>
      </c>
      <c r="B3141" t="s">
        <v>11728</v>
      </c>
      <c r="C3141">
        <v>7</v>
      </c>
      <c r="D3141" s="221" t="s">
        <v>3057</v>
      </c>
      <c r="E3141" s="186">
        <v>46293</v>
      </c>
      <c r="F3141" t="s">
        <v>16141</v>
      </c>
      <c r="G3141" s="183" t="s">
        <v>16145</v>
      </c>
      <c r="H3141" t="s">
        <v>16146</v>
      </c>
    </row>
    <row r="3142" spans="1:8" x14ac:dyDescent="0.2">
      <c r="A3142" s="183" t="s">
        <v>11729</v>
      </c>
      <c r="B3142" t="s">
        <v>11730</v>
      </c>
      <c r="C3142">
        <v>5</v>
      </c>
      <c r="D3142" s="221" t="s">
        <v>3057</v>
      </c>
      <c r="E3142" s="186">
        <v>46293</v>
      </c>
      <c r="F3142" t="s">
        <v>16141</v>
      </c>
      <c r="G3142" s="183" t="s">
        <v>16145</v>
      </c>
      <c r="H3142" t="s">
        <v>16146</v>
      </c>
    </row>
    <row r="3143" spans="1:8" x14ac:dyDescent="0.2">
      <c r="A3143" s="183" t="s">
        <v>11731</v>
      </c>
      <c r="B3143" t="s">
        <v>11732</v>
      </c>
      <c r="C3143">
        <v>1</v>
      </c>
      <c r="D3143" s="221" t="s">
        <v>3057</v>
      </c>
      <c r="E3143" s="186">
        <v>46293</v>
      </c>
      <c r="F3143" t="s">
        <v>16141</v>
      </c>
      <c r="G3143" s="183" t="s">
        <v>16145</v>
      </c>
      <c r="H3143" t="s">
        <v>16146</v>
      </c>
    </row>
    <row r="3144" spans="1:8" x14ac:dyDescent="0.2">
      <c r="A3144" s="183" t="s">
        <v>11733</v>
      </c>
      <c r="B3144" t="s">
        <v>11734</v>
      </c>
      <c r="C3144">
        <v>3</v>
      </c>
      <c r="D3144" s="221" t="s">
        <v>3057</v>
      </c>
      <c r="E3144" s="186">
        <v>46293</v>
      </c>
      <c r="F3144" t="s">
        <v>16141</v>
      </c>
      <c r="G3144" s="183" t="s">
        <v>16145</v>
      </c>
      <c r="H3144" t="s">
        <v>16146</v>
      </c>
    </row>
    <row r="3145" spans="1:8" x14ac:dyDescent="0.2">
      <c r="A3145" s="183" t="s">
        <v>11735</v>
      </c>
      <c r="B3145" t="s">
        <v>11736</v>
      </c>
      <c r="C3145">
        <v>0</v>
      </c>
      <c r="D3145" s="221" t="s">
        <v>3057</v>
      </c>
      <c r="E3145" s="186">
        <v>46293</v>
      </c>
      <c r="F3145" t="s">
        <v>16141</v>
      </c>
      <c r="G3145" s="183" t="s">
        <v>16145</v>
      </c>
      <c r="H3145" t="s">
        <v>16146</v>
      </c>
    </row>
    <row r="3146" spans="1:8" x14ac:dyDescent="0.2">
      <c r="A3146" s="183" t="s">
        <v>11737</v>
      </c>
      <c r="B3146" t="s">
        <v>11738</v>
      </c>
      <c r="C3146">
        <v>45</v>
      </c>
      <c r="D3146" s="221" t="s">
        <v>3057</v>
      </c>
      <c r="E3146" s="186">
        <v>46293</v>
      </c>
      <c r="F3146" t="s">
        <v>16141</v>
      </c>
      <c r="G3146" s="183" t="s">
        <v>16145</v>
      </c>
      <c r="H3146" t="s">
        <v>16146</v>
      </c>
    </row>
    <row r="3147" spans="1:8" x14ac:dyDescent="0.2">
      <c r="A3147" s="183" t="s">
        <v>11739</v>
      </c>
      <c r="B3147" t="s">
        <v>11740</v>
      </c>
      <c r="C3147">
        <v>0</v>
      </c>
      <c r="D3147" s="221" t="s">
        <v>3057</v>
      </c>
      <c r="E3147" s="186">
        <v>46293</v>
      </c>
      <c r="F3147" t="s">
        <v>16141</v>
      </c>
      <c r="G3147" s="183" t="s">
        <v>16145</v>
      </c>
      <c r="H3147" t="s">
        <v>16146</v>
      </c>
    </row>
    <row r="3148" spans="1:8" x14ac:dyDescent="0.2">
      <c r="A3148" s="183" t="s">
        <v>11741</v>
      </c>
      <c r="B3148" t="s">
        <v>11742</v>
      </c>
      <c r="C3148">
        <v>0</v>
      </c>
      <c r="D3148" s="221" t="s">
        <v>3057</v>
      </c>
      <c r="E3148" s="186">
        <v>46293</v>
      </c>
      <c r="F3148" t="s">
        <v>16141</v>
      </c>
      <c r="G3148" s="183" t="s">
        <v>16145</v>
      </c>
      <c r="H3148" t="s">
        <v>16146</v>
      </c>
    </row>
    <row r="3149" spans="1:8" x14ac:dyDescent="0.2">
      <c r="A3149" s="183" t="s">
        <v>11743</v>
      </c>
      <c r="B3149" t="s">
        <v>11744</v>
      </c>
      <c r="C3149">
        <v>0</v>
      </c>
      <c r="D3149" s="221" t="s">
        <v>3057</v>
      </c>
      <c r="E3149" s="186">
        <v>46293</v>
      </c>
      <c r="F3149" t="s">
        <v>16141</v>
      </c>
      <c r="G3149" s="183" t="s">
        <v>16145</v>
      </c>
      <c r="H3149" t="s">
        <v>16146</v>
      </c>
    </row>
    <row r="3150" spans="1:8" x14ac:dyDescent="0.2">
      <c r="A3150" s="183" t="s">
        <v>11745</v>
      </c>
      <c r="B3150" t="s">
        <v>11746</v>
      </c>
      <c r="C3150">
        <v>221</v>
      </c>
      <c r="D3150" s="221" t="s">
        <v>3057</v>
      </c>
      <c r="E3150" s="186">
        <v>46293</v>
      </c>
      <c r="F3150" t="s">
        <v>16141</v>
      </c>
      <c r="G3150" s="183" t="s">
        <v>16145</v>
      </c>
      <c r="H3150" t="s">
        <v>16146</v>
      </c>
    </row>
    <row r="3151" spans="1:8" x14ac:dyDescent="0.2">
      <c r="A3151" s="183" t="s">
        <v>11747</v>
      </c>
      <c r="B3151" t="s">
        <v>11748</v>
      </c>
      <c r="C3151">
        <v>0</v>
      </c>
      <c r="D3151" s="221" t="s">
        <v>3057</v>
      </c>
      <c r="E3151" s="186">
        <v>46293</v>
      </c>
      <c r="F3151" t="s">
        <v>16141</v>
      </c>
      <c r="G3151" s="183" t="s">
        <v>16145</v>
      </c>
      <c r="H3151" t="s">
        <v>16146</v>
      </c>
    </row>
    <row r="3152" spans="1:8" x14ac:dyDescent="0.2">
      <c r="A3152" s="183" t="s">
        <v>11749</v>
      </c>
      <c r="B3152" t="s">
        <v>11750</v>
      </c>
      <c r="C3152">
        <v>0</v>
      </c>
      <c r="D3152" s="221" t="s">
        <v>3057</v>
      </c>
      <c r="E3152" s="186">
        <v>46293</v>
      </c>
      <c r="F3152" t="s">
        <v>16141</v>
      </c>
      <c r="G3152" s="183" t="s">
        <v>16145</v>
      </c>
      <c r="H3152" t="s">
        <v>16146</v>
      </c>
    </row>
    <row r="3153" spans="1:8" x14ac:dyDescent="0.2">
      <c r="A3153" s="183" t="s">
        <v>11751</v>
      </c>
      <c r="B3153" t="s">
        <v>11752</v>
      </c>
      <c r="C3153">
        <v>0</v>
      </c>
      <c r="D3153" s="221" t="s">
        <v>3057</v>
      </c>
      <c r="E3153" s="186">
        <v>46293</v>
      </c>
      <c r="F3153" t="s">
        <v>16141</v>
      </c>
      <c r="G3153" s="183" t="s">
        <v>16145</v>
      </c>
      <c r="H3153" t="s">
        <v>16146</v>
      </c>
    </row>
    <row r="3154" spans="1:8" x14ac:dyDescent="0.2">
      <c r="A3154" s="183" t="s">
        <v>11753</v>
      </c>
      <c r="B3154" t="s">
        <v>11754</v>
      </c>
      <c r="C3154">
        <v>0</v>
      </c>
      <c r="D3154" s="221" t="s">
        <v>3057</v>
      </c>
      <c r="E3154" s="186">
        <v>46293</v>
      </c>
      <c r="F3154" t="s">
        <v>16141</v>
      </c>
      <c r="G3154" s="183" t="s">
        <v>16145</v>
      </c>
      <c r="H3154" t="s">
        <v>16146</v>
      </c>
    </row>
    <row r="3155" spans="1:8" x14ac:dyDescent="0.2">
      <c r="A3155" s="183" t="s">
        <v>11755</v>
      </c>
      <c r="B3155" t="s">
        <v>11756</v>
      </c>
      <c r="C3155">
        <v>0</v>
      </c>
      <c r="D3155" s="221" t="s">
        <v>3057</v>
      </c>
      <c r="E3155" s="186">
        <v>46293</v>
      </c>
      <c r="F3155" t="s">
        <v>16141</v>
      </c>
      <c r="G3155" s="183" t="s">
        <v>16145</v>
      </c>
      <c r="H3155" t="s">
        <v>16146</v>
      </c>
    </row>
    <row r="3156" spans="1:8" x14ac:dyDescent="0.2">
      <c r="A3156" s="183" t="s">
        <v>11757</v>
      </c>
      <c r="B3156" t="s">
        <v>11758</v>
      </c>
      <c r="C3156">
        <v>0</v>
      </c>
      <c r="D3156" s="221" t="s">
        <v>3057</v>
      </c>
      <c r="E3156" s="186">
        <v>46293</v>
      </c>
      <c r="F3156" t="s">
        <v>16141</v>
      </c>
      <c r="G3156" s="183" t="s">
        <v>16145</v>
      </c>
      <c r="H3156" t="s">
        <v>16146</v>
      </c>
    </row>
    <row r="3157" spans="1:8" x14ac:dyDescent="0.2">
      <c r="A3157" s="183" t="s">
        <v>11759</v>
      </c>
      <c r="B3157" t="s">
        <v>11760</v>
      </c>
      <c r="C3157">
        <v>0</v>
      </c>
      <c r="D3157" s="221" t="s">
        <v>3057</v>
      </c>
      <c r="E3157" s="186">
        <v>46293</v>
      </c>
      <c r="F3157" t="s">
        <v>16141</v>
      </c>
      <c r="G3157" s="183" t="s">
        <v>16145</v>
      </c>
      <c r="H3157" t="s">
        <v>16146</v>
      </c>
    </row>
    <row r="3158" spans="1:8" x14ac:dyDescent="0.2">
      <c r="A3158" s="183" t="s">
        <v>11761</v>
      </c>
      <c r="B3158" t="s">
        <v>11762</v>
      </c>
      <c r="C3158">
        <v>0</v>
      </c>
      <c r="D3158" s="221" t="s">
        <v>3057</v>
      </c>
      <c r="E3158" s="186">
        <v>46293</v>
      </c>
      <c r="F3158" t="s">
        <v>16141</v>
      </c>
      <c r="G3158" s="183" t="s">
        <v>16145</v>
      </c>
      <c r="H3158" t="s">
        <v>16146</v>
      </c>
    </row>
    <row r="3159" spans="1:8" x14ac:dyDescent="0.2">
      <c r="A3159" s="183" t="s">
        <v>11763</v>
      </c>
      <c r="B3159" t="s">
        <v>11764</v>
      </c>
      <c r="C3159">
        <v>0</v>
      </c>
      <c r="D3159" s="221" t="s">
        <v>3057</v>
      </c>
      <c r="E3159" s="186">
        <v>46293</v>
      </c>
      <c r="F3159" t="s">
        <v>16141</v>
      </c>
      <c r="G3159" s="183" t="s">
        <v>16145</v>
      </c>
      <c r="H3159" t="s">
        <v>16146</v>
      </c>
    </row>
    <row r="3160" spans="1:8" x14ac:dyDescent="0.2">
      <c r="A3160" s="183" t="s">
        <v>11765</v>
      </c>
      <c r="B3160" t="s">
        <v>11766</v>
      </c>
      <c r="C3160">
        <v>70</v>
      </c>
      <c r="D3160" s="221" t="s">
        <v>3057</v>
      </c>
      <c r="E3160" s="186">
        <v>46293</v>
      </c>
      <c r="F3160" t="s">
        <v>16141</v>
      </c>
      <c r="G3160" s="183" t="s">
        <v>16145</v>
      </c>
      <c r="H3160" t="s">
        <v>16146</v>
      </c>
    </row>
    <row r="3161" spans="1:8" x14ac:dyDescent="0.2">
      <c r="A3161" s="183" t="s">
        <v>11767</v>
      </c>
      <c r="B3161" t="s">
        <v>11768</v>
      </c>
      <c r="C3161">
        <v>3</v>
      </c>
      <c r="D3161" s="221" t="s">
        <v>3057</v>
      </c>
      <c r="E3161" s="186">
        <v>46293</v>
      </c>
      <c r="F3161" t="s">
        <v>16141</v>
      </c>
      <c r="G3161" s="183" t="s">
        <v>16145</v>
      </c>
      <c r="H3161" t="s">
        <v>16146</v>
      </c>
    </row>
    <row r="3162" spans="1:8" x14ac:dyDescent="0.2">
      <c r="A3162" s="183" t="s">
        <v>11769</v>
      </c>
      <c r="B3162" t="s">
        <v>11770</v>
      </c>
      <c r="C3162">
        <v>16</v>
      </c>
      <c r="D3162" s="221" t="s">
        <v>3057</v>
      </c>
      <c r="E3162" s="186">
        <v>46293</v>
      </c>
      <c r="F3162" t="s">
        <v>16141</v>
      </c>
      <c r="G3162" s="183" t="s">
        <v>16145</v>
      </c>
      <c r="H3162" t="s">
        <v>16146</v>
      </c>
    </row>
    <row r="3163" spans="1:8" x14ac:dyDescent="0.2">
      <c r="A3163" s="183" t="s">
        <v>11771</v>
      </c>
      <c r="B3163" t="s">
        <v>11772</v>
      </c>
      <c r="C3163">
        <v>12</v>
      </c>
      <c r="D3163" s="221" t="s">
        <v>3057</v>
      </c>
      <c r="E3163" s="186">
        <v>46293</v>
      </c>
      <c r="F3163" t="s">
        <v>16141</v>
      </c>
      <c r="G3163" s="183" t="s">
        <v>16145</v>
      </c>
      <c r="H3163" t="s">
        <v>16146</v>
      </c>
    </row>
    <row r="3164" spans="1:8" x14ac:dyDescent="0.2">
      <c r="A3164" s="183" t="s">
        <v>11773</v>
      </c>
      <c r="B3164" t="s">
        <v>11774</v>
      </c>
      <c r="C3164">
        <v>11</v>
      </c>
      <c r="D3164" s="221" t="s">
        <v>3057</v>
      </c>
      <c r="E3164" s="186">
        <v>46293</v>
      </c>
      <c r="F3164" t="s">
        <v>16141</v>
      </c>
      <c r="G3164" s="183" t="s">
        <v>16145</v>
      </c>
      <c r="H3164" t="s">
        <v>16146</v>
      </c>
    </row>
    <row r="3165" spans="1:8" x14ac:dyDescent="0.2">
      <c r="A3165" s="183" t="s">
        <v>11775</v>
      </c>
      <c r="B3165" t="s">
        <v>11776</v>
      </c>
      <c r="C3165">
        <v>10</v>
      </c>
      <c r="D3165" s="221" t="s">
        <v>3057</v>
      </c>
      <c r="E3165" s="186">
        <v>46293</v>
      </c>
      <c r="F3165" t="s">
        <v>16141</v>
      </c>
      <c r="G3165" s="183" t="s">
        <v>16145</v>
      </c>
      <c r="H3165" t="s">
        <v>16146</v>
      </c>
    </row>
    <row r="3166" spans="1:8" x14ac:dyDescent="0.2">
      <c r="A3166" s="183" t="s">
        <v>11777</v>
      </c>
      <c r="B3166" t="s">
        <v>11778</v>
      </c>
      <c r="C3166">
        <v>1</v>
      </c>
      <c r="D3166" s="221" t="s">
        <v>3057</v>
      </c>
      <c r="E3166" s="186">
        <v>46293</v>
      </c>
      <c r="F3166" t="s">
        <v>16141</v>
      </c>
      <c r="G3166" s="183" t="s">
        <v>16145</v>
      </c>
      <c r="H3166" t="s">
        <v>16146</v>
      </c>
    </row>
    <row r="3167" spans="1:8" x14ac:dyDescent="0.2">
      <c r="A3167" s="183" t="s">
        <v>11779</v>
      </c>
      <c r="B3167" t="s">
        <v>11780</v>
      </c>
      <c r="C3167">
        <v>8</v>
      </c>
      <c r="D3167" s="221" t="s">
        <v>3057</v>
      </c>
      <c r="E3167" s="186">
        <v>46293</v>
      </c>
      <c r="F3167" t="s">
        <v>16141</v>
      </c>
      <c r="G3167" s="183" t="s">
        <v>16145</v>
      </c>
      <c r="H3167" t="s">
        <v>16146</v>
      </c>
    </row>
    <row r="3168" spans="1:8" x14ac:dyDescent="0.2">
      <c r="A3168" s="183" t="s">
        <v>11781</v>
      </c>
      <c r="B3168" t="s">
        <v>11782</v>
      </c>
      <c r="C3168">
        <v>1</v>
      </c>
      <c r="D3168" s="221" t="s">
        <v>3057</v>
      </c>
      <c r="E3168" s="186">
        <v>46293</v>
      </c>
      <c r="F3168" t="s">
        <v>16141</v>
      </c>
      <c r="G3168" s="183" t="s">
        <v>16145</v>
      </c>
      <c r="H3168" t="s">
        <v>16146</v>
      </c>
    </row>
    <row r="3169" spans="1:8" x14ac:dyDescent="0.2">
      <c r="A3169" s="183" t="s">
        <v>11783</v>
      </c>
      <c r="B3169" t="s">
        <v>11784</v>
      </c>
      <c r="C3169">
        <v>2</v>
      </c>
      <c r="D3169" s="221" t="s">
        <v>3057</v>
      </c>
      <c r="E3169" s="186">
        <v>46293</v>
      </c>
      <c r="F3169" t="s">
        <v>16141</v>
      </c>
      <c r="G3169" s="183" t="s">
        <v>16145</v>
      </c>
      <c r="H3169" t="s">
        <v>16146</v>
      </c>
    </row>
    <row r="3170" spans="1:8" x14ac:dyDescent="0.2">
      <c r="A3170" s="183" t="s">
        <v>11785</v>
      </c>
      <c r="B3170" t="s">
        <v>11786</v>
      </c>
      <c r="C3170">
        <v>0</v>
      </c>
      <c r="D3170" s="221" t="s">
        <v>3057</v>
      </c>
      <c r="E3170" s="186">
        <v>46293</v>
      </c>
      <c r="F3170" t="s">
        <v>16141</v>
      </c>
      <c r="G3170" s="183" t="s">
        <v>16145</v>
      </c>
      <c r="H3170" t="s">
        <v>16146</v>
      </c>
    </row>
    <row r="3171" spans="1:8" x14ac:dyDescent="0.2">
      <c r="A3171" s="183" t="s">
        <v>11787</v>
      </c>
      <c r="B3171" t="s">
        <v>11788</v>
      </c>
      <c r="C3171">
        <v>1</v>
      </c>
      <c r="D3171" s="221" t="s">
        <v>3057</v>
      </c>
      <c r="E3171" s="186">
        <v>46293</v>
      </c>
      <c r="F3171" t="s">
        <v>16141</v>
      </c>
      <c r="G3171" s="183" t="s">
        <v>16145</v>
      </c>
      <c r="H3171" t="s">
        <v>16146</v>
      </c>
    </row>
    <row r="3172" spans="1:8" x14ac:dyDescent="0.2">
      <c r="A3172" s="183" t="s">
        <v>11789</v>
      </c>
      <c r="B3172" t="s">
        <v>11790</v>
      </c>
      <c r="C3172">
        <v>3</v>
      </c>
      <c r="D3172" s="221" t="s">
        <v>3057</v>
      </c>
      <c r="E3172" s="186">
        <v>46293</v>
      </c>
      <c r="F3172" t="s">
        <v>16141</v>
      </c>
      <c r="G3172" s="183" t="s">
        <v>16145</v>
      </c>
      <c r="H3172" t="s">
        <v>16146</v>
      </c>
    </row>
    <row r="3173" spans="1:8" x14ac:dyDescent="0.2">
      <c r="A3173" s="183" t="s">
        <v>11791</v>
      </c>
      <c r="B3173" t="s">
        <v>11792</v>
      </c>
      <c r="C3173">
        <v>35</v>
      </c>
      <c r="D3173" s="221" t="s">
        <v>3057</v>
      </c>
      <c r="E3173" s="186">
        <v>46293</v>
      </c>
      <c r="F3173" t="s">
        <v>16141</v>
      </c>
      <c r="G3173" s="183" t="s">
        <v>16145</v>
      </c>
      <c r="H3173" t="s">
        <v>16146</v>
      </c>
    </row>
    <row r="3174" spans="1:8" x14ac:dyDescent="0.2">
      <c r="A3174" s="183" t="s">
        <v>11793</v>
      </c>
      <c r="B3174" t="s">
        <v>11794</v>
      </c>
      <c r="C3174">
        <v>0</v>
      </c>
      <c r="D3174" s="221" t="s">
        <v>3057</v>
      </c>
      <c r="E3174" s="186">
        <v>46293</v>
      </c>
      <c r="F3174" t="s">
        <v>16141</v>
      </c>
      <c r="G3174" s="183" t="s">
        <v>16145</v>
      </c>
      <c r="H3174" t="s">
        <v>16146</v>
      </c>
    </row>
    <row r="3175" spans="1:8" x14ac:dyDescent="0.2">
      <c r="A3175" s="183" t="s">
        <v>11795</v>
      </c>
      <c r="B3175" t="s">
        <v>11796</v>
      </c>
      <c r="C3175">
        <v>15</v>
      </c>
      <c r="D3175" s="221" t="s">
        <v>3057</v>
      </c>
      <c r="E3175" s="186">
        <v>46293</v>
      </c>
      <c r="F3175" t="s">
        <v>16141</v>
      </c>
      <c r="G3175" s="183" t="s">
        <v>16145</v>
      </c>
      <c r="H3175" t="s">
        <v>16146</v>
      </c>
    </row>
    <row r="3176" spans="1:8" x14ac:dyDescent="0.2">
      <c r="A3176" s="183" t="s">
        <v>11797</v>
      </c>
      <c r="B3176" t="s">
        <v>11798</v>
      </c>
      <c r="C3176">
        <v>4</v>
      </c>
      <c r="D3176" s="221" t="s">
        <v>3057</v>
      </c>
      <c r="E3176" s="186">
        <v>46293</v>
      </c>
      <c r="F3176" t="s">
        <v>16141</v>
      </c>
      <c r="G3176" s="183" t="s">
        <v>16145</v>
      </c>
      <c r="H3176" t="s">
        <v>16146</v>
      </c>
    </row>
    <row r="3177" spans="1:8" x14ac:dyDescent="0.2">
      <c r="A3177" s="183" t="s">
        <v>11799</v>
      </c>
      <c r="B3177" t="s">
        <v>11800</v>
      </c>
      <c r="C3177">
        <v>4</v>
      </c>
      <c r="D3177" s="221" t="s">
        <v>3057</v>
      </c>
      <c r="E3177" s="186">
        <v>46293</v>
      </c>
      <c r="F3177" t="s">
        <v>16141</v>
      </c>
      <c r="G3177" s="183" t="s">
        <v>16145</v>
      </c>
      <c r="H3177" t="s">
        <v>16146</v>
      </c>
    </row>
    <row r="3178" spans="1:8" x14ac:dyDescent="0.2">
      <c r="A3178" s="183" t="s">
        <v>11801</v>
      </c>
      <c r="B3178" t="s">
        <v>11802</v>
      </c>
      <c r="C3178">
        <v>1</v>
      </c>
      <c r="D3178" s="221" t="s">
        <v>3057</v>
      </c>
      <c r="E3178" s="186">
        <v>46293</v>
      </c>
      <c r="F3178" t="s">
        <v>16141</v>
      </c>
      <c r="G3178" s="183" t="s">
        <v>16145</v>
      </c>
      <c r="H3178" t="s">
        <v>16146</v>
      </c>
    </row>
    <row r="3179" spans="1:8" x14ac:dyDescent="0.2">
      <c r="A3179" s="183" t="s">
        <v>11803</v>
      </c>
      <c r="B3179" t="s">
        <v>11804</v>
      </c>
      <c r="C3179">
        <v>10</v>
      </c>
      <c r="D3179" s="221" t="s">
        <v>3057</v>
      </c>
      <c r="E3179" s="186">
        <v>46293</v>
      </c>
      <c r="F3179" t="s">
        <v>16141</v>
      </c>
      <c r="G3179" s="183" t="s">
        <v>16145</v>
      </c>
      <c r="H3179" t="s">
        <v>16146</v>
      </c>
    </row>
    <row r="3180" spans="1:8" x14ac:dyDescent="0.2">
      <c r="A3180" s="183" t="s">
        <v>11805</v>
      </c>
      <c r="B3180" t="s">
        <v>11806</v>
      </c>
      <c r="C3180">
        <v>0</v>
      </c>
      <c r="D3180" s="221" t="s">
        <v>3057</v>
      </c>
      <c r="E3180" s="186">
        <v>46293</v>
      </c>
      <c r="F3180" t="s">
        <v>16141</v>
      </c>
      <c r="G3180" s="183" t="s">
        <v>16145</v>
      </c>
      <c r="H3180" t="s">
        <v>16146</v>
      </c>
    </row>
    <row r="3181" spans="1:8" x14ac:dyDescent="0.2">
      <c r="A3181" s="183" t="s">
        <v>11807</v>
      </c>
      <c r="B3181" t="s">
        <v>11808</v>
      </c>
      <c r="C3181">
        <v>1</v>
      </c>
      <c r="D3181" s="221" t="s">
        <v>3057</v>
      </c>
      <c r="E3181" s="186">
        <v>46293</v>
      </c>
      <c r="F3181" t="s">
        <v>16141</v>
      </c>
      <c r="G3181" s="183" t="s">
        <v>16145</v>
      </c>
      <c r="H3181" t="s">
        <v>16146</v>
      </c>
    </row>
    <row r="3182" spans="1:8" x14ac:dyDescent="0.2">
      <c r="A3182" s="183" t="s">
        <v>11809</v>
      </c>
      <c r="B3182" t="s">
        <v>11810</v>
      </c>
      <c r="C3182">
        <v>141</v>
      </c>
      <c r="D3182" s="221" t="s">
        <v>3057</v>
      </c>
      <c r="E3182" s="186">
        <v>46293</v>
      </c>
      <c r="F3182" t="s">
        <v>16141</v>
      </c>
      <c r="G3182" s="183" t="s">
        <v>16145</v>
      </c>
      <c r="H3182" t="s">
        <v>16146</v>
      </c>
    </row>
    <row r="3183" spans="1:8" x14ac:dyDescent="0.2">
      <c r="A3183" s="183" t="s">
        <v>11811</v>
      </c>
      <c r="B3183" t="s">
        <v>11812</v>
      </c>
      <c r="C3183">
        <v>10</v>
      </c>
      <c r="D3183" s="221" t="s">
        <v>3057</v>
      </c>
      <c r="E3183" s="186">
        <v>46293</v>
      </c>
      <c r="F3183" t="s">
        <v>16141</v>
      </c>
      <c r="G3183" s="183" t="s">
        <v>16145</v>
      </c>
      <c r="H3183" t="s">
        <v>16146</v>
      </c>
    </row>
    <row r="3184" spans="1:8" x14ac:dyDescent="0.2">
      <c r="A3184" s="183" t="s">
        <v>11813</v>
      </c>
      <c r="B3184" t="s">
        <v>11814</v>
      </c>
      <c r="C3184">
        <v>15</v>
      </c>
      <c r="D3184" s="221" t="s">
        <v>3057</v>
      </c>
      <c r="E3184" s="186">
        <v>46293</v>
      </c>
      <c r="F3184" t="s">
        <v>16141</v>
      </c>
      <c r="G3184" s="183" t="s">
        <v>16145</v>
      </c>
      <c r="H3184" t="s">
        <v>16146</v>
      </c>
    </row>
    <row r="3185" spans="1:8" x14ac:dyDescent="0.2">
      <c r="A3185" s="183" t="s">
        <v>11815</v>
      </c>
      <c r="B3185" t="s">
        <v>11816</v>
      </c>
      <c r="C3185">
        <v>14</v>
      </c>
      <c r="D3185" s="221" t="s">
        <v>3057</v>
      </c>
      <c r="E3185" s="186">
        <v>46293</v>
      </c>
      <c r="F3185" t="s">
        <v>16141</v>
      </c>
      <c r="G3185" s="183" t="s">
        <v>16145</v>
      </c>
      <c r="H3185" t="s">
        <v>16146</v>
      </c>
    </row>
    <row r="3186" spans="1:8" x14ac:dyDescent="0.2">
      <c r="A3186" s="183" t="s">
        <v>11817</v>
      </c>
      <c r="B3186" t="s">
        <v>11818</v>
      </c>
      <c r="C3186">
        <v>11</v>
      </c>
      <c r="D3186" s="221" t="s">
        <v>3057</v>
      </c>
      <c r="E3186" s="186">
        <v>46293</v>
      </c>
      <c r="F3186" t="s">
        <v>16141</v>
      </c>
      <c r="G3186" s="183" t="s">
        <v>16145</v>
      </c>
      <c r="H3186" t="s">
        <v>16146</v>
      </c>
    </row>
    <row r="3187" spans="1:8" x14ac:dyDescent="0.2">
      <c r="A3187" s="183" t="s">
        <v>11819</v>
      </c>
      <c r="B3187" t="s">
        <v>11820</v>
      </c>
      <c r="C3187">
        <v>113</v>
      </c>
      <c r="D3187" s="221" t="s">
        <v>3057</v>
      </c>
      <c r="E3187" s="186">
        <v>46293</v>
      </c>
      <c r="F3187" t="s">
        <v>16141</v>
      </c>
      <c r="G3187" s="183" t="s">
        <v>16145</v>
      </c>
      <c r="H3187" t="s">
        <v>16146</v>
      </c>
    </row>
    <row r="3188" spans="1:8" x14ac:dyDescent="0.2">
      <c r="A3188" s="183" t="s">
        <v>11821</v>
      </c>
      <c r="B3188" t="s">
        <v>11822</v>
      </c>
      <c r="C3188">
        <v>9</v>
      </c>
      <c r="D3188" s="221" t="s">
        <v>3057</v>
      </c>
      <c r="E3188" s="186">
        <v>46293</v>
      </c>
      <c r="F3188" t="s">
        <v>16141</v>
      </c>
      <c r="G3188" s="183" t="s">
        <v>16145</v>
      </c>
      <c r="H3188" t="s">
        <v>16146</v>
      </c>
    </row>
    <row r="3189" spans="1:8" x14ac:dyDescent="0.2">
      <c r="A3189" s="183" t="s">
        <v>11823</v>
      </c>
      <c r="B3189" t="s">
        <v>11824</v>
      </c>
      <c r="C3189">
        <v>8</v>
      </c>
      <c r="D3189" s="221" t="s">
        <v>3057</v>
      </c>
      <c r="E3189" s="186">
        <v>46293</v>
      </c>
      <c r="F3189" t="s">
        <v>16141</v>
      </c>
      <c r="G3189" s="183" t="s">
        <v>16145</v>
      </c>
      <c r="H3189" t="s">
        <v>16146</v>
      </c>
    </row>
    <row r="3190" spans="1:8" x14ac:dyDescent="0.2">
      <c r="A3190" s="183" t="s">
        <v>11825</v>
      </c>
      <c r="B3190" t="s">
        <v>11826</v>
      </c>
      <c r="C3190">
        <v>5</v>
      </c>
      <c r="D3190" s="221" t="s">
        <v>3057</v>
      </c>
      <c r="E3190" s="186">
        <v>46293</v>
      </c>
      <c r="F3190" t="s">
        <v>16141</v>
      </c>
      <c r="G3190" s="183" t="s">
        <v>16145</v>
      </c>
      <c r="H3190" t="s">
        <v>16146</v>
      </c>
    </row>
    <row r="3191" spans="1:8" x14ac:dyDescent="0.2">
      <c r="A3191" s="183" t="s">
        <v>11827</v>
      </c>
      <c r="B3191" t="s">
        <v>11828</v>
      </c>
      <c r="C3191">
        <v>4</v>
      </c>
      <c r="D3191" s="221" t="s">
        <v>3057</v>
      </c>
      <c r="E3191" s="186">
        <v>46293</v>
      </c>
      <c r="F3191" t="s">
        <v>16141</v>
      </c>
      <c r="G3191" s="183" t="s">
        <v>16145</v>
      </c>
      <c r="H3191" t="s">
        <v>16146</v>
      </c>
    </row>
    <row r="3192" spans="1:8" x14ac:dyDescent="0.2">
      <c r="A3192" s="183" t="s">
        <v>11829</v>
      </c>
      <c r="B3192" t="s">
        <v>11830</v>
      </c>
      <c r="C3192">
        <v>5</v>
      </c>
      <c r="D3192" s="221" t="s">
        <v>3057</v>
      </c>
      <c r="E3192" s="186">
        <v>46293</v>
      </c>
      <c r="F3192" t="s">
        <v>16141</v>
      </c>
      <c r="G3192" s="183" t="s">
        <v>16145</v>
      </c>
      <c r="H3192" t="s">
        <v>16146</v>
      </c>
    </row>
    <row r="3193" spans="1:8" x14ac:dyDescent="0.2">
      <c r="A3193" s="183" t="s">
        <v>11831</v>
      </c>
      <c r="B3193" t="s">
        <v>11832</v>
      </c>
      <c r="C3193">
        <v>0</v>
      </c>
      <c r="D3193" s="221" t="s">
        <v>3057</v>
      </c>
      <c r="E3193" s="186">
        <v>46293</v>
      </c>
      <c r="F3193" t="s">
        <v>16141</v>
      </c>
      <c r="G3193" s="183" t="s">
        <v>16145</v>
      </c>
      <c r="H3193" t="s">
        <v>16146</v>
      </c>
    </row>
    <row r="3194" spans="1:8" x14ac:dyDescent="0.2">
      <c r="A3194" s="183" t="s">
        <v>11833</v>
      </c>
      <c r="B3194" t="s">
        <v>11834</v>
      </c>
      <c r="C3194">
        <v>0</v>
      </c>
      <c r="D3194" s="221" t="s">
        <v>3057</v>
      </c>
      <c r="E3194" s="186">
        <v>46293</v>
      </c>
      <c r="F3194" t="s">
        <v>16141</v>
      </c>
      <c r="G3194" s="183" t="s">
        <v>16145</v>
      </c>
      <c r="H3194" t="s">
        <v>16146</v>
      </c>
    </row>
    <row r="3195" spans="1:8" x14ac:dyDescent="0.2">
      <c r="A3195" s="183" t="s">
        <v>11835</v>
      </c>
      <c r="B3195" t="s">
        <v>11836</v>
      </c>
      <c r="C3195">
        <v>10</v>
      </c>
      <c r="D3195" s="221" t="s">
        <v>3057</v>
      </c>
      <c r="E3195" s="186">
        <v>46293</v>
      </c>
      <c r="F3195" t="s">
        <v>16141</v>
      </c>
      <c r="G3195" s="183" t="s">
        <v>16145</v>
      </c>
      <c r="H3195" t="s">
        <v>16146</v>
      </c>
    </row>
    <row r="3196" spans="1:8" x14ac:dyDescent="0.2">
      <c r="A3196" s="183" t="s">
        <v>11837</v>
      </c>
      <c r="B3196" t="s">
        <v>11838</v>
      </c>
      <c r="C3196">
        <v>16</v>
      </c>
      <c r="D3196" s="221" t="s">
        <v>3057</v>
      </c>
      <c r="E3196" s="186">
        <v>46293</v>
      </c>
      <c r="F3196" t="s">
        <v>16141</v>
      </c>
      <c r="G3196" s="183" t="s">
        <v>16145</v>
      </c>
      <c r="H3196" t="s">
        <v>16146</v>
      </c>
    </row>
    <row r="3197" spans="1:8" x14ac:dyDescent="0.2">
      <c r="A3197" s="183" t="s">
        <v>11839</v>
      </c>
      <c r="B3197" t="s">
        <v>11840</v>
      </c>
      <c r="C3197">
        <v>12</v>
      </c>
      <c r="D3197" s="221" t="s">
        <v>3057</v>
      </c>
      <c r="E3197" s="186">
        <v>46293</v>
      </c>
      <c r="F3197" t="s">
        <v>16141</v>
      </c>
      <c r="G3197" s="183" t="s">
        <v>16145</v>
      </c>
      <c r="H3197" t="s">
        <v>16146</v>
      </c>
    </row>
    <row r="3198" spans="1:8" x14ac:dyDescent="0.2">
      <c r="A3198" s="183" t="s">
        <v>11841</v>
      </c>
      <c r="B3198" t="s">
        <v>11842</v>
      </c>
      <c r="C3198">
        <v>6</v>
      </c>
      <c r="D3198" s="221" t="s">
        <v>3057</v>
      </c>
      <c r="E3198" s="186">
        <v>46293</v>
      </c>
      <c r="F3198" t="s">
        <v>16141</v>
      </c>
      <c r="G3198" s="183" t="s">
        <v>16145</v>
      </c>
      <c r="H3198" t="s">
        <v>16146</v>
      </c>
    </row>
    <row r="3199" spans="1:8" x14ac:dyDescent="0.2">
      <c r="A3199" s="183" t="s">
        <v>11843</v>
      </c>
      <c r="B3199" t="s">
        <v>11844</v>
      </c>
      <c r="C3199">
        <v>0</v>
      </c>
      <c r="D3199" s="221" t="s">
        <v>3057</v>
      </c>
      <c r="E3199" s="186">
        <v>46293</v>
      </c>
      <c r="F3199" t="s">
        <v>16141</v>
      </c>
      <c r="G3199" s="183" t="s">
        <v>16145</v>
      </c>
      <c r="H3199" t="s">
        <v>16146</v>
      </c>
    </row>
    <row r="3200" spans="1:8" x14ac:dyDescent="0.2">
      <c r="A3200" s="183" t="s">
        <v>11845</v>
      </c>
      <c r="B3200" t="s">
        <v>11846</v>
      </c>
      <c r="C3200">
        <v>4</v>
      </c>
      <c r="D3200" s="221" t="s">
        <v>3057</v>
      </c>
      <c r="E3200" s="186">
        <v>46293</v>
      </c>
      <c r="F3200" t="s">
        <v>16141</v>
      </c>
      <c r="G3200" s="183" t="s">
        <v>16145</v>
      </c>
      <c r="H3200" t="s">
        <v>16146</v>
      </c>
    </row>
    <row r="3201" spans="1:8" x14ac:dyDescent="0.2">
      <c r="A3201" s="183" t="s">
        <v>11847</v>
      </c>
      <c r="B3201" t="s">
        <v>11848</v>
      </c>
      <c r="C3201">
        <v>54</v>
      </c>
      <c r="D3201" s="221" t="s">
        <v>3057</v>
      </c>
      <c r="E3201" s="186">
        <v>46293</v>
      </c>
      <c r="F3201" t="s">
        <v>16141</v>
      </c>
      <c r="G3201" s="183" t="s">
        <v>16145</v>
      </c>
      <c r="H3201" t="s">
        <v>16146</v>
      </c>
    </row>
    <row r="3202" spans="1:8" x14ac:dyDescent="0.2">
      <c r="A3202" s="183" t="s">
        <v>11849</v>
      </c>
      <c r="B3202" t="s">
        <v>11850</v>
      </c>
      <c r="C3202">
        <v>6</v>
      </c>
      <c r="D3202" s="221" t="s">
        <v>3057</v>
      </c>
      <c r="E3202" s="186">
        <v>46293</v>
      </c>
      <c r="F3202" t="s">
        <v>16141</v>
      </c>
      <c r="G3202" s="183" t="s">
        <v>16145</v>
      </c>
      <c r="H3202" t="s">
        <v>16146</v>
      </c>
    </row>
    <row r="3203" spans="1:8" x14ac:dyDescent="0.2">
      <c r="A3203" s="183" t="s">
        <v>11851</v>
      </c>
      <c r="B3203" t="s">
        <v>11852</v>
      </c>
      <c r="C3203">
        <v>4</v>
      </c>
      <c r="D3203" s="221" t="s">
        <v>3057</v>
      </c>
      <c r="E3203" s="186">
        <v>46293</v>
      </c>
      <c r="F3203" t="s">
        <v>16141</v>
      </c>
      <c r="G3203" s="183" t="s">
        <v>16145</v>
      </c>
      <c r="H3203" t="s">
        <v>16146</v>
      </c>
    </row>
    <row r="3204" spans="1:8" x14ac:dyDescent="0.2">
      <c r="A3204" s="183" t="s">
        <v>11853</v>
      </c>
      <c r="B3204" t="s">
        <v>11854</v>
      </c>
      <c r="C3204">
        <v>8</v>
      </c>
      <c r="D3204" s="221" t="s">
        <v>3057</v>
      </c>
      <c r="E3204" s="186">
        <v>46293</v>
      </c>
      <c r="F3204" t="s">
        <v>16141</v>
      </c>
      <c r="G3204" s="183" t="s">
        <v>16145</v>
      </c>
      <c r="H3204" t="s">
        <v>16146</v>
      </c>
    </row>
    <row r="3205" spans="1:8" x14ac:dyDescent="0.2">
      <c r="A3205" s="183" t="s">
        <v>11855</v>
      </c>
      <c r="B3205" t="s">
        <v>11856</v>
      </c>
      <c r="C3205">
        <v>2</v>
      </c>
      <c r="D3205" s="221" t="s">
        <v>3057</v>
      </c>
      <c r="E3205" s="186">
        <v>46293</v>
      </c>
      <c r="F3205" t="s">
        <v>16141</v>
      </c>
      <c r="G3205" s="183" t="s">
        <v>16145</v>
      </c>
      <c r="H3205" t="s">
        <v>16146</v>
      </c>
    </row>
    <row r="3206" spans="1:8" x14ac:dyDescent="0.2">
      <c r="A3206" s="183" t="s">
        <v>11857</v>
      </c>
      <c r="B3206" t="s">
        <v>11858</v>
      </c>
      <c r="C3206">
        <v>3</v>
      </c>
      <c r="D3206" s="221" t="s">
        <v>3057</v>
      </c>
      <c r="E3206" s="186">
        <v>46293</v>
      </c>
      <c r="F3206" t="s">
        <v>16141</v>
      </c>
      <c r="G3206" s="183" t="s">
        <v>16145</v>
      </c>
      <c r="H3206" t="s">
        <v>16146</v>
      </c>
    </row>
    <row r="3207" spans="1:8" x14ac:dyDescent="0.2">
      <c r="A3207" s="183" t="s">
        <v>11859</v>
      </c>
      <c r="B3207" t="s">
        <v>11860</v>
      </c>
      <c r="C3207">
        <v>2</v>
      </c>
      <c r="D3207" s="221" t="s">
        <v>3057</v>
      </c>
      <c r="E3207" s="186">
        <v>46293</v>
      </c>
      <c r="F3207" t="s">
        <v>16141</v>
      </c>
      <c r="G3207" s="183" t="s">
        <v>16145</v>
      </c>
      <c r="H3207" t="s">
        <v>16146</v>
      </c>
    </row>
    <row r="3208" spans="1:8" x14ac:dyDescent="0.2">
      <c r="A3208" s="183" t="s">
        <v>11861</v>
      </c>
      <c r="B3208" t="s">
        <v>11862</v>
      </c>
      <c r="C3208">
        <v>4</v>
      </c>
      <c r="D3208" s="221" t="s">
        <v>3057</v>
      </c>
      <c r="E3208" s="186">
        <v>46293</v>
      </c>
      <c r="F3208" t="s">
        <v>16141</v>
      </c>
      <c r="G3208" s="183" t="s">
        <v>16145</v>
      </c>
      <c r="H3208" t="s">
        <v>16146</v>
      </c>
    </row>
    <row r="3209" spans="1:8" x14ac:dyDescent="0.2">
      <c r="A3209" s="183" t="s">
        <v>11863</v>
      </c>
      <c r="B3209" t="s">
        <v>11864</v>
      </c>
      <c r="C3209">
        <v>4</v>
      </c>
      <c r="D3209" s="221" t="s">
        <v>3057</v>
      </c>
      <c r="E3209" s="186">
        <v>46293</v>
      </c>
      <c r="F3209" t="s">
        <v>16141</v>
      </c>
      <c r="G3209" s="183" t="s">
        <v>16145</v>
      </c>
      <c r="H3209" t="s">
        <v>16146</v>
      </c>
    </row>
    <row r="3210" spans="1:8" x14ac:dyDescent="0.2">
      <c r="A3210" s="183" t="s">
        <v>11865</v>
      </c>
      <c r="B3210" t="s">
        <v>11866</v>
      </c>
      <c r="C3210">
        <v>3</v>
      </c>
      <c r="D3210" s="221" t="s">
        <v>3057</v>
      </c>
      <c r="E3210" s="186">
        <v>46293</v>
      </c>
      <c r="F3210" t="s">
        <v>16141</v>
      </c>
      <c r="G3210" s="183" t="s">
        <v>16145</v>
      </c>
      <c r="H3210" t="s">
        <v>16146</v>
      </c>
    </row>
    <row r="3211" spans="1:8" x14ac:dyDescent="0.2">
      <c r="A3211" s="183" t="s">
        <v>11867</v>
      </c>
      <c r="B3211" t="s">
        <v>11868</v>
      </c>
      <c r="C3211">
        <v>3</v>
      </c>
      <c r="D3211" s="221" t="s">
        <v>3057</v>
      </c>
      <c r="E3211" s="186">
        <v>46293</v>
      </c>
      <c r="F3211" t="s">
        <v>16141</v>
      </c>
      <c r="G3211" s="183" t="s">
        <v>16145</v>
      </c>
      <c r="H3211" t="s">
        <v>16146</v>
      </c>
    </row>
    <row r="3212" spans="1:8" x14ac:dyDescent="0.2">
      <c r="A3212" s="183" t="s">
        <v>11869</v>
      </c>
      <c r="B3212" t="s">
        <v>11870</v>
      </c>
      <c r="C3212">
        <v>5</v>
      </c>
      <c r="D3212" s="221" t="s">
        <v>3057</v>
      </c>
      <c r="E3212" s="186">
        <v>46293</v>
      </c>
      <c r="F3212" t="s">
        <v>16141</v>
      </c>
      <c r="G3212" s="183" t="s">
        <v>16145</v>
      </c>
      <c r="H3212" t="s">
        <v>16146</v>
      </c>
    </row>
    <row r="3213" spans="1:8" x14ac:dyDescent="0.2">
      <c r="A3213" s="183" t="s">
        <v>11871</v>
      </c>
      <c r="B3213" t="s">
        <v>11872</v>
      </c>
      <c r="C3213">
        <v>8</v>
      </c>
      <c r="D3213" s="221" t="s">
        <v>3057</v>
      </c>
      <c r="E3213" s="186">
        <v>46293</v>
      </c>
      <c r="F3213" t="s">
        <v>16141</v>
      </c>
      <c r="G3213" s="183" t="s">
        <v>16145</v>
      </c>
      <c r="H3213" t="s">
        <v>16146</v>
      </c>
    </row>
    <row r="3214" spans="1:8" x14ac:dyDescent="0.2">
      <c r="A3214" s="183" t="s">
        <v>11873</v>
      </c>
      <c r="B3214" t="s">
        <v>11874</v>
      </c>
      <c r="C3214">
        <v>2</v>
      </c>
      <c r="D3214" s="221" t="s">
        <v>3057</v>
      </c>
      <c r="E3214" s="186">
        <v>46293</v>
      </c>
      <c r="F3214" t="s">
        <v>16141</v>
      </c>
      <c r="G3214" s="183" t="s">
        <v>16145</v>
      </c>
      <c r="H3214" t="s">
        <v>16146</v>
      </c>
    </row>
    <row r="3215" spans="1:8" x14ac:dyDescent="0.2">
      <c r="A3215" s="183" t="s">
        <v>11875</v>
      </c>
      <c r="B3215" t="s">
        <v>11876</v>
      </c>
      <c r="C3215">
        <v>14</v>
      </c>
      <c r="D3215" s="221" t="s">
        <v>3057</v>
      </c>
      <c r="E3215" s="186">
        <v>46293</v>
      </c>
      <c r="F3215" t="s">
        <v>16141</v>
      </c>
      <c r="G3215" s="183" t="s">
        <v>16145</v>
      </c>
      <c r="H3215" t="s">
        <v>16146</v>
      </c>
    </row>
    <row r="3216" spans="1:8" x14ac:dyDescent="0.2">
      <c r="A3216" s="183" t="s">
        <v>11877</v>
      </c>
      <c r="B3216" t="s">
        <v>11878</v>
      </c>
      <c r="C3216">
        <v>6</v>
      </c>
      <c r="D3216" s="221" t="s">
        <v>3057</v>
      </c>
      <c r="E3216" s="186">
        <v>46293</v>
      </c>
      <c r="F3216" t="s">
        <v>16141</v>
      </c>
      <c r="G3216" s="183" t="s">
        <v>16145</v>
      </c>
      <c r="H3216" t="s">
        <v>16146</v>
      </c>
    </row>
    <row r="3217" spans="1:8" x14ac:dyDescent="0.2">
      <c r="A3217" s="183" t="s">
        <v>11879</v>
      </c>
      <c r="B3217" t="s">
        <v>11880</v>
      </c>
      <c r="C3217">
        <v>16</v>
      </c>
      <c r="D3217" s="221" t="s">
        <v>3057</v>
      </c>
      <c r="E3217" s="186">
        <v>46293</v>
      </c>
      <c r="F3217" t="s">
        <v>16141</v>
      </c>
      <c r="G3217" s="183" t="s">
        <v>16145</v>
      </c>
      <c r="H3217" t="s">
        <v>16146</v>
      </c>
    </row>
    <row r="3218" spans="1:8" x14ac:dyDescent="0.2">
      <c r="A3218" s="183" t="s">
        <v>11881</v>
      </c>
      <c r="B3218" t="s">
        <v>11882</v>
      </c>
      <c r="C3218">
        <v>1</v>
      </c>
      <c r="D3218" s="221" t="s">
        <v>3057</v>
      </c>
      <c r="E3218" s="186">
        <v>46293</v>
      </c>
      <c r="F3218" t="s">
        <v>16141</v>
      </c>
      <c r="G3218" s="183" t="s">
        <v>16145</v>
      </c>
      <c r="H3218" t="s">
        <v>16146</v>
      </c>
    </row>
    <row r="3219" spans="1:8" x14ac:dyDescent="0.2">
      <c r="A3219" s="183" t="s">
        <v>11883</v>
      </c>
      <c r="B3219" t="s">
        <v>11884</v>
      </c>
      <c r="C3219">
        <v>3</v>
      </c>
      <c r="D3219" s="221" t="s">
        <v>3057</v>
      </c>
      <c r="E3219" s="186">
        <v>46293</v>
      </c>
      <c r="F3219" t="s">
        <v>16141</v>
      </c>
      <c r="G3219" s="183" t="s">
        <v>16145</v>
      </c>
      <c r="H3219" t="s">
        <v>16146</v>
      </c>
    </row>
    <row r="3220" spans="1:8" x14ac:dyDescent="0.2">
      <c r="A3220" s="183" t="s">
        <v>11885</v>
      </c>
      <c r="B3220" t="s">
        <v>11886</v>
      </c>
      <c r="C3220">
        <v>1</v>
      </c>
      <c r="D3220" s="221" t="s">
        <v>3057</v>
      </c>
      <c r="E3220" s="186">
        <v>46293</v>
      </c>
      <c r="F3220" t="s">
        <v>16141</v>
      </c>
      <c r="G3220" s="183" t="s">
        <v>16145</v>
      </c>
      <c r="H3220" t="s">
        <v>16146</v>
      </c>
    </row>
    <row r="3221" spans="1:8" x14ac:dyDescent="0.2">
      <c r="A3221" s="183" t="s">
        <v>11887</v>
      </c>
      <c r="B3221" t="s">
        <v>11888</v>
      </c>
      <c r="C3221">
        <v>2</v>
      </c>
      <c r="D3221" s="221" t="s">
        <v>3057</v>
      </c>
      <c r="E3221" s="186">
        <v>46293</v>
      </c>
      <c r="F3221" t="s">
        <v>16141</v>
      </c>
      <c r="G3221" s="183" t="s">
        <v>16145</v>
      </c>
      <c r="H3221" t="s">
        <v>16146</v>
      </c>
    </row>
    <row r="3222" spans="1:8" x14ac:dyDescent="0.2">
      <c r="A3222" s="183" t="s">
        <v>11889</v>
      </c>
      <c r="B3222" t="s">
        <v>11890</v>
      </c>
      <c r="C3222">
        <v>8</v>
      </c>
      <c r="D3222" s="221" t="s">
        <v>3057</v>
      </c>
      <c r="E3222" s="186">
        <v>46293</v>
      </c>
      <c r="F3222" t="s">
        <v>16141</v>
      </c>
      <c r="G3222" s="183" t="s">
        <v>16145</v>
      </c>
      <c r="H3222" t="s">
        <v>16146</v>
      </c>
    </row>
    <row r="3223" spans="1:8" x14ac:dyDescent="0.2">
      <c r="A3223" s="183" t="s">
        <v>11891</v>
      </c>
      <c r="B3223" t="s">
        <v>11892</v>
      </c>
      <c r="C3223">
        <v>10</v>
      </c>
      <c r="D3223" s="221" t="s">
        <v>3057</v>
      </c>
      <c r="E3223" s="186">
        <v>46293</v>
      </c>
      <c r="F3223" t="s">
        <v>16141</v>
      </c>
      <c r="G3223" s="183" t="s">
        <v>16145</v>
      </c>
      <c r="H3223" t="s">
        <v>16146</v>
      </c>
    </row>
    <row r="3224" spans="1:8" x14ac:dyDescent="0.2">
      <c r="A3224" s="183" t="s">
        <v>11893</v>
      </c>
      <c r="B3224" t="s">
        <v>11894</v>
      </c>
      <c r="C3224">
        <v>3</v>
      </c>
      <c r="D3224" s="221" t="s">
        <v>3057</v>
      </c>
      <c r="E3224" s="186">
        <v>46293</v>
      </c>
      <c r="F3224" t="s">
        <v>16141</v>
      </c>
      <c r="G3224" s="183" t="s">
        <v>16145</v>
      </c>
      <c r="H3224" t="s">
        <v>16146</v>
      </c>
    </row>
    <row r="3225" spans="1:8" x14ac:dyDescent="0.2">
      <c r="A3225" s="183" t="s">
        <v>11895</v>
      </c>
      <c r="B3225" t="s">
        <v>11896</v>
      </c>
      <c r="C3225">
        <v>0</v>
      </c>
      <c r="D3225" s="221" t="s">
        <v>3057</v>
      </c>
      <c r="E3225" s="186">
        <v>46293</v>
      </c>
      <c r="F3225" t="s">
        <v>16141</v>
      </c>
      <c r="G3225" s="183" t="s">
        <v>16145</v>
      </c>
      <c r="H3225" t="s">
        <v>16146</v>
      </c>
    </row>
    <row r="3226" spans="1:8" x14ac:dyDescent="0.2">
      <c r="A3226" s="183" t="s">
        <v>11897</v>
      </c>
      <c r="B3226" t="s">
        <v>11898</v>
      </c>
      <c r="C3226">
        <v>2</v>
      </c>
      <c r="D3226" s="221" t="s">
        <v>3057</v>
      </c>
      <c r="E3226" s="186">
        <v>46293</v>
      </c>
      <c r="F3226" t="s">
        <v>16141</v>
      </c>
      <c r="G3226" s="183" t="s">
        <v>16145</v>
      </c>
      <c r="H3226" t="s">
        <v>16146</v>
      </c>
    </row>
    <row r="3227" spans="1:8" x14ac:dyDescent="0.2">
      <c r="A3227" s="183" t="s">
        <v>11899</v>
      </c>
      <c r="B3227" t="s">
        <v>11900</v>
      </c>
      <c r="C3227">
        <v>5</v>
      </c>
      <c r="D3227" s="221" t="s">
        <v>3057</v>
      </c>
      <c r="E3227" s="186">
        <v>46293</v>
      </c>
      <c r="F3227" t="s">
        <v>16141</v>
      </c>
      <c r="G3227" s="183" t="s">
        <v>16145</v>
      </c>
      <c r="H3227" t="s">
        <v>16146</v>
      </c>
    </row>
    <row r="3228" spans="1:8" x14ac:dyDescent="0.2">
      <c r="A3228" s="183" t="s">
        <v>11901</v>
      </c>
      <c r="B3228" t="s">
        <v>11902</v>
      </c>
      <c r="C3228">
        <v>2</v>
      </c>
      <c r="D3228" s="221" t="s">
        <v>3057</v>
      </c>
      <c r="E3228" s="186">
        <v>46293</v>
      </c>
      <c r="F3228" t="s">
        <v>16141</v>
      </c>
      <c r="G3228" s="183" t="s">
        <v>16145</v>
      </c>
      <c r="H3228" t="s">
        <v>16146</v>
      </c>
    </row>
    <row r="3229" spans="1:8" x14ac:dyDescent="0.2">
      <c r="A3229" s="183" t="s">
        <v>11903</v>
      </c>
      <c r="B3229" t="s">
        <v>11904</v>
      </c>
      <c r="C3229">
        <v>1</v>
      </c>
      <c r="D3229" s="221" t="s">
        <v>3057</v>
      </c>
      <c r="E3229" s="186">
        <v>46293</v>
      </c>
      <c r="F3229" t="s">
        <v>16141</v>
      </c>
      <c r="G3229" s="183" t="s">
        <v>16145</v>
      </c>
      <c r="H3229" t="s">
        <v>16146</v>
      </c>
    </row>
    <row r="3230" spans="1:8" x14ac:dyDescent="0.2">
      <c r="A3230" s="183" t="s">
        <v>11905</v>
      </c>
      <c r="B3230" t="s">
        <v>11906</v>
      </c>
      <c r="C3230">
        <v>2</v>
      </c>
      <c r="D3230" s="221" t="s">
        <v>3057</v>
      </c>
      <c r="E3230" s="186">
        <v>46293</v>
      </c>
      <c r="F3230" t="s">
        <v>16141</v>
      </c>
      <c r="G3230" s="183" t="s">
        <v>16145</v>
      </c>
      <c r="H3230" t="s">
        <v>16146</v>
      </c>
    </row>
    <row r="3231" spans="1:8" x14ac:dyDescent="0.2">
      <c r="A3231" s="183" t="s">
        <v>11907</v>
      </c>
      <c r="B3231" t="s">
        <v>11908</v>
      </c>
      <c r="C3231">
        <v>0</v>
      </c>
      <c r="D3231" s="221" t="s">
        <v>3057</v>
      </c>
      <c r="E3231" s="186">
        <v>46293</v>
      </c>
      <c r="F3231" t="s">
        <v>16141</v>
      </c>
      <c r="G3231" s="183" t="s">
        <v>16145</v>
      </c>
      <c r="H3231" t="s">
        <v>16146</v>
      </c>
    </row>
    <row r="3232" spans="1:8" x14ac:dyDescent="0.2">
      <c r="A3232" s="183" t="s">
        <v>11909</v>
      </c>
      <c r="B3232" t="s">
        <v>11910</v>
      </c>
      <c r="C3232">
        <v>0</v>
      </c>
      <c r="D3232" s="221" t="s">
        <v>3057</v>
      </c>
      <c r="E3232" s="186">
        <v>46293</v>
      </c>
      <c r="F3232" t="s">
        <v>16141</v>
      </c>
      <c r="G3232" s="183" t="s">
        <v>16145</v>
      </c>
      <c r="H3232" t="s">
        <v>16146</v>
      </c>
    </row>
    <row r="3233" spans="1:8" x14ac:dyDescent="0.2">
      <c r="A3233" s="183" t="s">
        <v>11911</v>
      </c>
      <c r="B3233" t="s">
        <v>11912</v>
      </c>
      <c r="C3233">
        <v>0</v>
      </c>
      <c r="D3233" s="221" t="s">
        <v>3057</v>
      </c>
      <c r="E3233" s="186">
        <v>46293</v>
      </c>
      <c r="F3233" t="s">
        <v>16141</v>
      </c>
      <c r="G3233" s="183" t="s">
        <v>16145</v>
      </c>
      <c r="H3233" t="s">
        <v>16146</v>
      </c>
    </row>
    <row r="3234" spans="1:8" x14ac:dyDescent="0.2">
      <c r="A3234" s="183" t="s">
        <v>11913</v>
      </c>
      <c r="B3234" t="s">
        <v>11914</v>
      </c>
      <c r="C3234">
        <v>0</v>
      </c>
      <c r="D3234" s="221" t="s">
        <v>3057</v>
      </c>
      <c r="E3234" s="186">
        <v>46293</v>
      </c>
      <c r="F3234" t="s">
        <v>16141</v>
      </c>
      <c r="G3234" s="183" t="s">
        <v>16145</v>
      </c>
      <c r="H3234" t="s">
        <v>16146</v>
      </c>
    </row>
    <row r="3235" spans="1:8" x14ac:dyDescent="0.2">
      <c r="A3235" s="183" t="s">
        <v>11915</v>
      </c>
      <c r="B3235" t="s">
        <v>11916</v>
      </c>
      <c r="C3235">
        <v>0</v>
      </c>
      <c r="D3235" s="221" t="s">
        <v>3057</v>
      </c>
      <c r="E3235" s="186">
        <v>46293</v>
      </c>
      <c r="F3235" t="s">
        <v>16141</v>
      </c>
      <c r="G3235" s="183" t="s">
        <v>16145</v>
      </c>
      <c r="H3235" t="s">
        <v>16146</v>
      </c>
    </row>
    <row r="3236" spans="1:8" x14ac:dyDescent="0.2">
      <c r="A3236" s="183" t="s">
        <v>11917</v>
      </c>
      <c r="B3236" t="s">
        <v>11918</v>
      </c>
      <c r="C3236">
        <v>0</v>
      </c>
      <c r="D3236" s="221" t="s">
        <v>3057</v>
      </c>
      <c r="E3236" s="186">
        <v>46293</v>
      </c>
      <c r="F3236" t="s">
        <v>16141</v>
      </c>
      <c r="G3236" s="183" t="s">
        <v>16145</v>
      </c>
      <c r="H3236" t="s">
        <v>16146</v>
      </c>
    </row>
    <row r="3237" spans="1:8" x14ac:dyDescent="0.2">
      <c r="A3237" s="183" t="s">
        <v>11919</v>
      </c>
      <c r="B3237" t="s">
        <v>11920</v>
      </c>
      <c r="C3237">
        <v>75</v>
      </c>
      <c r="D3237" s="221" t="s">
        <v>3057</v>
      </c>
      <c r="E3237" s="186">
        <v>46293</v>
      </c>
      <c r="F3237" t="s">
        <v>16141</v>
      </c>
      <c r="G3237" s="183" t="s">
        <v>16145</v>
      </c>
      <c r="H3237" t="s">
        <v>16146</v>
      </c>
    </row>
    <row r="3238" spans="1:8" x14ac:dyDescent="0.2">
      <c r="A3238" s="183" t="s">
        <v>11921</v>
      </c>
      <c r="B3238" t="s">
        <v>11922</v>
      </c>
      <c r="C3238">
        <v>49</v>
      </c>
      <c r="D3238" s="221" t="s">
        <v>3057</v>
      </c>
      <c r="E3238" s="186">
        <v>46293</v>
      </c>
      <c r="F3238" t="s">
        <v>16141</v>
      </c>
      <c r="G3238" s="183" t="s">
        <v>16145</v>
      </c>
      <c r="H3238" t="s">
        <v>16146</v>
      </c>
    </row>
    <row r="3239" spans="1:8" x14ac:dyDescent="0.2">
      <c r="A3239" s="183" t="s">
        <v>11923</v>
      </c>
      <c r="B3239" t="s">
        <v>11924</v>
      </c>
      <c r="C3239">
        <v>0</v>
      </c>
      <c r="D3239" s="221" t="s">
        <v>3057</v>
      </c>
      <c r="E3239" s="186">
        <v>46293</v>
      </c>
      <c r="F3239" t="s">
        <v>16141</v>
      </c>
      <c r="G3239" s="183" t="s">
        <v>16145</v>
      </c>
      <c r="H3239" t="s">
        <v>16146</v>
      </c>
    </row>
    <row r="3240" spans="1:8" x14ac:dyDescent="0.2">
      <c r="A3240" s="183" t="s">
        <v>11925</v>
      </c>
      <c r="B3240" t="s">
        <v>11926</v>
      </c>
      <c r="C3240">
        <v>246</v>
      </c>
      <c r="D3240" s="221" t="s">
        <v>3057</v>
      </c>
      <c r="E3240" s="186">
        <v>46293</v>
      </c>
      <c r="F3240" t="s">
        <v>16141</v>
      </c>
      <c r="G3240" s="183" t="s">
        <v>16145</v>
      </c>
      <c r="H3240" t="s">
        <v>16146</v>
      </c>
    </row>
    <row r="3241" spans="1:8" x14ac:dyDescent="0.2">
      <c r="A3241" s="183" t="s">
        <v>11927</v>
      </c>
      <c r="B3241" t="s">
        <v>11928</v>
      </c>
      <c r="C3241">
        <v>121</v>
      </c>
      <c r="D3241" s="221" t="s">
        <v>3057</v>
      </c>
      <c r="E3241" s="186">
        <v>46293</v>
      </c>
      <c r="F3241" t="s">
        <v>16141</v>
      </c>
      <c r="G3241" s="183" t="s">
        <v>16145</v>
      </c>
      <c r="H3241" t="s">
        <v>16146</v>
      </c>
    </row>
    <row r="3242" spans="1:8" x14ac:dyDescent="0.2">
      <c r="A3242" s="183" t="s">
        <v>11929</v>
      </c>
      <c r="B3242" t="s">
        <v>11930</v>
      </c>
      <c r="C3242">
        <v>0</v>
      </c>
      <c r="D3242" s="221" t="s">
        <v>3057</v>
      </c>
      <c r="E3242" s="186">
        <v>46293</v>
      </c>
      <c r="F3242" t="s">
        <v>16141</v>
      </c>
      <c r="G3242" s="183" t="s">
        <v>16145</v>
      </c>
      <c r="H3242" t="s">
        <v>16146</v>
      </c>
    </row>
    <row r="3243" spans="1:8" x14ac:dyDescent="0.2">
      <c r="A3243" s="183" t="s">
        <v>11931</v>
      </c>
      <c r="B3243" t="s">
        <v>11932</v>
      </c>
      <c r="C3243">
        <v>0</v>
      </c>
      <c r="D3243" s="221" t="s">
        <v>3057</v>
      </c>
      <c r="E3243" s="186">
        <v>46293</v>
      </c>
      <c r="F3243" t="s">
        <v>16141</v>
      </c>
      <c r="G3243" s="183" t="s">
        <v>16145</v>
      </c>
      <c r="H3243" t="s">
        <v>16146</v>
      </c>
    </row>
    <row r="3244" spans="1:8" x14ac:dyDescent="0.2">
      <c r="A3244" s="183" t="s">
        <v>11933</v>
      </c>
      <c r="B3244" t="s">
        <v>11934</v>
      </c>
      <c r="C3244">
        <v>278</v>
      </c>
      <c r="D3244" s="221" t="s">
        <v>3057</v>
      </c>
      <c r="E3244" s="186">
        <v>46293</v>
      </c>
      <c r="F3244" t="s">
        <v>16141</v>
      </c>
      <c r="G3244" s="183" t="s">
        <v>16145</v>
      </c>
      <c r="H3244" t="s">
        <v>16146</v>
      </c>
    </row>
    <row r="3245" spans="1:8" x14ac:dyDescent="0.2">
      <c r="A3245" s="183" t="s">
        <v>11935</v>
      </c>
      <c r="B3245" t="s">
        <v>11936</v>
      </c>
      <c r="C3245">
        <v>303</v>
      </c>
      <c r="D3245" s="221" t="s">
        <v>3057</v>
      </c>
      <c r="E3245" s="186">
        <v>46293</v>
      </c>
      <c r="F3245" t="s">
        <v>16141</v>
      </c>
      <c r="G3245" s="183" t="s">
        <v>16145</v>
      </c>
      <c r="H3245" t="s">
        <v>16146</v>
      </c>
    </row>
    <row r="3246" spans="1:8" x14ac:dyDescent="0.2">
      <c r="A3246" s="183" t="s">
        <v>11937</v>
      </c>
      <c r="B3246" t="s">
        <v>11938</v>
      </c>
      <c r="C3246">
        <v>204</v>
      </c>
      <c r="D3246" s="221" t="s">
        <v>3057</v>
      </c>
      <c r="E3246" s="186">
        <v>46293</v>
      </c>
      <c r="F3246" t="s">
        <v>16141</v>
      </c>
      <c r="G3246" s="183" t="s">
        <v>16145</v>
      </c>
      <c r="H3246" t="s">
        <v>16146</v>
      </c>
    </row>
    <row r="3247" spans="1:8" x14ac:dyDescent="0.2">
      <c r="A3247" s="183" t="s">
        <v>11939</v>
      </c>
      <c r="B3247" t="s">
        <v>11940</v>
      </c>
      <c r="C3247">
        <v>0</v>
      </c>
      <c r="D3247" s="221" t="s">
        <v>3057</v>
      </c>
      <c r="E3247" s="186">
        <v>46293</v>
      </c>
      <c r="F3247" t="s">
        <v>16141</v>
      </c>
      <c r="G3247" s="183" t="s">
        <v>16145</v>
      </c>
      <c r="H3247" t="s">
        <v>16146</v>
      </c>
    </row>
    <row r="3248" spans="1:8" x14ac:dyDescent="0.2">
      <c r="A3248" s="183" t="s">
        <v>11941</v>
      </c>
      <c r="B3248" t="s">
        <v>11942</v>
      </c>
      <c r="C3248">
        <v>1</v>
      </c>
      <c r="D3248" s="221" t="s">
        <v>3057</v>
      </c>
      <c r="E3248" s="186">
        <v>46293</v>
      </c>
      <c r="F3248" t="s">
        <v>16141</v>
      </c>
      <c r="G3248" s="183" t="s">
        <v>16145</v>
      </c>
      <c r="H3248" t="s">
        <v>16146</v>
      </c>
    </row>
    <row r="3249" spans="1:8" x14ac:dyDescent="0.2">
      <c r="A3249" s="183" t="s">
        <v>11943</v>
      </c>
      <c r="B3249" t="s">
        <v>11944</v>
      </c>
      <c r="C3249">
        <v>191</v>
      </c>
      <c r="D3249" s="221" t="s">
        <v>3057</v>
      </c>
      <c r="E3249" s="186">
        <v>46293</v>
      </c>
      <c r="F3249" t="s">
        <v>16141</v>
      </c>
      <c r="G3249" s="183" t="s">
        <v>16145</v>
      </c>
      <c r="H3249" t="s">
        <v>16146</v>
      </c>
    </row>
    <row r="3250" spans="1:8" x14ac:dyDescent="0.2">
      <c r="A3250" s="183" t="s">
        <v>11945</v>
      </c>
      <c r="B3250" t="s">
        <v>11946</v>
      </c>
      <c r="C3250">
        <v>1119</v>
      </c>
      <c r="D3250" s="221" t="s">
        <v>3057</v>
      </c>
      <c r="E3250" s="186">
        <v>46293</v>
      </c>
      <c r="F3250" t="s">
        <v>16141</v>
      </c>
      <c r="G3250" s="183" t="s">
        <v>16145</v>
      </c>
      <c r="H3250" t="s">
        <v>16146</v>
      </c>
    </row>
    <row r="3251" spans="1:8" x14ac:dyDescent="0.2">
      <c r="A3251" s="183" t="s">
        <v>11947</v>
      </c>
      <c r="B3251" t="s">
        <v>11948</v>
      </c>
      <c r="C3251">
        <v>851</v>
      </c>
      <c r="D3251" s="221" t="s">
        <v>3057</v>
      </c>
      <c r="E3251" s="186">
        <v>46293</v>
      </c>
      <c r="F3251" t="s">
        <v>16141</v>
      </c>
      <c r="G3251" s="183" t="s">
        <v>16145</v>
      </c>
      <c r="H3251" t="s">
        <v>16146</v>
      </c>
    </row>
    <row r="3252" spans="1:8" x14ac:dyDescent="0.2">
      <c r="A3252" s="183" t="s">
        <v>11949</v>
      </c>
      <c r="B3252" t="s">
        <v>11950</v>
      </c>
      <c r="C3252">
        <v>0</v>
      </c>
      <c r="D3252" s="221" t="s">
        <v>3057</v>
      </c>
      <c r="E3252" s="186">
        <v>46293</v>
      </c>
      <c r="F3252" t="s">
        <v>16141</v>
      </c>
      <c r="G3252" s="183" t="s">
        <v>16145</v>
      </c>
      <c r="H3252" t="s">
        <v>16146</v>
      </c>
    </row>
    <row r="3253" spans="1:8" x14ac:dyDescent="0.2">
      <c r="A3253" s="183" t="s">
        <v>11951</v>
      </c>
      <c r="B3253" t="s">
        <v>11952</v>
      </c>
      <c r="C3253">
        <v>358</v>
      </c>
      <c r="D3253" s="221" t="s">
        <v>3057</v>
      </c>
      <c r="E3253" s="186">
        <v>46293</v>
      </c>
      <c r="F3253" t="s">
        <v>16141</v>
      </c>
      <c r="G3253" s="183" t="s">
        <v>16145</v>
      </c>
      <c r="H3253" t="s">
        <v>16146</v>
      </c>
    </row>
    <row r="3254" spans="1:8" x14ac:dyDescent="0.2">
      <c r="A3254" s="183" t="s">
        <v>11953</v>
      </c>
      <c r="B3254" t="s">
        <v>11954</v>
      </c>
      <c r="C3254">
        <v>0</v>
      </c>
      <c r="D3254" s="221" t="s">
        <v>3057</v>
      </c>
      <c r="E3254" s="186">
        <v>46293</v>
      </c>
      <c r="F3254" t="s">
        <v>16141</v>
      </c>
      <c r="G3254" s="183" t="s">
        <v>16145</v>
      </c>
      <c r="H3254" t="s">
        <v>16146</v>
      </c>
    </row>
    <row r="3255" spans="1:8" x14ac:dyDescent="0.2">
      <c r="A3255" s="183" t="s">
        <v>11955</v>
      </c>
      <c r="B3255" t="s">
        <v>11956</v>
      </c>
      <c r="C3255">
        <v>43</v>
      </c>
      <c r="D3255" s="221" t="s">
        <v>3057</v>
      </c>
      <c r="E3255" s="186">
        <v>46293</v>
      </c>
      <c r="F3255" t="s">
        <v>16141</v>
      </c>
      <c r="G3255" s="183" t="s">
        <v>16145</v>
      </c>
      <c r="H3255" t="s">
        <v>16146</v>
      </c>
    </row>
    <row r="3256" spans="1:8" x14ac:dyDescent="0.2">
      <c r="A3256" s="183" t="s">
        <v>11957</v>
      </c>
      <c r="B3256" t="s">
        <v>11958</v>
      </c>
      <c r="C3256">
        <v>39</v>
      </c>
      <c r="D3256" s="221" t="s">
        <v>3057</v>
      </c>
      <c r="E3256" s="186">
        <v>46293</v>
      </c>
      <c r="F3256" t="s">
        <v>16141</v>
      </c>
      <c r="G3256" s="183" t="s">
        <v>16145</v>
      </c>
      <c r="H3256" t="s">
        <v>16146</v>
      </c>
    </row>
    <row r="3257" spans="1:8" x14ac:dyDescent="0.2">
      <c r="A3257" s="183" t="s">
        <v>11959</v>
      </c>
      <c r="B3257" t="s">
        <v>11960</v>
      </c>
      <c r="C3257">
        <v>28</v>
      </c>
      <c r="D3257" s="221" t="s">
        <v>3057</v>
      </c>
      <c r="E3257" s="186">
        <v>46293</v>
      </c>
      <c r="F3257" t="s">
        <v>16141</v>
      </c>
      <c r="G3257" s="183" t="s">
        <v>16145</v>
      </c>
      <c r="H3257" t="s">
        <v>16146</v>
      </c>
    </row>
    <row r="3258" spans="1:8" x14ac:dyDescent="0.2">
      <c r="A3258" s="183" t="s">
        <v>11961</v>
      </c>
      <c r="B3258" t="s">
        <v>11962</v>
      </c>
      <c r="C3258">
        <v>226</v>
      </c>
      <c r="D3258" s="221" t="s">
        <v>3057</v>
      </c>
      <c r="E3258" s="186">
        <v>46293</v>
      </c>
      <c r="F3258" t="s">
        <v>16141</v>
      </c>
      <c r="G3258" s="183" t="s">
        <v>16145</v>
      </c>
      <c r="H3258" t="s">
        <v>16146</v>
      </c>
    </row>
    <row r="3259" spans="1:8" x14ac:dyDescent="0.2">
      <c r="A3259" s="183" t="s">
        <v>11963</v>
      </c>
      <c r="B3259" t="s">
        <v>11964</v>
      </c>
      <c r="C3259">
        <v>1743</v>
      </c>
      <c r="D3259" s="221" t="s">
        <v>3057</v>
      </c>
      <c r="E3259" s="186">
        <v>46293</v>
      </c>
      <c r="F3259" t="s">
        <v>16141</v>
      </c>
      <c r="G3259" s="183" t="s">
        <v>16145</v>
      </c>
      <c r="H3259" t="s">
        <v>16146</v>
      </c>
    </row>
    <row r="3260" spans="1:8" x14ac:dyDescent="0.2">
      <c r="A3260" s="183" t="s">
        <v>11965</v>
      </c>
      <c r="B3260" t="s">
        <v>11966</v>
      </c>
      <c r="C3260">
        <v>302</v>
      </c>
      <c r="D3260" s="221" t="s">
        <v>3057</v>
      </c>
      <c r="E3260" s="186">
        <v>46293</v>
      </c>
      <c r="F3260" t="s">
        <v>16141</v>
      </c>
      <c r="G3260" s="183" t="s">
        <v>16145</v>
      </c>
      <c r="H3260" t="s">
        <v>16146</v>
      </c>
    </row>
    <row r="3261" spans="1:8" x14ac:dyDescent="0.2">
      <c r="A3261" s="183" t="s">
        <v>11967</v>
      </c>
      <c r="B3261" t="s">
        <v>11968</v>
      </c>
      <c r="C3261">
        <v>73</v>
      </c>
      <c r="D3261" s="221" t="s">
        <v>3057</v>
      </c>
      <c r="E3261" s="186">
        <v>46293</v>
      </c>
      <c r="F3261" t="s">
        <v>16141</v>
      </c>
      <c r="G3261" s="183" t="s">
        <v>16145</v>
      </c>
      <c r="H3261" t="s">
        <v>16146</v>
      </c>
    </row>
    <row r="3262" spans="1:8" x14ac:dyDescent="0.2">
      <c r="A3262" s="183" t="s">
        <v>11969</v>
      </c>
      <c r="B3262" t="s">
        <v>11970</v>
      </c>
      <c r="C3262">
        <v>405</v>
      </c>
      <c r="D3262" s="221" t="s">
        <v>3057</v>
      </c>
      <c r="E3262" s="186">
        <v>46293</v>
      </c>
      <c r="F3262" t="s">
        <v>16141</v>
      </c>
      <c r="G3262" s="183" t="s">
        <v>16145</v>
      </c>
      <c r="H3262" t="s">
        <v>16146</v>
      </c>
    </row>
    <row r="3263" spans="1:8" x14ac:dyDescent="0.2">
      <c r="A3263" s="183" t="s">
        <v>11971</v>
      </c>
      <c r="B3263" t="s">
        <v>11972</v>
      </c>
      <c r="C3263">
        <v>574</v>
      </c>
      <c r="D3263" s="221" t="s">
        <v>3057</v>
      </c>
      <c r="E3263" s="186">
        <v>46293</v>
      </c>
      <c r="F3263" t="s">
        <v>16141</v>
      </c>
      <c r="G3263" s="183" t="s">
        <v>16145</v>
      </c>
      <c r="H3263" t="s">
        <v>16146</v>
      </c>
    </row>
    <row r="3264" spans="1:8" x14ac:dyDescent="0.2">
      <c r="A3264" s="183" t="s">
        <v>11973</v>
      </c>
      <c r="B3264" t="s">
        <v>11974</v>
      </c>
      <c r="C3264">
        <v>0</v>
      </c>
      <c r="D3264" s="221" t="s">
        <v>3057</v>
      </c>
      <c r="E3264" s="186">
        <v>46293</v>
      </c>
      <c r="F3264" t="s">
        <v>16141</v>
      </c>
      <c r="G3264" s="183" t="s">
        <v>16145</v>
      </c>
      <c r="H3264" t="s">
        <v>16146</v>
      </c>
    </row>
    <row r="3265" spans="1:8" x14ac:dyDescent="0.2">
      <c r="A3265" s="183" t="s">
        <v>11975</v>
      </c>
      <c r="B3265" t="s">
        <v>11976</v>
      </c>
      <c r="C3265">
        <v>30</v>
      </c>
      <c r="D3265" s="221" t="s">
        <v>3057</v>
      </c>
      <c r="E3265" s="186">
        <v>46293</v>
      </c>
      <c r="F3265" t="s">
        <v>16141</v>
      </c>
      <c r="G3265" s="183" t="s">
        <v>16145</v>
      </c>
      <c r="H3265" t="s">
        <v>16146</v>
      </c>
    </row>
    <row r="3266" spans="1:8" x14ac:dyDescent="0.2">
      <c r="A3266" s="183" t="s">
        <v>11977</v>
      </c>
      <c r="B3266" t="s">
        <v>11978</v>
      </c>
      <c r="C3266">
        <v>144</v>
      </c>
      <c r="D3266" s="221" t="s">
        <v>3057</v>
      </c>
      <c r="E3266" s="186">
        <v>46293</v>
      </c>
      <c r="F3266" t="s">
        <v>16141</v>
      </c>
      <c r="G3266" s="183" t="s">
        <v>16145</v>
      </c>
      <c r="H3266" t="s">
        <v>16146</v>
      </c>
    </row>
    <row r="3267" spans="1:8" x14ac:dyDescent="0.2">
      <c r="A3267" s="183" t="s">
        <v>11979</v>
      </c>
      <c r="B3267" t="s">
        <v>11980</v>
      </c>
      <c r="C3267">
        <v>4</v>
      </c>
      <c r="D3267" s="221" t="s">
        <v>3057</v>
      </c>
      <c r="E3267" s="186">
        <v>46293</v>
      </c>
      <c r="F3267" t="s">
        <v>16141</v>
      </c>
      <c r="G3267" s="183" t="s">
        <v>16145</v>
      </c>
      <c r="H3267" t="s">
        <v>16146</v>
      </c>
    </row>
    <row r="3268" spans="1:8" x14ac:dyDescent="0.2">
      <c r="A3268" s="183" t="s">
        <v>11981</v>
      </c>
      <c r="B3268" t="s">
        <v>11982</v>
      </c>
      <c r="C3268">
        <v>6</v>
      </c>
      <c r="D3268" s="221" t="s">
        <v>3057</v>
      </c>
      <c r="E3268" s="186">
        <v>46293</v>
      </c>
      <c r="F3268" t="s">
        <v>16141</v>
      </c>
      <c r="G3268" s="183" t="s">
        <v>16145</v>
      </c>
      <c r="H3268" t="s">
        <v>16146</v>
      </c>
    </row>
    <row r="3269" spans="1:8" x14ac:dyDescent="0.2">
      <c r="A3269" s="183" t="s">
        <v>11983</v>
      </c>
      <c r="B3269" t="s">
        <v>11984</v>
      </c>
      <c r="C3269">
        <v>8</v>
      </c>
      <c r="D3269" s="221" t="s">
        <v>3057</v>
      </c>
      <c r="E3269" s="186">
        <v>46293</v>
      </c>
      <c r="F3269" t="s">
        <v>16141</v>
      </c>
      <c r="G3269" s="183" t="s">
        <v>16145</v>
      </c>
      <c r="H3269" t="s">
        <v>16146</v>
      </c>
    </row>
    <row r="3270" spans="1:8" x14ac:dyDescent="0.2">
      <c r="A3270" s="183" t="s">
        <v>11985</v>
      </c>
      <c r="B3270" t="s">
        <v>11986</v>
      </c>
      <c r="C3270">
        <v>2</v>
      </c>
      <c r="D3270" s="221" t="s">
        <v>3057</v>
      </c>
      <c r="E3270" s="186">
        <v>46293</v>
      </c>
      <c r="F3270" t="s">
        <v>16141</v>
      </c>
      <c r="G3270" s="183" t="s">
        <v>16145</v>
      </c>
      <c r="H3270" t="s">
        <v>16146</v>
      </c>
    </row>
    <row r="3271" spans="1:8" x14ac:dyDescent="0.2">
      <c r="A3271" s="183" t="s">
        <v>11987</v>
      </c>
      <c r="B3271" t="s">
        <v>11988</v>
      </c>
      <c r="C3271">
        <v>3</v>
      </c>
      <c r="D3271" s="221" t="s">
        <v>3057</v>
      </c>
      <c r="E3271" s="186">
        <v>46293</v>
      </c>
      <c r="F3271" t="s">
        <v>16141</v>
      </c>
      <c r="G3271" s="183" t="s">
        <v>16145</v>
      </c>
      <c r="H3271" t="s">
        <v>16146</v>
      </c>
    </row>
    <row r="3272" spans="1:8" x14ac:dyDescent="0.2">
      <c r="A3272" s="183" t="s">
        <v>11989</v>
      </c>
      <c r="B3272" t="s">
        <v>11990</v>
      </c>
      <c r="C3272">
        <v>2</v>
      </c>
      <c r="D3272" s="221" t="s">
        <v>3057</v>
      </c>
      <c r="E3272" s="186">
        <v>46293</v>
      </c>
      <c r="F3272" t="s">
        <v>16141</v>
      </c>
      <c r="G3272" s="183" t="s">
        <v>16145</v>
      </c>
      <c r="H3272" t="s">
        <v>16146</v>
      </c>
    </row>
    <row r="3273" spans="1:8" x14ac:dyDescent="0.2">
      <c r="A3273" s="183" t="s">
        <v>11991</v>
      </c>
      <c r="B3273" t="s">
        <v>11992</v>
      </c>
      <c r="C3273">
        <v>2</v>
      </c>
      <c r="D3273" s="221" t="s">
        <v>3057</v>
      </c>
      <c r="E3273" s="186">
        <v>46293</v>
      </c>
      <c r="F3273" t="s">
        <v>16141</v>
      </c>
      <c r="G3273" s="183" t="s">
        <v>16145</v>
      </c>
      <c r="H3273" t="s">
        <v>16146</v>
      </c>
    </row>
    <row r="3274" spans="1:8" x14ac:dyDescent="0.2">
      <c r="A3274" s="183" t="s">
        <v>11993</v>
      </c>
      <c r="B3274" t="s">
        <v>11994</v>
      </c>
      <c r="C3274">
        <v>0</v>
      </c>
      <c r="D3274" s="221" t="s">
        <v>3057</v>
      </c>
      <c r="E3274" s="186">
        <v>46293</v>
      </c>
      <c r="F3274" t="s">
        <v>16141</v>
      </c>
      <c r="G3274" s="183" t="s">
        <v>16145</v>
      </c>
      <c r="H3274" t="s">
        <v>16146</v>
      </c>
    </row>
    <row r="3275" spans="1:8" x14ac:dyDescent="0.2">
      <c r="A3275" s="183" t="s">
        <v>11995</v>
      </c>
      <c r="B3275" t="s">
        <v>11996</v>
      </c>
      <c r="C3275">
        <v>1</v>
      </c>
      <c r="D3275" s="221" t="s">
        <v>3057</v>
      </c>
      <c r="E3275" s="186">
        <v>46293</v>
      </c>
      <c r="F3275" t="s">
        <v>16141</v>
      </c>
      <c r="G3275" s="183" t="s">
        <v>16145</v>
      </c>
      <c r="H3275" t="s">
        <v>16146</v>
      </c>
    </row>
    <row r="3276" spans="1:8" x14ac:dyDescent="0.2">
      <c r="A3276" s="183" t="s">
        <v>11997</v>
      </c>
      <c r="B3276" t="s">
        <v>11998</v>
      </c>
      <c r="C3276">
        <v>0</v>
      </c>
      <c r="D3276" s="221" t="s">
        <v>3057</v>
      </c>
      <c r="E3276" s="186">
        <v>46293</v>
      </c>
      <c r="F3276" t="s">
        <v>16141</v>
      </c>
      <c r="G3276" s="183" t="s">
        <v>16145</v>
      </c>
      <c r="H3276" t="s">
        <v>16146</v>
      </c>
    </row>
    <row r="3277" spans="1:8" x14ac:dyDescent="0.2">
      <c r="A3277" s="183" t="s">
        <v>11999</v>
      </c>
      <c r="B3277" t="s">
        <v>12000</v>
      </c>
      <c r="C3277">
        <v>0</v>
      </c>
      <c r="D3277" s="221" t="s">
        <v>3057</v>
      </c>
      <c r="E3277" s="186">
        <v>46293</v>
      </c>
      <c r="F3277" t="s">
        <v>16141</v>
      </c>
      <c r="G3277" s="183" t="s">
        <v>16145</v>
      </c>
      <c r="H3277" t="s">
        <v>16146</v>
      </c>
    </row>
    <row r="3278" spans="1:8" x14ac:dyDescent="0.2">
      <c r="A3278" s="183" t="s">
        <v>12001</v>
      </c>
      <c r="B3278" t="s">
        <v>12002</v>
      </c>
      <c r="C3278">
        <v>0</v>
      </c>
      <c r="D3278" s="221" t="s">
        <v>3057</v>
      </c>
      <c r="E3278" s="186">
        <v>46293</v>
      </c>
      <c r="F3278" t="s">
        <v>16141</v>
      </c>
      <c r="G3278" s="183" t="s">
        <v>16145</v>
      </c>
      <c r="H3278" t="s">
        <v>16146</v>
      </c>
    </row>
    <row r="3279" spans="1:8" x14ac:dyDescent="0.2">
      <c r="A3279" s="183" t="s">
        <v>12003</v>
      </c>
      <c r="B3279" t="s">
        <v>12004</v>
      </c>
      <c r="C3279">
        <v>0</v>
      </c>
      <c r="D3279" s="221" t="s">
        <v>3057</v>
      </c>
      <c r="E3279" s="186">
        <v>46293</v>
      </c>
      <c r="F3279" t="s">
        <v>16141</v>
      </c>
      <c r="G3279" s="183" t="s">
        <v>16145</v>
      </c>
      <c r="H3279" t="s">
        <v>16146</v>
      </c>
    </row>
    <row r="3280" spans="1:8" x14ac:dyDescent="0.2">
      <c r="A3280" s="183" t="s">
        <v>12005</v>
      </c>
      <c r="B3280" t="s">
        <v>12006</v>
      </c>
      <c r="C3280">
        <v>0</v>
      </c>
      <c r="D3280" s="221" t="s">
        <v>3057</v>
      </c>
      <c r="E3280" s="186">
        <v>46293</v>
      </c>
      <c r="F3280" t="s">
        <v>16141</v>
      </c>
      <c r="G3280" s="183" t="s">
        <v>16145</v>
      </c>
      <c r="H3280" t="s">
        <v>16146</v>
      </c>
    </row>
    <row r="3281" spans="1:8" x14ac:dyDescent="0.2">
      <c r="A3281" s="183" t="s">
        <v>12007</v>
      </c>
      <c r="B3281" t="s">
        <v>12008</v>
      </c>
      <c r="C3281">
        <v>1</v>
      </c>
      <c r="D3281" s="221" t="s">
        <v>3057</v>
      </c>
      <c r="E3281" s="186">
        <v>46293</v>
      </c>
      <c r="F3281" t="s">
        <v>16141</v>
      </c>
      <c r="G3281" s="183" t="s">
        <v>16145</v>
      </c>
      <c r="H3281" t="s">
        <v>16146</v>
      </c>
    </row>
    <row r="3282" spans="1:8" x14ac:dyDescent="0.2">
      <c r="A3282" s="183" t="s">
        <v>12009</v>
      </c>
      <c r="B3282" t="s">
        <v>12010</v>
      </c>
      <c r="C3282">
        <v>1</v>
      </c>
      <c r="D3282" s="221" t="s">
        <v>3057</v>
      </c>
      <c r="E3282" s="186">
        <v>46293</v>
      </c>
      <c r="F3282" t="s">
        <v>16141</v>
      </c>
      <c r="G3282" s="183" t="s">
        <v>16145</v>
      </c>
      <c r="H3282" t="s">
        <v>16146</v>
      </c>
    </row>
    <row r="3283" spans="1:8" x14ac:dyDescent="0.2">
      <c r="A3283" s="183" t="s">
        <v>12011</v>
      </c>
      <c r="B3283" t="s">
        <v>12012</v>
      </c>
      <c r="C3283">
        <v>1</v>
      </c>
      <c r="D3283" s="221" t="s">
        <v>3057</v>
      </c>
      <c r="E3283" s="186">
        <v>46293</v>
      </c>
      <c r="F3283" t="s">
        <v>16141</v>
      </c>
      <c r="G3283" s="183" t="s">
        <v>16145</v>
      </c>
      <c r="H3283" t="s">
        <v>16146</v>
      </c>
    </row>
    <row r="3284" spans="1:8" x14ac:dyDescent="0.2">
      <c r="A3284" s="183" t="s">
        <v>12013</v>
      </c>
      <c r="B3284" t="s">
        <v>12014</v>
      </c>
      <c r="C3284">
        <v>2</v>
      </c>
      <c r="D3284" s="221" t="s">
        <v>3057</v>
      </c>
      <c r="E3284" s="186">
        <v>46293</v>
      </c>
      <c r="F3284" t="s">
        <v>16141</v>
      </c>
      <c r="G3284" s="183" t="s">
        <v>16145</v>
      </c>
      <c r="H3284" t="s">
        <v>16146</v>
      </c>
    </row>
    <row r="3285" spans="1:8" x14ac:dyDescent="0.2">
      <c r="A3285" s="183" t="s">
        <v>12015</v>
      </c>
      <c r="B3285" t="s">
        <v>12016</v>
      </c>
      <c r="C3285">
        <v>1</v>
      </c>
      <c r="D3285" s="221" t="s">
        <v>3057</v>
      </c>
      <c r="E3285" s="186">
        <v>46293</v>
      </c>
      <c r="F3285" t="s">
        <v>16141</v>
      </c>
      <c r="G3285" s="183" t="s">
        <v>16145</v>
      </c>
      <c r="H3285" t="s">
        <v>16146</v>
      </c>
    </row>
    <row r="3286" spans="1:8" x14ac:dyDescent="0.2">
      <c r="A3286" s="183" t="s">
        <v>12017</v>
      </c>
      <c r="B3286" t="s">
        <v>12018</v>
      </c>
      <c r="C3286">
        <v>1</v>
      </c>
      <c r="D3286" s="221" t="s">
        <v>3057</v>
      </c>
      <c r="E3286" s="186">
        <v>46293</v>
      </c>
      <c r="F3286" t="s">
        <v>16141</v>
      </c>
      <c r="G3286" s="183" t="s">
        <v>16145</v>
      </c>
      <c r="H3286" t="s">
        <v>16146</v>
      </c>
    </row>
    <row r="3287" spans="1:8" x14ac:dyDescent="0.2">
      <c r="A3287" s="183" t="s">
        <v>12019</v>
      </c>
      <c r="B3287" t="s">
        <v>12020</v>
      </c>
      <c r="C3287">
        <v>1</v>
      </c>
      <c r="D3287" s="221" t="s">
        <v>3057</v>
      </c>
      <c r="E3287" s="186">
        <v>46293</v>
      </c>
      <c r="F3287" t="s">
        <v>16141</v>
      </c>
      <c r="G3287" s="183" t="s">
        <v>16145</v>
      </c>
      <c r="H3287" t="s">
        <v>16146</v>
      </c>
    </row>
    <row r="3288" spans="1:8" x14ac:dyDescent="0.2">
      <c r="A3288" s="183" t="s">
        <v>12021</v>
      </c>
      <c r="B3288" t="s">
        <v>12022</v>
      </c>
      <c r="C3288">
        <v>1</v>
      </c>
      <c r="D3288" s="221" t="s">
        <v>3057</v>
      </c>
      <c r="E3288" s="186">
        <v>46293</v>
      </c>
      <c r="F3288" t="s">
        <v>16141</v>
      </c>
      <c r="G3288" s="183" t="s">
        <v>16145</v>
      </c>
      <c r="H3288" t="s">
        <v>16146</v>
      </c>
    </row>
    <row r="3289" spans="1:8" x14ac:dyDescent="0.2">
      <c r="A3289" s="183" t="s">
        <v>12023</v>
      </c>
      <c r="B3289" t="s">
        <v>12024</v>
      </c>
      <c r="C3289">
        <v>1</v>
      </c>
      <c r="D3289" s="221" t="s">
        <v>3057</v>
      </c>
      <c r="E3289" s="186">
        <v>46293</v>
      </c>
      <c r="F3289" t="s">
        <v>16141</v>
      </c>
      <c r="G3289" s="183" t="s">
        <v>16145</v>
      </c>
      <c r="H3289" t="s">
        <v>16146</v>
      </c>
    </row>
    <row r="3290" spans="1:8" x14ac:dyDescent="0.2">
      <c r="A3290" s="183" t="s">
        <v>12025</v>
      </c>
      <c r="B3290" t="s">
        <v>12026</v>
      </c>
      <c r="C3290">
        <v>1</v>
      </c>
      <c r="D3290" s="221" t="s">
        <v>3057</v>
      </c>
      <c r="E3290" s="186">
        <v>46293</v>
      </c>
      <c r="F3290" t="s">
        <v>16141</v>
      </c>
      <c r="G3290" s="183" t="s">
        <v>16145</v>
      </c>
      <c r="H3290" t="s">
        <v>16146</v>
      </c>
    </row>
    <row r="3291" spans="1:8" x14ac:dyDescent="0.2">
      <c r="A3291" s="183" t="s">
        <v>12027</v>
      </c>
      <c r="B3291" t="s">
        <v>12028</v>
      </c>
      <c r="C3291">
        <v>1</v>
      </c>
      <c r="D3291" s="221" t="s">
        <v>3057</v>
      </c>
      <c r="E3291" s="186">
        <v>46293</v>
      </c>
      <c r="F3291" t="s">
        <v>16141</v>
      </c>
      <c r="G3291" s="183" t="s">
        <v>16145</v>
      </c>
      <c r="H3291" t="s">
        <v>16146</v>
      </c>
    </row>
    <row r="3292" spans="1:8" x14ac:dyDescent="0.2">
      <c r="A3292" s="183" t="s">
        <v>12029</v>
      </c>
      <c r="B3292" t="s">
        <v>12030</v>
      </c>
      <c r="C3292">
        <v>4</v>
      </c>
      <c r="D3292" s="221" t="s">
        <v>3057</v>
      </c>
      <c r="E3292" s="186">
        <v>46293</v>
      </c>
      <c r="F3292" t="s">
        <v>16141</v>
      </c>
      <c r="G3292" s="183" t="s">
        <v>16145</v>
      </c>
      <c r="H3292" t="s">
        <v>16146</v>
      </c>
    </row>
    <row r="3293" spans="1:8" x14ac:dyDescent="0.2">
      <c r="A3293" s="183" t="s">
        <v>12031</v>
      </c>
      <c r="B3293" t="s">
        <v>12032</v>
      </c>
      <c r="C3293">
        <v>2</v>
      </c>
      <c r="D3293" s="221" t="s">
        <v>3057</v>
      </c>
      <c r="E3293" s="186">
        <v>46293</v>
      </c>
      <c r="F3293" t="s">
        <v>16141</v>
      </c>
      <c r="G3293" s="183" t="s">
        <v>16145</v>
      </c>
      <c r="H3293" t="s">
        <v>16146</v>
      </c>
    </row>
    <row r="3294" spans="1:8" x14ac:dyDescent="0.2">
      <c r="A3294" s="183" t="s">
        <v>12033</v>
      </c>
      <c r="B3294" t="s">
        <v>12034</v>
      </c>
      <c r="C3294">
        <v>1</v>
      </c>
      <c r="D3294" s="221" t="s">
        <v>3057</v>
      </c>
      <c r="E3294" s="186">
        <v>46293</v>
      </c>
      <c r="F3294" t="s">
        <v>16141</v>
      </c>
      <c r="G3294" s="183" t="s">
        <v>16145</v>
      </c>
      <c r="H3294" t="s">
        <v>16146</v>
      </c>
    </row>
    <row r="3295" spans="1:8" x14ac:dyDescent="0.2">
      <c r="A3295" s="183" t="s">
        <v>12035</v>
      </c>
      <c r="B3295" t="s">
        <v>12036</v>
      </c>
      <c r="C3295">
        <v>12</v>
      </c>
      <c r="D3295" s="221" t="s">
        <v>3057</v>
      </c>
      <c r="E3295" s="186">
        <v>46293</v>
      </c>
      <c r="F3295" t="s">
        <v>16141</v>
      </c>
      <c r="G3295" s="183" t="s">
        <v>16145</v>
      </c>
      <c r="H3295" t="s">
        <v>16146</v>
      </c>
    </row>
    <row r="3296" spans="1:8" x14ac:dyDescent="0.2">
      <c r="A3296" s="183" t="s">
        <v>12037</v>
      </c>
      <c r="B3296" t="s">
        <v>12038</v>
      </c>
      <c r="C3296">
        <v>1</v>
      </c>
      <c r="D3296" s="221" t="s">
        <v>3057</v>
      </c>
      <c r="E3296" s="186">
        <v>46293</v>
      </c>
      <c r="F3296" t="s">
        <v>16141</v>
      </c>
      <c r="G3296" s="183" t="s">
        <v>16145</v>
      </c>
      <c r="H3296" t="s">
        <v>16146</v>
      </c>
    </row>
    <row r="3297" spans="1:8" x14ac:dyDescent="0.2">
      <c r="A3297" s="183" t="s">
        <v>12039</v>
      </c>
      <c r="B3297" t="s">
        <v>12040</v>
      </c>
      <c r="C3297">
        <v>1</v>
      </c>
      <c r="D3297" s="221" t="s">
        <v>3057</v>
      </c>
      <c r="E3297" s="186">
        <v>46293</v>
      </c>
      <c r="F3297" t="s">
        <v>16141</v>
      </c>
      <c r="G3297" s="183" t="s">
        <v>16145</v>
      </c>
      <c r="H3297" t="s">
        <v>16146</v>
      </c>
    </row>
    <row r="3298" spans="1:8" x14ac:dyDescent="0.2">
      <c r="A3298" s="183" t="s">
        <v>12041</v>
      </c>
      <c r="B3298" t="s">
        <v>12042</v>
      </c>
      <c r="C3298">
        <v>1</v>
      </c>
      <c r="D3298" s="221" t="s">
        <v>3057</v>
      </c>
      <c r="E3298" s="186">
        <v>46293</v>
      </c>
      <c r="F3298" t="s">
        <v>16141</v>
      </c>
      <c r="G3298" s="183" t="s">
        <v>16145</v>
      </c>
      <c r="H3298" t="s">
        <v>16146</v>
      </c>
    </row>
    <row r="3299" spans="1:8" x14ac:dyDescent="0.2">
      <c r="A3299" s="183" t="s">
        <v>12043</v>
      </c>
      <c r="B3299" t="s">
        <v>12044</v>
      </c>
      <c r="C3299">
        <v>1</v>
      </c>
      <c r="D3299" s="221" t="s">
        <v>3057</v>
      </c>
      <c r="E3299" s="186">
        <v>46293</v>
      </c>
      <c r="F3299" t="s">
        <v>16141</v>
      </c>
      <c r="G3299" s="183" t="s">
        <v>16145</v>
      </c>
      <c r="H3299" t="s">
        <v>16146</v>
      </c>
    </row>
    <row r="3300" spans="1:8" x14ac:dyDescent="0.2">
      <c r="A3300" s="183" t="s">
        <v>12045</v>
      </c>
      <c r="B3300" t="s">
        <v>12046</v>
      </c>
      <c r="C3300">
        <v>4</v>
      </c>
      <c r="D3300" s="221" t="s">
        <v>3057</v>
      </c>
      <c r="E3300" s="186">
        <v>46293</v>
      </c>
      <c r="F3300" t="s">
        <v>16141</v>
      </c>
      <c r="G3300" s="183" t="s">
        <v>16145</v>
      </c>
      <c r="H3300" t="s">
        <v>16146</v>
      </c>
    </row>
    <row r="3301" spans="1:8" x14ac:dyDescent="0.2">
      <c r="A3301" s="183" t="s">
        <v>12047</v>
      </c>
      <c r="B3301" t="s">
        <v>12048</v>
      </c>
      <c r="C3301">
        <v>2</v>
      </c>
      <c r="D3301" s="221" t="s">
        <v>3057</v>
      </c>
      <c r="E3301" s="186">
        <v>46293</v>
      </c>
      <c r="F3301" t="s">
        <v>16141</v>
      </c>
      <c r="G3301" s="183" t="s">
        <v>16145</v>
      </c>
      <c r="H3301" t="s">
        <v>16146</v>
      </c>
    </row>
    <row r="3302" spans="1:8" x14ac:dyDescent="0.2">
      <c r="A3302" s="183" t="s">
        <v>12049</v>
      </c>
      <c r="B3302" t="s">
        <v>12048</v>
      </c>
      <c r="C3302">
        <v>2</v>
      </c>
      <c r="D3302" s="221" t="s">
        <v>3057</v>
      </c>
      <c r="E3302" s="186">
        <v>46293</v>
      </c>
      <c r="F3302" t="s">
        <v>16141</v>
      </c>
      <c r="G3302" s="183" t="s">
        <v>16145</v>
      </c>
      <c r="H3302" t="s">
        <v>16146</v>
      </c>
    </row>
    <row r="3303" spans="1:8" x14ac:dyDescent="0.2">
      <c r="A3303" s="183" t="s">
        <v>12050</v>
      </c>
      <c r="B3303" t="s">
        <v>12051</v>
      </c>
      <c r="C3303">
        <v>1</v>
      </c>
      <c r="D3303" s="221" t="s">
        <v>3057</v>
      </c>
      <c r="E3303" s="186">
        <v>46293</v>
      </c>
      <c r="F3303" t="s">
        <v>16141</v>
      </c>
      <c r="G3303" s="183" t="s">
        <v>16145</v>
      </c>
      <c r="H3303" t="s">
        <v>16146</v>
      </c>
    </row>
    <row r="3304" spans="1:8" x14ac:dyDescent="0.2">
      <c r="A3304" s="183" t="s">
        <v>12052</v>
      </c>
      <c r="B3304" t="s">
        <v>12053</v>
      </c>
      <c r="C3304">
        <v>0</v>
      </c>
      <c r="D3304" s="221" t="s">
        <v>3057</v>
      </c>
      <c r="E3304" s="186">
        <v>46293</v>
      </c>
      <c r="F3304" t="s">
        <v>16141</v>
      </c>
      <c r="G3304" s="183" t="s">
        <v>16145</v>
      </c>
      <c r="H3304" t="s">
        <v>16146</v>
      </c>
    </row>
    <row r="3305" spans="1:8" x14ac:dyDescent="0.2">
      <c r="A3305" s="183" t="s">
        <v>12054</v>
      </c>
      <c r="B3305" t="s">
        <v>12055</v>
      </c>
      <c r="C3305">
        <v>19</v>
      </c>
      <c r="D3305" s="221" t="s">
        <v>3057</v>
      </c>
      <c r="E3305" s="186">
        <v>46293</v>
      </c>
      <c r="F3305" t="s">
        <v>16141</v>
      </c>
      <c r="G3305" s="183" t="s">
        <v>16145</v>
      </c>
      <c r="H3305" t="s">
        <v>16146</v>
      </c>
    </row>
    <row r="3306" spans="1:8" x14ac:dyDescent="0.2">
      <c r="A3306" s="183" t="s">
        <v>12056</v>
      </c>
      <c r="B3306" t="s">
        <v>12057</v>
      </c>
      <c r="C3306">
        <v>10</v>
      </c>
      <c r="D3306" s="221" t="s">
        <v>3057</v>
      </c>
      <c r="E3306" s="186">
        <v>46293</v>
      </c>
      <c r="F3306" t="s">
        <v>16141</v>
      </c>
      <c r="G3306" s="183" t="s">
        <v>16145</v>
      </c>
      <c r="H3306" t="s">
        <v>16146</v>
      </c>
    </row>
    <row r="3307" spans="1:8" x14ac:dyDescent="0.2">
      <c r="A3307" s="183" t="s">
        <v>12058</v>
      </c>
      <c r="B3307" t="s">
        <v>12059</v>
      </c>
      <c r="C3307">
        <v>0</v>
      </c>
      <c r="D3307" s="221" t="s">
        <v>3057</v>
      </c>
      <c r="E3307" s="186">
        <v>46293</v>
      </c>
      <c r="F3307" t="s">
        <v>16141</v>
      </c>
      <c r="G3307" s="183" t="s">
        <v>16145</v>
      </c>
      <c r="H3307" t="s">
        <v>16146</v>
      </c>
    </row>
    <row r="3308" spans="1:8" x14ac:dyDescent="0.2">
      <c r="A3308" s="183" t="s">
        <v>12060</v>
      </c>
      <c r="B3308" t="s">
        <v>12061</v>
      </c>
      <c r="C3308">
        <v>134</v>
      </c>
      <c r="D3308" s="221" t="s">
        <v>3057</v>
      </c>
      <c r="E3308" s="186">
        <v>46293</v>
      </c>
      <c r="F3308" t="s">
        <v>16141</v>
      </c>
      <c r="G3308" s="183" t="s">
        <v>16145</v>
      </c>
      <c r="H3308" t="s">
        <v>16146</v>
      </c>
    </row>
    <row r="3309" spans="1:8" x14ac:dyDescent="0.2">
      <c r="A3309" s="183" t="s">
        <v>12062</v>
      </c>
      <c r="B3309" t="s">
        <v>12063</v>
      </c>
      <c r="C3309">
        <v>95</v>
      </c>
      <c r="D3309" s="221" t="s">
        <v>3057</v>
      </c>
      <c r="E3309" s="186">
        <v>46293</v>
      </c>
      <c r="F3309" t="s">
        <v>16141</v>
      </c>
      <c r="G3309" s="183" t="s">
        <v>16145</v>
      </c>
      <c r="H3309" t="s">
        <v>16146</v>
      </c>
    </row>
    <row r="3310" spans="1:8" x14ac:dyDescent="0.2">
      <c r="A3310" s="183" t="s">
        <v>12064</v>
      </c>
      <c r="B3310" t="s">
        <v>12065</v>
      </c>
      <c r="C3310">
        <v>52</v>
      </c>
      <c r="D3310" s="221" t="s">
        <v>3057</v>
      </c>
      <c r="E3310" s="186">
        <v>46293</v>
      </c>
      <c r="F3310" t="s">
        <v>16141</v>
      </c>
      <c r="G3310" s="183" t="s">
        <v>16145</v>
      </c>
      <c r="H3310" t="s">
        <v>16146</v>
      </c>
    </row>
    <row r="3311" spans="1:8" x14ac:dyDescent="0.2">
      <c r="A3311" s="183" t="s">
        <v>12066</v>
      </c>
      <c r="B3311" t="s">
        <v>12067</v>
      </c>
      <c r="C3311">
        <v>107</v>
      </c>
      <c r="D3311" s="221" t="s">
        <v>3057</v>
      </c>
      <c r="E3311" s="186">
        <v>46293</v>
      </c>
      <c r="F3311" t="s">
        <v>16141</v>
      </c>
      <c r="G3311" s="183" t="s">
        <v>16145</v>
      </c>
      <c r="H3311" t="s">
        <v>16146</v>
      </c>
    </row>
    <row r="3312" spans="1:8" x14ac:dyDescent="0.2">
      <c r="A3312" s="183" t="s">
        <v>12068</v>
      </c>
      <c r="B3312" t="s">
        <v>12069</v>
      </c>
      <c r="C3312">
        <v>114</v>
      </c>
      <c r="D3312" s="221" t="s">
        <v>3057</v>
      </c>
      <c r="E3312" s="186">
        <v>46293</v>
      </c>
      <c r="F3312" t="s">
        <v>16141</v>
      </c>
      <c r="G3312" s="183" t="s">
        <v>16145</v>
      </c>
      <c r="H3312" t="s">
        <v>16146</v>
      </c>
    </row>
    <row r="3313" spans="1:8" x14ac:dyDescent="0.2">
      <c r="A3313" s="183" t="s">
        <v>12070</v>
      </c>
      <c r="B3313" t="s">
        <v>12071</v>
      </c>
      <c r="C3313">
        <v>112</v>
      </c>
      <c r="D3313" s="221" t="s">
        <v>3057</v>
      </c>
      <c r="E3313" s="186">
        <v>46293</v>
      </c>
      <c r="F3313" t="s">
        <v>16141</v>
      </c>
      <c r="G3313" s="183" t="s">
        <v>16145</v>
      </c>
      <c r="H3313" t="s">
        <v>16146</v>
      </c>
    </row>
    <row r="3314" spans="1:8" x14ac:dyDescent="0.2">
      <c r="A3314" s="183" t="s">
        <v>12072</v>
      </c>
      <c r="B3314" t="s">
        <v>12073</v>
      </c>
      <c r="C3314">
        <v>23</v>
      </c>
      <c r="D3314" s="221" t="s">
        <v>3057</v>
      </c>
      <c r="E3314" s="186">
        <v>46293</v>
      </c>
      <c r="F3314" t="s">
        <v>16141</v>
      </c>
      <c r="G3314" s="183" t="s">
        <v>16145</v>
      </c>
      <c r="H3314" t="s">
        <v>16146</v>
      </c>
    </row>
    <row r="3315" spans="1:8" x14ac:dyDescent="0.2">
      <c r="A3315" s="183" t="s">
        <v>12074</v>
      </c>
      <c r="B3315" t="s">
        <v>12075</v>
      </c>
      <c r="C3315">
        <v>32</v>
      </c>
      <c r="D3315" s="221" t="s">
        <v>3057</v>
      </c>
      <c r="E3315" s="186">
        <v>46293</v>
      </c>
      <c r="F3315" t="s">
        <v>16141</v>
      </c>
      <c r="G3315" s="183" t="s">
        <v>16145</v>
      </c>
      <c r="H3315" t="s">
        <v>16146</v>
      </c>
    </row>
    <row r="3316" spans="1:8" x14ac:dyDescent="0.2">
      <c r="A3316" s="183" t="s">
        <v>12076</v>
      </c>
      <c r="B3316" t="s">
        <v>12077</v>
      </c>
      <c r="C3316">
        <v>0</v>
      </c>
      <c r="D3316" s="221" t="s">
        <v>3057</v>
      </c>
      <c r="E3316" s="186">
        <v>46293</v>
      </c>
      <c r="F3316" t="s">
        <v>16141</v>
      </c>
      <c r="G3316" s="183" t="s">
        <v>16145</v>
      </c>
      <c r="H3316" t="s">
        <v>16146</v>
      </c>
    </row>
    <row r="3317" spans="1:8" x14ac:dyDescent="0.2">
      <c r="A3317" s="183" t="s">
        <v>12078</v>
      </c>
      <c r="B3317" t="s">
        <v>12079</v>
      </c>
      <c r="C3317">
        <v>33</v>
      </c>
      <c r="D3317" s="221" t="s">
        <v>3057</v>
      </c>
      <c r="E3317" s="186">
        <v>46293</v>
      </c>
      <c r="F3317" t="s">
        <v>16141</v>
      </c>
      <c r="G3317" s="183" t="s">
        <v>16145</v>
      </c>
      <c r="H3317" t="s">
        <v>16146</v>
      </c>
    </row>
    <row r="3318" spans="1:8" x14ac:dyDescent="0.2">
      <c r="A3318" s="183" t="s">
        <v>12080</v>
      </c>
      <c r="B3318" t="s">
        <v>12081</v>
      </c>
      <c r="C3318">
        <v>13</v>
      </c>
      <c r="D3318" s="221" t="s">
        <v>3057</v>
      </c>
      <c r="E3318" s="186">
        <v>46293</v>
      </c>
      <c r="F3318" t="s">
        <v>16141</v>
      </c>
      <c r="G3318" s="183" t="s">
        <v>16145</v>
      </c>
      <c r="H3318" t="s">
        <v>16146</v>
      </c>
    </row>
    <row r="3319" spans="1:8" x14ac:dyDescent="0.2">
      <c r="A3319" s="183" t="s">
        <v>12082</v>
      </c>
      <c r="B3319" t="s">
        <v>12083</v>
      </c>
      <c r="C3319">
        <v>55</v>
      </c>
      <c r="D3319" s="221" t="s">
        <v>3057</v>
      </c>
      <c r="E3319" s="186">
        <v>46293</v>
      </c>
      <c r="F3319" t="s">
        <v>16141</v>
      </c>
      <c r="G3319" s="183" t="s">
        <v>16145</v>
      </c>
      <c r="H3319" t="s">
        <v>16146</v>
      </c>
    </row>
    <row r="3320" spans="1:8" x14ac:dyDescent="0.2">
      <c r="A3320" s="183" t="s">
        <v>12084</v>
      </c>
      <c r="B3320" t="s">
        <v>12085</v>
      </c>
      <c r="C3320">
        <v>0</v>
      </c>
      <c r="D3320" s="221" t="s">
        <v>3057</v>
      </c>
      <c r="E3320" s="186">
        <v>46293</v>
      </c>
      <c r="F3320" t="s">
        <v>16141</v>
      </c>
      <c r="G3320" s="183" t="s">
        <v>16145</v>
      </c>
      <c r="H3320" t="s">
        <v>16146</v>
      </c>
    </row>
    <row r="3321" spans="1:8" x14ac:dyDescent="0.2">
      <c r="A3321" s="183" t="s">
        <v>12086</v>
      </c>
      <c r="B3321" t="s">
        <v>12087</v>
      </c>
      <c r="C3321">
        <v>43</v>
      </c>
      <c r="D3321" s="221" t="s">
        <v>3057</v>
      </c>
      <c r="E3321" s="186">
        <v>46293</v>
      </c>
      <c r="F3321" t="s">
        <v>16141</v>
      </c>
      <c r="G3321" s="183" t="s">
        <v>16145</v>
      </c>
      <c r="H3321" t="s">
        <v>16146</v>
      </c>
    </row>
    <row r="3322" spans="1:8" x14ac:dyDescent="0.2">
      <c r="A3322" s="183" t="s">
        <v>12088</v>
      </c>
      <c r="B3322" t="s">
        <v>12089</v>
      </c>
      <c r="C3322">
        <v>0</v>
      </c>
      <c r="D3322" s="221" t="s">
        <v>3057</v>
      </c>
      <c r="E3322" s="186">
        <v>46293</v>
      </c>
      <c r="F3322" t="s">
        <v>16141</v>
      </c>
      <c r="G3322" s="183" t="s">
        <v>16145</v>
      </c>
      <c r="H3322" t="s">
        <v>16146</v>
      </c>
    </row>
    <row r="3323" spans="1:8" x14ac:dyDescent="0.2">
      <c r="A3323" s="183" t="s">
        <v>12090</v>
      </c>
      <c r="B3323" t="s">
        <v>12091</v>
      </c>
      <c r="C3323">
        <v>80</v>
      </c>
      <c r="D3323" s="221" t="s">
        <v>3057</v>
      </c>
      <c r="E3323" s="186">
        <v>46293</v>
      </c>
      <c r="F3323" t="s">
        <v>16141</v>
      </c>
      <c r="G3323" s="183" t="s">
        <v>16145</v>
      </c>
      <c r="H3323" t="s">
        <v>16146</v>
      </c>
    </row>
    <row r="3324" spans="1:8" x14ac:dyDescent="0.2">
      <c r="A3324" s="183" t="s">
        <v>12092</v>
      </c>
      <c r="B3324" t="s">
        <v>12093</v>
      </c>
      <c r="C3324">
        <v>64</v>
      </c>
      <c r="D3324" s="221" t="s">
        <v>3057</v>
      </c>
      <c r="E3324" s="186">
        <v>46293</v>
      </c>
      <c r="F3324" t="s">
        <v>16141</v>
      </c>
      <c r="G3324" s="183" t="s">
        <v>16145</v>
      </c>
      <c r="H3324" t="s">
        <v>16146</v>
      </c>
    </row>
    <row r="3325" spans="1:8" x14ac:dyDescent="0.2">
      <c r="A3325" s="183" t="s">
        <v>12094</v>
      </c>
      <c r="B3325" t="s">
        <v>12095</v>
      </c>
      <c r="C3325">
        <v>63</v>
      </c>
      <c r="D3325" s="221" t="s">
        <v>3057</v>
      </c>
      <c r="E3325" s="186">
        <v>46293</v>
      </c>
      <c r="F3325" t="s">
        <v>16141</v>
      </c>
      <c r="G3325" s="183" t="s">
        <v>16145</v>
      </c>
      <c r="H3325" t="s">
        <v>16146</v>
      </c>
    </row>
    <row r="3326" spans="1:8" x14ac:dyDescent="0.2">
      <c r="A3326" s="183" t="s">
        <v>12096</v>
      </c>
      <c r="B3326" t="s">
        <v>12097</v>
      </c>
      <c r="C3326">
        <v>46</v>
      </c>
      <c r="D3326" s="221" t="s">
        <v>3057</v>
      </c>
      <c r="E3326" s="186">
        <v>46293</v>
      </c>
      <c r="F3326" t="s">
        <v>16141</v>
      </c>
      <c r="G3326" s="183" t="s">
        <v>16145</v>
      </c>
      <c r="H3326" t="s">
        <v>16146</v>
      </c>
    </row>
    <row r="3327" spans="1:8" x14ac:dyDescent="0.2">
      <c r="A3327" s="183" t="s">
        <v>12098</v>
      </c>
      <c r="B3327" t="s">
        <v>12099</v>
      </c>
      <c r="C3327">
        <v>56</v>
      </c>
      <c r="D3327" s="221" t="s">
        <v>3057</v>
      </c>
      <c r="E3327" s="186">
        <v>46293</v>
      </c>
      <c r="F3327" t="s">
        <v>16141</v>
      </c>
      <c r="G3327" s="183" t="s">
        <v>16145</v>
      </c>
      <c r="H3327" t="s">
        <v>16146</v>
      </c>
    </row>
    <row r="3328" spans="1:8" x14ac:dyDescent="0.2">
      <c r="A3328" s="183" t="s">
        <v>12100</v>
      </c>
      <c r="B3328" t="s">
        <v>12099</v>
      </c>
      <c r="C3328">
        <v>108</v>
      </c>
      <c r="D3328" s="221" t="s">
        <v>3057</v>
      </c>
      <c r="E3328" s="186">
        <v>46293</v>
      </c>
      <c r="F3328" t="s">
        <v>16141</v>
      </c>
      <c r="G3328" s="183" t="s">
        <v>16145</v>
      </c>
      <c r="H3328" t="s">
        <v>16146</v>
      </c>
    </row>
    <row r="3329" spans="1:8" x14ac:dyDescent="0.2">
      <c r="A3329" s="183" t="s">
        <v>12101</v>
      </c>
      <c r="B3329" t="s">
        <v>12099</v>
      </c>
      <c r="C3329">
        <v>15</v>
      </c>
      <c r="D3329" s="221" t="s">
        <v>3057</v>
      </c>
      <c r="E3329" s="186">
        <v>46293</v>
      </c>
      <c r="F3329" t="s">
        <v>16141</v>
      </c>
      <c r="G3329" s="183" t="s">
        <v>16145</v>
      </c>
      <c r="H3329" t="s">
        <v>16146</v>
      </c>
    </row>
    <row r="3330" spans="1:8" x14ac:dyDescent="0.2">
      <c r="A3330" s="183" t="s">
        <v>12102</v>
      </c>
      <c r="B3330" t="s">
        <v>12103</v>
      </c>
      <c r="C3330">
        <v>2</v>
      </c>
      <c r="D3330" s="221" t="s">
        <v>3057</v>
      </c>
      <c r="E3330" s="186">
        <v>46293</v>
      </c>
      <c r="F3330" t="s">
        <v>16141</v>
      </c>
      <c r="G3330" s="183" t="s">
        <v>16145</v>
      </c>
      <c r="H3330" t="s">
        <v>16146</v>
      </c>
    </row>
    <row r="3331" spans="1:8" x14ac:dyDescent="0.2">
      <c r="A3331" s="183" t="s">
        <v>12104</v>
      </c>
      <c r="B3331" t="s">
        <v>12105</v>
      </c>
      <c r="C3331">
        <v>25</v>
      </c>
      <c r="D3331" s="221" t="s">
        <v>3057</v>
      </c>
      <c r="E3331" s="186">
        <v>46293</v>
      </c>
      <c r="F3331" t="s">
        <v>16141</v>
      </c>
      <c r="G3331" s="183" t="s">
        <v>16145</v>
      </c>
      <c r="H3331" t="s">
        <v>16146</v>
      </c>
    </row>
    <row r="3332" spans="1:8" x14ac:dyDescent="0.2">
      <c r="A3332" s="183" t="s">
        <v>12106</v>
      </c>
      <c r="B3332" t="s">
        <v>12107</v>
      </c>
      <c r="C3332">
        <v>75</v>
      </c>
      <c r="D3332" s="221" t="s">
        <v>3057</v>
      </c>
      <c r="E3332" s="186">
        <v>46293</v>
      </c>
      <c r="F3332" t="s">
        <v>16141</v>
      </c>
      <c r="G3332" s="183" t="s">
        <v>16145</v>
      </c>
      <c r="H3332" t="s">
        <v>16146</v>
      </c>
    </row>
    <row r="3333" spans="1:8" x14ac:dyDescent="0.2">
      <c r="A3333" s="183" t="s">
        <v>12108</v>
      </c>
      <c r="B3333" t="s">
        <v>12109</v>
      </c>
      <c r="C3333">
        <v>34</v>
      </c>
      <c r="D3333" s="221" t="s">
        <v>3057</v>
      </c>
      <c r="E3333" s="186">
        <v>46293</v>
      </c>
      <c r="F3333" t="s">
        <v>16141</v>
      </c>
      <c r="G3333" s="183" t="s">
        <v>16145</v>
      </c>
      <c r="H3333" t="s">
        <v>16146</v>
      </c>
    </row>
    <row r="3334" spans="1:8" x14ac:dyDescent="0.2">
      <c r="A3334" s="183" t="s">
        <v>12110</v>
      </c>
      <c r="B3334" t="s">
        <v>12111</v>
      </c>
      <c r="C3334">
        <v>3</v>
      </c>
      <c r="D3334" s="221" t="s">
        <v>3057</v>
      </c>
      <c r="E3334" s="186">
        <v>46293</v>
      </c>
      <c r="F3334" t="s">
        <v>16141</v>
      </c>
      <c r="G3334" s="183" t="s">
        <v>16145</v>
      </c>
      <c r="H3334" t="s">
        <v>16146</v>
      </c>
    </row>
    <row r="3335" spans="1:8" x14ac:dyDescent="0.2">
      <c r="A3335" s="183" t="s">
        <v>12112</v>
      </c>
      <c r="B3335" t="s">
        <v>12113</v>
      </c>
      <c r="C3335">
        <v>1</v>
      </c>
      <c r="D3335" s="221" t="s">
        <v>3057</v>
      </c>
      <c r="E3335" s="186">
        <v>46293</v>
      </c>
      <c r="F3335" t="s">
        <v>16141</v>
      </c>
      <c r="G3335" s="183" t="s">
        <v>16145</v>
      </c>
      <c r="H3335" t="s">
        <v>16146</v>
      </c>
    </row>
    <row r="3336" spans="1:8" x14ac:dyDescent="0.2">
      <c r="A3336" s="183" t="s">
        <v>12114</v>
      </c>
      <c r="B3336" t="s">
        <v>12115</v>
      </c>
      <c r="C3336">
        <v>17</v>
      </c>
      <c r="D3336" s="221" t="s">
        <v>3057</v>
      </c>
      <c r="E3336" s="186">
        <v>46293</v>
      </c>
      <c r="F3336" t="s">
        <v>16141</v>
      </c>
      <c r="G3336" s="183" t="s">
        <v>16145</v>
      </c>
      <c r="H3336" t="s">
        <v>16146</v>
      </c>
    </row>
    <row r="3337" spans="1:8" x14ac:dyDescent="0.2">
      <c r="A3337" s="183" t="s">
        <v>12116</v>
      </c>
      <c r="B3337" t="s">
        <v>12117</v>
      </c>
      <c r="C3337">
        <v>35</v>
      </c>
      <c r="D3337" s="221" t="s">
        <v>3057</v>
      </c>
      <c r="E3337" s="186">
        <v>46293</v>
      </c>
      <c r="F3337" t="s">
        <v>16141</v>
      </c>
      <c r="G3337" s="183" t="s">
        <v>16145</v>
      </c>
      <c r="H3337" t="s">
        <v>16146</v>
      </c>
    </row>
    <row r="3338" spans="1:8" x14ac:dyDescent="0.2">
      <c r="A3338" s="183" t="s">
        <v>12118</v>
      </c>
      <c r="B3338" t="s">
        <v>12119</v>
      </c>
      <c r="C3338">
        <v>1</v>
      </c>
      <c r="D3338" s="221" t="s">
        <v>3057</v>
      </c>
      <c r="E3338" s="186">
        <v>46293</v>
      </c>
      <c r="F3338" t="s">
        <v>16141</v>
      </c>
      <c r="G3338" s="183" t="s">
        <v>16145</v>
      </c>
      <c r="H3338" t="s">
        <v>16146</v>
      </c>
    </row>
    <row r="3339" spans="1:8" x14ac:dyDescent="0.2">
      <c r="A3339" s="183" t="s">
        <v>12120</v>
      </c>
      <c r="B3339" t="s">
        <v>12121</v>
      </c>
      <c r="C3339">
        <v>28</v>
      </c>
      <c r="D3339" s="221" t="s">
        <v>3057</v>
      </c>
      <c r="E3339" s="186">
        <v>46293</v>
      </c>
      <c r="F3339" t="s">
        <v>16141</v>
      </c>
      <c r="G3339" s="183" t="s">
        <v>16145</v>
      </c>
      <c r="H3339" t="s">
        <v>16146</v>
      </c>
    </row>
    <row r="3340" spans="1:8" x14ac:dyDescent="0.2">
      <c r="A3340" s="183" t="s">
        <v>12122</v>
      </c>
      <c r="B3340" t="s">
        <v>12123</v>
      </c>
      <c r="C3340">
        <v>0</v>
      </c>
      <c r="D3340" s="221" t="s">
        <v>3057</v>
      </c>
      <c r="E3340" s="186">
        <v>46293</v>
      </c>
      <c r="F3340" t="s">
        <v>16141</v>
      </c>
      <c r="G3340" s="183" t="s">
        <v>16145</v>
      </c>
      <c r="H3340" t="s">
        <v>16146</v>
      </c>
    </row>
    <row r="3341" spans="1:8" x14ac:dyDescent="0.2">
      <c r="A3341" s="183" t="s">
        <v>12124</v>
      </c>
      <c r="B3341" t="s">
        <v>12125</v>
      </c>
      <c r="C3341">
        <v>0</v>
      </c>
      <c r="D3341" s="221" t="s">
        <v>3057</v>
      </c>
      <c r="E3341" s="186">
        <v>46293</v>
      </c>
      <c r="F3341" t="s">
        <v>16141</v>
      </c>
      <c r="G3341" s="183" t="s">
        <v>16145</v>
      </c>
      <c r="H3341" t="s">
        <v>16146</v>
      </c>
    </row>
    <row r="3342" spans="1:8" x14ac:dyDescent="0.2">
      <c r="A3342" s="183" t="s">
        <v>12126</v>
      </c>
      <c r="B3342" t="s">
        <v>12127</v>
      </c>
      <c r="C3342">
        <v>78</v>
      </c>
      <c r="D3342" s="221" t="s">
        <v>3057</v>
      </c>
      <c r="E3342" s="186">
        <v>46293</v>
      </c>
      <c r="F3342" t="s">
        <v>16141</v>
      </c>
      <c r="G3342" s="183" t="s">
        <v>16145</v>
      </c>
      <c r="H3342" t="s">
        <v>16146</v>
      </c>
    </row>
    <row r="3343" spans="1:8" x14ac:dyDescent="0.2">
      <c r="A3343" s="183" t="s">
        <v>12128</v>
      </c>
      <c r="B3343" t="s">
        <v>12129</v>
      </c>
      <c r="C3343">
        <v>71</v>
      </c>
      <c r="D3343" s="221" t="s">
        <v>3057</v>
      </c>
      <c r="E3343" s="186">
        <v>46293</v>
      </c>
      <c r="F3343" t="s">
        <v>16141</v>
      </c>
      <c r="G3343" s="183" t="s">
        <v>16145</v>
      </c>
      <c r="H3343" t="s">
        <v>16146</v>
      </c>
    </row>
    <row r="3344" spans="1:8" x14ac:dyDescent="0.2">
      <c r="A3344" s="183" t="s">
        <v>12130</v>
      </c>
      <c r="B3344" t="s">
        <v>12131</v>
      </c>
      <c r="C3344">
        <v>307</v>
      </c>
      <c r="D3344" s="221" t="s">
        <v>3057</v>
      </c>
      <c r="E3344" s="186">
        <v>46293</v>
      </c>
      <c r="F3344" t="s">
        <v>16141</v>
      </c>
      <c r="G3344" s="183" t="s">
        <v>16145</v>
      </c>
      <c r="H3344" t="s">
        <v>16146</v>
      </c>
    </row>
    <row r="3345" spans="1:8" x14ac:dyDescent="0.2">
      <c r="A3345" s="183" t="s">
        <v>12132</v>
      </c>
      <c r="B3345" t="s">
        <v>12133</v>
      </c>
      <c r="C3345">
        <v>32</v>
      </c>
      <c r="D3345" s="221" t="s">
        <v>3057</v>
      </c>
      <c r="E3345" s="186">
        <v>46293</v>
      </c>
      <c r="F3345" t="s">
        <v>16141</v>
      </c>
      <c r="G3345" s="183" t="s">
        <v>16145</v>
      </c>
      <c r="H3345" t="s">
        <v>16146</v>
      </c>
    </row>
    <row r="3346" spans="1:8" x14ac:dyDescent="0.2">
      <c r="A3346" s="183" t="s">
        <v>12134</v>
      </c>
      <c r="B3346" t="s">
        <v>12135</v>
      </c>
      <c r="C3346">
        <v>0</v>
      </c>
      <c r="D3346" s="221" t="s">
        <v>3057</v>
      </c>
      <c r="E3346" s="186">
        <v>46293</v>
      </c>
      <c r="F3346" t="s">
        <v>16141</v>
      </c>
      <c r="G3346" s="183" t="s">
        <v>16145</v>
      </c>
      <c r="H3346" t="s">
        <v>16146</v>
      </c>
    </row>
    <row r="3347" spans="1:8" x14ac:dyDescent="0.2">
      <c r="A3347" s="183" t="s">
        <v>12136</v>
      </c>
      <c r="B3347" t="s">
        <v>12137</v>
      </c>
      <c r="C3347">
        <v>81</v>
      </c>
      <c r="D3347" s="221" t="s">
        <v>3057</v>
      </c>
      <c r="E3347" s="186">
        <v>46293</v>
      </c>
      <c r="F3347" t="s">
        <v>16141</v>
      </c>
      <c r="G3347" s="183" t="s">
        <v>16145</v>
      </c>
      <c r="H3347" t="s">
        <v>16146</v>
      </c>
    </row>
    <row r="3348" spans="1:8" x14ac:dyDescent="0.2">
      <c r="A3348" s="183" t="s">
        <v>12138</v>
      </c>
      <c r="B3348" t="s">
        <v>12139</v>
      </c>
      <c r="C3348">
        <v>59</v>
      </c>
      <c r="D3348" s="221" t="s">
        <v>3057</v>
      </c>
      <c r="E3348" s="186">
        <v>46293</v>
      </c>
      <c r="F3348" t="s">
        <v>16141</v>
      </c>
      <c r="G3348" s="183" t="s">
        <v>16145</v>
      </c>
      <c r="H3348" t="s">
        <v>16146</v>
      </c>
    </row>
    <row r="3349" spans="1:8" x14ac:dyDescent="0.2">
      <c r="A3349" s="183" t="s">
        <v>12140</v>
      </c>
      <c r="B3349" t="s">
        <v>12141</v>
      </c>
      <c r="C3349">
        <v>8</v>
      </c>
      <c r="D3349" s="221" t="s">
        <v>3057</v>
      </c>
      <c r="E3349" s="186">
        <v>46293</v>
      </c>
      <c r="F3349" t="s">
        <v>16141</v>
      </c>
      <c r="G3349" s="183" t="s">
        <v>16145</v>
      </c>
      <c r="H3349" t="s">
        <v>16146</v>
      </c>
    </row>
    <row r="3350" spans="1:8" x14ac:dyDescent="0.2">
      <c r="A3350" s="183" t="s">
        <v>12142</v>
      </c>
      <c r="B3350" t="s">
        <v>12143</v>
      </c>
      <c r="C3350">
        <v>55</v>
      </c>
      <c r="D3350" s="221" t="s">
        <v>3057</v>
      </c>
      <c r="E3350" s="186">
        <v>46293</v>
      </c>
      <c r="F3350" t="s">
        <v>16141</v>
      </c>
      <c r="G3350" s="183" t="s">
        <v>16145</v>
      </c>
      <c r="H3350" t="s">
        <v>16146</v>
      </c>
    </row>
    <row r="3351" spans="1:8" x14ac:dyDescent="0.2">
      <c r="A3351" s="183" t="s">
        <v>12144</v>
      </c>
      <c r="B3351" t="s">
        <v>12145</v>
      </c>
      <c r="C3351">
        <v>49</v>
      </c>
      <c r="D3351" s="221" t="s">
        <v>3057</v>
      </c>
      <c r="E3351" s="186">
        <v>46293</v>
      </c>
      <c r="F3351" t="s">
        <v>16141</v>
      </c>
      <c r="G3351" s="183" t="s">
        <v>16145</v>
      </c>
      <c r="H3351" t="s">
        <v>16146</v>
      </c>
    </row>
    <row r="3352" spans="1:8" x14ac:dyDescent="0.2">
      <c r="A3352" s="183" t="s">
        <v>12146</v>
      </c>
      <c r="B3352" t="s">
        <v>12147</v>
      </c>
      <c r="C3352">
        <v>100</v>
      </c>
      <c r="D3352" s="221" t="s">
        <v>3057</v>
      </c>
      <c r="E3352" s="186">
        <v>46293</v>
      </c>
      <c r="F3352" t="s">
        <v>16141</v>
      </c>
      <c r="G3352" s="183" t="s">
        <v>16145</v>
      </c>
      <c r="H3352" t="s">
        <v>16146</v>
      </c>
    </row>
    <row r="3353" spans="1:8" x14ac:dyDescent="0.2">
      <c r="A3353" s="183" t="s">
        <v>12148</v>
      </c>
      <c r="B3353" t="s">
        <v>12149</v>
      </c>
      <c r="C3353">
        <v>36</v>
      </c>
      <c r="D3353" s="221" t="s">
        <v>3057</v>
      </c>
      <c r="E3353" s="186">
        <v>46293</v>
      </c>
      <c r="F3353" t="s">
        <v>16141</v>
      </c>
      <c r="G3353" s="183" t="s">
        <v>16145</v>
      </c>
      <c r="H3353" t="s">
        <v>16146</v>
      </c>
    </row>
    <row r="3354" spans="1:8" x14ac:dyDescent="0.2">
      <c r="A3354" s="183" t="s">
        <v>12150</v>
      </c>
      <c r="B3354" t="s">
        <v>12151</v>
      </c>
      <c r="C3354">
        <v>3</v>
      </c>
      <c r="D3354" s="221" t="s">
        <v>3057</v>
      </c>
      <c r="E3354" s="186">
        <v>46293</v>
      </c>
      <c r="F3354" t="s">
        <v>16141</v>
      </c>
      <c r="G3354" s="183" t="s">
        <v>16145</v>
      </c>
      <c r="H3354" t="s">
        <v>16146</v>
      </c>
    </row>
    <row r="3355" spans="1:8" x14ac:dyDescent="0.2">
      <c r="A3355" s="183" t="s">
        <v>12152</v>
      </c>
      <c r="B3355" t="s">
        <v>12153</v>
      </c>
      <c r="C3355">
        <v>3</v>
      </c>
      <c r="D3355" s="221" t="s">
        <v>3057</v>
      </c>
      <c r="E3355" s="186">
        <v>46293</v>
      </c>
      <c r="F3355" t="s">
        <v>16141</v>
      </c>
      <c r="G3355" s="183" t="s">
        <v>16145</v>
      </c>
      <c r="H3355" t="s">
        <v>16146</v>
      </c>
    </row>
    <row r="3356" spans="1:8" x14ac:dyDescent="0.2">
      <c r="A3356" s="183" t="s">
        <v>12154</v>
      </c>
      <c r="B3356" t="s">
        <v>12155</v>
      </c>
      <c r="C3356">
        <v>0</v>
      </c>
      <c r="D3356" s="221" t="s">
        <v>3057</v>
      </c>
      <c r="E3356" s="186">
        <v>46293</v>
      </c>
      <c r="F3356" t="s">
        <v>16141</v>
      </c>
      <c r="G3356" s="183" t="s">
        <v>16145</v>
      </c>
      <c r="H3356" t="s">
        <v>16146</v>
      </c>
    </row>
    <row r="3357" spans="1:8" x14ac:dyDescent="0.2">
      <c r="A3357" s="183" t="s">
        <v>12156</v>
      </c>
      <c r="B3357" t="s">
        <v>12157</v>
      </c>
      <c r="C3357">
        <v>0</v>
      </c>
      <c r="D3357" s="221" t="s">
        <v>3057</v>
      </c>
      <c r="E3357" s="186">
        <v>46293</v>
      </c>
      <c r="F3357" t="s">
        <v>16141</v>
      </c>
      <c r="G3357" s="183" t="s">
        <v>16145</v>
      </c>
      <c r="H3357" t="s">
        <v>16146</v>
      </c>
    </row>
    <row r="3358" spans="1:8" x14ac:dyDescent="0.2">
      <c r="A3358" s="183" t="s">
        <v>12158</v>
      </c>
      <c r="B3358" t="s">
        <v>12159</v>
      </c>
      <c r="C3358">
        <v>0</v>
      </c>
      <c r="D3358" s="221" t="s">
        <v>3057</v>
      </c>
      <c r="E3358" s="186">
        <v>46293</v>
      </c>
      <c r="F3358" t="s">
        <v>16141</v>
      </c>
      <c r="G3358" s="183" t="s">
        <v>16145</v>
      </c>
      <c r="H3358" t="s">
        <v>16146</v>
      </c>
    </row>
    <row r="3359" spans="1:8" x14ac:dyDescent="0.2">
      <c r="A3359" s="183" t="s">
        <v>12160</v>
      </c>
      <c r="B3359" t="s">
        <v>12161</v>
      </c>
      <c r="C3359">
        <v>0</v>
      </c>
      <c r="D3359" s="221" t="s">
        <v>3057</v>
      </c>
      <c r="E3359" s="186">
        <v>46293</v>
      </c>
      <c r="F3359" t="s">
        <v>16141</v>
      </c>
      <c r="G3359" s="183" t="s">
        <v>16145</v>
      </c>
      <c r="H3359" t="s">
        <v>16146</v>
      </c>
    </row>
    <row r="3360" spans="1:8" x14ac:dyDescent="0.2">
      <c r="A3360" s="183" t="s">
        <v>12162</v>
      </c>
      <c r="B3360" t="s">
        <v>12163</v>
      </c>
      <c r="C3360">
        <v>0</v>
      </c>
      <c r="D3360" s="221" t="s">
        <v>3057</v>
      </c>
      <c r="E3360" s="186">
        <v>46293</v>
      </c>
      <c r="F3360" t="s">
        <v>16141</v>
      </c>
      <c r="G3360" s="183" t="s">
        <v>16145</v>
      </c>
      <c r="H3360" t="s">
        <v>16146</v>
      </c>
    </row>
    <row r="3361" spans="1:8" x14ac:dyDescent="0.2">
      <c r="A3361" s="183" t="s">
        <v>12164</v>
      </c>
      <c r="B3361" t="s">
        <v>12165</v>
      </c>
      <c r="C3361">
        <v>0</v>
      </c>
      <c r="D3361" s="221" t="s">
        <v>3057</v>
      </c>
      <c r="E3361" s="186">
        <v>46293</v>
      </c>
      <c r="F3361" t="s">
        <v>16141</v>
      </c>
      <c r="G3361" s="183" t="s">
        <v>16145</v>
      </c>
      <c r="H3361" t="s">
        <v>16146</v>
      </c>
    </row>
    <row r="3362" spans="1:8" x14ac:dyDescent="0.2">
      <c r="A3362" s="183" t="s">
        <v>12166</v>
      </c>
      <c r="B3362" t="s">
        <v>12167</v>
      </c>
      <c r="C3362">
        <v>0</v>
      </c>
      <c r="D3362" s="221" t="s">
        <v>3057</v>
      </c>
      <c r="E3362" s="186">
        <v>46293</v>
      </c>
      <c r="F3362" t="s">
        <v>16141</v>
      </c>
      <c r="G3362" s="183" t="s">
        <v>16145</v>
      </c>
      <c r="H3362" t="s">
        <v>16146</v>
      </c>
    </row>
    <row r="3363" spans="1:8" x14ac:dyDescent="0.2">
      <c r="A3363" s="183" t="s">
        <v>12168</v>
      </c>
      <c r="B3363" t="s">
        <v>12169</v>
      </c>
      <c r="C3363">
        <v>560</v>
      </c>
      <c r="D3363" s="221" t="s">
        <v>3057</v>
      </c>
      <c r="E3363" s="186">
        <v>46293</v>
      </c>
      <c r="F3363" t="s">
        <v>16141</v>
      </c>
      <c r="G3363" s="183" t="s">
        <v>16145</v>
      </c>
      <c r="H3363" t="s">
        <v>16146</v>
      </c>
    </row>
    <row r="3364" spans="1:8" x14ac:dyDescent="0.2">
      <c r="A3364" s="183" t="s">
        <v>12170</v>
      </c>
      <c r="B3364" t="s">
        <v>12171</v>
      </c>
      <c r="C3364">
        <v>71</v>
      </c>
      <c r="D3364" s="221" t="s">
        <v>3057</v>
      </c>
      <c r="E3364" s="186">
        <v>46293</v>
      </c>
      <c r="F3364" t="s">
        <v>16141</v>
      </c>
      <c r="G3364" s="183" t="s">
        <v>16145</v>
      </c>
      <c r="H3364" t="s">
        <v>16146</v>
      </c>
    </row>
    <row r="3365" spans="1:8" x14ac:dyDescent="0.2">
      <c r="A3365" s="183" t="s">
        <v>12172</v>
      </c>
      <c r="B3365" t="s">
        <v>12173</v>
      </c>
      <c r="C3365">
        <v>0</v>
      </c>
      <c r="D3365" s="221" t="s">
        <v>3057</v>
      </c>
      <c r="E3365" s="186">
        <v>46293</v>
      </c>
      <c r="F3365" t="s">
        <v>16141</v>
      </c>
      <c r="G3365" s="183" t="s">
        <v>16145</v>
      </c>
      <c r="H3365" t="s">
        <v>16146</v>
      </c>
    </row>
    <row r="3366" spans="1:8" x14ac:dyDescent="0.2">
      <c r="A3366" s="183" t="s">
        <v>12174</v>
      </c>
      <c r="B3366" t="s">
        <v>12175</v>
      </c>
      <c r="C3366">
        <v>0</v>
      </c>
      <c r="D3366" s="221" t="s">
        <v>3057</v>
      </c>
      <c r="E3366" s="186">
        <v>46293</v>
      </c>
      <c r="F3366" t="s">
        <v>16141</v>
      </c>
      <c r="G3366" s="183" t="s">
        <v>16145</v>
      </c>
      <c r="H3366" t="s">
        <v>16146</v>
      </c>
    </row>
    <row r="3367" spans="1:8" x14ac:dyDescent="0.2">
      <c r="A3367" s="183" t="s">
        <v>12176</v>
      </c>
      <c r="B3367" t="s">
        <v>12177</v>
      </c>
      <c r="C3367">
        <v>0</v>
      </c>
      <c r="D3367" s="221" t="s">
        <v>3057</v>
      </c>
      <c r="E3367" s="186">
        <v>46293</v>
      </c>
      <c r="F3367" t="s">
        <v>16141</v>
      </c>
      <c r="G3367" s="183" t="s">
        <v>16145</v>
      </c>
      <c r="H3367" t="s">
        <v>16146</v>
      </c>
    </row>
    <row r="3368" spans="1:8" x14ac:dyDescent="0.2">
      <c r="A3368" s="183" t="s">
        <v>12178</v>
      </c>
      <c r="B3368" t="s">
        <v>12179</v>
      </c>
      <c r="C3368">
        <v>0</v>
      </c>
      <c r="D3368" s="221" t="s">
        <v>3057</v>
      </c>
      <c r="E3368" s="186">
        <v>46293</v>
      </c>
      <c r="F3368" t="s">
        <v>16141</v>
      </c>
      <c r="G3368" s="183" t="s">
        <v>16145</v>
      </c>
      <c r="H3368" t="s">
        <v>16146</v>
      </c>
    </row>
    <row r="3369" spans="1:8" x14ac:dyDescent="0.2">
      <c r="A3369" s="183" t="s">
        <v>12180</v>
      </c>
      <c r="B3369" t="s">
        <v>12181</v>
      </c>
      <c r="C3369">
        <v>108</v>
      </c>
      <c r="D3369" s="221" t="s">
        <v>3057</v>
      </c>
      <c r="E3369" s="186">
        <v>46293</v>
      </c>
      <c r="F3369" t="s">
        <v>16141</v>
      </c>
      <c r="G3369" s="183" t="s">
        <v>16145</v>
      </c>
      <c r="H3369" t="s">
        <v>16146</v>
      </c>
    </row>
    <row r="3370" spans="1:8" x14ac:dyDescent="0.2">
      <c r="A3370" s="183" t="s">
        <v>12182</v>
      </c>
      <c r="B3370" t="s">
        <v>12183</v>
      </c>
      <c r="C3370">
        <v>1</v>
      </c>
      <c r="D3370" s="221" t="s">
        <v>3057</v>
      </c>
      <c r="E3370" s="186">
        <v>46293</v>
      </c>
      <c r="F3370" t="s">
        <v>16141</v>
      </c>
      <c r="G3370" s="183" t="s">
        <v>16145</v>
      </c>
      <c r="H3370" t="s">
        <v>16146</v>
      </c>
    </row>
    <row r="3371" spans="1:8" x14ac:dyDescent="0.2">
      <c r="A3371" s="183" t="s">
        <v>12184</v>
      </c>
      <c r="B3371" t="s">
        <v>12185</v>
      </c>
      <c r="C3371">
        <v>7</v>
      </c>
      <c r="D3371" s="221" t="s">
        <v>3057</v>
      </c>
      <c r="E3371" s="186">
        <v>46293</v>
      </c>
      <c r="F3371" t="s">
        <v>16141</v>
      </c>
      <c r="G3371" s="183" t="s">
        <v>16145</v>
      </c>
      <c r="H3371" t="s">
        <v>16146</v>
      </c>
    </row>
    <row r="3372" spans="1:8" x14ac:dyDescent="0.2">
      <c r="A3372" s="183" t="s">
        <v>12186</v>
      </c>
      <c r="B3372" t="s">
        <v>12187</v>
      </c>
      <c r="C3372">
        <v>1</v>
      </c>
      <c r="D3372" s="221" t="s">
        <v>3057</v>
      </c>
      <c r="E3372" s="186">
        <v>46293</v>
      </c>
      <c r="F3372" t="s">
        <v>16141</v>
      </c>
      <c r="G3372" s="183" t="s">
        <v>16145</v>
      </c>
      <c r="H3372" t="s">
        <v>16146</v>
      </c>
    </row>
    <row r="3373" spans="1:8" x14ac:dyDescent="0.2">
      <c r="A3373" s="183" t="s">
        <v>12188</v>
      </c>
      <c r="B3373" t="s">
        <v>12189</v>
      </c>
      <c r="C3373">
        <v>6</v>
      </c>
      <c r="D3373" s="221" t="s">
        <v>3057</v>
      </c>
      <c r="E3373" s="186">
        <v>46293</v>
      </c>
      <c r="F3373" t="s">
        <v>16141</v>
      </c>
      <c r="G3373" s="183" t="s">
        <v>16145</v>
      </c>
      <c r="H3373" t="s">
        <v>16146</v>
      </c>
    </row>
    <row r="3374" spans="1:8" x14ac:dyDescent="0.2">
      <c r="A3374" s="183" t="s">
        <v>12190</v>
      </c>
      <c r="B3374" t="s">
        <v>12191</v>
      </c>
      <c r="C3374">
        <v>2</v>
      </c>
      <c r="D3374" s="221" t="s">
        <v>3057</v>
      </c>
      <c r="E3374" s="186">
        <v>46293</v>
      </c>
      <c r="F3374" t="s">
        <v>16141</v>
      </c>
      <c r="G3374" s="183" t="s">
        <v>16145</v>
      </c>
      <c r="H3374" t="s">
        <v>16146</v>
      </c>
    </row>
    <row r="3375" spans="1:8" x14ac:dyDescent="0.2">
      <c r="A3375" s="183" t="s">
        <v>12192</v>
      </c>
      <c r="B3375" t="s">
        <v>12193</v>
      </c>
      <c r="C3375">
        <v>3</v>
      </c>
      <c r="D3375" s="221" t="s">
        <v>3057</v>
      </c>
      <c r="E3375" s="186">
        <v>46293</v>
      </c>
      <c r="F3375" t="s">
        <v>16141</v>
      </c>
      <c r="G3375" s="183" t="s">
        <v>16145</v>
      </c>
      <c r="H3375" t="s">
        <v>16146</v>
      </c>
    </row>
    <row r="3376" spans="1:8" x14ac:dyDescent="0.2">
      <c r="A3376" s="183" t="s">
        <v>12194</v>
      </c>
      <c r="B3376" t="s">
        <v>12195</v>
      </c>
      <c r="C3376">
        <v>1</v>
      </c>
      <c r="D3376" s="221" t="s">
        <v>3057</v>
      </c>
      <c r="E3376" s="186">
        <v>46293</v>
      </c>
      <c r="F3376" t="s">
        <v>16141</v>
      </c>
      <c r="G3376" s="183" t="s">
        <v>16145</v>
      </c>
      <c r="H3376" t="s">
        <v>16146</v>
      </c>
    </row>
    <row r="3377" spans="1:8" x14ac:dyDescent="0.2">
      <c r="A3377" s="183" t="s">
        <v>12196</v>
      </c>
      <c r="B3377" t="s">
        <v>12197</v>
      </c>
      <c r="C3377">
        <v>0</v>
      </c>
      <c r="D3377" s="221" t="s">
        <v>3057</v>
      </c>
      <c r="E3377" s="186">
        <v>46293</v>
      </c>
      <c r="F3377" t="s">
        <v>16141</v>
      </c>
      <c r="G3377" s="183" t="s">
        <v>16145</v>
      </c>
      <c r="H3377" t="s">
        <v>16146</v>
      </c>
    </row>
    <row r="3378" spans="1:8" x14ac:dyDescent="0.2">
      <c r="A3378" s="183" t="s">
        <v>12198</v>
      </c>
      <c r="B3378" t="s">
        <v>12199</v>
      </c>
      <c r="C3378">
        <v>152</v>
      </c>
      <c r="D3378" s="221" t="s">
        <v>3057</v>
      </c>
      <c r="E3378" s="186">
        <v>46293</v>
      </c>
      <c r="F3378" t="s">
        <v>16141</v>
      </c>
      <c r="G3378" s="183" t="s">
        <v>16145</v>
      </c>
      <c r="H3378" t="s">
        <v>16146</v>
      </c>
    </row>
    <row r="3379" spans="1:8" x14ac:dyDescent="0.2">
      <c r="A3379" s="183" t="s">
        <v>12200</v>
      </c>
      <c r="B3379" t="s">
        <v>12201</v>
      </c>
      <c r="C3379">
        <v>0</v>
      </c>
      <c r="D3379" s="221" t="s">
        <v>3057</v>
      </c>
      <c r="E3379" s="186">
        <v>46293</v>
      </c>
      <c r="F3379" t="s">
        <v>16141</v>
      </c>
      <c r="G3379" s="183" t="s">
        <v>16145</v>
      </c>
      <c r="H3379" t="s">
        <v>16146</v>
      </c>
    </row>
    <row r="3380" spans="1:8" x14ac:dyDescent="0.2">
      <c r="A3380" s="183" t="s">
        <v>12202</v>
      </c>
      <c r="B3380" t="s">
        <v>12203</v>
      </c>
      <c r="C3380">
        <v>0</v>
      </c>
      <c r="D3380" s="221" t="s">
        <v>3057</v>
      </c>
      <c r="E3380" s="186">
        <v>46293</v>
      </c>
      <c r="F3380" t="s">
        <v>16141</v>
      </c>
      <c r="G3380" s="183" t="s">
        <v>16145</v>
      </c>
      <c r="H3380" t="s">
        <v>16146</v>
      </c>
    </row>
    <row r="3381" spans="1:8" x14ac:dyDescent="0.2">
      <c r="A3381" s="183" t="s">
        <v>12204</v>
      </c>
      <c r="B3381" t="s">
        <v>12205</v>
      </c>
      <c r="C3381">
        <v>0</v>
      </c>
      <c r="D3381" s="221" t="s">
        <v>3057</v>
      </c>
      <c r="E3381" s="186">
        <v>46293</v>
      </c>
      <c r="F3381" t="s">
        <v>16141</v>
      </c>
      <c r="G3381" s="183" t="s">
        <v>16145</v>
      </c>
      <c r="H3381" t="s">
        <v>16146</v>
      </c>
    </row>
    <row r="3382" spans="1:8" x14ac:dyDescent="0.2">
      <c r="A3382" s="183" t="s">
        <v>12206</v>
      </c>
      <c r="B3382" t="s">
        <v>12207</v>
      </c>
      <c r="C3382">
        <v>0</v>
      </c>
      <c r="D3382" s="221" t="s">
        <v>3057</v>
      </c>
      <c r="E3382" s="186">
        <v>46293</v>
      </c>
      <c r="F3382" t="s">
        <v>16141</v>
      </c>
      <c r="G3382" s="183" t="s">
        <v>16145</v>
      </c>
      <c r="H3382" t="s">
        <v>16146</v>
      </c>
    </row>
    <row r="3383" spans="1:8" x14ac:dyDescent="0.2">
      <c r="A3383" s="183" t="s">
        <v>12208</v>
      </c>
      <c r="B3383" t="s">
        <v>12209</v>
      </c>
      <c r="C3383">
        <v>0</v>
      </c>
      <c r="D3383" s="221" t="s">
        <v>3057</v>
      </c>
      <c r="E3383" s="186">
        <v>46293</v>
      </c>
      <c r="F3383" t="s">
        <v>16141</v>
      </c>
      <c r="G3383" s="183" t="s">
        <v>16145</v>
      </c>
      <c r="H3383" t="s">
        <v>16146</v>
      </c>
    </row>
    <row r="3384" spans="1:8" x14ac:dyDescent="0.2">
      <c r="A3384" s="183" t="s">
        <v>12210</v>
      </c>
      <c r="B3384" t="s">
        <v>12211</v>
      </c>
      <c r="C3384">
        <v>1</v>
      </c>
      <c r="D3384" s="221" t="s">
        <v>3057</v>
      </c>
      <c r="E3384" s="186">
        <v>46293</v>
      </c>
      <c r="F3384" t="s">
        <v>16141</v>
      </c>
      <c r="G3384" s="183" t="s">
        <v>16145</v>
      </c>
      <c r="H3384" t="s">
        <v>16146</v>
      </c>
    </row>
    <row r="3385" spans="1:8" x14ac:dyDescent="0.2">
      <c r="A3385" s="183" t="s">
        <v>12212</v>
      </c>
      <c r="B3385" t="s">
        <v>12213</v>
      </c>
      <c r="C3385">
        <v>1</v>
      </c>
      <c r="D3385" s="221" t="s">
        <v>3057</v>
      </c>
      <c r="E3385" s="186">
        <v>46293</v>
      </c>
      <c r="F3385" t="s">
        <v>16141</v>
      </c>
      <c r="G3385" s="183" t="s">
        <v>16145</v>
      </c>
      <c r="H3385" t="s">
        <v>16146</v>
      </c>
    </row>
    <row r="3386" spans="1:8" x14ac:dyDescent="0.2">
      <c r="A3386" s="183" t="s">
        <v>12214</v>
      </c>
      <c r="B3386" t="s">
        <v>12215</v>
      </c>
      <c r="C3386">
        <v>0</v>
      </c>
      <c r="D3386" s="221" t="s">
        <v>3057</v>
      </c>
      <c r="E3386" s="186">
        <v>46293</v>
      </c>
      <c r="F3386" t="s">
        <v>16141</v>
      </c>
      <c r="G3386" s="183" t="s">
        <v>16145</v>
      </c>
      <c r="H3386" t="s">
        <v>16146</v>
      </c>
    </row>
    <row r="3387" spans="1:8" x14ac:dyDescent="0.2">
      <c r="A3387" s="183" t="s">
        <v>12216</v>
      </c>
      <c r="B3387" t="s">
        <v>12217</v>
      </c>
      <c r="C3387">
        <v>0</v>
      </c>
      <c r="D3387" s="221" t="s">
        <v>3057</v>
      </c>
      <c r="E3387" s="186">
        <v>46293</v>
      </c>
      <c r="F3387" t="s">
        <v>16141</v>
      </c>
      <c r="G3387" s="183" t="s">
        <v>16145</v>
      </c>
      <c r="H3387" t="s">
        <v>16146</v>
      </c>
    </row>
    <row r="3388" spans="1:8" x14ac:dyDescent="0.2">
      <c r="A3388" s="183" t="s">
        <v>12218</v>
      </c>
      <c r="B3388" t="s">
        <v>12219</v>
      </c>
      <c r="C3388">
        <v>0</v>
      </c>
      <c r="D3388" s="221" t="s">
        <v>3057</v>
      </c>
      <c r="E3388" s="186">
        <v>46293</v>
      </c>
      <c r="F3388" t="s">
        <v>16141</v>
      </c>
      <c r="G3388" s="183" t="s">
        <v>16145</v>
      </c>
      <c r="H3388" t="s">
        <v>16146</v>
      </c>
    </row>
    <row r="3389" spans="1:8" x14ac:dyDescent="0.2">
      <c r="A3389" s="183" t="s">
        <v>12220</v>
      </c>
      <c r="B3389" t="s">
        <v>12221</v>
      </c>
      <c r="C3389">
        <v>0</v>
      </c>
      <c r="D3389" s="221" t="s">
        <v>3057</v>
      </c>
      <c r="E3389" s="186">
        <v>46293</v>
      </c>
      <c r="F3389" t="s">
        <v>16141</v>
      </c>
      <c r="G3389" s="183" t="s">
        <v>16145</v>
      </c>
      <c r="H3389" t="s">
        <v>16146</v>
      </c>
    </row>
    <row r="3390" spans="1:8" x14ac:dyDescent="0.2">
      <c r="A3390" s="183" t="s">
        <v>12222</v>
      </c>
      <c r="B3390" t="s">
        <v>12223</v>
      </c>
      <c r="C3390">
        <v>4</v>
      </c>
      <c r="D3390" s="221" t="s">
        <v>3057</v>
      </c>
      <c r="E3390" s="186">
        <v>46293</v>
      </c>
      <c r="F3390" t="s">
        <v>16141</v>
      </c>
      <c r="G3390" s="183" t="s">
        <v>16145</v>
      </c>
      <c r="H3390" t="s">
        <v>16146</v>
      </c>
    </row>
    <row r="3391" spans="1:8" x14ac:dyDescent="0.2">
      <c r="A3391" s="183" t="s">
        <v>12224</v>
      </c>
      <c r="B3391" t="s">
        <v>12225</v>
      </c>
      <c r="C3391">
        <v>0</v>
      </c>
      <c r="D3391" s="221" t="s">
        <v>3057</v>
      </c>
      <c r="E3391" s="186">
        <v>46293</v>
      </c>
      <c r="F3391" t="s">
        <v>16141</v>
      </c>
      <c r="G3391" s="183" t="s">
        <v>16145</v>
      </c>
      <c r="H3391" t="s">
        <v>16146</v>
      </c>
    </row>
    <row r="3392" spans="1:8" x14ac:dyDescent="0.2">
      <c r="A3392" s="183" t="s">
        <v>12226</v>
      </c>
      <c r="B3392" t="s">
        <v>12227</v>
      </c>
      <c r="C3392">
        <v>1</v>
      </c>
      <c r="D3392" s="221" t="s">
        <v>3057</v>
      </c>
      <c r="E3392" s="186">
        <v>46293</v>
      </c>
      <c r="F3392" t="s">
        <v>16141</v>
      </c>
      <c r="G3392" s="183" t="s">
        <v>16145</v>
      </c>
      <c r="H3392" t="s">
        <v>16146</v>
      </c>
    </row>
    <row r="3393" spans="1:8" x14ac:dyDescent="0.2">
      <c r="A3393" s="183" t="s">
        <v>12228</v>
      </c>
      <c r="B3393" t="s">
        <v>12229</v>
      </c>
      <c r="C3393">
        <v>1</v>
      </c>
      <c r="D3393" s="221" t="s">
        <v>3057</v>
      </c>
      <c r="E3393" s="186">
        <v>46293</v>
      </c>
      <c r="F3393" t="s">
        <v>16141</v>
      </c>
      <c r="G3393" s="183" t="s">
        <v>16145</v>
      </c>
      <c r="H3393" t="s">
        <v>16146</v>
      </c>
    </row>
    <row r="3394" spans="1:8" x14ac:dyDescent="0.2">
      <c r="A3394" s="183" t="s">
        <v>12230</v>
      </c>
      <c r="B3394" t="s">
        <v>12231</v>
      </c>
      <c r="C3394">
        <v>3</v>
      </c>
      <c r="D3394" s="221" t="s">
        <v>3057</v>
      </c>
      <c r="E3394" s="186">
        <v>46293</v>
      </c>
      <c r="F3394" t="s">
        <v>16141</v>
      </c>
      <c r="G3394" s="183" t="s">
        <v>16145</v>
      </c>
      <c r="H3394" t="s">
        <v>16146</v>
      </c>
    </row>
    <row r="3395" spans="1:8" x14ac:dyDescent="0.2">
      <c r="A3395" s="183" t="s">
        <v>12232</v>
      </c>
      <c r="B3395" t="s">
        <v>12233</v>
      </c>
      <c r="C3395">
        <v>1</v>
      </c>
      <c r="D3395" s="221" t="s">
        <v>3057</v>
      </c>
      <c r="E3395" s="186">
        <v>46293</v>
      </c>
      <c r="F3395" t="s">
        <v>16141</v>
      </c>
      <c r="G3395" s="183" t="s">
        <v>16145</v>
      </c>
      <c r="H3395" t="s">
        <v>16146</v>
      </c>
    </row>
    <row r="3396" spans="1:8" x14ac:dyDescent="0.2">
      <c r="A3396" s="183" t="s">
        <v>12234</v>
      </c>
      <c r="B3396" t="s">
        <v>12235</v>
      </c>
      <c r="C3396">
        <v>0</v>
      </c>
      <c r="D3396" s="221" t="s">
        <v>3057</v>
      </c>
      <c r="E3396" s="186">
        <v>46293</v>
      </c>
      <c r="F3396" t="s">
        <v>16141</v>
      </c>
      <c r="G3396" s="183" t="s">
        <v>16145</v>
      </c>
      <c r="H3396" t="s">
        <v>16146</v>
      </c>
    </row>
    <row r="3397" spans="1:8" x14ac:dyDescent="0.2">
      <c r="A3397" s="183" t="s">
        <v>12236</v>
      </c>
      <c r="B3397" t="s">
        <v>12237</v>
      </c>
      <c r="C3397">
        <v>1</v>
      </c>
      <c r="D3397" s="221" t="s">
        <v>3057</v>
      </c>
      <c r="E3397" s="186">
        <v>46293</v>
      </c>
      <c r="F3397" t="s">
        <v>16141</v>
      </c>
      <c r="G3397" s="183" t="s">
        <v>16145</v>
      </c>
      <c r="H3397" t="s">
        <v>16146</v>
      </c>
    </row>
    <row r="3398" spans="1:8" x14ac:dyDescent="0.2">
      <c r="A3398" s="183" t="s">
        <v>12238</v>
      </c>
      <c r="B3398" t="s">
        <v>12239</v>
      </c>
      <c r="C3398">
        <v>1</v>
      </c>
      <c r="D3398" s="221" t="s">
        <v>3057</v>
      </c>
      <c r="E3398" s="186">
        <v>46293</v>
      </c>
      <c r="F3398" t="s">
        <v>16141</v>
      </c>
      <c r="G3398" s="183" t="s">
        <v>16145</v>
      </c>
      <c r="H3398" t="s">
        <v>16146</v>
      </c>
    </row>
    <row r="3399" spans="1:8" x14ac:dyDescent="0.2">
      <c r="A3399" s="183" t="s">
        <v>12240</v>
      </c>
      <c r="B3399" t="s">
        <v>12241</v>
      </c>
      <c r="C3399">
        <v>1</v>
      </c>
      <c r="D3399" s="221" t="s">
        <v>3057</v>
      </c>
      <c r="E3399" s="186">
        <v>46293</v>
      </c>
      <c r="F3399" t="s">
        <v>16141</v>
      </c>
      <c r="G3399" s="183" t="s">
        <v>16145</v>
      </c>
      <c r="H3399" t="s">
        <v>16146</v>
      </c>
    </row>
    <row r="3400" spans="1:8" x14ac:dyDescent="0.2">
      <c r="A3400" s="183" t="s">
        <v>12242</v>
      </c>
      <c r="B3400" t="s">
        <v>12243</v>
      </c>
      <c r="C3400">
        <v>1</v>
      </c>
      <c r="D3400" s="221" t="s">
        <v>3057</v>
      </c>
      <c r="E3400" s="186">
        <v>46293</v>
      </c>
      <c r="F3400" t="s">
        <v>16141</v>
      </c>
      <c r="G3400" s="183" t="s">
        <v>16145</v>
      </c>
      <c r="H3400" t="s">
        <v>16146</v>
      </c>
    </row>
    <row r="3401" spans="1:8" x14ac:dyDescent="0.2">
      <c r="A3401" s="183" t="s">
        <v>12244</v>
      </c>
      <c r="B3401" t="s">
        <v>12245</v>
      </c>
      <c r="C3401">
        <v>5</v>
      </c>
      <c r="D3401" s="221" t="s">
        <v>3057</v>
      </c>
      <c r="E3401" s="186">
        <v>46293</v>
      </c>
      <c r="F3401" t="s">
        <v>16141</v>
      </c>
      <c r="G3401" s="183" t="s">
        <v>16145</v>
      </c>
      <c r="H3401" t="s">
        <v>16146</v>
      </c>
    </row>
    <row r="3402" spans="1:8" x14ac:dyDescent="0.2">
      <c r="A3402" s="183" t="s">
        <v>12246</v>
      </c>
      <c r="B3402" t="s">
        <v>12247</v>
      </c>
      <c r="C3402">
        <v>1</v>
      </c>
      <c r="D3402" s="221" t="s">
        <v>3057</v>
      </c>
      <c r="E3402" s="186">
        <v>46293</v>
      </c>
      <c r="F3402" t="s">
        <v>16141</v>
      </c>
      <c r="G3402" s="183" t="s">
        <v>16145</v>
      </c>
      <c r="H3402" t="s">
        <v>16146</v>
      </c>
    </row>
    <row r="3403" spans="1:8" x14ac:dyDescent="0.2">
      <c r="A3403" s="183" t="s">
        <v>12248</v>
      </c>
      <c r="B3403" t="s">
        <v>12249</v>
      </c>
      <c r="C3403">
        <v>2</v>
      </c>
      <c r="D3403" s="221" t="s">
        <v>3057</v>
      </c>
      <c r="E3403" s="186">
        <v>46293</v>
      </c>
      <c r="F3403" t="s">
        <v>16141</v>
      </c>
      <c r="G3403" s="183" t="s">
        <v>16145</v>
      </c>
      <c r="H3403" t="s">
        <v>16146</v>
      </c>
    </row>
    <row r="3404" spans="1:8" x14ac:dyDescent="0.2">
      <c r="A3404" s="183" t="s">
        <v>12250</v>
      </c>
      <c r="B3404" t="s">
        <v>12251</v>
      </c>
      <c r="C3404">
        <v>2</v>
      </c>
      <c r="D3404" s="221" t="s">
        <v>3057</v>
      </c>
      <c r="E3404" s="186">
        <v>46293</v>
      </c>
      <c r="F3404" t="s">
        <v>16141</v>
      </c>
      <c r="G3404" s="183" t="s">
        <v>16145</v>
      </c>
      <c r="H3404" t="s">
        <v>16146</v>
      </c>
    </row>
    <row r="3405" spans="1:8" x14ac:dyDescent="0.2">
      <c r="A3405" s="183" t="s">
        <v>12252</v>
      </c>
      <c r="B3405" t="s">
        <v>12253</v>
      </c>
      <c r="C3405">
        <v>3</v>
      </c>
      <c r="D3405" s="221" t="s">
        <v>3057</v>
      </c>
      <c r="E3405" s="186">
        <v>46293</v>
      </c>
      <c r="F3405" t="s">
        <v>16141</v>
      </c>
      <c r="G3405" s="183" t="s">
        <v>16145</v>
      </c>
      <c r="H3405" t="s">
        <v>16146</v>
      </c>
    </row>
    <row r="3406" spans="1:8" x14ac:dyDescent="0.2">
      <c r="A3406" s="183" t="s">
        <v>12254</v>
      </c>
      <c r="B3406" t="s">
        <v>12255</v>
      </c>
      <c r="C3406">
        <v>1</v>
      </c>
      <c r="D3406" s="221" t="s">
        <v>3057</v>
      </c>
      <c r="E3406" s="186">
        <v>46293</v>
      </c>
      <c r="F3406" t="s">
        <v>16141</v>
      </c>
      <c r="G3406" s="183" t="s">
        <v>16145</v>
      </c>
      <c r="H3406" t="s">
        <v>16146</v>
      </c>
    </row>
    <row r="3407" spans="1:8" x14ac:dyDescent="0.2">
      <c r="A3407" s="183" t="s">
        <v>12256</v>
      </c>
      <c r="B3407" t="s">
        <v>12257</v>
      </c>
      <c r="C3407">
        <v>2</v>
      </c>
      <c r="D3407" s="221" t="s">
        <v>3057</v>
      </c>
      <c r="E3407" s="186">
        <v>46293</v>
      </c>
      <c r="F3407" t="s">
        <v>16141</v>
      </c>
      <c r="G3407" s="183" t="s">
        <v>16145</v>
      </c>
      <c r="H3407" t="s">
        <v>16146</v>
      </c>
    </row>
    <row r="3408" spans="1:8" x14ac:dyDescent="0.2">
      <c r="A3408" s="183" t="s">
        <v>12258</v>
      </c>
      <c r="B3408" t="s">
        <v>12259</v>
      </c>
      <c r="C3408">
        <v>2</v>
      </c>
      <c r="D3408" s="221" t="s">
        <v>3057</v>
      </c>
      <c r="E3408" s="186">
        <v>46293</v>
      </c>
      <c r="F3408" t="s">
        <v>16141</v>
      </c>
      <c r="G3408" s="183" t="s">
        <v>16145</v>
      </c>
      <c r="H3408" t="s">
        <v>16146</v>
      </c>
    </row>
    <row r="3409" spans="1:8" x14ac:dyDescent="0.2">
      <c r="A3409" s="183" t="s">
        <v>12260</v>
      </c>
      <c r="B3409" t="s">
        <v>12261</v>
      </c>
      <c r="C3409">
        <v>3</v>
      </c>
      <c r="D3409" s="221" t="s">
        <v>3057</v>
      </c>
      <c r="E3409" s="186">
        <v>46293</v>
      </c>
      <c r="F3409" t="s">
        <v>16141</v>
      </c>
      <c r="G3409" s="183" t="s">
        <v>16145</v>
      </c>
      <c r="H3409" t="s">
        <v>16146</v>
      </c>
    </row>
    <row r="3410" spans="1:8" x14ac:dyDescent="0.2">
      <c r="A3410" s="183" t="s">
        <v>12262</v>
      </c>
      <c r="B3410" t="s">
        <v>12263</v>
      </c>
      <c r="C3410">
        <v>1</v>
      </c>
      <c r="D3410" s="221" t="s">
        <v>3057</v>
      </c>
      <c r="E3410" s="186">
        <v>46293</v>
      </c>
      <c r="F3410" t="s">
        <v>16141</v>
      </c>
      <c r="G3410" s="183" t="s">
        <v>16145</v>
      </c>
      <c r="H3410" t="s">
        <v>16146</v>
      </c>
    </row>
    <row r="3411" spans="1:8" x14ac:dyDescent="0.2">
      <c r="A3411" s="183" t="s">
        <v>12264</v>
      </c>
      <c r="B3411" t="s">
        <v>12265</v>
      </c>
      <c r="C3411">
        <v>1</v>
      </c>
      <c r="D3411" s="221" t="s">
        <v>3057</v>
      </c>
      <c r="E3411" s="186">
        <v>46293</v>
      </c>
      <c r="F3411" t="s">
        <v>16141</v>
      </c>
      <c r="G3411" s="183" t="s">
        <v>16145</v>
      </c>
      <c r="H3411" t="s">
        <v>16146</v>
      </c>
    </row>
    <row r="3412" spans="1:8" x14ac:dyDescent="0.2">
      <c r="A3412" s="183" t="s">
        <v>12266</v>
      </c>
      <c r="B3412" t="s">
        <v>12267</v>
      </c>
      <c r="C3412">
        <v>2</v>
      </c>
      <c r="D3412" s="221" t="s">
        <v>3057</v>
      </c>
      <c r="E3412" s="186">
        <v>46293</v>
      </c>
      <c r="F3412" t="s">
        <v>16141</v>
      </c>
      <c r="G3412" s="183" t="s">
        <v>16145</v>
      </c>
      <c r="H3412" t="s">
        <v>16146</v>
      </c>
    </row>
    <row r="3413" spans="1:8" x14ac:dyDescent="0.2">
      <c r="A3413" s="183" t="s">
        <v>12268</v>
      </c>
      <c r="B3413" t="s">
        <v>12269</v>
      </c>
      <c r="C3413">
        <v>2</v>
      </c>
      <c r="D3413" s="221" t="s">
        <v>3057</v>
      </c>
      <c r="E3413" s="186">
        <v>46293</v>
      </c>
      <c r="F3413" t="s">
        <v>16141</v>
      </c>
      <c r="G3413" s="183" t="s">
        <v>16145</v>
      </c>
      <c r="H3413" t="s">
        <v>16146</v>
      </c>
    </row>
    <row r="3414" spans="1:8" x14ac:dyDescent="0.2">
      <c r="A3414" s="183" t="s">
        <v>12270</v>
      </c>
      <c r="B3414" t="s">
        <v>12271</v>
      </c>
      <c r="C3414">
        <v>1</v>
      </c>
      <c r="D3414" s="221" t="s">
        <v>3057</v>
      </c>
      <c r="E3414" s="186">
        <v>46293</v>
      </c>
      <c r="F3414" t="s">
        <v>16141</v>
      </c>
      <c r="G3414" s="183" t="s">
        <v>16145</v>
      </c>
      <c r="H3414" t="s">
        <v>16146</v>
      </c>
    </row>
    <row r="3415" spans="1:8" x14ac:dyDescent="0.2">
      <c r="A3415" s="183" t="s">
        <v>12272</v>
      </c>
      <c r="B3415" t="s">
        <v>12273</v>
      </c>
      <c r="C3415">
        <v>0</v>
      </c>
      <c r="D3415" s="221" t="s">
        <v>3057</v>
      </c>
      <c r="E3415" s="186">
        <v>46293</v>
      </c>
      <c r="F3415" t="s">
        <v>16141</v>
      </c>
      <c r="G3415" s="183" t="s">
        <v>16145</v>
      </c>
      <c r="H3415" t="s">
        <v>16146</v>
      </c>
    </row>
    <row r="3416" spans="1:8" x14ac:dyDescent="0.2">
      <c r="A3416" s="183" t="s">
        <v>12274</v>
      </c>
      <c r="B3416" t="s">
        <v>12275</v>
      </c>
      <c r="C3416">
        <v>1</v>
      </c>
      <c r="D3416" s="221" t="s">
        <v>3057</v>
      </c>
      <c r="E3416" s="186">
        <v>46293</v>
      </c>
      <c r="F3416" t="s">
        <v>16141</v>
      </c>
      <c r="G3416" s="183" t="s">
        <v>16145</v>
      </c>
      <c r="H3416" t="s">
        <v>16146</v>
      </c>
    </row>
    <row r="3417" spans="1:8" x14ac:dyDescent="0.2">
      <c r="A3417" s="183" t="s">
        <v>12276</v>
      </c>
      <c r="B3417" t="s">
        <v>12277</v>
      </c>
      <c r="C3417">
        <v>1</v>
      </c>
      <c r="D3417" s="221" t="s">
        <v>3057</v>
      </c>
      <c r="E3417" s="186">
        <v>46293</v>
      </c>
      <c r="F3417" t="s">
        <v>16141</v>
      </c>
      <c r="G3417" s="183" t="s">
        <v>16145</v>
      </c>
      <c r="H3417" t="s">
        <v>16146</v>
      </c>
    </row>
    <row r="3418" spans="1:8" x14ac:dyDescent="0.2">
      <c r="A3418" s="183" t="s">
        <v>12278</v>
      </c>
      <c r="B3418" t="s">
        <v>12279</v>
      </c>
      <c r="C3418">
        <v>1</v>
      </c>
      <c r="D3418" s="221" t="s">
        <v>3057</v>
      </c>
      <c r="E3418" s="186">
        <v>46293</v>
      </c>
      <c r="F3418" t="s">
        <v>16141</v>
      </c>
      <c r="G3418" s="183" t="s">
        <v>16145</v>
      </c>
      <c r="H3418" t="s">
        <v>16146</v>
      </c>
    </row>
    <row r="3419" spans="1:8" x14ac:dyDescent="0.2">
      <c r="A3419" s="183" t="s">
        <v>12280</v>
      </c>
      <c r="B3419" t="s">
        <v>12281</v>
      </c>
      <c r="C3419">
        <v>0</v>
      </c>
      <c r="D3419" s="221" t="s">
        <v>3057</v>
      </c>
      <c r="E3419" s="186">
        <v>46293</v>
      </c>
      <c r="F3419" t="s">
        <v>16141</v>
      </c>
      <c r="G3419" s="183" t="s">
        <v>16145</v>
      </c>
      <c r="H3419" t="s">
        <v>16146</v>
      </c>
    </row>
    <row r="3420" spans="1:8" x14ac:dyDescent="0.2">
      <c r="A3420" s="183" t="s">
        <v>12282</v>
      </c>
      <c r="B3420" t="s">
        <v>12283</v>
      </c>
      <c r="C3420">
        <v>0</v>
      </c>
      <c r="D3420" s="221" t="s">
        <v>3057</v>
      </c>
      <c r="E3420" s="186">
        <v>46293</v>
      </c>
      <c r="F3420" t="s">
        <v>16141</v>
      </c>
      <c r="G3420" s="183" t="s">
        <v>16145</v>
      </c>
      <c r="H3420" t="s">
        <v>16146</v>
      </c>
    </row>
    <row r="3421" spans="1:8" x14ac:dyDescent="0.2">
      <c r="A3421" s="183" t="s">
        <v>12284</v>
      </c>
      <c r="B3421" t="s">
        <v>12285</v>
      </c>
      <c r="C3421">
        <v>0</v>
      </c>
      <c r="D3421" s="221" t="s">
        <v>3057</v>
      </c>
      <c r="E3421" s="186">
        <v>46293</v>
      </c>
      <c r="F3421" t="s">
        <v>16141</v>
      </c>
      <c r="G3421" s="183" t="s">
        <v>16145</v>
      </c>
      <c r="H3421" t="s">
        <v>16146</v>
      </c>
    </row>
    <row r="3422" spans="1:8" x14ac:dyDescent="0.2">
      <c r="A3422" s="183" t="s">
        <v>12286</v>
      </c>
      <c r="B3422" t="s">
        <v>12287</v>
      </c>
      <c r="C3422">
        <v>1</v>
      </c>
      <c r="D3422" s="221" t="s">
        <v>3057</v>
      </c>
      <c r="E3422" s="186">
        <v>46293</v>
      </c>
      <c r="F3422" t="s">
        <v>16141</v>
      </c>
      <c r="G3422" s="183" t="s">
        <v>16145</v>
      </c>
      <c r="H3422" t="s">
        <v>16146</v>
      </c>
    </row>
    <row r="3423" spans="1:8" x14ac:dyDescent="0.2">
      <c r="A3423" s="183" t="s">
        <v>12288</v>
      </c>
      <c r="B3423" t="s">
        <v>12289</v>
      </c>
      <c r="C3423">
        <v>0</v>
      </c>
      <c r="D3423" s="221" t="s">
        <v>3057</v>
      </c>
      <c r="E3423" s="186">
        <v>46293</v>
      </c>
      <c r="F3423" t="s">
        <v>16141</v>
      </c>
      <c r="G3423" s="183" t="s">
        <v>16145</v>
      </c>
      <c r="H3423" t="s">
        <v>16146</v>
      </c>
    </row>
    <row r="3424" spans="1:8" x14ac:dyDescent="0.2">
      <c r="A3424" s="183" t="s">
        <v>12290</v>
      </c>
      <c r="B3424" t="s">
        <v>12291</v>
      </c>
      <c r="C3424">
        <v>0</v>
      </c>
      <c r="D3424" s="221" t="s">
        <v>3057</v>
      </c>
      <c r="E3424" s="186">
        <v>46293</v>
      </c>
      <c r="F3424" t="s">
        <v>16141</v>
      </c>
      <c r="G3424" s="183" t="s">
        <v>16145</v>
      </c>
      <c r="H3424" t="s">
        <v>16146</v>
      </c>
    </row>
    <row r="3425" spans="1:8" x14ac:dyDescent="0.2">
      <c r="A3425" s="183" t="s">
        <v>12292</v>
      </c>
      <c r="B3425" t="s">
        <v>12293</v>
      </c>
      <c r="C3425">
        <v>0</v>
      </c>
      <c r="D3425" s="221" t="s">
        <v>3057</v>
      </c>
      <c r="E3425" s="186">
        <v>46293</v>
      </c>
      <c r="F3425" t="s">
        <v>16141</v>
      </c>
      <c r="G3425" s="183" t="s">
        <v>16145</v>
      </c>
      <c r="H3425" t="s">
        <v>16146</v>
      </c>
    </row>
    <row r="3426" spans="1:8" x14ac:dyDescent="0.2">
      <c r="A3426" s="183" t="s">
        <v>12294</v>
      </c>
      <c r="B3426" t="s">
        <v>12295</v>
      </c>
      <c r="C3426">
        <v>0</v>
      </c>
      <c r="D3426" s="221" t="s">
        <v>3057</v>
      </c>
      <c r="E3426" s="186">
        <v>46293</v>
      </c>
      <c r="F3426" t="s">
        <v>16141</v>
      </c>
      <c r="G3426" s="183" t="s">
        <v>16145</v>
      </c>
      <c r="H3426" t="s">
        <v>16146</v>
      </c>
    </row>
    <row r="3427" spans="1:8" x14ac:dyDescent="0.2">
      <c r="A3427" s="183" t="s">
        <v>12296</v>
      </c>
      <c r="B3427" t="s">
        <v>12297</v>
      </c>
      <c r="C3427">
        <v>3</v>
      </c>
      <c r="D3427" s="221" t="s">
        <v>3057</v>
      </c>
      <c r="E3427" s="186">
        <v>46293</v>
      </c>
      <c r="F3427" t="s">
        <v>16141</v>
      </c>
      <c r="G3427" s="183" t="s">
        <v>16145</v>
      </c>
      <c r="H3427" t="s">
        <v>16146</v>
      </c>
    </row>
    <row r="3428" spans="1:8" x14ac:dyDescent="0.2">
      <c r="A3428" s="183" t="s">
        <v>12298</v>
      </c>
      <c r="B3428" t="s">
        <v>12299</v>
      </c>
      <c r="C3428">
        <v>1</v>
      </c>
      <c r="D3428" s="221" t="s">
        <v>3057</v>
      </c>
      <c r="E3428" s="186">
        <v>46293</v>
      </c>
      <c r="F3428" t="s">
        <v>16141</v>
      </c>
      <c r="G3428" s="183" t="s">
        <v>16145</v>
      </c>
      <c r="H3428" t="s">
        <v>16146</v>
      </c>
    </row>
    <row r="3429" spans="1:8" x14ac:dyDescent="0.2">
      <c r="A3429" s="183" t="s">
        <v>12300</v>
      </c>
      <c r="B3429" t="s">
        <v>12301</v>
      </c>
      <c r="C3429">
        <v>1</v>
      </c>
      <c r="D3429" s="221" t="s">
        <v>3057</v>
      </c>
      <c r="E3429" s="186">
        <v>46293</v>
      </c>
      <c r="F3429" t="s">
        <v>16141</v>
      </c>
      <c r="G3429" s="183" t="s">
        <v>16145</v>
      </c>
      <c r="H3429" t="s">
        <v>16146</v>
      </c>
    </row>
    <row r="3430" spans="1:8" x14ac:dyDescent="0.2">
      <c r="A3430" s="183" t="s">
        <v>12302</v>
      </c>
      <c r="B3430" t="s">
        <v>12303</v>
      </c>
      <c r="C3430">
        <v>0</v>
      </c>
      <c r="D3430" s="221" t="s">
        <v>3057</v>
      </c>
      <c r="E3430" s="186">
        <v>46293</v>
      </c>
      <c r="F3430" t="s">
        <v>16141</v>
      </c>
      <c r="G3430" s="183" t="s">
        <v>16145</v>
      </c>
      <c r="H3430" t="s">
        <v>16146</v>
      </c>
    </row>
    <row r="3431" spans="1:8" x14ac:dyDescent="0.2">
      <c r="A3431" s="183" t="s">
        <v>12304</v>
      </c>
      <c r="B3431" t="s">
        <v>12305</v>
      </c>
      <c r="C3431">
        <v>1</v>
      </c>
      <c r="D3431" s="221" t="s">
        <v>3057</v>
      </c>
      <c r="E3431" s="186">
        <v>46293</v>
      </c>
      <c r="F3431" t="s">
        <v>16141</v>
      </c>
      <c r="G3431" s="183" t="s">
        <v>16145</v>
      </c>
      <c r="H3431" t="s">
        <v>16146</v>
      </c>
    </row>
    <row r="3432" spans="1:8" x14ac:dyDescent="0.2">
      <c r="A3432" s="183" t="s">
        <v>12306</v>
      </c>
      <c r="B3432" t="s">
        <v>12307</v>
      </c>
      <c r="C3432">
        <v>1</v>
      </c>
      <c r="D3432" s="221" t="s">
        <v>3057</v>
      </c>
      <c r="E3432" s="186">
        <v>46293</v>
      </c>
      <c r="F3432" t="s">
        <v>16141</v>
      </c>
      <c r="G3432" s="183" t="s">
        <v>16145</v>
      </c>
      <c r="H3432" t="s">
        <v>16146</v>
      </c>
    </row>
    <row r="3433" spans="1:8" x14ac:dyDescent="0.2">
      <c r="A3433" s="183" t="s">
        <v>12308</v>
      </c>
      <c r="B3433" t="s">
        <v>12309</v>
      </c>
      <c r="C3433">
        <v>1</v>
      </c>
      <c r="D3433" s="221" t="s">
        <v>3057</v>
      </c>
      <c r="E3433" s="186">
        <v>46293</v>
      </c>
      <c r="F3433" t="s">
        <v>16141</v>
      </c>
      <c r="G3433" s="183" t="s">
        <v>16145</v>
      </c>
      <c r="H3433" t="s">
        <v>16146</v>
      </c>
    </row>
    <row r="3434" spans="1:8" x14ac:dyDescent="0.2">
      <c r="A3434" s="183" t="s">
        <v>12310</v>
      </c>
      <c r="B3434" t="s">
        <v>12311</v>
      </c>
      <c r="C3434">
        <v>0</v>
      </c>
      <c r="D3434" s="221" t="s">
        <v>3057</v>
      </c>
      <c r="E3434" s="186">
        <v>46293</v>
      </c>
      <c r="F3434" t="s">
        <v>16141</v>
      </c>
      <c r="G3434" s="183" t="s">
        <v>16145</v>
      </c>
      <c r="H3434" t="s">
        <v>16146</v>
      </c>
    </row>
    <row r="3435" spans="1:8" x14ac:dyDescent="0.2">
      <c r="A3435" s="183" t="s">
        <v>12312</v>
      </c>
      <c r="B3435" t="s">
        <v>12313</v>
      </c>
      <c r="C3435">
        <v>0</v>
      </c>
      <c r="D3435" s="221" t="s">
        <v>3057</v>
      </c>
      <c r="E3435" s="186">
        <v>46293</v>
      </c>
      <c r="F3435" t="s">
        <v>16141</v>
      </c>
      <c r="G3435" s="183" t="s">
        <v>16145</v>
      </c>
      <c r="H3435" t="s">
        <v>16146</v>
      </c>
    </row>
    <row r="3436" spans="1:8" x14ac:dyDescent="0.2">
      <c r="A3436" s="183" t="s">
        <v>12314</v>
      </c>
      <c r="B3436" t="s">
        <v>12315</v>
      </c>
      <c r="C3436">
        <v>0</v>
      </c>
      <c r="D3436" s="221" t="s">
        <v>3057</v>
      </c>
      <c r="E3436" s="186">
        <v>46293</v>
      </c>
      <c r="F3436" t="s">
        <v>16141</v>
      </c>
      <c r="G3436" s="183" t="s">
        <v>16145</v>
      </c>
      <c r="H3436" t="s">
        <v>16146</v>
      </c>
    </row>
    <row r="3437" spans="1:8" x14ac:dyDescent="0.2">
      <c r="A3437" s="183" t="s">
        <v>12316</v>
      </c>
      <c r="B3437" t="s">
        <v>12317</v>
      </c>
      <c r="C3437">
        <v>0</v>
      </c>
      <c r="D3437" s="221" t="s">
        <v>3057</v>
      </c>
      <c r="E3437" s="186">
        <v>46293</v>
      </c>
      <c r="F3437" t="s">
        <v>16141</v>
      </c>
      <c r="G3437" s="183" t="s">
        <v>16145</v>
      </c>
      <c r="H3437" t="s">
        <v>16146</v>
      </c>
    </row>
    <row r="3438" spans="1:8" x14ac:dyDescent="0.2">
      <c r="A3438" s="183" t="s">
        <v>12318</v>
      </c>
      <c r="B3438" t="s">
        <v>12319</v>
      </c>
      <c r="C3438">
        <v>0</v>
      </c>
      <c r="D3438" s="221" t="s">
        <v>3057</v>
      </c>
      <c r="E3438" s="186">
        <v>46293</v>
      </c>
      <c r="F3438" t="s">
        <v>16141</v>
      </c>
      <c r="G3438" s="183" t="s">
        <v>16145</v>
      </c>
      <c r="H3438" t="s">
        <v>16146</v>
      </c>
    </row>
    <row r="3439" spans="1:8" x14ac:dyDescent="0.2">
      <c r="A3439" s="183" t="s">
        <v>12320</v>
      </c>
      <c r="B3439" t="s">
        <v>12321</v>
      </c>
      <c r="C3439">
        <v>0</v>
      </c>
      <c r="D3439" s="221" t="s">
        <v>3057</v>
      </c>
      <c r="E3439" s="186">
        <v>46293</v>
      </c>
      <c r="F3439" t="s">
        <v>16141</v>
      </c>
      <c r="G3439" s="183" t="s">
        <v>16145</v>
      </c>
      <c r="H3439" t="s">
        <v>16146</v>
      </c>
    </row>
    <row r="3440" spans="1:8" x14ac:dyDescent="0.2">
      <c r="A3440" s="183" t="s">
        <v>12322</v>
      </c>
      <c r="B3440" t="s">
        <v>12323</v>
      </c>
      <c r="C3440">
        <v>0</v>
      </c>
      <c r="D3440" s="221" t="s">
        <v>3057</v>
      </c>
      <c r="E3440" s="186">
        <v>46293</v>
      </c>
      <c r="F3440" t="s">
        <v>16141</v>
      </c>
      <c r="G3440" s="183" t="s">
        <v>16145</v>
      </c>
      <c r="H3440" t="s">
        <v>16146</v>
      </c>
    </row>
    <row r="3441" spans="1:8" x14ac:dyDescent="0.2">
      <c r="A3441" s="183" t="s">
        <v>12324</v>
      </c>
      <c r="B3441" t="s">
        <v>12325</v>
      </c>
      <c r="C3441">
        <v>0</v>
      </c>
      <c r="D3441" s="221" t="s">
        <v>3057</v>
      </c>
      <c r="E3441" s="186">
        <v>46293</v>
      </c>
      <c r="F3441" t="s">
        <v>16141</v>
      </c>
      <c r="G3441" s="183" t="s">
        <v>16145</v>
      </c>
      <c r="H3441" t="s">
        <v>16146</v>
      </c>
    </row>
    <row r="3442" spans="1:8" x14ac:dyDescent="0.2">
      <c r="A3442" s="183" t="s">
        <v>12326</v>
      </c>
      <c r="B3442" t="s">
        <v>12327</v>
      </c>
      <c r="C3442">
        <v>3</v>
      </c>
      <c r="D3442" s="221" t="s">
        <v>3057</v>
      </c>
      <c r="E3442" s="186">
        <v>46293</v>
      </c>
      <c r="F3442" t="s">
        <v>16141</v>
      </c>
      <c r="G3442" s="183" t="s">
        <v>16145</v>
      </c>
      <c r="H3442" t="s">
        <v>16146</v>
      </c>
    </row>
    <row r="3443" spans="1:8" x14ac:dyDescent="0.2">
      <c r="A3443" s="183" t="s">
        <v>12328</v>
      </c>
      <c r="B3443" t="s">
        <v>12329</v>
      </c>
      <c r="C3443">
        <v>1</v>
      </c>
      <c r="D3443" s="221" t="s">
        <v>3057</v>
      </c>
      <c r="E3443" s="186">
        <v>46293</v>
      </c>
      <c r="F3443" t="s">
        <v>16141</v>
      </c>
      <c r="G3443" s="183" t="s">
        <v>16145</v>
      </c>
      <c r="H3443" t="s">
        <v>16146</v>
      </c>
    </row>
    <row r="3444" spans="1:8" x14ac:dyDescent="0.2">
      <c r="A3444" s="183" t="s">
        <v>12330</v>
      </c>
      <c r="B3444" t="s">
        <v>12331</v>
      </c>
      <c r="C3444">
        <v>0</v>
      </c>
      <c r="D3444" s="221" t="s">
        <v>3057</v>
      </c>
      <c r="E3444" s="186">
        <v>46293</v>
      </c>
      <c r="F3444" t="s">
        <v>16141</v>
      </c>
      <c r="G3444" s="183" t="s">
        <v>16145</v>
      </c>
      <c r="H3444" t="s">
        <v>16146</v>
      </c>
    </row>
    <row r="3445" spans="1:8" x14ac:dyDescent="0.2">
      <c r="A3445" s="183" t="s">
        <v>12332</v>
      </c>
      <c r="B3445" t="s">
        <v>12333</v>
      </c>
      <c r="C3445">
        <v>0</v>
      </c>
      <c r="D3445" s="221" t="s">
        <v>3057</v>
      </c>
      <c r="E3445" s="186">
        <v>46293</v>
      </c>
      <c r="F3445" t="s">
        <v>16141</v>
      </c>
      <c r="G3445" s="183" t="s">
        <v>16145</v>
      </c>
      <c r="H3445" t="s">
        <v>16146</v>
      </c>
    </row>
    <row r="3446" spans="1:8" x14ac:dyDescent="0.2">
      <c r="A3446" s="183" t="s">
        <v>12334</v>
      </c>
      <c r="B3446" t="s">
        <v>12335</v>
      </c>
      <c r="C3446">
        <v>0</v>
      </c>
      <c r="D3446" s="221" t="s">
        <v>3057</v>
      </c>
      <c r="E3446" s="186">
        <v>46293</v>
      </c>
      <c r="F3446" t="s">
        <v>16141</v>
      </c>
      <c r="G3446" s="183" t="s">
        <v>16145</v>
      </c>
      <c r="H3446" t="s">
        <v>16146</v>
      </c>
    </row>
    <row r="3447" spans="1:8" x14ac:dyDescent="0.2">
      <c r="A3447" s="183" t="s">
        <v>12336</v>
      </c>
      <c r="B3447" t="s">
        <v>12337</v>
      </c>
      <c r="C3447">
        <v>0</v>
      </c>
      <c r="D3447" s="221" t="s">
        <v>3057</v>
      </c>
      <c r="E3447" s="186">
        <v>46293</v>
      </c>
      <c r="F3447" t="s">
        <v>16141</v>
      </c>
      <c r="G3447" s="183" t="s">
        <v>16145</v>
      </c>
      <c r="H3447" t="s">
        <v>16146</v>
      </c>
    </row>
    <row r="3448" spans="1:8" x14ac:dyDescent="0.2">
      <c r="A3448" s="183" t="s">
        <v>12338</v>
      </c>
      <c r="B3448" t="s">
        <v>12339</v>
      </c>
      <c r="C3448">
        <v>0</v>
      </c>
      <c r="D3448" s="221" t="s">
        <v>3057</v>
      </c>
      <c r="E3448" s="186">
        <v>46293</v>
      </c>
      <c r="F3448" t="s">
        <v>16141</v>
      </c>
      <c r="G3448" s="183" t="s">
        <v>16145</v>
      </c>
      <c r="H3448" t="s">
        <v>16146</v>
      </c>
    </row>
    <row r="3449" spans="1:8" x14ac:dyDescent="0.2">
      <c r="A3449" s="183" t="s">
        <v>12340</v>
      </c>
      <c r="B3449" t="s">
        <v>12341</v>
      </c>
      <c r="C3449">
        <v>0</v>
      </c>
      <c r="D3449" s="221" t="s">
        <v>3057</v>
      </c>
      <c r="E3449" s="186">
        <v>46293</v>
      </c>
      <c r="F3449" t="s">
        <v>16141</v>
      </c>
      <c r="G3449" s="183" t="s">
        <v>16145</v>
      </c>
      <c r="H3449" t="s">
        <v>16146</v>
      </c>
    </row>
    <row r="3450" spans="1:8" x14ac:dyDescent="0.2">
      <c r="A3450" s="183" t="s">
        <v>12342</v>
      </c>
      <c r="B3450" t="s">
        <v>12343</v>
      </c>
      <c r="C3450">
        <v>0</v>
      </c>
      <c r="D3450" s="221" t="s">
        <v>3057</v>
      </c>
      <c r="E3450" s="186">
        <v>46293</v>
      </c>
      <c r="F3450" t="s">
        <v>16141</v>
      </c>
      <c r="G3450" s="183" t="s">
        <v>16145</v>
      </c>
      <c r="H3450" t="s">
        <v>16146</v>
      </c>
    </row>
    <row r="3451" spans="1:8" x14ac:dyDescent="0.2">
      <c r="A3451" s="183" t="s">
        <v>12344</v>
      </c>
      <c r="B3451" t="s">
        <v>12345</v>
      </c>
      <c r="C3451">
        <v>0</v>
      </c>
      <c r="D3451" s="221" t="s">
        <v>3057</v>
      </c>
      <c r="E3451" s="186">
        <v>46293</v>
      </c>
      <c r="F3451" t="s">
        <v>16141</v>
      </c>
      <c r="G3451" s="183" t="s">
        <v>16145</v>
      </c>
      <c r="H3451" t="s">
        <v>16146</v>
      </c>
    </row>
    <row r="3452" spans="1:8" x14ac:dyDescent="0.2">
      <c r="A3452" s="183" t="s">
        <v>12346</v>
      </c>
      <c r="B3452" t="s">
        <v>12347</v>
      </c>
      <c r="C3452">
        <v>0</v>
      </c>
      <c r="D3452" s="221" t="s">
        <v>3057</v>
      </c>
      <c r="E3452" s="186">
        <v>46293</v>
      </c>
      <c r="F3452" t="s">
        <v>16141</v>
      </c>
      <c r="G3452" s="183" t="s">
        <v>16145</v>
      </c>
      <c r="H3452" t="s">
        <v>16146</v>
      </c>
    </row>
    <row r="3453" spans="1:8" x14ac:dyDescent="0.2">
      <c r="A3453" s="183" t="s">
        <v>12348</v>
      </c>
      <c r="B3453" t="s">
        <v>12349</v>
      </c>
      <c r="C3453">
        <v>0</v>
      </c>
      <c r="D3453" s="221" t="s">
        <v>3057</v>
      </c>
      <c r="E3453" s="186">
        <v>46293</v>
      </c>
      <c r="F3453" t="s">
        <v>16141</v>
      </c>
      <c r="G3453" s="183" t="s">
        <v>16145</v>
      </c>
      <c r="H3453" t="s">
        <v>16146</v>
      </c>
    </row>
    <row r="3454" spans="1:8" x14ac:dyDescent="0.2">
      <c r="A3454" s="183" t="s">
        <v>12350</v>
      </c>
      <c r="B3454" t="s">
        <v>12351</v>
      </c>
      <c r="C3454">
        <v>0</v>
      </c>
      <c r="D3454" s="221" t="s">
        <v>3057</v>
      </c>
      <c r="E3454" s="186">
        <v>46293</v>
      </c>
      <c r="F3454" t="s">
        <v>16141</v>
      </c>
      <c r="G3454" s="183" t="s">
        <v>16145</v>
      </c>
      <c r="H3454" t="s">
        <v>16146</v>
      </c>
    </row>
    <row r="3455" spans="1:8" x14ac:dyDescent="0.2">
      <c r="A3455" s="183" t="s">
        <v>12352</v>
      </c>
      <c r="B3455" t="s">
        <v>12353</v>
      </c>
      <c r="C3455">
        <v>0</v>
      </c>
      <c r="D3455" s="221" t="s">
        <v>3057</v>
      </c>
      <c r="E3455" s="186">
        <v>46293</v>
      </c>
      <c r="F3455" t="s">
        <v>16141</v>
      </c>
      <c r="G3455" s="183" t="s">
        <v>16145</v>
      </c>
      <c r="H3455" t="s">
        <v>16146</v>
      </c>
    </row>
    <row r="3456" spans="1:8" x14ac:dyDescent="0.2">
      <c r="A3456" s="183" t="s">
        <v>12354</v>
      </c>
      <c r="B3456" t="s">
        <v>12355</v>
      </c>
      <c r="C3456">
        <v>0</v>
      </c>
      <c r="D3456" s="221" t="s">
        <v>3057</v>
      </c>
      <c r="E3456" s="186">
        <v>46293</v>
      </c>
      <c r="F3456" t="s">
        <v>16141</v>
      </c>
      <c r="G3456" s="183" t="s">
        <v>16145</v>
      </c>
      <c r="H3456" t="s">
        <v>16146</v>
      </c>
    </row>
    <row r="3457" spans="1:8" x14ac:dyDescent="0.2">
      <c r="A3457" s="183" t="s">
        <v>12356</v>
      </c>
      <c r="B3457" t="s">
        <v>12357</v>
      </c>
      <c r="C3457">
        <v>0</v>
      </c>
      <c r="D3457" s="221" t="s">
        <v>3057</v>
      </c>
      <c r="E3457" s="186">
        <v>46293</v>
      </c>
      <c r="F3457" t="s">
        <v>16141</v>
      </c>
      <c r="G3457" s="183" t="s">
        <v>16145</v>
      </c>
      <c r="H3457" t="s">
        <v>16146</v>
      </c>
    </row>
    <row r="3458" spans="1:8" x14ac:dyDescent="0.2">
      <c r="A3458" s="183" t="s">
        <v>12358</v>
      </c>
      <c r="B3458" t="s">
        <v>12359</v>
      </c>
      <c r="C3458">
        <v>0</v>
      </c>
      <c r="D3458" s="221" t="s">
        <v>3057</v>
      </c>
      <c r="E3458" s="186">
        <v>46293</v>
      </c>
      <c r="F3458" t="s">
        <v>16141</v>
      </c>
      <c r="G3458" s="183" t="s">
        <v>16145</v>
      </c>
      <c r="H3458" t="s">
        <v>16146</v>
      </c>
    </row>
    <row r="3459" spans="1:8" x14ac:dyDescent="0.2">
      <c r="A3459" s="183" t="s">
        <v>12360</v>
      </c>
      <c r="B3459" t="s">
        <v>12361</v>
      </c>
      <c r="C3459">
        <v>0</v>
      </c>
      <c r="D3459" s="221" t="s">
        <v>3057</v>
      </c>
      <c r="E3459" s="186">
        <v>46293</v>
      </c>
      <c r="F3459" t="s">
        <v>16141</v>
      </c>
      <c r="G3459" s="183" t="s">
        <v>16145</v>
      </c>
      <c r="H3459" t="s">
        <v>16146</v>
      </c>
    </row>
    <row r="3460" spans="1:8" x14ac:dyDescent="0.2">
      <c r="A3460" s="183" t="s">
        <v>12362</v>
      </c>
      <c r="B3460" t="s">
        <v>12363</v>
      </c>
      <c r="C3460">
        <v>0</v>
      </c>
      <c r="D3460" s="221" t="s">
        <v>3057</v>
      </c>
      <c r="E3460" s="186">
        <v>46293</v>
      </c>
      <c r="F3460" t="s">
        <v>16141</v>
      </c>
      <c r="G3460" s="183" t="s">
        <v>16145</v>
      </c>
      <c r="H3460" t="s">
        <v>16146</v>
      </c>
    </row>
    <row r="3461" spans="1:8" x14ac:dyDescent="0.2">
      <c r="A3461" s="183" t="s">
        <v>12364</v>
      </c>
      <c r="B3461" t="s">
        <v>12365</v>
      </c>
      <c r="C3461">
        <v>0</v>
      </c>
      <c r="D3461" s="221" t="s">
        <v>3057</v>
      </c>
      <c r="E3461" s="186">
        <v>46293</v>
      </c>
      <c r="F3461" t="s">
        <v>16141</v>
      </c>
      <c r="G3461" s="183" t="s">
        <v>16145</v>
      </c>
      <c r="H3461" t="s">
        <v>16146</v>
      </c>
    </row>
    <row r="3462" spans="1:8" x14ac:dyDescent="0.2">
      <c r="A3462" s="183" t="s">
        <v>12366</v>
      </c>
      <c r="B3462" t="s">
        <v>12367</v>
      </c>
      <c r="C3462">
        <v>0</v>
      </c>
      <c r="D3462" s="221" t="s">
        <v>3057</v>
      </c>
      <c r="E3462" s="186">
        <v>46293</v>
      </c>
      <c r="F3462" t="s">
        <v>16141</v>
      </c>
      <c r="G3462" s="183" t="s">
        <v>16145</v>
      </c>
      <c r="H3462" t="s">
        <v>16146</v>
      </c>
    </row>
    <row r="3463" spans="1:8" x14ac:dyDescent="0.2">
      <c r="A3463" s="183" t="s">
        <v>12368</v>
      </c>
      <c r="B3463" t="s">
        <v>12369</v>
      </c>
      <c r="C3463">
        <v>0</v>
      </c>
      <c r="D3463" s="221" t="s">
        <v>3057</v>
      </c>
      <c r="E3463" s="186">
        <v>46293</v>
      </c>
      <c r="F3463" t="s">
        <v>16141</v>
      </c>
      <c r="G3463" s="183" t="s">
        <v>16145</v>
      </c>
      <c r="H3463" t="s">
        <v>16146</v>
      </c>
    </row>
    <row r="3464" spans="1:8" x14ac:dyDescent="0.2">
      <c r="A3464" s="183" t="s">
        <v>12370</v>
      </c>
      <c r="B3464" t="s">
        <v>12371</v>
      </c>
      <c r="C3464">
        <v>0</v>
      </c>
      <c r="D3464" s="221" t="s">
        <v>3057</v>
      </c>
      <c r="E3464" s="186">
        <v>46293</v>
      </c>
      <c r="F3464" t="s">
        <v>16141</v>
      </c>
      <c r="G3464" s="183" t="s">
        <v>16145</v>
      </c>
      <c r="H3464" t="s">
        <v>16146</v>
      </c>
    </row>
    <row r="3465" spans="1:8" x14ac:dyDescent="0.2">
      <c r="A3465" s="183" t="s">
        <v>12372</v>
      </c>
      <c r="B3465" t="s">
        <v>12373</v>
      </c>
      <c r="C3465">
        <v>10</v>
      </c>
      <c r="D3465" s="221" t="s">
        <v>3057</v>
      </c>
      <c r="E3465" s="186">
        <v>46293</v>
      </c>
      <c r="F3465" t="s">
        <v>16141</v>
      </c>
      <c r="G3465" s="183" t="s">
        <v>16145</v>
      </c>
      <c r="H3465" t="s">
        <v>16146</v>
      </c>
    </row>
    <row r="3466" spans="1:8" x14ac:dyDescent="0.2">
      <c r="A3466" s="183" t="s">
        <v>12374</v>
      </c>
      <c r="B3466" t="s">
        <v>12375</v>
      </c>
      <c r="C3466">
        <v>0</v>
      </c>
      <c r="D3466" s="221" t="s">
        <v>3057</v>
      </c>
      <c r="E3466" s="186">
        <v>46293</v>
      </c>
      <c r="F3466" t="s">
        <v>16141</v>
      </c>
      <c r="G3466" s="183" t="s">
        <v>16145</v>
      </c>
      <c r="H3466" t="s">
        <v>16146</v>
      </c>
    </row>
    <row r="3467" spans="1:8" x14ac:dyDescent="0.2">
      <c r="A3467" s="183" t="s">
        <v>12376</v>
      </c>
      <c r="B3467" t="s">
        <v>12377</v>
      </c>
      <c r="C3467">
        <v>0</v>
      </c>
      <c r="D3467" s="221" t="s">
        <v>3057</v>
      </c>
      <c r="E3467" s="186">
        <v>46293</v>
      </c>
      <c r="F3467" t="s">
        <v>16141</v>
      </c>
      <c r="G3467" s="183" t="s">
        <v>16145</v>
      </c>
      <c r="H3467" t="s">
        <v>16146</v>
      </c>
    </row>
    <row r="3468" spans="1:8" x14ac:dyDescent="0.2">
      <c r="A3468" s="183" t="s">
        <v>12378</v>
      </c>
      <c r="B3468" t="s">
        <v>12379</v>
      </c>
      <c r="C3468">
        <v>0</v>
      </c>
      <c r="D3468" s="221" t="s">
        <v>3057</v>
      </c>
      <c r="E3468" s="186">
        <v>46293</v>
      </c>
      <c r="F3468" t="s">
        <v>16141</v>
      </c>
      <c r="G3468" s="183" t="s">
        <v>16145</v>
      </c>
      <c r="H3468" t="s">
        <v>16146</v>
      </c>
    </row>
    <row r="3469" spans="1:8" x14ac:dyDescent="0.2">
      <c r="A3469" s="183" t="s">
        <v>12380</v>
      </c>
      <c r="B3469" t="s">
        <v>12381</v>
      </c>
      <c r="C3469">
        <v>0</v>
      </c>
      <c r="D3469" s="221" t="s">
        <v>3057</v>
      </c>
      <c r="E3469" s="186">
        <v>46293</v>
      </c>
      <c r="F3469" t="s">
        <v>16141</v>
      </c>
      <c r="G3469" s="183" t="s">
        <v>16145</v>
      </c>
      <c r="H3469" t="s">
        <v>16146</v>
      </c>
    </row>
    <row r="3470" spans="1:8" x14ac:dyDescent="0.2">
      <c r="A3470" s="183" t="s">
        <v>12382</v>
      </c>
      <c r="B3470" t="s">
        <v>12383</v>
      </c>
      <c r="C3470">
        <v>4</v>
      </c>
      <c r="D3470" s="221" t="s">
        <v>3057</v>
      </c>
      <c r="E3470" s="186">
        <v>46293</v>
      </c>
      <c r="F3470" t="s">
        <v>16141</v>
      </c>
      <c r="G3470" s="183" t="s">
        <v>16145</v>
      </c>
      <c r="H3470" t="s">
        <v>16146</v>
      </c>
    </row>
    <row r="3471" spans="1:8" x14ac:dyDescent="0.2">
      <c r="A3471" s="183" t="s">
        <v>12384</v>
      </c>
      <c r="B3471" t="s">
        <v>12385</v>
      </c>
      <c r="C3471">
        <v>0</v>
      </c>
      <c r="D3471" s="221" t="s">
        <v>3057</v>
      </c>
      <c r="E3471" s="186">
        <v>46293</v>
      </c>
      <c r="F3471" t="s">
        <v>16141</v>
      </c>
      <c r="G3471" s="183" t="s">
        <v>16145</v>
      </c>
      <c r="H3471" t="s">
        <v>16146</v>
      </c>
    </row>
    <row r="3472" spans="1:8" x14ac:dyDescent="0.2">
      <c r="A3472" s="183" t="s">
        <v>12386</v>
      </c>
      <c r="B3472" t="s">
        <v>12387</v>
      </c>
      <c r="C3472">
        <v>1</v>
      </c>
      <c r="D3472" s="221" t="s">
        <v>3057</v>
      </c>
      <c r="E3472" s="186">
        <v>46293</v>
      </c>
      <c r="F3472" t="s">
        <v>16141</v>
      </c>
      <c r="G3472" s="183" t="s">
        <v>16145</v>
      </c>
      <c r="H3472" t="s">
        <v>16146</v>
      </c>
    </row>
    <row r="3473" spans="1:8" x14ac:dyDescent="0.2">
      <c r="A3473" s="183" t="s">
        <v>12388</v>
      </c>
      <c r="B3473" t="s">
        <v>12389</v>
      </c>
      <c r="C3473">
        <v>0</v>
      </c>
      <c r="D3473" s="221" t="s">
        <v>3057</v>
      </c>
      <c r="E3473" s="186">
        <v>46293</v>
      </c>
      <c r="F3473" t="s">
        <v>16141</v>
      </c>
      <c r="G3473" s="183" t="s">
        <v>16145</v>
      </c>
      <c r="H3473" t="s">
        <v>16146</v>
      </c>
    </row>
    <row r="3474" spans="1:8" x14ac:dyDescent="0.2">
      <c r="A3474" s="183" t="s">
        <v>12390</v>
      </c>
      <c r="B3474" t="s">
        <v>12391</v>
      </c>
      <c r="C3474">
        <v>0</v>
      </c>
      <c r="D3474" s="221" t="s">
        <v>3057</v>
      </c>
      <c r="E3474" s="186">
        <v>46293</v>
      </c>
      <c r="F3474" t="s">
        <v>16141</v>
      </c>
      <c r="G3474" s="183" t="s">
        <v>16145</v>
      </c>
      <c r="H3474" t="s">
        <v>16146</v>
      </c>
    </row>
    <row r="3475" spans="1:8" x14ac:dyDescent="0.2">
      <c r="A3475" s="183" t="s">
        <v>12392</v>
      </c>
      <c r="B3475" t="s">
        <v>12393</v>
      </c>
      <c r="C3475">
        <v>0</v>
      </c>
      <c r="D3475" s="221" t="s">
        <v>3057</v>
      </c>
      <c r="E3475" s="186">
        <v>46293</v>
      </c>
      <c r="F3475" t="s">
        <v>16141</v>
      </c>
      <c r="G3475" s="183" t="s">
        <v>16145</v>
      </c>
      <c r="H3475" t="s">
        <v>16146</v>
      </c>
    </row>
    <row r="3476" spans="1:8" x14ac:dyDescent="0.2">
      <c r="A3476" s="183" t="s">
        <v>12394</v>
      </c>
      <c r="B3476" t="s">
        <v>12395</v>
      </c>
      <c r="C3476">
        <v>0</v>
      </c>
      <c r="D3476" s="221" t="s">
        <v>3057</v>
      </c>
      <c r="E3476" s="186">
        <v>46293</v>
      </c>
      <c r="F3476" t="s">
        <v>16141</v>
      </c>
      <c r="G3476" s="183" t="s">
        <v>16145</v>
      </c>
      <c r="H3476" t="s">
        <v>16146</v>
      </c>
    </row>
    <row r="3477" spans="1:8" x14ac:dyDescent="0.2">
      <c r="A3477" s="183" t="s">
        <v>12396</v>
      </c>
      <c r="B3477" t="s">
        <v>12397</v>
      </c>
      <c r="C3477">
        <v>0</v>
      </c>
      <c r="D3477" s="221" t="s">
        <v>3057</v>
      </c>
      <c r="E3477" s="186">
        <v>46293</v>
      </c>
      <c r="F3477" t="s">
        <v>16141</v>
      </c>
      <c r="G3477" s="183" t="s">
        <v>16145</v>
      </c>
      <c r="H3477" t="s">
        <v>16146</v>
      </c>
    </row>
    <row r="3478" spans="1:8" x14ac:dyDescent="0.2">
      <c r="A3478" s="183" t="s">
        <v>12398</v>
      </c>
      <c r="B3478" t="s">
        <v>12399</v>
      </c>
      <c r="C3478">
        <v>0</v>
      </c>
      <c r="D3478" s="221" t="s">
        <v>3057</v>
      </c>
      <c r="E3478" s="186">
        <v>46293</v>
      </c>
      <c r="F3478" t="s">
        <v>16141</v>
      </c>
      <c r="G3478" s="183" t="s">
        <v>16145</v>
      </c>
      <c r="H3478" t="s">
        <v>16146</v>
      </c>
    </row>
    <row r="3479" spans="1:8" x14ac:dyDescent="0.2">
      <c r="A3479" s="183" t="s">
        <v>12400</v>
      </c>
      <c r="B3479" t="s">
        <v>12401</v>
      </c>
      <c r="C3479">
        <v>0</v>
      </c>
      <c r="D3479" s="221" t="s">
        <v>3057</v>
      </c>
      <c r="E3479" s="186">
        <v>46293</v>
      </c>
      <c r="F3479" t="s">
        <v>16141</v>
      </c>
      <c r="G3479" s="183" t="s">
        <v>16145</v>
      </c>
      <c r="H3479" t="s">
        <v>16146</v>
      </c>
    </row>
    <row r="3480" spans="1:8" x14ac:dyDescent="0.2">
      <c r="A3480" s="183" t="s">
        <v>12402</v>
      </c>
      <c r="B3480" t="s">
        <v>12403</v>
      </c>
      <c r="C3480">
        <v>0</v>
      </c>
      <c r="D3480" s="221" t="s">
        <v>3057</v>
      </c>
      <c r="E3480" s="186">
        <v>46293</v>
      </c>
      <c r="F3480" t="s">
        <v>16141</v>
      </c>
      <c r="G3480" s="183" t="s">
        <v>16145</v>
      </c>
      <c r="H3480" t="s">
        <v>16146</v>
      </c>
    </row>
    <row r="3481" spans="1:8" x14ac:dyDescent="0.2">
      <c r="A3481" s="183" t="s">
        <v>12404</v>
      </c>
      <c r="B3481" t="s">
        <v>12405</v>
      </c>
      <c r="C3481">
        <v>0</v>
      </c>
      <c r="D3481" s="221" t="s">
        <v>3057</v>
      </c>
      <c r="E3481" s="186">
        <v>46293</v>
      </c>
      <c r="F3481" t="s">
        <v>16141</v>
      </c>
      <c r="G3481" s="183" t="s">
        <v>16145</v>
      </c>
      <c r="H3481" t="s">
        <v>16146</v>
      </c>
    </row>
    <row r="3482" spans="1:8" x14ac:dyDescent="0.2">
      <c r="A3482" s="183" t="s">
        <v>12406</v>
      </c>
      <c r="B3482" t="s">
        <v>12407</v>
      </c>
      <c r="C3482">
        <v>0</v>
      </c>
      <c r="D3482" s="221" t="s">
        <v>3057</v>
      </c>
      <c r="E3482" s="186">
        <v>46293</v>
      </c>
      <c r="F3482" t="s">
        <v>16141</v>
      </c>
      <c r="G3482" s="183" t="s">
        <v>16145</v>
      </c>
      <c r="H3482" t="s">
        <v>16146</v>
      </c>
    </row>
    <row r="3483" spans="1:8" x14ac:dyDescent="0.2">
      <c r="A3483" s="183" t="s">
        <v>12408</v>
      </c>
      <c r="B3483" t="s">
        <v>12409</v>
      </c>
      <c r="C3483">
        <v>0</v>
      </c>
      <c r="D3483" s="221" t="s">
        <v>3057</v>
      </c>
      <c r="E3483" s="186">
        <v>46293</v>
      </c>
      <c r="F3483" t="s">
        <v>16141</v>
      </c>
      <c r="G3483" s="183" t="s">
        <v>16145</v>
      </c>
      <c r="H3483" t="s">
        <v>16146</v>
      </c>
    </row>
    <row r="3484" spans="1:8" x14ac:dyDescent="0.2">
      <c r="A3484" s="183" t="s">
        <v>12410</v>
      </c>
      <c r="B3484" t="s">
        <v>12411</v>
      </c>
      <c r="C3484">
        <v>0</v>
      </c>
      <c r="D3484" s="221" t="s">
        <v>3057</v>
      </c>
      <c r="E3484" s="186">
        <v>46293</v>
      </c>
      <c r="F3484" t="s">
        <v>16141</v>
      </c>
      <c r="G3484" s="183" t="s">
        <v>16145</v>
      </c>
      <c r="H3484" t="s">
        <v>16146</v>
      </c>
    </row>
    <row r="3485" spans="1:8" x14ac:dyDescent="0.2">
      <c r="A3485" s="183" t="s">
        <v>12412</v>
      </c>
      <c r="B3485" t="s">
        <v>12413</v>
      </c>
      <c r="C3485">
        <v>0</v>
      </c>
      <c r="D3485" s="221" t="s">
        <v>3057</v>
      </c>
      <c r="E3485" s="186">
        <v>46293</v>
      </c>
      <c r="F3485" t="s">
        <v>16141</v>
      </c>
      <c r="G3485" s="183" t="s">
        <v>16145</v>
      </c>
      <c r="H3485" t="s">
        <v>16146</v>
      </c>
    </row>
    <row r="3486" spans="1:8" x14ac:dyDescent="0.2">
      <c r="A3486" s="183" t="s">
        <v>12414</v>
      </c>
      <c r="B3486" t="s">
        <v>12415</v>
      </c>
      <c r="C3486">
        <v>0</v>
      </c>
      <c r="D3486" s="221" t="s">
        <v>3057</v>
      </c>
      <c r="E3486" s="186">
        <v>46293</v>
      </c>
      <c r="F3486" t="s">
        <v>16141</v>
      </c>
      <c r="G3486" s="183" t="s">
        <v>16145</v>
      </c>
      <c r="H3486" t="s">
        <v>16146</v>
      </c>
    </row>
    <row r="3487" spans="1:8" x14ac:dyDescent="0.2">
      <c r="A3487" s="183" t="s">
        <v>12416</v>
      </c>
      <c r="B3487" t="s">
        <v>12417</v>
      </c>
      <c r="C3487">
        <v>0</v>
      </c>
      <c r="D3487" s="221" t="s">
        <v>3057</v>
      </c>
      <c r="E3487" s="186">
        <v>46293</v>
      </c>
      <c r="F3487" t="s">
        <v>16141</v>
      </c>
      <c r="G3487" s="183" t="s">
        <v>16145</v>
      </c>
      <c r="H3487" t="s">
        <v>16146</v>
      </c>
    </row>
    <row r="3488" spans="1:8" x14ac:dyDescent="0.2">
      <c r="A3488" s="183" t="s">
        <v>12418</v>
      </c>
      <c r="B3488" t="s">
        <v>12419</v>
      </c>
      <c r="C3488">
        <v>0</v>
      </c>
      <c r="D3488" s="221" t="s">
        <v>3057</v>
      </c>
      <c r="E3488" s="186">
        <v>46293</v>
      </c>
      <c r="F3488" t="s">
        <v>16141</v>
      </c>
      <c r="G3488" s="183" t="s">
        <v>16145</v>
      </c>
      <c r="H3488" t="s">
        <v>16146</v>
      </c>
    </row>
    <row r="3489" spans="1:8" x14ac:dyDescent="0.2">
      <c r="A3489" s="183" t="s">
        <v>12420</v>
      </c>
      <c r="B3489" t="s">
        <v>12421</v>
      </c>
      <c r="C3489">
        <v>0</v>
      </c>
      <c r="D3489" s="221" t="s">
        <v>3057</v>
      </c>
      <c r="E3489" s="186">
        <v>46293</v>
      </c>
      <c r="F3489" t="s">
        <v>16141</v>
      </c>
      <c r="G3489" s="183" t="s">
        <v>16145</v>
      </c>
      <c r="H3489" t="s">
        <v>16146</v>
      </c>
    </row>
    <row r="3490" spans="1:8" x14ac:dyDescent="0.2">
      <c r="A3490" s="183" t="s">
        <v>12422</v>
      </c>
      <c r="B3490" t="s">
        <v>12423</v>
      </c>
      <c r="C3490">
        <v>3</v>
      </c>
      <c r="D3490" s="221" t="s">
        <v>3057</v>
      </c>
      <c r="E3490" s="186">
        <v>46293</v>
      </c>
      <c r="F3490" t="s">
        <v>16141</v>
      </c>
      <c r="G3490" s="183" t="s">
        <v>16145</v>
      </c>
      <c r="H3490" t="s">
        <v>16146</v>
      </c>
    </row>
    <row r="3491" spans="1:8" x14ac:dyDescent="0.2">
      <c r="A3491" s="183" t="s">
        <v>12424</v>
      </c>
      <c r="B3491" t="s">
        <v>12425</v>
      </c>
      <c r="C3491">
        <v>3</v>
      </c>
      <c r="D3491" s="221" t="s">
        <v>3057</v>
      </c>
      <c r="E3491" s="186">
        <v>46293</v>
      </c>
      <c r="F3491" t="s">
        <v>16141</v>
      </c>
      <c r="G3491" s="183" t="s">
        <v>16145</v>
      </c>
      <c r="H3491" t="s">
        <v>16146</v>
      </c>
    </row>
    <row r="3492" spans="1:8" x14ac:dyDescent="0.2">
      <c r="A3492" s="183" t="s">
        <v>12426</v>
      </c>
      <c r="B3492" t="s">
        <v>12427</v>
      </c>
      <c r="C3492">
        <v>3</v>
      </c>
      <c r="D3492" s="221" t="s">
        <v>3057</v>
      </c>
      <c r="E3492" s="186">
        <v>46293</v>
      </c>
      <c r="F3492" t="s">
        <v>16141</v>
      </c>
      <c r="G3492" s="183" t="s">
        <v>16145</v>
      </c>
      <c r="H3492" t="s">
        <v>16146</v>
      </c>
    </row>
    <row r="3493" spans="1:8" x14ac:dyDescent="0.2">
      <c r="A3493" s="183" t="s">
        <v>12428</v>
      </c>
      <c r="B3493" t="s">
        <v>12429</v>
      </c>
      <c r="C3493">
        <v>3</v>
      </c>
      <c r="D3493" s="221" t="s">
        <v>3057</v>
      </c>
      <c r="E3493" s="186">
        <v>46293</v>
      </c>
      <c r="F3493" t="s">
        <v>16141</v>
      </c>
      <c r="G3493" s="183" t="s">
        <v>16145</v>
      </c>
      <c r="H3493" t="s">
        <v>16146</v>
      </c>
    </row>
    <row r="3494" spans="1:8" x14ac:dyDescent="0.2">
      <c r="A3494" s="183" t="s">
        <v>12430</v>
      </c>
      <c r="B3494" t="s">
        <v>12431</v>
      </c>
      <c r="C3494">
        <v>3</v>
      </c>
      <c r="D3494" s="221" t="s">
        <v>3057</v>
      </c>
      <c r="E3494" s="186">
        <v>46293</v>
      </c>
      <c r="F3494" t="s">
        <v>16141</v>
      </c>
      <c r="G3494" s="183" t="s">
        <v>16145</v>
      </c>
      <c r="H3494" t="s">
        <v>16146</v>
      </c>
    </row>
    <row r="3495" spans="1:8" x14ac:dyDescent="0.2">
      <c r="A3495" s="183" t="s">
        <v>12432</v>
      </c>
      <c r="B3495" t="s">
        <v>12433</v>
      </c>
      <c r="C3495">
        <v>3</v>
      </c>
      <c r="D3495" s="221" t="s">
        <v>3057</v>
      </c>
      <c r="E3495" s="186">
        <v>46293</v>
      </c>
      <c r="F3495" t="s">
        <v>16141</v>
      </c>
      <c r="G3495" s="183" t="s">
        <v>16145</v>
      </c>
      <c r="H3495" t="s">
        <v>16146</v>
      </c>
    </row>
    <row r="3496" spans="1:8" x14ac:dyDescent="0.2">
      <c r="A3496" s="183" t="s">
        <v>12434</v>
      </c>
      <c r="B3496" t="s">
        <v>12435</v>
      </c>
      <c r="C3496">
        <v>4</v>
      </c>
      <c r="D3496" s="221" t="s">
        <v>3057</v>
      </c>
      <c r="E3496" s="186">
        <v>46293</v>
      </c>
      <c r="F3496" t="s">
        <v>16141</v>
      </c>
      <c r="G3496" s="183" t="s">
        <v>16145</v>
      </c>
      <c r="H3496" t="s">
        <v>16146</v>
      </c>
    </row>
    <row r="3497" spans="1:8" x14ac:dyDescent="0.2">
      <c r="A3497" s="183" t="s">
        <v>12436</v>
      </c>
      <c r="B3497" t="s">
        <v>12437</v>
      </c>
      <c r="C3497">
        <v>1</v>
      </c>
      <c r="D3497" s="221" t="s">
        <v>3057</v>
      </c>
      <c r="E3497" s="186">
        <v>46293</v>
      </c>
      <c r="F3497" t="s">
        <v>16141</v>
      </c>
      <c r="G3497" s="183" t="s">
        <v>16145</v>
      </c>
      <c r="H3497" t="s">
        <v>16146</v>
      </c>
    </row>
    <row r="3498" spans="1:8" x14ac:dyDescent="0.2">
      <c r="A3498" s="183" t="s">
        <v>12438</v>
      </c>
      <c r="B3498" t="s">
        <v>12439</v>
      </c>
      <c r="C3498">
        <v>3</v>
      </c>
      <c r="D3498" s="221" t="s">
        <v>3057</v>
      </c>
      <c r="E3498" s="186">
        <v>46293</v>
      </c>
      <c r="F3498" t="s">
        <v>16141</v>
      </c>
      <c r="G3498" s="183" t="s">
        <v>16145</v>
      </c>
      <c r="H3498" t="s">
        <v>16146</v>
      </c>
    </row>
    <row r="3499" spans="1:8" x14ac:dyDescent="0.2">
      <c r="A3499" s="183" t="s">
        <v>12440</v>
      </c>
      <c r="B3499" t="s">
        <v>12441</v>
      </c>
      <c r="C3499">
        <v>1</v>
      </c>
      <c r="D3499" s="221" t="s">
        <v>3057</v>
      </c>
      <c r="E3499" s="186">
        <v>46293</v>
      </c>
      <c r="F3499" t="s">
        <v>16141</v>
      </c>
      <c r="G3499" s="183" t="s">
        <v>16145</v>
      </c>
      <c r="H3499" t="s">
        <v>16146</v>
      </c>
    </row>
    <row r="3500" spans="1:8" x14ac:dyDescent="0.2">
      <c r="A3500" s="183" t="s">
        <v>12442</v>
      </c>
      <c r="B3500" t="s">
        <v>12443</v>
      </c>
      <c r="C3500">
        <v>3</v>
      </c>
      <c r="D3500" s="221" t="s">
        <v>3057</v>
      </c>
      <c r="E3500" s="186">
        <v>46293</v>
      </c>
      <c r="F3500" t="s">
        <v>16141</v>
      </c>
      <c r="G3500" s="183" t="s">
        <v>16145</v>
      </c>
      <c r="H3500" t="s">
        <v>16146</v>
      </c>
    </row>
    <row r="3501" spans="1:8" x14ac:dyDescent="0.2">
      <c r="A3501" s="183" t="s">
        <v>12444</v>
      </c>
      <c r="B3501" t="s">
        <v>12445</v>
      </c>
      <c r="C3501">
        <v>1</v>
      </c>
      <c r="D3501" s="221" t="s">
        <v>3057</v>
      </c>
      <c r="E3501" s="186">
        <v>46293</v>
      </c>
      <c r="F3501" t="s">
        <v>16141</v>
      </c>
      <c r="G3501" s="183" t="s">
        <v>16145</v>
      </c>
      <c r="H3501" t="s">
        <v>16146</v>
      </c>
    </row>
    <row r="3502" spans="1:8" x14ac:dyDescent="0.2">
      <c r="A3502" s="183" t="s">
        <v>12446</v>
      </c>
      <c r="B3502" t="s">
        <v>12445</v>
      </c>
      <c r="C3502">
        <v>1</v>
      </c>
      <c r="D3502" s="221" t="s">
        <v>3057</v>
      </c>
      <c r="E3502" s="186">
        <v>46293</v>
      </c>
      <c r="F3502" t="s">
        <v>16141</v>
      </c>
      <c r="G3502" s="183" t="s">
        <v>16145</v>
      </c>
      <c r="H3502" t="s">
        <v>16146</v>
      </c>
    </row>
    <row r="3503" spans="1:8" x14ac:dyDescent="0.2">
      <c r="A3503" s="183" t="s">
        <v>12447</v>
      </c>
      <c r="B3503" t="s">
        <v>12157</v>
      </c>
      <c r="C3503">
        <v>1</v>
      </c>
      <c r="D3503" s="221" t="s">
        <v>3057</v>
      </c>
      <c r="E3503" s="186">
        <v>46293</v>
      </c>
      <c r="F3503" t="s">
        <v>16141</v>
      </c>
      <c r="G3503" s="183" t="s">
        <v>16145</v>
      </c>
      <c r="H3503" t="s">
        <v>16146</v>
      </c>
    </row>
    <row r="3504" spans="1:8" x14ac:dyDescent="0.2">
      <c r="A3504" s="183" t="s">
        <v>12448</v>
      </c>
      <c r="B3504" t="s">
        <v>12155</v>
      </c>
      <c r="C3504">
        <v>2</v>
      </c>
      <c r="D3504" s="221" t="s">
        <v>3057</v>
      </c>
      <c r="E3504" s="186">
        <v>46293</v>
      </c>
      <c r="F3504" t="s">
        <v>16141</v>
      </c>
      <c r="G3504" s="183" t="s">
        <v>16145</v>
      </c>
      <c r="H3504" t="s">
        <v>16146</v>
      </c>
    </row>
    <row r="3505" spans="1:8" x14ac:dyDescent="0.2">
      <c r="A3505" s="183" t="s">
        <v>12449</v>
      </c>
      <c r="B3505" t="s">
        <v>12450</v>
      </c>
      <c r="C3505">
        <v>0</v>
      </c>
      <c r="D3505" s="221" t="s">
        <v>3057</v>
      </c>
      <c r="E3505" s="186">
        <v>46293</v>
      </c>
      <c r="F3505" t="s">
        <v>16141</v>
      </c>
      <c r="G3505" s="183" t="s">
        <v>16145</v>
      </c>
      <c r="H3505" t="s">
        <v>16146</v>
      </c>
    </row>
    <row r="3506" spans="1:8" x14ac:dyDescent="0.2">
      <c r="A3506" s="183" t="s">
        <v>12451</v>
      </c>
      <c r="B3506" t="s">
        <v>12452</v>
      </c>
      <c r="C3506">
        <v>0</v>
      </c>
      <c r="D3506" s="221" t="s">
        <v>3057</v>
      </c>
      <c r="E3506" s="186">
        <v>46293</v>
      </c>
      <c r="F3506" t="s">
        <v>16141</v>
      </c>
      <c r="G3506" s="183" t="s">
        <v>16145</v>
      </c>
      <c r="H3506" t="s">
        <v>16146</v>
      </c>
    </row>
    <row r="3507" spans="1:8" x14ac:dyDescent="0.2">
      <c r="A3507" s="183" t="s">
        <v>12453</v>
      </c>
      <c r="B3507" t="s">
        <v>12454</v>
      </c>
      <c r="C3507">
        <v>0</v>
      </c>
      <c r="D3507" s="221" t="s">
        <v>3057</v>
      </c>
      <c r="E3507" s="186">
        <v>46293</v>
      </c>
      <c r="F3507" t="s">
        <v>16141</v>
      </c>
      <c r="G3507" s="183" t="s">
        <v>16145</v>
      </c>
      <c r="H3507" t="s">
        <v>16146</v>
      </c>
    </row>
    <row r="3508" spans="1:8" x14ac:dyDescent="0.2">
      <c r="A3508" s="183" t="s">
        <v>12455</v>
      </c>
      <c r="B3508" t="s">
        <v>12456</v>
      </c>
      <c r="C3508">
        <v>0</v>
      </c>
      <c r="D3508" s="221" t="s">
        <v>3057</v>
      </c>
      <c r="E3508" s="186">
        <v>46293</v>
      </c>
      <c r="F3508" t="s">
        <v>16141</v>
      </c>
      <c r="G3508" s="183" t="s">
        <v>16145</v>
      </c>
      <c r="H3508" t="s">
        <v>16146</v>
      </c>
    </row>
    <row r="3509" spans="1:8" x14ac:dyDescent="0.2">
      <c r="A3509" s="183" t="s">
        <v>12457</v>
      </c>
      <c r="B3509" t="s">
        <v>12458</v>
      </c>
      <c r="C3509">
        <v>0</v>
      </c>
      <c r="D3509" s="221" t="s">
        <v>3057</v>
      </c>
      <c r="E3509" s="186">
        <v>46293</v>
      </c>
      <c r="F3509" t="s">
        <v>16141</v>
      </c>
      <c r="G3509" s="183" t="s">
        <v>16145</v>
      </c>
      <c r="H3509" t="s">
        <v>16146</v>
      </c>
    </row>
    <row r="3510" spans="1:8" x14ac:dyDescent="0.2">
      <c r="A3510" s="183" t="s">
        <v>12459</v>
      </c>
      <c r="B3510" t="s">
        <v>12460</v>
      </c>
      <c r="C3510">
        <v>15</v>
      </c>
      <c r="D3510" s="221" t="s">
        <v>3057</v>
      </c>
      <c r="E3510" s="186">
        <v>46293</v>
      </c>
      <c r="F3510" t="s">
        <v>16141</v>
      </c>
      <c r="G3510" s="183" t="s">
        <v>16145</v>
      </c>
      <c r="H3510" t="s">
        <v>16146</v>
      </c>
    </row>
    <row r="3511" spans="1:8" x14ac:dyDescent="0.2">
      <c r="A3511" s="183" t="s">
        <v>12461</v>
      </c>
      <c r="B3511" t="s">
        <v>12462</v>
      </c>
      <c r="C3511">
        <v>0</v>
      </c>
      <c r="D3511" s="221" t="s">
        <v>3057</v>
      </c>
      <c r="E3511" s="186">
        <v>46293</v>
      </c>
      <c r="F3511" t="s">
        <v>16141</v>
      </c>
      <c r="G3511" s="183" t="s">
        <v>16145</v>
      </c>
      <c r="H3511" t="s">
        <v>16146</v>
      </c>
    </row>
    <row r="3512" spans="1:8" x14ac:dyDescent="0.2">
      <c r="A3512" s="183" t="s">
        <v>12463</v>
      </c>
      <c r="B3512" t="s">
        <v>12464</v>
      </c>
      <c r="C3512">
        <v>0</v>
      </c>
      <c r="D3512" s="221" t="s">
        <v>3057</v>
      </c>
      <c r="E3512" s="186">
        <v>46293</v>
      </c>
      <c r="F3512" t="s">
        <v>16141</v>
      </c>
      <c r="G3512" s="183" t="s">
        <v>16145</v>
      </c>
      <c r="H3512" t="s">
        <v>16146</v>
      </c>
    </row>
    <row r="3513" spans="1:8" x14ac:dyDescent="0.2">
      <c r="A3513" s="183" t="s">
        <v>12465</v>
      </c>
      <c r="B3513" t="s">
        <v>12466</v>
      </c>
      <c r="C3513">
        <v>0</v>
      </c>
      <c r="D3513" s="221" t="s">
        <v>3057</v>
      </c>
      <c r="E3513" s="186">
        <v>46293</v>
      </c>
      <c r="F3513" t="s">
        <v>16141</v>
      </c>
      <c r="G3513" s="183" t="s">
        <v>16145</v>
      </c>
      <c r="H3513" t="s">
        <v>16146</v>
      </c>
    </row>
    <row r="3514" spans="1:8" x14ac:dyDescent="0.2">
      <c r="A3514" s="183" t="s">
        <v>12467</v>
      </c>
      <c r="B3514" t="s">
        <v>12468</v>
      </c>
      <c r="C3514">
        <v>89</v>
      </c>
      <c r="D3514" s="221" t="s">
        <v>3057</v>
      </c>
      <c r="E3514" s="186">
        <v>46293</v>
      </c>
      <c r="F3514" t="s">
        <v>16141</v>
      </c>
      <c r="G3514" s="183" t="s">
        <v>16145</v>
      </c>
      <c r="H3514" t="s">
        <v>16146</v>
      </c>
    </row>
    <row r="3515" spans="1:8" x14ac:dyDescent="0.2">
      <c r="A3515" s="183" t="s">
        <v>12469</v>
      </c>
      <c r="B3515" t="s">
        <v>12470</v>
      </c>
      <c r="C3515">
        <v>0</v>
      </c>
      <c r="D3515" s="221" t="s">
        <v>3057</v>
      </c>
      <c r="E3515" s="186">
        <v>46293</v>
      </c>
      <c r="F3515" t="s">
        <v>16141</v>
      </c>
      <c r="G3515" s="183" t="s">
        <v>16145</v>
      </c>
      <c r="H3515" t="s">
        <v>16146</v>
      </c>
    </row>
    <row r="3516" spans="1:8" x14ac:dyDescent="0.2">
      <c r="A3516" s="183" t="s">
        <v>12471</v>
      </c>
      <c r="B3516" t="s">
        <v>12472</v>
      </c>
      <c r="C3516">
        <v>0</v>
      </c>
      <c r="D3516" s="221" t="s">
        <v>3057</v>
      </c>
      <c r="E3516" s="186">
        <v>46293</v>
      </c>
      <c r="F3516" t="s">
        <v>16141</v>
      </c>
      <c r="G3516" s="183" t="s">
        <v>16145</v>
      </c>
      <c r="H3516" t="s">
        <v>16146</v>
      </c>
    </row>
    <row r="3517" spans="1:8" x14ac:dyDescent="0.2">
      <c r="A3517" s="183" t="s">
        <v>12473</v>
      </c>
      <c r="B3517" t="s">
        <v>12474</v>
      </c>
      <c r="C3517">
        <v>0</v>
      </c>
      <c r="D3517" s="221" t="s">
        <v>3057</v>
      </c>
      <c r="E3517" s="186">
        <v>46293</v>
      </c>
      <c r="F3517" t="s">
        <v>16141</v>
      </c>
      <c r="G3517" s="183" t="s">
        <v>16145</v>
      </c>
      <c r="H3517" t="s">
        <v>16146</v>
      </c>
    </row>
    <row r="3518" spans="1:8" x14ac:dyDescent="0.2">
      <c r="A3518" s="183" t="s">
        <v>12475</v>
      </c>
      <c r="B3518" t="s">
        <v>12476</v>
      </c>
      <c r="C3518">
        <v>0</v>
      </c>
      <c r="D3518" s="221" t="s">
        <v>3057</v>
      </c>
      <c r="E3518" s="186">
        <v>46293</v>
      </c>
      <c r="F3518" t="s">
        <v>16141</v>
      </c>
      <c r="G3518" s="183" t="s">
        <v>16145</v>
      </c>
      <c r="H3518" t="s">
        <v>16146</v>
      </c>
    </row>
    <row r="3519" spans="1:8" x14ac:dyDescent="0.2">
      <c r="A3519" s="183" t="s">
        <v>12477</v>
      </c>
      <c r="B3519" t="s">
        <v>12478</v>
      </c>
      <c r="C3519">
        <v>10</v>
      </c>
      <c r="D3519" s="221" t="s">
        <v>3057</v>
      </c>
      <c r="E3519" s="186">
        <v>46293</v>
      </c>
      <c r="F3519" t="s">
        <v>16141</v>
      </c>
      <c r="G3519" s="183" t="s">
        <v>16145</v>
      </c>
      <c r="H3519" t="s">
        <v>16146</v>
      </c>
    </row>
    <row r="3520" spans="1:8" x14ac:dyDescent="0.2">
      <c r="A3520" s="183" t="s">
        <v>12479</v>
      </c>
      <c r="B3520" t="s">
        <v>12480</v>
      </c>
      <c r="C3520">
        <v>0</v>
      </c>
      <c r="D3520" s="221" t="s">
        <v>3057</v>
      </c>
      <c r="E3520" s="186">
        <v>46293</v>
      </c>
      <c r="F3520" t="s">
        <v>16141</v>
      </c>
      <c r="G3520" s="183" t="s">
        <v>16145</v>
      </c>
      <c r="H3520" t="s">
        <v>16146</v>
      </c>
    </row>
    <row r="3521" spans="1:8" x14ac:dyDescent="0.2">
      <c r="A3521" s="183" t="s">
        <v>12481</v>
      </c>
      <c r="B3521" t="s">
        <v>12482</v>
      </c>
      <c r="C3521">
        <v>0</v>
      </c>
      <c r="D3521" s="221" t="s">
        <v>3057</v>
      </c>
      <c r="E3521" s="186">
        <v>46293</v>
      </c>
      <c r="F3521" t="s">
        <v>16141</v>
      </c>
      <c r="G3521" s="183" t="s">
        <v>16145</v>
      </c>
      <c r="H3521" t="s">
        <v>16146</v>
      </c>
    </row>
    <row r="3522" spans="1:8" x14ac:dyDescent="0.2">
      <c r="A3522" s="183" t="s">
        <v>12483</v>
      </c>
      <c r="B3522" t="s">
        <v>12484</v>
      </c>
      <c r="C3522">
        <v>100</v>
      </c>
      <c r="D3522" s="221" t="s">
        <v>3057</v>
      </c>
      <c r="E3522" s="186">
        <v>46293</v>
      </c>
      <c r="F3522" t="s">
        <v>16141</v>
      </c>
      <c r="G3522" s="183" t="s">
        <v>16145</v>
      </c>
      <c r="H3522" t="s">
        <v>16146</v>
      </c>
    </row>
    <row r="3523" spans="1:8" x14ac:dyDescent="0.2">
      <c r="A3523" s="183" t="s">
        <v>12485</v>
      </c>
      <c r="B3523" t="s">
        <v>12486</v>
      </c>
      <c r="C3523">
        <v>0</v>
      </c>
      <c r="D3523" s="221" t="s">
        <v>3057</v>
      </c>
      <c r="E3523" s="186">
        <v>46293</v>
      </c>
      <c r="F3523" t="s">
        <v>16141</v>
      </c>
      <c r="G3523" s="183" t="s">
        <v>16145</v>
      </c>
      <c r="H3523" t="s">
        <v>16146</v>
      </c>
    </row>
    <row r="3524" spans="1:8" x14ac:dyDescent="0.2">
      <c r="A3524" s="183" t="s">
        <v>12487</v>
      </c>
      <c r="B3524" t="s">
        <v>12488</v>
      </c>
      <c r="C3524">
        <v>0</v>
      </c>
      <c r="D3524" s="221" t="s">
        <v>3057</v>
      </c>
      <c r="E3524" s="186">
        <v>46293</v>
      </c>
      <c r="F3524" t="s">
        <v>16141</v>
      </c>
      <c r="G3524" s="183" t="s">
        <v>16145</v>
      </c>
      <c r="H3524" t="s">
        <v>16146</v>
      </c>
    </row>
    <row r="3525" spans="1:8" x14ac:dyDescent="0.2">
      <c r="A3525" s="183" t="s">
        <v>12489</v>
      </c>
      <c r="B3525" t="s">
        <v>12490</v>
      </c>
      <c r="C3525">
        <v>297</v>
      </c>
      <c r="D3525" s="221" t="s">
        <v>3057</v>
      </c>
      <c r="E3525" s="186">
        <v>46293</v>
      </c>
      <c r="F3525" t="s">
        <v>16141</v>
      </c>
      <c r="G3525" s="183" t="s">
        <v>16145</v>
      </c>
      <c r="H3525" t="s">
        <v>16146</v>
      </c>
    </row>
    <row r="3526" spans="1:8" x14ac:dyDescent="0.2">
      <c r="A3526" s="183" t="s">
        <v>12491</v>
      </c>
      <c r="B3526" t="s">
        <v>12492</v>
      </c>
      <c r="C3526">
        <v>0</v>
      </c>
      <c r="D3526" s="221" t="s">
        <v>3057</v>
      </c>
      <c r="E3526" s="186">
        <v>46293</v>
      </c>
      <c r="F3526" t="s">
        <v>16141</v>
      </c>
      <c r="G3526" s="183" t="s">
        <v>16145</v>
      </c>
      <c r="H3526" t="s">
        <v>16146</v>
      </c>
    </row>
    <row r="3527" spans="1:8" x14ac:dyDescent="0.2">
      <c r="A3527" s="183" t="s">
        <v>12493</v>
      </c>
      <c r="B3527" t="s">
        <v>12494</v>
      </c>
      <c r="C3527">
        <v>100</v>
      </c>
      <c r="D3527" s="221" t="s">
        <v>3057</v>
      </c>
      <c r="E3527" s="186">
        <v>46293</v>
      </c>
      <c r="F3527" t="s">
        <v>16141</v>
      </c>
      <c r="G3527" s="183" t="s">
        <v>16145</v>
      </c>
      <c r="H3527" t="s">
        <v>16146</v>
      </c>
    </row>
    <row r="3528" spans="1:8" x14ac:dyDescent="0.2">
      <c r="A3528" s="183" t="s">
        <v>12495</v>
      </c>
      <c r="B3528" t="s">
        <v>12496</v>
      </c>
      <c r="C3528">
        <v>1</v>
      </c>
      <c r="D3528" s="221" t="s">
        <v>3057</v>
      </c>
      <c r="E3528" s="186">
        <v>46293</v>
      </c>
      <c r="F3528" t="s">
        <v>16141</v>
      </c>
      <c r="G3528" s="183" t="s">
        <v>16145</v>
      </c>
      <c r="H3528" t="s">
        <v>16146</v>
      </c>
    </row>
    <row r="3529" spans="1:8" x14ac:dyDescent="0.2">
      <c r="A3529" s="183" t="s">
        <v>12497</v>
      </c>
      <c r="B3529" t="s">
        <v>12498</v>
      </c>
      <c r="C3529">
        <v>35</v>
      </c>
      <c r="D3529" s="221" t="s">
        <v>3057</v>
      </c>
      <c r="E3529" s="186">
        <v>46293</v>
      </c>
      <c r="F3529" t="s">
        <v>16141</v>
      </c>
      <c r="G3529" s="183" t="s">
        <v>16145</v>
      </c>
      <c r="H3529" t="s">
        <v>16146</v>
      </c>
    </row>
    <row r="3530" spans="1:8" x14ac:dyDescent="0.2">
      <c r="A3530" s="183" t="s">
        <v>12499</v>
      </c>
      <c r="B3530" t="s">
        <v>12500</v>
      </c>
      <c r="C3530">
        <v>0</v>
      </c>
      <c r="D3530" s="221" t="s">
        <v>3057</v>
      </c>
      <c r="E3530" s="186">
        <v>46293</v>
      </c>
      <c r="F3530" t="s">
        <v>16141</v>
      </c>
      <c r="G3530" s="183" t="s">
        <v>16145</v>
      </c>
      <c r="H3530" t="s">
        <v>16146</v>
      </c>
    </row>
    <row r="3531" spans="1:8" x14ac:dyDescent="0.2">
      <c r="A3531" s="183" t="s">
        <v>12501</v>
      </c>
      <c r="B3531" t="s">
        <v>12502</v>
      </c>
      <c r="C3531">
        <v>10</v>
      </c>
      <c r="D3531" s="221" t="s">
        <v>3057</v>
      </c>
      <c r="E3531" s="186">
        <v>46293</v>
      </c>
      <c r="F3531" t="s">
        <v>16141</v>
      </c>
      <c r="G3531" s="183" t="s">
        <v>16145</v>
      </c>
      <c r="H3531" t="s">
        <v>16146</v>
      </c>
    </row>
    <row r="3532" spans="1:8" x14ac:dyDescent="0.2">
      <c r="A3532" s="183" t="s">
        <v>12503</v>
      </c>
      <c r="B3532" t="s">
        <v>12504</v>
      </c>
      <c r="C3532">
        <v>0</v>
      </c>
      <c r="D3532" s="221" t="s">
        <v>3057</v>
      </c>
      <c r="E3532" s="186">
        <v>46293</v>
      </c>
      <c r="F3532" t="s">
        <v>16141</v>
      </c>
      <c r="G3532" s="183" t="s">
        <v>16145</v>
      </c>
      <c r="H3532" t="s">
        <v>16146</v>
      </c>
    </row>
    <row r="3533" spans="1:8" x14ac:dyDescent="0.2">
      <c r="A3533" s="183" t="s">
        <v>12505</v>
      </c>
      <c r="B3533" t="s">
        <v>12506</v>
      </c>
      <c r="C3533">
        <v>18</v>
      </c>
      <c r="D3533" s="221" t="s">
        <v>3057</v>
      </c>
      <c r="E3533" s="186">
        <v>46293</v>
      </c>
      <c r="F3533" t="s">
        <v>16141</v>
      </c>
      <c r="G3533" s="183" t="s">
        <v>16145</v>
      </c>
      <c r="H3533" t="s">
        <v>16146</v>
      </c>
    </row>
    <row r="3534" spans="1:8" x14ac:dyDescent="0.2">
      <c r="A3534" s="183" t="s">
        <v>12507</v>
      </c>
      <c r="B3534" t="s">
        <v>12508</v>
      </c>
      <c r="C3534">
        <v>0</v>
      </c>
      <c r="D3534" s="221" t="s">
        <v>3057</v>
      </c>
      <c r="E3534" s="186">
        <v>46293</v>
      </c>
      <c r="F3534" t="s">
        <v>16141</v>
      </c>
      <c r="G3534" s="183" t="s">
        <v>16145</v>
      </c>
      <c r="H3534" t="s">
        <v>16146</v>
      </c>
    </row>
    <row r="3535" spans="1:8" x14ac:dyDescent="0.2">
      <c r="A3535" s="183" t="s">
        <v>12509</v>
      </c>
      <c r="B3535" t="s">
        <v>12510</v>
      </c>
      <c r="C3535">
        <v>0</v>
      </c>
      <c r="D3535" s="221" t="s">
        <v>3057</v>
      </c>
      <c r="E3535" s="186">
        <v>46293</v>
      </c>
      <c r="F3535" t="s">
        <v>16141</v>
      </c>
      <c r="G3535" s="183" t="s">
        <v>16145</v>
      </c>
      <c r="H3535" t="s">
        <v>16146</v>
      </c>
    </row>
    <row r="3536" spans="1:8" x14ac:dyDescent="0.2">
      <c r="A3536" s="183" t="s">
        <v>12511</v>
      </c>
      <c r="B3536" t="s">
        <v>12512</v>
      </c>
      <c r="C3536">
        <v>10</v>
      </c>
      <c r="D3536" s="221" t="s">
        <v>3057</v>
      </c>
      <c r="E3536" s="186">
        <v>46293</v>
      </c>
      <c r="F3536" t="s">
        <v>16141</v>
      </c>
      <c r="G3536" s="183" t="s">
        <v>16145</v>
      </c>
      <c r="H3536" t="s">
        <v>16146</v>
      </c>
    </row>
    <row r="3537" spans="1:8" x14ac:dyDescent="0.2">
      <c r="A3537" s="183" t="s">
        <v>12513</v>
      </c>
      <c r="B3537" t="s">
        <v>12514</v>
      </c>
      <c r="C3537">
        <v>13</v>
      </c>
      <c r="D3537" s="221" t="s">
        <v>3057</v>
      </c>
      <c r="E3537" s="186">
        <v>46293</v>
      </c>
      <c r="F3537" t="s">
        <v>16141</v>
      </c>
      <c r="G3537" s="183" t="s">
        <v>16145</v>
      </c>
      <c r="H3537" t="s">
        <v>16146</v>
      </c>
    </row>
    <row r="3538" spans="1:8" x14ac:dyDescent="0.2">
      <c r="A3538" s="183" t="s">
        <v>12515</v>
      </c>
      <c r="B3538" t="s">
        <v>12516</v>
      </c>
      <c r="C3538">
        <v>0</v>
      </c>
      <c r="D3538" s="221" t="s">
        <v>3057</v>
      </c>
      <c r="E3538" s="186">
        <v>46293</v>
      </c>
      <c r="F3538" t="s">
        <v>16141</v>
      </c>
      <c r="G3538" s="183" t="s">
        <v>16145</v>
      </c>
      <c r="H3538" t="s">
        <v>16146</v>
      </c>
    </row>
    <row r="3539" spans="1:8" x14ac:dyDescent="0.2">
      <c r="A3539" s="183" t="s">
        <v>12517</v>
      </c>
      <c r="B3539" t="s">
        <v>12518</v>
      </c>
      <c r="C3539">
        <v>0</v>
      </c>
      <c r="D3539" s="221" t="s">
        <v>3057</v>
      </c>
      <c r="E3539" s="186">
        <v>46293</v>
      </c>
      <c r="F3539" t="s">
        <v>16141</v>
      </c>
      <c r="G3539" s="183" t="s">
        <v>16145</v>
      </c>
      <c r="H3539" t="s">
        <v>16146</v>
      </c>
    </row>
    <row r="3540" spans="1:8" x14ac:dyDescent="0.2">
      <c r="A3540" s="183" t="s">
        <v>12519</v>
      </c>
      <c r="B3540" t="s">
        <v>12520</v>
      </c>
      <c r="C3540">
        <v>0</v>
      </c>
      <c r="D3540" s="221" t="s">
        <v>3057</v>
      </c>
      <c r="E3540" s="186">
        <v>46293</v>
      </c>
      <c r="F3540" t="s">
        <v>16141</v>
      </c>
      <c r="G3540" s="183" t="s">
        <v>16145</v>
      </c>
      <c r="H3540" t="s">
        <v>16146</v>
      </c>
    </row>
    <row r="3541" spans="1:8" x14ac:dyDescent="0.2">
      <c r="A3541" s="183" t="s">
        <v>12521</v>
      </c>
      <c r="B3541" t="s">
        <v>12522</v>
      </c>
      <c r="C3541">
        <v>0</v>
      </c>
      <c r="D3541" s="221" t="s">
        <v>3057</v>
      </c>
      <c r="E3541" s="186">
        <v>46293</v>
      </c>
      <c r="F3541" t="s">
        <v>16141</v>
      </c>
      <c r="G3541" s="183" t="s">
        <v>16145</v>
      </c>
      <c r="H3541" t="s">
        <v>16146</v>
      </c>
    </row>
    <row r="3542" spans="1:8" x14ac:dyDescent="0.2">
      <c r="A3542" s="183" t="s">
        <v>12523</v>
      </c>
      <c r="B3542" t="s">
        <v>12524</v>
      </c>
      <c r="C3542">
        <v>0</v>
      </c>
      <c r="D3542" s="221" t="s">
        <v>3057</v>
      </c>
      <c r="E3542" s="186">
        <v>46293</v>
      </c>
      <c r="F3542" t="s">
        <v>16141</v>
      </c>
      <c r="G3542" s="183" t="s">
        <v>16145</v>
      </c>
      <c r="H3542" t="s">
        <v>16146</v>
      </c>
    </row>
    <row r="3543" spans="1:8" x14ac:dyDescent="0.2">
      <c r="A3543" s="183" t="s">
        <v>12525</v>
      </c>
      <c r="B3543" t="s">
        <v>12526</v>
      </c>
      <c r="C3543">
        <v>0</v>
      </c>
      <c r="D3543" s="221" t="s">
        <v>3057</v>
      </c>
      <c r="E3543" s="186">
        <v>46293</v>
      </c>
      <c r="F3543" t="s">
        <v>16141</v>
      </c>
      <c r="G3543" s="183" t="s">
        <v>16145</v>
      </c>
      <c r="H3543" t="s">
        <v>16146</v>
      </c>
    </row>
    <row r="3544" spans="1:8" x14ac:dyDescent="0.2">
      <c r="A3544" s="183" t="s">
        <v>12527</v>
      </c>
      <c r="B3544" t="s">
        <v>12528</v>
      </c>
      <c r="C3544">
        <v>0</v>
      </c>
      <c r="D3544" s="221" t="s">
        <v>3057</v>
      </c>
      <c r="E3544" s="186">
        <v>46293</v>
      </c>
      <c r="F3544" t="s">
        <v>16141</v>
      </c>
      <c r="G3544" s="183" t="s">
        <v>16145</v>
      </c>
      <c r="H3544" t="s">
        <v>16146</v>
      </c>
    </row>
    <row r="3545" spans="1:8" x14ac:dyDescent="0.2">
      <c r="A3545" s="183" t="s">
        <v>12529</v>
      </c>
      <c r="B3545" t="s">
        <v>12530</v>
      </c>
      <c r="C3545">
        <v>0</v>
      </c>
      <c r="D3545" s="221" t="s">
        <v>3057</v>
      </c>
      <c r="E3545" s="186">
        <v>46293</v>
      </c>
      <c r="F3545" t="s">
        <v>16141</v>
      </c>
      <c r="G3545" s="183" t="s">
        <v>16145</v>
      </c>
      <c r="H3545" t="s">
        <v>16146</v>
      </c>
    </row>
    <row r="3546" spans="1:8" x14ac:dyDescent="0.2">
      <c r="A3546" s="183" t="s">
        <v>12531</v>
      </c>
      <c r="B3546" t="s">
        <v>12532</v>
      </c>
      <c r="C3546">
        <v>0</v>
      </c>
      <c r="D3546" s="221" t="s">
        <v>3057</v>
      </c>
      <c r="E3546" s="186">
        <v>46293</v>
      </c>
      <c r="F3546" t="s">
        <v>16141</v>
      </c>
      <c r="G3546" s="183" t="s">
        <v>16145</v>
      </c>
      <c r="H3546" t="s">
        <v>16146</v>
      </c>
    </row>
    <row r="3547" spans="1:8" x14ac:dyDescent="0.2">
      <c r="A3547" s="183" t="s">
        <v>12533</v>
      </c>
      <c r="B3547" t="s">
        <v>12534</v>
      </c>
      <c r="C3547">
        <v>23</v>
      </c>
      <c r="D3547" s="221" t="s">
        <v>3057</v>
      </c>
      <c r="E3547" s="186">
        <v>46293</v>
      </c>
      <c r="F3547" t="s">
        <v>16141</v>
      </c>
      <c r="G3547" s="183" t="s">
        <v>16145</v>
      </c>
      <c r="H3547" t="s">
        <v>16146</v>
      </c>
    </row>
    <row r="3548" spans="1:8" x14ac:dyDescent="0.2">
      <c r="A3548" s="183" t="s">
        <v>12535</v>
      </c>
      <c r="B3548" t="s">
        <v>12536</v>
      </c>
      <c r="C3548">
        <v>0</v>
      </c>
      <c r="D3548" s="221" t="s">
        <v>3057</v>
      </c>
      <c r="E3548" s="186">
        <v>46293</v>
      </c>
      <c r="F3548" t="s">
        <v>16141</v>
      </c>
      <c r="G3548" s="183" t="s">
        <v>16145</v>
      </c>
      <c r="H3548" t="s">
        <v>16146</v>
      </c>
    </row>
    <row r="3549" spans="1:8" x14ac:dyDescent="0.2">
      <c r="A3549" s="183" t="s">
        <v>12537</v>
      </c>
      <c r="B3549" t="s">
        <v>12538</v>
      </c>
      <c r="C3549">
        <v>14</v>
      </c>
      <c r="D3549" s="221" t="s">
        <v>3057</v>
      </c>
      <c r="E3549" s="186">
        <v>46293</v>
      </c>
      <c r="F3549" t="s">
        <v>16141</v>
      </c>
      <c r="G3549" s="183" t="s">
        <v>16145</v>
      </c>
      <c r="H3549" t="s">
        <v>16146</v>
      </c>
    </row>
    <row r="3550" spans="1:8" x14ac:dyDescent="0.2">
      <c r="A3550" s="183" t="s">
        <v>12539</v>
      </c>
      <c r="B3550" t="s">
        <v>12540</v>
      </c>
      <c r="C3550">
        <v>29</v>
      </c>
      <c r="D3550" s="221" t="s">
        <v>3057</v>
      </c>
      <c r="E3550" s="186">
        <v>46293</v>
      </c>
      <c r="F3550" t="s">
        <v>16141</v>
      </c>
      <c r="G3550" s="183" t="s">
        <v>16145</v>
      </c>
      <c r="H3550" t="s">
        <v>16146</v>
      </c>
    </row>
    <row r="3551" spans="1:8" x14ac:dyDescent="0.2">
      <c r="A3551" s="183" t="s">
        <v>12541</v>
      </c>
      <c r="B3551" t="s">
        <v>12542</v>
      </c>
      <c r="C3551">
        <v>0</v>
      </c>
      <c r="D3551" s="221" t="s">
        <v>3057</v>
      </c>
      <c r="E3551" s="186">
        <v>46293</v>
      </c>
      <c r="F3551" t="s">
        <v>16141</v>
      </c>
      <c r="G3551" s="183" t="s">
        <v>16145</v>
      </c>
      <c r="H3551" t="s">
        <v>16146</v>
      </c>
    </row>
    <row r="3552" spans="1:8" x14ac:dyDescent="0.2">
      <c r="A3552" s="183" t="s">
        <v>12543</v>
      </c>
      <c r="B3552" t="s">
        <v>12544</v>
      </c>
      <c r="C3552">
        <v>0</v>
      </c>
      <c r="D3552" s="221" t="s">
        <v>3057</v>
      </c>
      <c r="E3552" s="186">
        <v>46293</v>
      </c>
      <c r="F3552" t="s">
        <v>16141</v>
      </c>
      <c r="G3552" s="183" t="s">
        <v>16145</v>
      </c>
      <c r="H3552" t="s">
        <v>16146</v>
      </c>
    </row>
    <row r="3553" spans="1:8" x14ac:dyDescent="0.2">
      <c r="A3553" s="183" t="s">
        <v>12545</v>
      </c>
      <c r="B3553" t="s">
        <v>12540</v>
      </c>
      <c r="C3553">
        <v>80</v>
      </c>
      <c r="D3553" s="221" t="s">
        <v>3057</v>
      </c>
      <c r="E3553" s="186">
        <v>46293</v>
      </c>
      <c r="F3553" t="s">
        <v>16141</v>
      </c>
      <c r="G3553" s="183" t="s">
        <v>16145</v>
      </c>
      <c r="H3553" t="s">
        <v>16146</v>
      </c>
    </row>
    <row r="3554" spans="1:8" x14ac:dyDescent="0.2">
      <c r="A3554" s="183" t="s">
        <v>12546</v>
      </c>
      <c r="B3554" t="s">
        <v>12547</v>
      </c>
      <c r="C3554">
        <v>0</v>
      </c>
      <c r="D3554" s="221" t="s">
        <v>3057</v>
      </c>
      <c r="E3554" s="186">
        <v>46293</v>
      </c>
      <c r="F3554" t="s">
        <v>16141</v>
      </c>
      <c r="G3554" s="183" t="s">
        <v>16145</v>
      </c>
      <c r="H3554" t="s">
        <v>16146</v>
      </c>
    </row>
    <row r="3555" spans="1:8" x14ac:dyDescent="0.2">
      <c r="A3555" s="183" t="s">
        <v>12548</v>
      </c>
      <c r="B3555" t="s">
        <v>12549</v>
      </c>
      <c r="C3555">
        <v>77</v>
      </c>
      <c r="D3555" s="221" t="s">
        <v>3057</v>
      </c>
      <c r="E3555" s="186">
        <v>46293</v>
      </c>
      <c r="F3555" t="s">
        <v>16141</v>
      </c>
      <c r="G3555" s="183" t="s">
        <v>16145</v>
      </c>
      <c r="H3555" t="s">
        <v>16146</v>
      </c>
    </row>
    <row r="3556" spans="1:8" x14ac:dyDescent="0.2">
      <c r="A3556" s="183" t="s">
        <v>12550</v>
      </c>
      <c r="B3556" t="s">
        <v>12551</v>
      </c>
      <c r="C3556">
        <v>0</v>
      </c>
      <c r="D3556" s="221" t="s">
        <v>3057</v>
      </c>
      <c r="E3556" s="186">
        <v>46293</v>
      </c>
      <c r="F3556" t="s">
        <v>16141</v>
      </c>
      <c r="G3556" s="183" t="s">
        <v>16145</v>
      </c>
      <c r="H3556" t="s">
        <v>16146</v>
      </c>
    </row>
    <row r="3557" spans="1:8" x14ac:dyDescent="0.2">
      <c r="A3557" s="183" t="s">
        <v>12552</v>
      </c>
      <c r="B3557" t="s">
        <v>12553</v>
      </c>
      <c r="C3557">
        <v>0</v>
      </c>
      <c r="D3557" s="221" t="s">
        <v>3057</v>
      </c>
      <c r="E3557" s="186">
        <v>46293</v>
      </c>
      <c r="F3557" t="s">
        <v>16141</v>
      </c>
      <c r="G3557" s="183" t="s">
        <v>16145</v>
      </c>
      <c r="H3557" t="s">
        <v>16146</v>
      </c>
    </row>
    <row r="3558" spans="1:8" x14ac:dyDescent="0.2">
      <c r="A3558" s="183" t="s">
        <v>12554</v>
      </c>
      <c r="B3558" t="s">
        <v>12555</v>
      </c>
      <c r="C3558">
        <v>0</v>
      </c>
      <c r="D3558" s="221" t="s">
        <v>3057</v>
      </c>
      <c r="E3558" s="186">
        <v>46293</v>
      </c>
      <c r="F3558" t="s">
        <v>16141</v>
      </c>
      <c r="G3558" s="183" t="s">
        <v>16145</v>
      </c>
      <c r="H3558" t="s">
        <v>16146</v>
      </c>
    </row>
    <row r="3559" spans="1:8" x14ac:dyDescent="0.2">
      <c r="A3559" s="183" t="s">
        <v>12556</v>
      </c>
      <c r="B3559" t="s">
        <v>12557</v>
      </c>
      <c r="C3559">
        <v>392</v>
      </c>
      <c r="D3559" s="221" t="s">
        <v>3057</v>
      </c>
      <c r="E3559" s="186">
        <v>46293</v>
      </c>
      <c r="F3559" t="s">
        <v>16141</v>
      </c>
      <c r="G3559" s="183" t="s">
        <v>16145</v>
      </c>
      <c r="H3559" t="s">
        <v>16146</v>
      </c>
    </row>
    <row r="3560" spans="1:8" x14ac:dyDescent="0.2">
      <c r="A3560" s="183" t="s">
        <v>12558</v>
      </c>
      <c r="B3560" t="s">
        <v>12559</v>
      </c>
      <c r="C3560">
        <v>0</v>
      </c>
      <c r="D3560" s="221" t="s">
        <v>3057</v>
      </c>
      <c r="E3560" s="186">
        <v>46293</v>
      </c>
      <c r="F3560" t="s">
        <v>16141</v>
      </c>
      <c r="G3560" s="183" t="s">
        <v>16145</v>
      </c>
      <c r="H3560" t="s">
        <v>16146</v>
      </c>
    </row>
    <row r="3561" spans="1:8" x14ac:dyDescent="0.2">
      <c r="A3561" s="183" t="s">
        <v>12560</v>
      </c>
      <c r="B3561" t="s">
        <v>12561</v>
      </c>
      <c r="C3561">
        <v>0</v>
      </c>
      <c r="D3561" s="221" t="s">
        <v>3057</v>
      </c>
      <c r="E3561" s="186">
        <v>46293</v>
      </c>
      <c r="F3561" t="s">
        <v>16141</v>
      </c>
      <c r="G3561" s="183" t="s">
        <v>16145</v>
      </c>
      <c r="H3561" t="s">
        <v>16146</v>
      </c>
    </row>
    <row r="3562" spans="1:8" x14ac:dyDescent="0.2">
      <c r="A3562" s="183" t="s">
        <v>12562</v>
      </c>
      <c r="B3562" t="s">
        <v>12563</v>
      </c>
      <c r="C3562">
        <v>0</v>
      </c>
      <c r="D3562" s="221" t="s">
        <v>3057</v>
      </c>
      <c r="E3562" s="186">
        <v>46293</v>
      </c>
      <c r="F3562" t="s">
        <v>16141</v>
      </c>
      <c r="G3562" s="183" t="s">
        <v>16145</v>
      </c>
      <c r="H3562" t="s">
        <v>16146</v>
      </c>
    </row>
    <row r="3563" spans="1:8" x14ac:dyDescent="0.2">
      <c r="A3563" s="183" t="s">
        <v>12564</v>
      </c>
      <c r="B3563" t="s">
        <v>12565</v>
      </c>
      <c r="C3563">
        <v>2</v>
      </c>
      <c r="D3563" s="221" t="s">
        <v>3057</v>
      </c>
      <c r="E3563" s="186">
        <v>46293</v>
      </c>
      <c r="F3563" t="s">
        <v>16141</v>
      </c>
      <c r="G3563" s="183" t="s">
        <v>16145</v>
      </c>
      <c r="H3563" t="s">
        <v>16146</v>
      </c>
    </row>
    <row r="3564" spans="1:8" x14ac:dyDescent="0.2">
      <c r="A3564" s="183" t="s">
        <v>12566</v>
      </c>
      <c r="B3564" t="s">
        <v>12567</v>
      </c>
      <c r="C3564">
        <v>0</v>
      </c>
      <c r="D3564" s="221" t="s">
        <v>3057</v>
      </c>
      <c r="E3564" s="186">
        <v>46293</v>
      </c>
      <c r="F3564" t="s">
        <v>16141</v>
      </c>
      <c r="G3564" s="183" t="s">
        <v>16145</v>
      </c>
      <c r="H3564" t="s">
        <v>16146</v>
      </c>
    </row>
    <row r="3565" spans="1:8" x14ac:dyDescent="0.2">
      <c r="A3565" s="183" t="s">
        <v>12568</v>
      </c>
      <c r="B3565" t="s">
        <v>12569</v>
      </c>
      <c r="C3565">
        <v>0</v>
      </c>
      <c r="D3565" s="221" t="s">
        <v>3057</v>
      </c>
      <c r="E3565" s="186">
        <v>46293</v>
      </c>
      <c r="F3565" t="s">
        <v>16141</v>
      </c>
      <c r="G3565" s="183" t="s">
        <v>16145</v>
      </c>
      <c r="H3565" t="s">
        <v>16146</v>
      </c>
    </row>
    <row r="3566" spans="1:8" x14ac:dyDescent="0.2">
      <c r="A3566" s="183" t="s">
        <v>12570</v>
      </c>
      <c r="B3566" t="s">
        <v>12571</v>
      </c>
      <c r="C3566">
        <v>0</v>
      </c>
      <c r="D3566" s="221" t="s">
        <v>3057</v>
      </c>
      <c r="E3566" s="186">
        <v>46293</v>
      </c>
      <c r="F3566" t="s">
        <v>16141</v>
      </c>
      <c r="G3566" s="183" t="s">
        <v>16145</v>
      </c>
      <c r="H3566" t="s">
        <v>16146</v>
      </c>
    </row>
    <row r="3567" spans="1:8" x14ac:dyDescent="0.2">
      <c r="A3567" s="183" t="s">
        <v>12572</v>
      </c>
      <c r="B3567" t="s">
        <v>12573</v>
      </c>
      <c r="C3567">
        <v>0</v>
      </c>
      <c r="D3567" s="221" t="s">
        <v>3057</v>
      </c>
      <c r="E3567" s="186">
        <v>46293</v>
      </c>
      <c r="F3567" t="s">
        <v>16141</v>
      </c>
      <c r="G3567" s="183" t="s">
        <v>16145</v>
      </c>
      <c r="H3567" t="s">
        <v>16146</v>
      </c>
    </row>
    <row r="3568" spans="1:8" x14ac:dyDescent="0.2">
      <c r="A3568" s="183" t="s">
        <v>12574</v>
      </c>
      <c r="B3568" t="s">
        <v>12575</v>
      </c>
      <c r="C3568">
        <v>0</v>
      </c>
      <c r="D3568" s="221" t="s">
        <v>3057</v>
      </c>
      <c r="E3568" s="186">
        <v>46293</v>
      </c>
      <c r="F3568" t="s">
        <v>16141</v>
      </c>
      <c r="G3568" s="183" t="s">
        <v>16145</v>
      </c>
      <c r="H3568" t="s">
        <v>16146</v>
      </c>
    </row>
    <row r="3569" spans="1:8" x14ac:dyDescent="0.2">
      <c r="A3569" s="183" t="s">
        <v>12576</v>
      </c>
      <c r="B3569" t="s">
        <v>12577</v>
      </c>
      <c r="C3569">
        <v>0</v>
      </c>
      <c r="D3569" s="221" t="s">
        <v>3057</v>
      </c>
      <c r="E3569" s="186">
        <v>46293</v>
      </c>
      <c r="F3569" t="s">
        <v>16141</v>
      </c>
      <c r="G3569" s="183" t="s">
        <v>16145</v>
      </c>
      <c r="H3569" t="s">
        <v>16146</v>
      </c>
    </row>
    <row r="3570" spans="1:8" x14ac:dyDescent="0.2">
      <c r="A3570" s="183" t="s">
        <v>12578</v>
      </c>
      <c r="B3570" t="s">
        <v>12579</v>
      </c>
      <c r="C3570">
        <v>24</v>
      </c>
      <c r="D3570" s="221" t="s">
        <v>3057</v>
      </c>
      <c r="E3570" s="186">
        <v>46293</v>
      </c>
      <c r="F3570" t="s">
        <v>16141</v>
      </c>
      <c r="G3570" s="183" t="s">
        <v>16145</v>
      </c>
      <c r="H3570" t="s">
        <v>16146</v>
      </c>
    </row>
    <row r="3571" spans="1:8" x14ac:dyDescent="0.2">
      <c r="A3571" s="183" t="s">
        <v>12580</v>
      </c>
      <c r="B3571" t="s">
        <v>12581</v>
      </c>
      <c r="C3571">
        <v>0</v>
      </c>
      <c r="D3571" s="221" t="s">
        <v>3057</v>
      </c>
      <c r="E3571" s="186">
        <v>46293</v>
      </c>
      <c r="F3571" t="s">
        <v>16141</v>
      </c>
      <c r="G3571" s="183" t="s">
        <v>16145</v>
      </c>
      <c r="H3571" t="s">
        <v>16146</v>
      </c>
    </row>
    <row r="3572" spans="1:8" x14ac:dyDescent="0.2">
      <c r="A3572" s="183" t="s">
        <v>12582</v>
      </c>
      <c r="B3572" t="s">
        <v>12583</v>
      </c>
      <c r="C3572">
        <v>0</v>
      </c>
      <c r="D3572" s="221" t="s">
        <v>3057</v>
      </c>
      <c r="E3572" s="186">
        <v>46293</v>
      </c>
      <c r="F3572" t="s">
        <v>16141</v>
      </c>
      <c r="G3572" s="183" t="s">
        <v>16145</v>
      </c>
      <c r="H3572" t="s">
        <v>16146</v>
      </c>
    </row>
    <row r="3573" spans="1:8" x14ac:dyDescent="0.2">
      <c r="A3573" s="183" t="s">
        <v>12584</v>
      </c>
      <c r="B3573" t="s">
        <v>12585</v>
      </c>
      <c r="C3573">
        <v>0</v>
      </c>
      <c r="D3573" s="221" t="s">
        <v>3057</v>
      </c>
      <c r="E3573" s="186">
        <v>46293</v>
      </c>
      <c r="F3573" t="s">
        <v>16141</v>
      </c>
      <c r="G3573" s="183" t="s">
        <v>16145</v>
      </c>
      <c r="H3573" t="s">
        <v>16146</v>
      </c>
    </row>
    <row r="3574" spans="1:8" x14ac:dyDescent="0.2">
      <c r="A3574" s="183" t="s">
        <v>12586</v>
      </c>
      <c r="B3574" t="s">
        <v>12587</v>
      </c>
      <c r="C3574">
        <v>204</v>
      </c>
      <c r="D3574" s="221" t="s">
        <v>3057</v>
      </c>
      <c r="E3574" s="186">
        <v>46293</v>
      </c>
      <c r="F3574" t="s">
        <v>16141</v>
      </c>
      <c r="G3574" s="183" t="s">
        <v>16145</v>
      </c>
      <c r="H3574" t="s">
        <v>16146</v>
      </c>
    </row>
    <row r="3575" spans="1:8" x14ac:dyDescent="0.2">
      <c r="A3575" s="183" t="s">
        <v>12588</v>
      </c>
      <c r="B3575" t="s">
        <v>12589</v>
      </c>
      <c r="C3575">
        <v>0</v>
      </c>
      <c r="D3575" s="221" t="s">
        <v>3057</v>
      </c>
      <c r="E3575" s="186">
        <v>46293</v>
      </c>
      <c r="F3575" t="s">
        <v>16141</v>
      </c>
      <c r="G3575" s="183" t="s">
        <v>16145</v>
      </c>
      <c r="H3575" t="s">
        <v>16146</v>
      </c>
    </row>
    <row r="3576" spans="1:8" x14ac:dyDescent="0.2">
      <c r="A3576" s="183" t="s">
        <v>12590</v>
      </c>
      <c r="B3576" t="s">
        <v>12591</v>
      </c>
      <c r="C3576">
        <v>203</v>
      </c>
      <c r="D3576" s="221" t="s">
        <v>3057</v>
      </c>
      <c r="E3576" s="186">
        <v>46293</v>
      </c>
      <c r="F3576" t="s">
        <v>16141</v>
      </c>
      <c r="G3576" s="183" t="s">
        <v>16145</v>
      </c>
      <c r="H3576" t="s">
        <v>16146</v>
      </c>
    </row>
    <row r="3577" spans="1:8" x14ac:dyDescent="0.2">
      <c r="A3577" s="183" t="s">
        <v>12592</v>
      </c>
      <c r="B3577" t="s">
        <v>12593</v>
      </c>
      <c r="C3577">
        <v>209</v>
      </c>
      <c r="D3577" s="221" t="s">
        <v>3057</v>
      </c>
      <c r="E3577" s="186">
        <v>46293</v>
      </c>
      <c r="F3577" t="s">
        <v>16141</v>
      </c>
      <c r="G3577" s="183" t="s">
        <v>16145</v>
      </c>
      <c r="H3577" t="s">
        <v>16146</v>
      </c>
    </row>
    <row r="3578" spans="1:8" x14ac:dyDescent="0.2">
      <c r="A3578" s="183" t="s">
        <v>12594</v>
      </c>
      <c r="B3578" t="s">
        <v>12595</v>
      </c>
      <c r="C3578">
        <v>204</v>
      </c>
      <c r="D3578" s="221" t="s">
        <v>3057</v>
      </c>
      <c r="E3578" s="186">
        <v>46293</v>
      </c>
      <c r="F3578" t="s">
        <v>16141</v>
      </c>
      <c r="G3578" s="183" t="s">
        <v>16145</v>
      </c>
      <c r="H3578" t="s">
        <v>16146</v>
      </c>
    </row>
    <row r="3579" spans="1:8" x14ac:dyDescent="0.2">
      <c r="A3579" s="183" t="s">
        <v>12596</v>
      </c>
      <c r="B3579" t="s">
        <v>12597</v>
      </c>
      <c r="C3579">
        <v>0</v>
      </c>
      <c r="D3579" s="221" t="s">
        <v>3057</v>
      </c>
      <c r="E3579" s="186">
        <v>46293</v>
      </c>
      <c r="F3579" t="s">
        <v>16141</v>
      </c>
      <c r="G3579" s="183" t="s">
        <v>16145</v>
      </c>
      <c r="H3579" t="s">
        <v>16146</v>
      </c>
    </row>
    <row r="3580" spans="1:8" x14ac:dyDescent="0.2">
      <c r="A3580" s="183" t="s">
        <v>12598</v>
      </c>
      <c r="B3580" t="s">
        <v>12599</v>
      </c>
      <c r="C3580">
        <v>235</v>
      </c>
      <c r="D3580" s="221" t="s">
        <v>3057</v>
      </c>
      <c r="E3580" s="186">
        <v>46293</v>
      </c>
      <c r="F3580" t="s">
        <v>16141</v>
      </c>
      <c r="G3580" s="183" t="s">
        <v>16145</v>
      </c>
      <c r="H3580" t="s">
        <v>16146</v>
      </c>
    </row>
    <row r="3581" spans="1:8" x14ac:dyDescent="0.2">
      <c r="A3581" s="183" t="s">
        <v>12600</v>
      </c>
      <c r="B3581" t="s">
        <v>12601</v>
      </c>
      <c r="C3581">
        <v>817</v>
      </c>
      <c r="D3581" s="221" t="s">
        <v>3057</v>
      </c>
      <c r="E3581" s="186">
        <v>46293</v>
      </c>
      <c r="F3581" t="s">
        <v>16141</v>
      </c>
      <c r="G3581" s="183" t="s">
        <v>16145</v>
      </c>
      <c r="H3581" t="s">
        <v>16146</v>
      </c>
    </row>
    <row r="3582" spans="1:8" x14ac:dyDescent="0.2">
      <c r="A3582" s="183" t="s">
        <v>12602</v>
      </c>
      <c r="B3582" t="s">
        <v>12603</v>
      </c>
      <c r="C3582">
        <v>204</v>
      </c>
      <c r="D3582" s="221" t="s">
        <v>3057</v>
      </c>
      <c r="E3582" s="186">
        <v>46293</v>
      </c>
      <c r="F3582" t="s">
        <v>16141</v>
      </c>
      <c r="G3582" s="183" t="s">
        <v>16145</v>
      </c>
      <c r="H3582" t="s">
        <v>16146</v>
      </c>
    </row>
    <row r="3583" spans="1:8" x14ac:dyDescent="0.2">
      <c r="A3583" s="183" t="s">
        <v>12604</v>
      </c>
      <c r="B3583" t="s">
        <v>12605</v>
      </c>
      <c r="C3583">
        <v>397</v>
      </c>
      <c r="D3583" s="221" t="s">
        <v>3057</v>
      </c>
      <c r="E3583" s="186">
        <v>46293</v>
      </c>
      <c r="F3583" t="s">
        <v>16141</v>
      </c>
      <c r="G3583" s="183" t="s">
        <v>16145</v>
      </c>
      <c r="H3583" t="s">
        <v>16146</v>
      </c>
    </row>
    <row r="3584" spans="1:8" x14ac:dyDescent="0.2">
      <c r="A3584" s="183" t="s">
        <v>12606</v>
      </c>
      <c r="B3584" t="s">
        <v>12607</v>
      </c>
      <c r="C3584">
        <v>0</v>
      </c>
      <c r="D3584" s="221" t="s">
        <v>3057</v>
      </c>
      <c r="E3584" s="186">
        <v>46293</v>
      </c>
      <c r="F3584" t="s">
        <v>16141</v>
      </c>
      <c r="G3584" s="183" t="s">
        <v>16145</v>
      </c>
      <c r="H3584" t="s">
        <v>16146</v>
      </c>
    </row>
    <row r="3585" spans="1:8" x14ac:dyDescent="0.2">
      <c r="A3585" s="183" t="s">
        <v>12608</v>
      </c>
      <c r="B3585" t="s">
        <v>12609</v>
      </c>
      <c r="C3585">
        <v>0</v>
      </c>
      <c r="D3585" s="221" t="s">
        <v>3057</v>
      </c>
      <c r="E3585" s="186">
        <v>46293</v>
      </c>
      <c r="F3585" t="s">
        <v>16141</v>
      </c>
      <c r="G3585" s="183" t="s">
        <v>16145</v>
      </c>
      <c r="H3585" t="s">
        <v>16146</v>
      </c>
    </row>
    <row r="3586" spans="1:8" x14ac:dyDescent="0.2">
      <c r="A3586" s="183" t="s">
        <v>12610</v>
      </c>
      <c r="B3586" t="s">
        <v>12611</v>
      </c>
      <c r="C3586">
        <v>0</v>
      </c>
      <c r="D3586" s="221" t="s">
        <v>3057</v>
      </c>
      <c r="E3586" s="186">
        <v>46293</v>
      </c>
      <c r="F3586" t="s">
        <v>16141</v>
      </c>
      <c r="G3586" s="183" t="s">
        <v>16145</v>
      </c>
      <c r="H3586" t="s">
        <v>16146</v>
      </c>
    </row>
    <row r="3587" spans="1:8" x14ac:dyDescent="0.2">
      <c r="A3587" s="183" t="s">
        <v>12612</v>
      </c>
      <c r="B3587" t="s">
        <v>12613</v>
      </c>
      <c r="C3587">
        <v>0</v>
      </c>
      <c r="D3587" s="221" t="s">
        <v>3057</v>
      </c>
      <c r="E3587" s="186">
        <v>46293</v>
      </c>
      <c r="F3587" t="s">
        <v>16141</v>
      </c>
      <c r="G3587" s="183" t="s">
        <v>16145</v>
      </c>
      <c r="H3587" t="s">
        <v>16146</v>
      </c>
    </row>
    <row r="3588" spans="1:8" x14ac:dyDescent="0.2">
      <c r="A3588" s="183" t="s">
        <v>12614</v>
      </c>
      <c r="B3588" t="s">
        <v>12615</v>
      </c>
      <c r="C3588">
        <v>1</v>
      </c>
      <c r="D3588" s="221" t="s">
        <v>3057</v>
      </c>
      <c r="E3588" s="186">
        <v>46293</v>
      </c>
      <c r="F3588" t="s">
        <v>16141</v>
      </c>
      <c r="G3588" s="183" t="s">
        <v>16145</v>
      </c>
      <c r="H3588" t="s">
        <v>16146</v>
      </c>
    </row>
    <row r="3589" spans="1:8" x14ac:dyDescent="0.2">
      <c r="A3589" s="183" t="s">
        <v>12616</v>
      </c>
      <c r="B3589" t="s">
        <v>12617</v>
      </c>
      <c r="C3589">
        <v>3</v>
      </c>
      <c r="D3589" s="221" t="s">
        <v>3057</v>
      </c>
      <c r="E3589" s="186">
        <v>46293</v>
      </c>
      <c r="F3589" t="s">
        <v>16141</v>
      </c>
      <c r="G3589" s="183" t="s">
        <v>16145</v>
      </c>
      <c r="H3589" t="s">
        <v>16146</v>
      </c>
    </row>
    <row r="3590" spans="1:8" x14ac:dyDescent="0.2">
      <c r="A3590" s="183" t="s">
        <v>12618</v>
      </c>
      <c r="B3590" t="s">
        <v>12619</v>
      </c>
      <c r="C3590">
        <v>0</v>
      </c>
      <c r="D3590" s="221" t="s">
        <v>3057</v>
      </c>
      <c r="E3590" s="186">
        <v>46293</v>
      </c>
      <c r="F3590" t="s">
        <v>16141</v>
      </c>
      <c r="G3590" s="183" t="s">
        <v>16145</v>
      </c>
      <c r="H3590" t="s">
        <v>16146</v>
      </c>
    </row>
    <row r="3591" spans="1:8" x14ac:dyDescent="0.2">
      <c r="A3591" s="183" t="s">
        <v>12620</v>
      </c>
      <c r="B3591" t="s">
        <v>12621</v>
      </c>
      <c r="C3591">
        <v>3</v>
      </c>
      <c r="D3591" s="221" t="s">
        <v>3057</v>
      </c>
      <c r="E3591" s="186">
        <v>46293</v>
      </c>
      <c r="F3591" t="s">
        <v>16141</v>
      </c>
      <c r="G3591" s="183" t="s">
        <v>16145</v>
      </c>
      <c r="H3591" t="s">
        <v>16146</v>
      </c>
    </row>
    <row r="3592" spans="1:8" x14ac:dyDescent="0.2">
      <c r="A3592" s="183" t="s">
        <v>12622</v>
      </c>
      <c r="B3592" t="s">
        <v>12623</v>
      </c>
      <c r="C3592">
        <v>0</v>
      </c>
      <c r="D3592" s="221" t="s">
        <v>3057</v>
      </c>
      <c r="E3592" s="186">
        <v>46293</v>
      </c>
      <c r="F3592" t="s">
        <v>16141</v>
      </c>
      <c r="G3592" s="183" t="s">
        <v>16145</v>
      </c>
      <c r="H3592" t="s">
        <v>16146</v>
      </c>
    </row>
    <row r="3593" spans="1:8" x14ac:dyDescent="0.2">
      <c r="A3593" s="183" t="s">
        <v>12624</v>
      </c>
      <c r="B3593" t="s">
        <v>12625</v>
      </c>
      <c r="C3593">
        <v>7</v>
      </c>
      <c r="D3593" s="221" t="s">
        <v>3057</v>
      </c>
      <c r="E3593" s="186">
        <v>46293</v>
      </c>
      <c r="F3593" t="s">
        <v>16141</v>
      </c>
      <c r="G3593" s="183" t="s">
        <v>16145</v>
      </c>
      <c r="H3593" t="s">
        <v>16146</v>
      </c>
    </row>
    <row r="3594" spans="1:8" x14ac:dyDescent="0.2">
      <c r="A3594" s="183" t="s">
        <v>12626</v>
      </c>
      <c r="B3594" t="s">
        <v>12627</v>
      </c>
      <c r="C3594">
        <v>121</v>
      </c>
      <c r="D3594" s="221" t="s">
        <v>3057</v>
      </c>
      <c r="E3594" s="186">
        <v>46293</v>
      </c>
      <c r="F3594" t="s">
        <v>16141</v>
      </c>
      <c r="G3594" s="183" t="s">
        <v>16145</v>
      </c>
      <c r="H3594" t="s">
        <v>16146</v>
      </c>
    </row>
    <row r="3595" spans="1:8" x14ac:dyDescent="0.2">
      <c r="A3595" s="183" t="s">
        <v>12628</v>
      </c>
      <c r="B3595" t="s">
        <v>12629</v>
      </c>
      <c r="C3595">
        <v>0</v>
      </c>
      <c r="D3595" s="221" t="s">
        <v>3057</v>
      </c>
      <c r="E3595" s="186">
        <v>46293</v>
      </c>
      <c r="F3595" t="s">
        <v>16141</v>
      </c>
      <c r="G3595" s="183" t="s">
        <v>16145</v>
      </c>
      <c r="H3595" t="s">
        <v>16146</v>
      </c>
    </row>
    <row r="3596" spans="1:8" x14ac:dyDescent="0.2">
      <c r="A3596" s="183" t="s">
        <v>12630</v>
      </c>
      <c r="B3596" t="s">
        <v>12631</v>
      </c>
      <c r="C3596">
        <v>0</v>
      </c>
      <c r="D3596" s="221" t="s">
        <v>3057</v>
      </c>
      <c r="E3596" s="186">
        <v>46293</v>
      </c>
      <c r="F3596" t="s">
        <v>16141</v>
      </c>
      <c r="G3596" s="183" t="s">
        <v>16145</v>
      </c>
      <c r="H3596" t="s">
        <v>16146</v>
      </c>
    </row>
    <row r="3597" spans="1:8" x14ac:dyDescent="0.2">
      <c r="A3597" s="183" t="s">
        <v>12632</v>
      </c>
      <c r="B3597" t="s">
        <v>12633</v>
      </c>
      <c r="C3597">
        <v>0</v>
      </c>
      <c r="D3597" s="221" t="s">
        <v>3057</v>
      </c>
      <c r="E3597" s="186">
        <v>46293</v>
      </c>
      <c r="F3597" t="s">
        <v>16141</v>
      </c>
      <c r="G3597" s="183" t="s">
        <v>16145</v>
      </c>
      <c r="H3597" t="s">
        <v>16146</v>
      </c>
    </row>
    <row r="3598" spans="1:8" x14ac:dyDescent="0.2">
      <c r="A3598" s="183" t="s">
        <v>12634</v>
      </c>
      <c r="B3598" t="s">
        <v>12635</v>
      </c>
      <c r="C3598">
        <v>1</v>
      </c>
      <c r="D3598" s="221" t="s">
        <v>3057</v>
      </c>
      <c r="E3598" s="186">
        <v>46293</v>
      </c>
      <c r="F3598" t="s">
        <v>16141</v>
      </c>
      <c r="G3598" s="183" t="s">
        <v>16145</v>
      </c>
      <c r="H3598" t="s">
        <v>16146</v>
      </c>
    </row>
    <row r="3599" spans="1:8" x14ac:dyDescent="0.2">
      <c r="A3599" s="183" t="s">
        <v>12636</v>
      </c>
      <c r="B3599" t="s">
        <v>12637</v>
      </c>
      <c r="C3599">
        <v>181</v>
      </c>
      <c r="D3599" s="221" t="s">
        <v>3057</v>
      </c>
      <c r="E3599" s="186">
        <v>46293</v>
      </c>
      <c r="F3599" t="s">
        <v>16141</v>
      </c>
      <c r="G3599" s="183" t="s">
        <v>16145</v>
      </c>
      <c r="H3599" t="s">
        <v>16146</v>
      </c>
    </row>
    <row r="3600" spans="1:8" x14ac:dyDescent="0.2">
      <c r="A3600" s="183" t="s">
        <v>12638</v>
      </c>
      <c r="B3600" t="s">
        <v>12639</v>
      </c>
      <c r="C3600">
        <v>0</v>
      </c>
      <c r="D3600" s="221" t="s">
        <v>3057</v>
      </c>
      <c r="E3600" s="186">
        <v>46293</v>
      </c>
      <c r="F3600" t="s">
        <v>16141</v>
      </c>
      <c r="G3600" s="183" t="s">
        <v>16145</v>
      </c>
      <c r="H3600" t="s">
        <v>16146</v>
      </c>
    </row>
    <row r="3601" spans="1:8" x14ac:dyDescent="0.2">
      <c r="A3601" s="183" t="s">
        <v>12640</v>
      </c>
      <c r="B3601" t="s">
        <v>12641</v>
      </c>
      <c r="C3601">
        <v>0</v>
      </c>
      <c r="D3601" s="221" t="s">
        <v>3057</v>
      </c>
      <c r="E3601" s="186">
        <v>46293</v>
      </c>
      <c r="F3601" t="s">
        <v>16141</v>
      </c>
      <c r="G3601" s="183" t="s">
        <v>16145</v>
      </c>
      <c r="H3601" t="s">
        <v>16146</v>
      </c>
    </row>
    <row r="3602" spans="1:8" x14ac:dyDescent="0.2">
      <c r="A3602" s="183" t="s">
        <v>12642</v>
      </c>
      <c r="B3602" t="s">
        <v>12643</v>
      </c>
      <c r="C3602">
        <v>0</v>
      </c>
      <c r="D3602" s="221" t="s">
        <v>3057</v>
      </c>
      <c r="E3602" s="186">
        <v>46293</v>
      </c>
      <c r="F3602" t="s">
        <v>16141</v>
      </c>
      <c r="G3602" s="183" t="s">
        <v>16145</v>
      </c>
      <c r="H3602" t="s">
        <v>16146</v>
      </c>
    </row>
    <row r="3603" spans="1:8" x14ac:dyDescent="0.2">
      <c r="A3603" s="183" t="s">
        <v>12644</v>
      </c>
      <c r="B3603" t="s">
        <v>12645</v>
      </c>
      <c r="C3603">
        <v>4</v>
      </c>
      <c r="D3603" s="221" t="s">
        <v>3057</v>
      </c>
      <c r="E3603" s="186">
        <v>46293</v>
      </c>
      <c r="F3603" t="s">
        <v>16141</v>
      </c>
      <c r="G3603" s="183" t="s">
        <v>16145</v>
      </c>
      <c r="H3603" t="s">
        <v>16146</v>
      </c>
    </row>
    <row r="3604" spans="1:8" x14ac:dyDescent="0.2">
      <c r="A3604" s="183" t="s">
        <v>12646</v>
      </c>
      <c r="B3604" t="s">
        <v>12647</v>
      </c>
      <c r="C3604">
        <v>0</v>
      </c>
      <c r="D3604" s="221" t="s">
        <v>3057</v>
      </c>
      <c r="E3604" s="186">
        <v>46293</v>
      </c>
      <c r="F3604" t="s">
        <v>16141</v>
      </c>
      <c r="G3604" s="183" t="s">
        <v>16145</v>
      </c>
      <c r="H3604" t="s">
        <v>16146</v>
      </c>
    </row>
    <row r="3605" spans="1:8" x14ac:dyDescent="0.2">
      <c r="A3605" s="183" t="s">
        <v>12648</v>
      </c>
      <c r="B3605" t="s">
        <v>12649</v>
      </c>
      <c r="C3605">
        <v>0</v>
      </c>
      <c r="D3605" s="221" t="s">
        <v>3057</v>
      </c>
      <c r="E3605" s="186">
        <v>46293</v>
      </c>
      <c r="F3605" t="s">
        <v>16141</v>
      </c>
      <c r="G3605" s="183" t="s">
        <v>16145</v>
      </c>
      <c r="H3605" t="s">
        <v>16146</v>
      </c>
    </row>
    <row r="3606" spans="1:8" x14ac:dyDescent="0.2">
      <c r="A3606" s="183" t="s">
        <v>12650</v>
      </c>
      <c r="B3606" t="s">
        <v>12651</v>
      </c>
      <c r="C3606">
        <v>86</v>
      </c>
      <c r="D3606" s="221" t="s">
        <v>3057</v>
      </c>
      <c r="E3606" s="186">
        <v>46293</v>
      </c>
      <c r="F3606" t="s">
        <v>16141</v>
      </c>
      <c r="G3606" s="183" t="s">
        <v>16145</v>
      </c>
      <c r="H3606" t="s">
        <v>16146</v>
      </c>
    </row>
    <row r="3607" spans="1:8" x14ac:dyDescent="0.2">
      <c r="A3607" s="183" t="s">
        <v>12652</v>
      </c>
      <c r="B3607" t="s">
        <v>12653</v>
      </c>
      <c r="C3607">
        <v>0</v>
      </c>
      <c r="D3607" s="221" t="s">
        <v>3057</v>
      </c>
      <c r="E3607" s="186">
        <v>46293</v>
      </c>
      <c r="F3607" t="s">
        <v>16141</v>
      </c>
      <c r="G3607" s="183" t="s">
        <v>16145</v>
      </c>
      <c r="H3607" t="s">
        <v>16146</v>
      </c>
    </row>
    <row r="3608" spans="1:8" x14ac:dyDescent="0.2">
      <c r="A3608" s="183" t="s">
        <v>12654</v>
      </c>
      <c r="B3608" t="s">
        <v>12655</v>
      </c>
      <c r="C3608">
        <v>0</v>
      </c>
      <c r="D3608" s="221" t="s">
        <v>3057</v>
      </c>
      <c r="E3608" s="186">
        <v>46293</v>
      </c>
      <c r="F3608" t="s">
        <v>16141</v>
      </c>
      <c r="G3608" s="183" t="s">
        <v>16145</v>
      </c>
      <c r="H3608" t="s">
        <v>16146</v>
      </c>
    </row>
    <row r="3609" spans="1:8" x14ac:dyDescent="0.2">
      <c r="A3609" s="183" t="s">
        <v>12656</v>
      </c>
      <c r="B3609" t="s">
        <v>12657</v>
      </c>
      <c r="C3609">
        <v>0</v>
      </c>
      <c r="D3609" s="221" t="s">
        <v>3057</v>
      </c>
      <c r="E3609" s="186">
        <v>46293</v>
      </c>
      <c r="F3609" t="s">
        <v>16141</v>
      </c>
      <c r="G3609" s="183" t="s">
        <v>16145</v>
      </c>
      <c r="H3609" t="s">
        <v>16146</v>
      </c>
    </row>
    <row r="3610" spans="1:8" x14ac:dyDescent="0.2">
      <c r="A3610" s="183" t="s">
        <v>12658</v>
      </c>
      <c r="B3610" t="s">
        <v>12659</v>
      </c>
      <c r="C3610">
        <v>1</v>
      </c>
      <c r="D3610" s="221" t="s">
        <v>3057</v>
      </c>
      <c r="E3610" s="186">
        <v>46293</v>
      </c>
      <c r="F3610" t="s">
        <v>16141</v>
      </c>
      <c r="G3610" s="183" t="s">
        <v>16145</v>
      </c>
      <c r="H3610" t="s">
        <v>16146</v>
      </c>
    </row>
    <row r="3611" spans="1:8" x14ac:dyDescent="0.2">
      <c r="A3611" s="183" t="s">
        <v>12660</v>
      </c>
      <c r="B3611" t="s">
        <v>12661</v>
      </c>
      <c r="C3611">
        <v>1</v>
      </c>
      <c r="D3611" s="221" t="s">
        <v>3057</v>
      </c>
      <c r="E3611" s="186">
        <v>46293</v>
      </c>
      <c r="F3611" t="s">
        <v>16141</v>
      </c>
      <c r="G3611" s="183" t="s">
        <v>16145</v>
      </c>
      <c r="H3611" t="s">
        <v>16146</v>
      </c>
    </row>
    <row r="3612" spans="1:8" x14ac:dyDescent="0.2">
      <c r="A3612" s="183" t="s">
        <v>12662</v>
      </c>
      <c r="B3612" t="s">
        <v>12663</v>
      </c>
      <c r="C3612">
        <v>1</v>
      </c>
      <c r="D3612" s="221" t="s">
        <v>3057</v>
      </c>
      <c r="E3612" s="186">
        <v>46293</v>
      </c>
      <c r="F3612" t="s">
        <v>16141</v>
      </c>
      <c r="G3612" s="183" t="s">
        <v>16145</v>
      </c>
      <c r="H3612" t="s">
        <v>16146</v>
      </c>
    </row>
    <row r="3613" spans="1:8" x14ac:dyDescent="0.2">
      <c r="A3613" s="183" t="s">
        <v>12664</v>
      </c>
      <c r="B3613" t="s">
        <v>12665</v>
      </c>
      <c r="C3613">
        <v>1</v>
      </c>
      <c r="D3613" s="221" t="s">
        <v>3057</v>
      </c>
      <c r="E3613" s="186">
        <v>46293</v>
      </c>
      <c r="F3613" t="s">
        <v>16141</v>
      </c>
      <c r="G3613" s="183" t="s">
        <v>16145</v>
      </c>
      <c r="H3613" t="s">
        <v>16146</v>
      </c>
    </row>
    <row r="3614" spans="1:8" x14ac:dyDescent="0.2">
      <c r="A3614" s="183" t="s">
        <v>12666</v>
      </c>
      <c r="B3614" t="s">
        <v>12667</v>
      </c>
      <c r="C3614">
        <v>3</v>
      </c>
      <c r="D3614" s="221" t="s">
        <v>3057</v>
      </c>
      <c r="E3614" s="186">
        <v>46293</v>
      </c>
      <c r="F3614" t="s">
        <v>16141</v>
      </c>
      <c r="G3614" s="183" t="s">
        <v>16145</v>
      </c>
      <c r="H3614" t="s">
        <v>16146</v>
      </c>
    </row>
    <row r="3615" spans="1:8" x14ac:dyDescent="0.2">
      <c r="A3615" s="183" t="s">
        <v>12668</v>
      </c>
      <c r="B3615" t="s">
        <v>12669</v>
      </c>
      <c r="C3615">
        <v>2</v>
      </c>
      <c r="D3615" s="221" t="s">
        <v>3057</v>
      </c>
      <c r="E3615" s="186">
        <v>46293</v>
      </c>
      <c r="F3615" t="s">
        <v>16141</v>
      </c>
      <c r="G3615" s="183" t="s">
        <v>16145</v>
      </c>
      <c r="H3615" t="s">
        <v>16146</v>
      </c>
    </row>
    <row r="3616" spans="1:8" x14ac:dyDescent="0.2">
      <c r="A3616" s="183" t="s">
        <v>12670</v>
      </c>
      <c r="B3616" t="s">
        <v>12671</v>
      </c>
      <c r="C3616">
        <v>4</v>
      </c>
      <c r="D3616" s="221" t="s">
        <v>3057</v>
      </c>
      <c r="E3616" s="186">
        <v>46293</v>
      </c>
      <c r="F3616" t="s">
        <v>16141</v>
      </c>
      <c r="G3616" s="183" t="s">
        <v>16145</v>
      </c>
      <c r="H3616" t="s">
        <v>16146</v>
      </c>
    </row>
    <row r="3617" spans="1:8" x14ac:dyDescent="0.2">
      <c r="A3617" s="183" t="s">
        <v>12672</v>
      </c>
      <c r="B3617" t="s">
        <v>12673</v>
      </c>
      <c r="C3617">
        <v>2</v>
      </c>
      <c r="D3617" s="221" t="s">
        <v>3057</v>
      </c>
      <c r="E3617" s="186">
        <v>46293</v>
      </c>
      <c r="F3617" t="s">
        <v>16141</v>
      </c>
      <c r="G3617" s="183" t="s">
        <v>16145</v>
      </c>
      <c r="H3617" t="s">
        <v>16146</v>
      </c>
    </row>
    <row r="3618" spans="1:8" x14ac:dyDescent="0.2">
      <c r="A3618" s="183" t="s">
        <v>12674</v>
      </c>
      <c r="B3618" t="s">
        <v>12675</v>
      </c>
      <c r="C3618">
        <v>1</v>
      </c>
      <c r="D3618" s="221" t="s">
        <v>3057</v>
      </c>
      <c r="E3618" s="186">
        <v>46293</v>
      </c>
      <c r="F3618" t="s">
        <v>16141</v>
      </c>
      <c r="G3618" s="183" t="s">
        <v>16145</v>
      </c>
      <c r="H3618" t="s">
        <v>16146</v>
      </c>
    </row>
    <row r="3619" spans="1:8" x14ac:dyDescent="0.2">
      <c r="A3619" s="183" t="s">
        <v>12676</v>
      </c>
      <c r="B3619" t="s">
        <v>12677</v>
      </c>
      <c r="C3619">
        <v>0</v>
      </c>
      <c r="D3619" s="221" t="s">
        <v>3057</v>
      </c>
      <c r="E3619" s="186">
        <v>46293</v>
      </c>
      <c r="F3619" t="s">
        <v>16141</v>
      </c>
      <c r="G3619" s="183" t="s">
        <v>16145</v>
      </c>
      <c r="H3619" t="s">
        <v>16146</v>
      </c>
    </row>
    <row r="3620" spans="1:8" x14ac:dyDescent="0.2">
      <c r="A3620" s="183" t="s">
        <v>12678</v>
      </c>
      <c r="B3620" t="s">
        <v>12679</v>
      </c>
      <c r="C3620">
        <v>0</v>
      </c>
      <c r="D3620" s="221" t="s">
        <v>3057</v>
      </c>
      <c r="E3620" s="186">
        <v>46293</v>
      </c>
      <c r="F3620" t="s">
        <v>16141</v>
      </c>
      <c r="G3620" s="183" t="s">
        <v>16145</v>
      </c>
      <c r="H3620" t="s">
        <v>16146</v>
      </c>
    </row>
    <row r="3621" spans="1:8" x14ac:dyDescent="0.2">
      <c r="A3621" s="183" t="s">
        <v>12680</v>
      </c>
      <c r="B3621" t="s">
        <v>12681</v>
      </c>
      <c r="C3621">
        <v>0</v>
      </c>
      <c r="D3621" s="221" t="s">
        <v>3057</v>
      </c>
      <c r="E3621" s="186">
        <v>46293</v>
      </c>
      <c r="F3621" t="s">
        <v>16141</v>
      </c>
      <c r="G3621" s="183" t="s">
        <v>16145</v>
      </c>
      <c r="H3621" t="s">
        <v>16146</v>
      </c>
    </row>
    <row r="3622" spans="1:8" x14ac:dyDescent="0.2">
      <c r="A3622" s="183" t="s">
        <v>12682</v>
      </c>
      <c r="B3622" t="s">
        <v>12683</v>
      </c>
      <c r="C3622">
        <v>0</v>
      </c>
      <c r="D3622" s="221" t="s">
        <v>3057</v>
      </c>
      <c r="E3622" s="186">
        <v>46293</v>
      </c>
      <c r="F3622" t="s">
        <v>16141</v>
      </c>
      <c r="G3622" s="183" t="s">
        <v>16145</v>
      </c>
      <c r="H3622" t="s">
        <v>16146</v>
      </c>
    </row>
    <row r="3623" spans="1:8" x14ac:dyDescent="0.2">
      <c r="A3623" s="183" t="s">
        <v>12684</v>
      </c>
      <c r="B3623" t="s">
        <v>12685</v>
      </c>
      <c r="C3623">
        <v>0</v>
      </c>
      <c r="D3623" s="221" t="s">
        <v>3057</v>
      </c>
      <c r="E3623" s="186">
        <v>46293</v>
      </c>
      <c r="F3623" t="s">
        <v>16141</v>
      </c>
      <c r="G3623" s="183" t="s">
        <v>16145</v>
      </c>
      <c r="H3623" t="s">
        <v>16146</v>
      </c>
    </row>
    <row r="3624" spans="1:8" x14ac:dyDescent="0.2">
      <c r="A3624" s="183" t="s">
        <v>12686</v>
      </c>
      <c r="B3624" t="s">
        <v>12687</v>
      </c>
      <c r="C3624">
        <v>0</v>
      </c>
      <c r="D3624" s="221" t="s">
        <v>3057</v>
      </c>
      <c r="E3624" s="186">
        <v>46293</v>
      </c>
      <c r="F3624" t="s">
        <v>16141</v>
      </c>
      <c r="G3624" s="183" t="s">
        <v>16145</v>
      </c>
      <c r="H3624" t="s">
        <v>16146</v>
      </c>
    </row>
    <row r="3625" spans="1:8" x14ac:dyDescent="0.2">
      <c r="A3625" s="183" t="s">
        <v>12688</v>
      </c>
      <c r="B3625" t="s">
        <v>12689</v>
      </c>
      <c r="C3625">
        <v>0</v>
      </c>
      <c r="D3625" s="221" t="s">
        <v>3057</v>
      </c>
      <c r="E3625" s="186">
        <v>46293</v>
      </c>
      <c r="F3625" t="s">
        <v>16141</v>
      </c>
      <c r="G3625" s="183" t="s">
        <v>16145</v>
      </c>
      <c r="H3625" t="s">
        <v>16146</v>
      </c>
    </row>
    <row r="3626" spans="1:8" x14ac:dyDescent="0.2">
      <c r="A3626" s="183" t="s">
        <v>12690</v>
      </c>
      <c r="B3626" t="s">
        <v>12691</v>
      </c>
      <c r="C3626">
        <v>0</v>
      </c>
      <c r="D3626" s="221" t="s">
        <v>3057</v>
      </c>
      <c r="E3626" s="186">
        <v>46293</v>
      </c>
      <c r="F3626" t="s">
        <v>16141</v>
      </c>
      <c r="G3626" s="183" t="s">
        <v>16145</v>
      </c>
      <c r="H3626" t="s">
        <v>16146</v>
      </c>
    </row>
    <row r="3627" spans="1:8" x14ac:dyDescent="0.2">
      <c r="A3627" s="183" t="s">
        <v>12692</v>
      </c>
      <c r="B3627" t="s">
        <v>12693</v>
      </c>
      <c r="C3627">
        <v>0</v>
      </c>
      <c r="D3627" s="221" t="s">
        <v>3057</v>
      </c>
      <c r="E3627" s="186">
        <v>46293</v>
      </c>
      <c r="F3627" t="s">
        <v>16141</v>
      </c>
      <c r="G3627" s="183" t="s">
        <v>16145</v>
      </c>
      <c r="H3627" t="s">
        <v>16146</v>
      </c>
    </row>
    <row r="3628" spans="1:8" x14ac:dyDescent="0.2">
      <c r="A3628" s="183" t="s">
        <v>12694</v>
      </c>
      <c r="B3628" t="s">
        <v>12695</v>
      </c>
      <c r="C3628">
        <v>85</v>
      </c>
      <c r="D3628" s="221" t="s">
        <v>3057</v>
      </c>
      <c r="E3628" s="186">
        <v>46293</v>
      </c>
      <c r="F3628" t="s">
        <v>16141</v>
      </c>
      <c r="G3628" s="183" t="s">
        <v>16145</v>
      </c>
      <c r="H3628" t="s">
        <v>16146</v>
      </c>
    </row>
    <row r="3629" spans="1:8" x14ac:dyDescent="0.2">
      <c r="A3629" s="183" t="s">
        <v>12696</v>
      </c>
      <c r="B3629" t="s">
        <v>12697</v>
      </c>
      <c r="C3629">
        <v>0</v>
      </c>
      <c r="D3629" s="221" t="s">
        <v>3057</v>
      </c>
      <c r="E3629" s="186">
        <v>46293</v>
      </c>
      <c r="F3629" t="s">
        <v>16141</v>
      </c>
      <c r="G3629" s="183" t="s">
        <v>16145</v>
      </c>
      <c r="H3629" t="s">
        <v>16146</v>
      </c>
    </row>
    <row r="3630" spans="1:8" x14ac:dyDescent="0.2">
      <c r="A3630" s="183" t="s">
        <v>12698</v>
      </c>
      <c r="B3630" t="s">
        <v>12699</v>
      </c>
      <c r="C3630">
        <v>20</v>
      </c>
      <c r="D3630" s="221" t="s">
        <v>3057</v>
      </c>
      <c r="E3630" s="186">
        <v>46293</v>
      </c>
      <c r="F3630" t="s">
        <v>16141</v>
      </c>
      <c r="G3630" s="183" t="s">
        <v>16145</v>
      </c>
      <c r="H3630" t="s">
        <v>16146</v>
      </c>
    </row>
    <row r="3631" spans="1:8" x14ac:dyDescent="0.2">
      <c r="A3631" s="183" t="s">
        <v>12700</v>
      </c>
      <c r="B3631" t="s">
        <v>12701</v>
      </c>
      <c r="C3631">
        <v>20</v>
      </c>
      <c r="D3631" s="221" t="s">
        <v>3057</v>
      </c>
      <c r="E3631" s="186">
        <v>46293</v>
      </c>
      <c r="F3631" t="s">
        <v>16141</v>
      </c>
      <c r="G3631" s="183" t="s">
        <v>16145</v>
      </c>
      <c r="H3631" t="s">
        <v>16146</v>
      </c>
    </row>
    <row r="3632" spans="1:8" x14ac:dyDescent="0.2">
      <c r="A3632" s="183" t="s">
        <v>12702</v>
      </c>
      <c r="B3632" t="s">
        <v>12703</v>
      </c>
      <c r="C3632">
        <v>4</v>
      </c>
      <c r="D3632" s="221" t="s">
        <v>3057</v>
      </c>
      <c r="E3632" s="186">
        <v>46293</v>
      </c>
      <c r="F3632" t="s">
        <v>16141</v>
      </c>
      <c r="G3632" s="183" t="s">
        <v>16145</v>
      </c>
      <c r="H3632" t="s">
        <v>16146</v>
      </c>
    </row>
    <row r="3633" spans="1:8" x14ac:dyDescent="0.2">
      <c r="A3633" s="183" t="s">
        <v>12704</v>
      </c>
      <c r="B3633" t="s">
        <v>12705</v>
      </c>
      <c r="C3633">
        <v>71</v>
      </c>
      <c r="D3633" s="221" t="s">
        <v>3057</v>
      </c>
      <c r="E3633" s="186">
        <v>46293</v>
      </c>
      <c r="F3633" t="s">
        <v>16141</v>
      </c>
      <c r="G3633" s="183" t="s">
        <v>16145</v>
      </c>
      <c r="H3633" t="s">
        <v>16146</v>
      </c>
    </row>
    <row r="3634" spans="1:8" x14ac:dyDescent="0.2">
      <c r="A3634" s="183" t="s">
        <v>12706</v>
      </c>
      <c r="B3634" t="s">
        <v>12707</v>
      </c>
      <c r="C3634">
        <v>9</v>
      </c>
      <c r="D3634" s="221" t="s">
        <v>3057</v>
      </c>
      <c r="E3634" s="186">
        <v>46293</v>
      </c>
      <c r="F3634" t="s">
        <v>16141</v>
      </c>
      <c r="G3634" s="183" t="s">
        <v>16145</v>
      </c>
      <c r="H3634" t="s">
        <v>16146</v>
      </c>
    </row>
    <row r="3635" spans="1:8" x14ac:dyDescent="0.2">
      <c r="A3635" s="183" t="s">
        <v>12708</v>
      </c>
      <c r="B3635" t="s">
        <v>12709</v>
      </c>
      <c r="C3635">
        <v>0</v>
      </c>
      <c r="D3635" s="221" t="s">
        <v>3057</v>
      </c>
      <c r="E3635" s="186">
        <v>46293</v>
      </c>
      <c r="F3635" t="s">
        <v>16141</v>
      </c>
      <c r="G3635" s="183" t="s">
        <v>16145</v>
      </c>
      <c r="H3635" t="s">
        <v>16146</v>
      </c>
    </row>
    <row r="3636" spans="1:8" x14ac:dyDescent="0.2">
      <c r="A3636" s="183" t="s">
        <v>12710</v>
      </c>
      <c r="B3636" t="s">
        <v>12711</v>
      </c>
      <c r="C3636">
        <v>0</v>
      </c>
      <c r="D3636" s="221" t="s">
        <v>3057</v>
      </c>
      <c r="E3636" s="186">
        <v>46293</v>
      </c>
      <c r="F3636" t="s">
        <v>16141</v>
      </c>
      <c r="G3636" s="183" t="s">
        <v>16145</v>
      </c>
      <c r="H3636" t="s">
        <v>16146</v>
      </c>
    </row>
    <row r="3637" spans="1:8" x14ac:dyDescent="0.2">
      <c r="A3637" s="183" t="s">
        <v>12712</v>
      </c>
      <c r="B3637" t="s">
        <v>12713</v>
      </c>
      <c r="C3637">
        <v>0</v>
      </c>
      <c r="D3637" s="221" t="s">
        <v>3057</v>
      </c>
      <c r="E3637" s="186">
        <v>46293</v>
      </c>
      <c r="F3637" t="s">
        <v>16141</v>
      </c>
      <c r="G3637" s="183" t="s">
        <v>16145</v>
      </c>
      <c r="H3637" t="s">
        <v>16146</v>
      </c>
    </row>
    <row r="3638" spans="1:8" x14ac:dyDescent="0.2">
      <c r="A3638" s="183" t="s">
        <v>12714</v>
      </c>
      <c r="B3638" t="s">
        <v>12715</v>
      </c>
      <c r="C3638">
        <v>0</v>
      </c>
      <c r="D3638" s="221" t="s">
        <v>3057</v>
      </c>
      <c r="E3638" s="186">
        <v>46293</v>
      </c>
      <c r="F3638" t="s">
        <v>16141</v>
      </c>
      <c r="G3638" s="183" t="s">
        <v>16145</v>
      </c>
      <c r="H3638" t="s">
        <v>16146</v>
      </c>
    </row>
    <row r="3639" spans="1:8" x14ac:dyDescent="0.2">
      <c r="A3639" s="183" t="s">
        <v>12716</v>
      </c>
      <c r="B3639" t="s">
        <v>12717</v>
      </c>
      <c r="C3639">
        <v>24</v>
      </c>
      <c r="D3639" s="221" t="s">
        <v>3057</v>
      </c>
      <c r="E3639" s="186">
        <v>46293</v>
      </c>
      <c r="F3639" t="s">
        <v>16141</v>
      </c>
      <c r="G3639" s="183" t="s">
        <v>16145</v>
      </c>
      <c r="H3639" t="s">
        <v>16146</v>
      </c>
    </row>
    <row r="3640" spans="1:8" x14ac:dyDescent="0.2">
      <c r="A3640" s="183" t="s">
        <v>12718</v>
      </c>
      <c r="B3640" t="s">
        <v>12719</v>
      </c>
      <c r="C3640">
        <v>0</v>
      </c>
      <c r="D3640" s="221" t="s">
        <v>3057</v>
      </c>
      <c r="E3640" s="186">
        <v>46293</v>
      </c>
      <c r="F3640" t="s">
        <v>16141</v>
      </c>
      <c r="G3640" s="183" t="s">
        <v>16145</v>
      </c>
      <c r="H3640" t="s">
        <v>16146</v>
      </c>
    </row>
    <row r="3641" spans="1:8" x14ac:dyDescent="0.2">
      <c r="A3641" s="183" t="s">
        <v>12720</v>
      </c>
      <c r="B3641" t="s">
        <v>12721</v>
      </c>
      <c r="C3641">
        <v>26</v>
      </c>
      <c r="D3641" s="221" t="s">
        <v>3057</v>
      </c>
      <c r="E3641" s="186">
        <v>46293</v>
      </c>
      <c r="F3641" t="s">
        <v>16141</v>
      </c>
      <c r="G3641" s="183" t="s">
        <v>16145</v>
      </c>
      <c r="H3641" t="s">
        <v>16146</v>
      </c>
    </row>
    <row r="3642" spans="1:8" x14ac:dyDescent="0.2">
      <c r="A3642" s="183" t="s">
        <v>12722</v>
      </c>
      <c r="B3642" t="s">
        <v>12723</v>
      </c>
      <c r="C3642">
        <v>0</v>
      </c>
      <c r="D3642" s="221" t="s">
        <v>3057</v>
      </c>
      <c r="E3642" s="186">
        <v>46293</v>
      </c>
      <c r="F3642" t="s">
        <v>16141</v>
      </c>
      <c r="G3642" s="183" t="s">
        <v>16145</v>
      </c>
      <c r="H3642" t="s">
        <v>16146</v>
      </c>
    </row>
    <row r="3643" spans="1:8" x14ac:dyDescent="0.2">
      <c r="A3643" s="183" t="s">
        <v>12724</v>
      </c>
      <c r="B3643" t="s">
        <v>12725</v>
      </c>
      <c r="C3643">
        <v>0</v>
      </c>
      <c r="D3643" s="221" t="s">
        <v>3057</v>
      </c>
      <c r="E3643" s="186">
        <v>46293</v>
      </c>
      <c r="F3643" t="s">
        <v>16141</v>
      </c>
      <c r="G3643" s="183" t="s">
        <v>16145</v>
      </c>
      <c r="H3643" t="s">
        <v>16146</v>
      </c>
    </row>
    <row r="3644" spans="1:8" x14ac:dyDescent="0.2">
      <c r="A3644" s="183" t="s">
        <v>12726</v>
      </c>
      <c r="B3644" t="s">
        <v>12727</v>
      </c>
      <c r="C3644">
        <v>20</v>
      </c>
      <c r="D3644" s="221" t="s">
        <v>3057</v>
      </c>
      <c r="E3644" s="186">
        <v>46293</v>
      </c>
      <c r="F3644" t="s">
        <v>16141</v>
      </c>
      <c r="G3644" s="183" t="s">
        <v>16145</v>
      </c>
      <c r="H3644" t="s">
        <v>16146</v>
      </c>
    </row>
    <row r="3645" spans="1:8" x14ac:dyDescent="0.2">
      <c r="A3645" s="183" t="s">
        <v>12728</v>
      </c>
      <c r="B3645" t="s">
        <v>15914</v>
      </c>
      <c r="C3645">
        <v>0</v>
      </c>
      <c r="D3645" s="221" t="s">
        <v>3057</v>
      </c>
      <c r="E3645" s="186">
        <v>46293</v>
      </c>
      <c r="F3645" t="s">
        <v>16141</v>
      </c>
      <c r="G3645" s="183" t="s">
        <v>16145</v>
      </c>
      <c r="H3645" t="s">
        <v>16146</v>
      </c>
    </row>
    <row r="3646" spans="1:8" x14ac:dyDescent="0.2">
      <c r="A3646" s="183" t="s">
        <v>12729</v>
      </c>
      <c r="B3646" t="s">
        <v>15915</v>
      </c>
      <c r="C3646">
        <v>0</v>
      </c>
      <c r="D3646" s="221" t="s">
        <v>3057</v>
      </c>
      <c r="E3646" s="186">
        <v>46293</v>
      </c>
      <c r="F3646" t="s">
        <v>16141</v>
      </c>
      <c r="G3646" s="183" t="s">
        <v>16145</v>
      </c>
      <c r="H3646" t="s">
        <v>16146</v>
      </c>
    </row>
    <row r="3647" spans="1:8" x14ac:dyDescent="0.2">
      <c r="A3647" s="183" t="s">
        <v>12730</v>
      </c>
      <c r="B3647" t="s">
        <v>15916</v>
      </c>
      <c r="C3647">
        <v>0</v>
      </c>
      <c r="D3647" s="221" t="s">
        <v>3057</v>
      </c>
      <c r="E3647" s="186">
        <v>46293</v>
      </c>
      <c r="F3647" t="s">
        <v>16141</v>
      </c>
      <c r="G3647" s="183" t="s">
        <v>16145</v>
      </c>
      <c r="H3647" t="s">
        <v>16146</v>
      </c>
    </row>
    <row r="3648" spans="1:8" x14ac:dyDescent="0.2">
      <c r="A3648" s="183" t="s">
        <v>12731</v>
      </c>
      <c r="B3648" t="s">
        <v>15917</v>
      </c>
      <c r="C3648">
        <v>0</v>
      </c>
      <c r="D3648" s="221" t="s">
        <v>3057</v>
      </c>
      <c r="E3648" s="186">
        <v>46293</v>
      </c>
      <c r="F3648" t="s">
        <v>16141</v>
      </c>
      <c r="G3648" s="183" t="s">
        <v>16145</v>
      </c>
      <c r="H3648" t="s">
        <v>16146</v>
      </c>
    </row>
    <row r="3649" spans="1:8" x14ac:dyDescent="0.2">
      <c r="A3649" s="183" t="s">
        <v>12732</v>
      </c>
      <c r="B3649" t="s">
        <v>15918</v>
      </c>
      <c r="C3649">
        <v>0</v>
      </c>
      <c r="D3649" s="221" t="s">
        <v>3057</v>
      </c>
      <c r="E3649" s="186">
        <v>46293</v>
      </c>
      <c r="F3649" t="s">
        <v>16141</v>
      </c>
      <c r="G3649" s="183" t="s">
        <v>16145</v>
      </c>
      <c r="H3649" t="s">
        <v>16146</v>
      </c>
    </row>
    <row r="3650" spans="1:8" x14ac:dyDescent="0.2">
      <c r="A3650" s="183" t="s">
        <v>12733</v>
      </c>
      <c r="B3650" t="s">
        <v>15919</v>
      </c>
      <c r="C3650">
        <v>0</v>
      </c>
      <c r="D3650" s="221" t="s">
        <v>3057</v>
      </c>
      <c r="E3650" s="186">
        <v>46293</v>
      </c>
      <c r="F3650" t="s">
        <v>16141</v>
      </c>
      <c r="G3650" s="183" t="s">
        <v>16145</v>
      </c>
      <c r="H3650" t="s">
        <v>16146</v>
      </c>
    </row>
    <row r="3651" spans="1:8" x14ac:dyDescent="0.2">
      <c r="A3651" s="183" t="s">
        <v>12734</v>
      </c>
      <c r="B3651" t="s">
        <v>15920</v>
      </c>
      <c r="C3651">
        <v>0</v>
      </c>
      <c r="D3651" s="221" t="s">
        <v>3057</v>
      </c>
      <c r="E3651" s="186">
        <v>46293</v>
      </c>
      <c r="F3651" t="s">
        <v>16141</v>
      </c>
      <c r="G3651" s="183" t="s">
        <v>16145</v>
      </c>
      <c r="H3651" t="s">
        <v>16146</v>
      </c>
    </row>
    <row r="3652" spans="1:8" x14ac:dyDescent="0.2">
      <c r="A3652" s="183" t="s">
        <v>12735</v>
      </c>
      <c r="B3652" t="s">
        <v>15921</v>
      </c>
      <c r="C3652">
        <v>0</v>
      </c>
      <c r="D3652" s="221" t="s">
        <v>3057</v>
      </c>
      <c r="E3652" s="186">
        <v>46293</v>
      </c>
      <c r="F3652" t="s">
        <v>16141</v>
      </c>
      <c r="G3652" s="183" t="s">
        <v>16145</v>
      </c>
      <c r="H3652" t="s">
        <v>16146</v>
      </c>
    </row>
    <row r="3653" spans="1:8" x14ac:dyDescent="0.2">
      <c r="A3653" s="183" t="s">
        <v>12736</v>
      </c>
      <c r="B3653" t="s">
        <v>15922</v>
      </c>
      <c r="C3653">
        <v>0</v>
      </c>
      <c r="D3653" s="221" t="s">
        <v>3057</v>
      </c>
      <c r="E3653" s="186">
        <v>46293</v>
      </c>
      <c r="F3653" t="s">
        <v>16141</v>
      </c>
      <c r="G3653" s="183" t="s">
        <v>16145</v>
      </c>
      <c r="H3653" t="s">
        <v>16146</v>
      </c>
    </row>
    <row r="3654" spans="1:8" x14ac:dyDescent="0.2">
      <c r="A3654" s="183" t="s">
        <v>12737</v>
      </c>
      <c r="B3654" t="s">
        <v>15923</v>
      </c>
      <c r="C3654">
        <v>13</v>
      </c>
      <c r="D3654" s="221" t="s">
        <v>3057</v>
      </c>
      <c r="E3654" s="186">
        <v>46293</v>
      </c>
      <c r="F3654" t="s">
        <v>16141</v>
      </c>
      <c r="G3654" s="183" t="s">
        <v>16145</v>
      </c>
      <c r="H3654" t="s">
        <v>16146</v>
      </c>
    </row>
    <row r="3655" spans="1:8" x14ac:dyDescent="0.2">
      <c r="A3655" s="183" t="s">
        <v>12738</v>
      </c>
      <c r="B3655" t="s">
        <v>15924</v>
      </c>
      <c r="C3655">
        <v>12</v>
      </c>
      <c r="D3655" s="221" t="s">
        <v>3057</v>
      </c>
      <c r="E3655" s="186">
        <v>46293</v>
      </c>
      <c r="F3655" t="s">
        <v>16141</v>
      </c>
      <c r="G3655" s="183" t="s">
        <v>16145</v>
      </c>
      <c r="H3655" t="s">
        <v>16146</v>
      </c>
    </row>
    <row r="3656" spans="1:8" x14ac:dyDescent="0.2">
      <c r="A3656" s="183" t="s">
        <v>12739</v>
      </c>
      <c r="B3656" t="s">
        <v>14905</v>
      </c>
      <c r="C3656">
        <v>88</v>
      </c>
      <c r="D3656" s="221" t="s">
        <v>3057</v>
      </c>
      <c r="E3656" s="186">
        <v>46293</v>
      </c>
      <c r="F3656" t="s">
        <v>16141</v>
      </c>
      <c r="G3656" s="183" t="s">
        <v>16145</v>
      </c>
      <c r="H3656" t="s">
        <v>16146</v>
      </c>
    </row>
    <row r="3657" spans="1:8" x14ac:dyDescent="0.2">
      <c r="A3657" s="183" t="s">
        <v>12740</v>
      </c>
      <c r="B3657" t="s">
        <v>14987</v>
      </c>
      <c r="C3657">
        <v>241</v>
      </c>
      <c r="D3657" s="221" t="s">
        <v>3057</v>
      </c>
      <c r="E3657" s="186">
        <v>46293</v>
      </c>
      <c r="F3657" t="s">
        <v>16141</v>
      </c>
      <c r="G3657" s="183" t="s">
        <v>16145</v>
      </c>
      <c r="H3657" t="s">
        <v>16146</v>
      </c>
    </row>
    <row r="3658" spans="1:8" x14ac:dyDescent="0.2">
      <c r="A3658" s="183" t="s">
        <v>12741</v>
      </c>
      <c r="B3658" t="s">
        <v>14655</v>
      </c>
      <c r="C3658">
        <v>135</v>
      </c>
      <c r="D3658" s="221" t="s">
        <v>3057</v>
      </c>
      <c r="E3658" s="186">
        <v>46293</v>
      </c>
      <c r="F3658" t="s">
        <v>16141</v>
      </c>
      <c r="G3658" s="183" t="s">
        <v>16145</v>
      </c>
      <c r="H3658" t="s">
        <v>16146</v>
      </c>
    </row>
    <row r="3659" spans="1:8" x14ac:dyDescent="0.2">
      <c r="A3659" s="183" t="s">
        <v>12742</v>
      </c>
      <c r="B3659" t="s">
        <v>14656</v>
      </c>
      <c r="C3659">
        <v>170</v>
      </c>
      <c r="D3659" s="221" t="s">
        <v>3057</v>
      </c>
      <c r="E3659" s="186">
        <v>46293</v>
      </c>
      <c r="F3659" t="s">
        <v>16141</v>
      </c>
      <c r="G3659" s="183" t="s">
        <v>16145</v>
      </c>
      <c r="H3659" t="s">
        <v>16146</v>
      </c>
    </row>
    <row r="3660" spans="1:8" x14ac:dyDescent="0.2">
      <c r="A3660" s="183" t="s">
        <v>12743</v>
      </c>
      <c r="B3660" t="s">
        <v>14988</v>
      </c>
      <c r="C3660">
        <v>293</v>
      </c>
      <c r="D3660" s="221" t="s">
        <v>3057</v>
      </c>
      <c r="E3660" s="186">
        <v>46293</v>
      </c>
      <c r="F3660" t="s">
        <v>16141</v>
      </c>
      <c r="G3660" s="183" t="s">
        <v>16145</v>
      </c>
      <c r="H3660" t="s">
        <v>16146</v>
      </c>
    </row>
    <row r="3661" spans="1:8" x14ac:dyDescent="0.2">
      <c r="A3661" s="183" t="s">
        <v>12744</v>
      </c>
      <c r="B3661" t="s">
        <v>14989</v>
      </c>
      <c r="C3661">
        <v>250</v>
      </c>
      <c r="D3661" s="221" t="s">
        <v>3057</v>
      </c>
      <c r="E3661" s="186">
        <v>46293</v>
      </c>
      <c r="F3661" t="s">
        <v>16141</v>
      </c>
      <c r="G3661" s="183" t="s">
        <v>16145</v>
      </c>
      <c r="H3661" t="s">
        <v>16146</v>
      </c>
    </row>
    <row r="3662" spans="1:8" x14ac:dyDescent="0.2">
      <c r="A3662" s="183" t="s">
        <v>12745</v>
      </c>
      <c r="B3662" t="s">
        <v>14990</v>
      </c>
      <c r="C3662">
        <v>155</v>
      </c>
      <c r="D3662" s="221" t="s">
        <v>3057</v>
      </c>
      <c r="E3662" s="186">
        <v>46293</v>
      </c>
      <c r="F3662" t="s">
        <v>16141</v>
      </c>
      <c r="G3662" s="183" t="s">
        <v>16145</v>
      </c>
      <c r="H3662" t="s">
        <v>16146</v>
      </c>
    </row>
    <row r="3663" spans="1:8" x14ac:dyDescent="0.2">
      <c r="A3663" s="183" t="s">
        <v>12746</v>
      </c>
      <c r="B3663" t="s">
        <v>14657</v>
      </c>
      <c r="C3663">
        <v>60</v>
      </c>
      <c r="D3663" s="221" t="s">
        <v>3057</v>
      </c>
      <c r="E3663" s="186">
        <v>46293</v>
      </c>
      <c r="F3663" t="s">
        <v>16141</v>
      </c>
      <c r="G3663" s="183" t="s">
        <v>16145</v>
      </c>
      <c r="H3663" t="s">
        <v>16146</v>
      </c>
    </row>
    <row r="3664" spans="1:8" x14ac:dyDescent="0.2">
      <c r="A3664" s="183" t="s">
        <v>12747</v>
      </c>
      <c r="B3664" t="s">
        <v>14991</v>
      </c>
      <c r="C3664">
        <v>109</v>
      </c>
      <c r="D3664" s="221" t="s">
        <v>3057</v>
      </c>
      <c r="E3664" s="186">
        <v>46293</v>
      </c>
      <c r="F3664" t="s">
        <v>16141</v>
      </c>
      <c r="G3664" s="183" t="s">
        <v>16145</v>
      </c>
      <c r="H3664" t="s">
        <v>16146</v>
      </c>
    </row>
    <row r="3665" spans="1:8" x14ac:dyDescent="0.2">
      <c r="A3665" s="183" t="s">
        <v>12748</v>
      </c>
      <c r="B3665" t="s">
        <v>14658</v>
      </c>
      <c r="C3665">
        <v>0</v>
      </c>
      <c r="D3665" s="221" t="s">
        <v>3057</v>
      </c>
      <c r="E3665" s="186">
        <v>46293</v>
      </c>
      <c r="F3665" t="s">
        <v>16141</v>
      </c>
      <c r="G3665" s="183" t="s">
        <v>16145</v>
      </c>
      <c r="H3665" t="s">
        <v>16146</v>
      </c>
    </row>
    <row r="3666" spans="1:8" x14ac:dyDescent="0.2">
      <c r="A3666" s="183" t="s">
        <v>12749</v>
      </c>
      <c r="B3666" t="s">
        <v>14659</v>
      </c>
      <c r="C3666">
        <v>0</v>
      </c>
      <c r="D3666" s="221" t="s">
        <v>3057</v>
      </c>
      <c r="E3666" s="186">
        <v>46293</v>
      </c>
      <c r="F3666" t="s">
        <v>16141</v>
      </c>
      <c r="G3666" s="183" t="s">
        <v>16145</v>
      </c>
      <c r="H3666" t="s">
        <v>16146</v>
      </c>
    </row>
    <row r="3667" spans="1:8" x14ac:dyDescent="0.2">
      <c r="A3667" s="183" t="s">
        <v>12750</v>
      </c>
      <c r="B3667" t="s">
        <v>15516</v>
      </c>
      <c r="C3667">
        <v>0</v>
      </c>
      <c r="D3667" s="221" t="s">
        <v>3057</v>
      </c>
      <c r="E3667" s="186">
        <v>46293</v>
      </c>
      <c r="F3667" t="s">
        <v>16141</v>
      </c>
      <c r="G3667" s="183" t="s">
        <v>16145</v>
      </c>
      <c r="H3667" t="s">
        <v>16146</v>
      </c>
    </row>
    <row r="3668" spans="1:8" x14ac:dyDescent="0.2">
      <c r="A3668" s="183" t="s">
        <v>12751</v>
      </c>
      <c r="B3668" t="s">
        <v>15517</v>
      </c>
      <c r="C3668">
        <v>0</v>
      </c>
      <c r="D3668" s="221" t="s">
        <v>3057</v>
      </c>
      <c r="E3668" s="186">
        <v>46293</v>
      </c>
      <c r="F3668" t="s">
        <v>16141</v>
      </c>
      <c r="G3668" s="183" t="s">
        <v>16145</v>
      </c>
      <c r="H3668" t="s">
        <v>16146</v>
      </c>
    </row>
    <row r="3669" spans="1:8" x14ac:dyDescent="0.2">
      <c r="A3669" s="183" t="s">
        <v>12752</v>
      </c>
      <c r="B3669" t="s">
        <v>15518</v>
      </c>
      <c r="C3669">
        <v>0</v>
      </c>
      <c r="D3669" s="221" t="s">
        <v>3057</v>
      </c>
      <c r="E3669" s="186">
        <v>46293</v>
      </c>
      <c r="F3669" t="s">
        <v>16141</v>
      </c>
      <c r="G3669" s="183" t="s">
        <v>16145</v>
      </c>
      <c r="H3669" t="s">
        <v>16146</v>
      </c>
    </row>
    <row r="3670" spans="1:8" x14ac:dyDescent="0.2">
      <c r="A3670" s="183" t="s">
        <v>12753</v>
      </c>
      <c r="B3670" t="s">
        <v>15519</v>
      </c>
      <c r="C3670">
        <v>60</v>
      </c>
      <c r="D3670" s="221" t="s">
        <v>3057</v>
      </c>
      <c r="E3670" s="186">
        <v>46293</v>
      </c>
      <c r="F3670" t="s">
        <v>16141</v>
      </c>
      <c r="G3670" s="183" t="s">
        <v>16145</v>
      </c>
      <c r="H3670" t="s">
        <v>16146</v>
      </c>
    </row>
    <row r="3671" spans="1:8" x14ac:dyDescent="0.2">
      <c r="A3671" s="183" t="s">
        <v>12754</v>
      </c>
      <c r="B3671" t="s">
        <v>14660</v>
      </c>
      <c r="C3671">
        <v>104</v>
      </c>
      <c r="D3671" s="221" t="s">
        <v>3057</v>
      </c>
      <c r="E3671" s="186">
        <v>46293</v>
      </c>
      <c r="F3671" t="s">
        <v>16141</v>
      </c>
      <c r="G3671" s="183" t="s">
        <v>16145</v>
      </c>
      <c r="H3671" t="s">
        <v>16146</v>
      </c>
    </row>
    <row r="3672" spans="1:8" x14ac:dyDescent="0.2">
      <c r="A3672" s="183" t="s">
        <v>12755</v>
      </c>
      <c r="B3672" t="s">
        <v>14661</v>
      </c>
      <c r="C3672">
        <v>115</v>
      </c>
      <c r="D3672" s="221" t="s">
        <v>3057</v>
      </c>
      <c r="E3672" s="186">
        <v>46293</v>
      </c>
      <c r="F3672" t="s">
        <v>16141</v>
      </c>
      <c r="G3672" s="183" t="s">
        <v>16145</v>
      </c>
      <c r="H3672" t="s">
        <v>16146</v>
      </c>
    </row>
    <row r="3673" spans="1:8" x14ac:dyDescent="0.2">
      <c r="A3673" s="183" t="s">
        <v>12756</v>
      </c>
      <c r="B3673" t="s">
        <v>14662</v>
      </c>
      <c r="C3673">
        <v>61</v>
      </c>
      <c r="D3673" s="221" t="s">
        <v>3057</v>
      </c>
      <c r="E3673" s="186">
        <v>46293</v>
      </c>
      <c r="F3673" t="s">
        <v>16141</v>
      </c>
      <c r="G3673" s="183" t="s">
        <v>16145</v>
      </c>
      <c r="H3673" t="s">
        <v>16146</v>
      </c>
    </row>
    <row r="3674" spans="1:8" x14ac:dyDescent="0.2">
      <c r="A3674" s="183" t="s">
        <v>12757</v>
      </c>
      <c r="B3674" t="s">
        <v>14663</v>
      </c>
      <c r="C3674">
        <v>0</v>
      </c>
      <c r="D3674" s="221" t="s">
        <v>3057</v>
      </c>
      <c r="E3674" s="186">
        <v>46293</v>
      </c>
      <c r="F3674" t="s">
        <v>16141</v>
      </c>
      <c r="G3674" s="183" t="s">
        <v>16145</v>
      </c>
      <c r="H3674" t="s">
        <v>16146</v>
      </c>
    </row>
    <row r="3675" spans="1:8" x14ac:dyDescent="0.2">
      <c r="A3675" s="183" t="s">
        <v>12758</v>
      </c>
      <c r="B3675" t="s">
        <v>14664</v>
      </c>
      <c r="C3675">
        <v>29</v>
      </c>
      <c r="D3675" s="221" t="s">
        <v>3057</v>
      </c>
      <c r="E3675" s="186">
        <v>46293</v>
      </c>
      <c r="F3675" t="s">
        <v>16141</v>
      </c>
      <c r="G3675" s="183" t="s">
        <v>16145</v>
      </c>
      <c r="H3675" t="s">
        <v>16146</v>
      </c>
    </row>
    <row r="3676" spans="1:8" x14ac:dyDescent="0.2">
      <c r="A3676" s="183" t="s">
        <v>12759</v>
      </c>
      <c r="B3676" t="s">
        <v>14665</v>
      </c>
      <c r="C3676">
        <v>29</v>
      </c>
      <c r="D3676" s="221" t="s">
        <v>3057</v>
      </c>
      <c r="E3676" s="186">
        <v>46293</v>
      </c>
      <c r="F3676" t="s">
        <v>16141</v>
      </c>
      <c r="G3676" s="183" t="s">
        <v>16145</v>
      </c>
      <c r="H3676" t="s">
        <v>16146</v>
      </c>
    </row>
    <row r="3677" spans="1:8" x14ac:dyDescent="0.2">
      <c r="A3677" s="183" t="s">
        <v>12760</v>
      </c>
      <c r="B3677" t="s">
        <v>12761</v>
      </c>
      <c r="C3677">
        <v>0</v>
      </c>
      <c r="D3677" s="221" t="s">
        <v>3057</v>
      </c>
      <c r="E3677" s="186">
        <v>46293</v>
      </c>
      <c r="F3677" t="s">
        <v>16141</v>
      </c>
      <c r="G3677" s="183" t="s">
        <v>16145</v>
      </c>
      <c r="H3677" t="s">
        <v>16146</v>
      </c>
    </row>
    <row r="3678" spans="1:8" x14ac:dyDescent="0.2">
      <c r="A3678" s="183" t="s">
        <v>12762</v>
      </c>
      <c r="B3678" t="s">
        <v>14666</v>
      </c>
      <c r="C3678">
        <v>77</v>
      </c>
      <c r="D3678" s="221" t="s">
        <v>3057</v>
      </c>
      <c r="E3678" s="186">
        <v>46293</v>
      </c>
      <c r="F3678" t="s">
        <v>16141</v>
      </c>
      <c r="G3678" s="183" t="s">
        <v>16145</v>
      </c>
      <c r="H3678" t="s">
        <v>16146</v>
      </c>
    </row>
    <row r="3679" spans="1:8" x14ac:dyDescent="0.2">
      <c r="A3679" s="183" t="s">
        <v>12763</v>
      </c>
      <c r="B3679" t="s">
        <v>14667</v>
      </c>
      <c r="C3679">
        <v>8</v>
      </c>
      <c r="D3679" s="221" t="s">
        <v>3057</v>
      </c>
      <c r="E3679" s="186">
        <v>46293</v>
      </c>
      <c r="F3679" t="s">
        <v>16141</v>
      </c>
      <c r="G3679" s="183" t="s">
        <v>16145</v>
      </c>
      <c r="H3679" t="s">
        <v>16146</v>
      </c>
    </row>
    <row r="3680" spans="1:8" x14ac:dyDescent="0.2">
      <c r="A3680" s="183" t="s">
        <v>12764</v>
      </c>
      <c r="B3680" t="s">
        <v>14668</v>
      </c>
      <c r="C3680">
        <v>1</v>
      </c>
      <c r="D3680" s="221" t="s">
        <v>3057</v>
      </c>
      <c r="E3680" s="186">
        <v>46293</v>
      </c>
      <c r="F3680" t="s">
        <v>16141</v>
      </c>
      <c r="G3680" s="183" t="s">
        <v>16145</v>
      </c>
      <c r="H3680" t="s">
        <v>16146</v>
      </c>
    </row>
    <row r="3681" spans="1:8" x14ac:dyDescent="0.2">
      <c r="A3681" s="183" t="s">
        <v>12765</v>
      </c>
      <c r="B3681" t="s">
        <v>14669</v>
      </c>
      <c r="C3681">
        <v>144</v>
      </c>
      <c r="D3681" s="221" t="s">
        <v>3057</v>
      </c>
      <c r="E3681" s="186">
        <v>46293</v>
      </c>
      <c r="F3681" t="s">
        <v>16141</v>
      </c>
      <c r="G3681" s="183" t="s">
        <v>16145</v>
      </c>
      <c r="H3681" t="s">
        <v>16146</v>
      </c>
    </row>
    <row r="3682" spans="1:8" x14ac:dyDescent="0.2">
      <c r="A3682" s="183" t="s">
        <v>12766</v>
      </c>
      <c r="B3682" t="s">
        <v>14670</v>
      </c>
      <c r="C3682">
        <v>356</v>
      </c>
      <c r="D3682" s="221" t="s">
        <v>3057</v>
      </c>
      <c r="E3682" s="186">
        <v>46293</v>
      </c>
      <c r="F3682" t="s">
        <v>16141</v>
      </c>
      <c r="G3682" s="183" t="s">
        <v>16145</v>
      </c>
      <c r="H3682" t="s">
        <v>16146</v>
      </c>
    </row>
    <row r="3683" spans="1:8" x14ac:dyDescent="0.2">
      <c r="A3683" s="183" t="s">
        <v>12767</v>
      </c>
      <c r="B3683" t="s">
        <v>14671</v>
      </c>
      <c r="C3683">
        <v>514</v>
      </c>
      <c r="D3683" s="221" t="s">
        <v>3057</v>
      </c>
      <c r="E3683" s="186">
        <v>46293</v>
      </c>
      <c r="F3683" t="s">
        <v>16141</v>
      </c>
      <c r="G3683" s="183" t="s">
        <v>16145</v>
      </c>
      <c r="H3683" t="s">
        <v>16146</v>
      </c>
    </row>
    <row r="3684" spans="1:8" x14ac:dyDescent="0.2">
      <c r="A3684" s="183" t="s">
        <v>12768</v>
      </c>
      <c r="B3684" t="s">
        <v>14672</v>
      </c>
      <c r="C3684">
        <v>49</v>
      </c>
      <c r="D3684" s="221" t="s">
        <v>3057</v>
      </c>
      <c r="E3684" s="186">
        <v>46293</v>
      </c>
      <c r="F3684" t="s">
        <v>16141</v>
      </c>
      <c r="G3684" s="183" t="s">
        <v>16145</v>
      </c>
      <c r="H3684" t="s">
        <v>16146</v>
      </c>
    </row>
    <row r="3685" spans="1:8" x14ac:dyDescent="0.2">
      <c r="A3685" s="183" t="s">
        <v>12769</v>
      </c>
      <c r="B3685" t="s">
        <v>14673</v>
      </c>
      <c r="C3685">
        <v>46</v>
      </c>
      <c r="D3685" s="221" t="s">
        <v>3057</v>
      </c>
      <c r="E3685" s="186">
        <v>46293</v>
      </c>
      <c r="F3685" t="s">
        <v>16141</v>
      </c>
      <c r="G3685" s="183" t="s">
        <v>16145</v>
      </c>
      <c r="H3685" t="s">
        <v>16146</v>
      </c>
    </row>
    <row r="3686" spans="1:8" x14ac:dyDescent="0.2">
      <c r="A3686" s="183" t="s">
        <v>12770</v>
      </c>
      <c r="B3686" t="s">
        <v>14674</v>
      </c>
      <c r="C3686">
        <v>560</v>
      </c>
      <c r="D3686" s="221" t="s">
        <v>3057</v>
      </c>
      <c r="E3686" s="186">
        <v>46293</v>
      </c>
      <c r="F3686" t="s">
        <v>16141</v>
      </c>
      <c r="G3686" s="183" t="s">
        <v>16145</v>
      </c>
      <c r="H3686" t="s">
        <v>16146</v>
      </c>
    </row>
    <row r="3687" spans="1:8" x14ac:dyDescent="0.2">
      <c r="A3687" s="183" t="s">
        <v>12771</v>
      </c>
      <c r="B3687" t="s">
        <v>14675</v>
      </c>
      <c r="C3687">
        <v>38</v>
      </c>
      <c r="D3687" s="221" t="s">
        <v>3057</v>
      </c>
      <c r="E3687" s="186">
        <v>46293</v>
      </c>
      <c r="F3687" t="s">
        <v>16141</v>
      </c>
      <c r="G3687" s="183" t="s">
        <v>16145</v>
      </c>
      <c r="H3687" t="s">
        <v>16146</v>
      </c>
    </row>
    <row r="3688" spans="1:8" x14ac:dyDescent="0.2">
      <c r="A3688" s="183" t="s">
        <v>12772</v>
      </c>
      <c r="B3688" t="s">
        <v>14676</v>
      </c>
      <c r="C3688">
        <v>4</v>
      </c>
      <c r="D3688" s="221" t="s">
        <v>3057</v>
      </c>
      <c r="E3688" s="186">
        <v>46293</v>
      </c>
      <c r="F3688" t="s">
        <v>16141</v>
      </c>
      <c r="G3688" s="183" t="s">
        <v>16145</v>
      </c>
      <c r="H3688" t="s">
        <v>16146</v>
      </c>
    </row>
    <row r="3689" spans="1:8" x14ac:dyDescent="0.2">
      <c r="A3689" s="183" t="s">
        <v>12773</v>
      </c>
      <c r="B3689" t="s">
        <v>14677</v>
      </c>
      <c r="C3689">
        <v>6</v>
      </c>
      <c r="D3689" s="221" t="s">
        <v>3057</v>
      </c>
      <c r="E3689" s="186">
        <v>46293</v>
      </c>
      <c r="F3689" t="s">
        <v>16141</v>
      </c>
      <c r="G3689" s="183" t="s">
        <v>16145</v>
      </c>
      <c r="H3689" t="s">
        <v>16146</v>
      </c>
    </row>
    <row r="3690" spans="1:8" x14ac:dyDescent="0.2">
      <c r="A3690" s="183" t="s">
        <v>12774</v>
      </c>
      <c r="B3690" t="s">
        <v>14678</v>
      </c>
      <c r="C3690">
        <v>2</v>
      </c>
      <c r="D3690" s="221" t="s">
        <v>3057</v>
      </c>
      <c r="E3690" s="186">
        <v>46293</v>
      </c>
      <c r="F3690" t="s">
        <v>16141</v>
      </c>
      <c r="G3690" s="183" t="s">
        <v>16145</v>
      </c>
      <c r="H3690" t="s">
        <v>16146</v>
      </c>
    </row>
    <row r="3691" spans="1:8" x14ac:dyDescent="0.2">
      <c r="A3691" s="183" t="s">
        <v>12775</v>
      </c>
      <c r="B3691" t="s">
        <v>14679</v>
      </c>
      <c r="C3691">
        <v>3</v>
      </c>
      <c r="D3691" s="221" t="s">
        <v>3057</v>
      </c>
      <c r="E3691" s="186">
        <v>46293</v>
      </c>
      <c r="F3691" t="s">
        <v>16141</v>
      </c>
      <c r="G3691" s="183" t="s">
        <v>16145</v>
      </c>
      <c r="H3691" t="s">
        <v>16146</v>
      </c>
    </row>
    <row r="3692" spans="1:8" x14ac:dyDescent="0.2">
      <c r="A3692" s="183" t="s">
        <v>12776</v>
      </c>
      <c r="B3692" t="s">
        <v>14680</v>
      </c>
      <c r="C3692">
        <v>30</v>
      </c>
      <c r="D3692" s="221" t="s">
        <v>3057</v>
      </c>
      <c r="E3692" s="186">
        <v>46293</v>
      </c>
      <c r="F3692" t="s">
        <v>16141</v>
      </c>
      <c r="G3692" s="183" t="s">
        <v>16145</v>
      </c>
      <c r="H3692" t="s">
        <v>16146</v>
      </c>
    </row>
    <row r="3693" spans="1:8" x14ac:dyDescent="0.2">
      <c r="A3693" s="183" t="s">
        <v>12777</v>
      </c>
      <c r="B3693" t="s">
        <v>14681</v>
      </c>
      <c r="C3693">
        <v>2</v>
      </c>
      <c r="D3693" s="221" t="s">
        <v>3057</v>
      </c>
      <c r="E3693" s="186">
        <v>46293</v>
      </c>
      <c r="F3693" t="s">
        <v>16141</v>
      </c>
      <c r="G3693" s="183" t="s">
        <v>16145</v>
      </c>
      <c r="H3693" t="s">
        <v>16146</v>
      </c>
    </row>
    <row r="3694" spans="1:8" x14ac:dyDescent="0.2">
      <c r="A3694" s="183" t="s">
        <v>12778</v>
      </c>
      <c r="B3694" t="s">
        <v>14681</v>
      </c>
      <c r="C3694">
        <v>3</v>
      </c>
      <c r="D3694" s="221" t="s">
        <v>3057</v>
      </c>
      <c r="E3694" s="186">
        <v>46293</v>
      </c>
      <c r="F3694" t="s">
        <v>16141</v>
      </c>
      <c r="G3694" s="183" t="s">
        <v>16145</v>
      </c>
      <c r="H3694" t="s">
        <v>16146</v>
      </c>
    </row>
    <row r="3695" spans="1:8" x14ac:dyDescent="0.2">
      <c r="A3695" s="183" t="s">
        <v>12779</v>
      </c>
      <c r="B3695" t="s">
        <v>14682</v>
      </c>
      <c r="C3695">
        <v>0</v>
      </c>
      <c r="D3695" s="221" t="s">
        <v>3057</v>
      </c>
      <c r="E3695" s="186">
        <v>46293</v>
      </c>
      <c r="F3695" t="s">
        <v>16141</v>
      </c>
      <c r="G3695" s="183" t="s">
        <v>16145</v>
      </c>
      <c r="H3695" t="s">
        <v>16146</v>
      </c>
    </row>
    <row r="3696" spans="1:8" x14ac:dyDescent="0.2">
      <c r="A3696" s="183" t="s">
        <v>12780</v>
      </c>
      <c r="B3696" t="s">
        <v>14683</v>
      </c>
      <c r="C3696">
        <v>0</v>
      </c>
      <c r="D3696" s="221" t="s">
        <v>3057</v>
      </c>
      <c r="E3696" s="186">
        <v>46293</v>
      </c>
      <c r="F3696" t="s">
        <v>16141</v>
      </c>
      <c r="G3696" s="183" t="s">
        <v>16145</v>
      </c>
      <c r="H3696" t="s">
        <v>16146</v>
      </c>
    </row>
    <row r="3697" spans="1:8" x14ac:dyDescent="0.2">
      <c r="A3697" s="183" t="s">
        <v>12781</v>
      </c>
      <c r="B3697" t="s">
        <v>14684</v>
      </c>
      <c r="C3697">
        <v>0</v>
      </c>
      <c r="D3697" s="221" t="s">
        <v>3057</v>
      </c>
      <c r="E3697" s="186">
        <v>46293</v>
      </c>
      <c r="F3697" t="s">
        <v>16141</v>
      </c>
      <c r="G3697" s="183" t="s">
        <v>16145</v>
      </c>
      <c r="H3697" t="s">
        <v>16146</v>
      </c>
    </row>
    <row r="3698" spans="1:8" x14ac:dyDescent="0.2">
      <c r="A3698" s="183" t="s">
        <v>12782</v>
      </c>
      <c r="B3698" t="s">
        <v>14685</v>
      </c>
      <c r="C3698">
        <v>0</v>
      </c>
      <c r="D3698" s="221" t="s">
        <v>3057</v>
      </c>
      <c r="E3698" s="186">
        <v>46293</v>
      </c>
      <c r="F3698" t="s">
        <v>16141</v>
      </c>
      <c r="G3698" s="183" t="s">
        <v>16145</v>
      </c>
      <c r="H3698" t="s">
        <v>16146</v>
      </c>
    </row>
    <row r="3699" spans="1:8" x14ac:dyDescent="0.2">
      <c r="A3699" s="183" t="s">
        <v>12783</v>
      </c>
      <c r="B3699" t="s">
        <v>14686</v>
      </c>
      <c r="C3699">
        <v>25</v>
      </c>
      <c r="D3699" s="221" t="s">
        <v>3057</v>
      </c>
      <c r="E3699" s="186">
        <v>46293</v>
      </c>
      <c r="F3699" t="s">
        <v>16141</v>
      </c>
      <c r="G3699" s="183" t="s">
        <v>16145</v>
      </c>
      <c r="H3699" t="s">
        <v>16146</v>
      </c>
    </row>
    <row r="3700" spans="1:8" x14ac:dyDescent="0.2">
      <c r="A3700" s="183" t="s">
        <v>12784</v>
      </c>
      <c r="B3700" t="s">
        <v>14687</v>
      </c>
      <c r="C3700">
        <v>2</v>
      </c>
      <c r="D3700" s="221" t="s">
        <v>3057</v>
      </c>
      <c r="E3700" s="186">
        <v>46293</v>
      </c>
      <c r="F3700" t="s">
        <v>16141</v>
      </c>
      <c r="G3700" s="183" t="s">
        <v>16145</v>
      </c>
      <c r="H3700" t="s">
        <v>16146</v>
      </c>
    </row>
    <row r="3701" spans="1:8" x14ac:dyDescent="0.2">
      <c r="A3701" s="183" t="s">
        <v>12785</v>
      </c>
      <c r="B3701" t="s">
        <v>14688</v>
      </c>
      <c r="C3701">
        <v>9</v>
      </c>
      <c r="D3701" s="221" t="s">
        <v>3057</v>
      </c>
      <c r="E3701" s="186">
        <v>46293</v>
      </c>
      <c r="F3701" t="s">
        <v>16141</v>
      </c>
      <c r="G3701" s="183" t="s">
        <v>16145</v>
      </c>
      <c r="H3701" t="s">
        <v>16146</v>
      </c>
    </row>
    <row r="3702" spans="1:8" x14ac:dyDescent="0.2">
      <c r="A3702" s="183" t="s">
        <v>12786</v>
      </c>
      <c r="B3702" t="s">
        <v>14906</v>
      </c>
      <c r="C3702">
        <v>85</v>
      </c>
      <c r="D3702" s="221" t="s">
        <v>3057</v>
      </c>
      <c r="E3702" s="186">
        <v>46293</v>
      </c>
      <c r="F3702" t="s">
        <v>16141</v>
      </c>
      <c r="G3702" s="183" t="s">
        <v>16145</v>
      </c>
      <c r="H3702" t="s">
        <v>16146</v>
      </c>
    </row>
    <row r="3703" spans="1:8" x14ac:dyDescent="0.2">
      <c r="A3703" s="183" t="s">
        <v>12787</v>
      </c>
      <c r="B3703" t="s">
        <v>14907</v>
      </c>
      <c r="C3703">
        <v>12</v>
      </c>
      <c r="D3703" s="221" t="s">
        <v>3057</v>
      </c>
      <c r="E3703" s="186">
        <v>46293</v>
      </c>
      <c r="F3703" t="s">
        <v>16141</v>
      </c>
      <c r="G3703" s="183" t="s">
        <v>16145</v>
      </c>
      <c r="H3703" t="s">
        <v>16146</v>
      </c>
    </row>
    <row r="3704" spans="1:8" x14ac:dyDescent="0.2">
      <c r="A3704" s="183" t="s">
        <v>12788</v>
      </c>
      <c r="B3704" t="s">
        <v>14908</v>
      </c>
      <c r="C3704">
        <v>18</v>
      </c>
      <c r="D3704" s="221" t="s">
        <v>3057</v>
      </c>
      <c r="E3704" s="186">
        <v>46293</v>
      </c>
      <c r="F3704" t="s">
        <v>16141</v>
      </c>
      <c r="G3704" s="183" t="s">
        <v>16145</v>
      </c>
      <c r="H3704" t="s">
        <v>16146</v>
      </c>
    </row>
    <row r="3705" spans="1:8" x14ac:dyDescent="0.2">
      <c r="A3705" s="183" t="s">
        <v>12789</v>
      </c>
      <c r="B3705" t="s">
        <v>14909</v>
      </c>
      <c r="C3705">
        <v>119</v>
      </c>
      <c r="D3705" s="221" t="s">
        <v>3057</v>
      </c>
      <c r="E3705" s="186">
        <v>46293</v>
      </c>
      <c r="F3705" t="s">
        <v>16141</v>
      </c>
      <c r="G3705" s="183" t="s">
        <v>16145</v>
      </c>
      <c r="H3705" t="s">
        <v>16146</v>
      </c>
    </row>
    <row r="3706" spans="1:8" x14ac:dyDescent="0.2">
      <c r="A3706" s="183" t="s">
        <v>12790</v>
      </c>
      <c r="B3706" t="s">
        <v>14910</v>
      </c>
      <c r="C3706">
        <v>25</v>
      </c>
      <c r="D3706" s="221" t="s">
        <v>3057</v>
      </c>
      <c r="E3706" s="186">
        <v>46293</v>
      </c>
      <c r="F3706" t="s">
        <v>16141</v>
      </c>
      <c r="G3706" s="183" t="s">
        <v>16145</v>
      </c>
      <c r="H3706" t="s">
        <v>16146</v>
      </c>
    </row>
    <row r="3707" spans="1:8" x14ac:dyDescent="0.2">
      <c r="A3707" s="183" t="s">
        <v>12791</v>
      </c>
      <c r="B3707" t="s">
        <v>14911</v>
      </c>
      <c r="C3707">
        <v>21</v>
      </c>
      <c r="D3707" s="221" t="s">
        <v>3057</v>
      </c>
      <c r="E3707" s="186">
        <v>46293</v>
      </c>
      <c r="F3707" t="s">
        <v>16141</v>
      </c>
      <c r="G3707" s="183" t="s">
        <v>16145</v>
      </c>
      <c r="H3707" t="s">
        <v>16146</v>
      </c>
    </row>
    <row r="3708" spans="1:8" x14ac:dyDescent="0.2">
      <c r="A3708" s="183" t="s">
        <v>12792</v>
      </c>
      <c r="B3708" t="s">
        <v>14912</v>
      </c>
      <c r="C3708">
        <v>1</v>
      </c>
      <c r="D3708" s="221" t="s">
        <v>3057</v>
      </c>
      <c r="E3708" s="186">
        <v>46293</v>
      </c>
      <c r="F3708" t="s">
        <v>16141</v>
      </c>
      <c r="G3708" s="183" t="s">
        <v>16145</v>
      </c>
      <c r="H3708" t="s">
        <v>16146</v>
      </c>
    </row>
    <row r="3709" spans="1:8" x14ac:dyDescent="0.2">
      <c r="A3709" s="183" t="s">
        <v>12793</v>
      </c>
      <c r="B3709" t="s">
        <v>14913</v>
      </c>
      <c r="C3709">
        <v>2</v>
      </c>
      <c r="D3709" s="221" t="s">
        <v>3057</v>
      </c>
      <c r="E3709" s="186">
        <v>46293</v>
      </c>
      <c r="F3709" t="s">
        <v>16141</v>
      </c>
      <c r="G3709" s="183" t="s">
        <v>16145</v>
      </c>
      <c r="H3709" t="s">
        <v>16146</v>
      </c>
    </row>
    <row r="3710" spans="1:8" x14ac:dyDescent="0.2">
      <c r="A3710" s="183" t="s">
        <v>12794</v>
      </c>
      <c r="B3710" t="s">
        <v>14914</v>
      </c>
      <c r="C3710">
        <v>0</v>
      </c>
      <c r="D3710" s="221" t="s">
        <v>3057</v>
      </c>
      <c r="E3710" s="186">
        <v>46293</v>
      </c>
      <c r="F3710" t="s">
        <v>16141</v>
      </c>
      <c r="G3710" s="183" t="s">
        <v>16145</v>
      </c>
      <c r="H3710" t="s">
        <v>16146</v>
      </c>
    </row>
    <row r="3711" spans="1:8" x14ac:dyDescent="0.2">
      <c r="A3711" s="183" t="s">
        <v>12795</v>
      </c>
      <c r="B3711" t="s">
        <v>14915</v>
      </c>
      <c r="C3711">
        <v>30</v>
      </c>
      <c r="D3711" s="221" t="s">
        <v>3057</v>
      </c>
      <c r="E3711" s="186">
        <v>46293</v>
      </c>
      <c r="F3711" t="s">
        <v>16141</v>
      </c>
      <c r="G3711" s="183" t="s">
        <v>16145</v>
      </c>
      <c r="H3711" t="s">
        <v>16146</v>
      </c>
    </row>
    <row r="3712" spans="1:8" x14ac:dyDescent="0.2">
      <c r="A3712" s="183" t="s">
        <v>12796</v>
      </c>
      <c r="B3712" t="s">
        <v>14916</v>
      </c>
      <c r="C3712">
        <v>1</v>
      </c>
      <c r="D3712" s="221" t="s">
        <v>3057</v>
      </c>
      <c r="E3712" s="186">
        <v>46293</v>
      </c>
      <c r="F3712" t="s">
        <v>16141</v>
      </c>
      <c r="G3712" s="183" t="s">
        <v>16145</v>
      </c>
      <c r="H3712" t="s">
        <v>16146</v>
      </c>
    </row>
    <row r="3713" spans="1:8" x14ac:dyDescent="0.2">
      <c r="A3713" s="183" t="s">
        <v>12797</v>
      </c>
      <c r="B3713" t="s">
        <v>14917</v>
      </c>
      <c r="C3713">
        <v>70</v>
      </c>
      <c r="D3713" s="221" t="s">
        <v>3057</v>
      </c>
      <c r="E3713" s="186">
        <v>46293</v>
      </c>
      <c r="F3713" t="s">
        <v>16141</v>
      </c>
      <c r="G3713" s="183" t="s">
        <v>16145</v>
      </c>
      <c r="H3713" t="s">
        <v>16146</v>
      </c>
    </row>
    <row r="3714" spans="1:8" x14ac:dyDescent="0.2">
      <c r="A3714" s="183" t="s">
        <v>12798</v>
      </c>
      <c r="B3714" t="s">
        <v>14918</v>
      </c>
      <c r="C3714">
        <v>34</v>
      </c>
      <c r="D3714" s="221" t="s">
        <v>3057</v>
      </c>
      <c r="E3714" s="186">
        <v>46293</v>
      </c>
      <c r="F3714" t="s">
        <v>16141</v>
      </c>
      <c r="G3714" s="183" t="s">
        <v>16145</v>
      </c>
      <c r="H3714" t="s">
        <v>16146</v>
      </c>
    </row>
    <row r="3715" spans="1:8" x14ac:dyDescent="0.2">
      <c r="A3715" s="183" t="s">
        <v>12799</v>
      </c>
      <c r="B3715" t="s">
        <v>14919</v>
      </c>
      <c r="C3715">
        <v>16</v>
      </c>
      <c r="D3715" s="221" t="s">
        <v>3057</v>
      </c>
      <c r="E3715" s="186">
        <v>46293</v>
      </c>
      <c r="F3715" t="s">
        <v>16141</v>
      </c>
      <c r="G3715" s="183" t="s">
        <v>16145</v>
      </c>
      <c r="H3715" t="s">
        <v>16146</v>
      </c>
    </row>
    <row r="3716" spans="1:8" x14ac:dyDescent="0.2">
      <c r="A3716" s="183" t="s">
        <v>12800</v>
      </c>
      <c r="B3716" t="s">
        <v>14920</v>
      </c>
      <c r="C3716">
        <v>1</v>
      </c>
      <c r="D3716" s="221" t="s">
        <v>3057</v>
      </c>
      <c r="E3716" s="186">
        <v>46293</v>
      </c>
      <c r="F3716" t="s">
        <v>16141</v>
      </c>
      <c r="G3716" s="183" t="s">
        <v>16145</v>
      </c>
      <c r="H3716" t="s">
        <v>16146</v>
      </c>
    </row>
    <row r="3717" spans="1:8" x14ac:dyDescent="0.2">
      <c r="A3717" s="183" t="s">
        <v>12801</v>
      </c>
      <c r="B3717" t="s">
        <v>14921</v>
      </c>
      <c r="C3717">
        <v>12</v>
      </c>
      <c r="D3717" s="221" t="s">
        <v>3057</v>
      </c>
      <c r="E3717" s="186">
        <v>46293</v>
      </c>
      <c r="F3717" t="s">
        <v>16141</v>
      </c>
      <c r="G3717" s="183" t="s">
        <v>16145</v>
      </c>
      <c r="H3717" t="s">
        <v>16146</v>
      </c>
    </row>
    <row r="3718" spans="1:8" x14ac:dyDescent="0.2">
      <c r="A3718" s="183" t="s">
        <v>12802</v>
      </c>
      <c r="B3718" t="s">
        <v>14922</v>
      </c>
      <c r="C3718">
        <v>27</v>
      </c>
      <c r="D3718" s="221" t="s">
        <v>3057</v>
      </c>
      <c r="E3718" s="186">
        <v>46293</v>
      </c>
      <c r="F3718" t="s">
        <v>16141</v>
      </c>
      <c r="G3718" s="183" t="s">
        <v>16145</v>
      </c>
      <c r="H3718" t="s">
        <v>16146</v>
      </c>
    </row>
    <row r="3719" spans="1:8" x14ac:dyDescent="0.2">
      <c r="A3719" s="183" t="s">
        <v>12803</v>
      </c>
      <c r="B3719" t="s">
        <v>14923</v>
      </c>
      <c r="C3719">
        <v>96</v>
      </c>
      <c r="D3719" s="221" t="s">
        <v>3057</v>
      </c>
      <c r="E3719" s="186">
        <v>46293</v>
      </c>
      <c r="F3719" t="s">
        <v>16141</v>
      </c>
      <c r="G3719" s="183" t="s">
        <v>16145</v>
      </c>
      <c r="H3719" t="s">
        <v>16146</v>
      </c>
    </row>
    <row r="3720" spans="1:8" x14ac:dyDescent="0.2">
      <c r="A3720" s="183" t="s">
        <v>12804</v>
      </c>
      <c r="B3720" t="s">
        <v>14924</v>
      </c>
      <c r="C3720">
        <v>102</v>
      </c>
      <c r="D3720" s="221" t="s">
        <v>3057</v>
      </c>
      <c r="E3720" s="186">
        <v>46293</v>
      </c>
      <c r="F3720" t="s">
        <v>16141</v>
      </c>
      <c r="G3720" s="183" t="s">
        <v>16145</v>
      </c>
      <c r="H3720" t="s">
        <v>16146</v>
      </c>
    </row>
    <row r="3721" spans="1:8" x14ac:dyDescent="0.2">
      <c r="A3721" s="183" t="s">
        <v>12805</v>
      </c>
      <c r="B3721" t="s">
        <v>14925</v>
      </c>
      <c r="C3721">
        <v>286</v>
      </c>
      <c r="D3721" s="221" t="s">
        <v>3057</v>
      </c>
      <c r="E3721" s="186">
        <v>46293</v>
      </c>
      <c r="F3721" t="s">
        <v>16141</v>
      </c>
      <c r="G3721" s="183" t="s">
        <v>16145</v>
      </c>
      <c r="H3721" t="s">
        <v>16146</v>
      </c>
    </row>
    <row r="3722" spans="1:8" x14ac:dyDescent="0.2">
      <c r="A3722" s="183" t="s">
        <v>12806</v>
      </c>
      <c r="B3722" t="s">
        <v>14926</v>
      </c>
      <c r="C3722">
        <v>48</v>
      </c>
      <c r="D3722" s="221" t="s">
        <v>3057</v>
      </c>
      <c r="E3722" s="186">
        <v>46293</v>
      </c>
      <c r="F3722" t="s">
        <v>16141</v>
      </c>
      <c r="G3722" s="183" t="s">
        <v>16145</v>
      </c>
      <c r="H3722" t="s">
        <v>16146</v>
      </c>
    </row>
    <row r="3723" spans="1:8" x14ac:dyDescent="0.2">
      <c r="A3723" s="183" t="s">
        <v>12807</v>
      </c>
      <c r="B3723" t="s">
        <v>14927</v>
      </c>
      <c r="C3723">
        <v>252</v>
      </c>
      <c r="D3723" s="221" t="s">
        <v>3057</v>
      </c>
      <c r="E3723" s="186">
        <v>46293</v>
      </c>
      <c r="F3723" t="s">
        <v>16141</v>
      </c>
      <c r="G3723" s="183" t="s">
        <v>16145</v>
      </c>
      <c r="H3723" t="s">
        <v>16146</v>
      </c>
    </row>
    <row r="3724" spans="1:8" x14ac:dyDescent="0.2">
      <c r="A3724" s="183" t="s">
        <v>12808</v>
      </c>
      <c r="B3724" t="s">
        <v>14928</v>
      </c>
      <c r="C3724">
        <v>0</v>
      </c>
      <c r="D3724" s="221" t="s">
        <v>3057</v>
      </c>
      <c r="E3724" s="186">
        <v>46293</v>
      </c>
      <c r="F3724" t="s">
        <v>16141</v>
      </c>
      <c r="G3724" s="183" t="s">
        <v>16145</v>
      </c>
      <c r="H3724" t="s">
        <v>16146</v>
      </c>
    </row>
    <row r="3725" spans="1:8" x14ac:dyDescent="0.2">
      <c r="A3725" s="183" t="s">
        <v>12809</v>
      </c>
      <c r="B3725" t="s">
        <v>14929</v>
      </c>
      <c r="C3725">
        <v>195</v>
      </c>
      <c r="D3725" s="221" t="s">
        <v>3057</v>
      </c>
      <c r="E3725" s="186">
        <v>46293</v>
      </c>
      <c r="F3725" t="s">
        <v>16141</v>
      </c>
      <c r="G3725" s="183" t="s">
        <v>16145</v>
      </c>
      <c r="H3725" t="s">
        <v>16146</v>
      </c>
    </row>
    <row r="3726" spans="1:8" x14ac:dyDescent="0.2">
      <c r="A3726" s="183" t="s">
        <v>12810</v>
      </c>
      <c r="B3726" t="s">
        <v>14930</v>
      </c>
      <c r="C3726">
        <v>112</v>
      </c>
      <c r="D3726" s="221" t="s">
        <v>3057</v>
      </c>
      <c r="E3726" s="186">
        <v>46293</v>
      </c>
      <c r="F3726" t="s">
        <v>16141</v>
      </c>
      <c r="G3726" s="183" t="s">
        <v>16145</v>
      </c>
      <c r="H3726" t="s">
        <v>16146</v>
      </c>
    </row>
    <row r="3727" spans="1:8" x14ac:dyDescent="0.2">
      <c r="A3727" s="183" t="s">
        <v>12811</v>
      </c>
      <c r="B3727" t="s">
        <v>14931</v>
      </c>
      <c r="C3727">
        <v>43</v>
      </c>
      <c r="D3727" s="221" t="s">
        <v>3057</v>
      </c>
      <c r="E3727" s="186">
        <v>46293</v>
      </c>
      <c r="F3727" t="s">
        <v>16141</v>
      </c>
      <c r="G3727" s="183" t="s">
        <v>16145</v>
      </c>
      <c r="H3727" t="s">
        <v>16146</v>
      </c>
    </row>
    <row r="3728" spans="1:8" x14ac:dyDescent="0.2">
      <c r="A3728" s="183" t="s">
        <v>12812</v>
      </c>
      <c r="B3728" t="s">
        <v>14932</v>
      </c>
      <c r="C3728">
        <v>66</v>
      </c>
      <c r="D3728" s="221" t="s">
        <v>3057</v>
      </c>
      <c r="E3728" s="186">
        <v>46293</v>
      </c>
      <c r="F3728" t="s">
        <v>16141</v>
      </c>
      <c r="G3728" s="183" t="s">
        <v>16145</v>
      </c>
      <c r="H3728" t="s">
        <v>16146</v>
      </c>
    </row>
    <row r="3729" spans="1:8" x14ac:dyDescent="0.2">
      <c r="A3729" s="183" t="s">
        <v>12813</v>
      </c>
      <c r="B3729" t="s">
        <v>14933</v>
      </c>
      <c r="C3729">
        <v>1</v>
      </c>
      <c r="D3729" s="221" t="s">
        <v>3057</v>
      </c>
      <c r="E3729" s="186">
        <v>46293</v>
      </c>
      <c r="F3729" t="s">
        <v>16141</v>
      </c>
      <c r="G3729" s="183" t="s">
        <v>16145</v>
      </c>
      <c r="H3729" t="s">
        <v>16146</v>
      </c>
    </row>
    <row r="3730" spans="1:8" x14ac:dyDescent="0.2">
      <c r="A3730" s="183" t="s">
        <v>12814</v>
      </c>
      <c r="B3730" t="s">
        <v>14934</v>
      </c>
      <c r="C3730">
        <v>10</v>
      </c>
      <c r="D3730" s="221" t="s">
        <v>3057</v>
      </c>
      <c r="E3730" s="186">
        <v>46293</v>
      </c>
      <c r="F3730" t="s">
        <v>16141</v>
      </c>
      <c r="G3730" s="183" t="s">
        <v>16145</v>
      </c>
      <c r="H3730" t="s">
        <v>16146</v>
      </c>
    </row>
    <row r="3731" spans="1:8" x14ac:dyDescent="0.2">
      <c r="A3731" s="183" t="s">
        <v>12815</v>
      </c>
      <c r="B3731" t="s">
        <v>14935</v>
      </c>
      <c r="C3731">
        <v>196</v>
      </c>
      <c r="D3731" s="221" t="s">
        <v>3057</v>
      </c>
      <c r="E3731" s="186">
        <v>46293</v>
      </c>
      <c r="F3731" t="s">
        <v>16141</v>
      </c>
      <c r="G3731" s="183" t="s">
        <v>16145</v>
      </c>
      <c r="H3731" t="s">
        <v>16146</v>
      </c>
    </row>
    <row r="3732" spans="1:8" x14ac:dyDescent="0.2">
      <c r="A3732" s="183" t="s">
        <v>12816</v>
      </c>
      <c r="B3732" t="s">
        <v>14936</v>
      </c>
      <c r="C3732">
        <v>9</v>
      </c>
      <c r="D3732" s="221" t="s">
        <v>3057</v>
      </c>
      <c r="E3732" s="186">
        <v>46293</v>
      </c>
      <c r="F3732" t="s">
        <v>16141</v>
      </c>
      <c r="G3732" s="183" t="s">
        <v>16145</v>
      </c>
      <c r="H3732" t="s">
        <v>16146</v>
      </c>
    </row>
    <row r="3733" spans="1:8" x14ac:dyDescent="0.2">
      <c r="A3733" s="183" t="s">
        <v>12817</v>
      </c>
      <c r="B3733" t="s">
        <v>14937</v>
      </c>
      <c r="C3733">
        <v>16</v>
      </c>
      <c r="D3733" s="221" t="s">
        <v>3057</v>
      </c>
      <c r="E3733" s="186">
        <v>46293</v>
      </c>
      <c r="F3733" t="s">
        <v>16141</v>
      </c>
      <c r="G3733" s="183" t="s">
        <v>16145</v>
      </c>
      <c r="H3733" t="s">
        <v>16146</v>
      </c>
    </row>
    <row r="3734" spans="1:8" x14ac:dyDescent="0.2">
      <c r="A3734" s="183" t="s">
        <v>12818</v>
      </c>
      <c r="B3734" t="s">
        <v>14938</v>
      </c>
      <c r="C3734">
        <v>9</v>
      </c>
      <c r="D3734" s="221" t="s">
        <v>3057</v>
      </c>
      <c r="E3734" s="186">
        <v>46293</v>
      </c>
      <c r="F3734" t="s">
        <v>16141</v>
      </c>
      <c r="G3734" s="183" t="s">
        <v>16145</v>
      </c>
      <c r="H3734" t="s">
        <v>16146</v>
      </c>
    </row>
    <row r="3735" spans="1:8" x14ac:dyDescent="0.2">
      <c r="A3735" s="183" t="s">
        <v>12819</v>
      </c>
      <c r="B3735" t="s">
        <v>14939</v>
      </c>
      <c r="C3735">
        <v>11</v>
      </c>
      <c r="D3735" s="221" t="s">
        <v>3057</v>
      </c>
      <c r="E3735" s="186">
        <v>46293</v>
      </c>
      <c r="F3735" t="s">
        <v>16141</v>
      </c>
      <c r="G3735" s="183" t="s">
        <v>16145</v>
      </c>
      <c r="H3735" t="s">
        <v>16146</v>
      </c>
    </row>
    <row r="3736" spans="1:8" x14ac:dyDescent="0.2">
      <c r="A3736" s="183" t="s">
        <v>12820</v>
      </c>
      <c r="B3736" t="s">
        <v>14992</v>
      </c>
      <c r="C3736">
        <v>2</v>
      </c>
      <c r="D3736" s="221" t="s">
        <v>3057</v>
      </c>
      <c r="E3736" s="186">
        <v>46293</v>
      </c>
      <c r="F3736" t="s">
        <v>16141</v>
      </c>
      <c r="G3736" s="183" t="s">
        <v>16145</v>
      </c>
      <c r="H3736" t="s">
        <v>16146</v>
      </c>
    </row>
    <row r="3737" spans="1:8" x14ac:dyDescent="0.2">
      <c r="A3737" s="183" t="s">
        <v>12821</v>
      </c>
      <c r="B3737" t="s">
        <v>14993</v>
      </c>
      <c r="C3737">
        <v>20</v>
      </c>
      <c r="D3737" s="221" t="s">
        <v>3057</v>
      </c>
      <c r="E3737" s="186">
        <v>46293</v>
      </c>
      <c r="F3737" t="s">
        <v>16141</v>
      </c>
      <c r="G3737" s="183" t="s">
        <v>16145</v>
      </c>
      <c r="H3737" t="s">
        <v>16146</v>
      </c>
    </row>
    <row r="3738" spans="1:8" x14ac:dyDescent="0.2">
      <c r="A3738" s="183" t="s">
        <v>12822</v>
      </c>
      <c r="B3738" t="s">
        <v>14994</v>
      </c>
      <c r="C3738">
        <v>0</v>
      </c>
      <c r="D3738" s="221" t="s">
        <v>3057</v>
      </c>
      <c r="E3738" s="186">
        <v>46293</v>
      </c>
      <c r="F3738" t="s">
        <v>16141</v>
      </c>
      <c r="G3738" s="183" t="s">
        <v>16145</v>
      </c>
      <c r="H3738" t="s">
        <v>16146</v>
      </c>
    </row>
    <row r="3739" spans="1:8" x14ac:dyDescent="0.2">
      <c r="A3739" s="183" t="s">
        <v>12823</v>
      </c>
      <c r="B3739" t="s">
        <v>14995</v>
      </c>
      <c r="C3739">
        <v>43</v>
      </c>
      <c r="D3739" s="221" t="s">
        <v>3057</v>
      </c>
      <c r="E3739" s="186">
        <v>46293</v>
      </c>
      <c r="F3739" t="s">
        <v>16141</v>
      </c>
      <c r="G3739" s="183" t="s">
        <v>16145</v>
      </c>
      <c r="H3739" t="s">
        <v>16146</v>
      </c>
    </row>
    <row r="3740" spans="1:8" x14ac:dyDescent="0.2">
      <c r="A3740" s="183" t="s">
        <v>12824</v>
      </c>
      <c r="B3740" t="s">
        <v>14996</v>
      </c>
      <c r="C3740">
        <v>0</v>
      </c>
      <c r="D3740" s="221" t="s">
        <v>3057</v>
      </c>
      <c r="E3740" s="186">
        <v>46293</v>
      </c>
      <c r="F3740" t="s">
        <v>16141</v>
      </c>
      <c r="G3740" s="183" t="s">
        <v>16145</v>
      </c>
      <c r="H3740" t="s">
        <v>16146</v>
      </c>
    </row>
    <row r="3741" spans="1:8" x14ac:dyDescent="0.2">
      <c r="A3741" s="183" t="s">
        <v>12825</v>
      </c>
      <c r="B3741" t="s">
        <v>14997</v>
      </c>
      <c r="C3741">
        <v>12</v>
      </c>
      <c r="D3741" s="221" t="s">
        <v>3057</v>
      </c>
      <c r="E3741" s="186">
        <v>46293</v>
      </c>
      <c r="F3741" t="s">
        <v>16141</v>
      </c>
      <c r="G3741" s="183" t="s">
        <v>16145</v>
      </c>
      <c r="H3741" t="s">
        <v>16146</v>
      </c>
    </row>
    <row r="3742" spans="1:8" x14ac:dyDescent="0.2">
      <c r="A3742" s="183" t="s">
        <v>12826</v>
      </c>
      <c r="B3742" t="s">
        <v>14998</v>
      </c>
      <c r="C3742">
        <v>0</v>
      </c>
      <c r="D3742" s="221" t="s">
        <v>3057</v>
      </c>
      <c r="E3742" s="186">
        <v>46293</v>
      </c>
      <c r="F3742" t="s">
        <v>16141</v>
      </c>
      <c r="G3742" s="183" t="s">
        <v>16145</v>
      </c>
      <c r="H3742" t="s">
        <v>16146</v>
      </c>
    </row>
    <row r="3743" spans="1:8" x14ac:dyDescent="0.2">
      <c r="A3743" s="183" t="s">
        <v>12827</v>
      </c>
      <c r="B3743" t="s">
        <v>14999</v>
      </c>
      <c r="C3743">
        <v>12</v>
      </c>
      <c r="D3743" s="221" t="s">
        <v>3057</v>
      </c>
      <c r="E3743" s="186">
        <v>46293</v>
      </c>
      <c r="F3743" t="s">
        <v>16141</v>
      </c>
      <c r="G3743" s="183" t="s">
        <v>16145</v>
      </c>
      <c r="H3743" t="s">
        <v>16146</v>
      </c>
    </row>
    <row r="3744" spans="1:8" x14ac:dyDescent="0.2">
      <c r="A3744" s="183" t="s">
        <v>12828</v>
      </c>
      <c r="B3744" t="s">
        <v>15000</v>
      </c>
      <c r="C3744">
        <v>22</v>
      </c>
      <c r="D3744" s="221" t="s">
        <v>3057</v>
      </c>
      <c r="E3744" s="186">
        <v>46293</v>
      </c>
      <c r="F3744" t="s">
        <v>16141</v>
      </c>
      <c r="G3744" s="183" t="s">
        <v>16145</v>
      </c>
      <c r="H3744" t="s">
        <v>16146</v>
      </c>
    </row>
    <row r="3745" spans="1:8" x14ac:dyDescent="0.2">
      <c r="A3745" s="183" t="s">
        <v>12829</v>
      </c>
      <c r="B3745" t="s">
        <v>15001</v>
      </c>
      <c r="C3745">
        <v>32</v>
      </c>
      <c r="D3745" s="221" t="s">
        <v>3057</v>
      </c>
      <c r="E3745" s="186">
        <v>46293</v>
      </c>
      <c r="F3745" t="s">
        <v>16141</v>
      </c>
      <c r="G3745" s="183" t="s">
        <v>16145</v>
      </c>
      <c r="H3745" t="s">
        <v>16146</v>
      </c>
    </row>
    <row r="3746" spans="1:8" x14ac:dyDescent="0.2">
      <c r="A3746" s="183" t="s">
        <v>12830</v>
      </c>
      <c r="B3746" t="s">
        <v>15002</v>
      </c>
      <c r="C3746">
        <v>11</v>
      </c>
      <c r="D3746" s="221" t="s">
        <v>3057</v>
      </c>
      <c r="E3746" s="186">
        <v>46293</v>
      </c>
      <c r="F3746" t="s">
        <v>16141</v>
      </c>
      <c r="G3746" s="183" t="s">
        <v>16145</v>
      </c>
      <c r="H3746" t="s">
        <v>16146</v>
      </c>
    </row>
    <row r="3747" spans="1:8" x14ac:dyDescent="0.2">
      <c r="A3747" s="183" t="s">
        <v>12831</v>
      </c>
      <c r="B3747" t="s">
        <v>15003</v>
      </c>
      <c r="C3747">
        <v>6</v>
      </c>
      <c r="D3747" s="221" t="s">
        <v>3057</v>
      </c>
      <c r="E3747" s="186">
        <v>46293</v>
      </c>
      <c r="F3747" t="s">
        <v>16141</v>
      </c>
      <c r="G3747" s="183" t="s">
        <v>16145</v>
      </c>
      <c r="H3747" t="s">
        <v>16146</v>
      </c>
    </row>
    <row r="3748" spans="1:8" x14ac:dyDescent="0.2">
      <c r="A3748" s="183" t="s">
        <v>12832</v>
      </c>
      <c r="B3748" t="s">
        <v>15004</v>
      </c>
      <c r="C3748">
        <v>14</v>
      </c>
      <c r="D3748" s="221" t="s">
        <v>3057</v>
      </c>
      <c r="E3748" s="186">
        <v>46293</v>
      </c>
      <c r="F3748" t="s">
        <v>16141</v>
      </c>
      <c r="G3748" s="183" t="s">
        <v>16145</v>
      </c>
      <c r="H3748" t="s">
        <v>16146</v>
      </c>
    </row>
    <row r="3749" spans="1:8" x14ac:dyDescent="0.2">
      <c r="A3749" s="183" t="s">
        <v>12833</v>
      </c>
      <c r="B3749" t="s">
        <v>15005</v>
      </c>
      <c r="C3749">
        <v>49</v>
      </c>
      <c r="D3749" s="221" t="s">
        <v>3057</v>
      </c>
      <c r="E3749" s="186">
        <v>46293</v>
      </c>
      <c r="F3749" t="s">
        <v>16141</v>
      </c>
      <c r="G3749" s="183" t="s">
        <v>16145</v>
      </c>
      <c r="H3749" t="s">
        <v>16146</v>
      </c>
    </row>
    <row r="3750" spans="1:8" x14ac:dyDescent="0.2">
      <c r="A3750" s="183" t="s">
        <v>12834</v>
      </c>
      <c r="B3750" t="s">
        <v>15006</v>
      </c>
      <c r="C3750">
        <v>11</v>
      </c>
      <c r="D3750" s="221" t="s">
        <v>3057</v>
      </c>
      <c r="E3750" s="186">
        <v>46293</v>
      </c>
      <c r="F3750" t="s">
        <v>16141</v>
      </c>
      <c r="G3750" s="183" t="s">
        <v>16145</v>
      </c>
      <c r="H3750" t="s">
        <v>16146</v>
      </c>
    </row>
    <row r="3751" spans="1:8" x14ac:dyDescent="0.2">
      <c r="A3751" s="183" t="s">
        <v>12835</v>
      </c>
      <c r="B3751" t="s">
        <v>15007</v>
      </c>
      <c r="C3751">
        <v>16</v>
      </c>
      <c r="D3751" s="221" t="s">
        <v>3057</v>
      </c>
      <c r="E3751" s="186">
        <v>46293</v>
      </c>
      <c r="F3751" t="s">
        <v>16141</v>
      </c>
      <c r="G3751" s="183" t="s">
        <v>16145</v>
      </c>
      <c r="H3751" t="s">
        <v>16146</v>
      </c>
    </row>
    <row r="3752" spans="1:8" x14ac:dyDescent="0.2">
      <c r="A3752" s="183" t="s">
        <v>12836</v>
      </c>
      <c r="B3752" t="s">
        <v>15008</v>
      </c>
      <c r="C3752">
        <v>6</v>
      </c>
      <c r="D3752" s="221" t="s">
        <v>3057</v>
      </c>
      <c r="E3752" s="186">
        <v>46293</v>
      </c>
      <c r="F3752" t="s">
        <v>16141</v>
      </c>
      <c r="G3752" s="183" t="s">
        <v>16145</v>
      </c>
      <c r="H3752" t="s">
        <v>16146</v>
      </c>
    </row>
    <row r="3753" spans="1:8" x14ac:dyDescent="0.2">
      <c r="A3753" s="183" t="s">
        <v>12837</v>
      </c>
      <c r="B3753" t="s">
        <v>15009</v>
      </c>
      <c r="C3753">
        <v>0</v>
      </c>
      <c r="D3753" s="221" t="s">
        <v>3057</v>
      </c>
      <c r="E3753" s="186">
        <v>46293</v>
      </c>
      <c r="F3753" t="s">
        <v>16141</v>
      </c>
      <c r="G3753" s="183" t="s">
        <v>16145</v>
      </c>
      <c r="H3753" t="s">
        <v>16146</v>
      </c>
    </row>
    <row r="3754" spans="1:8" x14ac:dyDescent="0.2">
      <c r="A3754" s="183" t="s">
        <v>12838</v>
      </c>
      <c r="B3754" t="s">
        <v>15010</v>
      </c>
      <c r="C3754">
        <v>5</v>
      </c>
      <c r="D3754" s="221" t="s">
        <v>3057</v>
      </c>
      <c r="E3754" s="186">
        <v>46293</v>
      </c>
      <c r="F3754" t="s">
        <v>16141</v>
      </c>
      <c r="G3754" s="183" t="s">
        <v>16145</v>
      </c>
      <c r="H3754" t="s">
        <v>16146</v>
      </c>
    </row>
    <row r="3755" spans="1:8" x14ac:dyDescent="0.2">
      <c r="A3755" s="183" t="s">
        <v>12839</v>
      </c>
      <c r="B3755" t="s">
        <v>15011</v>
      </c>
      <c r="C3755">
        <v>4</v>
      </c>
      <c r="D3755" s="221" t="s">
        <v>3057</v>
      </c>
      <c r="E3755" s="186">
        <v>46293</v>
      </c>
      <c r="F3755" t="s">
        <v>16141</v>
      </c>
      <c r="G3755" s="183" t="s">
        <v>16145</v>
      </c>
      <c r="H3755" t="s">
        <v>16146</v>
      </c>
    </row>
    <row r="3756" spans="1:8" x14ac:dyDescent="0.2">
      <c r="A3756" s="183" t="s">
        <v>12840</v>
      </c>
      <c r="B3756" t="s">
        <v>15012</v>
      </c>
      <c r="C3756">
        <v>3</v>
      </c>
      <c r="D3756" s="221" t="s">
        <v>3057</v>
      </c>
      <c r="E3756" s="186">
        <v>46293</v>
      </c>
      <c r="F3756" t="s">
        <v>16141</v>
      </c>
      <c r="G3756" s="183" t="s">
        <v>16145</v>
      </c>
      <c r="H3756" t="s">
        <v>16146</v>
      </c>
    </row>
    <row r="3757" spans="1:8" x14ac:dyDescent="0.2">
      <c r="A3757" s="183" t="s">
        <v>12841</v>
      </c>
      <c r="B3757" t="s">
        <v>15013</v>
      </c>
      <c r="C3757">
        <v>4</v>
      </c>
      <c r="D3757" s="221" t="s">
        <v>3057</v>
      </c>
      <c r="E3757" s="186">
        <v>46293</v>
      </c>
      <c r="F3757" t="s">
        <v>16141</v>
      </c>
      <c r="G3757" s="183" t="s">
        <v>16145</v>
      </c>
      <c r="H3757" t="s">
        <v>16146</v>
      </c>
    </row>
    <row r="3758" spans="1:8" x14ac:dyDescent="0.2">
      <c r="A3758" s="183" t="s">
        <v>12842</v>
      </c>
      <c r="B3758" t="s">
        <v>15014</v>
      </c>
      <c r="C3758">
        <v>5</v>
      </c>
      <c r="D3758" s="221" t="s">
        <v>3057</v>
      </c>
      <c r="E3758" s="186">
        <v>46293</v>
      </c>
      <c r="F3758" t="s">
        <v>16141</v>
      </c>
      <c r="G3758" s="183" t="s">
        <v>16145</v>
      </c>
      <c r="H3758" t="s">
        <v>16146</v>
      </c>
    </row>
    <row r="3759" spans="1:8" x14ac:dyDescent="0.2">
      <c r="A3759" s="183" t="s">
        <v>12843</v>
      </c>
      <c r="B3759" t="s">
        <v>15015</v>
      </c>
      <c r="C3759">
        <v>6</v>
      </c>
      <c r="D3759" s="221" t="s">
        <v>3057</v>
      </c>
      <c r="E3759" s="186">
        <v>46293</v>
      </c>
      <c r="F3759" t="s">
        <v>16141</v>
      </c>
      <c r="G3759" s="183" t="s">
        <v>16145</v>
      </c>
      <c r="H3759" t="s">
        <v>16146</v>
      </c>
    </row>
    <row r="3760" spans="1:8" x14ac:dyDescent="0.2">
      <c r="A3760" s="183" t="s">
        <v>12844</v>
      </c>
      <c r="B3760" t="s">
        <v>15016</v>
      </c>
      <c r="C3760">
        <v>2</v>
      </c>
      <c r="D3760" s="221" t="s">
        <v>3057</v>
      </c>
      <c r="E3760" s="186">
        <v>46293</v>
      </c>
      <c r="F3760" t="s">
        <v>16141</v>
      </c>
      <c r="G3760" s="183" t="s">
        <v>16145</v>
      </c>
      <c r="H3760" t="s">
        <v>16146</v>
      </c>
    </row>
    <row r="3761" spans="1:8" x14ac:dyDescent="0.2">
      <c r="A3761" s="183" t="s">
        <v>12845</v>
      </c>
      <c r="B3761" t="s">
        <v>15017</v>
      </c>
      <c r="C3761">
        <v>9</v>
      </c>
      <c r="D3761" s="221" t="s">
        <v>3057</v>
      </c>
      <c r="E3761" s="186">
        <v>46293</v>
      </c>
      <c r="F3761" t="s">
        <v>16141</v>
      </c>
      <c r="G3761" s="183" t="s">
        <v>16145</v>
      </c>
      <c r="H3761" t="s">
        <v>16146</v>
      </c>
    </row>
    <row r="3762" spans="1:8" x14ac:dyDescent="0.2">
      <c r="A3762" s="183" t="s">
        <v>12846</v>
      </c>
      <c r="B3762" t="s">
        <v>15018</v>
      </c>
      <c r="C3762">
        <v>10</v>
      </c>
      <c r="D3762" s="221" t="s">
        <v>3057</v>
      </c>
      <c r="E3762" s="186">
        <v>46293</v>
      </c>
      <c r="F3762" t="s">
        <v>16141</v>
      </c>
      <c r="G3762" s="183" t="s">
        <v>16145</v>
      </c>
      <c r="H3762" t="s">
        <v>16146</v>
      </c>
    </row>
    <row r="3763" spans="1:8" x14ac:dyDescent="0.2">
      <c r="A3763" s="183" t="s">
        <v>12847</v>
      </c>
      <c r="B3763" t="s">
        <v>15019</v>
      </c>
      <c r="C3763">
        <v>8</v>
      </c>
      <c r="D3763" s="221" t="s">
        <v>3057</v>
      </c>
      <c r="E3763" s="186">
        <v>46293</v>
      </c>
      <c r="F3763" t="s">
        <v>16141</v>
      </c>
      <c r="G3763" s="183" t="s">
        <v>16145</v>
      </c>
      <c r="H3763" t="s">
        <v>16146</v>
      </c>
    </row>
    <row r="3764" spans="1:8" x14ac:dyDescent="0.2">
      <c r="A3764" s="183" t="s">
        <v>12848</v>
      </c>
      <c r="B3764" t="s">
        <v>15020</v>
      </c>
      <c r="C3764">
        <v>1</v>
      </c>
      <c r="D3764" s="221" t="s">
        <v>3057</v>
      </c>
      <c r="E3764" s="186">
        <v>46293</v>
      </c>
      <c r="F3764" t="s">
        <v>16141</v>
      </c>
      <c r="G3764" s="183" t="s">
        <v>16145</v>
      </c>
      <c r="H3764" t="s">
        <v>16146</v>
      </c>
    </row>
    <row r="3765" spans="1:8" x14ac:dyDescent="0.2">
      <c r="A3765" s="183" t="s">
        <v>12849</v>
      </c>
      <c r="B3765" t="s">
        <v>15021</v>
      </c>
      <c r="C3765">
        <v>6</v>
      </c>
      <c r="D3765" s="221" t="s">
        <v>3057</v>
      </c>
      <c r="E3765" s="186">
        <v>46293</v>
      </c>
      <c r="F3765" t="s">
        <v>16141</v>
      </c>
      <c r="G3765" s="183" t="s">
        <v>16145</v>
      </c>
      <c r="H3765" t="s">
        <v>16146</v>
      </c>
    </row>
    <row r="3766" spans="1:8" x14ac:dyDescent="0.2">
      <c r="A3766" s="183" t="s">
        <v>12850</v>
      </c>
      <c r="B3766" t="s">
        <v>15022</v>
      </c>
      <c r="C3766">
        <v>6</v>
      </c>
      <c r="D3766" s="221" t="s">
        <v>3057</v>
      </c>
      <c r="E3766" s="186">
        <v>46293</v>
      </c>
      <c r="F3766" t="s">
        <v>16141</v>
      </c>
      <c r="G3766" s="183" t="s">
        <v>16145</v>
      </c>
      <c r="H3766" t="s">
        <v>16146</v>
      </c>
    </row>
    <row r="3767" spans="1:8" x14ac:dyDescent="0.2">
      <c r="A3767" s="183" t="s">
        <v>12851</v>
      </c>
      <c r="B3767" t="s">
        <v>15023</v>
      </c>
      <c r="C3767">
        <v>9</v>
      </c>
      <c r="D3767" s="221" t="s">
        <v>3057</v>
      </c>
      <c r="E3767" s="186">
        <v>46293</v>
      </c>
      <c r="F3767" t="s">
        <v>16141</v>
      </c>
      <c r="G3767" s="183" t="s">
        <v>16145</v>
      </c>
      <c r="H3767" t="s">
        <v>16146</v>
      </c>
    </row>
    <row r="3768" spans="1:8" x14ac:dyDescent="0.2">
      <c r="A3768" s="183" t="s">
        <v>12852</v>
      </c>
      <c r="B3768" t="s">
        <v>15024</v>
      </c>
      <c r="C3768">
        <v>3</v>
      </c>
      <c r="D3768" s="221" t="s">
        <v>3057</v>
      </c>
      <c r="E3768" s="186">
        <v>46293</v>
      </c>
      <c r="F3768" t="s">
        <v>16141</v>
      </c>
      <c r="G3768" s="183" t="s">
        <v>16145</v>
      </c>
      <c r="H3768" t="s">
        <v>16146</v>
      </c>
    </row>
    <row r="3769" spans="1:8" x14ac:dyDescent="0.2">
      <c r="A3769" s="183" t="s">
        <v>12853</v>
      </c>
      <c r="B3769" t="s">
        <v>15025</v>
      </c>
      <c r="C3769">
        <v>13</v>
      </c>
      <c r="D3769" s="221" t="s">
        <v>3057</v>
      </c>
      <c r="E3769" s="186">
        <v>46293</v>
      </c>
      <c r="F3769" t="s">
        <v>16141</v>
      </c>
      <c r="G3769" s="183" t="s">
        <v>16145</v>
      </c>
      <c r="H3769" t="s">
        <v>16146</v>
      </c>
    </row>
    <row r="3770" spans="1:8" x14ac:dyDescent="0.2">
      <c r="A3770" s="183" t="s">
        <v>12854</v>
      </c>
      <c r="B3770" t="s">
        <v>15026</v>
      </c>
      <c r="C3770">
        <v>21</v>
      </c>
      <c r="D3770" s="221" t="s">
        <v>3057</v>
      </c>
      <c r="E3770" s="186">
        <v>46293</v>
      </c>
      <c r="F3770" t="s">
        <v>16141</v>
      </c>
      <c r="G3770" s="183" t="s">
        <v>16145</v>
      </c>
      <c r="H3770" t="s">
        <v>16146</v>
      </c>
    </row>
    <row r="3771" spans="1:8" x14ac:dyDescent="0.2">
      <c r="A3771" s="183" t="s">
        <v>12855</v>
      </c>
      <c r="B3771" t="s">
        <v>15027</v>
      </c>
      <c r="C3771">
        <v>24</v>
      </c>
      <c r="D3771" s="221" t="s">
        <v>3057</v>
      </c>
      <c r="E3771" s="186">
        <v>46293</v>
      </c>
      <c r="F3771" t="s">
        <v>16141</v>
      </c>
      <c r="G3771" s="183" t="s">
        <v>16145</v>
      </c>
      <c r="H3771" t="s">
        <v>16146</v>
      </c>
    </row>
    <row r="3772" spans="1:8" x14ac:dyDescent="0.2">
      <c r="A3772" s="183" t="s">
        <v>12856</v>
      </c>
      <c r="B3772" t="s">
        <v>15028</v>
      </c>
      <c r="C3772">
        <v>2</v>
      </c>
      <c r="D3772" s="221" t="s">
        <v>3057</v>
      </c>
      <c r="E3772" s="186">
        <v>46293</v>
      </c>
      <c r="F3772" t="s">
        <v>16141</v>
      </c>
      <c r="G3772" s="183" t="s">
        <v>16145</v>
      </c>
      <c r="H3772" t="s">
        <v>16146</v>
      </c>
    </row>
    <row r="3773" spans="1:8" x14ac:dyDescent="0.2">
      <c r="A3773" s="183" t="s">
        <v>12857</v>
      </c>
      <c r="B3773" t="s">
        <v>15029</v>
      </c>
      <c r="C3773">
        <v>19</v>
      </c>
      <c r="D3773" s="221" t="s">
        <v>3057</v>
      </c>
      <c r="E3773" s="186">
        <v>46293</v>
      </c>
      <c r="F3773" t="s">
        <v>16141</v>
      </c>
      <c r="G3773" s="183" t="s">
        <v>16145</v>
      </c>
      <c r="H3773" t="s">
        <v>16146</v>
      </c>
    </row>
    <row r="3774" spans="1:8" x14ac:dyDescent="0.2">
      <c r="A3774" s="183" t="s">
        <v>12858</v>
      </c>
      <c r="B3774" t="s">
        <v>15030</v>
      </c>
      <c r="C3774">
        <v>2</v>
      </c>
      <c r="D3774" s="221" t="s">
        <v>3057</v>
      </c>
      <c r="E3774" s="186">
        <v>46293</v>
      </c>
      <c r="F3774" t="s">
        <v>16141</v>
      </c>
      <c r="G3774" s="183" t="s">
        <v>16145</v>
      </c>
      <c r="H3774" t="s">
        <v>16146</v>
      </c>
    </row>
    <row r="3775" spans="1:8" x14ac:dyDescent="0.2">
      <c r="A3775" s="183" t="s">
        <v>12859</v>
      </c>
      <c r="B3775" t="s">
        <v>15031</v>
      </c>
      <c r="C3775">
        <v>32</v>
      </c>
      <c r="D3775" s="221" t="s">
        <v>3057</v>
      </c>
      <c r="E3775" s="186">
        <v>46293</v>
      </c>
      <c r="F3775" t="s">
        <v>16141</v>
      </c>
      <c r="G3775" s="183" t="s">
        <v>16145</v>
      </c>
      <c r="H3775" t="s">
        <v>16146</v>
      </c>
    </row>
    <row r="3776" spans="1:8" x14ac:dyDescent="0.2">
      <c r="A3776" s="183" t="s">
        <v>12860</v>
      </c>
      <c r="B3776" t="s">
        <v>15032</v>
      </c>
      <c r="C3776">
        <v>72</v>
      </c>
      <c r="D3776" s="221" t="s">
        <v>3057</v>
      </c>
      <c r="E3776" s="186">
        <v>46293</v>
      </c>
      <c r="F3776" t="s">
        <v>16141</v>
      </c>
      <c r="G3776" s="183" t="s">
        <v>16145</v>
      </c>
      <c r="H3776" t="s">
        <v>16146</v>
      </c>
    </row>
    <row r="3777" spans="1:8" x14ac:dyDescent="0.2">
      <c r="A3777" s="183" t="s">
        <v>12861</v>
      </c>
      <c r="B3777" t="s">
        <v>15033</v>
      </c>
      <c r="C3777">
        <v>60</v>
      </c>
      <c r="D3777" s="221" t="s">
        <v>3057</v>
      </c>
      <c r="E3777" s="186">
        <v>46293</v>
      </c>
      <c r="F3777" t="s">
        <v>16141</v>
      </c>
      <c r="G3777" s="183" t="s">
        <v>16145</v>
      </c>
      <c r="H3777" t="s">
        <v>16146</v>
      </c>
    </row>
    <row r="3778" spans="1:8" x14ac:dyDescent="0.2">
      <c r="A3778" s="183" t="s">
        <v>12862</v>
      </c>
      <c r="B3778" t="s">
        <v>15034</v>
      </c>
      <c r="C3778">
        <v>8</v>
      </c>
      <c r="D3778" s="221" t="s">
        <v>3057</v>
      </c>
      <c r="E3778" s="186">
        <v>46293</v>
      </c>
      <c r="F3778" t="s">
        <v>16141</v>
      </c>
      <c r="G3778" s="183" t="s">
        <v>16145</v>
      </c>
      <c r="H3778" t="s">
        <v>16146</v>
      </c>
    </row>
    <row r="3779" spans="1:8" x14ac:dyDescent="0.2">
      <c r="A3779" s="183" t="s">
        <v>12863</v>
      </c>
      <c r="B3779" t="s">
        <v>15035</v>
      </c>
      <c r="C3779">
        <v>52</v>
      </c>
      <c r="D3779" s="221" t="s">
        <v>3057</v>
      </c>
      <c r="E3779" s="186">
        <v>46293</v>
      </c>
      <c r="F3779" t="s">
        <v>16141</v>
      </c>
      <c r="G3779" s="183" t="s">
        <v>16145</v>
      </c>
      <c r="H3779" t="s">
        <v>16146</v>
      </c>
    </row>
    <row r="3780" spans="1:8" x14ac:dyDescent="0.2">
      <c r="A3780" s="183" t="s">
        <v>12864</v>
      </c>
      <c r="B3780" t="s">
        <v>15036</v>
      </c>
      <c r="C3780">
        <v>56</v>
      </c>
      <c r="D3780" s="221" t="s">
        <v>3057</v>
      </c>
      <c r="E3780" s="186">
        <v>46293</v>
      </c>
      <c r="F3780" t="s">
        <v>16141</v>
      </c>
      <c r="G3780" s="183" t="s">
        <v>16145</v>
      </c>
      <c r="H3780" t="s">
        <v>16146</v>
      </c>
    </row>
    <row r="3781" spans="1:8" x14ac:dyDescent="0.2">
      <c r="A3781" s="183" t="s">
        <v>12865</v>
      </c>
      <c r="B3781" t="s">
        <v>15037</v>
      </c>
      <c r="C3781">
        <v>7</v>
      </c>
      <c r="D3781" s="221" t="s">
        <v>3057</v>
      </c>
      <c r="E3781" s="186">
        <v>46293</v>
      </c>
      <c r="F3781" t="s">
        <v>16141</v>
      </c>
      <c r="G3781" s="183" t="s">
        <v>16145</v>
      </c>
      <c r="H3781" t="s">
        <v>16146</v>
      </c>
    </row>
    <row r="3782" spans="1:8" x14ac:dyDescent="0.2">
      <c r="A3782" s="183" t="s">
        <v>12866</v>
      </c>
      <c r="B3782" t="s">
        <v>15038</v>
      </c>
      <c r="C3782">
        <v>19</v>
      </c>
      <c r="D3782" s="221" t="s">
        <v>3057</v>
      </c>
      <c r="E3782" s="186">
        <v>46293</v>
      </c>
      <c r="F3782" t="s">
        <v>16141</v>
      </c>
      <c r="G3782" s="183" t="s">
        <v>16145</v>
      </c>
      <c r="H3782" t="s">
        <v>16146</v>
      </c>
    </row>
    <row r="3783" spans="1:8" x14ac:dyDescent="0.2">
      <c r="A3783" s="183" t="s">
        <v>12867</v>
      </c>
      <c r="B3783" t="s">
        <v>15039</v>
      </c>
      <c r="C3783">
        <v>5</v>
      </c>
      <c r="D3783" s="221" t="s">
        <v>3057</v>
      </c>
      <c r="E3783" s="186">
        <v>46293</v>
      </c>
      <c r="F3783" t="s">
        <v>16141</v>
      </c>
      <c r="G3783" s="183" t="s">
        <v>16145</v>
      </c>
      <c r="H3783" t="s">
        <v>16146</v>
      </c>
    </row>
    <row r="3784" spans="1:8" x14ac:dyDescent="0.2">
      <c r="A3784" s="183" t="s">
        <v>12868</v>
      </c>
      <c r="B3784" t="s">
        <v>15040</v>
      </c>
      <c r="C3784">
        <v>22</v>
      </c>
      <c r="D3784" s="221" t="s">
        <v>3057</v>
      </c>
      <c r="E3784" s="186">
        <v>46293</v>
      </c>
      <c r="F3784" t="s">
        <v>16141</v>
      </c>
      <c r="G3784" s="183" t="s">
        <v>16145</v>
      </c>
      <c r="H3784" t="s">
        <v>16146</v>
      </c>
    </row>
    <row r="3785" spans="1:8" x14ac:dyDescent="0.2">
      <c r="A3785" s="183" t="s">
        <v>12869</v>
      </c>
      <c r="B3785" t="s">
        <v>15041</v>
      </c>
      <c r="C3785">
        <v>1</v>
      </c>
      <c r="D3785" s="221" t="s">
        <v>3057</v>
      </c>
      <c r="E3785" s="186">
        <v>46293</v>
      </c>
      <c r="F3785" t="s">
        <v>16141</v>
      </c>
      <c r="G3785" s="183" t="s">
        <v>16145</v>
      </c>
      <c r="H3785" t="s">
        <v>16146</v>
      </c>
    </row>
    <row r="3786" spans="1:8" x14ac:dyDescent="0.2">
      <c r="A3786" s="183" t="s">
        <v>12870</v>
      </c>
      <c r="B3786" t="s">
        <v>15042</v>
      </c>
      <c r="C3786">
        <v>5</v>
      </c>
      <c r="D3786" s="221" t="s">
        <v>3057</v>
      </c>
      <c r="E3786" s="186">
        <v>46293</v>
      </c>
      <c r="F3786" t="s">
        <v>16141</v>
      </c>
      <c r="G3786" s="183" t="s">
        <v>16145</v>
      </c>
      <c r="H3786" t="s">
        <v>16146</v>
      </c>
    </row>
    <row r="3787" spans="1:8" x14ac:dyDescent="0.2">
      <c r="A3787" s="183" t="s">
        <v>12871</v>
      </c>
      <c r="B3787" t="s">
        <v>15043</v>
      </c>
      <c r="C3787">
        <v>24</v>
      </c>
      <c r="D3787" s="221" t="s">
        <v>3057</v>
      </c>
      <c r="E3787" s="186">
        <v>46293</v>
      </c>
      <c r="F3787" t="s">
        <v>16141</v>
      </c>
      <c r="G3787" s="183" t="s">
        <v>16145</v>
      </c>
      <c r="H3787" t="s">
        <v>16146</v>
      </c>
    </row>
    <row r="3788" spans="1:8" x14ac:dyDescent="0.2">
      <c r="A3788" s="183" t="s">
        <v>12872</v>
      </c>
      <c r="B3788" t="s">
        <v>15044</v>
      </c>
      <c r="C3788">
        <v>1</v>
      </c>
      <c r="D3788" s="221" t="s">
        <v>3057</v>
      </c>
      <c r="E3788" s="186">
        <v>46293</v>
      </c>
      <c r="F3788" t="s">
        <v>16141</v>
      </c>
      <c r="G3788" s="183" t="s">
        <v>16145</v>
      </c>
      <c r="H3788" t="s">
        <v>16146</v>
      </c>
    </row>
    <row r="3789" spans="1:8" x14ac:dyDescent="0.2">
      <c r="A3789" s="183" t="s">
        <v>12873</v>
      </c>
      <c r="B3789" t="s">
        <v>15045</v>
      </c>
      <c r="C3789">
        <v>7</v>
      </c>
      <c r="D3789" s="221" t="s">
        <v>3057</v>
      </c>
      <c r="E3789" s="186">
        <v>46293</v>
      </c>
      <c r="F3789" t="s">
        <v>16141</v>
      </c>
      <c r="G3789" s="183" t="s">
        <v>16145</v>
      </c>
      <c r="H3789" t="s">
        <v>16146</v>
      </c>
    </row>
    <row r="3790" spans="1:8" x14ac:dyDescent="0.2">
      <c r="A3790" s="183" t="s">
        <v>12874</v>
      </c>
      <c r="B3790" t="s">
        <v>15046</v>
      </c>
      <c r="C3790">
        <v>40</v>
      </c>
      <c r="D3790" s="221" t="s">
        <v>3057</v>
      </c>
      <c r="E3790" s="186">
        <v>46293</v>
      </c>
      <c r="F3790" t="s">
        <v>16141</v>
      </c>
      <c r="G3790" s="183" t="s">
        <v>16145</v>
      </c>
      <c r="H3790" t="s">
        <v>16146</v>
      </c>
    </row>
    <row r="3791" spans="1:8" x14ac:dyDescent="0.2">
      <c r="A3791" s="183" t="s">
        <v>12875</v>
      </c>
      <c r="B3791" t="s">
        <v>15047</v>
      </c>
      <c r="C3791">
        <v>6</v>
      </c>
      <c r="D3791" s="221" t="s">
        <v>3057</v>
      </c>
      <c r="E3791" s="186">
        <v>46293</v>
      </c>
      <c r="F3791" t="s">
        <v>16141</v>
      </c>
      <c r="G3791" s="183" t="s">
        <v>16145</v>
      </c>
      <c r="H3791" t="s">
        <v>16146</v>
      </c>
    </row>
    <row r="3792" spans="1:8" x14ac:dyDescent="0.2">
      <c r="A3792" s="183" t="s">
        <v>12876</v>
      </c>
      <c r="B3792" t="s">
        <v>15048</v>
      </c>
      <c r="C3792">
        <v>2</v>
      </c>
      <c r="D3792" s="221" t="s">
        <v>3057</v>
      </c>
      <c r="E3792" s="186">
        <v>46293</v>
      </c>
      <c r="F3792" t="s">
        <v>16141</v>
      </c>
      <c r="G3792" s="183" t="s">
        <v>16145</v>
      </c>
      <c r="H3792" t="s">
        <v>16146</v>
      </c>
    </row>
    <row r="3793" spans="1:8" x14ac:dyDescent="0.2">
      <c r="A3793" s="183" t="s">
        <v>12877</v>
      </c>
      <c r="B3793" t="s">
        <v>15049</v>
      </c>
      <c r="C3793">
        <v>5</v>
      </c>
      <c r="D3793" s="221" t="s">
        <v>3057</v>
      </c>
      <c r="E3793" s="186">
        <v>46293</v>
      </c>
      <c r="F3793" t="s">
        <v>16141</v>
      </c>
      <c r="G3793" s="183" t="s">
        <v>16145</v>
      </c>
      <c r="H3793" t="s">
        <v>16146</v>
      </c>
    </row>
    <row r="3794" spans="1:8" x14ac:dyDescent="0.2">
      <c r="A3794" s="183" t="s">
        <v>12878</v>
      </c>
      <c r="B3794" t="s">
        <v>15050</v>
      </c>
      <c r="C3794">
        <v>2</v>
      </c>
      <c r="D3794" s="221" t="s">
        <v>3057</v>
      </c>
      <c r="E3794" s="186">
        <v>46293</v>
      </c>
      <c r="F3794" t="s">
        <v>16141</v>
      </c>
      <c r="G3794" s="183" t="s">
        <v>16145</v>
      </c>
      <c r="H3794" t="s">
        <v>16146</v>
      </c>
    </row>
    <row r="3795" spans="1:8" x14ac:dyDescent="0.2">
      <c r="A3795" s="183" t="s">
        <v>12879</v>
      </c>
      <c r="B3795" t="s">
        <v>15051</v>
      </c>
      <c r="C3795">
        <v>1</v>
      </c>
      <c r="D3795" s="221" t="s">
        <v>3057</v>
      </c>
      <c r="E3795" s="186">
        <v>46293</v>
      </c>
      <c r="F3795" t="s">
        <v>16141</v>
      </c>
      <c r="G3795" s="183" t="s">
        <v>16145</v>
      </c>
      <c r="H3795" t="s">
        <v>16146</v>
      </c>
    </row>
    <row r="3796" spans="1:8" x14ac:dyDescent="0.2">
      <c r="A3796" s="183" t="s">
        <v>12880</v>
      </c>
      <c r="B3796" t="s">
        <v>15052</v>
      </c>
      <c r="C3796">
        <v>3</v>
      </c>
      <c r="D3796" s="221" t="s">
        <v>3057</v>
      </c>
      <c r="E3796" s="186">
        <v>46293</v>
      </c>
      <c r="F3796" t="s">
        <v>16141</v>
      </c>
      <c r="G3796" s="183" t="s">
        <v>16145</v>
      </c>
      <c r="H3796" t="s">
        <v>16146</v>
      </c>
    </row>
    <row r="3797" spans="1:8" x14ac:dyDescent="0.2">
      <c r="A3797" s="183" t="s">
        <v>12881</v>
      </c>
      <c r="B3797" t="s">
        <v>15053</v>
      </c>
      <c r="C3797">
        <v>5</v>
      </c>
      <c r="D3797" s="221" t="s">
        <v>3057</v>
      </c>
      <c r="E3797" s="186">
        <v>46293</v>
      </c>
      <c r="F3797" t="s">
        <v>16141</v>
      </c>
      <c r="G3797" s="183" t="s">
        <v>16145</v>
      </c>
      <c r="H3797" t="s">
        <v>16146</v>
      </c>
    </row>
    <row r="3798" spans="1:8" x14ac:dyDescent="0.2">
      <c r="A3798" s="183" t="s">
        <v>12882</v>
      </c>
      <c r="B3798" t="s">
        <v>15054</v>
      </c>
      <c r="C3798">
        <v>2</v>
      </c>
      <c r="D3798" s="221" t="s">
        <v>3057</v>
      </c>
      <c r="E3798" s="186">
        <v>46293</v>
      </c>
      <c r="F3798" t="s">
        <v>16141</v>
      </c>
      <c r="G3798" s="183" t="s">
        <v>16145</v>
      </c>
      <c r="H3798" t="s">
        <v>16146</v>
      </c>
    </row>
    <row r="3799" spans="1:8" x14ac:dyDescent="0.2">
      <c r="A3799" s="183" t="s">
        <v>12883</v>
      </c>
      <c r="B3799" t="s">
        <v>15055</v>
      </c>
      <c r="C3799">
        <v>1</v>
      </c>
      <c r="D3799" s="221" t="s">
        <v>3057</v>
      </c>
      <c r="E3799" s="186">
        <v>46293</v>
      </c>
      <c r="F3799" t="s">
        <v>16141</v>
      </c>
      <c r="G3799" s="183" t="s">
        <v>16145</v>
      </c>
      <c r="H3799" t="s">
        <v>16146</v>
      </c>
    </row>
    <row r="3800" spans="1:8" x14ac:dyDescent="0.2">
      <c r="A3800" s="183" t="s">
        <v>12884</v>
      </c>
      <c r="B3800" t="s">
        <v>15056</v>
      </c>
      <c r="C3800">
        <v>1</v>
      </c>
      <c r="D3800" s="221" t="s">
        <v>3057</v>
      </c>
      <c r="E3800" s="186">
        <v>46293</v>
      </c>
      <c r="F3800" t="s">
        <v>16141</v>
      </c>
      <c r="G3800" s="183" t="s">
        <v>16145</v>
      </c>
      <c r="H3800" t="s">
        <v>16146</v>
      </c>
    </row>
    <row r="3801" spans="1:8" x14ac:dyDescent="0.2">
      <c r="A3801" s="183" t="s">
        <v>12885</v>
      </c>
      <c r="B3801" t="s">
        <v>15057</v>
      </c>
      <c r="C3801">
        <v>3</v>
      </c>
      <c r="D3801" s="221" t="s">
        <v>3057</v>
      </c>
      <c r="E3801" s="186">
        <v>46293</v>
      </c>
      <c r="F3801" t="s">
        <v>16141</v>
      </c>
      <c r="G3801" s="183" t="s">
        <v>16145</v>
      </c>
      <c r="H3801" t="s">
        <v>16146</v>
      </c>
    </row>
    <row r="3802" spans="1:8" x14ac:dyDescent="0.2">
      <c r="A3802" s="183" t="s">
        <v>12886</v>
      </c>
      <c r="B3802" t="s">
        <v>15058</v>
      </c>
      <c r="C3802">
        <v>1</v>
      </c>
      <c r="D3802" s="221" t="s">
        <v>3057</v>
      </c>
      <c r="E3802" s="186">
        <v>46293</v>
      </c>
      <c r="F3802" t="s">
        <v>16141</v>
      </c>
      <c r="G3802" s="183" t="s">
        <v>16145</v>
      </c>
      <c r="H3802" t="s">
        <v>16146</v>
      </c>
    </row>
    <row r="3803" spans="1:8" x14ac:dyDescent="0.2">
      <c r="A3803" s="183" t="s">
        <v>12887</v>
      </c>
      <c r="B3803" t="s">
        <v>15059</v>
      </c>
      <c r="C3803">
        <v>1</v>
      </c>
      <c r="D3803" s="221" t="s">
        <v>3057</v>
      </c>
      <c r="E3803" s="186">
        <v>46293</v>
      </c>
      <c r="F3803" t="s">
        <v>16141</v>
      </c>
      <c r="G3803" s="183" t="s">
        <v>16145</v>
      </c>
      <c r="H3803" t="s">
        <v>16146</v>
      </c>
    </row>
    <row r="3804" spans="1:8" x14ac:dyDescent="0.2">
      <c r="A3804" s="183" t="s">
        <v>12888</v>
      </c>
      <c r="B3804" t="s">
        <v>15060</v>
      </c>
      <c r="C3804">
        <v>1</v>
      </c>
      <c r="D3804" s="221" t="s">
        <v>3057</v>
      </c>
      <c r="E3804" s="186">
        <v>46293</v>
      </c>
      <c r="F3804" t="s">
        <v>16141</v>
      </c>
      <c r="G3804" s="183" t="s">
        <v>16145</v>
      </c>
      <c r="H3804" t="s">
        <v>16146</v>
      </c>
    </row>
    <row r="3805" spans="1:8" x14ac:dyDescent="0.2">
      <c r="A3805" s="183" t="s">
        <v>12889</v>
      </c>
      <c r="B3805" t="s">
        <v>15061</v>
      </c>
      <c r="C3805">
        <v>3</v>
      </c>
      <c r="D3805" s="221" t="s">
        <v>3057</v>
      </c>
      <c r="E3805" s="186">
        <v>46293</v>
      </c>
      <c r="F3805" t="s">
        <v>16141</v>
      </c>
      <c r="G3805" s="183" t="s">
        <v>16145</v>
      </c>
      <c r="H3805" t="s">
        <v>16146</v>
      </c>
    </row>
    <row r="3806" spans="1:8" x14ac:dyDescent="0.2">
      <c r="A3806" s="183" t="s">
        <v>12890</v>
      </c>
      <c r="B3806" t="s">
        <v>15062</v>
      </c>
      <c r="C3806">
        <v>5</v>
      </c>
      <c r="D3806" s="221" t="s">
        <v>3057</v>
      </c>
      <c r="E3806" s="186">
        <v>46293</v>
      </c>
      <c r="F3806" t="s">
        <v>16141</v>
      </c>
      <c r="G3806" s="183" t="s">
        <v>16145</v>
      </c>
      <c r="H3806" t="s">
        <v>16146</v>
      </c>
    </row>
    <row r="3807" spans="1:8" x14ac:dyDescent="0.2">
      <c r="A3807" s="183" t="s">
        <v>12891</v>
      </c>
      <c r="B3807" t="s">
        <v>15063</v>
      </c>
      <c r="C3807">
        <v>3</v>
      </c>
      <c r="D3807" s="221" t="s">
        <v>3057</v>
      </c>
      <c r="E3807" s="186">
        <v>46293</v>
      </c>
      <c r="F3807" t="s">
        <v>16141</v>
      </c>
      <c r="G3807" s="183" t="s">
        <v>16145</v>
      </c>
      <c r="H3807" t="s">
        <v>16146</v>
      </c>
    </row>
    <row r="3808" spans="1:8" x14ac:dyDescent="0.2">
      <c r="A3808" s="183" t="s">
        <v>12892</v>
      </c>
      <c r="B3808" t="s">
        <v>15064</v>
      </c>
      <c r="C3808">
        <v>2</v>
      </c>
      <c r="D3808" s="221" t="s">
        <v>3057</v>
      </c>
      <c r="E3808" s="186">
        <v>46293</v>
      </c>
      <c r="F3808" t="s">
        <v>16141</v>
      </c>
      <c r="G3808" s="183" t="s">
        <v>16145</v>
      </c>
      <c r="H3808" t="s">
        <v>16146</v>
      </c>
    </row>
    <row r="3809" spans="1:8" x14ac:dyDescent="0.2">
      <c r="A3809" s="183" t="s">
        <v>12893</v>
      </c>
      <c r="B3809" t="s">
        <v>15065</v>
      </c>
      <c r="C3809">
        <v>61</v>
      </c>
      <c r="D3809" s="221" t="s">
        <v>3057</v>
      </c>
      <c r="E3809" s="186">
        <v>46293</v>
      </c>
      <c r="F3809" t="s">
        <v>16141</v>
      </c>
      <c r="G3809" s="183" t="s">
        <v>16145</v>
      </c>
      <c r="H3809" t="s">
        <v>16146</v>
      </c>
    </row>
    <row r="3810" spans="1:8" x14ac:dyDescent="0.2">
      <c r="A3810" s="183" t="s">
        <v>12894</v>
      </c>
      <c r="B3810" t="s">
        <v>15066</v>
      </c>
      <c r="C3810">
        <v>5</v>
      </c>
      <c r="D3810" s="221" t="s">
        <v>3057</v>
      </c>
      <c r="E3810" s="186">
        <v>46293</v>
      </c>
      <c r="F3810" t="s">
        <v>16141</v>
      </c>
      <c r="G3810" s="183" t="s">
        <v>16145</v>
      </c>
      <c r="H3810" t="s">
        <v>16146</v>
      </c>
    </row>
    <row r="3811" spans="1:8" x14ac:dyDescent="0.2">
      <c r="A3811" s="183" t="s">
        <v>12895</v>
      </c>
      <c r="B3811" t="s">
        <v>15055</v>
      </c>
      <c r="C3811">
        <v>56</v>
      </c>
      <c r="D3811" s="221" t="s">
        <v>3057</v>
      </c>
      <c r="E3811" s="186">
        <v>46293</v>
      </c>
      <c r="F3811" t="s">
        <v>16141</v>
      </c>
      <c r="G3811" s="183" t="s">
        <v>16145</v>
      </c>
      <c r="H3811" t="s">
        <v>16146</v>
      </c>
    </row>
    <row r="3812" spans="1:8" x14ac:dyDescent="0.2">
      <c r="A3812" s="183" t="s">
        <v>12896</v>
      </c>
      <c r="B3812" t="s">
        <v>15067</v>
      </c>
      <c r="C3812">
        <v>56</v>
      </c>
      <c r="D3812" s="221" t="s">
        <v>3057</v>
      </c>
      <c r="E3812" s="186">
        <v>46293</v>
      </c>
      <c r="F3812" t="s">
        <v>16141</v>
      </c>
      <c r="G3812" s="183" t="s">
        <v>16145</v>
      </c>
      <c r="H3812" t="s">
        <v>16146</v>
      </c>
    </row>
    <row r="3813" spans="1:8" x14ac:dyDescent="0.2">
      <c r="A3813" s="183" t="s">
        <v>12897</v>
      </c>
      <c r="B3813" t="s">
        <v>15068</v>
      </c>
      <c r="C3813">
        <v>1</v>
      </c>
      <c r="D3813" s="221" t="s">
        <v>3057</v>
      </c>
      <c r="E3813" s="186">
        <v>46293</v>
      </c>
      <c r="F3813" t="s">
        <v>16141</v>
      </c>
      <c r="G3813" s="183" t="s">
        <v>16145</v>
      </c>
      <c r="H3813" t="s">
        <v>16146</v>
      </c>
    </row>
    <row r="3814" spans="1:8" x14ac:dyDescent="0.2">
      <c r="A3814" s="183" t="s">
        <v>12898</v>
      </c>
      <c r="B3814" t="s">
        <v>15069</v>
      </c>
      <c r="C3814">
        <v>1</v>
      </c>
      <c r="D3814" s="221" t="s">
        <v>3057</v>
      </c>
      <c r="E3814" s="186">
        <v>46293</v>
      </c>
      <c r="F3814" t="s">
        <v>16141</v>
      </c>
      <c r="G3814" s="183" t="s">
        <v>16145</v>
      </c>
      <c r="H3814" t="s">
        <v>16146</v>
      </c>
    </row>
    <row r="3815" spans="1:8" x14ac:dyDescent="0.2">
      <c r="A3815" s="183" t="s">
        <v>12899</v>
      </c>
      <c r="B3815" t="s">
        <v>15070</v>
      </c>
      <c r="C3815">
        <v>1</v>
      </c>
      <c r="D3815" s="221" t="s">
        <v>3057</v>
      </c>
      <c r="E3815" s="186">
        <v>46293</v>
      </c>
      <c r="F3815" t="s">
        <v>16141</v>
      </c>
      <c r="G3815" s="183" t="s">
        <v>16145</v>
      </c>
      <c r="H3815" t="s">
        <v>16146</v>
      </c>
    </row>
    <row r="3816" spans="1:8" x14ac:dyDescent="0.2">
      <c r="A3816" s="183" t="s">
        <v>12900</v>
      </c>
      <c r="B3816" t="s">
        <v>15071</v>
      </c>
      <c r="C3816">
        <v>1</v>
      </c>
      <c r="D3816" s="221" t="s">
        <v>3057</v>
      </c>
      <c r="E3816" s="186">
        <v>46293</v>
      </c>
      <c r="F3816" t="s">
        <v>16141</v>
      </c>
      <c r="G3816" s="183" t="s">
        <v>16145</v>
      </c>
      <c r="H3816" t="s">
        <v>16146</v>
      </c>
    </row>
    <row r="3817" spans="1:8" x14ac:dyDescent="0.2">
      <c r="A3817" s="183" t="s">
        <v>12901</v>
      </c>
      <c r="B3817" t="s">
        <v>15072</v>
      </c>
      <c r="C3817">
        <v>2</v>
      </c>
      <c r="D3817" s="221" t="s">
        <v>3057</v>
      </c>
      <c r="E3817" s="186">
        <v>46293</v>
      </c>
      <c r="F3817" t="s">
        <v>16141</v>
      </c>
      <c r="G3817" s="183" t="s">
        <v>16145</v>
      </c>
      <c r="H3817" t="s">
        <v>16146</v>
      </c>
    </row>
    <row r="3818" spans="1:8" x14ac:dyDescent="0.2">
      <c r="A3818" s="183" t="s">
        <v>12902</v>
      </c>
      <c r="B3818" t="s">
        <v>15073</v>
      </c>
      <c r="C3818">
        <v>2</v>
      </c>
      <c r="D3818" s="221" t="s">
        <v>3057</v>
      </c>
      <c r="E3818" s="186">
        <v>46293</v>
      </c>
      <c r="F3818" t="s">
        <v>16141</v>
      </c>
      <c r="G3818" s="183" t="s">
        <v>16145</v>
      </c>
      <c r="H3818" t="s">
        <v>16146</v>
      </c>
    </row>
    <row r="3819" spans="1:8" x14ac:dyDescent="0.2">
      <c r="A3819" s="183" t="s">
        <v>12903</v>
      </c>
      <c r="B3819" t="s">
        <v>15074</v>
      </c>
      <c r="C3819">
        <v>1</v>
      </c>
      <c r="D3819" s="221" t="s">
        <v>3057</v>
      </c>
      <c r="E3819" s="186">
        <v>46293</v>
      </c>
      <c r="F3819" t="s">
        <v>16141</v>
      </c>
      <c r="G3819" s="183" t="s">
        <v>16145</v>
      </c>
      <c r="H3819" t="s">
        <v>16146</v>
      </c>
    </row>
    <row r="3820" spans="1:8" x14ac:dyDescent="0.2">
      <c r="A3820" s="183" t="s">
        <v>12904</v>
      </c>
      <c r="B3820" t="s">
        <v>15075</v>
      </c>
      <c r="C3820">
        <v>2</v>
      </c>
      <c r="D3820" s="221" t="s">
        <v>3057</v>
      </c>
      <c r="E3820" s="186">
        <v>46293</v>
      </c>
      <c r="F3820" t="s">
        <v>16141</v>
      </c>
      <c r="G3820" s="183" t="s">
        <v>16145</v>
      </c>
      <c r="H3820" t="s">
        <v>16146</v>
      </c>
    </row>
    <row r="3821" spans="1:8" x14ac:dyDescent="0.2">
      <c r="A3821" s="183" t="s">
        <v>12905</v>
      </c>
      <c r="B3821" t="s">
        <v>15076</v>
      </c>
      <c r="C3821">
        <v>1</v>
      </c>
      <c r="D3821" s="221" t="s">
        <v>3057</v>
      </c>
      <c r="E3821" s="186">
        <v>46293</v>
      </c>
      <c r="F3821" t="s">
        <v>16141</v>
      </c>
      <c r="G3821" s="183" t="s">
        <v>16145</v>
      </c>
      <c r="H3821" t="s">
        <v>16146</v>
      </c>
    </row>
    <row r="3822" spans="1:8" x14ac:dyDescent="0.2">
      <c r="A3822" s="183" t="s">
        <v>12906</v>
      </c>
      <c r="B3822" t="s">
        <v>15077</v>
      </c>
      <c r="C3822">
        <v>5</v>
      </c>
      <c r="D3822" s="221" t="s">
        <v>3057</v>
      </c>
      <c r="E3822" s="186">
        <v>46293</v>
      </c>
      <c r="F3822" t="s">
        <v>16141</v>
      </c>
      <c r="G3822" s="183" t="s">
        <v>16145</v>
      </c>
      <c r="H3822" t="s">
        <v>16146</v>
      </c>
    </row>
    <row r="3823" spans="1:8" x14ac:dyDescent="0.2">
      <c r="A3823" s="183" t="s">
        <v>12907</v>
      </c>
      <c r="B3823" t="s">
        <v>15078</v>
      </c>
      <c r="C3823">
        <v>19</v>
      </c>
      <c r="D3823" s="221" t="s">
        <v>3057</v>
      </c>
      <c r="E3823" s="186">
        <v>46293</v>
      </c>
      <c r="F3823" t="s">
        <v>16141</v>
      </c>
      <c r="G3823" s="183" t="s">
        <v>16145</v>
      </c>
      <c r="H3823" t="s">
        <v>16146</v>
      </c>
    </row>
    <row r="3824" spans="1:8" x14ac:dyDescent="0.2">
      <c r="A3824" s="183" t="s">
        <v>12908</v>
      </c>
      <c r="B3824" t="s">
        <v>15079</v>
      </c>
      <c r="C3824">
        <v>3</v>
      </c>
      <c r="D3824" s="221" t="s">
        <v>3057</v>
      </c>
      <c r="E3824" s="186">
        <v>46293</v>
      </c>
      <c r="F3824" t="s">
        <v>16141</v>
      </c>
      <c r="G3824" s="183" t="s">
        <v>16145</v>
      </c>
      <c r="H3824" t="s">
        <v>16146</v>
      </c>
    </row>
    <row r="3825" spans="1:8" x14ac:dyDescent="0.2">
      <c r="A3825" s="183" t="s">
        <v>12909</v>
      </c>
      <c r="B3825" t="s">
        <v>15080</v>
      </c>
      <c r="C3825">
        <v>64</v>
      </c>
      <c r="D3825" s="221" t="s">
        <v>3057</v>
      </c>
      <c r="E3825" s="186">
        <v>46293</v>
      </c>
      <c r="F3825" t="s">
        <v>16141</v>
      </c>
      <c r="G3825" s="183" t="s">
        <v>16145</v>
      </c>
      <c r="H3825" t="s">
        <v>16146</v>
      </c>
    </row>
    <row r="3826" spans="1:8" x14ac:dyDescent="0.2">
      <c r="A3826" s="183" t="s">
        <v>12910</v>
      </c>
      <c r="B3826" t="s">
        <v>15081</v>
      </c>
      <c r="C3826">
        <v>46</v>
      </c>
      <c r="D3826" s="221" t="s">
        <v>3057</v>
      </c>
      <c r="E3826" s="186">
        <v>46293</v>
      </c>
      <c r="F3826" t="s">
        <v>16141</v>
      </c>
      <c r="G3826" s="183" t="s">
        <v>16145</v>
      </c>
      <c r="H3826" t="s">
        <v>16146</v>
      </c>
    </row>
    <row r="3827" spans="1:8" x14ac:dyDescent="0.2">
      <c r="A3827" s="183" t="s">
        <v>12911</v>
      </c>
      <c r="B3827" t="s">
        <v>15082</v>
      </c>
      <c r="C3827">
        <v>66</v>
      </c>
      <c r="D3827" s="221" t="s">
        <v>3057</v>
      </c>
      <c r="E3827" s="186">
        <v>46293</v>
      </c>
      <c r="F3827" t="s">
        <v>16141</v>
      </c>
      <c r="G3827" s="183" t="s">
        <v>16145</v>
      </c>
      <c r="H3827" t="s">
        <v>16146</v>
      </c>
    </row>
    <row r="3828" spans="1:8" x14ac:dyDescent="0.2">
      <c r="A3828" s="183" t="s">
        <v>12912</v>
      </c>
      <c r="B3828" t="s">
        <v>15083</v>
      </c>
      <c r="C3828">
        <v>2</v>
      </c>
      <c r="D3828" s="221" t="s">
        <v>3057</v>
      </c>
      <c r="E3828" s="186">
        <v>46293</v>
      </c>
      <c r="F3828" t="s">
        <v>16141</v>
      </c>
      <c r="G3828" s="183" t="s">
        <v>16145</v>
      </c>
      <c r="H3828" t="s">
        <v>16146</v>
      </c>
    </row>
    <row r="3829" spans="1:8" x14ac:dyDescent="0.2">
      <c r="A3829" s="183" t="s">
        <v>12913</v>
      </c>
      <c r="B3829" t="s">
        <v>15084</v>
      </c>
      <c r="C3829">
        <v>5</v>
      </c>
      <c r="D3829" s="221" t="s">
        <v>3057</v>
      </c>
      <c r="E3829" s="186">
        <v>46293</v>
      </c>
      <c r="F3829" t="s">
        <v>16141</v>
      </c>
      <c r="G3829" s="183" t="s">
        <v>16145</v>
      </c>
      <c r="H3829" t="s">
        <v>16146</v>
      </c>
    </row>
    <row r="3830" spans="1:8" x14ac:dyDescent="0.2">
      <c r="A3830" s="183" t="s">
        <v>12914</v>
      </c>
      <c r="B3830" t="s">
        <v>15085</v>
      </c>
      <c r="C3830">
        <v>5</v>
      </c>
      <c r="D3830" s="221" t="s">
        <v>3057</v>
      </c>
      <c r="E3830" s="186">
        <v>46293</v>
      </c>
      <c r="F3830" t="s">
        <v>16141</v>
      </c>
      <c r="G3830" s="183" t="s">
        <v>16145</v>
      </c>
      <c r="H3830" t="s">
        <v>16146</v>
      </c>
    </row>
    <row r="3831" spans="1:8" x14ac:dyDescent="0.2">
      <c r="A3831" s="183" t="s">
        <v>12915</v>
      </c>
      <c r="B3831" t="s">
        <v>15086</v>
      </c>
      <c r="C3831">
        <v>6</v>
      </c>
      <c r="D3831" s="221" t="s">
        <v>3057</v>
      </c>
      <c r="E3831" s="186">
        <v>46293</v>
      </c>
      <c r="F3831" t="s">
        <v>16141</v>
      </c>
      <c r="G3831" s="183" t="s">
        <v>16145</v>
      </c>
      <c r="H3831" t="s">
        <v>16146</v>
      </c>
    </row>
    <row r="3832" spans="1:8" x14ac:dyDescent="0.2">
      <c r="A3832" s="183" t="s">
        <v>12916</v>
      </c>
      <c r="B3832" t="s">
        <v>15087</v>
      </c>
      <c r="C3832">
        <v>3</v>
      </c>
      <c r="D3832" s="221" t="s">
        <v>3057</v>
      </c>
      <c r="E3832" s="186">
        <v>46293</v>
      </c>
      <c r="F3832" t="s">
        <v>16141</v>
      </c>
      <c r="G3832" s="183" t="s">
        <v>16145</v>
      </c>
      <c r="H3832" t="s">
        <v>16146</v>
      </c>
    </row>
    <row r="3833" spans="1:8" x14ac:dyDescent="0.2">
      <c r="A3833" s="183" t="s">
        <v>12917</v>
      </c>
      <c r="B3833" t="s">
        <v>15088</v>
      </c>
      <c r="C3833">
        <v>2</v>
      </c>
      <c r="D3833" s="221" t="s">
        <v>3057</v>
      </c>
      <c r="E3833" s="186">
        <v>46293</v>
      </c>
      <c r="F3833" t="s">
        <v>16141</v>
      </c>
      <c r="G3833" s="183" t="s">
        <v>16145</v>
      </c>
      <c r="H3833" t="s">
        <v>16146</v>
      </c>
    </row>
    <row r="3834" spans="1:8" x14ac:dyDescent="0.2">
      <c r="A3834" s="183" t="s">
        <v>12918</v>
      </c>
      <c r="B3834" t="s">
        <v>15089</v>
      </c>
      <c r="C3834">
        <v>12</v>
      </c>
      <c r="D3834" s="221" t="s">
        <v>3057</v>
      </c>
      <c r="E3834" s="186">
        <v>46293</v>
      </c>
      <c r="F3834" t="s">
        <v>16141</v>
      </c>
      <c r="G3834" s="183" t="s">
        <v>16145</v>
      </c>
      <c r="H3834" t="s">
        <v>16146</v>
      </c>
    </row>
    <row r="3835" spans="1:8" x14ac:dyDescent="0.2">
      <c r="A3835" s="183" t="s">
        <v>12919</v>
      </c>
      <c r="B3835" t="s">
        <v>15297</v>
      </c>
      <c r="C3835">
        <v>0</v>
      </c>
      <c r="D3835" s="221" t="s">
        <v>3057</v>
      </c>
      <c r="E3835" s="186">
        <v>46293</v>
      </c>
      <c r="F3835" t="s">
        <v>16141</v>
      </c>
      <c r="G3835" s="183" t="s">
        <v>16145</v>
      </c>
      <c r="H3835" t="s">
        <v>16146</v>
      </c>
    </row>
    <row r="3836" spans="1:8" x14ac:dyDescent="0.2">
      <c r="A3836" s="183" t="s">
        <v>12920</v>
      </c>
      <c r="B3836" t="s">
        <v>15090</v>
      </c>
      <c r="C3836">
        <v>65</v>
      </c>
      <c r="D3836" s="221" t="s">
        <v>3057</v>
      </c>
      <c r="E3836" s="186">
        <v>46293</v>
      </c>
      <c r="F3836" t="s">
        <v>16141</v>
      </c>
      <c r="G3836" s="183" t="s">
        <v>16145</v>
      </c>
      <c r="H3836" t="s">
        <v>16146</v>
      </c>
    </row>
    <row r="3837" spans="1:8" x14ac:dyDescent="0.2">
      <c r="A3837" s="183" t="s">
        <v>12921</v>
      </c>
      <c r="B3837" t="s">
        <v>15091</v>
      </c>
      <c r="C3837">
        <v>6</v>
      </c>
      <c r="D3837" s="221" t="s">
        <v>3057</v>
      </c>
      <c r="E3837" s="186">
        <v>46293</v>
      </c>
      <c r="F3837" t="s">
        <v>16141</v>
      </c>
      <c r="G3837" s="183" t="s">
        <v>16145</v>
      </c>
      <c r="H3837" t="s">
        <v>16146</v>
      </c>
    </row>
    <row r="3838" spans="1:8" x14ac:dyDescent="0.2">
      <c r="A3838" s="183" t="s">
        <v>12922</v>
      </c>
      <c r="B3838" t="s">
        <v>15092</v>
      </c>
      <c r="C3838">
        <v>6</v>
      </c>
      <c r="D3838" s="221" t="s">
        <v>3057</v>
      </c>
      <c r="E3838" s="186">
        <v>46293</v>
      </c>
      <c r="F3838" t="s">
        <v>16141</v>
      </c>
      <c r="G3838" s="183" t="s">
        <v>16145</v>
      </c>
      <c r="H3838" t="s">
        <v>16146</v>
      </c>
    </row>
    <row r="3839" spans="1:8" x14ac:dyDescent="0.2">
      <c r="A3839" s="183" t="s">
        <v>12923</v>
      </c>
      <c r="B3839" t="s">
        <v>15093</v>
      </c>
      <c r="C3839">
        <v>7</v>
      </c>
      <c r="D3839" s="221" t="s">
        <v>3057</v>
      </c>
      <c r="E3839" s="186">
        <v>46293</v>
      </c>
      <c r="F3839" t="s">
        <v>16141</v>
      </c>
      <c r="G3839" s="183" t="s">
        <v>16145</v>
      </c>
      <c r="H3839" t="s">
        <v>16146</v>
      </c>
    </row>
    <row r="3840" spans="1:8" x14ac:dyDescent="0.2">
      <c r="A3840" s="183" t="s">
        <v>12924</v>
      </c>
      <c r="B3840" t="s">
        <v>15094</v>
      </c>
      <c r="C3840">
        <v>8</v>
      </c>
      <c r="D3840" s="221" t="s">
        <v>3057</v>
      </c>
      <c r="E3840" s="186">
        <v>46293</v>
      </c>
      <c r="F3840" t="s">
        <v>16141</v>
      </c>
      <c r="G3840" s="183" t="s">
        <v>16145</v>
      </c>
      <c r="H3840" t="s">
        <v>16146</v>
      </c>
    </row>
    <row r="3841" spans="1:8" x14ac:dyDescent="0.2">
      <c r="A3841" s="183" t="s">
        <v>12925</v>
      </c>
      <c r="B3841" t="s">
        <v>15095</v>
      </c>
      <c r="C3841">
        <v>229</v>
      </c>
      <c r="D3841" s="221" t="s">
        <v>3057</v>
      </c>
      <c r="E3841" s="186">
        <v>46293</v>
      </c>
      <c r="F3841" t="s">
        <v>16141</v>
      </c>
      <c r="G3841" s="183" t="s">
        <v>16145</v>
      </c>
      <c r="H3841" t="s">
        <v>16146</v>
      </c>
    </row>
    <row r="3842" spans="1:8" x14ac:dyDescent="0.2">
      <c r="A3842" s="183" t="s">
        <v>12926</v>
      </c>
      <c r="B3842" t="s">
        <v>15096</v>
      </c>
      <c r="C3842">
        <v>228</v>
      </c>
      <c r="D3842" s="221" t="s">
        <v>3057</v>
      </c>
      <c r="E3842" s="186">
        <v>46293</v>
      </c>
      <c r="F3842" t="s">
        <v>16141</v>
      </c>
      <c r="G3842" s="183" t="s">
        <v>16145</v>
      </c>
      <c r="H3842" t="s">
        <v>16146</v>
      </c>
    </row>
    <row r="3843" spans="1:8" x14ac:dyDescent="0.2">
      <c r="A3843" s="183" t="s">
        <v>12927</v>
      </c>
      <c r="B3843" t="s">
        <v>15097</v>
      </c>
      <c r="C3843">
        <v>8</v>
      </c>
      <c r="D3843" s="221" t="s">
        <v>3057</v>
      </c>
      <c r="E3843" s="186">
        <v>46293</v>
      </c>
      <c r="F3843" t="s">
        <v>16141</v>
      </c>
      <c r="G3843" s="183" t="s">
        <v>16145</v>
      </c>
      <c r="H3843" t="s">
        <v>16146</v>
      </c>
    </row>
    <row r="3844" spans="1:8" x14ac:dyDescent="0.2">
      <c r="A3844" s="183" t="s">
        <v>12928</v>
      </c>
      <c r="B3844" t="s">
        <v>15098</v>
      </c>
      <c r="C3844">
        <v>234</v>
      </c>
      <c r="D3844" s="221" t="s">
        <v>3057</v>
      </c>
      <c r="E3844" s="186">
        <v>46293</v>
      </c>
      <c r="F3844" t="s">
        <v>16141</v>
      </c>
      <c r="G3844" s="183" t="s">
        <v>16145</v>
      </c>
      <c r="H3844" t="s">
        <v>16146</v>
      </c>
    </row>
    <row r="3845" spans="1:8" x14ac:dyDescent="0.2">
      <c r="A3845" s="183" t="s">
        <v>12929</v>
      </c>
      <c r="B3845" t="s">
        <v>15099</v>
      </c>
      <c r="C3845">
        <v>10</v>
      </c>
      <c r="D3845" s="221" t="s">
        <v>3057</v>
      </c>
      <c r="E3845" s="186">
        <v>46293</v>
      </c>
      <c r="F3845" t="s">
        <v>16141</v>
      </c>
      <c r="G3845" s="183" t="s">
        <v>16145</v>
      </c>
      <c r="H3845" t="s">
        <v>16146</v>
      </c>
    </row>
    <row r="3846" spans="1:8" x14ac:dyDescent="0.2">
      <c r="A3846" s="183" t="s">
        <v>12930</v>
      </c>
      <c r="B3846" t="s">
        <v>15100</v>
      </c>
      <c r="C3846">
        <v>10</v>
      </c>
      <c r="D3846" s="221" t="s">
        <v>3057</v>
      </c>
      <c r="E3846" s="186">
        <v>46293</v>
      </c>
      <c r="F3846" t="s">
        <v>16141</v>
      </c>
      <c r="G3846" s="183" t="s">
        <v>16145</v>
      </c>
      <c r="H3846" t="s">
        <v>16146</v>
      </c>
    </row>
    <row r="3847" spans="1:8" x14ac:dyDescent="0.2">
      <c r="A3847" s="183" t="s">
        <v>12931</v>
      </c>
      <c r="B3847" t="s">
        <v>15101</v>
      </c>
      <c r="C3847">
        <v>10</v>
      </c>
      <c r="D3847" s="221" t="s">
        <v>3057</v>
      </c>
      <c r="E3847" s="186">
        <v>46293</v>
      </c>
      <c r="F3847" t="s">
        <v>16141</v>
      </c>
      <c r="G3847" s="183" t="s">
        <v>16145</v>
      </c>
      <c r="H3847" t="s">
        <v>16146</v>
      </c>
    </row>
    <row r="3848" spans="1:8" x14ac:dyDescent="0.2">
      <c r="A3848" s="183" t="s">
        <v>12932</v>
      </c>
      <c r="B3848" t="s">
        <v>15102</v>
      </c>
      <c r="C3848">
        <v>12</v>
      </c>
      <c r="D3848" s="221" t="s">
        <v>3057</v>
      </c>
      <c r="E3848" s="186">
        <v>46293</v>
      </c>
      <c r="F3848" t="s">
        <v>16141</v>
      </c>
      <c r="G3848" s="183" t="s">
        <v>16145</v>
      </c>
      <c r="H3848" t="s">
        <v>16146</v>
      </c>
    </row>
    <row r="3849" spans="1:8" x14ac:dyDescent="0.2">
      <c r="A3849" s="183" t="s">
        <v>12933</v>
      </c>
      <c r="B3849" t="s">
        <v>15103</v>
      </c>
      <c r="C3849">
        <v>12</v>
      </c>
      <c r="D3849" s="221" t="s">
        <v>3057</v>
      </c>
      <c r="E3849" s="186">
        <v>46293</v>
      </c>
      <c r="F3849" t="s">
        <v>16141</v>
      </c>
      <c r="G3849" s="183" t="s">
        <v>16145</v>
      </c>
      <c r="H3849" t="s">
        <v>16146</v>
      </c>
    </row>
    <row r="3850" spans="1:8" x14ac:dyDescent="0.2">
      <c r="A3850" s="183" t="s">
        <v>12934</v>
      </c>
      <c r="B3850" t="s">
        <v>15110</v>
      </c>
      <c r="C3850">
        <v>11</v>
      </c>
      <c r="D3850" s="221" t="s">
        <v>3057</v>
      </c>
      <c r="E3850" s="186">
        <v>46293</v>
      </c>
      <c r="F3850" t="s">
        <v>16141</v>
      </c>
      <c r="G3850" s="183" t="s">
        <v>16145</v>
      </c>
      <c r="H3850" t="s">
        <v>16146</v>
      </c>
    </row>
    <row r="3851" spans="1:8" x14ac:dyDescent="0.2">
      <c r="A3851" s="183" t="s">
        <v>12935</v>
      </c>
      <c r="B3851" t="s">
        <v>15111</v>
      </c>
      <c r="C3851">
        <v>22</v>
      </c>
      <c r="D3851" s="221" t="s">
        <v>3057</v>
      </c>
      <c r="E3851" s="186">
        <v>46293</v>
      </c>
      <c r="F3851" t="s">
        <v>16141</v>
      </c>
      <c r="G3851" s="183" t="s">
        <v>16145</v>
      </c>
      <c r="H3851" t="s">
        <v>16146</v>
      </c>
    </row>
    <row r="3852" spans="1:8" x14ac:dyDescent="0.2">
      <c r="A3852" s="183" t="s">
        <v>12936</v>
      </c>
      <c r="B3852" t="s">
        <v>15112</v>
      </c>
      <c r="C3852">
        <v>22</v>
      </c>
      <c r="D3852" s="221" t="s">
        <v>3057</v>
      </c>
      <c r="E3852" s="186">
        <v>46293</v>
      </c>
      <c r="F3852" t="s">
        <v>16141</v>
      </c>
      <c r="G3852" s="183" t="s">
        <v>16145</v>
      </c>
      <c r="H3852" t="s">
        <v>16146</v>
      </c>
    </row>
    <row r="3853" spans="1:8" x14ac:dyDescent="0.2">
      <c r="A3853" s="183" t="s">
        <v>12937</v>
      </c>
      <c r="B3853" t="s">
        <v>15113</v>
      </c>
      <c r="C3853">
        <v>5</v>
      </c>
      <c r="D3853" s="221" t="s">
        <v>3057</v>
      </c>
      <c r="E3853" s="186">
        <v>46293</v>
      </c>
      <c r="F3853" t="s">
        <v>16141</v>
      </c>
      <c r="G3853" s="183" t="s">
        <v>16145</v>
      </c>
      <c r="H3853" t="s">
        <v>16146</v>
      </c>
    </row>
    <row r="3854" spans="1:8" x14ac:dyDescent="0.2">
      <c r="A3854" s="183" t="s">
        <v>12938</v>
      </c>
      <c r="B3854" t="s">
        <v>15114</v>
      </c>
      <c r="C3854">
        <v>9</v>
      </c>
      <c r="D3854" s="221" t="s">
        <v>3057</v>
      </c>
      <c r="E3854" s="186">
        <v>46293</v>
      </c>
      <c r="F3854" t="s">
        <v>16141</v>
      </c>
      <c r="G3854" s="183" t="s">
        <v>16145</v>
      </c>
      <c r="H3854" t="s">
        <v>16146</v>
      </c>
    </row>
    <row r="3855" spans="1:8" x14ac:dyDescent="0.2">
      <c r="A3855" s="183" t="s">
        <v>12939</v>
      </c>
      <c r="B3855" t="s">
        <v>15115</v>
      </c>
      <c r="C3855">
        <v>9</v>
      </c>
      <c r="D3855" s="221" t="s">
        <v>3057</v>
      </c>
      <c r="E3855" s="186">
        <v>46293</v>
      </c>
      <c r="F3855" t="s">
        <v>16141</v>
      </c>
      <c r="G3855" s="183" t="s">
        <v>16145</v>
      </c>
      <c r="H3855" t="s">
        <v>16146</v>
      </c>
    </row>
    <row r="3856" spans="1:8" x14ac:dyDescent="0.2">
      <c r="A3856" s="183" t="s">
        <v>12940</v>
      </c>
      <c r="B3856" t="s">
        <v>15116</v>
      </c>
      <c r="C3856">
        <v>2</v>
      </c>
      <c r="D3856" s="221" t="s">
        <v>3057</v>
      </c>
      <c r="E3856" s="186">
        <v>46293</v>
      </c>
      <c r="F3856" t="s">
        <v>16141</v>
      </c>
      <c r="G3856" s="183" t="s">
        <v>16145</v>
      </c>
      <c r="H3856" t="s">
        <v>16146</v>
      </c>
    </row>
    <row r="3857" spans="1:8" x14ac:dyDescent="0.2">
      <c r="A3857" s="183" t="s">
        <v>12941</v>
      </c>
      <c r="B3857" t="s">
        <v>15117</v>
      </c>
      <c r="C3857">
        <v>5</v>
      </c>
      <c r="D3857" s="221" t="s">
        <v>3057</v>
      </c>
      <c r="E3857" s="186">
        <v>46293</v>
      </c>
      <c r="F3857" t="s">
        <v>16141</v>
      </c>
      <c r="G3857" s="183" t="s">
        <v>16145</v>
      </c>
      <c r="H3857" t="s">
        <v>16146</v>
      </c>
    </row>
    <row r="3858" spans="1:8" x14ac:dyDescent="0.2">
      <c r="A3858" s="183" t="s">
        <v>12942</v>
      </c>
      <c r="B3858" t="s">
        <v>15118</v>
      </c>
      <c r="C3858">
        <v>3</v>
      </c>
      <c r="D3858" s="221" t="s">
        <v>3057</v>
      </c>
      <c r="E3858" s="186">
        <v>46293</v>
      </c>
      <c r="F3858" t="s">
        <v>16141</v>
      </c>
      <c r="G3858" s="183" t="s">
        <v>16145</v>
      </c>
      <c r="H3858" t="s">
        <v>16146</v>
      </c>
    </row>
    <row r="3859" spans="1:8" x14ac:dyDescent="0.2">
      <c r="A3859" s="183" t="s">
        <v>12943</v>
      </c>
      <c r="B3859" t="s">
        <v>15119</v>
      </c>
      <c r="C3859">
        <v>12</v>
      </c>
      <c r="D3859" s="221" t="s">
        <v>3057</v>
      </c>
      <c r="E3859" s="186">
        <v>46293</v>
      </c>
      <c r="F3859" t="s">
        <v>16141</v>
      </c>
      <c r="G3859" s="183" t="s">
        <v>16145</v>
      </c>
      <c r="H3859" t="s">
        <v>16146</v>
      </c>
    </row>
    <row r="3860" spans="1:8" x14ac:dyDescent="0.2">
      <c r="A3860" s="183" t="s">
        <v>12944</v>
      </c>
      <c r="B3860" t="s">
        <v>15120</v>
      </c>
      <c r="C3860">
        <v>10</v>
      </c>
      <c r="D3860" s="221" t="s">
        <v>3057</v>
      </c>
      <c r="E3860" s="186">
        <v>46293</v>
      </c>
      <c r="F3860" t="s">
        <v>16141</v>
      </c>
      <c r="G3860" s="183" t="s">
        <v>16145</v>
      </c>
      <c r="H3860" t="s">
        <v>16146</v>
      </c>
    </row>
    <row r="3861" spans="1:8" x14ac:dyDescent="0.2">
      <c r="A3861" s="183" t="s">
        <v>12945</v>
      </c>
      <c r="B3861" t="s">
        <v>15121</v>
      </c>
      <c r="C3861">
        <v>8</v>
      </c>
      <c r="D3861" s="221" t="s">
        <v>3057</v>
      </c>
      <c r="E3861" s="186">
        <v>46293</v>
      </c>
      <c r="F3861" t="s">
        <v>16141</v>
      </c>
      <c r="G3861" s="183" t="s">
        <v>16145</v>
      </c>
      <c r="H3861" t="s">
        <v>16146</v>
      </c>
    </row>
    <row r="3862" spans="1:8" x14ac:dyDescent="0.2">
      <c r="A3862" s="183" t="s">
        <v>12946</v>
      </c>
      <c r="B3862" t="s">
        <v>15122</v>
      </c>
      <c r="C3862">
        <v>15</v>
      </c>
      <c r="D3862" s="221" t="s">
        <v>3057</v>
      </c>
      <c r="E3862" s="186">
        <v>46293</v>
      </c>
      <c r="F3862" t="s">
        <v>16141</v>
      </c>
      <c r="G3862" s="183" t="s">
        <v>16145</v>
      </c>
      <c r="H3862" t="s">
        <v>16146</v>
      </c>
    </row>
    <row r="3863" spans="1:8" x14ac:dyDescent="0.2">
      <c r="A3863" s="183" t="s">
        <v>12947</v>
      </c>
      <c r="B3863" t="s">
        <v>15123</v>
      </c>
      <c r="C3863">
        <v>20</v>
      </c>
      <c r="D3863" s="221" t="s">
        <v>3057</v>
      </c>
      <c r="E3863" s="186">
        <v>46293</v>
      </c>
      <c r="F3863" t="s">
        <v>16141</v>
      </c>
      <c r="G3863" s="183" t="s">
        <v>16145</v>
      </c>
      <c r="H3863" t="s">
        <v>16146</v>
      </c>
    </row>
    <row r="3864" spans="1:8" x14ac:dyDescent="0.2">
      <c r="A3864" s="183" t="s">
        <v>12948</v>
      </c>
      <c r="B3864" t="s">
        <v>15124</v>
      </c>
      <c r="C3864">
        <v>0</v>
      </c>
      <c r="D3864" s="221" t="s">
        <v>3057</v>
      </c>
      <c r="E3864" s="186">
        <v>46293</v>
      </c>
      <c r="F3864" t="s">
        <v>16141</v>
      </c>
      <c r="G3864" s="183" t="s">
        <v>16145</v>
      </c>
      <c r="H3864" t="s">
        <v>16146</v>
      </c>
    </row>
    <row r="3865" spans="1:8" x14ac:dyDescent="0.2">
      <c r="A3865" s="183" t="s">
        <v>12949</v>
      </c>
      <c r="B3865" t="s">
        <v>15125</v>
      </c>
      <c r="C3865">
        <v>15</v>
      </c>
      <c r="D3865" s="221" t="s">
        <v>3057</v>
      </c>
      <c r="E3865" s="186">
        <v>46293</v>
      </c>
      <c r="F3865" t="s">
        <v>16141</v>
      </c>
      <c r="G3865" s="183" t="s">
        <v>16145</v>
      </c>
      <c r="H3865" t="s">
        <v>16146</v>
      </c>
    </row>
    <row r="3866" spans="1:8" x14ac:dyDescent="0.2">
      <c r="A3866" s="183" t="s">
        <v>12950</v>
      </c>
      <c r="B3866" t="s">
        <v>15126</v>
      </c>
      <c r="C3866">
        <v>13</v>
      </c>
      <c r="D3866" s="221" t="s">
        <v>3057</v>
      </c>
      <c r="E3866" s="186">
        <v>46293</v>
      </c>
      <c r="F3866" t="s">
        <v>16141</v>
      </c>
      <c r="G3866" s="183" t="s">
        <v>16145</v>
      </c>
      <c r="H3866" t="s">
        <v>16146</v>
      </c>
    </row>
    <row r="3867" spans="1:8" x14ac:dyDescent="0.2">
      <c r="A3867" s="183" t="s">
        <v>12951</v>
      </c>
      <c r="B3867" t="s">
        <v>15127</v>
      </c>
      <c r="C3867">
        <v>9</v>
      </c>
      <c r="D3867" s="221" t="s">
        <v>3057</v>
      </c>
      <c r="E3867" s="186">
        <v>46293</v>
      </c>
      <c r="F3867" t="s">
        <v>16141</v>
      </c>
      <c r="G3867" s="183" t="s">
        <v>16145</v>
      </c>
      <c r="H3867" t="s">
        <v>16146</v>
      </c>
    </row>
    <row r="3868" spans="1:8" x14ac:dyDescent="0.2">
      <c r="A3868" s="183" t="s">
        <v>12952</v>
      </c>
      <c r="B3868" t="s">
        <v>15128</v>
      </c>
      <c r="C3868">
        <v>2</v>
      </c>
      <c r="D3868" s="221" t="s">
        <v>3057</v>
      </c>
      <c r="E3868" s="186">
        <v>46293</v>
      </c>
      <c r="F3868" t="s">
        <v>16141</v>
      </c>
      <c r="G3868" s="183" t="s">
        <v>16145</v>
      </c>
      <c r="H3868" t="s">
        <v>16146</v>
      </c>
    </row>
    <row r="3869" spans="1:8" x14ac:dyDescent="0.2">
      <c r="A3869" s="183" t="s">
        <v>12953</v>
      </c>
      <c r="B3869" t="s">
        <v>15129</v>
      </c>
      <c r="C3869">
        <v>1</v>
      </c>
      <c r="D3869" s="221" t="s">
        <v>3057</v>
      </c>
      <c r="E3869" s="186">
        <v>46293</v>
      </c>
      <c r="F3869" t="s">
        <v>16141</v>
      </c>
      <c r="G3869" s="183" t="s">
        <v>16145</v>
      </c>
      <c r="H3869" t="s">
        <v>16146</v>
      </c>
    </row>
    <row r="3870" spans="1:8" x14ac:dyDescent="0.2">
      <c r="A3870" s="183" t="s">
        <v>12954</v>
      </c>
      <c r="B3870" t="s">
        <v>15130</v>
      </c>
      <c r="C3870">
        <v>1</v>
      </c>
      <c r="D3870" s="221" t="s">
        <v>3057</v>
      </c>
      <c r="E3870" s="186">
        <v>46293</v>
      </c>
      <c r="F3870" t="s">
        <v>16141</v>
      </c>
      <c r="G3870" s="183" t="s">
        <v>16145</v>
      </c>
      <c r="H3870" t="s">
        <v>16146</v>
      </c>
    </row>
    <row r="3871" spans="1:8" x14ac:dyDescent="0.2">
      <c r="A3871" s="183" t="s">
        <v>12955</v>
      </c>
      <c r="B3871" t="s">
        <v>15131</v>
      </c>
      <c r="C3871">
        <v>7</v>
      </c>
      <c r="D3871" s="221" t="s">
        <v>3057</v>
      </c>
      <c r="E3871" s="186">
        <v>46293</v>
      </c>
      <c r="F3871" t="s">
        <v>16141</v>
      </c>
      <c r="G3871" s="183" t="s">
        <v>16145</v>
      </c>
      <c r="H3871" t="s">
        <v>16146</v>
      </c>
    </row>
    <row r="3872" spans="1:8" x14ac:dyDescent="0.2">
      <c r="A3872" s="183" t="s">
        <v>12956</v>
      </c>
      <c r="B3872" t="s">
        <v>15132</v>
      </c>
      <c r="C3872">
        <v>7</v>
      </c>
      <c r="D3872" s="221" t="s">
        <v>3057</v>
      </c>
      <c r="E3872" s="186">
        <v>46293</v>
      </c>
      <c r="F3872" t="s">
        <v>16141</v>
      </c>
      <c r="G3872" s="183" t="s">
        <v>16145</v>
      </c>
      <c r="H3872" t="s">
        <v>16146</v>
      </c>
    </row>
    <row r="3873" spans="1:8" x14ac:dyDescent="0.2">
      <c r="A3873" s="183" t="s">
        <v>12957</v>
      </c>
      <c r="B3873" t="s">
        <v>15133</v>
      </c>
      <c r="C3873">
        <v>3</v>
      </c>
      <c r="D3873" s="221" t="s">
        <v>3057</v>
      </c>
      <c r="E3873" s="186">
        <v>46293</v>
      </c>
      <c r="F3873" t="s">
        <v>16141</v>
      </c>
      <c r="G3873" s="183" t="s">
        <v>16145</v>
      </c>
      <c r="H3873" t="s">
        <v>16146</v>
      </c>
    </row>
    <row r="3874" spans="1:8" x14ac:dyDescent="0.2">
      <c r="A3874" s="183" t="s">
        <v>12958</v>
      </c>
      <c r="B3874" t="s">
        <v>15134</v>
      </c>
      <c r="C3874">
        <v>3</v>
      </c>
      <c r="D3874" s="221" t="s">
        <v>3057</v>
      </c>
      <c r="E3874" s="186">
        <v>46293</v>
      </c>
      <c r="F3874" t="s">
        <v>16141</v>
      </c>
      <c r="G3874" s="183" t="s">
        <v>16145</v>
      </c>
      <c r="H3874" t="s">
        <v>16146</v>
      </c>
    </row>
    <row r="3875" spans="1:8" x14ac:dyDescent="0.2">
      <c r="A3875" s="183" t="s">
        <v>12959</v>
      </c>
      <c r="B3875" t="s">
        <v>15135</v>
      </c>
      <c r="C3875">
        <v>2</v>
      </c>
      <c r="D3875" s="221" t="s">
        <v>3057</v>
      </c>
      <c r="E3875" s="186">
        <v>46293</v>
      </c>
      <c r="F3875" t="s">
        <v>16141</v>
      </c>
      <c r="G3875" s="183" t="s">
        <v>16145</v>
      </c>
      <c r="H3875" t="s">
        <v>16146</v>
      </c>
    </row>
    <row r="3876" spans="1:8" x14ac:dyDescent="0.2">
      <c r="A3876" s="183" t="s">
        <v>12960</v>
      </c>
      <c r="B3876" t="s">
        <v>15136</v>
      </c>
      <c r="C3876">
        <v>1</v>
      </c>
      <c r="D3876" s="221" t="s">
        <v>3057</v>
      </c>
      <c r="E3876" s="186">
        <v>46293</v>
      </c>
      <c r="F3876" t="s">
        <v>16141</v>
      </c>
      <c r="G3876" s="183" t="s">
        <v>16145</v>
      </c>
      <c r="H3876" t="s">
        <v>16146</v>
      </c>
    </row>
    <row r="3877" spans="1:8" x14ac:dyDescent="0.2">
      <c r="A3877" s="183" t="s">
        <v>12961</v>
      </c>
      <c r="B3877" t="s">
        <v>15137</v>
      </c>
      <c r="C3877">
        <v>1</v>
      </c>
      <c r="D3877" s="221" t="s">
        <v>3057</v>
      </c>
      <c r="E3877" s="186">
        <v>46293</v>
      </c>
      <c r="F3877" t="s">
        <v>16141</v>
      </c>
      <c r="G3877" s="183" t="s">
        <v>16145</v>
      </c>
      <c r="H3877" t="s">
        <v>16146</v>
      </c>
    </row>
    <row r="3878" spans="1:8" x14ac:dyDescent="0.2">
      <c r="A3878" s="183" t="s">
        <v>12962</v>
      </c>
      <c r="B3878" t="s">
        <v>15138</v>
      </c>
      <c r="C3878">
        <v>1</v>
      </c>
      <c r="D3878" s="221" t="s">
        <v>3057</v>
      </c>
      <c r="E3878" s="186">
        <v>46293</v>
      </c>
      <c r="F3878" t="s">
        <v>16141</v>
      </c>
      <c r="G3878" s="183" t="s">
        <v>16145</v>
      </c>
      <c r="H3878" t="s">
        <v>16146</v>
      </c>
    </row>
    <row r="3879" spans="1:8" x14ac:dyDescent="0.2">
      <c r="A3879" s="183" t="s">
        <v>12963</v>
      </c>
      <c r="B3879" t="s">
        <v>15139</v>
      </c>
      <c r="C3879">
        <v>1</v>
      </c>
      <c r="D3879" s="221" t="s">
        <v>3057</v>
      </c>
      <c r="E3879" s="186">
        <v>46293</v>
      </c>
      <c r="F3879" t="s">
        <v>16141</v>
      </c>
      <c r="G3879" s="183" t="s">
        <v>16145</v>
      </c>
      <c r="H3879" t="s">
        <v>16146</v>
      </c>
    </row>
    <row r="3880" spans="1:8" x14ac:dyDescent="0.2">
      <c r="A3880" s="183" t="s">
        <v>12964</v>
      </c>
      <c r="B3880" t="s">
        <v>15140</v>
      </c>
      <c r="C3880">
        <v>3</v>
      </c>
      <c r="D3880" s="221" t="s">
        <v>3057</v>
      </c>
      <c r="E3880" s="186">
        <v>46293</v>
      </c>
      <c r="F3880" t="s">
        <v>16141</v>
      </c>
      <c r="G3880" s="183" t="s">
        <v>16145</v>
      </c>
      <c r="H3880" t="s">
        <v>16146</v>
      </c>
    </row>
    <row r="3881" spans="1:8" x14ac:dyDescent="0.2">
      <c r="A3881" s="183" t="s">
        <v>12965</v>
      </c>
      <c r="B3881" t="s">
        <v>15141</v>
      </c>
      <c r="C3881">
        <v>1</v>
      </c>
      <c r="D3881" s="221" t="s">
        <v>3057</v>
      </c>
      <c r="E3881" s="186">
        <v>46293</v>
      </c>
      <c r="F3881" t="s">
        <v>16141</v>
      </c>
      <c r="G3881" s="183" t="s">
        <v>16145</v>
      </c>
      <c r="H3881" t="s">
        <v>16146</v>
      </c>
    </row>
    <row r="3882" spans="1:8" x14ac:dyDescent="0.2">
      <c r="A3882" s="183" t="s">
        <v>12966</v>
      </c>
      <c r="B3882" t="s">
        <v>15142</v>
      </c>
      <c r="C3882">
        <v>3</v>
      </c>
      <c r="D3882" s="221" t="s">
        <v>3057</v>
      </c>
      <c r="E3882" s="186">
        <v>46293</v>
      </c>
      <c r="F3882" t="s">
        <v>16141</v>
      </c>
      <c r="G3882" s="183" t="s">
        <v>16145</v>
      </c>
      <c r="H3882" t="s">
        <v>16146</v>
      </c>
    </row>
    <row r="3883" spans="1:8" x14ac:dyDescent="0.2">
      <c r="A3883" s="183" t="s">
        <v>12967</v>
      </c>
      <c r="B3883" t="s">
        <v>15143</v>
      </c>
      <c r="C3883">
        <v>4</v>
      </c>
      <c r="D3883" s="221" t="s">
        <v>3057</v>
      </c>
      <c r="E3883" s="186">
        <v>46293</v>
      </c>
      <c r="F3883" t="s">
        <v>16141</v>
      </c>
      <c r="G3883" s="183" t="s">
        <v>16145</v>
      </c>
      <c r="H3883" t="s">
        <v>16146</v>
      </c>
    </row>
    <row r="3884" spans="1:8" x14ac:dyDescent="0.2">
      <c r="A3884" s="183" t="s">
        <v>12968</v>
      </c>
      <c r="B3884" t="s">
        <v>15144</v>
      </c>
      <c r="C3884">
        <v>3</v>
      </c>
      <c r="D3884" s="221" t="s">
        <v>3057</v>
      </c>
      <c r="E3884" s="186">
        <v>46293</v>
      </c>
      <c r="F3884" t="s">
        <v>16141</v>
      </c>
      <c r="G3884" s="183" t="s">
        <v>16145</v>
      </c>
      <c r="H3884" t="s">
        <v>16146</v>
      </c>
    </row>
    <row r="3885" spans="1:8" x14ac:dyDescent="0.2">
      <c r="A3885" s="183" t="s">
        <v>12969</v>
      </c>
      <c r="B3885" t="s">
        <v>15145</v>
      </c>
      <c r="C3885">
        <v>3</v>
      </c>
      <c r="D3885" s="221" t="s">
        <v>3057</v>
      </c>
      <c r="E3885" s="186">
        <v>46293</v>
      </c>
      <c r="F3885" t="s">
        <v>16141</v>
      </c>
      <c r="G3885" s="183" t="s">
        <v>16145</v>
      </c>
      <c r="H3885" t="s">
        <v>16146</v>
      </c>
    </row>
    <row r="3886" spans="1:8" x14ac:dyDescent="0.2">
      <c r="A3886" s="183" t="s">
        <v>12970</v>
      </c>
      <c r="B3886" t="s">
        <v>15146</v>
      </c>
      <c r="C3886">
        <v>3</v>
      </c>
      <c r="D3886" s="221" t="s">
        <v>3057</v>
      </c>
      <c r="E3886" s="186">
        <v>46293</v>
      </c>
      <c r="F3886" t="s">
        <v>16141</v>
      </c>
      <c r="G3886" s="183" t="s">
        <v>16145</v>
      </c>
      <c r="H3886" t="s">
        <v>16146</v>
      </c>
    </row>
    <row r="3887" spans="1:8" x14ac:dyDescent="0.2">
      <c r="A3887" s="183" t="s">
        <v>12971</v>
      </c>
      <c r="B3887" t="s">
        <v>15147</v>
      </c>
      <c r="C3887">
        <v>3</v>
      </c>
      <c r="D3887" s="221" t="s">
        <v>3057</v>
      </c>
      <c r="E3887" s="186">
        <v>46293</v>
      </c>
      <c r="F3887" t="s">
        <v>16141</v>
      </c>
      <c r="G3887" s="183" t="s">
        <v>16145</v>
      </c>
      <c r="H3887" t="s">
        <v>16146</v>
      </c>
    </row>
    <row r="3888" spans="1:8" x14ac:dyDescent="0.2">
      <c r="A3888" s="183" t="s">
        <v>12972</v>
      </c>
      <c r="B3888" t="s">
        <v>15148</v>
      </c>
      <c r="C3888">
        <v>8</v>
      </c>
      <c r="D3888" s="221" t="s">
        <v>3057</v>
      </c>
      <c r="E3888" s="186">
        <v>46293</v>
      </c>
      <c r="F3888" t="s">
        <v>16141</v>
      </c>
      <c r="G3888" s="183" t="s">
        <v>16145</v>
      </c>
      <c r="H3888" t="s">
        <v>16146</v>
      </c>
    </row>
    <row r="3889" spans="1:8" x14ac:dyDescent="0.2">
      <c r="A3889" s="183" t="s">
        <v>12973</v>
      </c>
      <c r="B3889" t="s">
        <v>15149</v>
      </c>
      <c r="C3889">
        <v>1</v>
      </c>
      <c r="D3889" s="221" t="s">
        <v>3057</v>
      </c>
      <c r="E3889" s="186">
        <v>46293</v>
      </c>
      <c r="F3889" t="s">
        <v>16141</v>
      </c>
      <c r="G3889" s="183" t="s">
        <v>16145</v>
      </c>
      <c r="H3889" t="s">
        <v>16146</v>
      </c>
    </row>
    <row r="3890" spans="1:8" x14ac:dyDescent="0.2">
      <c r="A3890" s="183" t="s">
        <v>12974</v>
      </c>
      <c r="B3890" t="s">
        <v>15148</v>
      </c>
      <c r="C3890">
        <v>2</v>
      </c>
      <c r="D3890" s="221" t="s">
        <v>3057</v>
      </c>
      <c r="E3890" s="186">
        <v>46293</v>
      </c>
      <c r="F3890" t="s">
        <v>16141</v>
      </c>
      <c r="G3890" s="183" t="s">
        <v>16145</v>
      </c>
      <c r="H3890" t="s">
        <v>16146</v>
      </c>
    </row>
    <row r="3891" spans="1:8" x14ac:dyDescent="0.2">
      <c r="A3891" s="183" t="s">
        <v>12975</v>
      </c>
      <c r="B3891" t="s">
        <v>15150</v>
      </c>
      <c r="C3891">
        <v>1</v>
      </c>
      <c r="D3891" s="221" t="s">
        <v>3057</v>
      </c>
      <c r="E3891" s="186">
        <v>46293</v>
      </c>
      <c r="F3891" t="s">
        <v>16141</v>
      </c>
      <c r="G3891" s="183" t="s">
        <v>16145</v>
      </c>
      <c r="H3891" t="s">
        <v>16146</v>
      </c>
    </row>
    <row r="3892" spans="1:8" x14ac:dyDescent="0.2">
      <c r="A3892" s="183" t="s">
        <v>12976</v>
      </c>
      <c r="B3892" t="s">
        <v>15151</v>
      </c>
      <c r="C3892">
        <v>2</v>
      </c>
      <c r="D3892" s="221" t="s">
        <v>3057</v>
      </c>
      <c r="E3892" s="186">
        <v>46293</v>
      </c>
      <c r="F3892" t="s">
        <v>16141</v>
      </c>
      <c r="G3892" s="183" t="s">
        <v>16145</v>
      </c>
      <c r="H3892" t="s">
        <v>16146</v>
      </c>
    </row>
    <row r="3893" spans="1:8" x14ac:dyDescent="0.2">
      <c r="A3893" s="183" t="s">
        <v>12977</v>
      </c>
      <c r="B3893" t="s">
        <v>15152</v>
      </c>
      <c r="C3893">
        <v>38</v>
      </c>
      <c r="D3893" s="221" t="s">
        <v>3057</v>
      </c>
      <c r="E3893" s="186">
        <v>46293</v>
      </c>
      <c r="F3893" t="s">
        <v>16141</v>
      </c>
      <c r="G3893" s="183" t="s">
        <v>16145</v>
      </c>
      <c r="H3893" t="s">
        <v>16146</v>
      </c>
    </row>
    <row r="3894" spans="1:8" x14ac:dyDescent="0.2">
      <c r="A3894" s="183" t="s">
        <v>12978</v>
      </c>
      <c r="B3894" t="s">
        <v>15153</v>
      </c>
      <c r="C3894">
        <v>34</v>
      </c>
      <c r="D3894" s="221" t="s">
        <v>3057</v>
      </c>
      <c r="E3894" s="186">
        <v>46293</v>
      </c>
      <c r="F3894" t="s">
        <v>16141</v>
      </c>
      <c r="G3894" s="183" t="s">
        <v>16145</v>
      </c>
      <c r="H3894" t="s">
        <v>16146</v>
      </c>
    </row>
    <row r="3895" spans="1:8" x14ac:dyDescent="0.2">
      <c r="A3895" s="183" t="s">
        <v>12979</v>
      </c>
      <c r="B3895" t="s">
        <v>15154</v>
      </c>
      <c r="C3895">
        <v>2</v>
      </c>
      <c r="D3895" s="221" t="s">
        <v>3057</v>
      </c>
      <c r="E3895" s="186">
        <v>46293</v>
      </c>
      <c r="F3895" t="s">
        <v>16141</v>
      </c>
      <c r="G3895" s="183" t="s">
        <v>16145</v>
      </c>
      <c r="H3895" t="s">
        <v>16146</v>
      </c>
    </row>
    <row r="3896" spans="1:8" x14ac:dyDescent="0.2">
      <c r="A3896" s="183" t="s">
        <v>12980</v>
      </c>
      <c r="B3896" t="s">
        <v>15155</v>
      </c>
      <c r="C3896">
        <v>10</v>
      </c>
      <c r="D3896" s="221" t="s">
        <v>3057</v>
      </c>
      <c r="E3896" s="186">
        <v>46293</v>
      </c>
      <c r="F3896" t="s">
        <v>16141</v>
      </c>
      <c r="G3896" s="183" t="s">
        <v>16145</v>
      </c>
      <c r="H3896" t="s">
        <v>16146</v>
      </c>
    </row>
    <row r="3897" spans="1:8" x14ac:dyDescent="0.2">
      <c r="A3897" s="183" t="s">
        <v>12981</v>
      </c>
      <c r="B3897" t="s">
        <v>15156</v>
      </c>
      <c r="C3897">
        <v>58</v>
      </c>
      <c r="D3897" s="221" t="s">
        <v>3057</v>
      </c>
      <c r="E3897" s="186">
        <v>46293</v>
      </c>
      <c r="F3897" t="s">
        <v>16141</v>
      </c>
      <c r="G3897" s="183" t="s">
        <v>16145</v>
      </c>
      <c r="H3897" t="s">
        <v>16146</v>
      </c>
    </row>
    <row r="3898" spans="1:8" x14ac:dyDescent="0.2">
      <c r="A3898" s="183" t="s">
        <v>12982</v>
      </c>
      <c r="B3898" t="s">
        <v>15157</v>
      </c>
      <c r="C3898">
        <v>71</v>
      </c>
      <c r="D3898" s="221" t="s">
        <v>3057</v>
      </c>
      <c r="E3898" s="186">
        <v>46293</v>
      </c>
      <c r="F3898" t="s">
        <v>16141</v>
      </c>
      <c r="G3898" s="183" t="s">
        <v>16145</v>
      </c>
      <c r="H3898" t="s">
        <v>16146</v>
      </c>
    </row>
    <row r="3899" spans="1:8" x14ac:dyDescent="0.2">
      <c r="A3899" s="183" t="s">
        <v>12983</v>
      </c>
      <c r="B3899" t="s">
        <v>15158</v>
      </c>
      <c r="C3899">
        <v>7</v>
      </c>
      <c r="D3899" s="221" t="s">
        <v>3057</v>
      </c>
      <c r="E3899" s="186">
        <v>46293</v>
      </c>
      <c r="F3899" t="s">
        <v>16141</v>
      </c>
      <c r="G3899" s="183" t="s">
        <v>16145</v>
      </c>
      <c r="H3899" t="s">
        <v>16146</v>
      </c>
    </row>
    <row r="3900" spans="1:8" x14ac:dyDescent="0.2">
      <c r="A3900" s="183" t="s">
        <v>12984</v>
      </c>
      <c r="B3900" t="s">
        <v>15159</v>
      </c>
      <c r="C3900">
        <v>3</v>
      </c>
      <c r="D3900" s="221" t="s">
        <v>3057</v>
      </c>
      <c r="E3900" s="186">
        <v>46293</v>
      </c>
      <c r="F3900" t="s">
        <v>16141</v>
      </c>
      <c r="G3900" s="183" t="s">
        <v>16145</v>
      </c>
      <c r="H3900" t="s">
        <v>16146</v>
      </c>
    </row>
    <row r="3901" spans="1:8" x14ac:dyDescent="0.2">
      <c r="A3901" s="183" t="s">
        <v>12985</v>
      </c>
      <c r="B3901" t="s">
        <v>15160</v>
      </c>
      <c r="C3901">
        <v>1</v>
      </c>
      <c r="D3901" s="221" t="s">
        <v>3057</v>
      </c>
      <c r="E3901" s="186">
        <v>46293</v>
      </c>
      <c r="F3901" t="s">
        <v>16141</v>
      </c>
      <c r="G3901" s="183" t="s">
        <v>16145</v>
      </c>
      <c r="H3901" t="s">
        <v>16146</v>
      </c>
    </row>
    <row r="3902" spans="1:8" x14ac:dyDescent="0.2">
      <c r="A3902" s="183" t="s">
        <v>12986</v>
      </c>
      <c r="B3902" t="s">
        <v>15161</v>
      </c>
      <c r="C3902">
        <v>25</v>
      </c>
      <c r="D3902" s="221" t="s">
        <v>3057</v>
      </c>
      <c r="E3902" s="186">
        <v>46293</v>
      </c>
      <c r="F3902" t="s">
        <v>16141</v>
      </c>
      <c r="G3902" s="183" t="s">
        <v>16145</v>
      </c>
      <c r="H3902" t="s">
        <v>16146</v>
      </c>
    </row>
    <row r="3903" spans="1:8" x14ac:dyDescent="0.2">
      <c r="A3903" s="183" t="s">
        <v>12987</v>
      </c>
      <c r="B3903" t="s">
        <v>15162</v>
      </c>
      <c r="C3903">
        <v>14</v>
      </c>
      <c r="D3903" s="221" t="s">
        <v>3057</v>
      </c>
      <c r="E3903" s="186">
        <v>46293</v>
      </c>
      <c r="F3903" t="s">
        <v>16141</v>
      </c>
      <c r="G3903" s="183" t="s">
        <v>16145</v>
      </c>
      <c r="H3903" t="s">
        <v>16146</v>
      </c>
    </row>
    <row r="3904" spans="1:8" x14ac:dyDescent="0.2">
      <c r="A3904" s="183" t="s">
        <v>12988</v>
      </c>
      <c r="B3904" t="s">
        <v>15163</v>
      </c>
      <c r="C3904">
        <v>35</v>
      </c>
      <c r="D3904" s="221" t="s">
        <v>3057</v>
      </c>
      <c r="E3904" s="186">
        <v>46293</v>
      </c>
      <c r="F3904" t="s">
        <v>16141</v>
      </c>
      <c r="G3904" s="183" t="s">
        <v>16145</v>
      </c>
      <c r="H3904" t="s">
        <v>16146</v>
      </c>
    </row>
    <row r="3905" spans="1:8" x14ac:dyDescent="0.2">
      <c r="A3905" s="183" t="s">
        <v>12989</v>
      </c>
      <c r="B3905" t="s">
        <v>15164</v>
      </c>
      <c r="C3905">
        <v>102</v>
      </c>
      <c r="D3905" s="221" t="s">
        <v>3057</v>
      </c>
      <c r="E3905" s="186">
        <v>46293</v>
      </c>
      <c r="F3905" t="s">
        <v>16141</v>
      </c>
      <c r="G3905" s="183" t="s">
        <v>16145</v>
      </c>
      <c r="H3905" t="s">
        <v>16146</v>
      </c>
    </row>
    <row r="3906" spans="1:8" x14ac:dyDescent="0.2">
      <c r="A3906" s="183" t="s">
        <v>12990</v>
      </c>
      <c r="B3906" t="s">
        <v>15165</v>
      </c>
      <c r="C3906">
        <v>1</v>
      </c>
      <c r="D3906" s="221" t="s">
        <v>3057</v>
      </c>
      <c r="E3906" s="186">
        <v>46293</v>
      </c>
      <c r="F3906" t="s">
        <v>16141</v>
      </c>
      <c r="G3906" s="183" t="s">
        <v>16145</v>
      </c>
      <c r="H3906" t="s">
        <v>16146</v>
      </c>
    </row>
    <row r="3907" spans="1:8" x14ac:dyDescent="0.2">
      <c r="A3907" s="183" t="s">
        <v>12991</v>
      </c>
      <c r="B3907" t="s">
        <v>15166</v>
      </c>
      <c r="C3907">
        <v>1</v>
      </c>
      <c r="D3907" s="221" t="s">
        <v>3057</v>
      </c>
      <c r="E3907" s="186">
        <v>46293</v>
      </c>
      <c r="F3907" t="s">
        <v>16141</v>
      </c>
      <c r="G3907" s="183" t="s">
        <v>16145</v>
      </c>
      <c r="H3907" t="s">
        <v>16146</v>
      </c>
    </row>
    <row r="3908" spans="1:8" x14ac:dyDescent="0.2">
      <c r="A3908" s="183" t="s">
        <v>12992</v>
      </c>
      <c r="B3908" t="s">
        <v>15167</v>
      </c>
      <c r="C3908">
        <v>1</v>
      </c>
      <c r="D3908" s="221" t="s">
        <v>3057</v>
      </c>
      <c r="E3908" s="186">
        <v>46293</v>
      </c>
      <c r="F3908" t="s">
        <v>16141</v>
      </c>
      <c r="G3908" s="183" t="s">
        <v>16145</v>
      </c>
      <c r="H3908" t="s">
        <v>16146</v>
      </c>
    </row>
    <row r="3909" spans="1:8" x14ac:dyDescent="0.2">
      <c r="A3909" s="183" t="s">
        <v>12993</v>
      </c>
      <c r="B3909" t="s">
        <v>15168</v>
      </c>
      <c r="C3909">
        <v>1</v>
      </c>
      <c r="D3909" s="221" t="s">
        <v>3057</v>
      </c>
      <c r="E3909" s="186">
        <v>46293</v>
      </c>
      <c r="F3909" t="s">
        <v>16141</v>
      </c>
      <c r="G3909" s="183" t="s">
        <v>16145</v>
      </c>
      <c r="H3909" t="s">
        <v>16146</v>
      </c>
    </row>
    <row r="3910" spans="1:8" x14ac:dyDescent="0.2">
      <c r="A3910" s="183" t="s">
        <v>12994</v>
      </c>
      <c r="B3910" t="s">
        <v>15168</v>
      </c>
      <c r="C3910">
        <v>1</v>
      </c>
      <c r="D3910" s="221" t="s">
        <v>3057</v>
      </c>
      <c r="E3910" s="186">
        <v>46293</v>
      </c>
      <c r="F3910" t="s">
        <v>16141</v>
      </c>
      <c r="G3910" s="183" t="s">
        <v>16145</v>
      </c>
      <c r="H3910" t="s">
        <v>16146</v>
      </c>
    </row>
    <row r="3911" spans="1:8" x14ac:dyDescent="0.2">
      <c r="A3911" s="183" t="s">
        <v>12995</v>
      </c>
      <c r="B3911" t="s">
        <v>15169</v>
      </c>
      <c r="C3911">
        <v>1</v>
      </c>
      <c r="D3911" s="221" t="s">
        <v>3057</v>
      </c>
      <c r="E3911" s="186">
        <v>46293</v>
      </c>
      <c r="F3911" t="s">
        <v>16141</v>
      </c>
      <c r="G3911" s="183" t="s">
        <v>16145</v>
      </c>
      <c r="H3911" t="s">
        <v>16146</v>
      </c>
    </row>
    <row r="3912" spans="1:8" x14ac:dyDescent="0.2">
      <c r="A3912" s="183" t="s">
        <v>12996</v>
      </c>
      <c r="B3912" t="s">
        <v>15170</v>
      </c>
      <c r="C3912">
        <v>1</v>
      </c>
      <c r="D3912" s="221" t="s">
        <v>3057</v>
      </c>
      <c r="E3912" s="186">
        <v>46293</v>
      </c>
      <c r="F3912" t="s">
        <v>16141</v>
      </c>
      <c r="G3912" s="183" t="s">
        <v>16145</v>
      </c>
      <c r="H3912" t="s">
        <v>16146</v>
      </c>
    </row>
    <row r="3913" spans="1:8" x14ac:dyDescent="0.2">
      <c r="A3913" s="183" t="s">
        <v>12997</v>
      </c>
      <c r="B3913" t="s">
        <v>15171</v>
      </c>
      <c r="C3913">
        <v>1</v>
      </c>
      <c r="D3913" s="221" t="s">
        <v>3057</v>
      </c>
      <c r="E3913" s="186">
        <v>46293</v>
      </c>
      <c r="F3913" t="s">
        <v>16141</v>
      </c>
      <c r="G3913" s="183" t="s">
        <v>16145</v>
      </c>
      <c r="H3913" t="s">
        <v>16146</v>
      </c>
    </row>
    <row r="3914" spans="1:8" x14ac:dyDescent="0.2">
      <c r="A3914" s="183" t="s">
        <v>12998</v>
      </c>
      <c r="B3914" t="s">
        <v>15172</v>
      </c>
      <c r="C3914">
        <v>6</v>
      </c>
      <c r="D3914" s="221" t="s">
        <v>3057</v>
      </c>
      <c r="E3914" s="186">
        <v>46293</v>
      </c>
      <c r="F3914" t="s">
        <v>16141</v>
      </c>
      <c r="G3914" s="183" t="s">
        <v>16145</v>
      </c>
      <c r="H3914" t="s">
        <v>16146</v>
      </c>
    </row>
    <row r="3915" spans="1:8" x14ac:dyDescent="0.2">
      <c r="A3915" s="183" t="s">
        <v>12999</v>
      </c>
      <c r="B3915" t="s">
        <v>15173</v>
      </c>
      <c r="C3915">
        <v>1</v>
      </c>
      <c r="D3915" s="221" t="s">
        <v>3057</v>
      </c>
      <c r="E3915" s="186">
        <v>46293</v>
      </c>
      <c r="F3915" t="s">
        <v>16141</v>
      </c>
      <c r="G3915" s="183" t="s">
        <v>16145</v>
      </c>
      <c r="H3915" t="s">
        <v>16146</v>
      </c>
    </row>
    <row r="3916" spans="1:8" x14ac:dyDescent="0.2">
      <c r="A3916" s="183" t="s">
        <v>13000</v>
      </c>
      <c r="B3916" t="s">
        <v>15174</v>
      </c>
      <c r="C3916">
        <v>1</v>
      </c>
      <c r="D3916" s="221" t="s">
        <v>3057</v>
      </c>
      <c r="E3916" s="186">
        <v>46293</v>
      </c>
      <c r="F3916" t="s">
        <v>16141</v>
      </c>
      <c r="G3916" s="183" t="s">
        <v>16145</v>
      </c>
      <c r="H3916" t="s">
        <v>16146</v>
      </c>
    </row>
    <row r="3917" spans="1:8" x14ac:dyDescent="0.2">
      <c r="A3917" s="183" t="s">
        <v>13001</v>
      </c>
      <c r="B3917" t="s">
        <v>15175</v>
      </c>
      <c r="C3917">
        <v>2</v>
      </c>
      <c r="D3917" s="221" t="s">
        <v>3057</v>
      </c>
      <c r="E3917" s="186">
        <v>46293</v>
      </c>
      <c r="F3917" t="s">
        <v>16141</v>
      </c>
      <c r="G3917" s="183" t="s">
        <v>16145</v>
      </c>
      <c r="H3917" t="s">
        <v>16146</v>
      </c>
    </row>
    <row r="3918" spans="1:8" x14ac:dyDescent="0.2">
      <c r="A3918" s="183" t="s">
        <v>13002</v>
      </c>
      <c r="B3918" t="s">
        <v>15176</v>
      </c>
      <c r="C3918">
        <v>1</v>
      </c>
      <c r="D3918" s="221" t="s">
        <v>3057</v>
      </c>
      <c r="E3918" s="186">
        <v>46293</v>
      </c>
      <c r="F3918" t="s">
        <v>16141</v>
      </c>
      <c r="G3918" s="183" t="s">
        <v>16145</v>
      </c>
      <c r="H3918" t="s">
        <v>16146</v>
      </c>
    </row>
    <row r="3919" spans="1:8" x14ac:dyDescent="0.2">
      <c r="A3919" s="183" t="s">
        <v>13003</v>
      </c>
      <c r="B3919" t="s">
        <v>15177</v>
      </c>
      <c r="C3919">
        <v>1</v>
      </c>
      <c r="D3919" s="221" t="s">
        <v>3057</v>
      </c>
      <c r="E3919" s="186">
        <v>46293</v>
      </c>
      <c r="F3919" t="s">
        <v>16141</v>
      </c>
      <c r="G3919" s="183" t="s">
        <v>16145</v>
      </c>
      <c r="H3919" t="s">
        <v>16146</v>
      </c>
    </row>
    <row r="3920" spans="1:8" x14ac:dyDescent="0.2">
      <c r="A3920" s="183" t="s">
        <v>13004</v>
      </c>
      <c r="B3920" t="s">
        <v>15178</v>
      </c>
      <c r="C3920">
        <v>2</v>
      </c>
      <c r="D3920" s="221" t="s">
        <v>3057</v>
      </c>
      <c r="E3920" s="186">
        <v>46293</v>
      </c>
      <c r="F3920" t="s">
        <v>16141</v>
      </c>
      <c r="G3920" s="183" t="s">
        <v>16145</v>
      </c>
      <c r="H3920" t="s">
        <v>16146</v>
      </c>
    </row>
    <row r="3921" spans="1:8" x14ac:dyDescent="0.2">
      <c r="A3921" s="183" t="s">
        <v>13005</v>
      </c>
      <c r="B3921" t="s">
        <v>15179</v>
      </c>
      <c r="C3921">
        <v>1</v>
      </c>
      <c r="D3921" s="221" t="s">
        <v>3057</v>
      </c>
      <c r="E3921" s="186">
        <v>46293</v>
      </c>
      <c r="F3921" t="s">
        <v>16141</v>
      </c>
      <c r="G3921" s="183" t="s">
        <v>16145</v>
      </c>
      <c r="H3921" t="s">
        <v>16146</v>
      </c>
    </row>
    <row r="3922" spans="1:8" x14ac:dyDescent="0.2">
      <c r="A3922" s="183" t="s">
        <v>13006</v>
      </c>
      <c r="B3922" t="s">
        <v>16083</v>
      </c>
      <c r="C3922">
        <v>206</v>
      </c>
      <c r="D3922" s="221" t="s">
        <v>3057</v>
      </c>
      <c r="E3922" s="186">
        <v>46293</v>
      </c>
      <c r="F3922" t="s">
        <v>16141</v>
      </c>
      <c r="G3922" s="183" t="s">
        <v>16145</v>
      </c>
      <c r="H3922" t="s">
        <v>16146</v>
      </c>
    </row>
    <row r="3923" spans="1:8" x14ac:dyDescent="0.2">
      <c r="A3923" s="183" t="s">
        <v>13007</v>
      </c>
      <c r="B3923" t="s">
        <v>15180</v>
      </c>
      <c r="C3923">
        <v>106</v>
      </c>
      <c r="D3923" s="221" t="s">
        <v>3057</v>
      </c>
      <c r="E3923" s="186">
        <v>46293</v>
      </c>
      <c r="F3923" t="s">
        <v>16141</v>
      </c>
      <c r="G3923" s="183" t="s">
        <v>16145</v>
      </c>
      <c r="H3923" t="s">
        <v>16146</v>
      </c>
    </row>
    <row r="3924" spans="1:8" x14ac:dyDescent="0.2">
      <c r="A3924" s="183" t="s">
        <v>13008</v>
      </c>
      <c r="B3924" t="s">
        <v>15181</v>
      </c>
      <c r="C3924">
        <v>12</v>
      </c>
      <c r="D3924" s="221" t="s">
        <v>3057</v>
      </c>
      <c r="E3924" s="186">
        <v>46293</v>
      </c>
      <c r="F3924" t="s">
        <v>16141</v>
      </c>
      <c r="G3924" s="183" t="s">
        <v>16145</v>
      </c>
      <c r="H3924" t="s">
        <v>16146</v>
      </c>
    </row>
    <row r="3925" spans="1:8" x14ac:dyDescent="0.2">
      <c r="A3925" s="183" t="s">
        <v>13009</v>
      </c>
      <c r="B3925" t="s">
        <v>15182</v>
      </c>
      <c r="C3925">
        <v>1</v>
      </c>
      <c r="D3925" s="221" t="s">
        <v>3057</v>
      </c>
      <c r="E3925" s="186">
        <v>46293</v>
      </c>
      <c r="F3925" t="s">
        <v>16141</v>
      </c>
      <c r="G3925" s="183" t="s">
        <v>16145</v>
      </c>
      <c r="H3925" t="s">
        <v>16146</v>
      </c>
    </row>
    <row r="3926" spans="1:8" x14ac:dyDescent="0.2">
      <c r="A3926" s="183" t="s">
        <v>13010</v>
      </c>
      <c r="B3926" t="s">
        <v>15183</v>
      </c>
      <c r="C3926">
        <v>2</v>
      </c>
      <c r="D3926" s="221" t="s">
        <v>3057</v>
      </c>
      <c r="E3926" s="186">
        <v>46293</v>
      </c>
      <c r="F3926" t="s">
        <v>16141</v>
      </c>
      <c r="G3926" s="183" t="s">
        <v>16145</v>
      </c>
      <c r="H3926" t="s">
        <v>16146</v>
      </c>
    </row>
    <row r="3927" spans="1:8" x14ac:dyDescent="0.2">
      <c r="A3927" s="183" t="s">
        <v>13011</v>
      </c>
      <c r="B3927" t="s">
        <v>15184</v>
      </c>
      <c r="C3927">
        <v>8</v>
      </c>
      <c r="D3927" s="221" t="s">
        <v>3057</v>
      </c>
      <c r="E3927" s="186">
        <v>46293</v>
      </c>
      <c r="F3927" t="s">
        <v>16141</v>
      </c>
      <c r="G3927" s="183" t="s">
        <v>16145</v>
      </c>
      <c r="H3927" t="s">
        <v>16146</v>
      </c>
    </row>
    <row r="3928" spans="1:8" x14ac:dyDescent="0.2">
      <c r="A3928" s="183" t="s">
        <v>13012</v>
      </c>
      <c r="B3928" t="s">
        <v>15185</v>
      </c>
      <c r="C3928">
        <v>6</v>
      </c>
      <c r="D3928" s="221" t="s">
        <v>3057</v>
      </c>
      <c r="E3928" s="186">
        <v>46293</v>
      </c>
      <c r="F3928" t="s">
        <v>16141</v>
      </c>
      <c r="G3928" s="183" t="s">
        <v>16145</v>
      </c>
      <c r="H3928" t="s">
        <v>16146</v>
      </c>
    </row>
    <row r="3929" spans="1:8" x14ac:dyDescent="0.2">
      <c r="A3929" s="183" t="s">
        <v>13013</v>
      </c>
      <c r="B3929" t="s">
        <v>15186</v>
      </c>
      <c r="C3929">
        <v>3</v>
      </c>
      <c r="D3929" s="221" t="s">
        <v>3057</v>
      </c>
      <c r="E3929" s="186">
        <v>46293</v>
      </c>
      <c r="F3929" t="s">
        <v>16141</v>
      </c>
      <c r="G3929" s="183" t="s">
        <v>16145</v>
      </c>
      <c r="H3929" t="s">
        <v>16146</v>
      </c>
    </row>
    <row r="3930" spans="1:8" x14ac:dyDescent="0.2">
      <c r="A3930" s="183" t="s">
        <v>13014</v>
      </c>
      <c r="B3930" t="s">
        <v>15187</v>
      </c>
      <c r="C3930">
        <v>2</v>
      </c>
      <c r="D3930" s="221" t="s">
        <v>3057</v>
      </c>
      <c r="E3930" s="186">
        <v>46293</v>
      </c>
      <c r="F3930" t="s">
        <v>16141</v>
      </c>
      <c r="G3930" s="183" t="s">
        <v>16145</v>
      </c>
      <c r="H3930" t="s">
        <v>16146</v>
      </c>
    </row>
    <row r="3931" spans="1:8" x14ac:dyDescent="0.2">
      <c r="A3931" s="183" t="s">
        <v>13015</v>
      </c>
      <c r="B3931" t="s">
        <v>15188</v>
      </c>
      <c r="C3931">
        <v>5</v>
      </c>
      <c r="D3931" s="221" t="s">
        <v>3057</v>
      </c>
      <c r="E3931" s="186">
        <v>46293</v>
      </c>
      <c r="F3931" t="s">
        <v>16141</v>
      </c>
      <c r="G3931" s="183" t="s">
        <v>16145</v>
      </c>
      <c r="H3931" t="s">
        <v>16146</v>
      </c>
    </row>
    <row r="3932" spans="1:8" x14ac:dyDescent="0.2">
      <c r="A3932" s="183" t="s">
        <v>13016</v>
      </c>
      <c r="B3932" t="s">
        <v>15189</v>
      </c>
      <c r="C3932">
        <v>1</v>
      </c>
      <c r="D3932" s="221" t="s">
        <v>3057</v>
      </c>
      <c r="E3932" s="186">
        <v>46293</v>
      </c>
      <c r="F3932" t="s">
        <v>16141</v>
      </c>
      <c r="G3932" s="183" t="s">
        <v>16145</v>
      </c>
      <c r="H3932" t="s">
        <v>16146</v>
      </c>
    </row>
    <row r="3933" spans="1:8" x14ac:dyDescent="0.2">
      <c r="A3933" s="183" t="s">
        <v>13017</v>
      </c>
      <c r="B3933" t="s">
        <v>15190</v>
      </c>
      <c r="C3933">
        <v>2</v>
      </c>
      <c r="D3933" s="221" t="s">
        <v>3057</v>
      </c>
      <c r="E3933" s="186">
        <v>46293</v>
      </c>
      <c r="F3933" t="s">
        <v>16141</v>
      </c>
      <c r="G3933" s="183" t="s">
        <v>16145</v>
      </c>
      <c r="H3933" t="s">
        <v>16146</v>
      </c>
    </row>
    <row r="3934" spans="1:8" x14ac:dyDescent="0.2">
      <c r="A3934" s="183" t="s">
        <v>13018</v>
      </c>
      <c r="B3934" t="s">
        <v>15191</v>
      </c>
      <c r="C3934">
        <v>3</v>
      </c>
      <c r="D3934" s="221" t="s">
        <v>3057</v>
      </c>
      <c r="E3934" s="186">
        <v>46293</v>
      </c>
      <c r="F3934" t="s">
        <v>16141</v>
      </c>
      <c r="G3934" s="183" t="s">
        <v>16145</v>
      </c>
      <c r="H3934" t="s">
        <v>16146</v>
      </c>
    </row>
    <row r="3935" spans="1:8" x14ac:dyDescent="0.2">
      <c r="A3935" s="183" t="s">
        <v>13019</v>
      </c>
      <c r="B3935" t="s">
        <v>15192</v>
      </c>
      <c r="C3935">
        <v>2</v>
      </c>
      <c r="D3935" s="221" t="s">
        <v>3057</v>
      </c>
      <c r="E3935" s="186">
        <v>46293</v>
      </c>
      <c r="F3935" t="s">
        <v>16141</v>
      </c>
      <c r="G3935" s="183" t="s">
        <v>16145</v>
      </c>
      <c r="H3935" t="s">
        <v>16146</v>
      </c>
    </row>
    <row r="3936" spans="1:8" x14ac:dyDescent="0.2">
      <c r="A3936" s="183" t="s">
        <v>13020</v>
      </c>
      <c r="B3936" t="s">
        <v>15193</v>
      </c>
      <c r="C3936">
        <v>1</v>
      </c>
      <c r="D3936" s="221" t="s">
        <v>3057</v>
      </c>
      <c r="E3936" s="186">
        <v>46293</v>
      </c>
      <c r="F3936" t="s">
        <v>16141</v>
      </c>
      <c r="G3936" s="183" t="s">
        <v>16145</v>
      </c>
      <c r="H3936" t="s">
        <v>16146</v>
      </c>
    </row>
    <row r="3937" spans="1:8" x14ac:dyDescent="0.2">
      <c r="A3937" s="183" t="s">
        <v>13021</v>
      </c>
      <c r="B3937" t="s">
        <v>15194</v>
      </c>
      <c r="C3937">
        <v>1</v>
      </c>
      <c r="D3937" s="221" t="s">
        <v>3057</v>
      </c>
      <c r="E3937" s="186">
        <v>46293</v>
      </c>
      <c r="F3937" t="s">
        <v>16141</v>
      </c>
      <c r="G3937" s="183" t="s">
        <v>16145</v>
      </c>
      <c r="H3937" t="s">
        <v>16146</v>
      </c>
    </row>
    <row r="3938" spans="1:8" x14ac:dyDescent="0.2">
      <c r="A3938" s="183" t="s">
        <v>13022</v>
      </c>
      <c r="B3938" t="s">
        <v>15195</v>
      </c>
      <c r="C3938">
        <v>1</v>
      </c>
      <c r="D3938" s="221" t="s">
        <v>3057</v>
      </c>
      <c r="E3938" s="186">
        <v>46293</v>
      </c>
      <c r="F3938" t="s">
        <v>16141</v>
      </c>
      <c r="G3938" s="183" t="s">
        <v>16145</v>
      </c>
      <c r="H3938" t="s">
        <v>16146</v>
      </c>
    </row>
    <row r="3939" spans="1:8" x14ac:dyDescent="0.2">
      <c r="A3939" s="183" t="s">
        <v>13023</v>
      </c>
      <c r="B3939" t="s">
        <v>15196</v>
      </c>
      <c r="C3939">
        <v>32</v>
      </c>
      <c r="D3939" s="221" t="s">
        <v>3057</v>
      </c>
      <c r="E3939" s="186">
        <v>46293</v>
      </c>
      <c r="F3939" t="s">
        <v>16141</v>
      </c>
      <c r="G3939" s="183" t="s">
        <v>16145</v>
      </c>
      <c r="H3939" t="s">
        <v>16146</v>
      </c>
    </row>
    <row r="3940" spans="1:8" x14ac:dyDescent="0.2">
      <c r="A3940" s="183" t="s">
        <v>13024</v>
      </c>
      <c r="B3940" t="s">
        <v>15197</v>
      </c>
      <c r="C3940">
        <v>33</v>
      </c>
      <c r="D3940" s="221" t="s">
        <v>3057</v>
      </c>
      <c r="E3940" s="186">
        <v>46293</v>
      </c>
      <c r="F3940" t="s">
        <v>16141</v>
      </c>
      <c r="G3940" s="183" t="s">
        <v>16145</v>
      </c>
      <c r="H3940" t="s">
        <v>16146</v>
      </c>
    </row>
    <row r="3941" spans="1:8" x14ac:dyDescent="0.2">
      <c r="A3941" s="183" t="s">
        <v>13025</v>
      </c>
      <c r="B3941" t="s">
        <v>15198</v>
      </c>
      <c r="C3941">
        <v>1</v>
      </c>
      <c r="D3941" s="221" t="s">
        <v>3057</v>
      </c>
      <c r="E3941" s="186">
        <v>46293</v>
      </c>
      <c r="F3941" t="s">
        <v>16141</v>
      </c>
      <c r="G3941" s="183" t="s">
        <v>16145</v>
      </c>
      <c r="H3941" t="s">
        <v>16146</v>
      </c>
    </row>
    <row r="3942" spans="1:8" x14ac:dyDescent="0.2">
      <c r="A3942" s="183" t="s">
        <v>13026</v>
      </c>
      <c r="B3942" t="s">
        <v>15199</v>
      </c>
      <c r="C3942">
        <v>1</v>
      </c>
      <c r="D3942" s="221" t="s">
        <v>3057</v>
      </c>
      <c r="E3942" s="186">
        <v>46293</v>
      </c>
      <c r="F3942" t="s">
        <v>16141</v>
      </c>
      <c r="G3942" s="183" t="s">
        <v>16145</v>
      </c>
      <c r="H3942" t="s">
        <v>16146</v>
      </c>
    </row>
    <row r="3943" spans="1:8" x14ac:dyDescent="0.2">
      <c r="A3943" s="183" t="s">
        <v>13027</v>
      </c>
      <c r="B3943" t="s">
        <v>15200</v>
      </c>
      <c r="C3943">
        <v>1</v>
      </c>
      <c r="D3943" s="221" t="s">
        <v>3057</v>
      </c>
      <c r="E3943" s="186">
        <v>46293</v>
      </c>
      <c r="F3943" t="s">
        <v>16141</v>
      </c>
      <c r="G3943" s="183" t="s">
        <v>16145</v>
      </c>
      <c r="H3943" t="s">
        <v>16146</v>
      </c>
    </row>
    <row r="3944" spans="1:8" x14ac:dyDescent="0.2">
      <c r="A3944" s="183" t="s">
        <v>13028</v>
      </c>
      <c r="B3944" t="s">
        <v>15201</v>
      </c>
      <c r="C3944">
        <v>1</v>
      </c>
      <c r="D3944" s="221" t="s">
        <v>3057</v>
      </c>
      <c r="E3944" s="186">
        <v>46293</v>
      </c>
      <c r="F3944" t="s">
        <v>16141</v>
      </c>
      <c r="G3944" s="183" t="s">
        <v>16145</v>
      </c>
      <c r="H3944" t="s">
        <v>16146</v>
      </c>
    </row>
    <row r="3945" spans="1:8" x14ac:dyDescent="0.2">
      <c r="A3945" s="183" t="s">
        <v>13029</v>
      </c>
      <c r="B3945" t="s">
        <v>15124</v>
      </c>
      <c r="C3945">
        <v>1</v>
      </c>
      <c r="D3945" s="221" t="s">
        <v>3057</v>
      </c>
      <c r="E3945" s="186">
        <v>46293</v>
      </c>
      <c r="F3945" t="s">
        <v>16141</v>
      </c>
      <c r="G3945" s="183" t="s">
        <v>16145</v>
      </c>
      <c r="H3945" t="s">
        <v>16146</v>
      </c>
    </row>
    <row r="3946" spans="1:8" x14ac:dyDescent="0.2">
      <c r="A3946" s="183" t="s">
        <v>13030</v>
      </c>
      <c r="B3946" t="s">
        <v>15202</v>
      </c>
      <c r="C3946">
        <v>2</v>
      </c>
      <c r="D3946" s="221" t="s">
        <v>3057</v>
      </c>
      <c r="E3946" s="186">
        <v>46293</v>
      </c>
      <c r="F3946" t="s">
        <v>16141</v>
      </c>
      <c r="G3946" s="183" t="s">
        <v>16145</v>
      </c>
      <c r="H3946" t="s">
        <v>16146</v>
      </c>
    </row>
    <row r="3947" spans="1:8" x14ac:dyDescent="0.2">
      <c r="A3947" s="183" t="s">
        <v>13031</v>
      </c>
      <c r="B3947" t="s">
        <v>15203</v>
      </c>
      <c r="C3947">
        <v>1</v>
      </c>
      <c r="D3947" s="221" t="s">
        <v>3057</v>
      </c>
      <c r="E3947" s="186">
        <v>46293</v>
      </c>
      <c r="F3947" t="s">
        <v>16141</v>
      </c>
      <c r="G3947" s="183" t="s">
        <v>16145</v>
      </c>
      <c r="H3947" t="s">
        <v>16146</v>
      </c>
    </row>
    <row r="3948" spans="1:8" x14ac:dyDescent="0.2">
      <c r="A3948" s="183" t="s">
        <v>13032</v>
      </c>
      <c r="B3948" t="s">
        <v>15204</v>
      </c>
      <c r="C3948">
        <v>1</v>
      </c>
      <c r="D3948" s="221" t="s">
        <v>3057</v>
      </c>
      <c r="E3948" s="186">
        <v>46293</v>
      </c>
      <c r="F3948" t="s">
        <v>16141</v>
      </c>
      <c r="G3948" s="183" t="s">
        <v>16145</v>
      </c>
      <c r="H3948" t="s">
        <v>16146</v>
      </c>
    </row>
    <row r="3949" spans="1:8" x14ac:dyDescent="0.2">
      <c r="A3949" s="183" t="s">
        <v>13033</v>
      </c>
      <c r="B3949" t="s">
        <v>15205</v>
      </c>
      <c r="C3949">
        <v>1</v>
      </c>
      <c r="D3949" s="221" t="s">
        <v>3057</v>
      </c>
      <c r="E3949" s="186">
        <v>46293</v>
      </c>
      <c r="F3949" t="s">
        <v>16141</v>
      </c>
      <c r="G3949" s="183" t="s">
        <v>16145</v>
      </c>
      <c r="H3949" t="s">
        <v>16146</v>
      </c>
    </row>
    <row r="3950" spans="1:8" x14ac:dyDescent="0.2">
      <c r="A3950" s="183" t="s">
        <v>13034</v>
      </c>
      <c r="B3950" t="s">
        <v>15206</v>
      </c>
      <c r="C3950">
        <v>10</v>
      </c>
      <c r="D3950" s="221" t="s">
        <v>3057</v>
      </c>
      <c r="E3950" s="186">
        <v>46293</v>
      </c>
      <c r="F3950" t="s">
        <v>16141</v>
      </c>
      <c r="G3950" s="183" t="s">
        <v>16145</v>
      </c>
      <c r="H3950" t="s">
        <v>16146</v>
      </c>
    </row>
    <row r="3951" spans="1:8" x14ac:dyDescent="0.2">
      <c r="A3951" s="183" t="s">
        <v>13035</v>
      </c>
      <c r="B3951" t="s">
        <v>15207</v>
      </c>
      <c r="C3951">
        <v>10</v>
      </c>
      <c r="D3951" s="221" t="s">
        <v>3057</v>
      </c>
      <c r="E3951" s="186">
        <v>46293</v>
      </c>
      <c r="F3951" t="s">
        <v>16141</v>
      </c>
      <c r="G3951" s="183" t="s">
        <v>16145</v>
      </c>
      <c r="H3951" t="s">
        <v>16146</v>
      </c>
    </row>
    <row r="3952" spans="1:8" x14ac:dyDescent="0.2">
      <c r="A3952" s="183" t="s">
        <v>13036</v>
      </c>
      <c r="B3952" t="s">
        <v>15208</v>
      </c>
      <c r="C3952">
        <v>5</v>
      </c>
      <c r="D3952" s="221" t="s">
        <v>3057</v>
      </c>
      <c r="E3952" s="186">
        <v>46293</v>
      </c>
      <c r="F3952" t="s">
        <v>16141</v>
      </c>
      <c r="G3952" s="183" t="s">
        <v>16145</v>
      </c>
      <c r="H3952" t="s">
        <v>16146</v>
      </c>
    </row>
    <row r="3953" spans="1:8" x14ac:dyDescent="0.2">
      <c r="A3953" s="183" t="s">
        <v>13037</v>
      </c>
      <c r="B3953" t="s">
        <v>15209</v>
      </c>
      <c r="C3953">
        <v>1</v>
      </c>
      <c r="D3953" s="221" t="s">
        <v>3057</v>
      </c>
      <c r="E3953" s="186">
        <v>46293</v>
      </c>
      <c r="F3953" t="s">
        <v>16141</v>
      </c>
      <c r="G3953" s="183" t="s">
        <v>16145</v>
      </c>
      <c r="H3953" t="s">
        <v>16146</v>
      </c>
    </row>
    <row r="3954" spans="1:8" x14ac:dyDescent="0.2">
      <c r="A3954" s="183" t="s">
        <v>13038</v>
      </c>
      <c r="B3954" t="s">
        <v>15210</v>
      </c>
      <c r="C3954">
        <v>1</v>
      </c>
      <c r="D3954" s="221" t="s">
        <v>3057</v>
      </c>
      <c r="E3954" s="186">
        <v>46293</v>
      </c>
      <c r="F3954" t="s">
        <v>16141</v>
      </c>
      <c r="G3954" s="183" t="s">
        <v>16145</v>
      </c>
      <c r="H3954" t="s">
        <v>16146</v>
      </c>
    </row>
    <row r="3955" spans="1:8" x14ac:dyDescent="0.2">
      <c r="A3955" s="183" t="s">
        <v>13039</v>
      </c>
      <c r="B3955" t="s">
        <v>15211</v>
      </c>
      <c r="C3955">
        <v>1</v>
      </c>
      <c r="D3955" s="221" t="s">
        <v>3057</v>
      </c>
      <c r="E3955" s="186">
        <v>46293</v>
      </c>
      <c r="F3955" t="s">
        <v>16141</v>
      </c>
      <c r="G3955" s="183" t="s">
        <v>16145</v>
      </c>
      <c r="H3955" t="s">
        <v>16146</v>
      </c>
    </row>
    <row r="3956" spans="1:8" x14ac:dyDescent="0.2">
      <c r="A3956" s="183" t="s">
        <v>13040</v>
      </c>
      <c r="B3956" t="s">
        <v>15297</v>
      </c>
      <c r="C3956">
        <v>1</v>
      </c>
      <c r="D3956" s="221" t="s">
        <v>3057</v>
      </c>
      <c r="E3956" s="186">
        <v>46293</v>
      </c>
      <c r="F3956" t="s">
        <v>16141</v>
      </c>
      <c r="G3956" s="183" t="s">
        <v>16145</v>
      </c>
      <c r="H3956" t="s">
        <v>16146</v>
      </c>
    </row>
    <row r="3957" spans="1:8" x14ac:dyDescent="0.2">
      <c r="A3957" s="183" t="s">
        <v>13041</v>
      </c>
      <c r="B3957" t="s">
        <v>15298</v>
      </c>
      <c r="C3957">
        <v>1</v>
      </c>
      <c r="D3957" s="221" t="s">
        <v>3057</v>
      </c>
      <c r="E3957" s="186">
        <v>46293</v>
      </c>
      <c r="F3957" t="s">
        <v>16141</v>
      </c>
      <c r="G3957" s="183" t="s">
        <v>16145</v>
      </c>
      <c r="H3957" t="s">
        <v>16146</v>
      </c>
    </row>
    <row r="3958" spans="1:8" x14ac:dyDescent="0.2">
      <c r="A3958" s="183" t="s">
        <v>13042</v>
      </c>
      <c r="B3958" t="s">
        <v>15299</v>
      </c>
      <c r="C3958">
        <v>6</v>
      </c>
      <c r="D3958" s="221" t="s">
        <v>3057</v>
      </c>
      <c r="E3958" s="186">
        <v>46293</v>
      </c>
      <c r="F3958" t="s">
        <v>16141</v>
      </c>
      <c r="G3958" s="183" t="s">
        <v>16145</v>
      </c>
      <c r="H3958" t="s">
        <v>16146</v>
      </c>
    </row>
    <row r="3959" spans="1:8" x14ac:dyDescent="0.2">
      <c r="A3959" s="183" t="s">
        <v>13043</v>
      </c>
      <c r="B3959" t="s">
        <v>16095</v>
      </c>
      <c r="C3959">
        <v>1</v>
      </c>
      <c r="D3959" s="221" t="s">
        <v>3057</v>
      </c>
      <c r="E3959" s="186">
        <v>46293</v>
      </c>
      <c r="F3959" t="s">
        <v>16141</v>
      </c>
      <c r="G3959" s="183" t="s">
        <v>16145</v>
      </c>
      <c r="H3959" t="s">
        <v>16146</v>
      </c>
    </row>
    <row r="3960" spans="1:8" x14ac:dyDescent="0.2">
      <c r="A3960" s="183" t="s">
        <v>13044</v>
      </c>
      <c r="B3960" t="s">
        <v>15300</v>
      </c>
      <c r="C3960">
        <v>2</v>
      </c>
      <c r="D3960" s="221" t="s">
        <v>3057</v>
      </c>
      <c r="E3960" s="186">
        <v>46293</v>
      </c>
      <c r="F3960" t="s">
        <v>16141</v>
      </c>
      <c r="G3960" s="183" t="s">
        <v>16145</v>
      </c>
      <c r="H3960" t="s">
        <v>16146</v>
      </c>
    </row>
    <row r="3961" spans="1:8" x14ac:dyDescent="0.2">
      <c r="A3961" s="183" t="s">
        <v>13045</v>
      </c>
      <c r="B3961" t="s">
        <v>15301</v>
      </c>
      <c r="C3961">
        <v>1</v>
      </c>
      <c r="D3961" s="221" t="s">
        <v>3057</v>
      </c>
      <c r="E3961" s="186">
        <v>46293</v>
      </c>
      <c r="F3961" t="s">
        <v>16141</v>
      </c>
      <c r="G3961" s="183" t="s">
        <v>16145</v>
      </c>
      <c r="H3961" t="s">
        <v>16146</v>
      </c>
    </row>
    <row r="3962" spans="1:8" x14ac:dyDescent="0.2">
      <c r="A3962" s="183" t="s">
        <v>13046</v>
      </c>
      <c r="B3962" t="s">
        <v>15302</v>
      </c>
      <c r="C3962">
        <v>2</v>
      </c>
      <c r="D3962" s="221" t="s">
        <v>3057</v>
      </c>
      <c r="E3962" s="186">
        <v>46293</v>
      </c>
      <c r="F3962" t="s">
        <v>16141</v>
      </c>
      <c r="G3962" s="183" t="s">
        <v>16145</v>
      </c>
      <c r="H3962" t="s">
        <v>16146</v>
      </c>
    </row>
    <row r="3963" spans="1:8" x14ac:dyDescent="0.2">
      <c r="A3963" s="183" t="s">
        <v>13047</v>
      </c>
      <c r="B3963" t="s">
        <v>15303</v>
      </c>
      <c r="C3963">
        <v>0</v>
      </c>
      <c r="D3963" s="221" t="s">
        <v>3057</v>
      </c>
      <c r="E3963" s="186">
        <v>46293</v>
      </c>
      <c r="F3963" t="s">
        <v>16141</v>
      </c>
      <c r="G3963" s="183" t="s">
        <v>16145</v>
      </c>
      <c r="H3963" t="s">
        <v>16146</v>
      </c>
    </row>
    <row r="3964" spans="1:8" x14ac:dyDescent="0.2">
      <c r="A3964" s="183" t="s">
        <v>13048</v>
      </c>
      <c r="B3964" t="s">
        <v>15304</v>
      </c>
      <c r="C3964">
        <v>27</v>
      </c>
      <c r="D3964" s="221" t="s">
        <v>3057</v>
      </c>
      <c r="E3964" s="186">
        <v>46293</v>
      </c>
      <c r="F3964" t="s">
        <v>16141</v>
      </c>
      <c r="G3964" s="183" t="s">
        <v>16145</v>
      </c>
      <c r="H3964" t="s">
        <v>16146</v>
      </c>
    </row>
    <row r="3965" spans="1:8" x14ac:dyDescent="0.2">
      <c r="A3965" s="183" t="s">
        <v>13049</v>
      </c>
      <c r="B3965" t="s">
        <v>15305</v>
      </c>
      <c r="C3965">
        <v>6</v>
      </c>
      <c r="D3965" s="221" t="s">
        <v>3057</v>
      </c>
      <c r="E3965" s="186">
        <v>46293</v>
      </c>
      <c r="F3965" t="s">
        <v>16141</v>
      </c>
      <c r="G3965" s="183" t="s">
        <v>16145</v>
      </c>
      <c r="H3965" t="s">
        <v>16146</v>
      </c>
    </row>
    <row r="3966" spans="1:8" x14ac:dyDescent="0.2">
      <c r="A3966" s="183" t="s">
        <v>13050</v>
      </c>
      <c r="B3966" t="s">
        <v>15306</v>
      </c>
      <c r="C3966">
        <v>1</v>
      </c>
      <c r="D3966" s="221" t="s">
        <v>3057</v>
      </c>
      <c r="E3966" s="186">
        <v>46293</v>
      </c>
      <c r="F3966" t="s">
        <v>16141</v>
      </c>
      <c r="G3966" s="183" t="s">
        <v>16145</v>
      </c>
      <c r="H3966" t="s">
        <v>16146</v>
      </c>
    </row>
    <row r="3967" spans="1:8" x14ac:dyDescent="0.2">
      <c r="A3967" s="183" t="s">
        <v>13051</v>
      </c>
      <c r="B3967" t="s">
        <v>15307</v>
      </c>
      <c r="C3967">
        <v>1</v>
      </c>
      <c r="D3967" s="221" t="s">
        <v>3057</v>
      </c>
      <c r="E3967" s="186">
        <v>46293</v>
      </c>
      <c r="F3967" t="s">
        <v>16141</v>
      </c>
      <c r="G3967" s="183" t="s">
        <v>16145</v>
      </c>
      <c r="H3967" t="s">
        <v>16146</v>
      </c>
    </row>
    <row r="3968" spans="1:8" x14ac:dyDescent="0.2">
      <c r="A3968" s="183" t="s">
        <v>13052</v>
      </c>
      <c r="B3968" t="s">
        <v>15308</v>
      </c>
      <c r="C3968">
        <v>2</v>
      </c>
      <c r="D3968" s="221" t="s">
        <v>3057</v>
      </c>
      <c r="E3968" s="186">
        <v>46293</v>
      </c>
      <c r="F3968" t="s">
        <v>16141</v>
      </c>
      <c r="G3968" s="183" t="s">
        <v>16145</v>
      </c>
      <c r="H3968" t="s">
        <v>16146</v>
      </c>
    </row>
    <row r="3969" spans="1:8" x14ac:dyDescent="0.2">
      <c r="A3969" s="183" t="s">
        <v>13053</v>
      </c>
      <c r="B3969" t="s">
        <v>15309</v>
      </c>
      <c r="C3969">
        <v>1</v>
      </c>
      <c r="D3969" s="221" t="s">
        <v>3057</v>
      </c>
      <c r="E3969" s="186">
        <v>46293</v>
      </c>
      <c r="F3969" t="s">
        <v>16141</v>
      </c>
      <c r="G3969" s="183" t="s">
        <v>16145</v>
      </c>
      <c r="H3969" t="s">
        <v>16146</v>
      </c>
    </row>
    <row r="3970" spans="1:8" x14ac:dyDescent="0.2">
      <c r="A3970" s="183" t="s">
        <v>13054</v>
      </c>
      <c r="B3970" t="s">
        <v>15310</v>
      </c>
      <c r="C3970">
        <v>1</v>
      </c>
      <c r="D3970" s="221" t="s">
        <v>3057</v>
      </c>
      <c r="E3970" s="186">
        <v>46293</v>
      </c>
      <c r="F3970" t="s">
        <v>16141</v>
      </c>
      <c r="G3970" s="183" t="s">
        <v>16145</v>
      </c>
      <c r="H3970" t="s">
        <v>16146</v>
      </c>
    </row>
    <row r="3971" spans="1:8" x14ac:dyDescent="0.2">
      <c r="A3971" s="183" t="s">
        <v>13055</v>
      </c>
      <c r="B3971" t="s">
        <v>15311</v>
      </c>
      <c r="C3971">
        <v>3</v>
      </c>
      <c r="D3971" s="221" t="s">
        <v>3057</v>
      </c>
      <c r="E3971" s="186">
        <v>46293</v>
      </c>
      <c r="F3971" t="s">
        <v>16141</v>
      </c>
      <c r="G3971" s="183" t="s">
        <v>16145</v>
      </c>
      <c r="H3971" t="s">
        <v>16146</v>
      </c>
    </row>
    <row r="3972" spans="1:8" x14ac:dyDescent="0.2">
      <c r="A3972" s="183" t="s">
        <v>13056</v>
      </c>
      <c r="B3972" t="s">
        <v>15312</v>
      </c>
      <c r="C3972">
        <v>1</v>
      </c>
      <c r="D3972" s="221" t="s">
        <v>3057</v>
      </c>
      <c r="E3972" s="186">
        <v>46293</v>
      </c>
      <c r="F3972" t="s">
        <v>16141</v>
      </c>
      <c r="G3972" s="183" t="s">
        <v>16145</v>
      </c>
      <c r="H3972" t="s">
        <v>16146</v>
      </c>
    </row>
    <row r="3973" spans="1:8" x14ac:dyDescent="0.2">
      <c r="A3973" s="183" t="s">
        <v>13057</v>
      </c>
      <c r="B3973" t="s">
        <v>15309</v>
      </c>
      <c r="C3973">
        <v>1</v>
      </c>
      <c r="D3973" s="221" t="s">
        <v>3057</v>
      </c>
      <c r="E3973" s="186">
        <v>46293</v>
      </c>
      <c r="F3973" t="s">
        <v>16141</v>
      </c>
      <c r="G3973" s="183" t="s">
        <v>16145</v>
      </c>
      <c r="H3973" t="s">
        <v>16146</v>
      </c>
    </row>
    <row r="3974" spans="1:8" x14ac:dyDescent="0.2">
      <c r="A3974" s="183" t="s">
        <v>13058</v>
      </c>
      <c r="B3974" t="s">
        <v>15313</v>
      </c>
      <c r="C3974">
        <v>1</v>
      </c>
      <c r="D3974" s="221" t="s">
        <v>3057</v>
      </c>
      <c r="E3974" s="186">
        <v>46293</v>
      </c>
      <c r="F3974" t="s">
        <v>16141</v>
      </c>
      <c r="G3974" s="183" t="s">
        <v>16145</v>
      </c>
      <c r="H3974" t="s">
        <v>16146</v>
      </c>
    </row>
    <row r="3975" spans="1:8" x14ac:dyDescent="0.2">
      <c r="A3975" s="183" t="s">
        <v>13059</v>
      </c>
      <c r="B3975" t="s">
        <v>15314</v>
      </c>
      <c r="C3975">
        <v>2</v>
      </c>
      <c r="D3975" s="221" t="s">
        <v>3057</v>
      </c>
      <c r="E3975" s="186">
        <v>46293</v>
      </c>
      <c r="F3975" t="s">
        <v>16141</v>
      </c>
      <c r="G3975" s="183" t="s">
        <v>16145</v>
      </c>
      <c r="H3975" t="s">
        <v>16146</v>
      </c>
    </row>
    <row r="3976" spans="1:8" x14ac:dyDescent="0.2">
      <c r="A3976" s="183" t="s">
        <v>13060</v>
      </c>
      <c r="B3976" t="s">
        <v>15315</v>
      </c>
      <c r="C3976">
        <v>4</v>
      </c>
      <c r="D3976" s="221" t="s">
        <v>3057</v>
      </c>
      <c r="E3976" s="186">
        <v>46293</v>
      </c>
      <c r="F3976" t="s">
        <v>16141</v>
      </c>
      <c r="G3976" s="183" t="s">
        <v>16145</v>
      </c>
      <c r="H3976" t="s">
        <v>16146</v>
      </c>
    </row>
    <row r="3977" spans="1:8" x14ac:dyDescent="0.2">
      <c r="A3977" s="183" t="s">
        <v>13061</v>
      </c>
      <c r="B3977" t="s">
        <v>15316</v>
      </c>
      <c r="C3977">
        <v>6</v>
      </c>
      <c r="D3977" s="221" t="s">
        <v>3057</v>
      </c>
      <c r="E3977" s="186">
        <v>46293</v>
      </c>
      <c r="F3977" t="s">
        <v>16141</v>
      </c>
      <c r="G3977" s="183" t="s">
        <v>16145</v>
      </c>
      <c r="H3977" t="s">
        <v>16146</v>
      </c>
    </row>
    <row r="3978" spans="1:8" x14ac:dyDescent="0.2">
      <c r="A3978" s="183" t="s">
        <v>13062</v>
      </c>
      <c r="B3978" t="s">
        <v>15317</v>
      </c>
      <c r="C3978">
        <v>1</v>
      </c>
      <c r="D3978" s="221" t="s">
        <v>3057</v>
      </c>
      <c r="E3978" s="186">
        <v>46293</v>
      </c>
      <c r="F3978" t="s">
        <v>16141</v>
      </c>
      <c r="G3978" s="183" t="s">
        <v>16145</v>
      </c>
      <c r="H3978" t="s">
        <v>16146</v>
      </c>
    </row>
    <row r="3979" spans="1:8" x14ac:dyDescent="0.2">
      <c r="A3979" s="183" t="s">
        <v>13063</v>
      </c>
      <c r="B3979" t="s">
        <v>15318</v>
      </c>
      <c r="C3979">
        <v>1</v>
      </c>
      <c r="D3979" s="221" t="s">
        <v>3057</v>
      </c>
      <c r="E3979" s="186">
        <v>46293</v>
      </c>
      <c r="F3979" t="s">
        <v>16141</v>
      </c>
      <c r="G3979" s="183" t="s">
        <v>16145</v>
      </c>
      <c r="H3979" t="s">
        <v>16146</v>
      </c>
    </row>
    <row r="3980" spans="1:8" x14ac:dyDescent="0.2">
      <c r="A3980" s="183" t="s">
        <v>13064</v>
      </c>
      <c r="B3980" t="s">
        <v>15319</v>
      </c>
      <c r="C3980">
        <v>1</v>
      </c>
      <c r="D3980" s="221" t="s">
        <v>3057</v>
      </c>
      <c r="E3980" s="186">
        <v>46293</v>
      </c>
      <c r="F3980" t="s">
        <v>16141</v>
      </c>
      <c r="G3980" s="183" t="s">
        <v>16145</v>
      </c>
      <c r="H3980" t="s">
        <v>16146</v>
      </c>
    </row>
    <row r="3981" spans="1:8" x14ac:dyDescent="0.2">
      <c r="A3981" s="183" t="s">
        <v>13065</v>
      </c>
      <c r="B3981" t="s">
        <v>15320</v>
      </c>
      <c r="C3981">
        <v>1</v>
      </c>
      <c r="D3981" s="221" t="s">
        <v>3057</v>
      </c>
      <c r="E3981" s="186">
        <v>46293</v>
      </c>
      <c r="F3981" t="s">
        <v>16141</v>
      </c>
      <c r="G3981" s="183" t="s">
        <v>16145</v>
      </c>
      <c r="H3981" t="s">
        <v>16146</v>
      </c>
    </row>
    <row r="3982" spans="1:8" x14ac:dyDescent="0.2">
      <c r="A3982" s="183" t="s">
        <v>13066</v>
      </c>
      <c r="B3982" t="s">
        <v>15318</v>
      </c>
      <c r="C3982">
        <v>1</v>
      </c>
      <c r="D3982" s="221" t="s">
        <v>3057</v>
      </c>
      <c r="E3982" s="186">
        <v>46293</v>
      </c>
      <c r="F3982" t="s">
        <v>16141</v>
      </c>
      <c r="G3982" s="183" t="s">
        <v>16145</v>
      </c>
      <c r="H3982" t="s">
        <v>16146</v>
      </c>
    </row>
    <row r="3983" spans="1:8" x14ac:dyDescent="0.2">
      <c r="A3983" s="183" t="s">
        <v>13067</v>
      </c>
      <c r="B3983" t="s">
        <v>15321</v>
      </c>
      <c r="C3983">
        <v>1</v>
      </c>
      <c r="D3983" s="221" t="s">
        <v>3057</v>
      </c>
      <c r="E3983" s="186">
        <v>46293</v>
      </c>
      <c r="F3983" t="s">
        <v>16141</v>
      </c>
      <c r="G3983" s="183" t="s">
        <v>16145</v>
      </c>
      <c r="H3983" t="s">
        <v>16146</v>
      </c>
    </row>
    <row r="3984" spans="1:8" x14ac:dyDescent="0.2">
      <c r="A3984" s="183" t="s">
        <v>13068</v>
      </c>
      <c r="B3984" t="s">
        <v>15322</v>
      </c>
      <c r="C3984">
        <v>3</v>
      </c>
      <c r="D3984" s="221" t="s">
        <v>3057</v>
      </c>
      <c r="E3984" s="186">
        <v>46293</v>
      </c>
      <c r="F3984" t="s">
        <v>16141</v>
      </c>
      <c r="G3984" s="183" t="s">
        <v>16145</v>
      </c>
      <c r="H3984" t="s">
        <v>16146</v>
      </c>
    </row>
    <row r="3985" spans="1:8" x14ac:dyDescent="0.2">
      <c r="A3985" s="183" t="s">
        <v>13069</v>
      </c>
      <c r="B3985" t="s">
        <v>15321</v>
      </c>
      <c r="C3985">
        <v>4</v>
      </c>
      <c r="D3985" s="221" t="s">
        <v>3057</v>
      </c>
      <c r="E3985" s="186">
        <v>46293</v>
      </c>
      <c r="F3985" t="s">
        <v>16141</v>
      </c>
      <c r="G3985" s="183" t="s">
        <v>16145</v>
      </c>
      <c r="H3985" t="s">
        <v>16146</v>
      </c>
    </row>
    <row r="3986" spans="1:8" x14ac:dyDescent="0.2">
      <c r="A3986" s="183" t="s">
        <v>13070</v>
      </c>
      <c r="B3986" t="s">
        <v>15323</v>
      </c>
      <c r="C3986">
        <v>2</v>
      </c>
      <c r="D3986" s="221" t="s">
        <v>3057</v>
      </c>
      <c r="E3986" s="186">
        <v>46293</v>
      </c>
      <c r="F3986" t="s">
        <v>16141</v>
      </c>
      <c r="G3986" s="183" t="s">
        <v>16145</v>
      </c>
      <c r="H3986" t="s">
        <v>16146</v>
      </c>
    </row>
    <row r="3987" spans="1:8" x14ac:dyDescent="0.2">
      <c r="A3987" s="183" t="s">
        <v>13071</v>
      </c>
      <c r="B3987" t="s">
        <v>15324</v>
      </c>
      <c r="C3987">
        <v>10</v>
      </c>
      <c r="D3987" s="221" t="s">
        <v>3057</v>
      </c>
      <c r="E3987" s="186">
        <v>46293</v>
      </c>
      <c r="F3987" t="s">
        <v>16141</v>
      </c>
      <c r="G3987" s="183" t="s">
        <v>16145</v>
      </c>
      <c r="H3987" t="s">
        <v>16146</v>
      </c>
    </row>
    <row r="3988" spans="1:8" x14ac:dyDescent="0.2">
      <c r="A3988" s="183" t="s">
        <v>13072</v>
      </c>
      <c r="B3988" t="s">
        <v>15321</v>
      </c>
      <c r="C3988">
        <v>1</v>
      </c>
      <c r="D3988" s="221" t="s">
        <v>3057</v>
      </c>
      <c r="E3988" s="186">
        <v>46293</v>
      </c>
      <c r="F3988" t="s">
        <v>16141</v>
      </c>
      <c r="G3988" s="183" t="s">
        <v>16145</v>
      </c>
      <c r="H3988" t="s">
        <v>16146</v>
      </c>
    </row>
    <row r="3989" spans="1:8" x14ac:dyDescent="0.2">
      <c r="A3989" s="183" t="s">
        <v>13073</v>
      </c>
      <c r="B3989" t="s">
        <v>15325</v>
      </c>
      <c r="C3989">
        <v>34</v>
      </c>
      <c r="D3989" s="221" t="s">
        <v>3057</v>
      </c>
      <c r="E3989" s="186">
        <v>46293</v>
      </c>
      <c r="F3989" t="s">
        <v>16141</v>
      </c>
      <c r="G3989" s="183" t="s">
        <v>16145</v>
      </c>
      <c r="H3989" t="s">
        <v>16146</v>
      </c>
    </row>
    <row r="3990" spans="1:8" x14ac:dyDescent="0.2">
      <c r="A3990" s="183" t="s">
        <v>13074</v>
      </c>
      <c r="B3990" t="s">
        <v>15326</v>
      </c>
      <c r="C3990">
        <v>2</v>
      </c>
      <c r="D3990" s="221" t="s">
        <v>3057</v>
      </c>
      <c r="E3990" s="186">
        <v>46293</v>
      </c>
      <c r="F3990" t="s">
        <v>16141</v>
      </c>
      <c r="G3990" s="183" t="s">
        <v>16145</v>
      </c>
      <c r="H3990" t="s">
        <v>16146</v>
      </c>
    </row>
    <row r="3991" spans="1:8" x14ac:dyDescent="0.2">
      <c r="A3991" s="183" t="s">
        <v>13075</v>
      </c>
      <c r="B3991" t="s">
        <v>15327</v>
      </c>
      <c r="C3991">
        <v>10</v>
      </c>
      <c r="D3991" s="221" t="s">
        <v>3057</v>
      </c>
      <c r="E3991" s="186">
        <v>46293</v>
      </c>
      <c r="F3991" t="s">
        <v>16141</v>
      </c>
      <c r="G3991" s="183" t="s">
        <v>16145</v>
      </c>
      <c r="H3991" t="s">
        <v>16146</v>
      </c>
    </row>
    <row r="3992" spans="1:8" x14ac:dyDescent="0.2">
      <c r="A3992" s="183" t="s">
        <v>13076</v>
      </c>
      <c r="B3992" t="s">
        <v>15328</v>
      </c>
      <c r="C3992">
        <v>3</v>
      </c>
      <c r="D3992" s="221" t="s">
        <v>3057</v>
      </c>
      <c r="E3992" s="186">
        <v>46293</v>
      </c>
      <c r="F3992" t="s">
        <v>16141</v>
      </c>
      <c r="G3992" s="183" t="s">
        <v>16145</v>
      </c>
      <c r="H3992" t="s">
        <v>16146</v>
      </c>
    </row>
    <row r="3993" spans="1:8" x14ac:dyDescent="0.2">
      <c r="A3993" s="183" t="s">
        <v>13077</v>
      </c>
      <c r="B3993" t="s">
        <v>15329</v>
      </c>
      <c r="C3993">
        <v>1</v>
      </c>
      <c r="D3993" s="221" t="s">
        <v>3057</v>
      </c>
      <c r="E3993" s="186">
        <v>46293</v>
      </c>
      <c r="F3993" t="s">
        <v>16141</v>
      </c>
      <c r="G3993" s="183" t="s">
        <v>16145</v>
      </c>
      <c r="H3993" t="s">
        <v>16146</v>
      </c>
    </row>
    <row r="3994" spans="1:8" x14ac:dyDescent="0.2">
      <c r="A3994" s="183" t="s">
        <v>13078</v>
      </c>
      <c r="B3994" t="s">
        <v>15330</v>
      </c>
      <c r="C3994">
        <v>1</v>
      </c>
      <c r="D3994" s="221" t="s">
        <v>3057</v>
      </c>
      <c r="E3994" s="186">
        <v>46293</v>
      </c>
      <c r="F3994" t="s">
        <v>16141</v>
      </c>
      <c r="G3994" s="183" t="s">
        <v>16145</v>
      </c>
      <c r="H3994" t="s">
        <v>16146</v>
      </c>
    </row>
    <row r="3995" spans="1:8" x14ac:dyDescent="0.2">
      <c r="A3995" s="183" t="s">
        <v>13079</v>
      </c>
      <c r="B3995" t="s">
        <v>15331</v>
      </c>
      <c r="C3995">
        <v>11</v>
      </c>
      <c r="D3995" s="221" t="s">
        <v>3057</v>
      </c>
      <c r="E3995" s="186">
        <v>46293</v>
      </c>
      <c r="F3995" t="s">
        <v>16141</v>
      </c>
      <c r="G3995" s="183" t="s">
        <v>16145</v>
      </c>
      <c r="H3995" t="s">
        <v>16146</v>
      </c>
    </row>
    <row r="3996" spans="1:8" x14ac:dyDescent="0.2">
      <c r="A3996" s="183" t="s">
        <v>13080</v>
      </c>
      <c r="B3996" t="s">
        <v>15520</v>
      </c>
      <c r="C3996">
        <v>47</v>
      </c>
      <c r="D3996" s="221" t="s">
        <v>3057</v>
      </c>
      <c r="E3996" s="186">
        <v>46293</v>
      </c>
      <c r="F3996" t="s">
        <v>16141</v>
      </c>
      <c r="G3996" s="183" t="s">
        <v>16145</v>
      </c>
      <c r="H3996" t="s">
        <v>16146</v>
      </c>
    </row>
    <row r="3997" spans="1:8" x14ac:dyDescent="0.2">
      <c r="A3997" s="183" t="s">
        <v>13081</v>
      </c>
      <c r="B3997" t="s">
        <v>15331</v>
      </c>
      <c r="C3997">
        <v>1</v>
      </c>
      <c r="D3997" s="221" t="s">
        <v>3057</v>
      </c>
      <c r="E3997" s="186">
        <v>46293</v>
      </c>
      <c r="F3997" t="s">
        <v>16141</v>
      </c>
      <c r="G3997" s="183" t="s">
        <v>16145</v>
      </c>
      <c r="H3997" t="s">
        <v>16146</v>
      </c>
    </row>
    <row r="3998" spans="1:8" x14ac:dyDescent="0.2">
      <c r="A3998" s="183" t="s">
        <v>13082</v>
      </c>
      <c r="B3998" t="s">
        <v>15331</v>
      </c>
      <c r="C3998">
        <v>1</v>
      </c>
      <c r="D3998" s="221" t="s">
        <v>3057</v>
      </c>
      <c r="E3998" s="186">
        <v>46293</v>
      </c>
      <c r="F3998" t="s">
        <v>16141</v>
      </c>
      <c r="G3998" s="183" t="s">
        <v>16145</v>
      </c>
      <c r="H3998" t="s">
        <v>16146</v>
      </c>
    </row>
    <row r="3999" spans="1:8" x14ac:dyDescent="0.2">
      <c r="A3999" s="183" t="s">
        <v>13083</v>
      </c>
      <c r="B3999" t="s">
        <v>15331</v>
      </c>
      <c r="C3999">
        <v>1</v>
      </c>
      <c r="D3999" s="221" t="s">
        <v>3057</v>
      </c>
      <c r="E3999" s="186">
        <v>46293</v>
      </c>
      <c r="F3999" t="s">
        <v>16141</v>
      </c>
      <c r="G3999" s="183" t="s">
        <v>16145</v>
      </c>
      <c r="H3999" t="s">
        <v>16146</v>
      </c>
    </row>
    <row r="4000" spans="1:8" x14ac:dyDescent="0.2">
      <c r="A4000" s="183" t="s">
        <v>13084</v>
      </c>
      <c r="B4000" t="s">
        <v>15331</v>
      </c>
      <c r="C4000">
        <v>1</v>
      </c>
      <c r="D4000" s="221" t="s">
        <v>3057</v>
      </c>
      <c r="E4000" s="186">
        <v>46293</v>
      </c>
      <c r="F4000" t="s">
        <v>16141</v>
      </c>
      <c r="G4000" s="183" t="s">
        <v>16145</v>
      </c>
      <c r="H4000" t="s">
        <v>16146</v>
      </c>
    </row>
    <row r="4001" spans="1:8" x14ac:dyDescent="0.2">
      <c r="A4001" s="183" t="s">
        <v>13085</v>
      </c>
      <c r="B4001" t="s">
        <v>15331</v>
      </c>
      <c r="C4001">
        <v>1</v>
      </c>
      <c r="D4001" s="221" t="s">
        <v>3057</v>
      </c>
      <c r="E4001" s="186">
        <v>46293</v>
      </c>
      <c r="F4001" t="s">
        <v>16141</v>
      </c>
      <c r="G4001" s="183" t="s">
        <v>16145</v>
      </c>
      <c r="H4001" t="s">
        <v>16146</v>
      </c>
    </row>
    <row r="4002" spans="1:8" x14ac:dyDescent="0.2">
      <c r="A4002" s="183" t="s">
        <v>13086</v>
      </c>
      <c r="B4002" t="s">
        <v>15331</v>
      </c>
      <c r="C4002">
        <v>1</v>
      </c>
      <c r="D4002" s="221" t="s">
        <v>3057</v>
      </c>
      <c r="E4002" s="186">
        <v>46293</v>
      </c>
      <c r="F4002" t="s">
        <v>16141</v>
      </c>
      <c r="G4002" s="183" t="s">
        <v>16145</v>
      </c>
      <c r="H4002" t="s">
        <v>16146</v>
      </c>
    </row>
    <row r="4003" spans="1:8" x14ac:dyDescent="0.2">
      <c r="A4003" s="183" t="s">
        <v>13087</v>
      </c>
      <c r="B4003" t="s">
        <v>15331</v>
      </c>
      <c r="C4003">
        <v>1</v>
      </c>
      <c r="D4003" s="221" t="s">
        <v>3057</v>
      </c>
      <c r="E4003" s="186">
        <v>46293</v>
      </c>
      <c r="F4003" t="s">
        <v>16141</v>
      </c>
      <c r="G4003" s="183" t="s">
        <v>16145</v>
      </c>
      <c r="H4003" t="s">
        <v>16146</v>
      </c>
    </row>
    <row r="4004" spans="1:8" x14ac:dyDescent="0.2">
      <c r="A4004" s="183" t="s">
        <v>13088</v>
      </c>
      <c r="B4004" t="s">
        <v>15332</v>
      </c>
      <c r="C4004">
        <v>1</v>
      </c>
      <c r="D4004" s="221" t="s">
        <v>3057</v>
      </c>
      <c r="E4004" s="186">
        <v>46293</v>
      </c>
      <c r="F4004" t="s">
        <v>16141</v>
      </c>
      <c r="G4004" s="183" t="s">
        <v>16145</v>
      </c>
      <c r="H4004" t="s">
        <v>16146</v>
      </c>
    </row>
    <row r="4005" spans="1:8" x14ac:dyDescent="0.2">
      <c r="A4005" s="183" t="s">
        <v>13089</v>
      </c>
      <c r="B4005" t="s">
        <v>15333</v>
      </c>
      <c r="C4005">
        <v>4</v>
      </c>
      <c r="D4005" s="221" t="s">
        <v>3057</v>
      </c>
      <c r="E4005" s="186">
        <v>46293</v>
      </c>
      <c r="F4005" t="s">
        <v>16141</v>
      </c>
      <c r="G4005" s="183" t="s">
        <v>16145</v>
      </c>
      <c r="H4005" t="s">
        <v>16146</v>
      </c>
    </row>
    <row r="4006" spans="1:8" x14ac:dyDescent="0.2">
      <c r="A4006" s="183" t="s">
        <v>13090</v>
      </c>
      <c r="B4006" t="s">
        <v>15334</v>
      </c>
      <c r="C4006">
        <v>8</v>
      </c>
      <c r="D4006" s="221" t="s">
        <v>3057</v>
      </c>
      <c r="E4006" s="186">
        <v>46293</v>
      </c>
      <c r="F4006" t="s">
        <v>16141</v>
      </c>
      <c r="G4006" s="183" t="s">
        <v>16145</v>
      </c>
      <c r="H4006" t="s">
        <v>16146</v>
      </c>
    </row>
    <row r="4007" spans="1:8" x14ac:dyDescent="0.2">
      <c r="A4007" s="183" t="s">
        <v>13091</v>
      </c>
      <c r="B4007" t="s">
        <v>16096</v>
      </c>
      <c r="C4007">
        <v>2</v>
      </c>
      <c r="D4007" s="221" t="s">
        <v>3057</v>
      </c>
      <c r="E4007" s="186">
        <v>46293</v>
      </c>
      <c r="F4007" t="s">
        <v>16141</v>
      </c>
      <c r="G4007" s="183" t="s">
        <v>16145</v>
      </c>
      <c r="H4007" t="s">
        <v>16146</v>
      </c>
    </row>
    <row r="4008" spans="1:8" x14ac:dyDescent="0.2">
      <c r="A4008" s="183" t="s">
        <v>13092</v>
      </c>
      <c r="B4008" t="s">
        <v>15335</v>
      </c>
      <c r="C4008">
        <v>8</v>
      </c>
      <c r="D4008" s="221" t="s">
        <v>3057</v>
      </c>
      <c r="E4008" s="186">
        <v>46293</v>
      </c>
      <c r="F4008" t="s">
        <v>16141</v>
      </c>
      <c r="G4008" s="183" t="s">
        <v>16145</v>
      </c>
      <c r="H4008" t="s">
        <v>16146</v>
      </c>
    </row>
    <row r="4009" spans="1:8" x14ac:dyDescent="0.2">
      <c r="A4009" s="183" t="s">
        <v>13093</v>
      </c>
      <c r="B4009" t="s">
        <v>15338</v>
      </c>
      <c r="C4009">
        <v>3</v>
      </c>
      <c r="D4009" s="221" t="s">
        <v>3057</v>
      </c>
      <c r="E4009" s="186">
        <v>46293</v>
      </c>
      <c r="F4009" t="s">
        <v>16141</v>
      </c>
      <c r="G4009" s="183" t="s">
        <v>16145</v>
      </c>
      <c r="H4009" t="s">
        <v>16146</v>
      </c>
    </row>
    <row r="4010" spans="1:8" x14ac:dyDescent="0.2">
      <c r="A4010" s="183" t="s">
        <v>13094</v>
      </c>
      <c r="B4010" t="s">
        <v>15339</v>
      </c>
      <c r="C4010">
        <v>2</v>
      </c>
      <c r="D4010" s="221" t="s">
        <v>3057</v>
      </c>
      <c r="E4010" s="186">
        <v>46293</v>
      </c>
      <c r="F4010" t="s">
        <v>16141</v>
      </c>
      <c r="G4010" s="183" t="s">
        <v>16145</v>
      </c>
      <c r="H4010" t="s">
        <v>16146</v>
      </c>
    </row>
    <row r="4011" spans="1:8" x14ac:dyDescent="0.2">
      <c r="A4011" s="183" t="s">
        <v>13095</v>
      </c>
      <c r="B4011" t="s">
        <v>15340</v>
      </c>
      <c r="C4011">
        <v>3</v>
      </c>
      <c r="D4011" s="221" t="s">
        <v>3057</v>
      </c>
      <c r="E4011" s="186">
        <v>46293</v>
      </c>
      <c r="F4011" t="s">
        <v>16141</v>
      </c>
      <c r="G4011" s="183" t="s">
        <v>16145</v>
      </c>
      <c r="H4011" t="s">
        <v>16146</v>
      </c>
    </row>
    <row r="4012" spans="1:8" x14ac:dyDescent="0.2">
      <c r="A4012" s="183" t="s">
        <v>13096</v>
      </c>
      <c r="B4012" t="s">
        <v>15341</v>
      </c>
      <c r="C4012">
        <v>1</v>
      </c>
      <c r="D4012" s="221" t="s">
        <v>3057</v>
      </c>
      <c r="E4012" s="186">
        <v>46293</v>
      </c>
      <c r="F4012" t="s">
        <v>16141</v>
      </c>
      <c r="G4012" s="183" t="s">
        <v>16145</v>
      </c>
      <c r="H4012" t="s">
        <v>16146</v>
      </c>
    </row>
    <row r="4013" spans="1:8" x14ac:dyDescent="0.2">
      <c r="A4013" s="183" t="s">
        <v>13097</v>
      </c>
      <c r="B4013" t="s">
        <v>15342</v>
      </c>
      <c r="C4013">
        <v>1</v>
      </c>
      <c r="D4013" s="221" t="s">
        <v>3057</v>
      </c>
      <c r="E4013" s="186">
        <v>46293</v>
      </c>
      <c r="F4013" t="s">
        <v>16141</v>
      </c>
      <c r="G4013" s="183" t="s">
        <v>16145</v>
      </c>
      <c r="H4013" t="s">
        <v>16146</v>
      </c>
    </row>
    <row r="4014" spans="1:8" x14ac:dyDescent="0.2">
      <c r="A4014" s="183" t="s">
        <v>13098</v>
      </c>
      <c r="B4014" t="s">
        <v>15343</v>
      </c>
      <c r="C4014">
        <v>1</v>
      </c>
      <c r="D4014" s="221" t="s">
        <v>3057</v>
      </c>
      <c r="E4014" s="186">
        <v>46293</v>
      </c>
      <c r="F4014" t="s">
        <v>16141</v>
      </c>
      <c r="G4014" s="183" t="s">
        <v>16145</v>
      </c>
      <c r="H4014" t="s">
        <v>16146</v>
      </c>
    </row>
    <row r="4015" spans="1:8" x14ac:dyDescent="0.2">
      <c r="A4015" s="183" t="s">
        <v>13099</v>
      </c>
      <c r="B4015" t="s">
        <v>15343</v>
      </c>
      <c r="C4015">
        <v>1</v>
      </c>
      <c r="D4015" s="221" t="s">
        <v>3057</v>
      </c>
      <c r="E4015" s="186">
        <v>46293</v>
      </c>
      <c r="F4015" t="s">
        <v>16141</v>
      </c>
      <c r="G4015" s="183" t="s">
        <v>16145</v>
      </c>
      <c r="H4015" t="s">
        <v>16146</v>
      </c>
    </row>
    <row r="4016" spans="1:8" x14ac:dyDescent="0.2">
      <c r="A4016" s="183" t="s">
        <v>13100</v>
      </c>
      <c r="B4016" t="s">
        <v>15344</v>
      </c>
      <c r="C4016">
        <v>1</v>
      </c>
      <c r="D4016" s="221" t="s">
        <v>3057</v>
      </c>
      <c r="E4016" s="186">
        <v>46293</v>
      </c>
      <c r="F4016" t="s">
        <v>16141</v>
      </c>
      <c r="G4016" s="183" t="s">
        <v>16145</v>
      </c>
      <c r="H4016" t="s">
        <v>16146</v>
      </c>
    </row>
    <row r="4017" spans="1:8" x14ac:dyDescent="0.2">
      <c r="A4017" s="183" t="s">
        <v>13101</v>
      </c>
      <c r="B4017" t="s">
        <v>15345</v>
      </c>
      <c r="C4017">
        <v>2</v>
      </c>
      <c r="D4017" s="221" t="s">
        <v>3057</v>
      </c>
      <c r="E4017" s="186">
        <v>46293</v>
      </c>
      <c r="F4017" t="s">
        <v>16141</v>
      </c>
      <c r="G4017" s="183" t="s">
        <v>16145</v>
      </c>
      <c r="H4017" t="s">
        <v>16146</v>
      </c>
    </row>
    <row r="4018" spans="1:8" x14ac:dyDescent="0.2">
      <c r="A4018" s="183" t="s">
        <v>13102</v>
      </c>
      <c r="B4018" t="s">
        <v>15346</v>
      </c>
      <c r="C4018">
        <v>3</v>
      </c>
      <c r="D4018" s="221" t="s">
        <v>3057</v>
      </c>
      <c r="E4018" s="186">
        <v>46293</v>
      </c>
      <c r="F4018" t="s">
        <v>16141</v>
      </c>
      <c r="G4018" s="183" t="s">
        <v>16145</v>
      </c>
      <c r="H4018" t="s">
        <v>16146</v>
      </c>
    </row>
    <row r="4019" spans="1:8" x14ac:dyDescent="0.2">
      <c r="A4019" s="183" t="s">
        <v>13103</v>
      </c>
      <c r="B4019" t="s">
        <v>15347</v>
      </c>
      <c r="C4019">
        <v>5</v>
      </c>
      <c r="D4019" s="221" t="s">
        <v>3057</v>
      </c>
      <c r="E4019" s="186">
        <v>46293</v>
      </c>
      <c r="F4019" t="s">
        <v>16141</v>
      </c>
      <c r="G4019" s="183" t="s">
        <v>16145</v>
      </c>
      <c r="H4019" t="s">
        <v>16146</v>
      </c>
    </row>
    <row r="4020" spans="1:8" x14ac:dyDescent="0.2">
      <c r="A4020" s="183" t="s">
        <v>13104</v>
      </c>
      <c r="B4020" t="s">
        <v>15348</v>
      </c>
      <c r="C4020">
        <v>1</v>
      </c>
      <c r="D4020" s="221" t="s">
        <v>3057</v>
      </c>
      <c r="E4020" s="186">
        <v>46293</v>
      </c>
      <c r="F4020" t="s">
        <v>16141</v>
      </c>
      <c r="G4020" s="183" t="s">
        <v>16145</v>
      </c>
      <c r="H4020" t="s">
        <v>16146</v>
      </c>
    </row>
    <row r="4021" spans="1:8" x14ac:dyDescent="0.2">
      <c r="A4021" s="183" t="s">
        <v>13105</v>
      </c>
      <c r="B4021" t="s">
        <v>15349</v>
      </c>
      <c r="C4021">
        <v>1</v>
      </c>
      <c r="D4021" s="221" t="s">
        <v>3057</v>
      </c>
      <c r="E4021" s="186">
        <v>46293</v>
      </c>
      <c r="F4021" t="s">
        <v>16141</v>
      </c>
      <c r="G4021" s="183" t="s">
        <v>16145</v>
      </c>
      <c r="H4021" t="s">
        <v>16146</v>
      </c>
    </row>
    <row r="4022" spans="1:8" x14ac:dyDescent="0.2">
      <c r="A4022" s="183" t="s">
        <v>13106</v>
      </c>
      <c r="B4022" t="s">
        <v>15350</v>
      </c>
      <c r="C4022">
        <v>1</v>
      </c>
      <c r="D4022" s="221" t="s">
        <v>3057</v>
      </c>
      <c r="E4022" s="186">
        <v>46293</v>
      </c>
      <c r="F4022" t="s">
        <v>16141</v>
      </c>
      <c r="G4022" s="183" t="s">
        <v>16145</v>
      </c>
      <c r="H4022" t="s">
        <v>16146</v>
      </c>
    </row>
    <row r="4023" spans="1:8" x14ac:dyDescent="0.2">
      <c r="A4023" s="183" t="s">
        <v>13107</v>
      </c>
      <c r="B4023" t="s">
        <v>15351</v>
      </c>
      <c r="C4023">
        <v>1</v>
      </c>
      <c r="D4023" s="221" t="s">
        <v>3057</v>
      </c>
      <c r="E4023" s="186">
        <v>46293</v>
      </c>
      <c r="F4023" t="s">
        <v>16141</v>
      </c>
      <c r="G4023" s="183" t="s">
        <v>16145</v>
      </c>
      <c r="H4023" t="s">
        <v>16146</v>
      </c>
    </row>
    <row r="4024" spans="1:8" x14ac:dyDescent="0.2">
      <c r="A4024" s="183" t="s">
        <v>13108</v>
      </c>
      <c r="B4024" t="s">
        <v>15352</v>
      </c>
      <c r="C4024">
        <v>3</v>
      </c>
      <c r="D4024" s="221" t="s">
        <v>3057</v>
      </c>
      <c r="E4024" s="186">
        <v>46293</v>
      </c>
      <c r="F4024" t="s">
        <v>16141</v>
      </c>
      <c r="G4024" s="183" t="s">
        <v>16145</v>
      </c>
      <c r="H4024" t="s">
        <v>16146</v>
      </c>
    </row>
    <row r="4025" spans="1:8" x14ac:dyDescent="0.2">
      <c r="A4025" s="183" t="s">
        <v>13109</v>
      </c>
      <c r="B4025" t="s">
        <v>15353</v>
      </c>
      <c r="C4025">
        <v>1</v>
      </c>
      <c r="D4025" s="221" t="s">
        <v>3057</v>
      </c>
      <c r="E4025" s="186">
        <v>46293</v>
      </c>
      <c r="F4025" t="s">
        <v>16141</v>
      </c>
      <c r="G4025" s="183" t="s">
        <v>16145</v>
      </c>
      <c r="H4025" t="s">
        <v>16146</v>
      </c>
    </row>
    <row r="4026" spans="1:8" x14ac:dyDescent="0.2">
      <c r="A4026" s="183" t="s">
        <v>13110</v>
      </c>
      <c r="B4026" t="s">
        <v>15354</v>
      </c>
      <c r="C4026">
        <v>1</v>
      </c>
      <c r="D4026" s="221" t="s">
        <v>3057</v>
      </c>
      <c r="E4026" s="186">
        <v>46293</v>
      </c>
      <c r="F4026" t="s">
        <v>16141</v>
      </c>
      <c r="G4026" s="183" t="s">
        <v>16145</v>
      </c>
      <c r="H4026" t="s">
        <v>16146</v>
      </c>
    </row>
    <row r="4027" spans="1:8" x14ac:dyDescent="0.2">
      <c r="A4027" s="183" t="s">
        <v>13111</v>
      </c>
      <c r="B4027" t="s">
        <v>15355</v>
      </c>
      <c r="C4027">
        <v>2</v>
      </c>
      <c r="D4027" s="221" t="s">
        <v>3057</v>
      </c>
      <c r="E4027" s="186">
        <v>46293</v>
      </c>
      <c r="F4027" t="s">
        <v>16141</v>
      </c>
      <c r="G4027" s="183" t="s">
        <v>16145</v>
      </c>
      <c r="H4027" t="s">
        <v>16146</v>
      </c>
    </row>
    <row r="4028" spans="1:8" x14ac:dyDescent="0.2">
      <c r="A4028" s="183" t="s">
        <v>13112</v>
      </c>
      <c r="B4028" t="s">
        <v>15356</v>
      </c>
      <c r="C4028">
        <v>2</v>
      </c>
      <c r="D4028" s="221" t="s">
        <v>3057</v>
      </c>
      <c r="E4028" s="186">
        <v>46293</v>
      </c>
      <c r="F4028" t="s">
        <v>16141</v>
      </c>
      <c r="G4028" s="183" t="s">
        <v>16145</v>
      </c>
      <c r="H4028" t="s">
        <v>16146</v>
      </c>
    </row>
    <row r="4029" spans="1:8" x14ac:dyDescent="0.2">
      <c r="A4029" s="183" t="s">
        <v>13113</v>
      </c>
      <c r="B4029" t="s">
        <v>15357</v>
      </c>
      <c r="C4029">
        <v>1</v>
      </c>
      <c r="D4029" s="221" t="s">
        <v>3057</v>
      </c>
      <c r="E4029" s="186">
        <v>46293</v>
      </c>
      <c r="F4029" t="s">
        <v>16141</v>
      </c>
      <c r="G4029" s="183" t="s">
        <v>16145</v>
      </c>
      <c r="H4029" t="s">
        <v>16146</v>
      </c>
    </row>
    <row r="4030" spans="1:8" x14ac:dyDescent="0.2">
      <c r="A4030" s="183" t="s">
        <v>13114</v>
      </c>
      <c r="B4030" t="s">
        <v>15358</v>
      </c>
      <c r="C4030">
        <v>1</v>
      </c>
      <c r="D4030" s="221" t="s">
        <v>3057</v>
      </c>
      <c r="E4030" s="186">
        <v>46293</v>
      </c>
      <c r="F4030" t="s">
        <v>16141</v>
      </c>
      <c r="G4030" s="183" t="s">
        <v>16145</v>
      </c>
      <c r="H4030" t="s">
        <v>16146</v>
      </c>
    </row>
    <row r="4031" spans="1:8" x14ac:dyDescent="0.2">
      <c r="A4031" s="183" t="s">
        <v>13115</v>
      </c>
      <c r="B4031" t="s">
        <v>15359</v>
      </c>
      <c r="C4031">
        <v>1</v>
      </c>
      <c r="D4031" s="221" t="s">
        <v>3057</v>
      </c>
      <c r="E4031" s="186">
        <v>46293</v>
      </c>
      <c r="F4031" t="s">
        <v>16141</v>
      </c>
      <c r="G4031" s="183" t="s">
        <v>16145</v>
      </c>
      <c r="H4031" t="s">
        <v>16146</v>
      </c>
    </row>
    <row r="4032" spans="1:8" x14ac:dyDescent="0.2">
      <c r="A4032" s="183" t="s">
        <v>13116</v>
      </c>
      <c r="B4032" t="s">
        <v>15360</v>
      </c>
      <c r="C4032">
        <v>3</v>
      </c>
      <c r="D4032" s="221" t="s">
        <v>3057</v>
      </c>
      <c r="E4032" s="186">
        <v>46293</v>
      </c>
      <c r="F4032" t="s">
        <v>16141</v>
      </c>
      <c r="G4032" s="183" t="s">
        <v>16145</v>
      </c>
      <c r="H4032" t="s">
        <v>16146</v>
      </c>
    </row>
    <row r="4033" spans="1:8" x14ac:dyDescent="0.2">
      <c r="A4033" s="183" t="s">
        <v>13117</v>
      </c>
      <c r="B4033" t="s">
        <v>15361</v>
      </c>
      <c r="C4033">
        <v>2</v>
      </c>
      <c r="D4033" s="221" t="s">
        <v>3057</v>
      </c>
      <c r="E4033" s="186">
        <v>46293</v>
      </c>
      <c r="F4033" t="s">
        <v>16141</v>
      </c>
      <c r="G4033" s="183" t="s">
        <v>16145</v>
      </c>
      <c r="H4033" t="s">
        <v>16146</v>
      </c>
    </row>
    <row r="4034" spans="1:8" x14ac:dyDescent="0.2">
      <c r="A4034" s="183" t="s">
        <v>13118</v>
      </c>
      <c r="B4034" t="s">
        <v>15362</v>
      </c>
      <c r="C4034">
        <v>2</v>
      </c>
      <c r="D4034" s="221" t="s">
        <v>3057</v>
      </c>
      <c r="E4034" s="186">
        <v>46293</v>
      </c>
      <c r="F4034" t="s">
        <v>16141</v>
      </c>
      <c r="G4034" s="183" t="s">
        <v>16145</v>
      </c>
      <c r="H4034" t="s">
        <v>16146</v>
      </c>
    </row>
    <row r="4035" spans="1:8" x14ac:dyDescent="0.2">
      <c r="A4035" s="183" t="s">
        <v>13119</v>
      </c>
      <c r="B4035" t="s">
        <v>15363</v>
      </c>
      <c r="C4035">
        <v>7</v>
      </c>
      <c r="D4035" s="221" t="s">
        <v>3057</v>
      </c>
      <c r="E4035" s="186">
        <v>46293</v>
      </c>
      <c r="F4035" t="s">
        <v>16141</v>
      </c>
      <c r="G4035" s="183" t="s">
        <v>16145</v>
      </c>
      <c r="H4035" t="s">
        <v>16146</v>
      </c>
    </row>
    <row r="4036" spans="1:8" x14ac:dyDescent="0.2">
      <c r="A4036" s="183" t="s">
        <v>13120</v>
      </c>
      <c r="B4036" t="s">
        <v>15364</v>
      </c>
      <c r="C4036">
        <v>1</v>
      </c>
      <c r="D4036" s="221" t="s">
        <v>3057</v>
      </c>
      <c r="E4036" s="186">
        <v>46293</v>
      </c>
      <c r="F4036" t="s">
        <v>16141</v>
      </c>
      <c r="G4036" s="183" t="s">
        <v>16145</v>
      </c>
      <c r="H4036" t="s">
        <v>16146</v>
      </c>
    </row>
    <row r="4037" spans="1:8" x14ac:dyDescent="0.2">
      <c r="A4037" s="183" t="s">
        <v>13121</v>
      </c>
      <c r="B4037" t="s">
        <v>15365</v>
      </c>
      <c r="C4037">
        <v>3</v>
      </c>
      <c r="D4037" s="221" t="s">
        <v>3057</v>
      </c>
      <c r="E4037" s="186">
        <v>46293</v>
      </c>
      <c r="F4037" t="s">
        <v>16141</v>
      </c>
      <c r="G4037" s="183" t="s">
        <v>16145</v>
      </c>
      <c r="H4037" t="s">
        <v>16146</v>
      </c>
    </row>
    <row r="4038" spans="1:8" x14ac:dyDescent="0.2">
      <c r="A4038" s="183" t="s">
        <v>13122</v>
      </c>
      <c r="B4038" t="s">
        <v>15366</v>
      </c>
      <c r="C4038">
        <v>1</v>
      </c>
      <c r="D4038" s="221" t="s">
        <v>3057</v>
      </c>
      <c r="E4038" s="186">
        <v>46293</v>
      </c>
      <c r="F4038" t="s">
        <v>16141</v>
      </c>
      <c r="G4038" s="183" t="s">
        <v>16145</v>
      </c>
      <c r="H4038" t="s">
        <v>16146</v>
      </c>
    </row>
    <row r="4039" spans="1:8" x14ac:dyDescent="0.2">
      <c r="A4039" s="183" t="s">
        <v>13123</v>
      </c>
      <c r="B4039" t="s">
        <v>15367</v>
      </c>
      <c r="C4039">
        <v>3</v>
      </c>
      <c r="D4039" s="221" t="s">
        <v>3057</v>
      </c>
      <c r="E4039" s="186">
        <v>46293</v>
      </c>
      <c r="F4039" t="s">
        <v>16141</v>
      </c>
      <c r="G4039" s="183" t="s">
        <v>16145</v>
      </c>
      <c r="H4039" t="s">
        <v>16146</v>
      </c>
    </row>
    <row r="4040" spans="1:8" x14ac:dyDescent="0.2">
      <c r="A4040" s="183" t="s">
        <v>13124</v>
      </c>
      <c r="B4040" t="s">
        <v>15368</v>
      </c>
      <c r="C4040">
        <v>1</v>
      </c>
      <c r="D4040" s="221" t="s">
        <v>3057</v>
      </c>
      <c r="E4040" s="186">
        <v>46293</v>
      </c>
      <c r="F4040" t="s">
        <v>16141</v>
      </c>
      <c r="G4040" s="183" t="s">
        <v>16145</v>
      </c>
      <c r="H4040" t="s">
        <v>16146</v>
      </c>
    </row>
    <row r="4041" spans="1:8" x14ac:dyDescent="0.2">
      <c r="A4041" s="183" t="s">
        <v>13125</v>
      </c>
      <c r="B4041" t="s">
        <v>15369</v>
      </c>
      <c r="C4041">
        <v>2</v>
      </c>
      <c r="D4041" s="221" t="s">
        <v>3057</v>
      </c>
      <c r="E4041" s="186">
        <v>46293</v>
      </c>
      <c r="F4041" t="s">
        <v>16141</v>
      </c>
      <c r="G4041" s="183" t="s">
        <v>16145</v>
      </c>
      <c r="H4041" t="s">
        <v>16146</v>
      </c>
    </row>
    <row r="4042" spans="1:8" x14ac:dyDescent="0.2">
      <c r="A4042" s="183" t="s">
        <v>13126</v>
      </c>
      <c r="B4042" t="s">
        <v>15370</v>
      </c>
      <c r="C4042">
        <v>1</v>
      </c>
      <c r="D4042" s="221" t="s">
        <v>3057</v>
      </c>
      <c r="E4042" s="186">
        <v>46293</v>
      </c>
      <c r="F4042" t="s">
        <v>16141</v>
      </c>
      <c r="G4042" s="183" t="s">
        <v>16145</v>
      </c>
      <c r="H4042" t="s">
        <v>16146</v>
      </c>
    </row>
    <row r="4043" spans="1:8" x14ac:dyDescent="0.2">
      <c r="A4043" s="183" t="s">
        <v>13127</v>
      </c>
      <c r="B4043" t="s">
        <v>15371</v>
      </c>
      <c r="C4043">
        <v>2</v>
      </c>
      <c r="D4043" s="221" t="s">
        <v>3057</v>
      </c>
      <c r="E4043" s="186">
        <v>46293</v>
      </c>
      <c r="F4043" t="s">
        <v>16141</v>
      </c>
      <c r="G4043" s="183" t="s">
        <v>16145</v>
      </c>
      <c r="H4043" t="s">
        <v>16146</v>
      </c>
    </row>
    <row r="4044" spans="1:8" x14ac:dyDescent="0.2">
      <c r="A4044" s="183" t="s">
        <v>13128</v>
      </c>
      <c r="B4044" t="s">
        <v>15372</v>
      </c>
      <c r="C4044">
        <v>1</v>
      </c>
      <c r="D4044" s="221" t="s">
        <v>3057</v>
      </c>
      <c r="E4044" s="186">
        <v>46293</v>
      </c>
      <c r="F4044" t="s">
        <v>16141</v>
      </c>
      <c r="G4044" s="183" t="s">
        <v>16145</v>
      </c>
      <c r="H4044" t="s">
        <v>16146</v>
      </c>
    </row>
    <row r="4045" spans="1:8" x14ac:dyDescent="0.2">
      <c r="A4045" s="183" t="s">
        <v>13129</v>
      </c>
      <c r="B4045" t="s">
        <v>15373</v>
      </c>
      <c r="C4045">
        <v>1</v>
      </c>
      <c r="D4045" s="221" t="s">
        <v>3057</v>
      </c>
      <c r="E4045" s="186">
        <v>46293</v>
      </c>
      <c r="F4045" t="s">
        <v>16141</v>
      </c>
      <c r="G4045" s="183" t="s">
        <v>16145</v>
      </c>
      <c r="H4045" t="s">
        <v>16146</v>
      </c>
    </row>
    <row r="4046" spans="1:8" x14ac:dyDescent="0.2">
      <c r="A4046" s="183" t="s">
        <v>13130</v>
      </c>
      <c r="B4046" t="s">
        <v>15374</v>
      </c>
      <c r="C4046">
        <v>1</v>
      </c>
      <c r="D4046" s="221" t="s">
        <v>3057</v>
      </c>
      <c r="E4046" s="186">
        <v>46293</v>
      </c>
      <c r="F4046" t="s">
        <v>16141</v>
      </c>
      <c r="G4046" s="183" t="s">
        <v>16145</v>
      </c>
      <c r="H4046" t="s">
        <v>16146</v>
      </c>
    </row>
    <row r="4047" spans="1:8" x14ac:dyDescent="0.2">
      <c r="A4047" s="183" t="s">
        <v>13131</v>
      </c>
      <c r="B4047" t="s">
        <v>15375</v>
      </c>
      <c r="C4047">
        <v>1</v>
      </c>
      <c r="D4047" s="221" t="s">
        <v>3057</v>
      </c>
      <c r="E4047" s="186">
        <v>46293</v>
      </c>
      <c r="F4047" t="s">
        <v>16141</v>
      </c>
      <c r="G4047" s="183" t="s">
        <v>16145</v>
      </c>
      <c r="H4047" t="s">
        <v>16146</v>
      </c>
    </row>
    <row r="4048" spans="1:8" x14ac:dyDescent="0.2">
      <c r="A4048" s="183" t="s">
        <v>13132</v>
      </c>
      <c r="B4048" t="s">
        <v>15376</v>
      </c>
      <c r="C4048">
        <v>1</v>
      </c>
      <c r="D4048" s="221" t="s">
        <v>3057</v>
      </c>
      <c r="E4048" s="186">
        <v>46293</v>
      </c>
      <c r="F4048" t="s">
        <v>16141</v>
      </c>
      <c r="G4048" s="183" t="s">
        <v>16145</v>
      </c>
      <c r="H4048" t="s">
        <v>16146</v>
      </c>
    </row>
    <row r="4049" spans="1:8" x14ac:dyDescent="0.2">
      <c r="A4049" s="183" t="s">
        <v>13133</v>
      </c>
      <c r="B4049" t="s">
        <v>15377</v>
      </c>
      <c r="C4049">
        <v>1</v>
      </c>
      <c r="D4049" s="221" t="s">
        <v>3057</v>
      </c>
      <c r="E4049" s="186">
        <v>46293</v>
      </c>
      <c r="F4049" t="s">
        <v>16141</v>
      </c>
      <c r="G4049" s="183" t="s">
        <v>16145</v>
      </c>
      <c r="H4049" t="s">
        <v>16146</v>
      </c>
    </row>
    <row r="4050" spans="1:8" x14ac:dyDescent="0.2">
      <c r="A4050" s="183" t="s">
        <v>13134</v>
      </c>
      <c r="B4050" t="s">
        <v>15378</v>
      </c>
      <c r="C4050">
        <v>1</v>
      </c>
      <c r="D4050" s="221" t="s">
        <v>3057</v>
      </c>
      <c r="E4050" s="186">
        <v>46293</v>
      </c>
      <c r="F4050" t="s">
        <v>16141</v>
      </c>
      <c r="G4050" s="183" t="s">
        <v>16145</v>
      </c>
      <c r="H4050" t="s">
        <v>16146</v>
      </c>
    </row>
    <row r="4051" spans="1:8" x14ac:dyDescent="0.2">
      <c r="A4051" s="183" t="s">
        <v>13135</v>
      </c>
      <c r="B4051" t="s">
        <v>15379</v>
      </c>
      <c r="C4051">
        <v>1</v>
      </c>
      <c r="D4051" s="221" t="s">
        <v>3057</v>
      </c>
      <c r="E4051" s="186">
        <v>46293</v>
      </c>
      <c r="F4051" t="s">
        <v>16141</v>
      </c>
      <c r="G4051" s="183" t="s">
        <v>16145</v>
      </c>
      <c r="H4051" t="s">
        <v>16146</v>
      </c>
    </row>
    <row r="4052" spans="1:8" x14ac:dyDescent="0.2">
      <c r="A4052" s="183" t="s">
        <v>13136</v>
      </c>
      <c r="B4052" t="s">
        <v>15380</v>
      </c>
      <c r="C4052">
        <v>3</v>
      </c>
      <c r="D4052" s="221" t="s">
        <v>3057</v>
      </c>
      <c r="E4052" s="186">
        <v>46293</v>
      </c>
      <c r="F4052" t="s">
        <v>16141</v>
      </c>
      <c r="G4052" s="183" t="s">
        <v>16145</v>
      </c>
      <c r="H4052" t="s">
        <v>16146</v>
      </c>
    </row>
    <row r="4053" spans="1:8" x14ac:dyDescent="0.2">
      <c r="A4053" s="183" t="s">
        <v>13137</v>
      </c>
      <c r="B4053" t="s">
        <v>15381</v>
      </c>
      <c r="C4053">
        <v>2</v>
      </c>
      <c r="D4053" s="221" t="s">
        <v>3057</v>
      </c>
      <c r="E4053" s="186">
        <v>46293</v>
      </c>
      <c r="F4053" t="s">
        <v>16141</v>
      </c>
      <c r="G4053" s="183" t="s">
        <v>16145</v>
      </c>
      <c r="H4053" t="s">
        <v>16146</v>
      </c>
    </row>
    <row r="4054" spans="1:8" x14ac:dyDescent="0.2">
      <c r="A4054" s="183" t="s">
        <v>13138</v>
      </c>
      <c r="B4054" t="s">
        <v>15382</v>
      </c>
      <c r="C4054">
        <v>1</v>
      </c>
      <c r="D4054" s="221" t="s">
        <v>3057</v>
      </c>
      <c r="E4054" s="186">
        <v>46293</v>
      </c>
      <c r="F4054" t="s">
        <v>16141</v>
      </c>
      <c r="G4054" s="183" t="s">
        <v>16145</v>
      </c>
      <c r="H4054" t="s">
        <v>16146</v>
      </c>
    </row>
    <row r="4055" spans="1:8" x14ac:dyDescent="0.2">
      <c r="A4055" s="183" t="s">
        <v>13139</v>
      </c>
      <c r="B4055" t="s">
        <v>15383</v>
      </c>
      <c r="C4055">
        <v>1</v>
      </c>
      <c r="D4055" s="221" t="s">
        <v>3057</v>
      </c>
      <c r="E4055" s="186">
        <v>46293</v>
      </c>
      <c r="F4055" t="s">
        <v>16141</v>
      </c>
      <c r="G4055" s="183" t="s">
        <v>16145</v>
      </c>
      <c r="H4055" t="s">
        <v>16146</v>
      </c>
    </row>
    <row r="4056" spans="1:8" x14ac:dyDescent="0.2">
      <c r="A4056" s="183" t="s">
        <v>13140</v>
      </c>
      <c r="B4056" t="s">
        <v>15384</v>
      </c>
      <c r="C4056">
        <v>10</v>
      </c>
      <c r="D4056" s="221" t="s">
        <v>3057</v>
      </c>
      <c r="E4056" s="186">
        <v>46293</v>
      </c>
      <c r="F4056" t="s">
        <v>16141</v>
      </c>
      <c r="G4056" s="183" t="s">
        <v>16145</v>
      </c>
      <c r="H4056" t="s">
        <v>16146</v>
      </c>
    </row>
    <row r="4057" spans="1:8" x14ac:dyDescent="0.2">
      <c r="A4057" s="183" t="s">
        <v>13141</v>
      </c>
      <c r="B4057" t="s">
        <v>15385</v>
      </c>
      <c r="C4057">
        <v>1</v>
      </c>
      <c r="D4057" s="221" t="s">
        <v>3057</v>
      </c>
      <c r="E4057" s="186">
        <v>46293</v>
      </c>
      <c r="F4057" t="s">
        <v>16141</v>
      </c>
      <c r="G4057" s="183" t="s">
        <v>16145</v>
      </c>
      <c r="H4057" t="s">
        <v>16146</v>
      </c>
    </row>
    <row r="4058" spans="1:8" x14ac:dyDescent="0.2">
      <c r="A4058" s="183" t="s">
        <v>13142</v>
      </c>
      <c r="B4058" t="s">
        <v>15386</v>
      </c>
      <c r="C4058">
        <v>1</v>
      </c>
      <c r="D4058" s="221" t="s">
        <v>3057</v>
      </c>
      <c r="E4058" s="186">
        <v>46293</v>
      </c>
      <c r="F4058" t="s">
        <v>16141</v>
      </c>
      <c r="G4058" s="183" t="s">
        <v>16145</v>
      </c>
      <c r="H4058" t="s">
        <v>16146</v>
      </c>
    </row>
    <row r="4059" spans="1:8" x14ac:dyDescent="0.2">
      <c r="A4059" s="183" t="s">
        <v>13143</v>
      </c>
      <c r="B4059" t="s">
        <v>15387</v>
      </c>
      <c r="C4059">
        <v>1</v>
      </c>
      <c r="D4059" s="221" t="s">
        <v>3057</v>
      </c>
      <c r="E4059" s="186">
        <v>46293</v>
      </c>
      <c r="F4059" t="s">
        <v>16141</v>
      </c>
      <c r="G4059" s="183" t="s">
        <v>16145</v>
      </c>
      <c r="H4059" t="s">
        <v>16146</v>
      </c>
    </row>
    <row r="4060" spans="1:8" x14ac:dyDescent="0.2">
      <c r="A4060" s="183" t="s">
        <v>13144</v>
      </c>
      <c r="B4060" t="s">
        <v>15388</v>
      </c>
      <c r="C4060">
        <v>1</v>
      </c>
      <c r="D4060" s="221" t="s">
        <v>3057</v>
      </c>
      <c r="E4060" s="186">
        <v>46293</v>
      </c>
      <c r="F4060" t="s">
        <v>16141</v>
      </c>
      <c r="G4060" s="183" t="s">
        <v>16145</v>
      </c>
      <c r="H4060" t="s">
        <v>16146</v>
      </c>
    </row>
    <row r="4061" spans="1:8" x14ac:dyDescent="0.2">
      <c r="A4061" s="183" t="s">
        <v>13145</v>
      </c>
      <c r="B4061" t="s">
        <v>15389</v>
      </c>
      <c r="C4061">
        <v>2</v>
      </c>
      <c r="D4061" s="221" t="s">
        <v>3057</v>
      </c>
      <c r="E4061" s="186">
        <v>46293</v>
      </c>
      <c r="F4061" t="s">
        <v>16141</v>
      </c>
      <c r="G4061" s="183" t="s">
        <v>16145</v>
      </c>
      <c r="H4061" t="s">
        <v>16146</v>
      </c>
    </row>
    <row r="4062" spans="1:8" x14ac:dyDescent="0.2">
      <c r="A4062" s="183" t="s">
        <v>13146</v>
      </c>
      <c r="B4062" t="s">
        <v>15390</v>
      </c>
      <c r="C4062">
        <v>2</v>
      </c>
      <c r="D4062" s="221" t="s">
        <v>3057</v>
      </c>
      <c r="E4062" s="186">
        <v>46293</v>
      </c>
      <c r="F4062" t="s">
        <v>16141</v>
      </c>
      <c r="G4062" s="183" t="s">
        <v>16145</v>
      </c>
      <c r="H4062" t="s">
        <v>16146</v>
      </c>
    </row>
    <row r="4063" spans="1:8" x14ac:dyDescent="0.2">
      <c r="A4063" s="183" t="s">
        <v>13147</v>
      </c>
      <c r="B4063" t="s">
        <v>15391</v>
      </c>
      <c r="C4063">
        <v>2</v>
      </c>
      <c r="D4063" s="221" t="s">
        <v>3057</v>
      </c>
      <c r="E4063" s="186">
        <v>46293</v>
      </c>
      <c r="F4063" t="s">
        <v>16141</v>
      </c>
      <c r="G4063" s="183" t="s">
        <v>16145</v>
      </c>
      <c r="H4063" t="s">
        <v>16146</v>
      </c>
    </row>
    <row r="4064" spans="1:8" x14ac:dyDescent="0.2">
      <c r="A4064" s="183" t="s">
        <v>13148</v>
      </c>
      <c r="B4064" t="s">
        <v>15392</v>
      </c>
      <c r="C4064">
        <v>1</v>
      </c>
      <c r="D4064" s="221" t="s">
        <v>3057</v>
      </c>
      <c r="E4064" s="186">
        <v>46293</v>
      </c>
      <c r="F4064" t="s">
        <v>16141</v>
      </c>
      <c r="G4064" s="183" t="s">
        <v>16145</v>
      </c>
      <c r="H4064" t="s">
        <v>16146</v>
      </c>
    </row>
    <row r="4065" spans="1:8" x14ac:dyDescent="0.2">
      <c r="A4065" s="183" t="s">
        <v>13149</v>
      </c>
      <c r="B4065" t="s">
        <v>15393</v>
      </c>
      <c r="C4065">
        <v>1</v>
      </c>
      <c r="D4065" s="221" t="s">
        <v>3057</v>
      </c>
      <c r="E4065" s="186">
        <v>46293</v>
      </c>
      <c r="F4065" t="s">
        <v>16141</v>
      </c>
      <c r="G4065" s="183" t="s">
        <v>16145</v>
      </c>
      <c r="H4065" t="s">
        <v>16146</v>
      </c>
    </row>
    <row r="4066" spans="1:8" x14ac:dyDescent="0.2">
      <c r="A4066" s="183" t="s">
        <v>13150</v>
      </c>
      <c r="B4066" t="s">
        <v>15394</v>
      </c>
      <c r="C4066">
        <v>1</v>
      </c>
      <c r="D4066" s="221" t="s">
        <v>3057</v>
      </c>
      <c r="E4066" s="186">
        <v>46293</v>
      </c>
      <c r="F4066" t="s">
        <v>16141</v>
      </c>
      <c r="G4066" s="183" t="s">
        <v>16145</v>
      </c>
      <c r="H4066" t="s">
        <v>16146</v>
      </c>
    </row>
    <row r="4067" spans="1:8" x14ac:dyDescent="0.2">
      <c r="A4067" s="183" t="s">
        <v>13151</v>
      </c>
      <c r="B4067" t="s">
        <v>15395</v>
      </c>
      <c r="C4067">
        <v>1</v>
      </c>
      <c r="D4067" s="221" t="s">
        <v>3057</v>
      </c>
      <c r="E4067" s="186">
        <v>46293</v>
      </c>
      <c r="F4067" t="s">
        <v>16141</v>
      </c>
      <c r="G4067" s="183" t="s">
        <v>16145</v>
      </c>
      <c r="H4067" t="s">
        <v>16146</v>
      </c>
    </row>
    <row r="4068" spans="1:8" x14ac:dyDescent="0.2">
      <c r="A4068" s="183" t="s">
        <v>13152</v>
      </c>
      <c r="B4068" t="s">
        <v>15396</v>
      </c>
      <c r="C4068">
        <v>0</v>
      </c>
      <c r="D4068" s="221" t="s">
        <v>3057</v>
      </c>
      <c r="E4068" s="186">
        <v>46293</v>
      </c>
      <c r="F4068" t="s">
        <v>16141</v>
      </c>
      <c r="G4068" s="183" t="s">
        <v>16145</v>
      </c>
      <c r="H4068" t="s">
        <v>16146</v>
      </c>
    </row>
    <row r="4069" spans="1:8" x14ac:dyDescent="0.2">
      <c r="A4069" s="183" t="s">
        <v>13153</v>
      </c>
      <c r="B4069" t="s">
        <v>15397</v>
      </c>
      <c r="C4069">
        <v>5</v>
      </c>
      <c r="D4069" s="221" t="s">
        <v>3057</v>
      </c>
      <c r="E4069" s="186">
        <v>46293</v>
      </c>
      <c r="F4069" t="s">
        <v>16141</v>
      </c>
      <c r="G4069" s="183" t="s">
        <v>16145</v>
      </c>
      <c r="H4069" t="s">
        <v>16146</v>
      </c>
    </row>
    <row r="4070" spans="1:8" x14ac:dyDescent="0.2">
      <c r="A4070" s="183" t="s">
        <v>13154</v>
      </c>
      <c r="B4070" t="s">
        <v>15398</v>
      </c>
      <c r="C4070">
        <v>3</v>
      </c>
      <c r="D4070" s="221" t="s">
        <v>3057</v>
      </c>
      <c r="E4070" s="186">
        <v>46293</v>
      </c>
      <c r="F4070" t="s">
        <v>16141</v>
      </c>
      <c r="G4070" s="183" t="s">
        <v>16145</v>
      </c>
      <c r="H4070" t="s">
        <v>16146</v>
      </c>
    </row>
    <row r="4071" spans="1:8" x14ac:dyDescent="0.2">
      <c r="A4071" s="183" t="s">
        <v>13155</v>
      </c>
      <c r="B4071" t="s">
        <v>15399</v>
      </c>
      <c r="C4071">
        <v>4</v>
      </c>
      <c r="D4071" s="221" t="s">
        <v>3057</v>
      </c>
      <c r="E4071" s="186">
        <v>46293</v>
      </c>
      <c r="F4071" t="s">
        <v>16141</v>
      </c>
      <c r="G4071" s="183" t="s">
        <v>16145</v>
      </c>
      <c r="H4071" t="s">
        <v>16146</v>
      </c>
    </row>
    <row r="4072" spans="1:8" x14ac:dyDescent="0.2">
      <c r="A4072" s="183" t="s">
        <v>13156</v>
      </c>
      <c r="B4072" t="s">
        <v>15400</v>
      </c>
      <c r="C4072">
        <v>10</v>
      </c>
      <c r="D4072" s="221" t="s">
        <v>3057</v>
      </c>
      <c r="E4072" s="186">
        <v>46293</v>
      </c>
      <c r="F4072" t="s">
        <v>16141</v>
      </c>
      <c r="G4072" s="183" t="s">
        <v>16145</v>
      </c>
      <c r="H4072" t="s">
        <v>16146</v>
      </c>
    </row>
    <row r="4073" spans="1:8" x14ac:dyDescent="0.2">
      <c r="A4073" s="183" t="s">
        <v>13157</v>
      </c>
      <c r="B4073" t="s">
        <v>15401</v>
      </c>
      <c r="C4073">
        <v>69</v>
      </c>
      <c r="D4073" s="221" t="s">
        <v>3057</v>
      </c>
      <c r="E4073" s="186">
        <v>46293</v>
      </c>
      <c r="F4073" t="s">
        <v>16141</v>
      </c>
      <c r="G4073" s="183" t="s">
        <v>16145</v>
      </c>
      <c r="H4073" t="s">
        <v>16146</v>
      </c>
    </row>
    <row r="4074" spans="1:8" x14ac:dyDescent="0.2">
      <c r="A4074" s="183" t="s">
        <v>13158</v>
      </c>
      <c r="B4074" t="s">
        <v>15402</v>
      </c>
      <c r="C4074">
        <v>63</v>
      </c>
      <c r="D4074" s="221" t="s">
        <v>3057</v>
      </c>
      <c r="E4074" s="186">
        <v>46293</v>
      </c>
      <c r="F4074" t="s">
        <v>16141</v>
      </c>
      <c r="G4074" s="183" t="s">
        <v>16145</v>
      </c>
      <c r="H4074" t="s">
        <v>16146</v>
      </c>
    </row>
    <row r="4075" spans="1:8" x14ac:dyDescent="0.2">
      <c r="A4075" s="183" t="s">
        <v>13159</v>
      </c>
      <c r="B4075" t="s">
        <v>15403</v>
      </c>
      <c r="C4075">
        <v>108</v>
      </c>
      <c r="D4075" s="221" t="s">
        <v>3057</v>
      </c>
      <c r="E4075" s="186">
        <v>46293</v>
      </c>
      <c r="F4075" t="s">
        <v>16141</v>
      </c>
      <c r="G4075" s="183" t="s">
        <v>16145</v>
      </c>
      <c r="H4075" t="s">
        <v>16146</v>
      </c>
    </row>
    <row r="4076" spans="1:8" x14ac:dyDescent="0.2">
      <c r="A4076" s="183" t="s">
        <v>13160</v>
      </c>
      <c r="B4076" t="s">
        <v>15404</v>
      </c>
      <c r="C4076">
        <v>7</v>
      </c>
      <c r="D4076" s="221" t="s">
        <v>3057</v>
      </c>
      <c r="E4076" s="186">
        <v>46293</v>
      </c>
      <c r="F4076" t="s">
        <v>16141</v>
      </c>
      <c r="G4076" s="183" t="s">
        <v>16145</v>
      </c>
      <c r="H4076" t="s">
        <v>16146</v>
      </c>
    </row>
    <row r="4077" spans="1:8" x14ac:dyDescent="0.2">
      <c r="A4077" s="183" t="s">
        <v>13161</v>
      </c>
      <c r="B4077" t="s">
        <v>15405</v>
      </c>
      <c r="C4077">
        <v>10</v>
      </c>
      <c r="D4077" s="221" t="s">
        <v>3057</v>
      </c>
      <c r="E4077" s="186">
        <v>46293</v>
      </c>
      <c r="F4077" t="s">
        <v>16141</v>
      </c>
      <c r="G4077" s="183" t="s">
        <v>16145</v>
      </c>
      <c r="H4077" t="s">
        <v>16146</v>
      </c>
    </row>
    <row r="4078" spans="1:8" x14ac:dyDescent="0.2">
      <c r="A4078" s="183" t="s">
        <v>13162</v>
      </c>
      <c r="B4078" t="s">
        <v>15406</v>
      </c>
      <c r="C4078">
        <v>62</v>
      </c>
      <c r="D4078" s="221" t="s">
        <v>3057</v>
      </c>
      <c r="E4078" s="186">
        <v>46293</v>
      </c>
      <c r="F4078" t="s">
        <v>16141</v>
      </c>
      <c r="G4078" s="183" t="s">
        <v>16145</v>
      </c>
      <c r="H4078" t="s">
        <v>16146</v>
      </c>
    </row>
    <row r="4079" spans="1:8" x14ac:dyDescent="0.2">
      <c r="A4079" s="183" t="s">
        <v>13163</v>
      </c>
      <c r="B4079" t="s">
        <v>15407</v>
      </c>
      <c r="C4079">
        <v>34</v>
      </c>
      <c r="D4079" s="221" t="s">
        <v>3057</v>
      </c>
      <c r="E4079" s="186">
        <v>46293</v>
      </c>
      <c r="F4079" t="s">
        <v>16141</v>
      </c>
      <c r="G4079" s="183" t="s">
        <v>16145</v>
      </c>
      <c r="H4079" t="s">
        <v>16146</v>
      </c>
    </row>
    <row r="4080" spans="1:8" x14ac:dyDescent="0.2">
      <c r="A4080" s="183" t="s">
        <v>13164</v>
      </c>
      <c r="B4080" t="s">
        <v>15408</v>
      </c>
      <c r="C4080">
        <v>76</v>
      </c>
      <c r="D4080" s="221" t="s">
        <v>3057</v>
      </c>
      <c r="E4080" s="186">
        <v>46293</v>
      </c>
      <c r="F4080" t="s">
        <v>16141</v>
      </c>
      <c r="G4080" s="183" t="s">
        <v>16145</v>
      </c>
      <c r="H4080" t="s">
        <v>16146</v>
      </c>
    </row>
    <row r="4081" spans="1:8" x14ac:dyDescent="0.2">
      <c r="A4081" s="183" t="s">
        <v>13165</v>
      </c>
      <c r="B4081" t="s">
        <v>15409</v>
      </c>
      <c r="C4081">
        <v>85</v>
      </c>
      <c r="D4081" s="221" t="s">
        <v>3057</v>
      </c>
      <c r="E4081" s="186">
        <v>46293</v>
      </c>
      <c r="F4081" t="s">
        <v>16141</v>
      </c>
      <c r="G4081" s="183" t="s">
        <v>16145</v>
      </c>
      <c r="H4081" t="s">
        <v>16146</v>
      </c>
    </row>
    <row r="4082" spans="1:8" x14ac:dyDescent="0.2">
      <c r="A4082" s="183" t="s">
        <v>13166</v>
      </c>
      <c r="B4082" t="s">
        <v>15410</v>
      </c>
      <c r="C4082">
        <v>104</v>
      </c>
      <c r="D4082" s="221" t="s">
        <v>3057</v>
      </c>
      <c r="E4082" s="186">
        <v>46293</v>
      </c>
      <c r="F4082" t="s">
        <v>16141</v>
      </c>
      <c r="G4082" s="183" t="s">
        <v>16145</v>
      </c>
      <c r="H4082" t="s">
        <v>16146</v>
      </c>
    </row>
    <row r="4083" spans="1:8" x14ac:dyDescent="0.2">
      <c r="A4083" s="183" t="s">
        <v>13167</v>
      </c>
      <c r="B4083" t="s">
        <v>15633</v>
      </c>
      <c r="C4083">
        <v>92</v>
      </c>
      <c r="D4083" s="221" t="s">
        <v>3057</v>
      </c>
      <c r="E4083" s="186">
        <v>46293</v>
      </c>
      <c r="F4083" t="s">
        <v>16141</v>
      </c>
      <c r="G4083" s="183" t="s">
        <v>16145</v>
      </c>
      <c r="H4083" t="s">
        <v>16146</v>
      </c>
    </row>
    <row r="4084" spans="1:8" x14ac:dyDescent="0.2">
      <c r="A4084" s="183" t="s">
        <v>13168</v>
      </c>
      <c r="B4084" t="s">
        <v>15411</v>
      </c>
      <c r="C4084">
        <v>15</v>
      </c>
      <c r="D4084" s="221" t="s">
        <v>3057</v>
      </c>
      <c r="E4084" s="186">
        <v>46293</v>
      </c>
      <c r="F4084" t="s">
        <v>16141</v>
      </c>
      <c r="G4084" s="183" t="s">
        <v>16145</v>
      </c>
      <c r="H4084" t="s">
        <v>16146</v>
      </c>
    </row>
    <row r="4085" spans="1:8" x14ac:dyDescent="0.2">
      <c r="A4085" s="183" t="s">
        <v>13169</v>
      </c>
      <c r="B4085" t="s">
        <v>15412</v>
      </c>
      <c r="C4085">
        <v>0</v>
      </c>
      <c r="D4085" s="221" t="s">
        <v>3057</v>
      </c>
      <c r="E4085" s="186">
        <v>46293</v>
      </c>
      <c r="F4085" t="s">
        <v>16141</v>
      </c>
      <c r="G4085" s="183" t="s">
        <v>16145</v>
      </c>
      <c r="H4085" t="s">
        <v>16146</v>
      </c>
    </row>
    <row r="4086" spans="1:8" x14ac:dyDescent="0.2">
      <c r="A4086" s="183" t="s">
        <v>13170</v>
      </c>
      <c r="B4086" t="s">
        <v>15413</v>
      </c>
      <c r="C4086">
        <v>0</v>
      </c>
      <c r="D4086" s="221" t="s">
        <v>3057</v>
      </c>
      <c r="E4086" s="186">
        <v>46293</v>
      </c>
      <c r="F4086" t="s">
        <v>16141</v>
      </c>
      <c r="G4086" s="183" t="s">
        <v>16145</v>
      </c>
      <c r="H4086" t="s">
        <v>16146</v>
      </c>
    </row>
    <row r="4087" spans="1:8" x14ac:dyDescent="0.2">
      <c r="A4087" s="183" t="s">
        <v>13171</v>
      </c>
      <c r="B4087" t="s">
        <v>15414</v>
      </c>
      <c r="C4087">
        <v>33</v>
      </c>
      <c r="D4087" s="221" t="s">
        <v>3057</v>
      </c>
      <c r="E4087" s="186">
        <v>46293</v>
      </c>
      <c r="F4087" t="s">
        <v>16141</v>
      </c>
      <c r="G4087" s="183" t="s">
        <v>16145</v>
      </c>
      <c r="H4087" t="s">
        <v>16146</v>
      </c>
    </row>
    <row r="4088" spans="1:8" x14ac:dyDescent="0.2">
      <c r="A4088" s="183" t="s">
        <v>13172</v>
      </c>
      <c r="B4088" t="s">
        <v>15415</v>
      </c>
      <c r="C4088">
        <v>18</v>
      </c>
      <c r="D4088" s="221" t="s">
        <v>3057</v>
      </c>
      <c r="E4088" s="186">
        <v>46293</v>
      </c>
      <c r="F4088" t="s">
        <v>16141</v>
      </c>
      <c r="G4088" s="183" t="s">
        <v>16145</v>
      </c>
      <c r="H4088" t="s">
        <v>16146</v>
      </c>
    </row>
    <row r="4089" spans="1:8" x14ac:dyDescent="0.2">
      <c r="A4089" s="183" t="s">
        <v>13173</v>
      </c>
      <c r="B4089" t="s">
        <v>15415</v>
      </c>
      <c r="C4089">
        <v>10</v>
      </c>
      <c r="D4089" s="221" t="s">
        <v>3057</v>
      </c>
      <c r="E4089" s="186">
        <v>46293</v>
      </c>
      <c r="F4089" t="s">
        <v>16141</v>
      </c>
      <c r="G4089" s="183" t="s">
        <v>16145</v>
      </c>
      <c r="H4089" t="s">
        <v>16146</v>
      </c>
    </row>
    <row r="4090" spans="1:8" x14ac:dyDescent="0.2">
      <c r="A4090" s="183" t="s">
        <v>13174</v>
      </c>
      <c r="B4090" t="s">
        <v>15415</v>
      </c>
      <c r="C4090">
        <v>20</v>
      </c>
      <c r="D4090" s="221" t="s">
        <v>3057</v>
      </c>
      <c r="E4090" s="186">
        <v>46293</v>
      </c>
      <c r="F4090" t="s">
        <v>16141</v>
      </c>
      <c r="G4090" s="183" t="s">
        <v>16145</v>
      </c>
      <c r="H4090" t="s">
        <v>16146</v>
      </c>
    </row>
    <row r="4091" spans="1:8" x14ac:dyDescent="0.2">
      <c r="A4091" s="183" t="s">
        <v>13175</v>
      </c>
      <c r="B4091" t="s">
        <v>15416</v>
      </c>
      <c r="C4091">
        <v>22</v>
      </c>
      <c r="D4091" s="221" t="s">
        <v>3057</v>
      </c>
      <c r="E4091" s="186">
        <v>46293</v>
      </c>
      <c r="F4091" t="s">
        <v>16141</v>
      </c>
      <c r="G4091" s="183" t="s">
        <v>16145</v>
      </c>
      <c r="H4091" t="s">
        <v>16146</v>
      </c>
    </row>
    <row r="4092" spans="1:8" x14ac:dyDescent="0.2">
      <c r="A4092" s="183" t="s">
        <v>13176</v>
      </c>
      <c r="B4092" t="s">
        <v>15415</v>
      </c>
      <c r="C4092">
        <v>10</v>
      </c>
      <c r="D4092" s="221" t="s">
        <v>3057</v>
      </c>
      <c r="E4092" s="186">
        <v>46293</v>
      </c>
      <c r="F4092" t="s">
        <v>16141</v>
      </c>
      <c r="G4092" s="183" t="s">
        <v>16145</v>
      </c>
      <c r="H4092" t="s">
        <v>16146</v>
      </c>
    </row>
    <row r="4093" spans="1:8" x14ac:dyDescent="0.2">
      <c r="A4093" s="183" t="s">
        <v>13177</v>
      </c>
      <c r="B4093" t="s">
        <v>15415</v>
      </c>
      <c r="C4093">
        <v>15</v>
      </c>
      <c r="D4093" s="221" t="s">
        <v>3057</v>
      </c>
      <c r="E4093" s="186">
        <v>46293</v>
      </c>
      <c r="F4093" t="s">
        <v>16141</v>
      </c>
      <c r="G4093" s="183" t="s">
        <v>16145</v>
      </c>
      <c r="H4093" t="s">
        <v>16146</v>
      </c>
    </row>
    <row r="4094" spans="1:8" x14ac:dyDescent="0.2">
      <c r="A4094" s="183" t="s">
        <v>13178</v>
      </c>
      <c r="B4094" t="s">
        <v>15417</v>
      </c>
      <c r="C4094">
        <v>22</v>
      </c>
      <c r="D4094" s="221" t="s">
        <v>3057</v>
      </c>
      <c r="E4094" s="186">
        <v>46293</v>
      </c>
      <c r="F4094" t="s">
        <v>16141</v>
      </c>
      <c r="G4094" s="183" t="s">
        <v>16145</v>
      </c>
      <c r="H4094" t="s">
        <v>16146</v>
      </c>
    </row>
    <row r="4095" spans="1:8" x14ac:dyDescent="0.2">
      <c r="A4095" s="183" t="s">
        <v>13179</v>
      </c>
      <c r="B4095" t="s">
        <v>15418</v>
      </c>
      <c r="C4095">
        <v>22</v>
      </c>
      <c r="D4095" s="221" t="s">
        <v>3057</v>
      </c>
      <c r="E4095" s="186">
        <v>46293</v>
      </c>
      <c r="F4095" t="s">
        <v>16141</v>
      </c>
      <c r="G4095" s="183" t="s">
        <v>16145</v>
      </c>
      <c r="H4095" t="s">
        <v>16146</v>
      </c>
    </row>
    <row r="4096" spans="1:8" x14ac:dyDescent="0.2">
      <c r="A4096" s="183" t="s">
        <v>13180</v>
      </c>
      <c r="B4096" t="s">
        <v>15419</v>
      </c>
      <c r="C4096">
        <v>25</v>
      </c>
      <c r="D4096" s="221" t="s">
        <v>3057</v>
      </c>
      <c r="E4096" s="186">
        <v>46293</v>
      </c>
      <c r="F4096" t="s">
        <v>16141</v>
      </c>
      <c r="G4096" s="183" t="s">
        <v>16145</v>
      </c>
      <c r="H4096" t="s">
        <v>16146</v>
      </c>
    </row>
    <row r="4097" spans="1:8" x14ac:dyDescent="0.2">
      <c r="A4097" s="183" t="s">
        <v>13181</v>
      </c>
      <c r="B4097" t="s">
        <v>15420</v>
      </c>
      <c r="C4097">
        <v>8</v>
      </c>
      <c r="D4097" s="221" t="s">
        <v>3057</v>
      </c>
      <c r="E4097" s="186">
        <v>46293</v>
      </c>
      <c r="F4097" t="s">
        <v>16141</v>
      </c>
      <c r="G4097" s="183" t="s">
        <v>16145</v>
      </c>
      <c r="H4097" t="s">
        <v>16146</v>
      </c>
    </row>
    <row r="4098" spans="1:8" x14ac:dyDescent="0.2">
      <c r="A4098" s="183" t="s">
        <v>13182</v>
      </c>
      <c r="B4098" t="s">
        <v>15421</v>
      </c>
      <c r="C4098">
        <v>3</v>
      </c>
      <c r="D4098" s="221" t="s">
        <v>3057</v>
      </c>
      <c r="E4098" s="186">
        <v>46293</v>
      </c>
      <c r="F4098" t="s">
        <v>16141</v>
      </c>
      <c r="G4098" s="183" t="s">
        <v>16145</v>
      </c>
      <c r="H4098" t="s">
        <v>16146</v>
      </c>
    </row>
    <row r="4099" spans="1:8" x14ac:dyDescent="0.2">
      <c r="A4099" s="183" t="s">
        <v>13183</v>
      </c>
      <c r="B4099" t="s">
        <v>15422</v>
      </c>
      <c r="C4099">
        <v>13</v>
      </c>
      <c r="D4099" s="221" t="s">
        <v>3057</v>
      </c>
      <c r="E4099" s="186">
        <v>46293</v>
      </c>
      <c r="F4099" t="s">
        <v>16141</v>
      </c>
      <c r="G4099" s="183" t="s">
        <v>16145</v>
      </c>
      <c r="H4099" t="s">
        <v>16146</v>
      </c>
    </row>
    <row r="4100" spans="1:8" x14ac:dyDescent="0.2">
      <c r="A4100" s="183" t="s">
        <v>13184</v>
      </c>
      <c r="B4100" t="s">
        <v>15423</v>
      </c>
      <c r="C4100">
        <v>9</v>
      </c>
      <c r="D4100" s="221" t="s">
        <v>3057</v>
      </c>
      <c r="E4100" s="186">
        <v>46293</v>
      </c>
      <c r="F4100" t="s">
        <v>16141</v>
      </c>
      <c r="G4100" s="183" t="s">
        <v>16145</v>
      </c>
      <c r="H4100" t="s">
        <v>16146</v>
      </c>
    </row>
    <row r="4101" spans="1:8" x14ac:dyDescent="0.2">
      <c r="A4101" s="183" t="s">
        <v>13185</v>
      </c>
      <c r="B4101" t="s">
        <v>15421</v>
      </c>
      <c r="C4101">
        <v>28</v>
      </c>
      <c r="D4101" s="221" t="s">
        <v>3057</v>
      </c>
      <c r="E4101" s="186">
        <v>46293</v>
      </c>
      <c r="F4101" t="s">
        <v>16141</v>
      </c>
      <c r="G4101" s="183" t="s">
        <v>16145</v>
      </c>
      <c r="H4101" t="s">
        <v>16146</v>
      </c>
    </row>
    <row r="4102" spans="1:8" x14ac:dyDescent="0.2">
      <c r="A4102" s="183" t="s">
        <v>13186</v>
      </c>
      <c r="B4102" t="s">
        <v>15421</v>
      </c>
      <c r="C4102">
        <v>11</v>
      </c>
      <c r="D4102" s="221" t="s">
        <v>3057</v>
      </c>
      <c r="E4102" s="186">
        <v>46293</v>
      </c>
      <c r="F4102" t="s">
        <v>16141</v>
      </c>
      <c r="G4102" s="183" t="s">
        <v>16145</v>
      </c>
      <c r="H4102" t="s">
        <v>16146</v>
      </c>
    </row>
    <row r="4103" spans="1:8" x14ac:dyDescent="0.2">
      <c r="A4103" s="183" t="s">
        <v>13187</v>
      </c>
      <c r="B4103" t="s">
        <v>15424</v>
      </c>
      <c r="C4103">
        <v>3</v>
      </c>
      <c r="D4103" s="221" t="s">
        <v>3057</v>
      </c>
      <c r="E4103" s="186">
        <v>46293</v>
      </c>
      <c r="F4103" t="s">
        <v>16141</v>
      </c>
      <c r="G4103" s="183" t="s">
        <v>16145</v>
      </c>
      <c r="H4103" t="s">
        <v>16146</v>
      </c>
    </row>
    <row r="4104" spans="1:8" x14ac:dyDescent="0.2">
      <c r="A4104" s="183" t="s">
        <v>13188</v>
      </c>
      <c r="B4104" t="s">
        <v>15425</v>
      </c>
      <c r="C4104">
        <v>32</v>
      </c>
      <c r="D4104" s="221" t="s">
        <v>3057</v>
      </c>
      <c r="E4104" s="186">
        <v>46293</v>
      </c>
      <c r="F4104" t="s">
        <v>16141</v>
      </c>
      <c r="G4104" s="183" t="s">
        <v>16145</v>
      </c>
      <c r="H4104" t="s">
        <v>16146</v>
      </c>
    </row>
    <row r="4105" spans="1:8" x14ac:dyDescent="0.2">
      <c r="A4105" s="183" t="s">
        <v>13189</v>
      </c>
      <c r="B4105" t="s">
        <v>15416</v>
      </c>
      <c r="C4105">
        <v>98</v>
      </c>
      <c r="D4105" s="221" t="s">
        <v>3057</v>
      </c>
      <c r="E4105" s="186">
        <v>46293</v>
      </c>
      <c r="F4105" t="s">
        <v>16141</v>
      </c>
      <c r="G4105" s="183" t="s">
        <v>16145</v>
      </c>
      <c r="H4105" t="s">
        <v>16146</v>
      </c>
    </row>
    <row r="4106" spans="1:8" x14ac:dyDescent="0.2">
      <c r="A4106" s="183" t="s">
        <v>13190</v>
      </c>
      <c r="B4106" t="s">
        <v>15426</v>
      </c>
      <c r="C4106">
        <v>88</v>
      </c>
      <c r="D4106" s="221" t="s">
        <v>3057</v>
      </c>
      <c r="E4106" s="186">
        <v>46293</v>
      </c>
      <c r="F4106" t="s">
        <v>16141</v>
      </c>
      <c r="G4106" s="183" t="s">
        <v>16145</v>
      </c>
      <c r="H4106" t="s">
        <v>16146</v>
      </c>
    </row>
    <row r="4107" spans="1:8" x14ac:dyDescent="0.2">
      <c r="A4107" s="183" t="s">
        <v>13191</v>
      </c>
      <c r="B4107" t="s">
        <v>15427</v>
      </c>
      <c r="C4107">
        <v>8</v>
      </c>
      <c r="D4107" s="221" t="s">
        <v>3057</v>
      </c>
      <c r="E4107" s="186">
        <v>46293</v>
      </c>
      <c r="F4107" t="s">
        <v>16141</v>
      </c>
      <c r="G4107" s="183" t="s">
        <v>16145</v>
      </c>
      <c r="H4107" t="s">
        <v>16146</v>
      </c>
    </row>
    <row r="4108" spans="1:8" x14ac:dyDescent="0.2">
      <c r="A4108" s="183" t="s">
        <v>13192</v>
      </c>
      <c r="B4108" t="s">
        <v>15428</v>
      </c>
      <c r="C4108">
        <v>2</v>
      </c>
      <c r="D4108" s="221" t="s">
        <v>3057</v>
      </c>
      <c r="E4108" s="186">
        <v>46293</v>
      </c>
      <c r="F4108" t="s">
        <v>16141</v>
      </c>
      <c r="G4108" s="183" t="s">
        <v>16145</v>
      </c>
      <c r="H4108" t="s">
        <v>16146</v>
      </c>
    </row>
    <row r="4109" spans="1:8" x14ac:dyDescent="0.2">
      <c r="A4109" s="183" t="s">
        <v>13193</v>
      </c>
      <c r="B4109" t="s">
        <v>15429</v>
      </c>
      <c r="C4109">
        <v>1</v>
      </c>
      <c r="D4109" s="221" t="s">
        <v>3057</v>
      </c>
      <c r="E4109" s="186">
        <v>46293</v>
      </c>
      <c r="F4109" t="s">
        <v>16141</v>
      </c>
      <c r="G4109" s="183" t="s">
        <v>16145</v>
      </c>
      <c r="H4109" t="s">
        <v>16146</v>
      </c>
    </row>
    <row r="4110" spans="1:8" x14ac:dyDescent="0.2">
      <c r="A4110" s="183" t="s">
        <v>13194</v>
      </c>
      <c r="B4110" t="s">
        <v>15430</v>
      </c>
      <c r="C4110">
        <v>1</v>
      </c>
      <c r="D4110" s="221" t="s">
        <v>3057</v>
      </c>
      <c r="E4110" s="186">
        <v>46293</v>
      </c>
      <c r="F4110" t="s">
        <v>16141</v>
      </c>
      <c r="G4110" s="183" t="s">
        <v>16145</v>
      </c>
      <c r="H4110" t="s">
        <v>16146</v>
      </c>
    </row>
    <row r="4111" spans="1:8" x14ac:dyDescent="0.2">
      <c r="A4111" s="183" t="s">
        <v>13195</v>
      </c>
      <c r="B4111" t="s">
        <v>15431</v>
      </c>
      <c r="C4111">
        <v>2</v>
      </c>
      <c r="D4111" s="221" t="s">
        <v>3057</v>
      </c>
      <c r="E4111" s="186">
        <v>46293</v>
      </c>
      <c r="F4111" t="s">
        <v>16141</v>
      </c>
      <c r="G4111" s="183" t="s">
        <v>16145</v>
      </c>
      <c r="H4111" t="s">
        <v>16146</v>
      </c>
    </row>
    <row r="4112" spans="1:8" x14ac:dyDescent="0.2">
      <c r="A4112" s="183" t="s">
        <v>13196</v>
      </c>
      <c r="B4112" t="s">
        <v>15432</v>
      </c>
      <c r="C4112">
        <v>1</v>
      </c>
      <c r="D4112" s="221" t="s">
        <v>3057</v>
      </c>
      <c r="E4112" s="186">
        <v>46293</v>
      </c>
      <c r="F4112" t="s">
        <v>16141</v>
      </c>
      <c r="G4112" s="183" t="s">
        <v>16145</v>
      </c>
      <c r="H4112" t="s">
        <v>16146</v>
      </c>
    </row>
    <row r="4113" spans="1:8" x14ac:dyDescent="0.2">
      <c r="A4113" s="183" t="s">
        <v>13197</v>
      </c>
      <c r="B4113" t="s">
        <v>15433</v>
      </c>
      <c r="C4113">
        <v>2</v>
      </c>
      <c r="D4113" s="221" t="s">
        <v>3057</v>
      </c>
      <c r="E4113" s="186">
        <v>46293</v>
      </c>
      <c r="F4113" t="s">
        <v>16141</v>
      </c>
      <c r="G4113" s="183" t="s">
        <v>16145</v>
      </c>
      <c r="H4113" t="s">
        <v>16146</v>
      </c>
    </row>
    <row r="4114" spans="1:8" x14ac:dyDescent="0.2">
      <c r="A4114" s="183" t="s">
        <v>13198</v>
      </c>
      <c r="B4114" t="s">
        <v>15434</v>
      </c>
      <c r="C4114">
        <v>1</v>
      </c>
      <c r="D4114" s="221" t="s">
        <v>3057</v>
      </c>
      <c r="E4114" s="186">
        <v>46293</v>
      </c>
      <c r="F4114" t="s">
        <v>16141</v>
      </c>
      <c r="G4114" s="183" t="s">
        <v>16145</v>
      </c>
      <c r="H4114" t="s">
        <v>16146</v>
      </c>
    </row>
    <row r="4115" spans="1:8" x14ac:dyDescent="0.2">
      <c r="A4115" s="183" t="s">
        <v>13199</v>
      </c>
      <c r="B4115" t="s">
        <v>15435</v>
      </c>
      <c r="C4115">
        <v>1</v>
      </c>
      <c r="D4115" s="221" t="s">
        <v>3057</v>
      </c>
      <c r="E4115" s="186">
        <v>46293</v>
      </c>
      <c r="F4115" t="s">
        <v>16141</v>
      </c>
      <c r="G4115" s="183" t="s">
        <v>16145</v>
      </c>
      <c r="H4115" t="s">
        <v>16146</v>
      </c>
    </row>
    <row r="4116" spans="1:8" x14ac:dyDescent="0.2">
      <c r="A4116" s="183" t="s">
        <v>13200</v>
      </c>
      <c r="B4116" t="s">
        <v>15436</v>
      </c>
      <c r="C4116">
        <v>1</v>
      </c>
      <c r="D4116" s="221" t="s">
        <v>3057</v>
      </c>
      <c r="E4116" s="186">
        <v>46293</v>
      </c>
      <c r="F4116" t="s">
        <v>16141</v>
      </c>
      <c r="G4116" s="183" t="s">
        <v>16145</v>
      </c>
      <c r="H4116" t="s">
        <v>16146</v>
      </c>
    </row>
    <row r="4117" spans="1:8" x14ac:dyDescent="0.2">
      <c r="A4117" s="183" t="s">
        <v>13201</v>
      </c>
      <c r="B4117" t="s">
        <v>15434</v>
      </c>
      <c r="C4117">
        <v>1</v>
      </c>
      <c r="D4117" s="221" t="s">
        <v>3057</v>
      </c>
      <c r="E4117" s="186">
        <v>46293</v>
      </c>
      <c r="F4117" t="s">
        <v>16141</v>
      </c>
      <c r="G4117" s="183" t="s">
        <v>16145</v>
      </c>
      <c r="H4117" t="s">
        <v>16146</v>
      </c>
    </row>
    <row r="4118" spans="1:8" x14ac:dyDescent="0.2">
      <c r="A4118" s="183" t="s">
        <v>13202</v>
      </c>
      <c r="B4118" t="s">
        <v>15437</v>
      </c>
      <c r="C4118">
        <v>2</v>
      </c>
      <c r="D4118" s="221" t="s">
        <v>3057</v>
      </c>
      <c r="E4118" s="186">
        <v>46293</v>
      </c>
      <c r="F4118" t="s">
        <v>16141</v>
      </c>
      <c r="G4118" s="183" t="s">
        <v>16145</v>
      </c>
      <c r="H4118" t="s">
        <v>16146</v>
      </c>
    </row>
    <row r="4119" spans="1:8" x14ac:dyDescent="0.2">
      <c r="A4119" s="183" t="s">
        <v>13203</v>
      </c>
      <c r="B4119" t="s">
        <v>15438</v>
      </c>
      <c r="C4119">
        <v>3</v>
      </c>
      <c r="D4119" s="221" t="s">
        <v>3057</v>
      </c>
      <c r="E4119" s="186">
        <v>46293</v>
      </c>
      <c r="F4119" t="s">
        <v>16141</v>
      </c>
      <c r="G4119" s="183" t="s">
        <v>16145</v>
      </c>
      <c r="H4119" t="s">
        <v>16146</v>
      </c>
    </row>
    <row r="4120" spans="1:8" x14ac:dyDescent="0.2">
      <c r="A4120" s="183" t="s">
        <v>13204</v>
      </c>
      <c r="B4120" t="s">
        <v>15439</v>
      </c>
      <c r="C4120">
        <v>1</v>
      </c>
      <c r="D4120" s="221" t="s">
        <v>3057</v>
      </c>
      <c r="E4120" s="186">
        <v>46293</v>
      </c>
      <c r="F4120" t="s">
        <v>16141</v>
      </c>
      <c r="G4120" s="183" t="s">
        <v>16145</v>
      </c>
      <c r="H4120" t="s">
        <v>16146</v>
      </c>
    </row>
    <row r="4121" spans="1:8" x14ac:dyDescent="0.2">
      <c r="A4121" s="183" t="s">
        <v>13205</v>
      </c>
      <c r="B4121" t="s">
        <v>15440</v>
      </c>
      <c r="C4121">
        <v>1</v>
      </c>
      <c r="D4121" s="221" t="s">
        <v>3057</v>
      </c>
      <c r="E4121" s="186">
        <v>46293</v>
      </c>
      <c r="F4121" t="s">
        <v>16141</v>
      </c>
      <c r="G4121" s="183" t="s">
        <v>16145</v>
      </c>
      <c r="H4121" t="s">
        <v>16146</v>
      </c>
    </row>
    <row r="4122" spans="1:8" x14ac:dyDescent="0.2">
      <c r="A4122" s="183" t="s">
        <v>13206</v>
      </c>
      <c r="B4122" t="s">
        <v>15441</v>
      </c>
      <c r="C4122">
        <v>1</v>
      </c>
      <c r="D4122" s="221" t="s">
        <v>3057</v>
      </c>
      <c r="E4122" s="186">
        <v>46293</v>
      </c>
      <c r="F4122" t="s">
        <v>16141</v>
      </c>
      <c r="G4122" s="183" t="s">
        <v>16145</v>
      </c>
      <c r="H4122" t="s">
        <v>16146</v>
      </c>
    </row>
    <row r="4123" spans="1:8" x14ac:dyDescent="0.2">
      <c r="A4123" s="183" t="s">
        <v>13207</v>
      </c>
      <c r="B4123" t="s">
        <v>15442</v>
      </c>
      <c r="C4123">
        <v>2</v>
      </c>
      <c r="D4123" s="221" t="s">
        <v>3057</v>
      </c>
      <c r="E4123" s="186">
        <v>46293</v>
      </c>
      <c r="F4123" t="s">
        <v>16141</v>
      </c>
      <c r="G4123" s="183" t="s">
        <v>16145</v>
      </c>
      <c r="H4123" t="s">
        <v>16146</v>
      </c>
    </row>
    <row r="4124" spans="1:8" x14ac:dyDescent="0.2">
      <c r="A4124" s="183" t="s">
        <v>13208</v>
      </c>
      <c r="B4124" t="s">
        <v>15443</v>
      </c>
      <c r="C4124">
        <v>1</v>
      </c>
      <c r="D4124" s="221" t="s">
        <v>3057</v>
      </c>
      <c r="E4124" s="186">
        <v>46293</v>
      </c>
      <c r="F4124" t="s">
        <v>16141</v>
      </c>
      <c r="G4124" s="183" t="s">
        <v>16145</v>
      </c>
      <c r="H4124" t="s">
        <v>16146</v>
      </c>
    </row>
    <row r="4125" spans="1:8" x14ac:dyDescent="0.2">
      <c r="A4125" s="183" t="s">
        <v>13209</v>
      </c>
      <c r="B4125" t="s">
        <v>15444</v>
      </c>
      <c r="C4125">
        <v>2</v>
      </c>
      <c r="D4125" s="221" t="s">
        <v>3057</v>
      </c>
      <c r="E4125" s="186">
        <v>46293</v>
      </c>
      <c r="F4125" t="s">
        <v>16141</v>
      </c>
      <c r="G4125" s="183" t="s">
        <v>16145</v>
      </c>
      <c r="H4125" t="s">
        <v>16146</v>
      </c>
    </row>
    <row r="4126" spans="1:8" x14ac:dyDescent="0.2">
      <c r="A4126" s="183" t="s">
        <v>13210</v>
      </c>
      <c r="B4126" t="s">
        <v>15445</v>
      </c>
      <c r="C4126">
        <v>2</v>
      </c>
      <c r="D4126" s="221" t="s">
        <v>3057</v>
      </c>
      <c r="E4126" s="186">
        <v>46293</v>
      </c>
      <c r="F4126" t="s">
        <v>16141</v>
      </c>
      <c r="G4126" s="183" t="s">
        <v>16145</v>
      </c>
      <c r="H4126" t="s">
        <v>16146</v>
      </c>
    </row>
    <row r="4127" spans="1:8" x14ac:dyDescent="0.2">
      <c r="A4127" s="183" t="s">
        <v>13211</v>
      </c>
      <c r="B4127" t="s">
        <v>15446</v>
      </c>
      <c r="C4127">
        <v>5</v>
      </c>
      <c r="D4127" s="221" t="s">
        <v>3057</v>
      </c>
      <c r="E4127" s="186">
        <v>46293</v>
      </c>
      <c r="F4127" t="s">
        <v>16141</v>
      </c>
      <c r="G4127" s="183" t="s">
        <v>16145</v>
      </c>
      <c r="H4127" t="s">
        <v>16146</v>
      </c>
    </row>
    <row r="4128" spans="1:8" x14ac:dyDescent="0.2">
      <c r="A4128" s="183" t="s">
        <v>13212</v>
      </c>
      <c r="B4128" t="s">
        <v>15447</v>
      </c>
      <c r="C4128">
        <v>4</v>
      </c>
      <c r="D4128" s="221" t="s">
        <v>3057</v>
      </c>
      <c r="E4128" s="186">
        <v>46293</v>
      </c>
      <c r="F4128" t="s">
        <v>16141</v>
      </c>
      <c r="G4128" s="183" t="s">
        <v>16145</v>
      </c>
      <c r="H4128" t="s">
        <v>16146</v>
      </c>
    </row>
    <row r="4129" spans="1:8" x14ac:dyDescent="0.2">
      <c r="A4129" s="183" t="s">
        <v>13213</v>
      </c>
      <c r="B4129" t="s">
        <v>15448</v>
      </c>
      <c r="C4129">
        <v>1</v>
      </c>
      <c r="D4129" s="221" t="s">
        <v>3057</v>
      </c>
      <c r="E4129" s="186">
        <v>46293</v>
      </c>
      <c r="F4129" t="s">
        <v>16141</v>
      </c>
      <c r="G4129" s="183" t="s">
        <v>16145</v>
      </c>
      <c r="H4129" t="s">
        <v>16146</v>
      </c>
    </row>
    <row r="4130" spans="1:8" x14ac:dyDescent="0.2">
      <c r="A4130" s="183" t="s">
        <v>13214</v>
      </c>
      <c r="B4130" t="s">
        <v>15449</v>
      </c>
      <c r="C4130">
        <v>1</v>
      </c>
      <c r="D4130" s="221" t="s">
        <v>3057</v>
      </c>
      <c r="E4130" s="186">
        <v>46293</v>
      </c>
      <c r="F4130" t="s">
        <v>16141</v>
      </c>
      <c r="G4130" s="183" t="s">
        <v>16145</v>
      </c>
      <c r="H4130" t="s">
        <v>16146</v>
      </c>
    </row>
    <row r="4131" spans="1:8" x14ac:dyDescent="0.2">
      <c r="A4131" s="183" t="s">
        <v>13215</v>
      </c>
      <c r="B4131" t="s">
        <v>15450</v>
      </c>
      <c r="C4131">
        <v>1</v>
      </c>
      <c r="D4131" s="221" t="s">
        <v>3057</v>
      </c>
      <c r="E4131" s="186">
        <v>46293</v>
      </c>
      <c r="F4131" t="s">
        <v>16141</v>
      </c>
      <c r="G4131" s="183" t="s">
        <v>16145</v>
      </c>
      <c r="H4131" t="s">
        <v>16146</v>
      </c>
    </row>
    <row r="4132" spans="1:8" x14ac:dyDescent="0.2">
      <c r="A4132" s="183" t="s">
        <v>13216</v>
      </c>
      <c r="B4132" t="s">
        <v>15451</v>
      </c>
      <c r="C4132">
        <v>1</v>
      </c>
      <c r="D4132" s="221" t="s">
        <v>3057</v>
      </c>
      <c r="E4132" s="186">
        <v>46293</v>
      </c>
      <c r="F4132" t="s">
        <v>16141</v>
      </c>
      <c r="G4132" s="183" t="s">
        <v>16145</v>
      </c>
      <c r="H4132" t="s">
        <v>16146</v>
      </c>
    </row>
    <row r="4133" spans="1:8" x14ac:dyDescent="0.2">
      <c r="A4133" s="183" t="s">
        <v>13217</v>
      </c>
      <c r="B4133" t="s">
        <v>15452</v>
      </c>
      <c r="C4133">
        <v>1</v>
      </c>
      <c r="D4133" s="221" t="s">
        <v>3057</v>
      </c>
      <c r="E4133" s="186">
        <v>46293</v>
      </c>
      <c r="F4133" t="s">
        <v>16141</v>
      </c>
      <c r="G4133" s="183" t="s">
        <v>16145</v>
      </c>
      <c r="H4133" t="s">
        <v>16146</v>
      </c>
    </row>
    <row r="4134" spans="1:8" x14ac:dyDescent="0.2">
      <c r="A4134" s="183" t="s">
        <v>13218</v>
      </c>
      <c r="B4134" t="s">
        <v>15453</v>
      </c>
      <c r="C4134">
        <v>1</v>
      </c>
      <c r="D4134" s="221" t="s">
        <v>3057</v>
      </c>
      <c r="E4134" s="186">
        <v>46293</v>
      </c>
      <c r="F4134" t="s">
        <v>16141</v>
      </c>
      <c r="G4134" s="183" t="s">
        <v>16145</v>
      </c>
      <c r="H4134" t="s">
        <v>16146</v>
      </c>
    </row>
    <row r="4135" spans="1:8" x14ac:dyDescent="0.2">
      <c r="A4135" s="183" t="s">
        <v>13219</v>
      </c>
      <c r="B4135" t="s">
        <v>15521</v>
      </c>
      <c r="C4135">
        <v>1</v>
      </c>
      <c r="D4135" s="221" t="s">
        <v>3057</v>
      </c>
      <c r="E4135" s="186">
        <v>46293</v>
      </c>
      <c r="F4135" t="s">
        <v>16141</v>
      </c>
      <c r="G4135" s="183" t="s">
        <v>16145</v>
      </c>
      <c r="H4135" t="s">
        <v>16146</v>
      </c>
    </row>
    <row r="4136" spans="1:8" x14ac:dyDescent="0.2">
      <c r="A4136" s="183" t="s">
        <v>13220</v>
      </c>
      <c r="B4136" t="s">
        <v>15522</v>
      </c>
      <c r="C4136">
        <v>1</v>
      </c>
      <c r="D4136" s="221" t="s">
        <v>3057</v>
      </c>
      <c r="E4136" s="186">
        <v>46293</v>
      </c>
      <c r="F4136" t="s">
        <v>16141</v>
      </c>
      <c r="G4136" s="183" t="s">
        <v>16145</v>
      </c>
      <c r="H4136" t="s">
        <v>16146</v>
      </c>
    </row>
    <row r="4137" spans="1:8" x14ac:dyDescent="0.2">
      <c r="A4137" s="183" t="s">
        <v>13221</v>
      </c>
      <c r="B4137" t="s">
        <v>15523</v>
      </c>
      <c r="C4137">
        <v>2</v>
      </c>
      <c r="D4137" s="221" t="s">
        <v>3057</v>
      </c>
      <c r="E4137" s="186">
        <v>46293</v>
      </c>
      <c r="F4137" t="s">
        <v>16141</v>
      </c>
      <c r="G4137" s="183" t="s">
        <v>16145</v>
      </c>
      <c r="H4137" t="s">
        <v>16146</v>
      </c>
    </row>
    <row r="4138" spans="1:8" x14ac:dyDescent="0.2">
      <c r="A4138" s="183" t="s">
        <v>13222</v>
      </c>
      <c r="B4138" t="s">
        <v>15524</v>
      </c>
      <c r="C4138">
        <v>1</v>
      </c>
      <c r="D4138" s="221" t="s">
        <v>3057</v>
      </c>
      <c r="E4138" s="186">
        <v>46293</v>
      </c>
      <c r="F4138" t="s">
        <v>16141</v>
      </c>
      <c r="G4138" s="183" t="s">
        <v>16145</v>
      </c>
      <c r="H4138" t="s">
        <v>16146</v>
      </c>
    </row>
    <row r="4139" spans="1:8" x14ac:dyDescent="0.2">
      <c r="A4139" s="183" t="s">
        <v>13223</v>
      </c>
      <c r="B4139" t="s">
        <v>15525</v>
      </c>
      <c r="C4139">
        <v>1</v>
      </c>
      <c r="D4139" s="221" t="s">
        <v>3057</v>
      </c>
      <c r="E4139" s="186">
        <v>46293</v>
      </c>
      <c r="F4139" t="s">
        <v>16141</v>
      </c>
      <c r="G4139" s="183" t="s">
        <v>16145</v>
      </c>
      <c r="H4139" t="s">
        <v>16146</v>
      </c>
    </row>
    <row r="4140" spans="1:8" x14ac:dyDescent="0.2">
      <c r="A4140" s="183" t="s">
        <v>13224</v>
      </c>
      <c r="B4140" t="s">
        <v>15526</v>
      </c>
      <c r="C4140">
        <v>1</v>
      </c>
      <c r="D4140" s="221" t="s">
        <v>3057</v>
      </c>
      <c r="E4140" s="186">
        <v>46293</v>
      </c>
      <c r="F4140" t="s">
        <v>16141</v>
      </c>
      <c r="G4140" s="183" t="s">
        <v>16145</v>
      </c>
      <c r="H4140" t="s">
        <v>16146</v>
      </c>
    </row>
    <row r="4141" spans="1:8" x14ac:dyDescent="0.2">
      <c r="A4141" s="183" t="s">
        <v>13225</v>
      </c>
      <c r="B4141" t="s">
        <v>15527</v>
      </c>
      <c r="C4141">
        <v>1</v>
      </c>
      <c r="D4141" s="221" t="s">
        <v>3057</v>
      </c>
      <c r="E4141" s="186">
        <v>46293</v>
      </c>
      <c r="F4141" t="s">
        <v>16141</v>
      </c>
      <c r="G4141" s="183" t="s">
        <v>16145</v>
      </c>
      <c r="H4141" t="s">
        <v>16146</v>
      </c>
    </row>
    <row r="4142" spans="1:8" x14ac:dyDescent="0.2">
      <c r="A4142" s="183" t="s">
        <v>13226</v>
      </c>
      <c r="B4142" t="s">
        <v>15528</v>
      </c>
      <c r="C4142">
        <v>1</v>
      </c>
      <c r="D4142" s="221" t="s">
        <v>3057</v>
      </c>
      <c r="E4142" s="186">
        <v>46293</v>
      </c>
      <c r="F4142" t="s">
        <v>16141</v>
      </c>
      <c r="G4142" s="183" t="s">
        <v>16145</v>
      </c>
      <c r="H4142" t="s">
        <v>16146</v>
      </c>
    </row>
    <row r="4143" spans="1:8" x14ac:dyDescent="0.2">
      <c r="A4143" s="183" t="s">
        <v>13227</v>
      </c>
      <c r="B4143" t="s">
        <v>15529</v>
      </c>
      <c r="C4143">
        <v>2</v>
      </c>
      <c r="D4143" s="221" t="s">
        <v>3057</v>
      </c>
      <c r="E4143" s="186">
        <v>46293</v>
      </c>
      <c r="F4143" t="s">
        <v>16141</v>
      </c>
      <c r="G4143" s="183" t="s">
        <v>16145</v>
      </c>
      <c r="H4143" t="s">
        <v>16146</v>
      </c>
    </row>
    <row r="4144" spans="1:8" x14ac:dyDescent="0.2">
      <c r="A4144" s="183" t="s">
        <v>13228</v>
      </c>
      <c r="B4144" t="s">
        <v>15530</v>
      </c>
      <c r="C4144">
        <v>1</v>
      </c>
      <c r="D4144" s="221" t="s">
        <v>3057</v>
      </c>
      <c r="E4144" s="186">
        <v>46293</v>
      </c>
      <c r="F4144" t="s">
        <v>16141</v>
      </c>
      <c r="G4144" s="183" t="s">
        <v>16145</v>
      </c>
      <c r="H4144" t="s">
        <v>16146</v>
      </c>
    </row>
    <row r="4145" spans="1:8" x14ac:dyDescent="0.2">
      <c r="A4145" s="183" t="s">
        <v>13229</v>
      </c>
      <c r="B4145" t="s">
        <v>15531</v>
      </c>
      <c r="C4145">
        <v>7</v>
      </c>
      <c r="D4145" s="221" t="s">
        <v>3057</v>
      </c>
      <c r="E4145" s="186">
        <v>46293</v>
      </c>
      <c r="F4145" t="s">
        <v>16141</v>
      </c>
      <c r="G4145" s="183" t="s">
        <v>16145</v>
      </c>
      <c r="H4145" t="s">
        <v>16146</v>
      </c>
    </row>
    <row r="4146" spans="1:8" x14ac:dyDescent="0.2">
      <c r="A4146" s="183" t="s">
        <v>13230</v>
      </c>
      <c r="B4146" t="s">
        <v>15532</v>
      </c>
      <c r="C4146">
        <v>1</v>
      </c>
      <c r="D4146" s="221" t="s">
        <v>3057</v>
      </c>
      <c r="E4146" s="186">
        <v>46293</v>
      </c>
      <c r="F4146" t="s">
        <v>16141</v>
      </c>
      <c r="G4146" s="183" t="s">
        <v>16145</v>
      </c>
      <c r="H4146" t="s">
        <v>16146</v>
      </c>
    </row>
    <row r="4147" spans="1:8" x14ac:dyDescent="0.2">
      <c r="A4147" s="183" t="s">
        <v>13231</v>
      </c>
      <c r="B4147" t="s">
        <v>15533</v>
      </c>
      <c r="C4147">
        <v>1</v>
      </c>
      <c r="D4147" s="221" t="s">
        <v>3057</v>
      </c>
      <c r="E4147" s="186">
        <v>46293</v>
      </c>
      <c r="F4147" t="s">
        <v>16141</v>
      </c>
      <c r="G4147" s="183" t="s">
        <v>16145</v>
      </c>
      <c r="H4147" t="s">
        <v>16146</v>
      </c>
    </row>
    <row r="4148" spans="1:8" x14ac:dyDescent="0.2">
      <c r="A4148" s="183" t="s">
        <v>13232</v>
      </c>
      <c r="B4148" t="s">
        <v>15534</v>
      </c>
      <c r="C4148">
        <v>6</v>
      </c>
      <c r="D4148" s="221" t="s">
        <v>3057</v>
      </c>
      <c r="E4148" s="186">
        <v>46293</v>
      </c>
      <c r="F4148" t="s">
        <v>16141</v>
      </c>
      <c r="G4148" s="183" t="s">
        <v>16145</v>
      </c>
      <c r="H4148" t="s">
        <v>16146</v>
      </c>
    </row>
    <row r="4149" spans="1:8" x14ac:dyDescent="0.2">
      <c r="A4149" s="183" t="s">
        <v>13233</v>
      </c>
      <c r="B4149" t="s">
        <v>15535</v>
      </c>
      <c r="C4149">
        <v>4</v>
      </c>
      <c r="D4149" s="221" t="s">
        <v>3057</v>
      </c>
      <c r="E4149" s="186">
        <v>46293</v>
      </c>
      <c r="F4149" t="s">
        <v>16141</v>
      </c>
      <c r="G4149" s="183" t="s">
        <v>16145</v>
      </c>
      <c r="H4149" t="s">
        <v>16146</v>
      </c>
    </row>
    <row r="4150" spans="1:8" x14ac:dyDescent="0.2">
      <c r="A4150" s="183" t="s">
        <v>13234</v>
      </c>
      <c r="B4150" t="s">
        <v>15536</v>
      </c>
      <c r="C4150">
        <v>1</v>
      </c>
      <c r="D4150" s="221" t="s">
        <v>3057</v>
      </c>
      <c r="E4150" s="186">
        <v>46293</v>
      </c>
      <c r="F4150" t="s">
        <v>16141</v>
      </c>
      <c r="G4150" s="183" t="s">
        <v>16145</v>
      </c>
      <c r="H4150" t="s">
        <v>16146</v>
      </c>
    </row>
    <row r="4151" spans="1:8" x14ac:dyDescent="0.2">
      <c r="A4151" s="183" t="s">
        <v>13235</v>
      </c>
      <c r="B4151" t="s">
        <v>15537</v>
      </c>
      <c r="C4151">
        <v>2</v>
      </c>
      <c r="D4151" s="221" t="s">
        <v>3057</v>
      </c>
      <c r="E4151" s="186">
        <v>46293</v>
      </c>
      <c r="F4151" t="s">
        <v>16141</v>
      </c>
      <c r="G4151" s="183" t="s">
        <v>16145</v>
      </c>
      <c r="H4151" t="s">
        <v>16146</v>
      </c>
    </row>
    <row r="4152" spans="1:8" x14ac:dyDescent="0.2">
      <c r="A4152" s="183" t="s">
        <v>13236</v>
      </c>
      <c r="B4152" t="s">
        <v>15538</v>
      </c>
      <c r="C4152">
        <v>4</v>
      </c>
      <c r="D4152" s="221" t="s">
        <v>3057</v>
      </c>
      <c r="E4152" s="186">
        <v>46293</v>
      </c>
      <c r="F4152" t="s">
        <v>16141</v>
      </c>
      <c r="G4152" s="183" t="s">
        <v>16145</v>
      </c>
      <c r="H4152" t="s">
        <v>16146</v>
      </c>
    </row>
    <row r="4153" spans="1:8" x14ac:dyDescent="0.2">
      <c r="A4153" s="183" t="s">
        <v>13237</v>
      </c>
      <c r="B4153" t="s">
        <v>15539</v>
      </c>
      <c r="C4153">
        <v>6</v>
      </c>
      <c r="D4153" s="221" t="s">
        <v>3057</v>
      </c>
      <c r="E4153" s="186">
        <v>46293</v>
      </c>
      <c r="F4153" t="s">
        <v>16141</v>
      </c>
      <c r="G4153" s="183" t="s">
        <v>16145</v>
      </c>
      <c r="H4153" t="s">
        <v>16146</v>
      </c>
    </row>
    <row r="4154" spans="1:8" x14ac:dyDescent="0.2">
      <c r="A4154" s="183" t="s">
        <v>13238</v>
      </c>
      <c r="B4154" t="s">
        <v>15540</v>
      </c>
      <c r="C4154">
        <v>8</v>
      </c>
      <c r="D4154" s="221" t="s">
        <v>3057</v>
      </c>
      <c r="E4154" s="186">
        <v>46293</v>
      </c>
      <c r="F4154" t="s">
        <v>16141</v>
      </c>
      <c r="G4154" s="183" t="s">
        <v>16145</v>
      </c>
      <c r="H4154" t="s">
        <v>16146</v>
      </c>
    </row>
    <row r="4155" spans="1:8" x14ac:dyDescent="0.2">
      <c r="A4155" s="183" t="s">
        <v>13239</v>
      </c>
      <c r="B4155" t="s">
        <v>15541</v>
      </c>
      <c r="C4155">
        <v>37</v>
      </c>
      <c r="D4155" s="221" t="s">
        <v>3057</v>
      </c>
      <c r="E4155" s="186">
        <v>46293</v>
      </c>
      <c r="F4155" t="s">
        <v>16141</v>
      </c>
      <c r="G4155" s="183" t="s">
        <v>16145</v>
      </c>
      <c r="H4155" t="s">
        <v>16146</v>
      </c>
    </row>
    <row r="4156" spans="1:8" x14ac:dyDescent="0.2">
      <c r="A4156" s="183" t="s">
        <v>13240</v>
      </c>
      <c r="B4156" t="s">
        <v>15542</v>
      </c>
      <c r="C4156">
        <v>32</v>
      </c>
      <c r="D4156" s="221" t="s">
        <v>3057</v>
      </c>
      <c r="E4156" s="186">
        <v>46293</v>
      </c>
      <c r="F4156" t="s">
        <v>16141</v>
      </c>
      <c r="G4156" s="183" t="s">
        <v>16145</v>
      </c>
      <c r="H4156" t="s">
        <v>16146</v>
      </c>
    </row>
    <row r="4157" spans="1:8" x14ac:dyDescent="0.2">
      <c r="A4157" s="183" t="s">
        <v>13241</v>
      </c>
      <c r="B4157" t="s">
        <v>15543</v>
      </c>
      <c r="C4157">
        <v>19</v>
      </c>
      <c r="D4157" s="221" t="s">
        <v>3057</v>
      </c>
      <c r="E4157" s="186">
        <v>46293</v>
      </c>
      <c r="F4157" t="s">
        <v>16141</v>
      </c>
      <c r="G4157" s="183" t="s">
        <v>16145</v>
      </c>
      <c r="H4157" t="s">
        <v>16146</v>
      </c>
    </row>
    <row r="4158" spans="1:8" x14ac:dyDescent="0.2">
      <c r="A4158" s="183" t="s">
        <v>13242</v>
      </c>
      <c r="B4158" t="s">
        <v>15544</v>
      </c>
      <c r="C4158">
        <v>59</v>
      </c>
      <c r="D4158" s="221" t="s">
        <v>3057</v>
      </c>
      <c r="E4158" s="186">
        <v>46293</v>
      </c>
      <c r="F4158" t="s">
        <v>16141</v>
      </c>
      <c r="G4158" s="183" t="s">
        <v>16145</v>
      </c>
      <c r="H4158" t="s">
        <v>16146</v>
      </c>
    </row>
    <row r="4159" spans="1:8" x14ac:dyDescent="0.2">
      <c r="A4159" s="183" t="s">
        <v>13243</v>
      </c>
      <c r="B4159" t="s">
        <v>15545</v>
      </c>
      <c r="C4159">
        <v>11</v>
      </c>
      <c r="D4159" s="221" t="s">
        <v>3057</v>
      </c>
      <c r="E4159" s="186">
        <v>46293</v>
      </c>
      <c r="F4159" t="s">
        <v>16141</v>
      </c>
      <c r="G4159" s="183" t="s">
        <v>16145</v>
      </c>
      <c r="H4159" t="s">
        <v>16146</v>
      </c>
    </row>
    <row r="4160" spans="1:8" x14ac:dyDescent="0.2">
      <c r="A4160" s="183" t="s">
        <v>13244</v>
      </c>
      <c r="B4160" t="s">
        <v>15546</v>
      </c>
      <c r="C4160">
        <v>7</v>
      </c>
      <c r="D4160" s="221" t="s">
        <v>3057</v>
      </c>
      <c r="E4160" s="186">
        <v>46293</v>
      </c>
      <c r="F4160" t="s">
        <v>16141</v>
      </c>
      <c r="G4160" s="183" t="s">
        <v>16145</v>
      </c>
      <c r="H4160" t="s">
        <v>16146</v>
      </c>
    </row>
    <row r="4161" spans="1:8" x14ac:dyDescent="0.2">
      <c r="A4161" s="183" t="s">
        <v>13245</v>
      </c>
      <c r="B4161" t="s">
        <v>15547</v>
      </c>
      <c r="C4161">
        <v>2</v>
      </c>
      <c r="D4161" s="221" t="s">
        <v>3057</v>
      </c>
      <c r="E4161" s="186">
        <v>46293</v>
      </c>
      <c r="F4161" t="s">
        <v>16141</v>
      </c>
      <c r="G4161" s="183" t="s">
        <v>16145</v>
      </c>
      <c r="H4161" t="s">
        <v>16146</v>
      </c>
    </row>
    <row r="4162" spans="1:8" x14ac:dyDescent="0.2">
      <c r="A4162" s="183" t="s">
        <v>13246</v>
      </c>
      <c r="B4162" t="s">
        <v>15548</v>
      </c>
      <c r="C4162">
        <v>2</v>
      </c>
      <c r="D4162" s="221" t="s">
        <v>3057</v>
      </c>
      <c r="E4162" s="186">
        <v>46293</v>
      </c>
      <c r="F4162" t="s">
        <v>16141</v>
      </c>
      <c r="G4162" s="183" t="s">
        <v>16145</v>
      </c>
      <c r="H4162" t="s">
        <v>16146</v>
      </c>
    </row>
    <row r="4163" spans="1:8" x14ac:dyDescent="0.2">
      <c r="A4163" s="183" t="s">
        <v>13247</v>
      </c>
      <c r="B4163" t="s">
        <v>15549</v>
      </c>
      <c r="C4163">
        <v>3</v>
      </c>
      <c r="D4163" s="221" t="s">
        <v>3057</v>
      </c>
      <c r="E4163" s="186">
        <v>46293</v>
      </c>
      <c r="F4163" t="s">
        <v>16141</v>
      </c>
      <c r="G4163" s="183" t="s">
        <v>16145</v>
      </c>
      <c r="H4163" t="s">
        <v>16146</v>
      </c>
    </row>
    <row r="4164" spans="1:8" x14ac:dyDescent="0.2">
      <c r="A4164" s="183" t="s">
        <v>13248</v>
      </c>
      <c r="B4164" t="s">
        <v>15925</v>
      </c>
      <c r="C4164">
        <v>0</v>
      </c>
      <c r="D4164" s="221" t="s">
        <v>3057</v>
      </c>
      <c r="E4164" s="186">
        <v>46293</v>
      </c>
      <c r="F4164" t="s">
        <v>16141</v>
      </c>
      <c r="G4164" s="183" t="s">
        <v>16145</v>
      </c>
      <c r="H4164" t="s">
        <v>16146</v>
      </c>
    </row>
    <row r="4165" spans="1:8" x14ac:dyDescent="0.2">
      <c r="A4165" s="183" t="s">
        <v>13249</v>
      </c>
      <c r="B4165" t="s">
        <v>15550</v>
      </c>
      <c r="C4165">
        <v>43</v>
      </c>
      <c r="D4165" s="221" t="s">
        <v>3057</v>
      </c>
      <c r="E4165" s="186">
        <v>46293</v>
      </c>
      <c r="F4165" t="s">
        <v>16141</v>
      </c>
      <c r="G4165" s="183" t="s">
        <v>16145</v>
      </c>
      <c r="H4165" t="s">
        <v>16146</v>
      </c>
    </row>
    <row r="4166" spans="1:8" x14ac:dyDescent="0.2">
      <c r="A4166" s="183" t="s">
        <v>13250</v>
      </c>
      <c r="B4166" t="s">
        <v>15551</v>
      </c>
      <c r="C4166">
        <v>55</v>
      </c>
      <c r="D4166" s="221" t="s">
        <v>3057</v>
      </c>
      <c r="E4166" s="186">
        <v>46293</v>
      </c>
      <c r="F4166" t="s">
        <v>16141</v>
      </c>
      <c r="G4166" s="183" t="s">
        <v>16145</v>
      </c>
      <c r="H4166" t="s">
        <v>16146</v>
      </c>
    </row>
    <row r="4167" spans="1:8" x14ac:dyDescent="0.2">
      <c r="A4167" s="183" t="s">
        <v>13251</v>
      </c>
      <c r="B4167" t="s">
        <v>15552</v>
      </c>
      <c r="C4167">
        <v>106</v>
      </c>
      <c r="D4167" s="221" t="s">
        <v>3057</v>
      </c>
      <c r="E4167" s="186">
        <v>46293</v>
      </c>
      <c r="F4167" t="s">
        <v>16141</v>
      </c>
      <c r="G4167" s="183" t="s">
        <v>16145</v>
      </c>
      <c r="H4167" t="s">
        <v>16146</v>
      </c>
    </row>
    <row r="4168" spans="1:8" x14ac:dyDescent="0.2">
      <c r="A4168" s="183" t="s">
        <v>13252</v>
      </c>
      <c r="B4168" t="s">
        <v>15553</v>
      </c>
      <c r="C4168">
        <v>27</v>
      </c>
      <c r="D4168" s="221" t="s">
        <v>3057</v>
      </c>
      <c r="E4168" s="186">
        <v>46293</v>
      </c>
      <c r="F4168" t="s">
        <v>16141</v>
      </c>
      <c r="G4168" s="183" t="s">
        <v>16145</v>
      </c>
      <c r="H4168" t="s">
        <v>16146</v>
      </c>
    </row>
    <row r="4169" spans="1:8" x14ac:dyDescent="0.2">
      <c r="A4169" s="183" t="s">
        <v>13253</v>
      </c>
      <c r="B4169" t="s">
        <v>15554</v>
      </c>
      <c r="C4169">
        <v>17</v>
      </c>
      <c r="D4169" s="221" t="s">
        <v>3057</v>
      </c>
      <c r="E4169" s="186">
        <v>46293</v>
      </c>
      <c r="F4169" t="s">
        <v>16141</v>
      </c>
      <c r="G4169" s="183" t="s">
        <v>16145</v>
      </c>
      <c r="H4169" t="s">
        <v>16146</v>
      </c>
    </row>
    <row r="4170" spans="1:8" x14ac:dyDescent="0.2">
      <c r="A4170" s="183" t="s">
        <v>13254</v>
      </c>
      <c r="B4170" t="s">
        <v>15555</v>
      </c>
      <c r="C4170">
        <v>450</v>
      </c>
      <c r="D4170" s="221" t="s">
        <v>3057</v>
      </c>
      <c r="E4170" s="186">
        <v>46293</v>
      </c>
      <c r="F4170" t="s">
        <v>16141</v>
      </c>
      <c r="G4170" s="183" t="s">
        <v>16145</v>
      </c>
      <c r="H4170" t="s">
        <v>16146</v>
      </c>
    </row>
    <row r="4171" spans="1:8" x14ac:dyDescent="0.2">
      <c r="A4171" s="183" t="s">
        <v>13255</v>
      </c>
      <c r="B4171" t="s">
        <v>15556</v>
      </c>
      <c r="C4171">
        <v>239</v>
      </c>
      <c r="D4171" s="221" t="s">
        <v>3057</v>
      </c>
      <c r="E4171" s="186">
        <v>46293</v>
      </c>
      <c r="F4171" t="s">
        <v>16141</v>
      </c>
      <c r="G4171" s="183" t="s">
        <v>16145</v>
      </c>
      <c r="H4171" t="s">
        <v>16146</v>
      </c>
    </row>
    <row r="4172" spans="1:8" x14ac:dyDescent="0.2">
      <c r="A4172" s="183" t="s">
        <v>13256</v>
      </c>
      <c r="B4172" t="s">
        <v>15557</v>
      </c>
      <c r="C4172">
        <v>55</v>
      </c>
      <c r="D4172" s="221" t="s">
        <v>3057</v>
      </c>
      <c r="E4172" s="186">
        <v>46293</v>
      </c>
      <c r="F4172" t="s">
        <v>16141</v>
      </c>
      <c r="G4172" s="183" t="s">
        <v>16145</v>
      </c>
      <c r="H4172" t="s">
        <v>16146</v>
      </c>
    </row>
    <row r="4173" spans="1:8" x14ac:dyDescent="0.2">
      <c r="A4173" s="183" t="s">
        <v>13257</v>
      </c>
      <c r="B4173" t="s">
        <v>15558</v>
      </c>
      <c r="C4173">
        <v>1</v>
      </c>
      <c r="D4173" s="221" t="s">
        <v>3057</v>
      </c>
      <c r="E4173" s="186">
        <v>46293</v>
      </c>
      <c r="F4173" t="s">
        <v>16141</v>
      </c>
      <c r="G4173" s="183" t="s">
        <v>16145</v>
      </c>
      <c r="H4173" t="s">
        <v>16146</v>
      </c>
    </row>
    <row r="4174" spans="1:8" x14ac:dyDescent="0.2">
      <c r="A4174" s="183" t="s">
        <v>13258</v>
      </c>
      <c r="B4174" t="s">
        <v>15559</v>
      </c>
      <c r="C4174">
        <v>51</v>
      </c>
      <c r="D4174" s="221" t="s">
        <v>3057</v>
      </c>
      <c r="E4174" s="186">
        <v>46293</v>
      </c>
      <c r="F4174" t="s">
        <v>16141</v>
      </c>
      <c r="G4174" s="183" t="s">
        <v>16145</v>
      </c>
      <c r="H4174" t="s">
        <v>16146</v>
      </c>
    </row>
    <row r="4175" spans="1:8" x14ac:dyDescent="0.2">
      <c r="A4175" s="183" t="s">
        <v>13259</v>
      </c>
      <c r="B4175" t="s">
        <v>15560</v>
      </c>
      <c r="C4175">
        <v>53</v>
      </c>
      <c r="D4175" s="221" t="s">
        <v>3057</v>
      </c>
      <c r="E4175" s="186">
        <v>46293</v>
      </c>
      <c r="F4175" t="s">
        <v>16141</v>
      </c>
      <c r="G4175" s="183" t="s">
        <v>16145</v>
      </c>
      <c r="H4175" t="s">
        <v>16146</v>
      </c>
    </row>
    <row r="4176" spans="1:8" x14ac:dyDescent="0.2">
      <c r="A4176" s="183" t="s">
        <v>13260</v>
      </c>
      <c r="B4176" t="s">
        <v>15561</v>
      </c>
      <c r="C4176">
        <v>45</v>
      </c>
      <c r="D4176" s="221" t="s">
        <v>3057</v>
      </c>
      <c r="E4176" s="186">
        <v>46293</v>
      </c>
      <c r="F4176" t="s">
        <v>16141</v>
      </c>
      <c r="G4176" s="183" t="s">
        <v>16145</v>
      </c>
      <c r="H4176" t="s">
        <v>16146</v>
      </c>
    </row>
    <row r="4177" spans="1:8" x14ac:dyDescent="0.2">
      <c r="A4177" s="183" t="s">
        <v>13261</v>
      </c>
      <c r="B4177" t="s">
        <v>15562</v>
      </c>
      <c r="C4177">
        <v>263</v>
      </c>
      <c r="D4177" s="221" t="s">
        <v>3057</v>
      </c>
      <c r="E4177" s="186">
        <v>46293</v>
      </c>
      <c r="F4177" t="s">
        <v>16141</v>
      </c>
      <c r="G4177" s="183" t="s">
        <v>16145</v>
      </c>
      <c r="H4177" t="s">
        <v>16146</v>
      </c>
    </row>
    <row r="4178" spans="1:8" x14ac:dyDescent="0.2">
      <c r="A4178" s="183" t="s">
        <v>13262</v>
      </c>
      <c r="B4178" t="s">
        <v>15563</v>
      </c>
      <c r="C4178">
        <v>169</v>
      </c>
      <c r="D4178" s="221" t="s">
        <v>3057</v>
      </c>
      <c r="E4178" s="186">
        <v>46293</v>
      </c>
      <c r="F4178" t="s">
        <v>16141</v>
      </c>
      <c r="G4178" s="183" t="s">
        <v>16145</v>
      </c>
      <c r="H4178" t="s">
        <v>16146</v>
      </c>
    </row>
    <row r="4179" spans="1:8" x14ac:dyDescent="0.2">
      <c r="A4179" s="183" t="s">
        <v>13263</v>
      </c>
      <c r="B4179" t="s">
        <v>15564</v>
      </c>
      <c r="C4179">
        <v>3</v>
      </c>
      <c r="D4179" s="221" t="s">
        <v>3057</v>
      </c>
      <c r="E4179" s="186">
        <v>46293</v>
      </c>
      <c r="F4179" t="s">
        <v>16141</v>
      </c>
      <c r="G4179" s="183" t="s">
        <v>16145</v>
      </c>
      <c r="H4179" t="s">
        <v>16146</v>
      </c>
    </row>
    <row r="4180" spans="1:8" x14ac:dyDescent="0.2">
      <c r="A4180" s="183" t="s">
        <v>13264</v>
      </c>
      <c r="B4180" t="s">
        <v>15565</v>
      </c>
      <c r="C4180">
        <v>102</v>
      </c>
      <c r="D4180" s="221" t="s">
        <v>3057</v>
      </c>
      <c r="E4180" s="186">
        <v>46293</v>
      </c>
      <c r="F4180" t="s">
        <v>16141</v>
      </c>
      <c r="G4180" s="183" t="s">
        <v>16145</v>
      </c>
      <c r="H4180" t="s">
        <v>16146</v>
      </c>
    </row>
    <row r="4181" spans="1:8" x14ac:dyDescent="0.2">
      <c r="A4181" s="183" t="s">
        <v>13265</v>
      </c>
      <c r="B4181" t="s">
        <v>15566</v>
      </c>
      <c r="C4181">
        <v>155</v>
      </c>
      <c r="D4181" s="221" t="s">
        <v>3057</v>
      </c>
      <c r="E4181" s="186">
        <v>46293</v>
      </c>
      <c r="F4181" t="s">
        <v>16141</v>
      </c>
      <c r="G4181" s="183" t="s">
        <v>16145</v>
      </c>
      <c r="H4181" t="s">
        <v>16146</v>
      </c>
    </row>
    <row r="4182" spans="1:8" x14ac:dyDescent="0.2">
      <c r="A4182" s="183" t="s">
        <v>13266</v>
      </c>
      <c r="B4182" t="s">
        <v>15567</v>
      </c>
      <c r="C4182">
        <v>105</v>
      </c>
      <c r="D4182" s="221" t="s">
        <v>3057</v>
      </c>
      <c r="E4182" s="186">
        <v>46293</v>
      </c>
      <c r="F4182" t="s">
        <v>16141</v>
      </c>
      <c r="G4182" s="183" t="s">
        <v>16145</v>
      </c>
      <c r="H4182" t="s">
        <v>16146</v>
      </c>
    </row>
    <row r="4183" spans="1:8" x14ac:dyDescent="0.2">
      <c r="A4183" s="183" t="s">
        <v>13267</v>
      </c>
      <c r="B4183" t="s">
        <v>15568</v>
      </c>
      <c r="C4183">
        <v>107</v>
      </c>
      <c r="D4183" s="221" t="s">
        <v>3057</v>
      </c>
      <c r="E4183" s="186">
        <v>46293</v>
      </c>
      <c r="F4183" t="s">
        <v>16141</v>
      </c>
      <c r="G4183" s="183" t="s">
        <v>16145</v>
      </c>
      <c r="H4183" t="s">
        <v>16146</v>
      </c>
    </row>
    <row r="4184" spans="1:8" x14ac:dyDescent="0.2">
      <c r="A4184" s="183" t="s">
        <v>13268</v>
      </c>
      <c r="B4184" t="s">
        <v>15569</v>
      </c>
      <c r="C4184">
        <v>91</v>
      </c>
      <c r="D4184" s="221" t="s">
        <v>3057</v>
      </c>
      <c r="E4184" s="186">
        <v>46293</v>
      </c>
      <c r="F4184" t="s">
        <v>16141</v>
      </c>
      <c r="G4184" s="183" t="s">
        <v>16145</v>
      </c>
      <c r="H4184" t="s">
        <v>16146</v>
      </c>
    </row>
    <row r="4185" spans="1:8" x14ac:dyDescent="0.2">
      <c r="A4185" s="183" t="s">
        <v>13269</v>
      </c>
      <c r="B4185" t="s">
        <v>15570</v>
      </c>
      <c r="C4185">
        <v>121</v>
      </c>
      <c r="D4185" s="221" t="s">
        <v>3057</v>
      </c>
      <c r="E4185" s="186">
        <v>46293</v>
      </c>
      <c r="F4185" t="s">
        <v>16141</v>
      </c>
      <c r="G4185" s="183" t="s">
        <v>16145</v>
      </c>
      <c r="H4185" t="s">
        <v>16146</v>
      </c>
    </row>
    <row r="4186" spans="1:8" x14ac:dyDescent="0.2">
      <c r="A4186" s="183" t="s">
        <v>13270</v>
      </c>
      <c r="B4186" t="s">
        <v>15571</v>
      </c>
      <c r="C4186">
        <v>138</v>
      </c>
      <c r="D4186" s="221" t="s">
        <v>3057</v>
      </c>
      <c r="E4186" s="186">
        <v>46293</v>
      </c>
      <c r="F4186" t="s">
        <v>16141</v>
      </c>
      <c r="G4186" s="183" t="s">
        <v>16145</v>
      </c>
      <c r="H4186" t="s">
        <v>16146</v>
      </c>
    </row>
    <row r="4187" spans="1:8" x14ac:dyDescent="0.2">
      <c r="A4187" s="183" t="s">
        <v>13271</v>
      </c>
      <c r="B4187" t="s">
        <v>15572</v>
      </c>
      <c r="C4187">
        <v>91</v>
      </c>
      <c r="D4187" s="221" t="s">
        <v>3057</v>
      </c>
      <c r="E4187" s="186">
        <v>46293</v>
      </c>
      <c r="F4187" t="s">
        <v>16141</v>
      </c>
      <c r="G4187" s="183" t="s">
        <v>16145</v>
      </c>
      <c r="H4187" t="s">
        <v>16146</v>
      </c>
    </row>
    <row r="4188" spans="1:8" x14ac:dyDescent="0.2">
      <c r="A4188" s="183" t="s">
        <v>13272</v>
      </c>
      <c r="B4188" t="s">
        <v>15573</v>
      </c>
      <c r="C4188">
        <v>104</v>
      </c>
      <c r="D4188" s="221" t="s">
        <v>3057</v>
      </c>
      <c r="E4188" s="186">
        <v>46293</v>
      </c>
      <c r="F4188" t="s">
        <v>16141</v>
      </c>
      <c r="G4188" s="183" t="s">
        <v>16145</v>
      </c>
      <c r="H4188" t="s">
        <v>16146</v>
      </c>
    </row>
    <row r="4189" spans="1:8" x14ac:dyDescent="0.2">
      <c r="A4189" s="183" t="s">
        <v>13273</v>
      </c>
      <c r="B4189" t="s">
        <v>15574</v>
      </c>
      <c r="C4189">
        <v>51</v>
      </c>
      <c r="D4189" s="221" t="s">
        <v>3057</v>
      </c>
      <c r="E4189" s="186">
        <v>46293</v>
      </c>
      <c r="F4189" t="s">
        <v>16141</v>
      </c>
      <c r="G4189" s="183" t="s">
        <v>16145</v>
      </c>
      <c r="H4189" t="s">
        <v>16146</v>
      </c>
    </row>
    <row r="4190" spans="1:8" x14ac:dyDescent="0.2">
      <c r="A4190" s="183" t="s">
        <v>13274</v>
      </c>
      <c r="B4190" t="s">
        <v>15575</v>
      </c>
      <c r="C4190">
        <v>30</v>
      </c>
      <c r="D4190" s="221" t="s">
        <v>3057</v>
      </c>
      <c r="E4190" s="186">
        <v>46293</v>
      </c>
      <c r="F4190" t="s">
        <v>16141</v>
      </c>
      <c r="G4190" s="183" t="s">
        <v>16145</v>
      </c>
      <c r="H4190" t="s">
        <v>16146</v>
      </c>
    </row>
    <row r="4191" spans="1:8" x14ac:dyDescent="0.2">
      <c r="A4191" s="183" t="s">
        <v>13275</v>
      </c>
      <c r="B4191" t="s">
        <v>15576</v>
      </c>
      <c r="C4191">
        <v>94</v>
      </c>
      <c r="D4191" s="221" t="s">
        <v>3057</v>
      </c>
      <c r="E4191" s="186">
        <v>46293</v>
      </c>
      <c r="F4191" t="s">
        <v>16141</v>
      </c>
      <c r="G4191" s="183" t="s">
        <v>16145</v>
      </c>
      <c r="H4191" t="s">
        <v>16146</v>
      </c>
    </row>
    <row r="4192" spans="1:8" x14ac:dyDescent="0.2">
      <c r="A4192" s="183" t="s">
        <v>13276</v>
      </c>
      <c r="B4192" t="s">
        <v>15577</v>
      </c>
      <c r="C4192">
        <v>160</v>
      </c>
      <c r="D4192" s="221" t="s">
        <v>3057</v>
      </c>
      <c r="E4192" s="186">
        <v>46293</v>
      </c>
      <c r="F4192" t="s">
        <v>16141</v>
      </c>
      <c r="G4192" s="183" t="s">
        <v>16145</v>
      </c>
      <c r="H4192" t="s">
        <v>16146</v>
      </c>
    </row>
    <row r="4193" spans="1:8" x14ac:dyDescent="0.2">
      <c r="A4193" s="183" t="s">
        <v>13277</v>
      </c>
      <c r="B4193" t="s">
        <v>15578</v>
      </c>
      <c r="C4193">
        <v>150</v>
      </c>
      <c r="D4193" s="221" t="s">
        <v>3057</v>
      </c>
      <c r="E4193" s="186">
        <v>46293</v>
      </c>
      <c r="F4193" t="s">
        <v>16141</v>
      </c>
      <c r="G4193" s="183" t="s">
        <v>16145</v>
      </c>
      <c r="H4193" t="s">
        <v>16146</v>
      </c>
    </row>
    <row r="4194" spans="1:8" x14ac:dyDescent="0.2">
      <c r="A4194" s="183" t="s">
        <v>13278</v>
      </c>
      <c r="B4194" t="s">
        <v>15579</v>
      </c>
      <c r="C4194">
        <v>1</v>
      </c>
      <c r="D4194" s="221" t="s">
        <v>3057</v>
      </c>
      <c r="E4194" s="186">
        <v>46293</v>
      </c>
      <c r="F4194" t="s">
        <v>16141</v>
      </c>
      <c r="G4194" s="183" t="s">
        <v>16145</v>
      </c>
      <c r="H4194" t="s">
        <v>16146</v>
      </c>
    </row>
    <row r="4195" spans="1:8" x14ac:dyDescent="0.2">
      <c r="A4195" s="183" t="s">
        <v>13279</v>
      </c>
      <c r="B4195" t="s">
        <v>15580</v>
      </c>
      <c r="C4195">
        <v>1</v>
      </c>
      <c r="D4195" s="221" t="s">
        <v>3057</v>
      </c>
      <c r="E4195" s="186">
        <v>46293</v>
      </c>
      <c r="F4195" t="s">
        <v>16141</v>
      </c>
      <c r="G4195" s="183" t="s">
        <v>16145</v>
      </c>
      <c r="H4195" t="s">
        <v>16146</v>
      </c>
    </row>
    <row r="4196" spans="1:8" x14ac:dyDescent="0.2">
      <c r="A4196" s="183" t="s">
        <v>13280</v>
      </c>
      <c r="B4196" t="s">
        <v>15581</v>
      </c>
      <c r="C4196">
        <v>2</v>
      </c>
      <c r="D4196" s="221" t="s">
        <v>3057</v>
      </c>
      <c r="E4196" s="186">
        <v>46293</v>
      </c>
      <c r="F4196" t="s">
        <v>16141</v>
      </c>
      <c r="G4196" s="183" t="s">
        <v>16145</v>
      </c>
      <c r="H4196" t="s">
        <v>16146</v>
      </c>
    </row>
    <row r="4197" spans="1:8" x14ac:dyDescent="0.2">
      <c r="A4197" s="183" t="s">
        <v>13281</v>
      </c>
      <c r="B4197" t="s">
        <v>15582</v>
      </c>
      <c r="C4197">
        <v>29</v>
      </c>
      <c r="D4197" s="221" t="s">
        <v>3057</v>
      </c>
      <c r="E4197" s="186">
        <v>46293</v>
      </c>
      <c r="F4197" t="s">
        <v>16141</v>
      </c>
      <c r="G4197" s="183" t="s">
        <v>16145</v>
      </c>
      <c r="H4197" t="s">
        <v>16146</v>
      </c>
    </row>
    <row r="4198" spans="1:8" x14ac:dyDescent="0.2">
      <c r="A4198" s="183" t="s">
        <v>13282</v>
      </c>
      <c r="B4198" t="s">
        <v>15583</v>
      </c>
      <c r="C4198">
        <v>16</v>
      </c>
      <c r="D4198" s="221" t="s">
        <v>3057</v>
      </c>
      <c r="E4198" s="186">
        <v>46293</v>
      </c>
      <c r="F4198" t="s">
        <v>16141</v>
      </c>
      <c r="G4198" s="183" t="s">
        <v>16145</v>
      </c>
      <c r="H4198" t="s">
        <v>16146</v>
      </c>
    </row>
    <row r="4199" spans="1:8" x14ac:dyDescent="0.2">
      <c r="A4199" s="183" t="s">
        <v>13283</v>
      </c>
      <c r="B4199" t="s">
        <v>15584</v>
      </c>
      <c r="C4199">
        <v>81</v>
      </c>
      <c r="D4199" s="221" t="s">
        <v>3057</v>
      </c>
      <c r="E4199" s="186">
        <v>46293</v>
      </c>
      <c r="F4199" t="s">
        <v>16141</v>
      </c>
      <c r="G4199" s="183" t="s">
        <v>16145</v>
      </c>
      <c r="H4199" t="s">
        <v>16146</v>
      </c>
    </row>
    <row r="4200" spans="1:8" x14ac:dyDescent="0.2">
      <c r="A4200" s="183" t="s">
        <v>13284</v>
      </c>
      <c r="B4200" t="s">
        <v>15585</v>
      </c>
      <c r="C4200">
        <v>49</v>
      </c>
      <c r="D4200" s="221" t="s">
        <v>3057</v>
      </c>
      <c r="E4200" s="186">
        <v>46293</v>
      </c>
      <c r="F4200" t="s">
        <v>16141</v>
      </c>
      <c r="G4200" s="183" t="s">
        <v>16145</v>
      </c>
      <c r="H4200" t="s">
        <v>16146</v>
      </c>
    </row>
    <row r="4201" spans="1:8" x14ac:dyDescent="0.2">
      <c r="A4201" s="183" t="s">
        <v>13285</v>
      </c>
      <c r="B4201" t="s">
        <v>15586</v>
      </c>
      <c r="C4201">
        <v>152</v>
      </c>
      <c r="D4201" s="221" t="s">
        <v>3057</v>
      </c>
      <c r="E4201" s="186">
        <v>46293</v>
      </c>
      <c r="F4201" t="s">
        <v>16141</v>
      </c>
      <c r="G4201" s="183" t="s">
        <v>16145</v>
      </c>
      <c r="H4201" t="s">
        <v>16146</v>
      </c>
    </row>
    <row r="4202" spans="1:8" x14ac:dyDescent="0.2">
      <c r="A4202" s="183" t="s">
        <v>13286</v>
      </c>
      <c r="B4202" t="s">
        <v>15587</v>
      </c>
      <c r="C4202">
        <v>163</v>
      </c>
      <c r="D4202" s="221" t="s">
        <v>3057</v>
      </c>
      <c r="E4202" s="186">
        <v>46293</v>
      </c>
      <c r="F4202" t="s">
        <v>16141</v>
      </c>
      <c r="G4202" s="183" t="s">
        <v>16145</v>
      </c>
      <c r="H4202" t="s">
        <v>16146</v>
      </c>
    </row>
    <row r="4203" spans="1:8" x14ac:dyDescent="0.2">
      <c r="A4203" s="183" t="s">
        <v>13287</v>
      </c>
      <c r="B4203" t="s">
        <v>15588</v>
      </c>
      <c r="C4203">
        <v>152</v>
      </c>
      <c r="D4203" s="221" t="s">
        <v>3057</v>
      </c>
      <c r="E4203" s="186">
        <v>46293</v>
      </c>
      <c r="F4203" t="s">
        <v>16141</v>
      </c>
      <c r="G4203" s="183" t="s">
        <v>16145</v>
      </c>
      <c r="H4203" t="s">
        <v>16146</v>
      </c>
    </row>
    <row r="4204" spans="1:8" x14ac:dyDescent="0.2">
      <c r="A4204" s="183" t="s">
        <v>13288</v>
      </c>
      <c r="B4204" t="s">
        <v>15589</v>
      </c>
      <c r="C4204">
        <v>145</v>
      </c>
      <c r="D4204" s="221" t="s">
        <v>3057</v>
      </c>
      <c r="E4204" s="186">
        <v>46293</v>
      </c>
      <c r="F4204" t="s">
        <v>16141</v>
      </c>
      <c r="G4204" s="183" t="s">
        <v>16145</v>
      </c>
      <c r="H4204" t="s">
        <v>16146</v>
      </c>
    </row>
    <row r="4205" spans="1:8" x14ac:dyDescent="0.2">
      <c r="A4205" s="183" t="s">
        <v>13289</v>
      </c>
      <c r="B4205" t="s">
        <v>15590</v>
      </c>
      <c r="C4205">
        <v>109</v>
      </c>
      <c r="D4205" s="221" t="s">
        <v>3057</v>
      </c>
      <c r="E4205" s="186">
        <v>46293</v>
      </c>
      <c r="F4205" t="s">
        <v>16141</v>
      </c>
      <c r="G4205" s="183" t="s">
        <v>16145</v>
      </c>
      <c r="H4205" t="s">
        <v>16146</v>
      </c>
    </row>
    <row r="4206" spans="1:8" x14ac:dyDescent="0.2">
      <c r="A4206" s="183" t="s">
        <v>13290</v>
      </c>
      <c r="B4206" t="s">
        <v>15591</v>
      </c>
      <c r="C4206">
        <v>5</v>
      </c>
      <c r="D4206" s="221" t="s">
        <v>3057</v>
      </c>
      <c r="E4206" s="186">
        <v>46293</v>
      </c>
      <c r="F4206" t="s">
        <v>16141</v>
      </c>
      <c r="G4206" s="183" t="s">
        <v>16145</v>
      </c>
      <c r="H4206" t="s">
        <v>16146</v>
      </c>
    </row>
    <row r="4207" spans="1:8" x14ac:dyDescent="0.2">
      <c r="A4207" s="183" t="s">
        <v>13291</v>
      </c>
      <c r="B4207" t="s">
        <v>15592</v>
      </c>
      <c r="C4207">
        <v>5</v>
      </c>
      <c r="D4207" s="221" t="s">
        <v>3057</v>
      </c>
      <c r="E4207" s="186">
        <v>46293</v>
      </c>
      <c r="F4207" t="s">
        <v>16141</v>
      </c>
      <c r="G4207" s="183" t="s">
        <v>16145</v>
      </c>
      <c r="H4207" t="s">
        <v>16146</v>
      </c>
    </row>
    <row r="4208" spans="1:8" x14ac:dyDescent="0.2">
      <c r="A4208" s="183" t="s">
        <v>13292</v>
      </c>
      <c r="B4208" t="s">
        <v>15593</v>
      </c>
      <c r="C4208">
        <v>117</v>
      </c>
      <c r="D4208" s="221" t="s">
        <v>3057</v>
      </c>
      <c r="E4208" s="186">
        <v>46293</v>
      </c>
      <c r="F4208" t="s">
        <v>16141</v>
      </c>
      <c r="G4208" s="183" t="s">
        <v>16145</v>
      </c>
      <c r="H4208" t="s">
        <v>16146</v>
      </c>
    </row>
    <row r="4209" spans="1:8" x14ac:dyDescent="0.2">
      <c r="A4209" s="183" t="s">
        <v>13293</v>
      </c>
      <c r="B4209" t="s">
        <v>15594</v>
      </c>
      <c r="C4209">
        <v>0</v>
      </c>
      <c r="D4209" s="221" t="s">
        <v>3057</v>
      </c>
      <c r="E4209" s="186">
        <v>46293</v>
      </c>
      <c r="F4209" t="s">
        <v>16141</v>
      </c>
      <c r="G4209" s="183" t="s">
        <v>16145</v>
      </c>
      <c r="H4209" t="s">
        <v>16146</v>
      </c>
    </row>
    <row r="4210" spans="1:8" x14ac:dyDescent="0.2">
      <c r="A4210" s="183" t="s">
        <v>13294</v>
      </c>
      <c r="B4210" t="s">
        <v>15595</v>
      </c>
      <c r="C4210">
        <v>0</v>
      </c>
      <c r="D4210" s="221" t="s">
        <v>3057</v>
      </c>
      <c r="E4210" s="186">
        <v>46293</v>
      </c>
      <c r="F4210" t="s">
        <v>16141</v>
      </c>
      <c r="G4210" s="183" t="s">
        <v>16145</v>
      </c>
      <c r="H4210" t="s">
        <v>16146</v>
      </c>
    </row>
    <row r="4211" spans="1:8" x14ac:dyDescent="0.2">
      <c r="A4211" s="183" t="s">
        <v>13295</v>
      </c>
      <c r="B4211" t="s">
        <v>15596</v>
      </c>
      <c r="C4211">
        <v>205</v>
      </c>
      <c r="D4211" s="221" t="s">
        <v>3057</v>
      </c>
      <c r="E4211" s="186">
        <v>46293</v>
      </c>
      <c r="F4211" t="s">
        <v>16141</v>
      </c>
      <c r="G4211" s="183" t="s">
        <v>16145</v>
      </c>
      <c r="H4211" t="s">
        <v>16146</v>
      </c>
    </row>
    <row r="4212" spans="1:8" x14ac:dyDescent="0.2">
      <c r="A4212" s="183" t="s">
        <v>13296</v>
      </c>
      <c r="B4212" t="s">
        <v>15597</v>
      </c>
      <c r="C4212">
        <v>204</v>
      </c>
      <c r="D4212" s="221" t="s">
        <v>3057</v>
      </c>
      <c r="E4212" s="186">
        <v>46293</v>
      </c>
      <c r="F4212" t="s">
        <v>16141</v>
      </c>
      <c r="G4212" s="183" t="s">
        <v>16145</v>
      </c>
      <c r="H4212" t="s">
        <v>16146</v>
      </c>
    </row>
    <row r="4213" spans="1:8" x14ac:dyDescent="0.2">
      <c r="A4213" s="183" t="s">
        <v>13297</v>
      </c>
      <c r="B4213" t="s">
        <v>15598</v>
      </c>
      <c r="C4213">
        <v>7</v>
      </c>
      <c r="D4213" s="221" t="s">
        <v>3057</v>
      </c>
      <c r="E4213" s="186">
        <v>46293</v>
      </c>
      <c r="F4213" t="s">
        <v>16141</v>
      </c>
      <c r="G4213" s="183" t="s">
        <v>16145</v>
      </c>
      <c r="H4213" t="s">
        <v>16146</v>
      </c>
    </row>
    <row r="4214" spans="1:8" x14ac:dyDescent="0.2">
      <c r="A4214" s="183" t="s">
        <v>13298</v>
      </c>
      <c r="B4214" t="s">
        <v>15599</v>
      </c>
      <c r="C4214">
        <v>38</v>
      </c>
      <c r="D4214" s="221" t="s">
        <v>3057</v>
      </c>
      <c r="E4214" s="186">
        <v>46293</v>
      </c>
      <c r="F4214" t="s">
        <v>16141</v>
      </c>
      <c r="G4214" s="183" t="s">
        <v>16145</v>
      </c>
      <c r="H4214" t="s">
        <v>16146</v>
      </c>
    </row>
    <row r="4215" spans="1:8" x14ac:dyDescent="0.2">
      <c r="A4215" s="183" t="s">
        <v>13299</v>
      </c>
      <c r="B4215" t="s">
        <v>15600</v>
      </c>
      <c r="C4215">
        <v>169</v>
      </c>
      <c r="D4215" s="221" t="s">
        <v>3057</v>
      </c>
      <c r="E4215" s="186">
        <v>46293</v>
      </c>
      <c r="F4215" t="s">
        <v>16141</v>
      </c>
      <c r="G4215" s="183" t="s">
        <v>16145</v>
      </c>
      <c r="H4215" t="s">
        <v>16146</v>
      </c>
    </row>
    <row r="4216" spans="1:8" x14ac:dyDescent="0.2">
      <c r="A4216" s="183" t="s">
        <v>13300</v>
      </c>
      <c r="B4216" t="s">
        <v>15601</v>
      </c>
      <c r="C4216">
        <v>65</v>
      </c>
      <c r="D4216" s="221" t="s">
        <v>3057</v>
      </c>
      <c r="E4216" s="186">
        <v>46293</v>
      </c>
      <c r="F4216" t="s">
        <v>16141</v>
      </c>
      <c r="G4216" s="183" t="s">
        <v>16145</v>
      </c>
      <c r="H4216" t="s">
        <v>16146</v>
      </c>
    </row>
    <row r="4217" spans="1:8" x14ac:dyDescent="0.2">
      <c r="A4217" s="183" t="s">
        <v>13301</v>
      </c>
      <c r="B4217" t="s">
        <v>15602</v>
      </c>
      <c r="C4217">
        <v>5</v>
      </c>
      <c r="D4217" s="221" t="s">
        <v>3057</v>
      </c>
      <c r="E4217" s="186">
        <v>46293</v>
      </c>
      <c r="F4217" t="s">
        <v>16141</v>
      </c>
      <c r="G4217" s="183" t="s">
        <v>16145</v>
      </c>
      <c r="H4217" t="s">
        <v>16146</v>
      </c>
    </row>
    <row r="4218" spans="1:8" x14ac:dyDescent="0.2">
      <c r="A4218" s="183" t="s">
        <v>13302</v>
      </c>
      <c r="B4218" t="s">
        <v>15603</v>
      </c>
      <c r="C4218">
        <v>7</v>
      </c>
      <c r="D4218" s="221" t="s">
        <v>3057</v>
      </c>
      <c r="E4218" s="186">
        <v>46293</v>
      </c>
      <c r="F4218" t="s">
        <v>16141</v>
      </c>
      <c r="G4218" s="183" t="s">
        <v>16145</v>
      </c>
      <c r="H4218" t="s">
        <v>16146</v>
      </c>
    </row>
    <row r="4219" spans="1:8" x14ac:dyDescent="0.2">
      <c r="A4219" s="183" t="s">
        <v>13303</v>
      </c>
      <c r="B4219" t="s">
        <v>15604</v>
      </c>
      <c r="C4219">
        <v>91</v>
      </c>
      <c r="D4219" s="221" t="s">
        <v>3057</v>
      </c>
      <c r="E4219" s="186">
        <v>46293</v>
      </c>
      <c r="F4219" t="s">
        <v>16141</v>
      </c>
      <c r="G4219" s="183" t="s">
        <v>16145</v>
      </c>
      <c r="H4219" t="s">
        <v>16146</v>
      </c>
    </row>
    <row r="4220" spans="1:8" x14ac:dyDescent="0.2">
      <c r="A4220" s="183" t="s">
        <v>13304</v>
      </c>
      <c r="B4220" t="s">
        <v>15605</v>
      </c>
      <c r="C4220">
        <v>106</v>
      </c>
      <c r="D4220" s="221" t="s">
        <v>3057</v>
      </c>
      <c r="E4220" s="186">
        <v>46293</v>
      </c>
      <c r="F4220" t="s">
        <v>16141</v>
      </c>
      <c r="G4220" s="183" t="s">
        <v>16145</v>
      </c>
      <c r="H4220" t="s">
        <v>16146</v>
      </c>
    </row>
    <row r="4221" spans="1:8" x14ac:dyDescent="0.2">
      <c r="A4221" s="183" t="s">
        <v>13305</v>
      </c>
      <c r="B4221" t="s">
        <v>15606</v>
      </c>
      <c r="C4221">
        <v>89</v>
      </c>
      <c r="D4221" s="221" t="s">
        <v>3057</v>
      </c>
      <c r="E4221" s="186">
        <v>46293</v>
      </c>
      <c r="F4221" t="s">
        <v>16141</v>
      </c>
      <c r="G4221" s="183" t="s">
        <v>16145</v>
      </c>
      <c r="H4221" t="s">
        <v>16146</v>
      </c>
    </row>
    <row r="4222" spans="1:8" x14ac:dyDescent="0.2">
      <c r="A4222" s="183" t="s">
        <v>13306</v>
      </c>
      <c r="B4222" t="s">
        <v>15607</v>
      </c>
      <c r="C4222">
        <v>65</v>
      </c>
      <c r="D4222" s="221" t="s">
        <v>3057</v>
      </c>
      <c r="E4222" s="186">
        <v>46293</v>
      </c>
      <c r="F4222" t="s">
        <v>16141</v>
      </c>
      <c r="G4222" s="183" t="s">
        <v>16145</v>
      </c>
      <c r="H4222" t="s">
        <v>16146</v>
      </c>
    </row>
    <row r="4223" spans="1:8" x14ac:dyDescent="0.2">
      <c r="A4223" s="183" t="s">
        <v>13307</v>
      </c>
      <c r="B4223" t="s">
        <v>15608</v>
      </c>
      <c r="C4223">
        <v>18</v>
      </c>
      <c r="D4223" s="221" t="s">
        <v>3057</v>
      </c>
      <c r="E4223" s="186">
        <v>46293</v>
      </c>
      <c r="F4223" t="s">
        <v>16141</v>
      </c>
      <c r="G4223" s="183" t="s">
        <v>16145</v>
      </c>
      <c r="H4223" t="s">
        <v>16146</v>
      </c>
    </row>
    <row r="4224" spans="1:8" x14ac:dyDescent="0.2">
      <c r="A4224" s="183" t="s">
        <v>13308</v>
      </c>
      <c r="B4224" t="s">
        <v>15609</v>
      </c>
      <c r="C4224">
        <v>38</v>
      </c>
      <c r="D4224" s="221" t="s">
        <v>3057</v>
      </c>
      <c r="E4224" s="186">
        <v>46293</v>
      </c>
      <c r="F4224" t="s">
        <v>16141</v>
      </c>
      <c r="G4224" s="183" t="s">
        <v>16145</v>
      </c>
      <c r="H4224" t="s">
        <v>16146</v>
      </c>
    </row>
    <row r="4225" spans="1:8" x14ac:dyDescent="0.2">
      <c r="A4225" s="183" t="s">
        <v>13309</v>
      </c>
      <c r="B4225" t="s">
        <v>15610</v>
      </c>
      <c r="C4225">
        <v>21</v>
      </c>
      <c r="D4225" s="221" t="s">
        <v>3057</v>
      </c>
      <c r="E4225" s="186">
        <v>46293</v>
      </c>
      <c r="F4225" t="s">
        <v>16141</v>
      </c>
      <c r="G4225" s="183" t="s">
        <v>16145</v>
      </c>
      <c r="H4225" t="s">
        <v>16146</v>
      </c>
    </row>
    <row r="4226" spans="1:8" x14ac:dyDescent="0.2">
      <c r="A4226" s="183" t="s">
        <v>13310</v>
      </c>
      <c r="B4226" t="s">
        <v>15405</v>
      </c>
      <c r="C4226">
        <v>21</v>
      </c>
      <c r="D4226" s="221" t="s">
        <v>3057</v>
      </c>
      <c r="E4226" s="186">
        <v>46293</v>
      </c>
      <c r="F4226" t="s">
        <v>16141</v>
      </c>
      <c r="G4226" s="183" t="s">
        <v>16145</v>
      </c>
      <c r="H4226" t="s">
        <v>16146</v>
      </c>
    </row>
    <row r="4227" spans="1:8" x14ac:dyDescent="0.2">
      <c r="A4227" s="183" t="s">
        <v>13311</v>
      </c>
      <c r="B4227" t="s">
        <v>15611</v>
      </c>
      <c r="C4227">
        <v>80</v>
      </c>
      <c r="D4227" s="221" t="s">
        <v>3057</v>
      </c>
      <c r="E4227" s="186">
        <v>46293</v>
      </c>
      <c r="F4227" t="s">
        <v>16141</v>
      </c>
      <c r="G4227" s="183" t="s">
        <v>16145</v>
      </c>
      <c r="H4227" t="s">
        <v>16146</v>
      </c>
    </row>
    <row r="4228" spans="1:8" x14ac:dyDescent="0.2">
      <c r="A4228" s="183" t="s">
        <v>13312</v>
      </c>
      <c r="B4228" t="s">
        <v>15612</v>
      </c>
      <c r="C4228">
        <v>130</v>
      </c>
      <c r="D4228" s="221" t="s">
        <v>3057</v>
      </c>
      <c r="E4228" s="186">
        <v>46293</v>
      </c>
      <c r="F4228" t="s">
        <v>16141</v>
      </c>
      <c r="G4228" s="183" t="s">
        <v>16145</v>
      </c>
      <c r="H4228" t="s">
        <v>16146</v>
      </c>
    </row>
    <row r="4229" spans="1:8" x14ac:dyDescent="0.2">
      <c r="A4229" s="183" t="s">
        <v>13313</v>
      </c>
      <c r="B4229" t="s">
        <v>15613</v>
      </c>
      <c r="C4229">
        <v>85</v>
      </c>
      <c r="D4229" s="221" t="s">
        <v>3057</v>
      </c>
      <c r="E4229" s="186">
        <v>46293</v>
      </c>
      <c r="F4229" t="s">
        <v>16141</v>
      </c>
      <c r="G4229" s="183" t="s">
        <v>16145</v>
      </c>
      <c r="H4229" t="s">
        <v>16146</v>
      </c>
    </row>
    <row r="4230" spans="1:8" x14ac:dyDescent="0.2">
      <c r="A4230" s="183" t="s">
        <v>13314</v>
      </c>
      <c r="B4230" t="s">
        <v>15614</v>
      </c>
      <c r="C4230">
        <v>96</v>
      </c>
      <c r="D4230" s="221" t="s">
        <v>3057</v>
      </c>
      <c r="E4230" s="186">
        <v>46293</v>
      </c>
      <c r="F4230" t="s">
        <v>16141</v>
      </c>
      <c r="G4230" s="183" t="s">
        <v>16145</v>
      </c>
      <c r="H4230" t="s">
        <v>16146</v>
      </c>
    </row>
    <row r="4231" spans="1:8" x14ac:dyDescent="0.2">
      <c r="A4231" s="183" t="s">
        <v>13315</v>
      </c>
      <c r="B4231" t="s">
        <v>15615</v>
      </c>
      <c r="C4231">
        <v>52</v>
      </c>
      <c r="D4231" s="221" t="s">
        <v>3057</v>
      </c>
      <c r="E4231" s="186">
        <v>46293</v>
      </c>
      <c r="F4231" t="s">
        <v>16141</v>
      </c>
      <c r="G4231" s="183" t="s">
        <v>16145</v>
      </c>
      <c r="H4231" t="s">
        <v>16146</v>
      </c>
    </row>
    <row r="4232" spans="1:8" x14ac:dyDescent="0.2">
      <c r="A4232" s="183" t="s">
        <v>13316</v>
      </c>
      <c r="B4232" t="s">
        <v>15616</v>
      </c>
      <c r="C4232">
        <v>106</v>
      </c>
      <c r="D4232" s="221" t="s">
        <v>3057</v>
      </c>
      <c r="E4232" s="186">
        <v>46293</v>
      </c>
      <c r="F4232" t="s">
        <v>16141</v>
      </c>
      <c r="G4232" s="183" t="s">
        <v>16145</v>
      </c>
      <c r="H4232" t="s">
        <v>16146</v>
      </c>
    </row>
    <row r="4233" spans="1:8" x14ac:dyDescent="0.2">
      <c r="A4233" s="183" t="s">
        <v>13317</v>
      </c>
      <c r="B4233" t="s">
        <v>15617</v>
      </c>
      <c r="C4233">
        <v>12</v>
      </c>
      <c r="D4233" s="221" t="s">
        <v>3057</v>
      </c>
      <c r="E4233" s="186">
        <v>46293</v>
      </c>
      <c r="F4233" t="s">
        <v>16141</v>
      </c>
      <c r="G4233" s="183" t="s">
        <v>16145</v>
      </c>
      <c r="H4233" t="s">
        <v>16146</v>
      </c>
    </row>
    <row r="4234" spans="1:8" x14ac:dyDescent="0.2">
      <c r="A4234" s="183" t="s">
        <v>13318</v>
      </c>
      <c r="B4234" t="s">
        <v>15618</v>
      </c>
      <c r="C4234">
        <v>7</v>
      </c>
      <c r="D4234" s="221" t="s">
        <v>3057</v>
      </c>
      <c r="E4234" s="186">
        <v>46293</v>
      </c>
      <c r="F4234" t="s">
        <v>16141</v>
      </c>
      <c r="G4234" s="183" t="s">
        <v>16145</v>
      </c>
      <c r="H4234" t="s">
        <v>16146</v>
      </c>
    </row>
    <row r="4235" spans="1:8" x14ac:dyDescent="0.2">
      <c r="A4235" s="183" t="s">
        <v>13319</v>
      </c>
      <c r="B4235" t="s">
        <v>15619</v>
      </c>
      <c r="C4235">
        <v>10</v>
      </c>
      <c r="D4235" s="221" t="s">
        <v>3057</v>
      </c>
      <c r="E4235" s="186">
        <v>46293</v>
      </c>
      <c r="F4235" t="s">
        <v>16141</v>
      </c>
      <c r="G4235" s="183" t="s">
        <v>16145</v>
      </c>
      <c r="H4235" t="s">
        <v>16146</v>
      </c>
    </row>
    <row r="4236" spans="1:8" x14ac:dyDescent="0.2">
      <c r="A4236" s="183" t="s">
        <v>13320</v>
      </c>
      <c r="B4236" t="s">
        <v>15620</v>
      </c>
      <c r="C4236">
        <v>27</v>
      </c>
      <c r="D4236" s="221" t="s">
        <v>3057</v>
      </c>
      <c r="E4236" s="186">
        <v>46293</v>
      </c>
      <c r="F4236" t="s">
        <v>16141</v>
      </c>
      <c r="G4236" s="183" t="s">
        <v>16145</v>
      </c>
      <c r="H4236" t="s">
        <v>16146</v>
      </c>
    </row>
    <row r="4237" spans="1:8" x14ac:dyDescent="0.2">
      <c r="A4237" s="183" t="s">
        <v>13321</v>
      </c>
      <c r="B4237" t="s">
        <v>15317</v>
      </c>
      <c r="C4237">
        <v>20</v>
      </c>
      <c r="D4237" s="221" t="s">
        <v>3057</v>
      </c>
      <c r="E4237" s="186">
        <v>46293</v>
      </c>
      <c r="F4237" t="s">
        <v>16141</v>
      </c>
      <c r="G4237" s="183" t="s">
        <v>16145</v>
      </c>
      <c r="H4237" t="s">
        <v>16146</v>
      </c>
    </row>
    <row r="4238" spans="1:8" x14ac:dyDescent="0.2">
      <c r="A4238" s="183" t="s">
        <v>13322</v>
      </c>
      <c r="B4238" t="s">
        <v>15621</v>
      </c>
      <c r="C4238">
        <v>150</v>
      </c>
      <c r="D4238" s="221" t="s">
        <v>3057</v>
      </c>
      <c r="E4238" s="186">
        <v>46293</v>
      </c>
      <c r="F4238" t="s">
        <v>16141</v>
      </c>
      <c r="G4238" s="183" t="s">
        <v>16145</v>
      </c>
      <c r="H4238" t="s">
        <v>16146</v>
      </c>
    </row>
    <row r="4239" spans="1:8" x14ac:dyDescent="0.2">
      <c r="A4239" s="183" t="s">
        <v>13323</v>
      </c>
      <c r="B4239" t="s">
        <v>15622</v>
      </c>
      <c r="C4239">
        <v>0</v>
      </c>
      <c r="D4239" s="221" t="s">
        <v>3057</v>
      </c>
      <c r="E4239" s="186">
        <v>46293</v>
      </c>
      <c r="F4239" t="s">
        <v>16141</v>
      </c>
      <c r="G4239" s="183" t="s">
        <v>16145</v>
      </c>
      <c r="H4239" t="s">
        <v>16146</v>
      </c>
    </row>
    <row r="4240" spans="1:8" x14ac:dyDescent="0.2">
      <c r="A4240" s="183" t="s">
        <v>13324</v>
      </c>
      <c r="B4240" t="s">
        <v>15623</v>
      </c>
      <c r="C4240">
        <v>0</v>
      </c>
      <c r="D4240" s="221" t="s">
        <v>3057</v>
      </c>
      <c r="E4240" s="186">
        <v>46293</v>
      </c>
      <c r="F4240" t="s">
        <v>16141</v>
      </c>
      <c r="G4240" s="183" t="s">
        <v>16145</v>
      </c>
      <c r="H4240" t="s">
        <v>16146</v>
      </c>
    </row>
    <row r="4241" spans="1:8" x14ac:dyDescent="0.2">
      <c r="A4241" s="183" t="s">
        <v>13325</v>
      </c>
      <c r="B4241" t="s">
        <v>15624</v>
      </c>
      <c r="C4241">
        <v>11</v>
      </c>
      <c r="D4241" s="221" t="s">
        <v>3057</v>
      </c>
      <c r="E4241" s="186">
        <v>46293</v>
      </c>
      <c r="F4241" t="s">
        <v>16141</v>
      </c>
      <c r="G4241" s="183" t="s">
        <v>16145</v>
      </c>
      <c r="H4241" t="s">
        <v>16146</v>
      </c>
    </row>
    <row r="4242" spans="1:8" x14ac:dyDescent="0.2">
      <c r="A4242" s="183" t="s">
        <v>13326</v>
      </c>
      <c r="B4242" t="s">
        <v>15625</v>
      </c>
      <c r="C4242">
        <v>12</v>
      </c>
      <c r="D4242" s="221" t="s">
        <v>3057</v>
      </c>
      <c r="E4242" s="186">
        <v>46293</v>
      </c>
      <c r="F4242" t="s">
        <v>16141</v>
      </c>
      <c r="G4242" s="183" t="s">
        <v>16145</v>
      </c>
      <c r="H4242" t="s">
        <v>16146</v>
      </c>
    </row>
    <row r="4243" spans="1:8" x14ac:dyDescent="0.2">
      <c r="A4243" s="183" t="s">
        <v>13327</v>
      </c>
      <c r="B4243" t="s">
        <v>15626</v>
      </c>
      <c r="C4243">
        <v>14</v>
      </c>
      <c r="D4243" s="221" t="s">
        <v>3057</v>
      </c>
      <c r="E4243" s="186">
        <v>46293</v>
      </c>
      <c r="F4243" t="s">
        <v>16141</v>
      </c>
      <c r="G4243" s="183" t="s">
        <v>16145</v>
      </c>
      <c r="H4243" t="s">
        <v>16146</v>
      </c>
    </row>
    <row r="4244" spans="1:8" x14ac:dyDescent="0.2">
      <c r="A4244" s="183" t="s">
        <v>13328</v>
      </c>
      <c r="B4244" t="s">
        <v>15627</v>
      </c>
      <c r="C4244">
        <v>7</v>
      </c>
      <c r="D4244" s="221" t="s">
        <v>3057</v>
      </c>
      <c r="E4244" s="186">
        <v>46293</v>
      </c>
      <c r="F4244" t="s">
        <v>16141</v>
      </c>
      <c r="G4244" s="183" t="s">
        <v>16145</v>
      </c>
      <c r="H4244" t="s">
        <v>16146</v>
      </c>
    </row>
    <row r="4245" spans="1:8" x14ac:dyDescent="0.2">
      <c r="A4245" s="183" t="s">
        <v>13329</v>
      </c>
      <c r="B4245" t="s">
        <v>15319</v>
      </c>
      <c r="C4245">
        <v>114</v>
      </c>
      <c r="D4245" s="221" t="s">
        <v>3057</v>
      </c>
      <c r="E4245" s="186">
        <v>46293</v>
      </c>
      <c r="F4245" t="s">
        <v>16141</v>
      </c>
      <c r="G4245" s="183" t="s">
        <v>16145</v>
      </c>
      <c r="H4245" t="s">
        <v>16146</v>
      </c>
    </row>
    <row r="4246" spans="1:8" x14ac:dyDescent="0.2">
      <c r="A4246" s="183" t="s">
        <v>13330</v>
      </c>
      <c r="B4246" t="s">
        <v>15628</v>
      </c>
      <c r="C4246">
        <v>18</v>
      </c>
      <c r="D4246" s="221" t="s">
        <v>3057</v>
      </c>
      <c r="E4246" s="186">
        <v>46293</v>
      </c>
      <c r="F4246" t="s">
        <v>16141</v>
      </c>
      <c r="G4246" s="183" t="s">
        <v>16145</v>
      </c>
      <c r="H4246" t="s">
        <v>16146</v>
      </c>
    </row>
    <row r="4247" spans="1:8" x14ac:dyDescent="0.2">
      <c r="A4247" s="183" t="s">
        <v>13331</v>
      </c>
      <c r="B4247" t="s">
        <v>15629</v>
      </c>
      <c r="C4247">
        <v>21</v>
      </c>
      <c r="D4247" s="221" t="s">
        <v>3057</v>
      </c>
      <c r="E4247" s="186">
        <v>46293</v>
      </c>
      <c r="F4247" t="s">
        <v>16141</v>
      </c>
      <c r="G4247" s="183" t="s">
        <v>16145</v>
      </c>
      <c r="H4247" t="s">
        <v>16146</v>
      </c>
    </row>
    <row r="4248" spans="1:8" x14ac:dyDescent="0.2">
      <c r="A4248" s="183" t="s">
        <v>13332</v>
      </c>
      <c r="B4248" t="s">
        <v>16080</v>
      </c>
      <c r="C4248">
        <v>56</v>
      </c>
      <c r="D4248" s="221" t="s">
        <v>3057</v>
      </c>
      <c r="E4248" s="186">
        <v>46293</v>
      </c>
      <c r="F4248" t="s">
        <v>16141</v>
      </c>
      <c r="G4248" s="183" t="s">
        <v>16145</v>
      </c>
      <c r="H4248" t="s">
        <v>16146</v>
      </c>
    </row>
    <row r="4249" spans="1:8" x14ac:dyDescent="0.2">
      <c r="A4249" s="183" t="s">
        <v>13333</v>
      </c>
      <c r="B4249" t="s">
        <v>15630</v>
      </c>
      <c r="C4249">
        <v>5</v>
      </c>
      <c r="D4249" s="221" t="s">
        <v>3057</v>
      </c>
      <c r="E4249" s="186">
        <v>46293</v>
      </c>
      <c r="F4249" t="s">
        <v>16141</v>
      </c>
      <c r="G4249" s="183" t="s">
        <v>16145</v>
      </c>
      <c r="H4249" t="s">
        <v>16146</v>
      </c>
    </row>
    <row r="4250" spans="1:8" x14ac:dyDescent="0.2">
      <c r="A4250" s="183" t="s">
        <v>13334</v>
      </c>
      <c r="B4250" t="s">
        <v>15631</v>
      </c>
      <c r="C4250">
        <v>5</v>
      </c>
      <c r="D4250" s="221" t="s">
        <v>3057</v>
      </c>
      <c r="E4250" s="186">
        <v>46293</v>
      </c>
      <c r="F4250" t="s">
        <v>16141</v>
      </c>
      <c r="G4250" s="183" t="s">
        <v>16145</v>
      </c>
      <c r="H4250" t="s">
        <v>16146</v>
      </c>
    </row>
    <row r="4251" spans="1:8" x14ac:dyDescent="0.2">
      <c r="A4251" s="183" t="s">
        <v>13335</v>
      </c>
      <c r="B4251" t="s">
        <v>15630</v>
      </c>
      <c r="C4251">
        <v>14</v>
      </c>
      <c r="D4251" s="221" t="s">
        <v>3057</v>
      </c>
      <c r="E4251" s="186">
        <v>46293</v>
      </c>
      <c r="F4251" t="s">
        <v>16141</v>
      </c>
      <c r="G4251" s="183" t="s">
        <v>16145</v>
      </c>
      <c r="H4251" t="s">
        <v>16146</v>
      </c>
    </row>
    <row r="4252" spans="1:8" x14ac:dyDescent="0.2">
      <c r="A4252" s="183" t="s">
        <v>13336</v>
      </c>
      <c r="B4252" t="s">
        <v>15631</v>
      </c>
      <c r="C4252">
        <v>14</v>
      </c>
      <c r="D4252" s="221" t="s">
        <v>3057</v>
      </c>
      <c r="E4252" s="186">
        <v>46293</v>
      </c>
      <c r="F4252" t="s">
        <v>16141</v>
      </c>
      <c r="G4252" s="183" t="s">
        <v>16145</v>
      </c>
      <c r="H4252" t="s">
        <v>16146</v>
      </c>
    </row>
    <row r="4253" spans="1:8" x14ac:dyDescent="0.2">
      <c r="A4253" s="183" t="s">
        <v>13337</v>
      </c>
      <c r="B4253" t="s">
        <v>15632</v>
      </c>
      <c r="C4253">
        <v>0</v>
      </c>
      <c r="D4253" s="221" t="s">
        <v>3057</v>
      </c>
      <c r="E4253" s="186">
        <v>46293</v>
      </c>
      <c r="F4253" t="s">
        <v>16141</v>
      </c>
      <c r="G4253" s="183" t="s">
        <v>16145</v>
      </c>
      <c r="H4253" t="s">
        <v>16146</v>
      </c>
    </row>
    <row r="4254" spans="1:8" x14ac:dyDescent="0.2">
      <c r="A4254" s="183" t="s">
        <v>13338</v>
      </c>
      <c r="B4254" t="s">
        <v>15634</v>
      </c>
      <c r="C4254">
        <v>0</v>
      </c>
      <c r="D4254" s="221" t="s">
        <v>3057</v>
      </c>
      <c r="E4254" s="186">
        <v>46293</v>
      </c>
      <c r="F4254" t="s">
        <v>16141</v>
      </c>
      <c r="G4254" s="183" t="s">
        <v>16145</v>
      </c>
      <c r="H4254" t="s">
        <v>16146</v>
      </c>
    </row>
    <row r="4255" spans="1:8" x14ac:dyDescent="0.2">
      <c r="A4255" s="183" t="s">
        <v>13339</v>
      </c>
      <c r="B4255" t="s">
        <v>15635</v>
      </c>
      <c r="C4255">
        <v>15</v>
      </c>
      <c r="D4255" s="221" t="s">
        <v>3057</v>
      </c>
      <c r="E4255" s="186">
        <v>46293</v>
      </c>
      <c r="F4255" t="s">
        <v>16141</v>
      </c>
      <c r="G4255" s="183" t="s">
        <v>16145</v>
      </c>
      <c r="H4255" t="s">
        <v>16146</v>
      </c>
    </row>
    <row r="4256" spans="1:8" x14ac:dyDescent="0.2">
      <c r="A4256" s="183" t="s">
        <v>13340</v>
      </c>
      <c r="B4256" t="s">
        <v>15636</v>
      </c>
      <c r="C4256">
        <v>0</v>
      </c>
      <c r="D4256" s="221" t="s">
        <v>3057</v>
      </c>
      <c r="E4256" s="186">
        <v>46293</v>
      </c>
      <c r="F4256" t="s">
        <v>16141</v>
      </c>
      <c r="G4256" s="183" t="s">
        <v>16145</v>
      </c>
      <c r="H4256" t="s">
        <v>16146</v>
      </c>
    </row>
    <row r="4257" spans="1:8" x14ac:dyDescent="0.2">
      <c r="A4257" s="183" t="s">
        <v>13341</v>
      </c>
      <c r="B4257" t="s">
        <v>15637</v>
      </c>
      <c r="C4257">
        <v>11</v>
      </c>
      <c r="D4257" s="221" t="s">
        <v>3057</v>
      </c>
      <c r="E4257" s="186">
        <v>46293</v>
      </c>
      <c r="F4257" t="s">
        <v>16141</v>
      </c>
      <c r="G4257" s="183" t="s">
        <v>16145</v>
      </c>
      <c r="H4257" t="s">
        <v>16146</v>
      </c>
    </row>
    <row r="4258" spans="1:8" x14ac:dyDescent="0.2">
      <c r="A4258" s="183" t="s">
        <v>13342</v>
      </c>
      <c r="B4258" t="s">
        <v>15638</v>
      </c>
      <c r="C4258">
        <v>113</v>
      </c>
      <c r="D4258" s="221" t="s">
        <v>3057</v>
      </c>
      <c r="E4258" s="186">
        <v>46293</v>
      </c>
      <c r="F4258" t="s">
        <v>16141</v>
      </c>
      <c r="G4258" s="183" t="s">
        <v>16145</v>
      </c>
      <c r="H4258" t="s">
        <v>16146</v>
      </c>
    </row>
    <row r="4259" spans="1:8" x14ac:dyDescent="0.2">
      <c r="A4259" s="183" t="s">
        <v>13343</v>
      </c>
      <c r="B4259" t="s">
        <v>15639</v>
      </c>
      <c r="C4259">
        <v>1090</v>
      </c>
      <c r="D4259" s="221" t="s">
        <v>3057</v>
      </c>
      <c r="E4259" s="186">
        <v>46293</v>
      </c>
      <c r="F4259" t="s">
        <v>16141</v>
      </c>
      <c r="G4259" s="183" t="s">
        <v>16145</v>
      </c>
      <c r="H4259" t="s">
        <v>16146</v>
      </c>
    </row>
    <row r="4260" spans="1:8" x14ac:dyDescent="0.2">
      <c r="A4260" s="183" t="s">
        <v>13344</v>
      </c>
      <c r="B4260" t="s">
        <v>15640</v>
      </c>
      <c r="C4260">
        <v>36</v>
      </c>
      <c r="D4260" s="221" t="s">
        <v>3057</v>
      </c>
      <c r="E4260" s="186">
        <v>46293</v>
      </c>
      <c r="F4260" t="s">
        <v>16141</v>
      </c>
      <c r="G4260" s="183" t="s">
        <v>16145</v>
      </c>
      <c r="H4260" t="s">
        <v>16146</v>
      </c>
    </row>
    <row r="4261" spans="1:8" x14ac:dyDescent="0.2">
      <c r="A4261" s="183" t="s">
        <v>13345</v>
      </c>
      <c r="B4261" t="s">
        <v>15641</v>
      </c>
      <c r="C4261">
        <v>28</v>
      </c>
      <c r="D4261" s="221" t="s">
        <v>3057</v>
      </c>
      <c r="E4261" s="186">
        <v>46293</v>
      </c>
      <c r="F4261" t="s">
        <v>16141</v>
      </c>
      <c r="G4261" s="183" t="s">
        <v>16145</v>
      </c>
      <c r="H4261" t="s">
        <v>16146</v>
      </c>
    </row>
    <row r="4262" spans="1:8" x14ac:dyDescent="0.2">
      <c r="A4262" s="183" t="s">
        <v>13346</v>
      </c>
      <c r="B4262" t="s">
        <v>15642</v>
      </c>
      <c r="C4262">
        <v>215</v>
      </c>
      <c r="D4262" s="221" t="s">
        <v>3057</v>
      </c>
      <c r="E4262" s="186">
        <v>46293</v>
      </c>
      <c r="F4262" t="s">
        <v>16141</v>
      </c>
      <c r="G4262" s="183" t="s">
        <v>16145</v>
      </c>
      <c r="H4262" t="s">
        <v>16146</v>
      </c>
    </row>
    <row r="4263" spans="1:8" x14ac:dyDescent="0.2">
      <c r="A4263" s="183" t="s">
        <v>13347</v>
      </c>
      <c r="B4263" t="s">
        <v>15204</v>
      </c>
      <c r="C4263">
        <v>0</v>
      </c>
      <c r="D4263" s="221" t="s">
        <v>3057</v>
      </c>
      <c r="E4263" s="186">
        <v>46293</v>
      </c>
      <c r="F4263" t="s">
        <v>16141</v>
      </c>
      <c r="G4263" s="183" t="s">
        <v>16145</v>
      </c>
      <c r="H4263" t="s">
        <v>16146</v>
      </c>
    </row>
    <row r="4264" spans="1:8" x14ac:dyDescent="0.2">
      <c r="A4264" s="183" t="s">
        <v>13348</v>
      </c>
      <c r="B4264" t="s">
        <v>15643</v>
      </c>
      <c r="C4264">
        <v>10</v>
      </c>
      <c r="D4264" s="221" t="s">
        <v>3057</v>
      </c>
      <c r="E4264" s="186">
        <v>46293</v>
      </c>
      <c r="F4264" t="s">
        <v>16141</v>
      </c>
      <c r="G4264" s="183" t="s">
        <v>16145</v>
      </c>
      <c r="H4264" t="s">
        <v>16146</v>
      </c>
    </row>
    <row r="4265" spans="1:8" x14ac:dyDescent="0.2">
      <c r="A4265" s="183" t="s">
        <v>13349</v>
      </c>
      <c r="B4265" t="s">
        <v>15644</v>
      </c>
      <c r="C4265">
        <v>2</v>
      </c>
      <c r="D4265" s="221" t="s">
        <v>3057</v>
      </c>
      <c r="E4265" s="186">
        <v>46293</v>
      </c>
      <c r="F4265" t="s">
        <v>16141</v>
      </c>
      <c r="G4265" s="183" t="s">
        <v>16145</v>
      </c>
      <c r="H4265" t="s">
        <v>16146</v>
      </c>
    </row>
    <row r="4266" spans="1:8" x14ac:dyDescent="0.2">
      <c r="A4266" s="183" t="s">
        <v>13350</v>
      </c>
      <c r="B4266" t="s">
        <v>15645</v>
      </c>
      <c r="C4266">
        <v>40</v>
      </c>
      <c r="D4266" s="221" t="s">
        <v>3057</v>
      </c>
      <c r="E4266" s="186">
        <v>46293</v>
      </c>
      <c r="F4266" t="s">
        <v>16141</v>
      </c>
      <c r="G4266" s="183" t="s">
        <v>16145</v>
      </c>
      <c r="H4266" t="s">
        <v>16146</v>
      </c>
    </row>
    <row r="4267" spans="1:8" x14ac:dyDescent="0.2">
      <c r="A4267" s="183" t="s">
        <v>13351</v>
      </c>
      <c r="B4267" t="s">
        <v>15646</v>
      </c>
      <c r="C4267">
        <v>3</v>
      </c>
      <c r="D4267" s="221" t="s">
        <v>3057</v>
      </c>
      <c r="E4267" s="186">
        <v>46293</v>
      </c>
      <c r="F4267" t="s">
        <v>16141</v>
      </c>
      <c r="G4267" s="183" t="s">
        <v>16145</v>
      </c>
      <c r="H4267" t="s">
        <v>16146</v>
      </c>
    </row>
    <row r="4268" spans="1:8" x14ac:dyDescent="0.2">
      <c r="A4268" s="183" t="s">
        <v>13352</v>
      </c>
      <c r="B4268" t="s">
        <v>15647</v>
      </c>
      <c r="C4268">
        <v>2</v>
      </c>
      <c r="D4268" s="221" t="s">
        <v>3057</v>
      </c>
      <c r="E4268" s="186">
        <v>46293</v>
      </c>
      <c r="F4268" t="s">
        <v>16141</v>
      </c>
      <c r="G4268" s="183" t="s">
        <v>16145</v>
      </c>
      <c r="H4268" t="s">
        <v>16146</v>
      </c>
    </row>
    <row r="4269" spans="1:8" x14ac:dyDescent="0.2">
      <c r="A4269" s="183" t="s">
        <v>13353</v>
      </c>
      <c r="B4269" t="s">
        <v>15648</v>
      </c>
      <c r="C4269">
        <v>0</v>
      </c>
      <c r="D4269" s="221" t="s">
        <v>3057</v>
      </c>
      <c r="E4269" s="186">
        <v>46293</v>
      </c>
      <c r="F4269" t="s">
        <v>16141</v>
      </c>
      <c r="G4269" s="183" t="s">
        <v>16145</v>
      </c>
      <c r="H4269" t="s">
        <v>16146</v>
      </c>
    </row>
    <row r="4270" spans="1:8" x14ac:dyDescent="0.2">
      <c r="A4270" s="183" t="s">
        <v>13354</v>
      </c>
      <c r="B4270" t="s">
        <v>15649</v>
      </c>
      <c r="C4270">
        <v>12</v>
      </c>
      <c r="D4270" s="221" t="s">
        <v>3057</v>
      </c>
      <c r="E4270" s="186">
        <v>46293</v>
      </c>
      <c r="F4270" t="s">
        <v>16141</v>
      </c>
      <c r="G4270" s="183" t="s">
        <v>16145</v>
      </c>
      <c r="H4270" t="s">
        <v>16146</v>
      </c>
    </row>
    <row r="4271" spans="1:8" x14ac:dyDescent="0.2">
      <c r="A4271" s="183" t="s">
        <v>13355</v>
      </c>
      <c r="B4271" t="s">
        <v>15650</v>
      </c>
      <c r="C4271">
        <v>43</v>
      </c>
      <c r="D4271" s="221" t="s">
        <v>3057</v>
      </c>
      <c r="E4271" s="186">
        <v>46293</v>
      </c>
      <c r="F4271" t="s">
        <v>16141</v>
      </c>
      <c r="G4271" s="183" t="s">
        <v>16145</v>
      </c>
      <c r="H4271" t="s">
        <v>16146</v>
      </c>
    </row>
    <row r="4272" spans="1:8" x14ac:dyDescent="0.2">
      <c r="A4272" s="183" t="s">
        <v>13356</v>
      </c>
      <c r="B4272" t="s">
        <v>15651</v>
      </c>
      <c r="C4272">
        <v>14</v>
      </c>
      <c r="D4272" s="221" t="s">
        <v>3057</v>
      </c>
      <c r="E4272" s="186">
        <v>46293</v>
      </c>
      <c r="F4272" t="s">
        <v>16141</v>
      </c>
      <c r="G4272" s="183" t="s">
        <v>16145</v>
      </c>
      <c r="H4272" t="s">
        <v>16146</v>
      </c>
    </row>
    <row r="4273" spans="1:8" x14ac:dyDescent="0.2">
      <c r="A4273" s="183" t="s">
        <v>13357</v>
      </c>
      <c r="B4273" t="s">
        <v>15652</v>
      </c>
      <c r="C4273">
        <v>29</v>
      </c>
      <c r="D4273" s="221" t="s">
        <v>3057</v>
      </c>
      <c r="E4273" s="186">
        <v>46293</v>
      </c>
      <c r="F4273" t="s">
        <v>16141</v>
      </c>
      <c r="G4273" s="183" t="s">
        <v>16145</v>
      </c>
      <c r="H4273" t="s">
        <v>16146</v>
      </c>
    </row>
    <row r="4274" spans="1:8" x14ac:dyDescent="0.2">
      <c r="A4274" s="183" t="s">
        <v>13358</v>
      </c>
      <c r="B4274" t="s">
        <v>15653</v>
      </c>
      <c r="C4274">
        <v>0</v>
      </c>
      <c r="D4274" s="221" t="s">
        <v>3057</v>
      </c>
      <c r="E4274" s="186">
        <v>46293</v>
      </c>
      <c r="F4274" t="s">
        <v>16141</v>
      </c>
      <c r="G4274" s="183" t="s">
        <v>16145</v>
      </c>
      <c r="H4274" t="s">
        <v>16146</v>
      </c>
    </row>
    <row r="4275" spans="1:8" x14ac:dyDescent="0.2">
      <c r="A4275" s="183" t="s">
        <v>13359</v>
      </c>
      <c r="B4275" t="s">
        <v>15654</v>
      </c>
      <c r="C4275">
        <v>0</v>
      </c>
      <c r="D4275" s="221" t="s">
        <v>3057</v>
      </c>
      <c r="E4275" s="186">
        <v>46293</v>
      </c>
      <c r="F4275" t="s">
        <v>16141</v>
      </c>
      <c r="G4275" s="183" t="s">
        <v>16145</v>
      </c>
      <c r="H4275" t="s">
        <v>16146</v>
      </c>
    </row>
    <row r="4276" spans="1:8" x14ac:dyDescent="0.2">
      <c r="A4276" s="183" t="s">
        <v>13360</v>
      </c>
      <c r="B4276" t="s">
        <v>15655</v>
      </c>
      <c r="C4276">
        <v>0</v>
      </c>
      <c r="D4276" s="221" t="s">
        <v>3057</v>
      </c>
      <c r="E4276" s="186">
        <v>46293</v>
      </c>
      <c r="F4276" t="s">
        <v>16141</v>
      </c>
      <c r="G4276" s="183" t="s">
        <v>16145</v>
      </c>
      <c r="H4276" t="s">
        <v>16146</v>
      </c>
    </row>
    <row r="4277" spans="1:8" x14ac:dyDescent="0.2">
      <c r="A4277" s="183" t="s">
        <v>13361</v>
      </c>
      <c r="B4277" t="s">
        <v>15656</v>
      </c>
      <c r="C4277">
        <v>0</v>
      </c>
      <c r="D4277" s="221" t="s">
        <v>3057</v>
      </c>
      <c r="E4277" s="186">
        <v>46293</v>
      </c>
      <c r="F4277" t="s">
        <v>16141</v>
      </c>
      <c r="G4277" s="183" t="s">
        <v>16145</v>
      </c>
      <c r="H4277" t="s">
        <v>16146</v>
      </c>
    </row>
    <row r="4278" spans="1:8" x14ac:dyDescent="0.2">
      <c r="A4278" s="183" t="s">
        <v>13362</v>
      </c>
      <c r="B4278" t="s">
        <v>15657</v>
      </c>
      <c r="C4278">
        <v>0</v>
      </c>
      <c r="D4278" s="221" t="s">
        <v>3057</v>
      </c>
      <c r="E4278" s="186">
        <v>46293</v>
      </c>
      <c r="F4278" t="s">
        <v>16141</v>
      </c>
      <c r="G4278" s="183" t="s">
        <v>16145</v>
      </c>
      <c r="H4278" t="s">
        <v>16146</v>
      </c>
    </row>
    <row r="4279" spans="1:8" x14ac:dyDescent="0.2">
      <c r="A4279" s="183" t="s">
        <v>13363</v>
      </c>
      <c r="B4279" t="s">
        <v>14689</v>
      </c>
      <c r="C4279">
        <v>0</v>
      </c>
      <c r="D4279" s="221" t="s">
        <v>3057</v>
      </c>
      <c r="E4279" s="186">
        <v>46293</v>
      </c>
      <c r="F4279" t="s">
        <v>16141</v>
      </c>
      <c r="G4279" s="183" t="s">
        <v>16145</v>
      </c>
      <c r="H4279" t="s">
        <v>16146</v>
      </c>
    </row>
    <row r="4280" spans="1:8" x14ac:dyDescent="0.2">
      <c r="A4280" s="183" t="s">
        <v>13364</v>
      </c>
      <c r="B4280" t="s">
        <v>15926</v>
      </c>
      <c r="C4280">
        <v>0</v>
      </c>
      <c r="D4280" s="221" t="s">
        <v>3057</v>
      </c>
      <c r="E4280" s="186">
        <v>46293</v>
      </c>
      <c r="F4280" t="s">
        <v>16141</v>
      </c>
      <c r="G4280" s="183" t="s">
        <v>16145</v>
      </c>
      <c r="H4280" t="s">
        <v>16146</v>
      </c>
    </row>
    <row r="4281" spans="1:8" x14ac:dyDescent="0.2">
      <c r="A4281" s="183" t="s">
        <v>13365</v>
      </c>
      <c r="B4281" t="s">
        <v>15658</v>
      </c>
      <c r="C4281">
        <v>0</v>
      </c>
      <c r="D4281" s="221" t="s">
        <v>3057</v>
      </c>
      <c r="E4281" s="186">
        <v>46293</v>
      </c>
      <c r="F4281" t="s">
        <v>16141</v>
      </c>
      <c r="G4281" s="183" t="s">
        <v>16145</v>
      </c>
      <c r="H4281" t="s">
        <v>16146</v>
      </c>
    </row>
    <row r="4282" spans="1:8" x14ac:dyDescent="0.2">
      <c r="A4282" s="183" t="s">
        <v>13366</v>
      </c>
      <c r="B4282" t="s">
        <v>15659</v>
      </c>
      <c r="C4282">
        <v>0</v>
      </c>
      <c r="D4282" s="221" t="s">
        <v>3057</v>
      </c>
      <c r="E4282" s="186">
        <v>46293</v>
      </c>
      <c r="F4282" t="s">
        <v>16141</v>
      </c>
      <c r="G4282" s="183" t="s">
        <v>16145</v>
      </c>
      <c r="H4282" t="s">
        <v>16146</v>
      </c>
    </row>
    <row r="4283" spans="1:8" x14ac:dyDescent="0.2">
      <c r="A4283" s="183" t="s">
        <v>13367</v>
      </c>
      <c r="B4283" t="s">
        <v>15660</v>
      </c>
      <c r="C4283">
        <v>0</v>
      </c>
      <c r="D4283" s="221" t="s">
        <v>3057</v>
      </c>
      <c r="E4283" s="186">
        <v>46293</v>
      </c>
      <c r="F4283" t="s">
        <v>16141</v>
      </c>
      <c r="G4283" s="183" t="s">
        <v>16145</v>
      </c>
      <c r="H4283" t="s">
        <v>16146</v>
      </c>
    </row>
    <row r="4284" spans="1:8" x14ac:dyDescent="0.2">
      <c r="A4284" s="183" t="s">
        <v>13368</v>
      </c>
      <c r="B4284" t="s">
        <v>15661</v>
      </c>
      <c r="C4284">
        <v>0</v>
      </c>
      <c r="D4284" s="221" t="s">
        <v>3057</v>
      </c>
      <c r="E4284" s="186">
        <v>46293</v>
      </c>
      <c r="F4284" t="s">
        <v>16141</v>
      </c>
      <c r="G4284" s="183" t="s">
        <v>16145</v>
      </c>
      <c r="H4284" t="s">
        <v>16146</v>
      </c>
    </row>
    <row r="4285" spans="1:8" x14ac:dyDescent="0.2">
      <c r="A4285" s="183" t="s">
        <v>13369</v>
      </c>
      <c r="B4285" t="s">
        <v>15662</v>
      </c>
      <c r="C4285">
        <v>0</v>
      </c>
      <c r="D4285" s="221" t="s">
        <v>3057</v>
      </c>
      <c r="E4285" s="186">
        <v>46293</v>
      </c>
      <c r="F4285" t="s">
        <v>16141</v>
      </c>
      <c r="G4285" s="183" t="s">
        <v>16145</v>
      </c>
      <c r="H4285" t="s">
        <v>16146</v>
      </c>
    </row>
    <row r="4286" spans="1:8" x14ac:dyDescent="0.2">
      <c r="A4286" s="183" t="s">
        <v>13370</v>
      </c>
      <c r="B4286" t="s">
        <v>15663</v>
      </c>
      <c r="C4286">
        <v>0</v>
      </c>
      <c r="D4286" s="221" t="s">
        <v>3057</v>
      </c>
      <c r="E4286" s="186">
        <v>46293</v>
      </c>
      <c r="F4286" t="s">
        <v>16141</v>
      </c>
      <c r="G4286" s="183" t="s">
        <v>16145</v>
      </c>
      <c r="H4286" t="s">
        <v>16146</v>
      </c>
    </row>
    <row r="4287" spans="1:8" x14ac:dyDescent="0.2">
      <c r="A4287" s="183" t="s">
        <v>13371</v>
      </c>
      <c r="B4287" t="s">
        <v>15664</v>
      </c>
      <c r="C4287">
        <v>0</v>
      </c>
      <c r="D4287" s="221" t="s">
        <v>3057</v>
      </c>
      <c r="E4287" s="186">
        <v>46293</v>
      </c>
      <c r="F4287" t="s">
        <v>16141</v>
      </c>
      <c r="G4287" s="183" t="s">
        <v>16145</v>
      </c>
      <c r="H4287" t="s">
        <v>16146</v>
      </c>
    </row>
    <row r="4288" spans="1:8" x14ac:dyDescent="0.2">
      <c r="A4288" s="183" t="s">
        <v>13372</v>
      </c>
      <c r="B4288" t="s">
        <v>15665</v>
      </c>
      <c r="C4288">
        <v>0</v>
      </c>
      <c r="D4288" s="221" t="s">
        <v>3057</v>
      </c>
      <c r="E4288" s="186">
        <v>46293</v>
      </c>
      <c r="F4288" t="s">
        <v>16141</v>
      </c>
      <c r="G4288" s="183" t="s">
        <v>16145</v>
      </c>
      <c r="H4288" t="s">
        <v>16146</v>
      </c>
    </row>
    <row r="4289" spans="1:8" x14ac:dyDescent="0.2">
      <c r="A4289" s="183" t="s">
        <v>13373</v>
      </c>
      <c r="B4289" t="s">
        <v>15666</v>
      </c>
      <c r="C4289">
        <v>0</v>
      </c>
      <c r="D4289" s="221" t="s">
        <v>3057</v>
      </c>
      <c r="E4289" s="186">
        <v>46293</v>
      </c>
      <c r="F4289" t="s">
        <v>16141</v>
      </c>
      <c r="G4289" s="183" t="s">
        <v>16145</v>
      </c>
      <c r="H4289" t="s">
        <v>16146</v>
      </c>
    </row>
    <row r="4290" spans="1:8" x14ac:dyDescent="0.2">
      <c r="A4290" s="183" t="s">
        <v>13374</v>
      </c>
      <c r="B4290" t="s">
        <v>15667</v>
      </c>
      <c r="C4290">
        <v>0</v>
      </c>
      <c r="D4290" s="221" t="s">
        <v>3057</v>
      </c>
      <c r="E4290" s="186">
        <v>46293</v>
      </c>
      <c r="F4290" t="s">
        <v>16141</v>
      </c>
      <c r="G4290" s="183" t="s">
        <v>16145</v>
      </c>
      <c r="H4290" t="s">
        <v>16146</v>
      </c>
    </row>
    <row r="4291" spans="1:8" x14ac:dyDescent="0.2">
      <c r="A4291" s="183" t="s">
        <v>13375</v>
      </c>
      <c r="B4291" t="s">
        <v>15668</v>
      </c>
      <c r="C4291">
        <v>0</v>
      </c>
      <c r="D4291" s="221" t="s">
        <v>3057</v>
      </c>
      <c r="E4291" s="186">
        <v>46293</v>
      </c>
      <c r="F4291" t="s">
        <v>16141</v>
      </c>
      <c r="G4291" s="183" t="s">
        <v>16145</v>
      </c>
      <c r="H4291" t="s">
        <v>16146</v>
      </c>
    </row>
    <row r="4292" spans="1:8" x14ac:dyDescent="0.2">
      <c r="A4292" s="183" t="s">
        <v>13376</v>
      </c>
      <c r="B4292" t="s">
        <v>15669</v>
      </c>
      <c r="C4292">
        <v>0</v>
      </c>
      <c r="D4292" s="221" t="s">
        <v>3057</v>
      </c>
      <c r="E4292" s="186">
        <v>46293</v>
      </c>
      <c r="F4292" t="s">
        <v>16141</v>
      </c>
      <c r="G4292" s="183" t="s">
        <v>16145</v>
      </c>
      <c r="H4292" t="s">
        <v>16146</v>
      </c>
    </row>
    <row r="4293" spans="1:8" x14ac:dyDescent="0.2">
      <c r="A4293" s="183" t="s">
        <v>13377</v>
      </c>
      <c r="B4293" t="s">
        <v>15670</v>
      </c>
      <c r="C4293">
        <v>0</v>
      </c>
      <c r="D4293" s="221" t="s">
        <v>3057</v>
      </c>
      <c r="E4293" s="186">
        <v>46293</v>
      </c>
      <c r="F4293" t="s">
        <v>16141</v>
      </c>
      <c r="G4293" s="183" t="s">
        <v>16145</v>
      </c>
      <c r="H4293" t="s">
        <v>16146</v>
      </c>
    </row>
    <row r="4294" spans="1:8" x14ac:dyDescent="0.2">
      <c r="A4294" s="183" t="s">
        <v>13378</v>
      </c>
      <c r="B4294" t="s">
        <v>15671</v>
      </c>
      <c r="C4294">
        <v>0</v>
      </c>
      <c r="D4294" s="221" t="s">
        <v>3057</v>
      </c>
      <c r="E4294" s="186">
        <v>46293</v>
      </c>
      <c r="F4294" t="s">
        <v>16141</v>
      </c>
      <c r="G4294" s="183" t="s">
        <v>16145</v>
      </c>
      <c r="H4294" t="s">
        <v>16146</v>
      </c>
    </row>
    <row r="4295" spans="1:8" x14ac:dyDescent="0.2">
      <c r="A4295" s="183" t="s">
        <v>13379</v>
      </c>
      <c r="B4295" t="s">
        <v>15672</v>
      </c>
      <c r="C4295">
        <v>0</v>
      </c>
      <c r="D4295" s="221" t="s">
        <v>3057</v>
      </c>
      <c r="E4295" s="186">
        <v>46293</v>
      </c>
      <c r="F4295" t="s">
        <v>16141</v>
      </c>
      <c r="G4295" s="183" t="s">
        <v>16145</v>
      </c>
      <c r="H4295" t="s">
        <v>16146</v>
      </c>
    </row>
    <row r="4296" spans="1:8" x14ac:dyDescent="0.2">
      <c r="A4296" s="183" t="s">
        <v>13380</v>
      </c>
      <c r="B4296" t="s">
        <v>14690</v>
      </c>
      <c r="C4296">
        <v>0</v>
      </c>
      <c r="D4296" s="221" t="s">
        <v>3057</v>
      </c>
      <c r="E4296" s="186">
        <v>46293</v>
      </c>
      <c r="F4296" t="s">
        <v>16141</v>
      </c>
      <c r="G4296" s="183" t="s">
        <v>16145</v>
      </c>
      <c r="H4296" t="s">
        <v>16146</v>
      </c>
    </row>
    <row r="4297" spans="1:8" x14ac:dyDescent="0.2">
      <c r="A4297" s="183" t="s">
        <v>13381</v>
      </c>
      <c r="B4297" t="s">
        <v>15673</v>
      </c>
      <c r="C4297">
        <v>0</v>
      </c>
      <c r="D4297" s="221" t="s">
        <v>3057</v>
      </c>
      <c r="E4297" s="186">
        <v>46293</v>
      </c>
      <c r="F4297" t="s">
        <v>16141</v>
      </c>
      <c r="G4297" s="183" t="s">
        <v>16145</v>
      </c>
      <c r="H4297" t="s">
        <v>16146</v>
      </c>
    </row>
    <row r="4298" spans="1:8" x14ac:dyDescent="0.2">
      <c r="A4298" s="183" t="s">
        <v>13382</v>
      </c>
      <c r="B4298" t="s">
        <v>15674</v>
      </c>
      <c r="C4298">
        <v>0</v>
      </c>
      <c r="D4298" s="221" t="s">
        <v>3057</v>
      </c>
      <c r="E4298" s="186">
        <v>46293</v>
      </c>
      <c r="F4298" t="s">
        <v>16141</v>
      </c>
      <c r="G4298" s="183" t="s">
        <v>16145</v>
      </c>
      <c r="H4298" t="s">
        <v>16146</v>
      </c>
    </row>
    <row r="4299" spans="1:8" x14ac:dyDescent="0.2">
      <c r="A4299" s="183" t="s">
        <v>13383</v>
      </c>
      <c r="B4299" t="s">
        <v>15675</v>
      </c>
      <c r="C4299">
        <v>0</v>
      </c>
      <c r="D4299" s="221" t="s">
        <v>3057</v>
      </c>
      <c r="E4299" s="186">
        <v>46293</v>
      </c>
      <c r="F4299" t="s">
        <v>16141</v>
      </c>
      <c r="G4299" s="183" t="s">
        <v>16145</v>
      </c>
      <c r="H4299" t="s">
        <v>16146</v>
      </c>
    </row>
    <row r="4300" spans="1:8" x14ac:dyDescent="0.2">
      <c r="A4300" s="183" t="s">
        <v>13384</v>
      </c>
      <c r="B4300" t="s">
        <v>15676</v>
      </c>
      <c r="C4300">
        <v>0</v>
      </c>
      <c r="D4300" s="221" t="s">
        <v>3057</v>
      </c>
      <c r="E4300" s="186">
        <v>46293</v>
      </c>
      <c r="F4300" t="s">
        <v>16141</v>
      </c>
      <c r="G4300" s="183" t="s">
        <v>16145</v>
      </c>
      <c r="H4300" t="s">
        <v>16146</v>
      </c>
    </row>
    <row r="4301" spans="1:8" x14ac:dyDescent="0.2">
      <c r="A4301" s="183" t="s">
        <v>13385</v>
      </c>
      <c r="B4301" t="s">
        <v>15677</v>
      </c>
      <c r="C4301">
        <v>0</v>
      </c>
      <c r="D4301" s="221" t="s">
        <v>3057</v>
      </c>
      <c r="E4301" s="186">
        <v>46293</v>
      </c>
      <c r="F4301" t="s">
        <v>16141</v>
      </c>
      <c r="G4301" s="183" t="s">
        <v>16145</v>
      </c>
      <c r="H4301" t="s">
        <v>16146</v>
      </c>
    </row>
    <row r="4302" spans="1:8" x14ac:dyDescent="0.2">
      <c r="A4302" s="183" t="s">
        <v>13386</v>
      </c>
      <c r="B4302" t="s">
        <v>15678</v>
      </c>
      <c r="C4302">
        <v>0</v>
      </c>
      <c r="D4302" s="221" t="s">
        <v>3057</v>
      </c>
      <c r="E4302" s="186">
        <v>46293</v>
      </c>
      <c r="F4302" t="s">
        <v>16141</v>
      </c>
      <c r="G4302" s="183" t="s">
        <v>16145</v>
      </c>
      <c r="H4302" t="s">
        <v>16146</v>
      </c>
    </row>
    <row r="4303" spans="1:8" x14ac:dyDescent="0.2">
      <c r="A4303" s="183" t="s">
        <v>13387</v>
      </c>
      <c r="B4303" t="s">
        <v>15679</v>
      </c>
      <c r="C4303">
        <v>0</v>
      </c>
      <c r="D4303" s="221" t="s">
        <v>3057</v>
      </c>
      <c r="E4303" s="186">
        <v>46293</v>
      </c>
      <c r="F4303" t="s">
        <v>16141</v>
      </c>
      <c r="G4303" s="183" t="s">
        <v>16145</v>
      </c>
      <c r="H4303" t="s">
        <v>16146</v>
      </c>
    </row>
    <row r="4304" spans="1:8" x14ac:dyDescent="0.2">
      <c r="A4304" s="183" t="s">
        <v>13388</v>
      </c>
      <c r="B4304" t="s">
        <v>15680</v>
      </c>
      <c r="C4304">
        <v>0</v>
      </c>
      <c r="D4304" s="221" t="s">
        <v>3057</v>
      </c>
      <c r="E4304" s="186">
        <v>46293</v>
      </c>
      <c r="F4304" t="s">
        <v>16141</v>
      </c>
      <c r="G4304" s="183" t="s">
        <v>16145</v>
      </c>
      <c r="H4304" t="s">
        <v>16146</v>
      </c>
    </row>
    <row r="4305" spans="1:8" x14ac:dyDescent="0.2">
      <c r="A4305" s="183" t="s">
        <v>13389</v>
      </c>
      <c r="B4305" t="s">
        <v>15681</v>
      </c>
      <c r="C4305">
        <v>10</v>
      </c>
      <c r="D4305" s="221" t="s">
        <v>3057</v>
      </c>
      <c r="E4305" s="186">
        <v>46293</v>
      </c>
      <c r="F4305" t="s">
        <v>16141</v>
      </c>
      <c r="G4305" s="183" t="s">
        <v>16145</v>
      </c>
      <c r="H4305" t="s">
        <v>16146</v>
      </c>
    </row>
    <row r="4306" spans="1:8" x14ac:dyDescent="0.2">
      <c r="A4306" s="183" t="s">
        <v>13390</v>
      </c>
      <c r="B4306" t="s">
        <v>15682</v>
      </c>
      <c r="C4306">
        <v>10</v>
      </c>
      <c r="D4306" s="221" t="s">
        <v>3057</v>
      </c>
      <c r="E4306" s="186">
        <v>46293</v>
      </c>
      <c r="F4306" t="s">
        <v>16141</v>
      </c>
      <c r="G4306" s="183" t="s">
        <v>16145</v>
      </c>
      <c r="H4306" t="s">
        <v>16146</v>
      </c>
    </row>
    <row r="4307" spans="1:8" x14ac:dyDescent="0.2">
      <c r="A4307" s="183" t="s">
        <v>13391</v>
      </c>
      <c r="B4307" t="s">
        <v>15683</v>
      </c>
      <c r="C4307">
        <v>0</v>
      </c>
      <c r="D4307" s="221" t="s">
        <v>3057</v>
      </c>
      <c r="E4307" s="186">
        <v>46293</v>
      </c>
      <c r="F4307" t="s">
        <v>16141</v>
      </c>
      <c r="G4307" s="183" t="s">
        <v>16145</v>
      </c>
      <c r="H4307" t="s">
        <v>16146</v>
      </c>
    </row>
    <row r="4308" spans="1:8" x14ac:dyDescent="0.2">
      <c r="A4308" s="183" t="s">
        <v>13392</v>
      </c>
      <c r="B4308" t="s">
        <v>14691</v>
      </c>
      <c r="C4308">
        <v>0</v>
      </c>
      <c r="D4308" s="221" t="s">
        <v>3057</v>
      </c>
      <c r="E4308" s="186">
        <v>46293</v>
      </c>
      <c r="F4308" t="s">
        <v>16141</v>
      </c>
      <c r="G4308" s="183" t="s">
        <v>16145</v>
      </c>
      <c r="H4308" t="s">
        <v>16146</v>
      </c>
    </row>
    <row r="4309" spans="1:8" x14ac:dyDescent="0.2">
      <c r="A4309" s="183" t="s">
        <v>13393</v>
      </c>
      <c r="B4309" t="s">
        <v>15684</v>
      </c>
      <c r="C4309">
        <v>0</v>
      </c>
      <c r="D4309" s="221" t="s">
        <v>3057</v>
      </c>
      <c r="E4309" s="186">
        <v>46293</v>
      </c>
      <c r="F4309" t="s">
        <v>16141</v>
      </c>
      <c r="G4309" s="183" t="s">
        <v>16145</v>
      </c>
      <c r="H4309" t="s">
        <v>16146</v>
      </c>
    </row>
    <row r="4310" spans="1:8" x14ac:dyDescent="0.2">
      <c r="A4310" s="183" t="s">
        <v>13394</v>
      </c>
      <c r="B4310" t="s">
        <v>15685</v>
      </c>
      <c r="C4310">
        <v>0</v>
      </c>
      <c r="D4310" s="221" t="s">
        <v>3057</v>
      </c>
      <c r="E4310" s="186">
        <v>46293</v>
      </c>
      <c r="F4310" t="s">
        <v>16141</v>
      </c>
      <c r="G4310" s="183" t="s">
        <v>16145</v>
      </c>
      <c r="H4310" t="s">
        <v>16146</v>
      </c>
    </row>
    <row r="4311" spans="1:8" x14ac:dyDescent="0.2">
      <c r="A4311" s="183" t="s">
        <v>13395</v>
      </c>
      <c r="B4311" t="s">
        <v>15686</v>
      </c>
      <c r="C4311">
        <v>0</v>
      </c>
      <c r="D4311" s="221" t="s">
        <v>3057</v>
      </c>
      <c r="E4311" s="186">
        <v>46293</v>
      </c>
      <c r="F4311" t="s">
        <v>16141</v>
      </c>
      <c r="G4311" s="183" t="s">
        <v>16145</v>
      </c>
      <c r="H4311" t="s">
        <v>16146</v>
      </c>
    </row>
    <row r="4312" spans="1:8" x14ac:dyDescent="0.2">
      <c r="A4312" s="183" t="s">
        <v>13396</v>
      </c>
      <c r="B4312" t="s">
        <v>15687</v>
      </c>
      <c r="C4312">
        <v>0</v>
      </c>
      <c r="D4312" s="221" t="s">
        <v>3057</v>
      </c>
      <c r="E4312" s="186">
        <v>46293</v>
      </c>
      <c r="F4312" t="s">
        <v>16141</v>
      </c>
      <c r="G4312" s="183" t="s">
        <v>16145</v>
      </c>
      <c r="H4312" t="s">
        <v>16146</v>
      </c>
    </row>
    <row r="4313" spans="1:8" x14ac:dyDescent="0.2">
      <c r="A4313" s="183" t="s">
        <v>13397</v>
      </c>
      <c r="B4313" t="s">
        <v>15688</v>
      </c>
      <c r="C4313">
        <v>0</v>
      </c>
      <c r="D4313" s="221" t="s">
        <v>3057</v>
      </c>
      <c r="E4313" s="186">
        <v>46293</v>
      </c>
      <c r="F4313" t="s">
        <v>16141</v>
      </c>
      <c r="G4313" s="183" t="s">
        <v>16145</v>
      </c>
      <c r="H4313" t="s">
        <v>16146</v>
      </c>
    </row>
    <row r="4314" spans="1:8" x14ac:dyDescent="0.2">
      <c r="A4314" s="183" t="s">
        <v>13398</v>
      </c>
      <c r="B4314" t="s">
        <v>15689</v>
      </c>
      <c r="C4314">
        <v>0</v>
      </c>
      <c r="D4314" s="221" t="s">
        <v>3057</v>
      </c>
      <c r="E4314" s="186">
        <v>46293</v>
      </c>
      <c r="F4314" t="s">
        <v>16141</v>
      </c>
      <c r="G4314" s="183" t="s">
        <v>16145</v>
      </c>
      <c r="H4314" t="s">
        <v>16146</v>
      </c>
    </row>
    <row r="4315" spans="1:8" x14ac:dyDescent="0.2">
      <c r="A4315" s="183" t="s">
        <v>13399</v>
      </c>
      <c r="B4315" t="s">
        <v>15690</v>
      </c>
      <c r="C4315">
        <v>0</v>
      </c>
      <c r="D4315" s="221" t="s">
        <v>3057</v>
      </c>
      <c r="E4315" s="186">
        <v>46293</v>
      </c>
      <c r="F4315" t="s">
        <v>16141</v>
      </c>
      <c r="G4315" s="183" t="s">
        <v>16145</v>
      </c>
      <c r="H4315" t="s">
        <v>16146</v>
      </c>
    </row>
    <row r="4316" spans="1:8" x14ac:dyDescent="0.2">
      <c r="A4316" s="183" t="s">
        <v>13400</v>
      </c>
      <c r="B4316" t="s">
        <v>15691</v>
      </c>
      <c r="C4316">
        <v>0</v>
      </c>
      <c r="D4316" s="221" t="s">
        <v>3057</v>
      </c>
      <c r="E4316" s="186">
        <v>46293</v>
      </c>
      <c r="F4316" t="s">
        <v>16141</v>
      </c>
      <c r="G4316" s="183" t="s">
        <v>16145</v>
      </c>
      <c r="H4316" t="s">
        <v>16146</v>
      </c>
    </row>
    <row r="4317" spans="1:8" x14ac:dyDescent="0.2">
      <c r="A4317" s="183" t="s">
        <v>13401</v>
      </c>
      <c r="B4317" t="s">
        <v>15692</v>
      </c>
      <c r="C4317">
        <v>0</v>
      </c>
      <c r="D4317" s="221" t="s">
        <v>3057</v>
      </c>
      <c r="E4317" s="186">
        <v>46293</v>
      </c>
      <c r="F4317" t="s">
        <v>16141</v>
      </c>
      <c r="G4317" s="183" t="s">
        <v>16145</v>
      </c>
      <c r="H4317" t="s">
        <v>16146</v>
      </c>
    </row>
    <row r="4318" spans="1:8" x14ac:dyDescent="0.2">
      <c r="A4318" s="183" t="s">
        <v>13402</v>
      </c>
      <c r="B4318" t="s">
        <v>15693</v>
      </c>
      <c r="C4318">
        <v>0</v>
      </c>
      <c r="D4318" s="221" t="s">
        <v>3057</v>
      </c>
      <c r="E4318" s="186">
        <v>46293</v>
      </c>
      <c r="F4318" t="s">
        <v>16141</v>
      </c>
      <c r="G4318" s="183" t="s">
        <v>16145</v>
      </c>
      <c r="H4318" t="s">
        <v>16146</v>
      </c>
    </row>
    <row r="4319" spans="1:8" x14ac:dyDescent="0.2">
      <c r="A4319" s="183" t="s">
        <v>13403</v>
      </c>
      <c r="B4319" t="s">
        <v>15694</v>
      </c>
      <c r="C4319">
        <v>0</v>
      </c>
      <c r="D4319" s="221" t="s">
        <v>3057</v>
      </c>
      <c r="E4319" s="186">
        <v>46293</v>
      </c>
      <c r="F4319" t="s">
        <v>16141</v>
      </c>
      <c r="G4319" s="183" t="s">
        <v>16145</v>
      </c>
      <c r="H4319" t="s">
        <v>16146</v>
      </c>
    </row>
    <row r="4320" spans="1:8" x14ac:dyDescent="0.2">
      <c r="A4320" s="183" t="s">
        <v>13404</v>
      </c>
      <c r="B4320" t="s">
        <v>15695</v>
      </c>
      <c r="C4320">
        <v>0</v>
      </c>
      <c r="D4320" s="221" t="s">
        <v>3057</v>
      </c>
      <c r="E4320" s="186">
        <v>46293</v>
      </c>
      <c r="F4320" t="s">
        <v>16141</v>
      </c>
      <c r="G4320" s="183" t="s">
        <v>16145</v>
      </c>
      <c r="H4320" t="s">
        <v>16146</v>
      </c>
    </row>
    <row r="4321" spans="1:8" x14ac:dyDescent="0.2">
      <c r="A4321" s="183" t="s">
        <v>14978</v>
      </c>
      <c r="B4321" t="s">
        <v>15696</v>
      </c>
      <c r="C4321">
        <v>0</v>
      </c>
      <c r="D4321" s="221" t="s">
        <v>3057</v>
      </c>
      <c r="E4321" s="186">
        <v>46293</v>
      </c>
      <c r="F4321" t="s">
        <v>16141</v>
      </c>
      <c r="G4321" s="183" t="s">
        <v>16145</v>
      </c>
      <c r="H4321" t="s">
        <v>16146</v>
      </c>
    </row>
    <row r="4322" spans="1:8" x14ac:dyDescent="0.2">
      <c r="A4322" s="183" t="s">
        <v>14982</v>
      </c>
      <c r="B4322" t="s">
        <v>15697</v>
      </c>
      <c r="C4322">
        <v>0</v>
      </c>
      <c r="D4322" s="221" t="s">
        <v>3057</v>
      </c>
      <c r="E4322" s="186">
        <v>46293</v>
      </c>
      <c r="F4322" t="s">
        <v>16141</v>
      </c>
      <c r="G4322" s="183" t="s">
        <v>16145</v>
      </c>
      <c r="H4322" t="s">
        <v>16146</v>
      </c>
    </row>
    <row r="4323" spans="1:8" x14ac:dyDescent="0.2">
      <c r="A4323" s="183" t="s">
        <v>16081</v>
      </c>
      <c r="B4323" t="s">
        <v>16082</v>
      </c>
      <c r="C4323">
        <v>0</v>
      </c>
      <c r="D4323" s="221" t="s">
        <v>3057</v>
      </c>
      <c r="E4323" s="186">
        <v>46293</v>
      </c>
      <c r="F4323" t="s">
        <v>16141</v>
      </c>
      <c r="G4323" s="183" t="s">
        <v>16145</v>
      </c>
      <c r="H4323" t="s">
        <v>16146</v>
      </c>
    </row>
    <row r="4324" spans="1:8" x14ac:dyDescent="0.2">
      <c r="A4324" s="183" t="s">
        <v>13405</v>
      </c>
      <c r="B4324" t="s">
        <v>15698</v>
      </c>
      <c r="C4324">
        <v>0</v>
      </c>
      <c r="D4324" s="221" t="s">
        <v>3057</v>
      </c>
      <c r="E4324" s="186">
        <v>46293</v>
      </c>
      <c r="F4324" t="s">
        <v>16141</v>
      </c>
      <c r="G4324" s="183" t="s">
        <v>16145</v>
      </c>
      <c r="H4324" t="s">
        <v>16146</v>
      </c>
    </row>
    <row r="4325" spans="1:8" x14ac:dyDescent="0.2">
      <c r="A4325" s="183" t="s">
        <v>13406</v>
      </c>
      <c r="B4325" t="s">
        <v>15699</v>
      </c>
      <c r="C4325">
        <v>0</v>
      </c>
      <c r="D4325" s="221" t="s">
        <v>3057</v>
      </c>
      <c r="E4325" s="186">
        <v>46293</v>
      </c>
      <c r="F4325" t="s">
        <v>16141</v>
      </c>
      <c r="G4325" s="183" t="s">
        <v>16145</v>
      </c>
      <c r="H4325" t="s">
        <v>16146</v>
      </c>
    </row>
    <row r="4326" spans="1:8" x14ac:dyDescent="0.2">
      <c r="A4326" s="183" t="s">
        <v>13407</v>
      </c>
      <c r="B4326" t="s">
        <v>15700</v>
      </c>
      <c r="C4326">
        <v>0</v>
      </c>
      <c r="D4326" s="221" t="s">
        <v>3057</v>
      </c>
      <c r="E4326" s="186">
        <v>46293</v>
      </c>
      <c r="F4326" t="s">
        <v>16141</v>
      </c>
      <c r="G4326" s="183" t="s">
        <v>16145</v>
      </c>
      <c r="H4326" t="s">
        <v>16146</v>
      </c>
    </row>
    <row r="4327" spans="1:8" x14ac:dyDescent="0.2">
      <c r="A4327" s="183" t="s">
        <v>13408</v>
      </c>
      <c r="B4327" t="s">
        <v>15701</v>
      </c>
      <c r="C4327">
        <v>0</v>
      </c>
      <c r="D4327" s="221" t="s">
        <v>3057</v>
      </c>
      <c r="E4327" s="186">
        <v>46293</v>
      </c>
      <c r="F4327" t="s">
        <v>16141</v>
      </c>
      <c r="G4327" s="183" t="s">
        <v>16145</v>
      </c>
      <c r="H4327" t="s">
        <v>16146</v>
      </c>
    </row>
    <row r="4328" spans="1:8" x14ac:dyDescent="0.2">
      <c r="A4328" s="183" t="s">
        <v>15795</v>
      </c>
      <c r="B4328" t="s">
        <v>15796</v>
      </c>
      <c r="C4328">
        <v>0</v>
      </c>
      <c r="D4328" s="221" t="s">
        <v>3057</v>
      </c>
      <c r="E4328" s="186">
        <v>46293</v>
      </c>
      <c r="F4328" t="s">
        <v>16141</v>
      </c>
      <c r="G4328" s="183" t="s">
        <v>16145</v>
      </c>
      <c r="H4328" t="s">
        <v>16146</v>
      </c>
    </row>
    <row r="4329" spans="1:8" x14ac:dyDescent="0.2">
      <c r="A4329" s="183" t="s">
        <v>13409</v>
      </c>
      <c r="B4329" t="s">
        <v>15702</v>
      </c>
      <c r="C4329">
        <v>4</v>
      </c>
      <c r="D4329" s="221" t="s">
        <v>3057</v>
      </c>
      <c r="E4329" s="186">
        <v>46293</v>
      </c>
      <c r="F4329" t="s">
        <v>16141</v>
      </c>
      <c r="G4329" s="183" t="s">
        <v>16145</v>
      </c>
      <c r="H4329" t="s">
        <v>16146</v>
      </c>
    </row>
    <row r="4330" spans="1:8" x14ac:dyDescent="0.2">
      <c r="A4330" s="183" t="s">
        <v>13410</v>
      </c>
      <c r="B4330" t="s">
        <v>15703</v>
      </c>
      <c r="C4330">
        <v>0</v>
      </c>
      <c r="D4330" s="221" t="s">
        <v>3057</v>
      </c>
      <c r="E4330" s="186">
        <v>46293</v>
      </c>
      <c r="F4330" t="s">
        <v>16141</v>
      </c>
      <c r="G4330" s="183" t="s">
        <v>16145</v>
      </c>
      <c r="H4330" t="s">
        <v>16146</v>
      </c>
    </row>
    <row r="4331" spans="1:8" x14ac:dyDescent="0.2">
      <c r="A4331" s="183" t="s">
        <v>16115</v>
      </c>
      <c r="B4331" t="s">
        <v>16116</v>
      </c>
      <c r="C4331">
        <v>0</v>
      </c>
      <c r="D4331" s="221" t="s">
        <v>3057</v>
      </c>
      <c r="E4331" s="186">
        <v>46293</v>
      </c>
      <c r="F4331" t="s">
        <v>16141</v>
      </c>
      <c r="G4331" s="183" t="s">
        <v>16145</v>
      </c>
      <c r="H4331" t="s">
        <v>16146</v>
      </c>
    </row>
    <row r="4332" spans="1:8" x14ac:dyDescent="0.2">
      <c r="A4332" s="183" t="s">
        <v>13411</v>
      </c>
      <c r="B4332" t="s">
        <v>15704</v>
      </c>
      <c r="C4332">
        <v>0</v>
      </c>
      <c r="D4332" s="221" t="s">
        <v>3057</v>
      </c>
      <c r="E4332" s="186">
        <v>46293</v>
      </c>
      <c r="F4332" t="s">
        <v>16141</v>
      </c>
      <c r="G4332" s="183" t="s">
        <v>16145</v>
      </c>
      <c r="H4332" t="s">
        <v>16146</v>
      </c>
    </row>
    <row r="4333" spans="1:8" x14ac:dyDescent="0.2">
      <c r="A4333" s="183" t="s">
        <v>13412</v>
      </c>
      <c r="B4333" t="s">
        <v>15705</v>
      </c>
      <c r="C4333">
        <v>7</v>
      </c>
      <c r="D4333" s="221" t="s">
        <v>3057</v>
      </c>
      <c r="E4333" s="186">
        <v>46293</v>
      </c>
      <c r="F4333" t="s">
        <v>16141</v>
      </c>
      <c r="G4333" s="183" t="s">
        <v>16145</v>
      </c>
      <c r="H4333" t="s">
        <v>16146</v>
      </c>
    </row>
    <row r="4334" spans="1:8" x14ac:dyDescent="0.2">
      <c r="A4334" s="183" t="s">
        <v>15254</v>
      </c>
      <c r="B4334" t="s">
        <v>15706</v>
      </c>
      <c r="C4334">
        <v>0</v>
      </c>
      <c r="D4334" s="221" t="s">
        <v>3057</v>
      </c>
      <c r="E4334" s="186">
        <v>46293</v>
      </c>
      <c r="F4334" t="s">
        <v>16141</v>
      </c>
      <c r="G4334" s="183" t="s">
        <v>16145</v>
      </c>
      <c r="H4334" t="s">
        <v>16146</v>
      </c>
    </row>
    <row r="4335" spans="1:8" x14ac:dyDescent="0.2">
      <c r="A4335" s="183" t="s">
        <v>14692</v>
      </c>
      <c r="B4335" t="s">
        <v>15707</v>
      </c>
      <c r="C4335">
        <v>0</v>
      </c>
      <c r="D4335" s="221" t="s">
        <v>3057</v>
      </c>
      <c r="E4335" s="186">
        <v>46293</v>
      </c>
      <c r="F4335" t="s">
        <v>16141</v>
      </c>
      <c r="G4335" s="183" t="s">
        <v>16145</v>
      </c>
      <c r="H4335" t="s">
        <v>16146</v>
      </c>
    </row>
    <row r="4336" spans="1:8" x14ac:dyDescent="0.2">
      <c r="A4336" s="183" t="s">
        <v>15797</v>
      </c>
      <c r="B4336" t="s">
        <v>15927</v>
      </c>
      <c r="C4336">
        <v>0</v>
      </c>
      <c r="D4336" s="221" t="s">
        <v>3057</v>
      </c>
      <c r="E4336" s="186">
        <v>46293</v>
      </c>
      <c r="F4336" t="s">
        <v>16141</v>
      </c>
      <c r="G4336" s="183" t="s">
        <v>16145</v>
      </c>
      <c r="H4336" t="s">
        <v>16146</v>
      </c>
    </row>
    <row r="4337" spans="1:8" x14ac:dyDescent="0.2">
      <c r="A4337" s="183" t="s">
        <v>14979</v>
      </c>
      <c r="B4337" t="s">
        <v>15708</v>
      </c>
      <c r="C4337">
        <v>0</v>
      </c>
      <c r="D4337" s="221" t="s">
        <v>3057</v>
      </c>
      <c r="E4337" s="186">
        <v>46293</v>
      </c>
      <c r="F4337" t="s">
        <v>16141</v>
      </c>
      <c r="G4337" s="183" t="s">
        <v>16145</v>
      </c>
      <c r="H4337" t="s">
        <v>16146</v>
      </c>
    </row>
    <row r="4338" spans="1:8" x14ac:dyDescent="0.2">
      <c r="A4338" s="183" t="s">
        <v>13413</v>
      </c>
      <c r="B4338" t="s">
        <v>15709</v>
      </c>
      <c r="C4338">
        <v>0</v>
      </c>
      <c r="D4338" s="221" t="s">
        <v>3057</v>
      </c>
      <c r="E4338" s="186">
        <v>46293</v>
      </c>
      <c r="F4338" t="s">
        <v>16141</v>
      </c>
      <c r="G4338" s="183" t="s">
        <v>16145</v>
      </c>
      <c r="H4338" t="s">
        <v>16146</v>
      </c>
    </row>
    <row r="4339" spans="1:8" x14ac:dyDescent="0.2">
      <c r="A4339" s="183" t="s">
        <v>13414</v>
      </c>
      <c r="B4339" t="s">
        <v>15710</v>
      </c>
      <c r="C4339">
        <v>0</v>
      </c>
      <c r="D4339" s="221" t="s">
        <v>3057</v>
      </c>
      <c r="E4339" s="186">
        <v>46293</v>
      </c>
      <c r="F4339" t="s">
        <v>16141</v>
      </c>
      <c r="G4339" s="183" t="s">
        <v>16145</v>
      </c>
      <c r="H4339" t="s">
        <v>16146</v>
      </c>
    </row>
    <row r="4340" spans="1:8" x14ac:dyDescent="0.2">
      <c r="A4340" s="183" t="s">
        <v>14983</v>
      </c>
      <c r="B4340" t="s">
        <v>15711</v>
      </c>
      <c r="C4340">
        <v>0</v>
      </c>
      <c r="D4340" s="221" t="s">
        <v>3057</v>
      </c>
      <c r="E4340" s="186">
        <v>46293</v>
      </c>
      <c r="F4340" t="s">
        <v>16141</v>
      </c>
      <c r="G4340" s="183" t="s">
        <v>16145</v>
      </c>
      <c r="H4340" t="s">
        <v>16146</v>
      </c>
    </row>
    <row r="4341" spans="1:8" x14ac:dyDescent="0.2">
      <c r="A4341" s="183" t="s">
        <v>15712</v>
      </c>
      <c r="B4341" t="s">
        <v>15713</v>
      </c>
      <c r="C4341">
        <v>0</v>
      </c>
      <c r="D4341" s="221" t="s">
        <v>3057</v>
      </c>
      <c r="E4341" s="186">
        <v>46293</v>
      </c>
      <c r="F4341" t="s">
        <v>16141</v>
      </c>
      <c r="G4341" s="183" t="s">
        <v>16145</v>
      </c>
      <c r="H4341" t="s">
        <v>16146</v>
      </c>
    </row>
    <row r="4342" spans="1:8" x14ac:dyDescent="0.2">
      <c r="A4342" s="183" t="s">
        <v>15714</v>
      </c>
      <c r="B4342" t="s">
        <v>15715</v>
      </c>
      <c r="C4342">
        <v>0</v>
      </c>
      <c r="D4342" s="221" t="s">
        <v>3057</v>
      </c>
      <c r="E4342" s="186">
        <v>46293</v>
      </c>
      <c r="F4342" t="s">
        <v>16141</v>
      </c>
      <c r="G4342" s="183" t="s">
        <v>16145</v>
      </c>
      <c r="H4342" t="s">
        <v>16146</v>
      </c>
    </row>
    <row r="4343" spans="1:8" x14ac:dyDescent="0.2">
      <c r="A4343" s="183" t="s">
        <v>13415</v>
      </c>
      <c r="B4343" t="s">
        <v>15716</v>
      </c>
      <c r="C4343">
        <v>0</v>
      </c>
      <c r="D4343" s="221" t="s">
        <v>3057</v>
      </c>
      <c r="E4343" s="186">
        <v>46293</v>
      </c>
      <c r="F4343" t="s">
        <v>16141</v>
      </c>
      <c r="G4343" s="183" t="s">
        <v>16145</v>
      </c>
      <c r="H4343" t="s">
        <v>16146</v>
      </c>
    </row>
    <row r="4344" spans="1:8" x14ac:dyDescent="0.2">
      <c r="A4344" s="183" t="s">
        <v>13416</v>
      </c>
      <c r="B4344" t="s">
        <v>15717</v>
      </c>
      <c r="C4344">
        <v>0</v>
      </c>
      <c r="D4344" s="221" t="s">
        <v>3057</v>
      </c>
      <c r="E4344" s="186">
        <v>46293</v>
      </c>
      <c r="F4344" t="s">
        <v>16141</v>
      </c>
      <c r="G4344" s="183" t="s">
        <v>16145</v>
      </c>
      <c r="H4344" t="s">
        <v>16146</v>
      </c>
    </row>
    <row r="4345" spans="1:8" x14ac:dyDescent="0.2">
      <c r="A4345" s="183" t="s">
        <v>14693</v>
      </c>
      <c r="B4345" t="s">
        <v>14694</v>
      </c>
      <c r="C4345">
        <v>0</v>
      </c>
      <c r="D4345" s="221" t="s">
        <v>3057</v>
      </c>
      <c r="E4345" s="186">
        <v>46293</v>
      </c>
      <c r="F4345" t="s">
        <v>16141</v>
      </c>
      <c r="G4345" s="183" t="s">
        <v>16145</v>
      </c>
      <c r="H4345" t="s">
        <v>16146</v>
      </c>
    </row>
    <row r="4346" spans="1:8" x14ac:dyDescent="0.2">
      <c r="A4346" s="183" t="s">
        <v>15718</v>
      </c>
      <c r="B4346" t="s">
        <v>15719</v>
      </c>
      <c r="C4346">
        <v>1</v>
      </c>
      <c r="D4346" s="221" t="s">
        <v>3057</v>
      </c>
      <c r="E4346" s="186">
        <v>46293</v>
      </c>
      <c r="F4346" t="s">
        <v>16141</v>
      </c>
      <c r="G4346" s="183" t="s">
        <v>16145</v>
      </c>
      <c r="H4346" t="s">
        <v>16146</v>
      </c>
    </row>
    <row r="4347" spans="1:8" x14ac:dyDescent="0.2">
      <c r="A4347" s="183" t="s">
        <v>15212</v>
      </c>
      <c r="B4347" t="s">
        <v>15213</v>
      </c>
      <c r="C4347">
        <v>0</v>
      </c>
      <c r="D4347" s="221" t="s">
        <v>3057</v>
      </c>
      <c r="E4347" s="186">
        <v>46293</v>
      </c>
      <c r="F4347" t="s">
        <v>16141</v>
      </c>
      <c r="G4347" s="183" t="s">
        <v>16145</v>
      </c>
      <c r="H4347" t="s">
        <v>16146</v>
      </c>
    </row>
    <row r="4348" spans="1:8" x14ac:dyDescent="0.2">
      <c r="A4348" s="183" t="s">
        <v>15214</v>
      </c>
      <c r="B4348" t="s">
        <v>15215</v>
      </c>
      <c r="C4348">
        <v>0</v>
      </c>
      <c r="D4348" s="221" t="s">
        <v>3057</v>
      </c>
      <c r="E4348" s="186">
        <v>46293</v>
      </c>
      <c r="F4348" t="s">
        <v>16141</v>
      </c>
      <c r="G4348" s="183" t="s">
        <v>16145</v>
      </c>
      <c r="H4348" t="s">
        <v>16146</v>
      </c>
    </row>
    <row r="4349" spans="1:8" x14ac:dyDescent="0.2">
      <c r="A4349" s="183" t="s">
        <v>15216</v>
      </c>
      <c r="B4349" t="s">
        <v>15217</v>
      </c>
      <c r="C4349">
        <v>0</v>
      </c>
      <c r="D4349" s="221" t="s">
        <v>3057</v>
      </c>
      <c r="E4349" s="186">
        <v>46293</v>
      </c>
      <c r="F4349" t="s">
        <v>16141</v>
      </c>
      <c r="G4349" s="183" t="s">
        <v>16145</v>
      </c>
      <c r="H4349" t="s">
        <v>16146</v>
      </c>
    </row>
    <row r="4350" spans="1:8" x14ac:dyDescent="0.2">
      <c r="A4350" s="183" t="s">
        <v>15218</v>
      </c>
      <c r="B4350" t="s">
        <v>15219</v>
      </c>
      <c r="C4350">
        <v>0</v>
      </c>
      <c r="D4350" s="221" t="s">
        <v>3057</v>
      </c>
      <c r="E4350" s="186">
        <v>46293</v>
      </c>
      <c r="F4350" t="s">
        <v>16141</v>
      </c>
      <c r="G4350" s="183" t="s">
        <v>16145</v>
      </c>
      <c r="H4350" t="s">
        <v>16146</v>
      </c>
    </row>
    <row r="4351" spans="1:8" x14ac:dyDescent="0.2">
      <c r="A4351" s="183" t="s">
        <v>14980</v>
      </c>
      <c r="B4351" t="s">
        <v>14981</v>
      </c>
      <c r="C4351">
        <v>0</v>
      </c>
      <c r="D4351" s="221" t="s">
        <v>3057</v>
      </c>
      <c r="E4351" s="186">
        <v>46293</v>
      </c>
      <c r="F4351" t="s">
        <v>16141</v>
      </c>
      <c r="G4351" s="183" t="s">
        <v>16145</v>
      </c>
      <c r="H4351" t="s">
        <v>16146</v>
      </c>
    </row>
    <row r="4352" spans="1:8" x14ac:dyDescent="0.2">
      <c r="A4352" s="183" t="s">
        <v>15248</v>
      </c>
      <c r="B4352" t="s">
        <v>15249</v>
      </c>
      <c r="C4352">
        <v>0</v>
      </c>
      <c r="D4352" s="221" t="s">
        <v>3057</v>
      </c>
      <c r="E4352" s="186">
        <v>46293</v>
      </c>
      <c r="F4352" t="s">
        <v>16141</v>
      </c>
      <c r="G4352" s="183" t="s">
        <v>16145</v>
      </c>
      <c r="H4352" t="s">
        <v>16146</v>
      </c>
    </row>
    <row r="4353" spans="1:8" x14ac:dyDescent="0.2">
      <c r="A4353" s="183" t="s">
        <v>15250</v>
      </c>
      <c r="B4353" t="s">
        <v>15251</v>
      </c>
      <c r="C4353">
        <v>0</v>
      </c>
      <c r="D4353" s="221" t="s">
        <v>3057</v>
      </c>
      <c r="E4353" s="186">
        <v>46293</v>
      </c>
      <c r="F4353" t="s">
        <v>16141</v>
      </c>
      <c r="G4353" s="183" t="s">
        <v>16145</v>
      </c>
      <c r="H4353" t="s">
        <v>16146</v>
      </c>
    </row>
    <row r="4354" spans="1:8" x14ac:dyDescent="0.2">
      <c r="A4354" s="183" t="s">
        <v>15252</v>
      </c>
      <c r="B4354" t="s">
        <v>15253</v>
      </c>
      <c r="C4354">
        <v>0</v>
      </c>
      <c r="D4354" s="221" t="s">
        <v>3057</v>
      </c>
      <c r="E4354" s="186">
        <v>46293</v>
      </c>
      <c r="F4354" t="s">
        <v>16141</v>
      </c>
      <c r="G4354" s="183" t="s">
        <v>16145</v>
      </c>
      <c r="H4354" t="s">
        <v>16146</v>
      </c>
    </row>
    <row r="4355" spans="1:8" x14ac:dyDescent="0.2">
      <c r="A4355" s="183" t="s">
        <v>15255</v>
      </c>
      <c r="B4355" t="s">
        <v>15256</v>
      </c>
      <c r="C4355">
        <v>0</v>
      </c>
      <c r="D4355" s="221" t="s">
        <v>3057</v>
      </c>
      <c r="E4355" s="186">
        <v>46293</v>
      </c>
      <c r="F4355" t="s">
        <v>16141</v>
      </c>
      <c r="G4355" s="183" t="s">
        <v>16145</v>
      </c>
      <c r="H4355" t="s">
        <v>16146</v>
      </c>
    </row>
    <row r="4356" spans="1:8" x14ac:dyDescent="0.2">
      <c r="A4356" s="183" t="s">
        <v>15257</v>
      </c>
      <c r="B4356" t="s">
        <v>15258</v>
      </c>
      <c r="C4356">
        <v>0</v>
      </c>
      <c r="D4356" s="221" t="s">
        <v>3057</v>
      </c>
      <c r="E4356" s="186">
        <v>46293</v>
      </c>
      <c r="F4356" t="s">
        <v>16141</v>
      </c>
      <c r="G4356" s="183" t="s">
        <v>16145</v>
      </c>
      <c r="H4356" t="s">
        <v>16146</v>
      </c>
    </row>
    <row r="4357" spans="1:8" x14ac:dyDescent="0.2">
      <c r="A4357" s="183" t="s">
        <v>15259</v>
      </c>
      <c r="B4357" t="s">
        <v>15260</v>
      </c>
      <c r="C4357">
        <v>0</v>
      </c>
      <c r="D4357" s="221" t="s">
        <v>3057</v>
      </c>
      <c r="E4357" s="186">
        <v>46293</v>
      </c>
      <c r="F4357" t="s">
        <v>16141</v>
      </c>
      <c r="G4357" s="183" t="s">
        <v>16145</v>
      </c>
      <c r="H4357" t="s">
        <v>16146</v>
      </c>
    </row>
    <row r="4358" spans="1:8" x14ac:dyDescent="0.2">
      <c r="A4358" s="183" t="s">
        <v>15261</v>
      </c>
      <c r="B4358" t="s">
        <v>15262</v>
      </c>
      <c r="C4358">
        <v>0</v>
      </c>
      <c r="D4358" s="221" t="s">
        <v>3057</v>
      </c>
      <c r="E4358" s="186">
        <v>46293</v>
      </c>
      <c r="F4358" t="s">
        <v>16141</v>
      </c>
      <c r="G4358" s="183" t="s">
        <v>16145</v>
      </c>
      <c r="H4358" t="s">
        <v>16146</v>
      </c>
    </row>
    <row r="4359" spans="1:8" x14ac:dyDescent="0.2">
      <c r="A4359" s="183" t="s">
        <v>15283</v>
      </c>
      <c r="B4359" t="s">
        <v>15284</v>
      </c>
      <c r="C4359">
        <v>0</v>
      </c>
      <c r="D4359" s="221" t="s">
        <v>3057</v>
      </c>
      <c r="E4359" s="186">
        <v>46293</v>
      </c>
      <c r="F4359" t="s">
        <v>16141</v>
      </c>
      <c r="G4359" s="183" t="s">
        <v>16145</v>
      </c>
      <c r="H4359" t="s">
        <v>16146</v>
      </c>
    </row>
    <row r="4360" spans="1:8" x14ac:dyDescent="0.2">
      <c r="A4360" s="183" t="s">
        <v>15289</v>
      </c>
      <c r="B4360" t="s">
        <v>15290</v>
      </c>
      <c r="C4360">
        <v>0</v>
      </c>
      <c r="D4360" s="221" t="s">
        <v>3057</v>
      </c>
      <c r="E4360" s="186">
        <v>46293</v>
      </c>
      <c r="F4360" t="s">
        <v>16141</v>
      </c>
      <c r="G4360" s="183" t="s">
        <v>16145</v>
      </c>
      <c r="H4360" t="s">
        <v>16146</v>
      </c>
    </row>
    <row r="4361" spans="1:8" x14ac:dyDescent="0.2">
      <c r="A4361" s="183" t="s">
        <v>15291</v>
      </c>
      <c r="B4361" t="s">
        <v>15292</v>
      </c>
      <c r="C4361">
        <v>0</v>
      </c>
      <c r="D4361" s="221" t="s">
        <v>3057</v>
      </c>
      <c r="E4361" s="186">
        <v>46293</v>
      </c>
      <c r="F4361" t="s">
        <v>16141</v>
      </c>
      <c r="G4361" s="183" t="s">
        <v>16145</v>
      </c>
      <c r="H4361" t="s">
        <v>16146</v>
      </c>
    </row>
    <row r="4362" spans="1:8" x14ac:dyDescent="0.2">
      <c r="A4362" s="183" t="s">
        <v>15293</v>
      </c>
      <c r="B4362" t="s">
        <v>15294</v>
      </c>
      <c r="C4362">
        <v>0</v>
      </c>
      <c r="D4362" s="221" t="s">
        <v>3057</v>
      </c>
      <c r="E4362" s="186">
        <v>46293</v>
      </c>
      <c r="F4362" t="s">
        <v>16141</v>
      </c>
      <c r="G4362" s="183" t="s">
        <v>16145</v>
      </c>
      <c r="H4362" t="s">
        <v>16146</v>
      </c>
    </row>
    <row r="4363" spans="1:8" x14ac:dyDescent="0.2">
      <c r="A4363" s="183" t="s">
        <v>15295</v>
      </c>
      <c r="B4363" t="s">
        <v>15296</v>
      </c>
      <c r="C4363">
        <v>0</v>
      </c>
      <c r="D4363" s="221" t="s">
        <v>3057</v>
      </c>
      <c r="E4363" s="186">
        <v>46293</v>
      </c>
      <c r="F4363" t="s">
        <v>16141</v>
      </c>
      <c r="G4363" s="183" t="s">
        <v>16145</v>
      </c>
      <c r="H4363" t="s">
        <v>16146</v>
      </c>
    </row>
    <row r="4364" spans="1:8" x14ac:dyDescent="0.2">
      <c r="A4364" s="183" t="s">
        <v>15720</v>
      </c>
      <c r="B4364" t="s">
        <v>15721</v>
      </c>
      <c r="C4364">
        <v>0</v>
      </c>
      <c r="D4364" s="221" t="s">
        <v>3057</v>
      </c>
      <c r="E4364" s="186">
        <v>46293</v>
      </c>
      <c r="F4364" t="s">
        <v>16141</v>
      </c>
      <c r="G4364" s="183" t="s">
        <v>16145</v>
      </c>
      <c r="H4364" t="s">
        <v>16146</v>
      </c>
    </row>
    <row r="4365" spans="1:8" x14ac:dyDescent="0.2">
      <c r="A4365" s="183" t="s">
        <v>15722</v>
      </c>
      <c r="B4365" t="s">
        <v>15723</v>
      </c>
      <c r="C4365">
        <v>0</v>
      </c>
      <c r="D4365" s="221" t="s">
        <v>3057</v>
      </c>
      <c r="E4365" s="186">
        <v>46293</v>
      </c>
      <c r="F4365" t="s">
        <v>16141</v>
      </c>
      <c r="G4365" s="183" t="s">
        <v>16145</v>
      </c>
      <c r="H4365" t="s">
        <v>16146</v>
      </c>
    </row>
    <row r="4366" spans="1:8" x14ac:dyDescent="0.2">
      <c r="A4366" s="183" t="s">
        <v>15733</v>
      </c>
      <c r="B4366" t="s">
        <v>15734</v>
      </c>
      <c r="C4366">
        <v>0</v>
      </c>
      <c r="D4366" s="221" t="s">
        <v>3057</v>
      </c>
      <c r="E4366" s="186">
        <v>46293</v>
      </c>
      <c r="F4366" t="s">
        <v>16141</v>
      </c>
      <c r="G4366" s="183" t="s">
        <v>16145</v>
      </c>
      <c r="H4366" t="s">
        <v>16146</v>
      </c>
    </row>
    <row r="4367" spans="1:8" x14ac:dyDescent="0.2">
      <c r="A4367" s="183" t="s">
        <v>15735</v>
      </c>
      <c r="B4367" t="s">
        <v>15736</v>
      </c>
      <c r="C4367">
        <v>0</v>
      </c>
      <c r="D4367" s="221" t="s">
        <v>3057</v>
      </c>
      <c r="E4367" s="186">
        <v>46293</v>
      </c>
      <c r="F4367" t="s">
        <v>16141</v>
      </c>
      <c r="G4367" s="183" t="s">
        <v>16145</v>
      </c>
      <c r="H4367" t="s">
        <v>16146</v>
      </c>
    </row>
    <row r="4368" spans="1:8" x14ac:dyDescent="0.2">
      <c r="A4368" s="183" t="s">
        <v>15737</v>
      </c>
      <c r="B4368" t="s">
        <v>15738</v>
      </c>
      <c r="C4368">
        <v>0</v>
      </c>
      <c r="D4368" s="221" t="s">
        <v>3057</v>
      </c>
      <c r="E4368" s="186">
        <v>46293</v>
      </c>
      <c r="F4368" t="s">
        <v>16141</v>
      </c>
      <c r="G4368" s="183" t="s">
        <v>16145</v>
      </c>
      <c r="H4368" t="s">
        <v>16146</v>
      </c>
    </row>
    <row r="4369" spans="1:8" x14ac:dyDescent="0.2">
      <c r="A4369" s="183" t="s">
        <v>15739</v>
      </c>
      <c r="B4369" t="s">
        <v>15740</v>
      </c>
      <c r="C4369">
        <v>0</v>
      </c>
      <c r="D4369" s="221" t="s">
        <v>3057</v>
      </c>
      <c r="E4369" s="186">
        <v>46293</v>
      </c>
      <c r="F4369" t="s">
        <v>16141</v>
      </c>
      <c r="G4369" s="183" t="s">
        <v>16145</v>
      </c>
      <c r="H4369" t="s">
        <v>16146</v>
      </c>
    </row>
    <row r="4370" spans="1:8" x14ac:dyDescent="0.2">
      <c r="A4370" s="183" t="s">
        <v>15741</v>
      </c>
      <c r="B4370" t="s">
        <v>15742</v>
      </c>
      <c r="C4370">
        <v>0</v>
      </c>
      <c r="D4370" s="221" t="s">
        <v>3057</v>
      </c>
      <c r="E4370" s="186">
        <v>46293</v>
      </c>
      <c r="F4370" t="s">
        <v>16141</v>
      </c>
      <c r="G4370" s="183" t="s">
        <v>16145</v>
      </c>
      <c r="H4370" t="s">
        <v>16146</v>
      </c>
    </row>
    <row r="4371" spans="1:8" x14ac:dyDescent="0.2">
      <c r="A4371" s="183" t="s">
        <v>15743</v>
      </c>
      <c r="B4371" t="s">
        <v>15744</v>
      </c>
      <c r="C4371">
        <v>0</v>
      </c>
      <c r="D4371" s="221" t="s">
        <v>3057</v>
      </c>
      <c r="E4371" s="186">
        <v>46293</v>
      </c>
      <c r="F4371" t="s">
        <v>16141</v>
      </c>
      <c r="G4371" s="183" t="s">
        <v>16145</v>
      </c>
      <c r="H4371" t="s">
        <v>16146</v>
      </c>
    </row>
    <row r="4372" spans="1:8" x14ac:dyDescent="0.2">
      <c r="A4372" s="183" t="s">
        <v>15745</v>
      </c>
      <c r="B4372" t="s">
        <v>15658</v>
      </c>
      <c r="C4372">
        <v>0</v>
      </c>
      <c r="D4372" s="221" t="s">
        <v>3057</v>
      </c>
      <c r="E4372" s="186">
        <v>46293</v>
      </c>
      <c r="F4372" t="s">
        <v>16141</v>
      </c>
      <c r="G4372" s="183" t="s">
        <v>16145</v>
      </c>
      <c r="H4372" t="s">
        <v>16146</v>
      </c>
    </row>
    <row r="4373" spans="1:8" x14ac:dyDescent="0.2">
      <c r="A4373" s="183" t="s">
        <v>15746</v>
      </c>
      <c r="B4373" t="s">
        <v>15747</v>
      </c>
      <c r="C4373">
        <v>0</v>
      </c>
      <c r="D4373" s="221" t="s">
        <v>3057</v>
      </c>
      <c r="E4373" s="186">
        <v>46293</v>
      </c>
      <c r="F4373" t="s">
        <v>16141</v>
      </c>
      <c r="G4373" s="183" t="s">
        <v>16145</v>
      </c>
      <c r="H4373" t="s">
        <v>16146</v>
      </c>
    </row>
    <row r="4374" spans="1:8" x14ac:dyDescent="0.2">
      <c r="A4374" s="183" t="s">
        <v>15748</v>
      </c>
      <c r="B4374" t="s">
        <v>15749</v>
      </c>
      <c r="C4374">
        <v>0</v>
      </c>
      <c r="D4374" s="221" t="s">
        <v>3057</v>
      </c>
      <c r="E4374" s="186">
        <v>46293</v>
      </c>
      <c r="F4374" t="s">
        <v>16141</v>
      </c>
      <c r="G4374" s="183" t="s">
        <v>16145</v>
      </c>
      <c r="H4374" t="s">
        <v>16146</v>
      </c>
    </row>
    <row r="4375" spans="1:8" x14ac:dyDescent="0.2">
      <c r="A4375" s="183" t="s">
        <v>15750</v>
      </c>
      <c r="B4375" t="s">
        <v>15751</v>
      </c>
      <c r="C4375">
        <v>0</v>
      </c>
      <c r="D4375" s="221" t="s">
        <v>3057</v>
      </c>
      <c r="E4375" s="186">
        <v>46293</v>
      </c>
      <c r="F4375" t="s">
        <v>16141</v>
      </c>
      <c r="G4375" s="183" t="s">
        <v>16145</v>
      </c>
      <c r="H4375" t="s">
        <v>16146</v>
      </c>
    </row>
    <row r="4376" spans="1:8" x14ac:dyDescent="0.2">
      <c r="A4376" s="183" t="s">
        <v>15752</v>
      </c>
      <c r="B4376" t="s">
        <v>15753</v>
      </c>
      <c r="C4376">
        <v>0</v>
      </c>
      <c r="D4376" s="221" t="s">
        <v>3057</v>
      </c>
      <c r="E4376" s="186">
        <v>46293</v>
      </c>
      <c r="F4376" t="s">
        <v>16141</v>
      </c>
      <c r="G4376" s="183" t="s">
        <v>16145</v>
      </c>
      <c r="H4376" t="s">
        <v>16146</v>
      </c>
    </row>
    <row r="4377" spans="1:8" x14ac:dyDescent="0.2">
      <c r="A4377" s="183" t="s">
        <v>15838</v>
      </c>
      <c r="B4377" t="s">
        <v>15839</v>
      </c>
      <c r="C4377">
        <v>59</v>
      </c>
      <c r="D4377" s="221" t="s">
        <v>3057</v>
      </c>
      <c r="E4377" s="186">
        <v>46293</v>
      </c>
      <c r="F4377" t="s">
        <v>16141</v>
      </c>
      <c r="G4377" s="183" t="s">
        <v>16145</v>
      </c>
      <c r="H4377" t="s">
        <v>16146</v>
      </c>
    </row>
    <row r="4378" spans="1:8" x14ac:dyDescent="0.2">
      <c r="A4378" s="183" t="s">
        <v>15840</v>
      </c>
      <c r="B4378" t="s">
        <v>15841</v>
      </c>
      <c r="C4378">
        <v>10</v>
      </c>
      <c r="D4378" s="221" t="s">
        <v>3057</v>
      </c>
      <c r="E4378" s="186">
        <v>46293</v>
      </c>
      <c r="F4378" t="s">
        <v>16141</v>
      </c>
      <c r="G4378" s="183" t="s">
        <v>16145</v>
      </c>
      <c r="H4378" t="s">
        <v>16146</v>
      </c>
    </row>
    <row r="4379" spans="1:8" x14ac:dyDescent="0.2">
      <c r="A4379" s="183" t="s">
        <v>15784</v>
      </c>
      <c r="B4379" t="s">
        <v>15785</v>
      </c>
      <c r="C4379">
        <v>0</v>
      </c>
      <c r="D4379" s="221" t="s">
        <v>3057</v>
      </c>
      <c r="E4379" s="186">
        <v>46293</v>
      </c>
      <c r="F4379" t="s">
        <v>16141</v>
      </c>
      <c r="G4379" s="183" t="s">
        <v>16145</v>
      </c>
      <c r="H4379" t="s">
        <v>16146</v>
      </c>
    </row>
    <row r="4380" spans="1:8" x14ac:dyDescent="0.2">
      <c r="A4380" s="183" t="s">
        <v>15786</v>
      </c>
      <c r="B4380" t="s">
        <v>15787</v>
      </c>
      <c r="C4380">
        <v>0</v>
      </c>
      <c r="D4380" s="221" t="s">
        <v>3057</v>
      </c>
      <c r="E4380" s="186">
        <v>46293</v>
      </c>
      <c r="F4380" t="s">
        <v>16141</v>
      </c>
      <c r="G4380" s="183" t="s">
        <v>16145</v>
      </c>
      <c r="H4380" t="s">
        <v>16146</v>
      </c>
    </row>
    <row r="4381" spans="1:8" x14ac:dyDescent="0.2">
      <c r="A4381" s="183" t="s">
        <v>15788</v>
      </c>
      <c r="B4381" t="s">
        <v>15789</v>
      </c>
      <c r="C4381">
        <v>0</v>
      </c>
      <c r="D4381" s="221" t="s">
        <v>3057</v>
      </c>
      <c r="E4381" s="186">
        <v>46293</v>
      </c>
      <c r="F4381" t="s">
        <v>16141</v>
      </c>
      <c r="G4381" s="183" t="s">
        <v>16145</v>
      </c>
      <c r="H4381" t="s">
        <v>16146</v>
      </c>
    </row>
    <row r="4382" spans="1:8" x14ac:dyDescent="0.2">
      <c r="A4382" s="183" t="s">
        <v>15790</v>
      </c>
      <c r="B4382" t="s">
        <v>15791</v>
      </c>
      <c r="C4382">
        <v>0</v>
      </c>
      <c r="D4382" s="221" t="s">
        <v>3057</v>
      </c>
      <c r="E4382" s="186">
        <v>46293</v>
      </c>
      <c r="F4382" t="s">
        <v>16141</v>
      </c>
      <c r="G4382" s="183" t="s">
        <v>16145</v>
      </c>
      <c r="H4382" t="s">
        <v>16146</v>
      </c>
    </row>
    <row r="4383" spans="1:8" x14ac:dyDescent="0.2">
      <c r="A4383" s="183" t="s">
        <v>15792</v>
      </c>
      <c r="B4383" t="s">
        <v>15793</v>
      </c>
      <c r="C4383">
        <v>0</v>
      </c>
      <c r="D4383" s="221" t="s">
        <v>3057</v>
      </c>
      <c r="E4383" s="186">
        <v>46293</v>
      </c>
      <c r="F4383" t="s">
        <v>16141</v>
      </c>
      <c r="G4383" s="183" t="s">
        <v>16145</v>
      </c>
      <c r="H4383" t="s">
        <v>16146</v>
      </c>
    </row>
    <row r="4384" spans="1:8" x14ac:dyDescent="0.2">
      <c r="A4384" s="183" t="s">
        <v>15798</v>
      </c>
      <c r="B4384" t="s">
        <v>15799</v>
      </c>
      <c r="C4384">
        <v>0</v>
      </c>
      <c r="D4384" s="221" t="s">
        <v>3057</v>
      </c>
      <c r="E4384" s="186">
        <v>46293</v>
      </c>
      <c r="F4384" t="s">
        <v>16141</v>
      </c>
      <c r="G4384" s="183" t="s">
        <v>16145</v>
      </c>
      <c r="H4384" t="s">
        <v>16146</v>
      </c>
    </row>
    <row r="4385" spans="1:8" x14ac:dyDescent="0.2">
      <c r="A4385" s="183" t="s">
        <v>15800</v>
      </c>
      <c r="B4385" t="s">
        <v>15801</v>
      </c>
      <c r="C4385">
        <v>0</v>
      </c>
      <c r="D4385" s="221" t="s">
        <v>3057</v>
      </c>
      <c r="E4385" s="186">
        <v>46293</v>
      </c>
      <c r="F4385" t="s">
        <v>16141</v>
      </c>
      <c r="G4385" s="183" t="s">
        <v>16145</v>
      </c>
      <c r="H4385" t="s">
        <v>16146</v>
      </c>
    </row>
    <row r="4386" spans="1:8" x14ac:dyDescent="0.2">
      <c r="A4386" s="183" t="s">
        <v>15802</v>
      </c>
      <c r="B4386" t="s">
        <v>15803</v>
      </c>
      <c r="C4386">
        <v>0</v>
      </c>
      <c r="D4386" s="221" t="s">
        <v>3057</v>
      </c>
      <c r="E4386" s="186">
        <v>46293</v>
      </c>
      <c r="F4386" t="s">
        <v>16141</v>
      </c>
      <c r="G4386" s="183" t="s">
        <v>16145</v>
      </c>
      <c r="H4386" t="s">
        <v>16146</v>
      </c>
    </row>
    <row r="4387" spans="1:8" x14ac:dyDescent="0.2">
      <c r="A4387" s="183" t="s">
        <v>15806</v>
      </c>
      <c r="B4387" t="s">
        <v>15807</v>
      </c>
      <c r="C4387">
        <v>127</v>
      </c>
      <c r="D4387" s="221" t="s">
        <v>3057</v>
      </c>
      <c r="E4387" s="186">
        <v>46293</v>
      </c>
      <c r="F4387" t="s">
        <v>16141</v>
      </c>
      <c r="G4387" s="183" t="s">
        <v>16145</v>
      </c>
      <c r="H4387" t="s">
        <v>16146</v>
      </c>
    </row>
    <row r="4388" spans="1:8" x14ac:dyDescent="0.2">
      <c r="A4388" s="183" t="s">
        <v>15808</v>
      </c>
      <c r="B4388" t="s">
        <v>15809</v>
      </c>
      <c r="C4388">
        <v>89</v>
      </c>
      <c r="D4388" s="221" t="s">
        <v>3057</v>
      </c>
      <c r="E4388" s="186">
        <v>46293</v>
      </c>
      <c r="F4388" t="s">
        <v>16141</v>
      </c>
      <c r="G4388" s="183" t="s">
        <v>16145</v>
      </c>
      <c r="H4388" t="s">
        <v>16146</v>
      </c>
    </row>
    <row r="4389" spans="1:8" x14ac:dyDescent="0.2">
      <c r="A4389" s="183" t="s">
        <v>15810</v>
      </c>
      <c r="B4389" t="s">
        <v>15811</v>
      </c>
      <c r="C4389">
        <v>204</v>
      </c>
      <c r="D4389" s="221" t="s">
        <v>3057</v>
      </c>
      <c r="E4389" s="186">
        <v>46293</v>
      </c>
      <c r="F4389" t="s">
        <v>16141</v>
      </c>
      <c r="G4389" s="183" t="s">
        <v>16145</v>
      </c>
      <c r="H4389" t="s">
        <v>16146</v>
      </c>
    </row>
    <row r="4390" spans="1:8" x14ac:dyDescent="0.2">
      <c r="A4390" s="183" t="s">
        <v>15812</v>
      </c>
      <c r="B4390" t="s">
        <v>15813</v>
      </c>
      <c r="C4390">
        <v>202</v>
      </c>
      <c r="D4390" s="221" t="s">
        <v>3057</v>
      </c>
      <c r="E4390" s="186">
        <v>46293</v>
      </c>
      <c r="F4390" t="s">
        <v>16141</v>
      </c>
      <c r="G4390" s="183" t="s">
        <v>16145</v>
      </c>
      <c r="H4390" t="s">
        <v>16146</v>
      </c>
    </row>
    <row r="4391" spans="1:8" x14ac:dyDescent="0.2">
      <c r="A4391" s="183" t="s">
        <v>15814</v>
      </c>
      <c r="B4391" t="s">
        <v>15815</v>
      </c>
      <c r="C4391">
        <v>59</v>
      </c>
      <c r="D4391" s="221" t="s">
        <v>3057</v>
      </c>
      <c r="E4391" s="186">
        <v>46293</v>
      </c>
      <c r="F4391" t="s">
        <v>16141</v>
      </c>
      <c r="G4391" s="183" t="s">
        <v>16145</v>
      </c>
      <c r="H4391" t="s">
        <v>16146</v>
      </c>
    </row>
    <row r="4392" spans="1:8" x14ac:dyDescent="0.2">
      <c r="A4392" s="183" t="s">
        <v>15816</v>
      </c>
      <c r="B4392" t="s">
        <v>15817</v>
      </c>
      <c r="C4392">
        <v>40</v>
      </c>
      <c r="D4392" s="221" t="s">
        <v>3057</v>
      </c>
      <c r="E4392" s="186">
        <v>46293</v>
      </c>
      <c r="F4392" t="s">
        <v>16141</v>
      </c>
      <c r="G4392" s="183" t="s">
        <v>16145</v>
      </c>
      <c r="H4392" t="s">
        <v>16146</v>
      </c>
    </row>
    <row r="4393" spans="1:8" x14ac:dyDescent="0.2">
      <c r="A4393" s="183" t="s">
        <v>15818</v>
      </c>
      <c r="B4393" t="s">
        <v>15819</v>
      </c>
      <c r="C4393">
        <v>56</v>
      </c>
      <c r="D4393" s="221" t="s">
        <v>3057</v>
      </c>
      <c r="E4393" s="186">
        <v>46293</v>
      </c>
      <c r="F4393" t="s">
        <v>16141</v>
      </c>
      <c r="G4393" s="183" t="s">
        <v>16145</v>
      </c>
      <c r="H4393" t="s">
        <v>16146</v>
      </c>
    </row>
    <row r="4394" spans="1:8" x14ac:dyDescent="0.2">
      <c r="A4394" s="183" t="s">
        <v>15820</v>
      </c>
      <c r="B4394" t="s">
        <v>15821</v>
      </c>
      <c r="C4394">
        <v>63</v>
      </c>
      <c r="D4394" s="221" t="s">
        <v>3057</v>
      </c>
      <c r="E4394" s="186">
        <v>46293</v>
      </c>
      <c r="F4394" t="s">
        <v>16141</v>
      </c>
      <c r="G4394" s="183" t="s">
        <v>16145</v>
      </c>
      <c r="H4394" t="s">
        <v>16146</v>
      </c>
    </row>
    <row r="4395" spans="1:8" x14ac:dyDescent="0.2">
      <c r="A4395" s="183" t="s">
        <v>15822</v>
      </c>
      <c r="B4395" t="s">
        <v>15823</v>
      </c>
      <c r="C4395">
        <v>106</v>
      </c>
      <c r="D4395" s="221" t="s">
        <v>3057</v>
      </c>
      <c r="E4395" s="186">
        <v>46293</v>
      </c>
      <c r="F4395" t="s">
        <v>16141</v>
      </c>
      <c r="G4395" s="183" t="s">
        <v>16145</v>
      </c>
      <c r="H4395" t="s">
        <v>16146</v>
      </c>
    </row>
    <row r="4396" spans="1:8" x14ac:dyDescent="0.2">
      <c r="A4396" s="183" t="s">
        <v>15824</v>
      </c>
      <c r="B4396" t="s">
        <v>15825</v>
      </c>
      <c r="C4396">
        <v>92</v>
      </c>
      <c r="D4396" s="221" t="s">
        <v>3057</v>
      </c>
      <c r="E4396" s="186">
        <v>46293</v>
      </c>
      <c r="F4396" t="s">
        <v>16141</v>
      </c>
      <c r="G4396" s="183" t="s">
        <v>16145</v>
      </c>
      <c r="H4396" t="s">
        <v>16146</v>
      </c>
    </row>
    <row r="4397" spans="1:8" x14ac:dyDescent="0.2">
      <c r="A4397" s="183" t="s">
        <v>15826</v>
      </c>
      <c r="B4397" t="s">
        <v>15827</v>
      </c>
      <c r="C4397">
        <v>50</v>
      </c>
      <c r="D4397" s="221" t="s">
        <v>3057</v>
      </c>
      <c r="E4397" s="186">
        <v>46293</v>
      </c>
      <c r="F4397" t="s">
        <v>16141</v>
      </c>
      <c r="G4397" s="183" t="s">
        <v>16145</v>
      </c>
      <c r="H4397" t="s">
        <v>16146</v>
      </c>
    </row>
    <row r="4398" spans="1:8" x14ac:dyDescent="0.2">
      <c r="A4398" s="183" t="s">
        <v>15828</v>
      </c>
      <c r="B4398" t="s">
        <v>15829</v>
      </c>
      <c r="C4398">
        <v>36</v>
      </c>
      <c r="D4398" s="221" t="s">
        <v>3057</v>
      </c>
      <c r="E4398" s="186">
        <v>46293</v>
      </c>
      <c r="F4398" t="s">
        <v>16141</v>
      </c>
      <c r="G4398" s="183" t="s">
        <v>16145</v>
      </c>
      <c r="H4398" t="s">
        <v>16146</v>
      </c>
    </row>
    <row r="4399" spans="1:8" x14ac:dyDescent="0.2">
      <c r="A4399" s="183" t="s">
        <v>15830</v>
      </c>
      <c r="B4399" t="s">
        <v>15831</v>
      </c>
      <c r="C4399">
        <v>74</v>
      </c>
      <c r="D4399" s="221" t="s">
        <v>3057</v>
      </c>
      <c r="E4399" s="186">
        <v>46293</v>
      </c>
      <c r="F4399" t="s">
        <v>16141</v>
      </c>
      <c r="G4399" s="183" t="s">
        <v>16145</v>
      </c>
      <c r="H4399" t="s">
        <v>16146</v>
      </c>
    </row>
    <row r="4400" spans="1:8" x14ac:dyDescent="0.2">
      <c r="A4400" s="183" t="s">
        <v>15832</v>
      </c>
      <c r="B4400" t="s">
        <v>15833</v>
      </c>
      <c r="C4400">
        <v>83</v>
      </c>
      <c r="D4400" s="221" t="s">
        <v>3057</v>
      </c>
      <c r="E4400" s="186">
        <v>46293</v>
      </c>
      <c r="F4400" t="s">
        <v>16141</v>
      </c>
      <c r="G4400" s="183" t="s">
        <v>16145</v>
      </c>
      <c r="H4400" t="s">
        <v>16146</v>
      </c>
    </row>
    <row r="4401" spans="1:8" x14ac:dyDescent="0.2">
      <c r="A4401" s="183" t="s">
        <v>15834</v>
      </c>
      <c r="B4401" t="s">
        <v>15835</v>
      </c>
      <c r="C4401">
        <v>82</v>
      </c>
      <c r="D4401" s="221" t="s">
        <v>3057</v>
      </c>
      <c r="E4401" s="186">
        <v>46293</v>
      </c>
      <c r="F4401" t="s">
        <v>16141</v>
      </c>
      <c r="G4401" s="183" t="s">
        <v>16145</v>
      </c>
      <c r="H4401" t="s">
        <v>16146</v>
      </c>
    </row>
    <row r="4402" spans="1:8" x14ac:dyDescent="0.2">
      <c r="A4402" s="183" t="s">
        <v>15836</v>
      </c>
      <c r="B4402" t="s">
        <v>15837</v>
      </c>
      <c r="C4402">
        <v>0</v>
      </c>
      <c r="D4402" s="221" t="s">
        <v>3057</v>
      </c>
      <c r="E4402" s="186">
        <v>46293</v>
      </c>
      <c r="F4402" t="s">
        <v>16141</v>
      </c>
      <c r="G4402" s="183" t="s">
        <v>16145</v>
      </c>
      <c r="H4402" t="s">
        <v>16146</v>
      </c>
    </row>
    <row r="4403" spans="1:8" x14ac:dyDescent="0.2">
      <c r="A4403" s="183" t="s">
        <v>15842</v>
      </c>
      <c r="B4403" t="s">
        <v>15843</v>
      </c>
      <c r="C4403">
        <v>0</v>
      </c>
      <c r="D4403" s="221" t="s">
        <v>3057</v>
      </c>
      <c r="E4403" s="186">
        <v>46293</v>
      </c>
      <c r="F4403" t="s">
        <v>16141</v>
      </c>
      <c r="G4403" s="183" t="s">
        <v>16145</v>
      </c>
      <c r="H4403" t="s">
        <v>16146</v>
      </c>
    </row>
    <row r="4404" spans="1:8" x14ac:dyDescent="0.2">
      <c r="A4404" s="183" t="s">
        <v>15844</v>
      </c>
      <c r="B4404" t="s">
        <v>15845</v>
      </c>
      <c r="C4404">
        <v>0</v>
      </c>
      <c r="D4404" s="221" t="s">
        <v>3057</v>
      </c>
      <c r="E4404" s="186">
        <v>46293</v>
      </c>
      <c r="F4404" t="s">
        <v>16141</v>
      </c>
      <c r="G4404" s="183" t="s">
        <v>16145</v>
      </c>
      <c r="H4404" t="s">
        <v>16146</v>
      </c>
    </row>
    <row r="4405" spans="1:8" x14ac:dyDescent="0.2">
      <c r="A4405" s="183" t="s">
        <v>15846</v>
      </c>
      <c r="B4405" t="s">
        <v>15847</v>
      </c>
      <c r="C4405">
        <v>0</v>
      </c>
      <c r="D4405" s="221" t="s">
        <v>3057</v>
      </c>
      <c r="E4405" s="186">
        <v>46293</v>
      </c>
      <c r="F4405" t="s">
        <v>16141</v>
      </c>
      <c r="G4405" s="183" t="s">
        <v>16145</v>
      </c>
      <c r="H4405" t="s">
        <v>16146</v>
      </c>
    </row>
    <row r="4406" spans="1:8" x14ac:dyDescent="0.2">
      <c r="A4406" s="183" t="s">
        <v>15848</v>
      </c>
      <c r="B4406" t="s">
        <v>15849</v>
      </c>
      <c r="C4406">
        <v>0</v>
      </c>
      <c r="D4406" s="221" t="s">
        <v>3057</v>
      </c>
      <c r="E4406" s="186">
        <v>46293</v>
      </c>
      <c r="F4406" t="s">
        <v>16141</v>
      </c>
      <c r="G4406" s="183" t="s">
        <v>16145</v>
      </c>
      <c r="H4406" t="s">
        <v>16146</v>
      </c>
    </row>
    <row r="4407" spans="1:8" x14ac:dyDescent="0.2">
      <c r="A4407" s="183" t="s">
        <v>15850</v>
      </c>
      <c r="B4407" t="s">
        <v>15851</v>
      </c>
      <c r="C4407">
        <v>0</v>
      </c>
      <c r="D4407" s="221" t="s">
        <v>3057</v>
      </c>
      <c r="E4407" s="186">
        <v>46293</v>
      </c>
      <c r="F4407" t="s">
        <v>16141</v>
      </c>
      <c r="G4407" s="183" t="s">
        <v>16145</v>
      </c>
      <c r="H4407" t="s">
        <v>16146</v>
      </c>
    </row>
    <row r="4408" spans="1:8" x14ac:dyDescent="0.2">
      <c r="A4408" s="183" t="s">
        <v>15852</v>
      </c>
      <c r="B4408" t="s">
        <v>15853</v>
      </c>
      <c r="C4408">
        <v>0</v>
      </c>
      <c r="D4408" s="221" t="s">
        <v>3057</v>
      </c>
      <c r="E4408" s="186">
        <v>46293</v>
      </c>
      <c r="F4408" t="s">
        <v>16141</v>
      </c>
      <c r="G4408" s="183" t="s">
        <v>16145</v>
      </c>
      <c r="H4408" t="s">
        <v>16146</v>
      </c>
    </row>
    <row r="4409" spans="1:8" x14ac:dyDescent="0.2">
      <c r="A4409" s="183" t="s">
        <v>15855</v>
      </c>
      <c r="B4409" t="s">
        <v>15856</v>
      </c>
      <c r="C4409">
        <v>0</v>
      </c>
      <c r="D4409" s="221" t="s">
        <v>3057</v>
      </c>
      <c r="E4409" s="186">
        <v>46293</v>
      </c>
      <c r="F4409" t="s">
        <v>16141</v>
      </c>
      <c r="G4409" s="183" t="s">
        <v>16145</v>
      </c>
      <c r="H4409" t="s">
        <v>16146</v>
      </c>
    </row>
    <row r="4410" spans="1:8" x14ac:dyDescent="0.2">
      <c r="A4410" s="183" t="s">
        <v>15857</v>
      </c>
      <c r="B4410" t="s">
        <v>15858</v>
      </c>
      <c r="C4410">
        <v>0</v>
      </c>
      <c r="D4410" s="221" t="s">
        <v>3057</v>
      </c>
      <c r="E4410" s="186">
        <v>46293</v>
      </c>
      <c r="F4410" t="s">
        <v>16141</v>
      </c>
      <c r="G4410" s="183" t="s">
        <v>16145</v>
      </c>
      <c r="H4410" t="s">
        <v>16146</v>
      </c>
    </row>
    <row r="4411" spans="1:8" x14ac:dyDescent="0.2">
      <c r="A4411" s="183" t="s">
        <v>15868</v>
      </c>
      <c r="B4411" t="s">
        <v>15869</v>
      </c>
      <c r="C4411">
        <v>0</v>
      </c>
      <c r="D4411" s="221" t="s">
        <v>3057</v>
      </c>
      <c r="E4411" s="186">
        <v>46293</v>
      </c>
      <c r="F4411" t="s">
        <v>16141</v>
      </c>
      <c r="G4411" s="183" t="s">
        <v>16145</v>
      </c>
      <c r="H4411" t="s">
        <v>16146</v>
      </c>
    </row>
    <row r="4412" spans="1:8" x14ac:dyDescent="0.2">
      <c r="A4412" s="183" t="s">
        <v>15880</v>
      </c>
      <c r="B4412" t="s">
        <v>15881</v>
      </c>
      <c r="C4412">
        <v>0</v>
      </c>
      <c r="D4412" s="221" t="s">
        <v>3057</v>
      </c>
      <c r="E4412" s="186">
        <v>46293</v>
      </c>
      <c r="F4412" t="s">
        <v>16141</v>
      </c>
      <c r="G4412" s="183" t="s">
        <v>16145</v>
      </c>
      <c r="H4412" t="s">
        <v>16146</v>
      </c>
    </row>
    <row r="4413" spans="1:8" x14ac:dyDescent="0.2">
      <c r="A4413" s="183" t="s">
        <v>15930</v>
      </c>
      <c r="B4413" t="s">
        <v>15931</v>
      </c>
      <c r="C4413">
        <v>0</v>
      </c>
      <c r="D4413" s="221" t="s">
        <v>3057</v>
      </c>
      <c r="E4413" s="186">
        <v>46293</v>
      </c>
      <c r="F4413" t="s">
        <v>16141</v>
      </c>
      <c r="G4413" s="183" t="s">
        <v>16145</v>
      </c>
      <c r="H4413" t="s">
        <v>16146</v>
      </c>
    </row>
    <row r="4414" spans="1:8" x14ac:dyDescent="0.2">
      <c r="A4414" s="183" t="s">
        <v>15932</v>
      </c>
      <c r="B4414" t="s">
        <v>15933</v>
      </c>
      <c r="C4414">
        <v>0</v>
      </c>
      <c r="D4414" s="221" t="s">
        <v>3057</v>
      </c>
      <c r="E4414" s="186">
        <v>46293</v>
      </c>
      <c r="F4414" t="s">
        <v>16141</v>
      </c>
      <c r="G4414" s="183" t="s">
        <v>16145</v>
      </c>
      <c r="H4414" t="s">
        <v>16146</v>
      </c>
    </row>
    <row r="4415" spans="1:8" x14ac:dyDescent="0.2">
      <c r="A4415" s="183" t="s">
        <v>16008</v>
      </c>
      <c r="B4415" t="s">
        <v>16009</v>
      </c>
      <c r="C4415">
        <v>0</v>
      </c>
      <c r="D4415" s="221" t="s">
        <v>3057</v>
      </c>
      <c r="E4415" s="186">
        <v>46293</v>
      </c>
      <c r="F4415" t="s">
        <v>16141</v>
      </c>
      <c r="G4415" s="183" t="s">
        <v>16145</v>
      </c>
      <c r="H4415" t="s">
        <v>16146</v>
      </c>
    </row>
    <row r="4416" spans="1:8" x14ac:dyDescent="0.2">
      <c r="A4416" s="183" t="s">
        <v>16010</v>
      </c>
      <c r="B4416" t="s">
        <v>16011</v>
      </c>
      <c r="C4416">
        <v>0</v>
      </c>
      <c r="D4416" s="221" t="s">
        <v>3057</v>
      </c>
      <c r="E4416" s="186">
        <v>46293</v>
      </c>
      <c r="F4416" t="s">
        <v>16141</v>
      </c>
      <c r="G4416" s="183" t="s">
        <v>16145</v>
      </c>
      <c r="H4416" t="s">
        <v>16146</v>
      </c>
    </row>
    <row r="4417" spans="1:8" x14ac:dyDescent="0.2">
      <c r="A4417" s="183" t="s">
        <v>16012</v>
      </c>
      <c r="B4417" t="s">
        <v>16013</v>
      </c>
      <c r="C4417">
        <v>0</v>
      </c>
      <c r="D4417" s="221" t="s">
        <v>3057</v>
      </c>
      <c r="E4417" s="186">
        <v>46293</v>
      </c>
      <c r="F4417" t="s">
        <v>16141</v>
      </c>
      <c r="G4417" s="183" t="s">
        <v>16145</v>
      </c>
      <c r="H4417" t="s">
        <v>16146</v>
      </c>
    </row>
    <row r="4418" spans="1:8" x14ac:dyDescent="0.2">
      <c r="A4418" s="183" t="s">
        <v>16014</v>
      </c>
      <c r="B4418" t="s">
        <v>16015</v>
      </c>
      <c r="C4418">
        <v>0</v>
      </c>
      <c r="D4418" s="221" t="s">
        <v>3057</v>
      </c>
      <c r="E4418" s="186">
        <v>46293</v>
      </c>
      <c r="F4418" t="s">
        <v>16141</v>
      </c>
      <c r="G4418" s="183" t="s">
        <v>16145</v>
      </c>
      <c r="H4418" t="s">
        <v>16146</v>
      </c>
    </row>
    <row r="4419" spans="1:8" x14ac:dyDescent="0.2">
      <c r="A4419" s="183" t="s">
        <v>16016</v>
      </c>
      <c r="B4419" t="s">
        <v>16017</v>
      </c>
      <c r="C4419">
        <v>0</v>
      </c>
      <c r="D4419" s="221" t="s">
        <v>3057</v>
      </c>
      <c r="E4419" s="186">
        <v>46293</v>
      </c>
      <c r="F4419" t="s">
        <v>16141</v>
      </c>
      <c r="G4419" s="183" t="s">
        <v>16145</v>
      </c>
      <c r="H4419" t="s">
        <v>16146</v>
      </c>
    </row>
    <row r="4420" spans="1:8" x14ac:dyDescent="0.2">
      <c r="A4420" s="183" t="s">
        <v>16018</v>
      </c>
      <c r="B4420" t="s">
        <v>16019</v>
      </c>
      <c r="C4420">
        <v>0</v>
      </c>
      <c r="D4420" s="221" t="s">
        <v>3057</v>
      </c>
      <c r="E4420" s="186">
        <v>46293</v>
      </c>
      <c r="F4420" t="s">
        <v>16141</v>
      </c>
      <c r="G4420" s="183" t="s">
        <v>16145</v>
      </c>
      <c r="H4420" t="s">
        <v>16146</v>
      </c>
    </row>
    <row r="4421" spans="1:8" x14ac:dyDescent="0.2">
      <c r="A4421" s="183" t="s">
        <v>16022</v>
      </c>
      <c r="B4421" t="s">
        <v>16023</v>
      </c>
      <c r="C4421">
        <v>0</v>
      </c>
      <c r="D4421" s="221" t="s">
        <v>3057</v>
      </c>
      <c r="E4421" s="186">
        <v>46293</v>
      </c>
      <c r="F4421" t="s">
        <v>16141</v>
      </c>
      <c r="G4421" s="183" t="s">
        <v>16145</v>
      </c>
      <c r="H4421" t="s">
        <v>16146</v>
      </c>
    </row>
    <row r="4422" spans="1:8" x14ac:dyDescent="0.2">
      <c r="A4422" s="183" t="s">
        <v>16024</v>
      </c>
      <c r="B4422" t="s">
        <v>16025</v>
      </c>
      <c r="C4422">
        <v>0</v>
      </c>
      <c r="D4422" s="221" t="s">
        <v>3057</v>
      </c>
      <c r="E4422" s="186">
        <v>46293</v>
      </c>
      <c r="F4422" t="s">
        <v>16141</v>
      </c>
      <c r="G4422" s="183" t="s">
        <v>16145</v>
      </c>
      <c r="H4422" t="s">
        <v>16146</v>
      </c>
    </row>
    <row r="4423" spans="1:8" x14ac:dyDescent="0.2">
      <c r="A4423" s="183" t="s">
        <v>16026</v>
      </c>
      <c r="B4423" t="s">
        <v>16027</v>
      </c>
      <c r="C4423">
        <v>0</v>
      </c>
      <c r="D4423" s="221" t="s">
        <v>3057</v>
      </c>
      <c r="E4423" s="186">
        <v>46293</v>
      </c>
      <c r="F4423" t="s">
        <v>16141</v>
      </c>
      <c r="G4423" s="183" t="s">
        <v>16145</v>
      </c>
      <c r="H4423" t="s">
        <v>16146</v>
      </c>
    </row>
    <row r="4424" spans="1:8" x14ac:dyDescent="0.2">
      <c r="A4424" s="183" t="s">
        <v>16028</v>
      </c>
      <c r="B4424" t="s">
        <v>16029</v>
      </c>
      <c r="C4424">
        <v>0</v>
      </c>
      <c r="D4424" s="221" t="s">
        <v>3057</v>
      </c>
      <c r="E4424" s="186">
        <v>46293</v>
      </c>
      <c r="F4424" t="s">
        <v>16141</v>
      </c>
      <c r="G4424" s="183" t="s">
        <v>16145</v>
      </c>
      <c r="H4424" t="s">
        <v>16146</v>
      </c>
    </row>
    <row r="4425" spans="1:8" x14ac:dyDescent="0.2">
      <c r="A4425" s="183" t="s">
        <v>16030</v>
      </c>
      <c r="B4425" t="s">
        <v>16031</v>
      </c>
      <c r="C4425">
        <v>0</v>
      </c>
      <c r="D4425" s="221" t="s">
        <v>3057</v>
      </c>
      <c r="E4425" s="186">
        <v>46293</v>
      </c>
      <c r="F4425" t="s">
        <v>16141</v>
      </c>
      <c r="G4425" s="183" t="s">
        <v>16145</v>
      </c>
      <c r="H4425" t="s">
        <v>16146</v>
      </c>
    </row>
    <row r="4426" spans="1:8" x14ac:dyDescent="0.2">
      <c r="A4426" s="183" t="s">
        <v>16036</v>
      </c>
      <c r="B4426" t="s">
        <v>16037</v>
      </c>
      <c r="C4426">
        <v>0</v>
      </c>
      <c r="D4426" s="221" t="s">
        <v>3057</v>
      </c>
      <c r="E4426" s="186">
        <v>46293</v>
      </c>
      <c r="F4426" t="s">
        <v>16141</v>
      </c>
      <c r="G4426" s="183" t="s">
        <v>16145</v>
      </c>
      <c r="H4426" t="s">
        <v>16146</v>
      </c>
    </row>
    <row r="4427" spans="1:8" x14ac:dyDescent="0.2">
      <c r="A4427" s="183" t="s">
        <v>16038</v>
      </c>
      <c r="B4427" t="s">
        <v>16039</v>
      </c>
      <c r="C4427">
        <v>0</v>
      </c>
      <c r="D4427" s="221" t="s">
        <v>3057</v>
      </c>
      <c r="E4427" s="186">
        <v>46293</v>
      </c>
      <c r="F4427" t="s">
        <v>16141</v>
      </c>
      <c r="G4427" s="183" t="s">
        <v>16145</v>
      </c>
      <c r="H4427" t="s">
        <v>16146</v>
      </c>
    </row>
    <row r="4428" spans="1:8" x14ac:dyDescent="0.2">
      <c r="A4428" s="183" t="s">
        <v>16040</v>
      </c>
      <c r="B4428" t="s">
        <v>16041</v>
      </c>
      <c r="C4428">
        <v>0</v>
      </c>
      <c r="D4428" s="221" t="s">
        <v>3057</v>
      </c>
      <c r="E4428" s="186">
        <v>46293</v>
      </c>
      <c r="F4428" t="s">
        <v>16141</v>
      </c>
      <c r="G4428" s="183" t="s">
        <v>16145</v>
      </c>
      <c r="H4428" t="s">
        <v>16146</v>
      </c>
    </row>
    <row r="4429" spans="1:8" x14ac:dyDescent="0.2">
      <c r="A4429" s="183" t="s">
        <v>16042</v>
      </c>
      <c r="B4429" t="s">
        <v>16043</v>
      </c>
      <c r="C4429">
        <v>0</v>
      </c>
      <c r="D4429" s="221" t="s">
        <v>3057</v>
      </c>
      <c r="E4429" s="186">
        <v>46293</v>
      </c>
      <c r="F4429" t="s">
        <v>16141</v>
      </c>
      <c r="G4429" s="183" t="s">
        <v>16145</v>
      </c>
      <c r="H4429" t="s">
        <v>16146</v>
      </c>
    </row>
    <row r="4430" spans="1:8" x14ac:dyDescent="0.2">
      <c r="A4430" s="183" t="s">
        <v>16048</v>
      </c>
      <c r="B4430" t="s">
        <v>16049</v>
      </c>
      <c r="C4430">
        <v>0</v>
      </c>
      <c r="D4430" s="221" t="s">
        <v>3057</v>
      </c>
      <c r="E4430" s="186">
        <v>46293</v>
      </c>
      <c r="F4430" t="s">
        <v>16141</v>
      </c>
      <c r="G4430" s="183" t="s">
        <v>16145</v>
      </c>
      <c r="H4430" t="s">
        <v>16146</v>
      </c>
    </row>
    <row r="4431" spans="1:8" x14ac:dyDescent="0.2">
      <c r="A4431" s="183" t="s">
        <v>16066</v>
      </c>
      <c r="B4431" t="s">
        <v>16067</v>
      </c>
      <c r="C4431">
        <v>0</v>
      </c>
      <c r="D4431" s="221" t="s">
        <v>3057</v>
      </c>
      <c r="E4431" s="186">
        <v>46293</v>
      </c>
      <c r="F4431" t="s">
        <v>16141</v>
      </c>
      <c r="G4431" s="183" t="s">
        <v>16145</v>
      </c>
      <c r="H4431" t="s">
        <v>16146</v>
      </c>
    </row>
    <row r="4432" spans="1:8" x14ac:dyDescent="0.2">
      <c r="A4432" s="183" t="s">
        <v>16068</v>
      </c>
      <c r="B4432" t="s">
        <v>16069</v>
      </c>
      <c r="C4432">
        <v>0</v>
      </c>
      <c r="D4432" s="221" t="s">
        <v>3057</v>
      </c>
      <c r="E4432" s="186">
        <v>46293</v>
      </c>
      <c r="F4432" t="s">
        <v>16141</v>
      </c>
      <c r="G4432" s="183" t="s">
        <v>16145</v>
      </c>
      <c r="H4432" t="s">
        <v>16146</v>
      </c>
    </row>
    <row r="4433" spans="1:8" x14ac:dyDescent="0.2">
      <c r="A4433" s="183" t="s">
        <v>16070</v>
      </c>
      <c r="B4433" t="s">
        <v>16071</v>
      </c>
      <c r="C4433">
        <v>0</v>
      </c>
      <c r="D4433" s="221" t="s">
        <v>3057</v>
      </c>
      <c r="E4433" s="186">
        <v>46293</v>
      </c>
      <c r="F4433" t="s">
        <v>16141</v>
      </c>
      <c r="G4433" s="183" t="s">
        <v>16145</v>
      </c>
      <c r="H4433" t="s">
        <v>16146</v>
      </c>
    </row>
    <row r="4434" spans="1:8" x14ac:dyDescent="0.2">
      <c r="A4434" s="183" t="s">
        <v>16072</v>
      </c>
      <c r="B4434" t="s">
        <v>16073</v>
      </c>
      <c r="C4434">
        <v>1</v>
      </c>
      <c r="D4434" s="221" t="s">
        <v>3057</v>
      </c>
      <c r="E4434" s="186">
        <v>46293</v>
      </c>
      <c r="F4434" t="s">
        <v>16141</v>
      </c>
      <c r="G4434" s="183" t="s">
        <v>16145</v>
      </c>
      <c r="H4434" t="s">
        <v>16146</v>
      </c>
    </row>
    <row r="4435" spans="1:8" x14ac:dyDescent="0.2">
      <c r="A4435" s="183" t="s">
        <v>16074</v>
      </c>
      <c r="B4435" t="s">
        <v>16075</v>
      </c>
      <c r="C4435">
        <v>8</v>
      </c>
      <c r="D4435" s="221" t="s">
        <v>3057</v>
      </c>
      <c r="E4435" s="186">
        <v>46293</v>
      </c>
      <c r="F4435" t="s">
        <v>16141</v>
      </c>
      <c r="G4435" s="183" t="s">
        <v>16145</v>
      </c>
      <c r="H4435" t="s">
        <v>16146</v>
      </c>
    </row>
    <row r="4436" spans="1:8" x14ac:dyDescent="0.2">
      <c r="A4436" s="183" t="s">
        <v>16078</v>
      </c>
      <c r="B4436" t="s">
        <v>16079</v>
      </c>
      <c r="C4436">
        <v>0</v>
      </c>
      <c r="D4436" s="221" t="s">
        <v>3057</v>
      </c>
      <c r="E4436" s="186">
        <v>46293</v>
      </c>
      <c r="F4436" t="s">
        <v>16141</v>
      </c>
      <c r="G4436" s="183" t="s">
        <v>16145</v>
      </c>
      <c r="H4436" t="s">
        <v>16146</v>
      </c>
    </row>
    <row r="4437" spans="1:8" x14ac:dyDescent="0.2">
      <c r="A4437" s="183" t="s">
        <v>16084</v>
      </c>
      <c r="B4437" t="s">
        <v>16085</v>
      </c>
      <c r="C4437">
        <v>0</v>
      </c>
      <c r="D4437" s="221" t="s">
        <v>3057</v>
      </c>
      <c r="E4437" s="186">
        <v>46293</v>
      </c>
      <c r="F4437" t="s">
        <v>16141</v>
      </c>
      <c r="G4437" s="183" t="s">
        <v>16145</v>
      </c>
      <c r="H4437" t="s">
        <v>16146</v>
      </c>
    </row>
    <row r="4438" spans="1:8" x14ac:dyDescent="0.2">
      <c r="A4438" s="183" t="s">
        <v>16086</v>
      </c>
      <c r="B4438" t="s">
        <v>16087</v>
      </c>
      <c r="C4438">
        <v>0</v>
      </c>
      <c r="D4438" s="221" t="s">
        <v>3057</v>
      </c>
      <c r="E4438" s="186">
        <v>46293</v>
      </c>
      <c r="F4438" t="s">
        <v>16141</v>
      </c>
      <c r="G4438" s="183" t="s">
        <v>16145</v>
      </c>
      <c r="H4438" t="s">
        <v>16146</v>
      </c>
    </row>
    <row r="4439" spans="1:8" x14ac:dyDescent="0.2">
      <c r="A4439" s="183" t="s">
        <v>16088</v>
      </c>
      <c r="B4439" t="s">
        <v>16089</v>
      </c>
      <c r="C4439">
        <v>0</v>
      </c>
      <c r="D4439" s="221" t="s">
        <v>3057</v>
      </c>
      <c r="E4439" s="186">
        <v>46293</v>
      </c>
      <c r="F4439" t="s">
        <v>16141</v>
      </c>
      <c r="G4439" s="183" t="s">
        <v>16145</v>
      </c>
      <c r="H4439" t="s">
        <v>16146</v>
      </c>
    </row>
    <row r="4440" spans="1:8" x14ac:dyDescent="0.2">
      <c r="A4440" s="183" t="s">
        <v>16091</v>
      </c>
      <c r="B4440" t="s">
        <v>16092</v>
      </c>
      <c r="C4440">
        <v>0</v>
      </c>
      <c r="D4440" s="221" t="s">
        <v>3057</v>
      </c>
      <c r="E4440" s="186">
        <v>46293</v>
      </c>
      <c r="F4440" t="s">
        <v>16141</v>
      </c>
      <c r="G4440" s="183" t="s">
        <v>16145</v>
      </c>
      <c r="H4440" t="s">
        <v>16146</v>
      </c>
    </row>
    <row r="4441" spans="1:8" x14ac:dyDescent="0.2">
      <c r="A4441" s="183" t="s">
        <v>16093</v>
      </c>
      <c r="B4441" t="s">
        <v>16094</v>
      </c>
      <c r="C4441">
        <v>0</v>
      </c>
      <c r="D4441" s="221" t="s">
        <v>3057</v>
      </c>
      <c r="E4441" s="186">
        <v>46293</v>
      </c>
      <c r="F4441" t="s">
        <v>16141</v>
      </c>
      <c r="G4441" s="183" t="s">
        <v>16145</v>
      </c>
      <c r="H4441" t="s">
        <v>16146</v>
      </c>
    </row>
    <row r="4442" spans="1:8" x14ac:dyDescent="0.2">
      <c r="A4442" s="183" t="s">
        <v>16099</v>
      </c>
      <c r="B4442" t="s">
        <v>16100</v>
      </c>
      <c r="C4442">
        <v>0</v>
      </c>
      <c r="D4442" s="221" t="s">
        <v>3057</v>
      </c>
      <c r="E4442" s="186">
        <v>46293</v>
      </c>
      <c r="F4442" t="s">
        <v>16141</v>
      </c>
      <c r="G4442" s="183" t="s">
        <v>16145</v>
      </c>
      <c r="H4442" t="s">
        <v>16146</v>
      </c>
    </row>
    <row r="4443" spans="1:8" x14ac:dyDescent="0.2">
      <c r="A4443" s="183" t="s">
        <v>16101</v>
      </c>
      <c r="B4443" t="s">
        <v>16102</v>
      </c>
      <c r="C4443">
        <v>0</v>
      </c>
      <c r="D4443" s="221" t="s">
        <v>3057</v>
      </c>
      <c r="E4443" s="186">
        <v>46293</v>
      </c>
      <c r="F4443" t="s">
        <v>16141</v>
      </c>
      <c r="G4443" s="183" t="s">
        <v>16145</v>
      </c>
      <c r="H4443" t="s">
        <v>16146</v>
      </c>
    </row>
    <row r="4444" spans="1:8" x14ac:dyDescent="0.2">
      <c r="A4444" s="183" t="s">
        <v>16103</v>
      </c>
      <c r="B4444" t="s">
        <v>16104</v>
      </c>
      <c r="C4444">
        <v>0</v>
      </c>
      <c r="D4444" s="221" t="s">
        <v>3057</v>
      </c>
      <c r="E4444" s="186">
        <v>46293</v>
      </c>
      <c r="F4444" t="s">
        <v>16141</v>
      </c>
      <c r="G4444" s="183" t="s">
        <v>16145</v>
      </c>
      <c r="H4444" t="s">
        <v>16146</v>
      </c>
    </row>
    <row r="4445" spans="1:8" x14ac:dyDescent="0.2">
      <c r="A4445" s="183" t="s">
        <v>16105</v>
      </c>
      <c r="B4445" t="s">
        <v>16106</v>
      </c>
      <c r="C4445">
        <v>0</v>
      </c>
      <c r="D4445" s="221" t="s">
        <v>3057</v>
      </c>
      <c r="E4445" s="186">
        <v>46293</v>
      </c>
      <c r="F4445" t="s">
        <v>16141</v>
      </c>
      <c r="G4445" s="183" t="s">
        <v>16145</v>
      </c>
      <c r="H4445" t="s">
        <v>16146</v>
      </c>
    </row>
    <row r="4446" spans="1:8" x14ac:dyDescent="0.2">
      <c r="A4446" s="183" t="s">
        <v>16107</v>
      </c>
      <c r="B4446" t="s">
        <v>16108</v>
      </c>
      <c r="C4446">
        <v>0</v>
      </c>
      <c r="D4446" s="221" t="s">
        <v>3057</v>
      </c>
      <c r="E4446" s="186">
        <v>46293</v>
      </c>
      <c r="F4446" t="s">
        <v>16141</v>
      </c>
      <c r="G4446" s="183" t="s">
        <v>16145</v>
      </c>
      <c r="H4446" t="s">
        <v>16146</v>
      </c>
    </row>
    <row r="4447" spans="1:8" x14ac:dyDescent="0.2">
      <c r="A4447" s="183" t="s">
        <v>16109</v>
      </c>
      <c r="B4447" t="s">
        <v>16110</v>
      </c>
      <c r="C4447">
        <v>0</v>
      </c>
      <c r="D4447" s="221" t="s">
        <v>3057</v>
      </c>
      <c r="E4447" s="186">
        <v>46293</v>
      </c>
      <c r="F4447" t="s">
        <v>16141</v>
      </c>
      <c r="G4447" s="183" t="s">
        <v>16145</v>
      </c>
      <c r="H4447" t="s">
        <v>16146</v>
      </c>
    </row>
    <row r="4448" spans="1:8" x14ac:dyDescent="0.2">
      <c r="A4448" s="183" t="s">
        <v>16111</v>
      </c>
      <c r="B4448" t="s">
        <v>16112</v>
      </c>
      <c r="C4448">
        <v>0</v>
      </c>
      <c r="D4448" s="221" t="s">
        <v>3057</v>
      </c>
      <c r="E4448" s="186">
        <v>46293</v>
      </c>
      <c r="F4448" t="s">
        <v>16141</v>
      </c>
      <c r="G4448" s="183" t="s">
        <v>16145</v>
      </c>
      <c r="H4448" t="s">
        <v>16146</v>
      </c>
    </row>
    <row r="4449" spans="1:8" x14ac:dyDescent="0.2">
      <c r="A4449" s="183" t="s">
        <v>16113</v>
      </c>
      <c r="B4449" t="s">
        <v>16114</v>
      </c>
      <c r="C4449">
        <v>0</v>
      </c>
      <c r="D4449" s="221" t="s">
        <v>3057</v>
      </c>
      <c r="E4449" s="186">
        <v>46293</v>
      </c>
      <c r="F4449" t="s">
        <v>16141</v>
      </c>
      <c r="G4449" s="183" t="s">
        <v>16145</v>
      </c>
      <c r="H4449" t="s">
        <v>16146</v>
      </c>
    </row>
    <row r="4450" spans="1:8" x14ac:dyDescent="0.2">
      <c r="A4450" s="183" t="s">
        <v>16117</v>
      </c>
      <c r="B4450" t="s">
        <v>16118</v>
      </c>
      <c r="C4450">
        <v>0</v>
      </c>
      <c r="D4450" s="221" t="s">
        <v>3057</v>
      </c>
      <c r="E4450" s="186">
        <v>46293</v>
      </c>
      <c r="F4450" t="s">
        <v>16141</v>
      </c>
      <c r="G4450" s="183" t="s">
        <v>16145</v>
      </c>
      <c r="H4450" t="s">
        <v>16146</v>
      </c>
    </row>
    <row r="4451" spans="1:8" x14ac:dyDescent="0.2">
      <c r="A4451" s="183" t="s">
        <v>16119</v>
      </c>
      <c r="B4451" t="s">
        <v>16120</v>
      </c>
      <c r="C4451">
        <v>26</v>
      </c>
      <c r="D4451" s="221" t="s">
        <v>3057</v>
      </c>
      <c r="E4451" s="186">
        <v>46293</v>
      </c>
      <c r="F4451" t="s">
        <v>16141</v>
      </c>
      <c r="G4451" s="183" t="s">
        <v>16145</v>
      </c>
      <c r="H4451" t="s">
        <v>16146</v>
      </c>
    </row>
    <row r="4452" spans="1:8" x14ac:dyDescent="0.2">
      <c r="A4452" s="183" t="s">
        <v>16121</v>
      </c>
      <c r="B4452" t="s">
        <v>16122</v>
      </c>
      <c r="C4452">
        <v>26</v>
      </c>
      <c r="D4452" s="221" t="s">
        <v>3057</v>
      </c>
      <c r="E4452" s="186">
        <v>46293</v>
      </c>
      <c r="F4452" t="s">
        <v>16141</v>
      </c>
      <c r="G4452" s="183" t="s">
        <v>16145</v>
      </c>
      <c r="H4452" t="s">
        <v>16146</v>
      </c>
    </row>
    <row r="4453" spans="1:8" x14ac:dyDescent="0.2">
      <c r="A4453" s="183" t="s">
        <v>16123</v>
      </c>
      <c r="B4453" t="s">
        <v>16124</v>
      </c>
      <c r="C4453">
        <v>29</v>
      </c>
      <c r="D4453" s="221" t="s">
        <v>3057</v>
      </c>
      <c r="E4453" s="186">
        <v>46293</v>
      </c>
      <c r="F4453" t="s">
        <v>16141</v>
      </c>
      <c r="G4453" s="183" t="s">
        <v>16145</v>
      </c>
      <c r="H4453" t="s">
        <v>16146</v>
      </c>
    </row>
    <row r="4454" spans="1:8" x14ac:dyDescent="0.2">
      <c r="A4454" s="183" t="s">
        <v>16125</v>
      </c>
      <c r="B4454" t="s">
        <v>16126</v>
      </c>
      <c r="C4454">
        <v>0</v>
      </c>
      <c r="D4454" s="221" t="s">
        <v>3057</v>
      </c>
      <c r="E4454" s="186">
        <v>46293</v>
      </c>
      <c r="F4454" t="s">
        <v>16141</v>
      </c>
      <c r="G4454" s="183" t="s">
        <v>16145</v>
      </c>
      <c r="H4454" t="s">
        <v>16146</v>
      </c>
    </row>
    <row r="4455" spans="1:8" x14ac:dyDescent="0.2">
      <c r="A4455" s="183" t="s">
        <v>16127</v>
      </c>
      <c r="B4455" t="s">
        <v>16128</v>
      </c>
      <c r="C4455">
        <v>0</v>
      </c>
      <c r="D4455" s="221" t="s">
        <v>3057</v>
      </c>
      <c r="E4455" s="186">
        <v>46293</v>
      </c>
      <c r="F4455" t="s">
        <v>16141</v>
      </c>
      <c r="G4455" s="183" t="s">
        <v>16145</v>
      </c>
      <c r="H4455" t="s">
        <v>16146</v>
      </c>
    </row>
    <row r="4456" spans="1:8" x14ac:dyDescent="0.2">
      <c r="A4456" s="183" t="s">
        <v>4897</v>
      </c>
      <c r="B4456" t="s">
        <v>8815</v>
      </c>
      <c r="C4456">
        <v>0</v>
      </c>
      <c r="D4456" s="221" t="s">
        <v>3057</v>
      </c>
      <c r="E4456" s="186">
        <v>46293</v>
      </c>
      <c r="F4456" t="s">
        <v>16141</v>
      </c>
      <c r="G4456" s="183" t="s">
        <v>16142</v>
      </c>
      <c r="H4456" t="s">
        <v>16143</v>
      </c>
    </row>
    <row r="4457" spans="1:8" x14ac:dyDescent="0.2">
      <c r="A4457" s="183" t="s">
        <v>4898</v>
      </c>
      <c r="B4457" t="s">
        <v>8816</v>
      </c>
      <c r="C4457">
        <v>0</v>
      </c>
      <c r="D4457" s="221" t="s">
        <v>3057</v>
      </c>
      <c r="E4457" s="186">
        <v>46293</v>
      </c>
      <c r="F4457" t="s">
        <v>16141</v>
      </c>
      <c r="G4457" s="183" t="s">
        <v>16142</v>
      </c>
      <c r="H4457" t="s">
        <v>16143</v>
      </c>
    </row>
    <row r="4458" spans="1:8" x14ac:dyDescent="0.2">
      <c r="A4458" s="183" t="s">
        <v>4899</v>
      </c>
      <c r="B4458" t="s">
        <v>8817</v>
      </c>
      <c r="C4458">
        <v>0</v>
      </c>
      <c r="D4458" s="221" t="s">
        <v>3057</v>
      </c>
      <c r="E4458" s="186">
        <v>46293</v>
      </c>
      <c r="F4458" t="s">
        <v>16141</v>
      </c>
      <c r="G4458" s="183" t="s">
        <v>16142</v>
      </c>
      <c r="H4458" t="s">
        <v>16143</v>
      </c>
    </row>
    <row r="4459" spans="1:8" x14ac:dyDescent="0.2">
      <c r="A4459" s="183" t="s">
        <v>4900</v>
      </c>
      <c r="B4459" t="s">
        <v>8818</v>
      </c>
      <c r="C4459">
        <v>0</v>
      </c>
      <c r="D4459" s="221" t="s">
        <v>3057</v>
      </c>
      <c r="E4459" s="186">
        <v>46293</v>
      </c>
      <c r="F4459" t="s">
        <v>16141</v>
      </c>
      <c r="G4459" s="183" t="s">
        <v>16142</v>
      </c>
      <c r="H4459" t="s">
        <v>16143</v>
      </c>
    </row>
    <row r="4460" spans="1:8" x14ac:dyDescent="0.2">
      <c r="A4460" s="183" t="s">
        <v>13417</v>
      </c>
      <c r="B4460" t="s">
        <v>13418</v>
      </c>
      <c r="C4460">
        <v>384</v>
      </c>
      <c r="D4460" s="221" t="s">
        <v>3057</v>
      </c>
      <c r="E4460" s="186">
        <v>46293</v>
      </c>
      <c r="F4460" t="s">
        <v>16141</v>
      </c>
      <c r="G4460" s="183" t="s">
        <v>16145</v>
      </c>
      <c r="H4460" t="s">
        <v>16146</v>
      </c>
    </row>
    <row r="4461" spans="1:8" x14ac:dyDescent="0.2">
      <c r="A4461" s="183" t="s">
        <v>13419</v>
      </c>
      <c r="B4461" t="s">
        <v>13420</v>
      </c>
      <c r="C4461">
        <v>467</v>
      </c>
      <c r="D4461" s="221" t="s">
        <v>3057</v>
      </c>
      <c r="E4461" s="186">
        <v>46293</v>
      </c>
      <c r="F4461" t="s">
        <v>16141</v>
      </c>
      <c r="G4461" s="183" t="s">
        <v>16145</v>
      </c>
      <c r="H4461" t="s">
        <v>16146</v>
      </c>
    </row>
    <row r="4462" spans="1:8" x14ac:dyDescent="0.2">
      <c r="A4462" s="183" t="s">
        <v>8819</v>
      </c>
      <c r="B4462" t="s">
        <v>8820</v>
      </c>
      <c r="C4462">
        <v>27</v>
      </c>
      <c r="D4462" s="221" t="s">
        <v>3057</v>
      </c>
      <c r="E4462" s="186">
        <v>46293</v>
      </c>
      <c r="F4462" t="s">
        <v>16141</v>
      </c>
      <c r="G4462" s="183" t="s">
        <v>16142</v>
      </c>
      <c r="H4462" t="s">
        <v>16143</v>
      </c>
    </row>
    <row r="4463" spans="1:8" x14ac:dyDescent="0.2">
      <c r="A4463" s="183" t="s">
        <v>8821</v>
      </c>
      <c r="B4463" t="s">
        <v>8822</v>
      </c>
      <c r="C4463">
        <v>0</v>
      </c>
      <c r="D4463" s="221" t="s">
        <v>3057</v>
      </c>
      <c r="E4463" s="186">
        <v>46293</v>
      </c>
      <c r="F4463" t="s">
        <v>16141</v>
      </c>
      <c r="G4463" s="183" t="s">
        <v>16142</v>
      </c>
      <c r="H4463" t="s">
        <v>16143</v>
      </c>
    </row>
    <row r="4464" spans="1:8" x14ac:dyDescent="0.2">
      <c r="A4464" s="183" t="s">
        <v>8823</v>
      </c>
      <c r="B4464" t="s">
        <v>8824</v>
      </c>
      <c r="C4464">
        <v>10</v>
      </c>
      <c r="D4464" s="221" t="s">
        <v>3057</v>
      </c>
      <c r="E4464" s="186">
        <v>46293</v>
      </c>
      <c r="F4464" t="s">
        <v>16141</v>
      </c>
      <c r="G4464" s="183" t="s">
        <v>16142</v>
      </c>
      <c r="H4464" t="s">
        <v>16143</v>
      </c>
    </row>
    <row r="4465" spans="1:8" x14ac:dyDescent="0.2">
      <c r="A4465" s="183" t="s">
        <v>8825</v>
      </c>
      <c r="B4465" t="s">
        <v>8826</v>
      </c>
      <c r="C4465">
        <v>1</v>
      </c>
      <c r="D4465" s="221" t="s">
        <v>3057</v>
      </c>
      <c r="E4465" s="186">
        <v>46293</v>
      </c>
      <c r="F4465" t="s">
        <v>16141</v>
      </c>
      <c r="G4465" s="183" t="s">
        <v>16142</v>
      </c>
      <c r="H4465" t="s">
        <v>16143</v>
      </c>
    </row>
    <row r="4466" spans="1:8" x14ac:dyDescent="0.2">
      <c r="A4466" s="183" t="s">
        <v>8827</v>
      </c>
      <c r="B4466" t="s">
        <v>8828</v>
      </c>
      <c r="C4466">
        <v>1</v>
      </c>
      <c r="D4466" s="221" t="s">
        <v>3057</v>
      </c>
      <c r="E4466" s="186">
        <v>46293</v>
      </c>
      <c r="F4466" t="s">
        <v>16141</v>
      </c>
      <c r="G4466" s="183" t="s">
        <v>16142</v>
      </c>
      <c r="H4466" t="s">
        <v>16143</v>
      </c>
    </row>
    <row r="4467" spans="1:8" x14ac:dyDescent="0.2">
      <c r="A4467" s="183" t="s">
        <v>8829</v>
      </c>
      <c r="B4467" t="s">
        <v>8830</v>
      </c>
      <c r="C4467">
        <v>8</v>
      </c>
      <c r="D4467" s="221" t="s">
        <v>3057</v>
      </c>
      <c r="E4467" s="186">
        <v>46293</v>
      </c>
      <c r="F4467" t="s">
        <v>16141</v>
      </c>
      <c r="G4467" s="183" t="s">
        <v>16142</v>
      </c>
      <c r="H4467" t="s">
        <v>16143</v>
      </c>
    </row>
    <row r="4468" spans="1:8" x14ac:dyDescent="0.2">
      <c r="A4468" s="183" t="s">
        <v>4901</v>
      </c>
      <c r="B4468" t="s">
        <v>8831</v>
      </c>
      <c r="C4468">
        <v>5</v>
      </c>
      <c r="D4468" s="221" t="s">
        <v>3057</v>
      </c>
      <c r="E4468" s="186">
        <v>46293</v>
      </c>
      <c r="F4468" t="s">
        <v>16141</v>
      </c>
      <c r="G4468" s="183" t="s">
        <v>16142</v>
      </c>
      <c r="H4468" t="s">
        <v>16143</v>
      </c>
    </row>
    <row r="4469" spans="1:8" x14ac:dyDescent="0.2">
      <c r="A4469" s="183" t="s">
        <v>8832</v>
      </c>
      <c r="B4469" t="s">
        <v>8833</v>
      </c>
      <c r="C4469">
        <v>25</v>
      </c>
      <c r="D4469" s="221" t="s">
        <v>3057</v>
      </c>
      <c r="E4469" s="186">
        <v>46293</v>
      </c>
      <c r="F4469" t="s">
        <v>16141</v>
      </c>
      <c r="G4469" s="183" t="s">
        <v>16142</v>
      </c>
      <c r="H4469" t="s">
        <v>16143</v>
      </c>
    </row>
    <row r="4470" spans="1:8" x14ac:dyDescent="0.2">
      <c r="A4470" s="183" t="s">
        <v>4902</v>
      </c>
      <c r="B4470" t="s">
        <v>8834</v>
      </c>
      <c r="C4470">
        <v>4</v>
      </c>
      <c r="D4470" s="221" t="s">
        <v>3057</v>
      </c>
      <c r="E4470" s="186">
        <v>46293</v>
      </c>
      <c r="F4470" t="s">
        <v>16141</v>
      </c>
      <c r="G4470" s="183" t="s">
        <v>16142</v>
      </c>
      <c r="H4470" t="s">
        <v>16143</v>
      </c>
    </row>
    <row r="4471" spans="1:8" x14ac:dyDescent="0.2">
      <c r="A4471" s="183" t="s">
        <v>8835</v>
      </c>
      <c r="B4471" t="s">
        <v>8836</v>
      </c>
      <c r="C4471">
        <v>37</v>
      </c>
      <c r="D4471" s="221" t="s">
        <v>3057</v>
      </c>
      <c r="E4471" s="186">
        <v>46293</v>
      </c>
      <c r="F4471" t="s">
        <v>16141</v>
      </c>
      <c r="G4471" s="183" t="s">
        <v>16142</v>
      </c>
      <c r="H4471" t="s">
        <v>16143</v>
      </c>
    </row>
    <row r="4472" spans="1:8" x14ac:dyDescent="0.2">
      <c r="A4472" s="183" t="s">
        <v>4903</v>
      </c>
      <c r="B4472" t="s">
        <v>8837</v>
      </c>
      <c r="C4472">
        <v>4</v>
      </c>
      <c r="D4472" s="221" t="s">
        <v>3057</v>
      </c>
      <c r="E4472" s="186">
        <v>46293</v>
      </c>
      <c r="F4472" t="s">
        <v>16141</v>
      </c>
      <c r="G4472" s="183" t="s">
        <v>16142</v>
      </c>
      <c r="H4472" t="s">
        <v>16143</v>
      </c>
    </row>
    <row r="4473" spans="1:8" x14ac:dyDescent="0.2">
      <c r="A4473" s="183" t="s">
        <v>8838</v>
      </c>
      <c r="B4473" t="s">
        <v>8839</v>
      </c>
      <c r="C4473">
        <v>33</v>
      </c>
      <c r="D4473" s="221" t="s">
        <v>3057</v>
      </c>
      <c r="E4473" s="186">
        <v>46293</v>
      </c>
      <c r="F4473" t="s">
        <v>16141</v>
      </c>
      <c r="G4473" s="183" t="s">
        <v>16142</v>
      </c>
      <c r="H4473" t="s">
        <v>16143</v>
      </c>
    </row>
    <row r="4474" spans="1:8" x14ac:dyDescent="0.2">
      <c r="A4474" s="183" t="s">
        <v>4904</v>
      </c>
      <c r="B4474" t="s">
        <v>8840</v>
      </c>
      <c r="C4474">
        <v>45</v>
      </c>
      <c r="D4474" s="221" t="s">
        <v>3057</v>
      </c>
      <c r="E4474" s="186">
        <v>46293</v>
      </c>
      <c r="F4474" t="s">
        <v>16141</v>
      </c>
      <c r="G4474" s="183" t="s">
        <v>16142</v>
      </c>
      <c r="H4474" t="s">
        <v>16143</v>
      </c>
    </row>
    <row r="4475" spans="1:8" x14ac:dyDescent="0.2">
      <c r="A4475" s="183" t="s">
        <v>8841</v>
      </c>
      <c r="B4475" t="s">
        <v>8842</v>
      </c>
      <c r="C4475">
        <v>10</v>
      </c>
      <c r="D4475" s="221" t="s">
        <v>3057</v>
      </c>
      <c r="E4475" s="186">
        <v>46293</v>
      </c>
      <c r="F4475" t="s">
        <v>16141</v>
      </c>
      <c r="G4475" s="183" t="s">
        <v>16142</v>
      </c>
      <c r="H4475" t="s">
        <v>16143</v>
      </c>
    </row>
    <row r="4476" spans="1:8" x14ac:dyDescent="0.2">
      <c r="A4476" s="183" t="s">
        <v>4905</v>
      </c>
      <c r="B4476" t="s">
        <v>8843</v>
      </c>
      <c r="C4476">
        <v>0</v>
      </c>
      <c r="D4476" s="221" t="s">
        <v>3057</v>
      </c>
      <c r="E4476" s="186">
        <v>46293</v>
      </c>
      <c r="F4476" t="s">
        <v>16141</v>
      </c>
      <c r="G4476" s="183" t="s">
        <v>16142</v>
      </c>
      <c r="H4476" t="s">
        <v>16143</v>
      </c>
    </row>
    <row r="4477" spans="1:8" x14ac:dyDescent="0.2">
      <c r="A4477" s="183" t="s">
        <v>8844</v>
      </c>
      <c r="B4477" t="s">
        <v>8845</v>
      </c>
      <c r="C4477">
        <v>16</v>
      </c>
      <c r="D4477" s="221" t="s">
        <v>3057</v>
      </c>
      <c r="E4477" s="186">
        <v>46293</v>
      </c>
      <c r="F4477" t="s">
        <v>16141</v>
      </c>
      <c r="G4477" s="183" t="s">
        <v>16142</v>
      </c>
      <c r="H4477" t="s">
        <v>16143</v>
      </c>
    </row>
    <row r="4478" spans="1:8" x14ac:dyDescent="0.2">
      <c r="A4478" s="183" t="s">
        <v>4906</v>
      </c>
      <c r="B4478" t="s">
        <v>8846</v>
      </c>
      <c r="C4478">
        <v>0</v>
      </c>
      <c r="D4478" s="221" t="s">
        <v>3057</v>
      </c>
      <c r="E4478" s="186">
        <v>46293</v>
      </c>
      <c r="F4478" t="s">
        <v>16141</v>
      </c>
      <c r="G4478" s="183" t="s">
        <v>16142</v>
      </c>
      <c r="H4478" t="s">
        <v>16143</v>
      </c>
    </row>
    <row r="4479" spans="1:8" x14ac:dyDescent="0.2">
      <c r="A4479" s="183" t="s">
        <v>8847</v>
      </c>
      <c r="B4479" t="s">
        <v>8848</v>
      </c>
      <c r="C4479">
        <v>2</v>
      </c>
      <c r="D4479" s="221" t="s">
        <v>3057</v>
      </c>
      <c r="E4479" s="186">
        <v>46293</v>
      </c>
      <c r="F4479" t="s">
        <v>16141</v>
      </c>
      <c r="G4479" s="183" t="s">
        <v>16142</v>
      </c>
      <c r="H4479" t="s">
        <v>16143</v>
      </c>
    </row>
    <row r="4480" spans="1:8" x14ac:dyDescent="0.2">
      <c r="A4480" s="183" t="s">
        <v>8849</v>
      </c>
      <c r="B4480" t="s">
        <v>8850</v>
      </c>
      <c r="C4480">
        <v>5</v>
      </c>
      <c r="D4480" s="221" t="s">
        <v>3057</v>
      </c>
      <c r="E4480" s="186">
        <v>46293</v>
      </c>
      <c r="F4480" t="s">
        <v>16141</v>
      </c>
      <c r="G4480" s="183" t="s">
        <v>16142</v>
      </c>
      <c r="H4480" t="s">
        <v>16143</v>
      </c>
    </row>
    <row r="4481" spans="1:8" x14ac:dyDescent="0.2">
      <c r="A4481" s="183" t="s">
        <v>8851</v>
      </c>
      <c r="B4481" t="s">
        <v>8852</v>
      </c>
      <c r="C4481">
        <v>3</v>
      </c>
      <c r="D4481" s="221" t="s">
        <v>3057</v>
      </c>
      <c r="E4481" s="186">
        <v>46293</v>
      </c>
      <c r="F4481" t="s">
        <v>16141</v>
      </c>
      <c r="G4481" s="183" t="s">
        <v>16142</v>
      </c>
      <c r="H4481" t="s">
        <v>16143</v>
      </c>
    </row>
    <row r="4482" spans="1:8" x14ac:dyDescent="0.2">
      <c r="A4482" s="183" t="s">
        <v>8853</v>
      </c>
      <c r="B4482" t="s">
        <v>8854</v>
      </c>
      <c r="C4482">
        <v>5</v>
      </c>
      <c r="D4482" s="221" t="s">
        <v>3057</v>
      </c>
      <c r="E4482" s="186">
        <v>46293</v>
      </c>
      <c r="F4482" t="s">
        <v>16141</v>
      </c>
      <c r="G4482" s="183" t="s">
        <v>16142</v>
      </c>
      <c r="H4482" t="s">
        <v>16143</v>
      </c>
    </row>
    <row r="4483" spans="1:8" x14ac:dyDescent="0.2">
      <c r="A4483" s="183" t="s">
        <v>8855</v>
      </c>
      <c r="B4483" t="s">
        <v>8856</v>
      </c>
      <c r="C4483">
        <v>3</v>
      </c>
      <c r="D4483" s="221" t="s">
        <v>3057</v>
      </c>
      <c r="E4483" s="186">
        <v>46293</v>
      </c>
      <c r="F4483" t="s">
        <v>16141</v>
      </c>
      <c r="G4483" s="183" t="s">
        <v>16142</v>
      </c>
      <c r="H4483" t="s">
        <v>16143</v>
      </c>
    </row>
    <row r="4484" spans="1:8" x14ac:dyDescent="0.2">
      <c r="A4484" s="183" t="s">
        <v>8857</v>
      </c>
      <c r="B4484" t="s">
        <v>8858</v>
      </c>
      <c r="C4484">
        <v>3</v>
      </c>
      <c r="D4484" s="221" t="s">
        <v>3057</v>
      </c>
      <c r="E4484" s="186">
        <v>46293</v>
      </c>
      <c r="F4484" t="s">
        <v>16141</v>
      </c>
      <c r="G4484" s="183" t="s">
        <v>16142</v>
      </c>
      <c r="H4484" t="s">
        <v>16143</v>
      </c>
    </row>
    <row r="4485" spans="1:8" x14ac:dyDescent="0.2">
      <c r="A4485" s="183" t="s">
        <v>8859</v>
      </c>
      <c r="B4485" t="s">
        <v>8860</v>
      </c>
      <c r="C4485">
        <v>5</v>
      </c>
      <c r="D4485" s="221" t="s">
        <v>3057</v>
      </c>
      <c r="E4485" s="186">
        <v>46293</v>
      </c>
      <c r="F4485" t="s">
        <v>16141</v>
      </c>
      <c r="G4485" s="183" t="s">
        <v>16142</v>
      </c>
      <c r="H4485" t="s">
        <v>16143</v>
      </c>
    </row>
    <row r="4486" spans="1:8" x14ac:dyDescent="0.2">
      <c r="A4486" s="183" t="s">
        <v>8861</v>
      </c>
      <c r="B4486" t="s">
        <v>8862</v>
      </c>
      <c r="C4486">
        <v>3</v>
      </c>
      <c r="D4486" s="221" t="s">
        <v>3057</v>
      </c>
      <c r="E4486" s="186">
        <v>46293</v>
      </c>
      <c r="F4486" t="s">
        <v>16141</v>
      </c>
      <c r="G4486" s="183" t="s">
        <v>16142</v>
      </c>
      <c r="H4486" t="s">
        <v>16143</v>
      </c>
    </row>
    <row r="4487" spans="1:8" x14ac:dyDescent="0.2">
      <c r="A4487" s="183" t="s">
        <v>4907</v>
      </c>
      <c r="B4487" t="s">
        <v>8863</v>
      </c>
      <c r="C4487">
        <v>7</v>
      </c>
      <c r="D4487" s="221" t="s">
        <v>3057</v>
      </c>
      <c r="E4487" s="186">
        <v>46293</v>
      </c>
      <c r="F4487" t="s">
        <v>16141</v>
      </c>
      <c r="G4487" s="183" t="s">
        <v>16142</v>
      </c>
      <c r="H4487" t="s">
        <v>16143</v>
      </c>
    </row>
    <row r="4488" spans="1:8" x14ac:dyDescent="0.2">
      <c r="A4488" s="183" t="s">
        <v>8864</v>
      </c>
      <c r="B4488" t="s">
        <v>3631</v>
      </c>
      <c r="C4488">
        <v>47</v>
      </c>
      <c r="D4488" s="221" t="s">
        <v>3057</v>
      </c>
      <c r="E4488" s="186">
        <v>46293</v>
      </c>
      <c r="F4488" t="s">
        <v>16141</v>
      </c>
      <c r="G4488" s="183" t="s">
        <v>16142</v>
      </c>
      <c r="H4488" t="s">
        <v>16143</v>
      </c>
    </row>
    <row r="4489" spans="1:8" x14ac:dyDescent="0.2">
      <c r="A4489" s="183" t="s">
        <v>8865</v>
      </c>
      <c r="B4489" t="s">
        <v>4908</v>
      </c>
      <c r="C4489">
        <v>45</v>
      </c>
      <c r="D4489" s="221" t="s">
        <v>3057</v>
      </c>
      <c r="E4489" s="186">
        <v>46293</v>
      </c>
      <c r="F4489" t="s">
        <v>16141</v>
      </c>
      <c r="G4489" s="183" t="s">
        <v>16142</v>
      </c>
      <c r="H4489" t="s">
        <v>16143</v>
      </c>
    </row>
    <row r="4490" spans="1:8" x14ac:dyDescent="0.2">
      <c r="A4490" s="183" t="s">
        <v>8866</v>
      </c>
      <c r="B4490" t="s">
        <v>8867</v>
      </c>
      <c r="C4490">
        <v>99</v>
      </c>
      <c r="D4490" s="221" t="s">
        <v>3057</v>
      </c>
      <c r="E4490" s="186">
        <v>46293</v>
      </c>
      <c r="F4490" t="s">
        <v>16141</v>
      </c>
      <c r="G4490" s="183" t="s">
        <v>16142</v>
      </c>
      <c r="H4490" t="s">
        <v>16143</v>
      </c>
    </row>
    <row r="4491" spans="1:8" x14ac:dyDescent="0.2">
      <c r="A4491" s="183" t="s">
        <v>4909</v>
      </c>
      <c r="B4491" t="s">
        <v>8868</v>
      </c>
      <c r="C4491">
        <v>5</v>
      </c>
      <c r="D4491" s="221" t="s">
        <v>3057</v>
      </c>
      <c r="E4491" s="186">
        <v>46293</v>
      </c>
      <c r="F4491" t="s">
        <v>16141</v>
      </c>
      <c r="G4491" s="183" t="s">
        <v>16142</v>
      </c>
      <c r="H4491" t="s">
        <v>16143</v>
      </c>
    </row>
    <row r="4492" spans="1:8" x14ac:dyDescent="0.2">
      <c r="A4492" s="183" t="s">
        <v>4910</v>
      </c>
      <c r="B4492" t="s">
        <v>8869</v>
      </c>
      <c r="C4492">
        <v>2</v>
      </c>
      <c r="D4492" s="221" t="s">
        <v>3057</v>
      </c>
      <c r="E4492" s="186">
        <v>46293</v>
      </c>
      <c r="F4492" t="s">
        <v>16141</v>
      </c>
      <c r="G4492" s="183" t="s">
        <v>16142</v>
      </c>
      <c r="H4492" t="s">
        <v>16143</v>
      </c>
    </row>
    <row r="4493" spans="1:8" x14ac:dyDescent="0.2">
      <c r="A4493" s="183" t="s">
        <v>4911</v>
      </c>
      <c r="B4493" t="s">
        <v>8870</v>
      </c>
      <c r="C4493">
        <v>2</v>
      </c>
      <c r="D4493" s="221" t="s">
        <v>3057</v>
      </c>
      <c r="E4493" s="186">
        <v>46293</v>
      </c>
      <c r="F4493" t="s">
        <v>16141</v>
      </c>
      <c r="G4493" s="183" t="s">
        <v>16142</v>
      </c>
      <c r="H4493" t="s">
        <v>16143</v>
      </c>
    </row>
    <row r="4494" spans="1:8" x14ac:dyDescent="0.2">
      <c r="A4494" s="183" t="s">
        <v>4912</v>
      </c>
      <c r="B4494" t="s">
        <v>8871</v>
      </c>
      <c r="C4494">
        <v>10</v>
      </c>
      <c r="D4494" s="221" t="s">
        <v>3057</v>
      </c>
      <c r="E4494" s="186">
        <v>46293</v>
      </c>
      <c r="F4494" t="s">
        <v>16141</v>
      </c>
      <c r="G4494" s="183" t="s">
        <v>16142</v>
      </c>
      <c r="H4494" t="s">
        <v>16143</v>
      </c>
    </row>
    <row r="4495" spans="1:8" x14ac:dyDescent="0.2">
      <c r="A4495" s="183" t="s">
        <v>4913</v>
      </c>
      <c r="B4495" t="s">
        <v>8872</v>
      </c>
      <c r="C4495">
        <v>8</v>
      </c>
      <c r="D4495" s="221" t="s">
        <v>3057</v>
      </c>
      <c r="E4495" s="186">
        <v>46293</v>
      </c>
      <c r="F4495" t="s">
        <v>16141</v>
      </c>
      <c r="G4495" s="183" t="s">
        <v>16142</v>
      </c>
      <c r="H4495" t="s">
        <v>16143</v>
      </c>
    </row>
    <row r="4496" spans="1:8" x14ac:dyDescent="0.2">
      <c r="A4496" s="183" t="s">
        <v>8873</v>
      </c>
      <c r="B4496" t="s">
        <v>8874</v>
      </c>
      <c r="C4496">
        <v>9</v>
      </c>
      <c r="D4496" s="221" t="s">
        <v>3057</v>
      </c>
      <c r="E4496" s="186">
        <v>46293</v>
      </c>
      <c r="F4496" t="s">
        <v>16141</v>
      </c>
      <c r="G4496" s="183" t="s">
        <v>16142</v>
      </c>
      <c r="H4496" t="s">
        <v>16143</v>
      </c>
    </row>
    <row r="4497" spans="1:8" x14ac:dyDescent="0.2">
      <c r="A4497" s="183" t="s">
        <v>4914</v>
      </c>
      <c r="B4497" t="s">
        <v>8875</v>
      </c>
      <c r="C4497">
        <v>15</v>
      </c>
      <c r="D4497" s="221" t="s">
        <v>3057</v>
      </c>
      <c r="E4497" s="186">
        <v>46293</v>
      </c>
      <c r="F4497" t="s">
        <v>16141</v>
      </c>
      <c r="G4497" s="183" t="s">
        <v>16142</v>
      </c>
      <c r="H4497" t="s">
        <v>16143</v>
      </c>
    </row>
    <row r="4498" spans="1:8" x14ac:dyDescent="0.2">
      <c r="A4498" s="183" t="s">
        <v>4915</v>
      </c>
      <c r="B4498" t="s">
        <v>8876</v>
      </c>
      <c r="C4498">
        <v>10</v>
      </c>
      <c r="D4498" s="221" t="s">
        <v>3057</v>
      </c>
      <c r="E4498" s="186">
        <v>46293</v>
      </c>
      <c r="F4498" t="s">
        <v>16141</v>
      </c>
      <c r="G4498" s="183" t="s">
        <v>16142</v>
      </c>
      <c r="H4498" t="s">
        <v>16143</v>
      </c>
    </row>
    <row r="4499" spans="1:8" x14ac:dyDescent="0.2">
      <c r="A4499" s="183" t="s">
        <v>8877</v>
      </c>
      <c r="B4499" t="s">
        <v>8878</v>
      </c>
      <c r="C4499">
        <v>4</v>
      </c>
      <c r="D4499" s="221" t="s">
        <v>3057</v>
      </c>
      <c r="E4499" s="186">
        <v>46293</v>
      </c>
      <c r="F4499" t="s">
        <v>16141</v>
      </c>
      <c r="G4499" s="183" t="s">
        <v>16142</v>
      </c>
      <c r="H4499" t="s">
        <v>16143</v>
      </c>
    </row>
    <row r="4500" spans="1:8" x14ac:dyDescent="0.2">
      <c r="A4500" s="183" t="s">
        <v>4916</v>
      </c>
      <c r="B4500" t="s">
        <v>8879</v>
      </c>
      <c r="C4500">
        <v>3</v>
      </c>
      <c r="D4500" s="221" t="s">
        <v>3057</v>
      </c>
      <c r="E4500" s="186">
        <v>46293</v>
      </c>
      <c r="F4500" t="s">
        <v>16141</v>
      </c>
      <c r="G4500" s="183" t="s">
        <v>16142</v>
      </c>
      <c r="H4500" t="s">
        <v>16143</v>
      </c>
    </row>
    <row r="4501" spans="1:8" x14ac:dyDescent="0.2">
      <c r="A4501" s="183" t="s">
        <v>4917</v>
      </c>
      <c r="B4501" t="s">
        <v>8880</v>
      </c>
      <c r="C4501">
        <v>8</v>
      </c>
      <c r="D4501" s="221" t="s">
        <v>3057</v>
      </c>
      <c r="E4501" s="186">
        <v>46293</v>
      </c>
      <c r="F4501" t="s">
        <v>16141</v>
      </c>
      <c r="G4501" s="183" t="s">
        <v>16142</v>
      </c>
      <c r="H4501" t="s">
        <v>16143</v>
      </c>
    </row>
    <row r="4502" spans="1:8" x14ac:dyDescent="0.2">
      <c r="A4502" s="183" t="s">
        <v>8881</v>
      </c>
      <c r="B4502" t="s">
        <v>8882</v>
      </c>
      <c r="C4502">
        <v>4</v>
      </c>
      <c r="D4502" s="221" t="s">
        <v>3057</v>
      </c>
      <c r="E4502" s="186">
        <v>46293</v>
      </c>
      <c r="F4502" t="s">
        <v>16141</v>
      </c>
      <c r="G4502" s="183" t="s">
        <v>16142</v>
      </c>
      <c r="H4502" t="s">
        <v>16143</v>
      </c>
    </row>
    <row r="4503" spans="1:8" x14ac:dyDescent="0.2">
      <c r="A4503" s="183" t="s">
        <v>4918</v>
      </c>
      <c r="B4503" t="s">
        <v>8883</v>
      </c>
      <c r="C4503">
        <v>6</v>
      </c>
      <c r="D4503" s="221" t="s">
        <v>3057</v>
      </c>
      <c r="E4503" s="186">
        <v>46293</v>
      </c>
      <c r="F4503" t="s">
        <v>16141</v>
      </c>
      <c r="G4503" s="183" t="s">
        <v>16142</v>
      </c>
      <c r="H4503" t="s">
        <v>16143</v>
      </c>
    </row>
    <row r="4504" spans="1:8" x14ac:dyDescent="0.2">
      <c r="A4504" s="183" t="s">
        <v>4919</v>
      </c>
      <c r="B4504" t="s">
        <v>8884</v>
      </c>
      <c r="C4504">
        <v>11</v>
      </c>
      <c r="D4504" s="221" t="s">
        <v>3057</v>
      </c>
      <c r="E4504" s="186">
        <v>46293</v>
      </c>
      <c r="F4504" t="s">
        <v>16141</v>
      </c>
      <c r="G4504" s="183" t="s">
        <v>16142</v>
      </c>
      <c r="H4504" t="s">
        <v>16143</v>
      </c>
    </row>
    <row r="4505" spans="1:8" x14ac:dyDescent="0.2">
      <c r="A4505" s="183" t="s">
        <v>8885</v>
      </c>
      <c r="B4505" t="s">
        <v>8886</v>
      </c>
      <c r="C4505">
        <v>5</v>
      </c>
      <c r="D4505" s="221" t="s">
        <v>3057</v>
      </c>
      <c r="E4505" s="186">
        <v>46293</v>
      </c>
      <c r="F4505" t="s">
        <v>16141</v>
      </c>
      <c r="G4505" s="183" t="s">
        <v>16142</v>
      </c>
      <c r="H4505" t="s">
        <v>16143</v>
      </c>
    </row>
    <row r="4506" spans="1:8" x14ac:dyDescent="0.2">
      <c r="A4506" s="183" t="s">
        <v>4920</v>
      </c>
      <c r="B4506" t="s">
        <v>8887</v>
      </c>
      <c r="C4506">
        <v>13</v>
      </c>
      <c r="D4506" s="221" t="s">
        <v>3057</v>
      </c>
      <c r="E4506" s="186">
        <v>46293</v>
      </c>
      <c r="F4506" t="s">
        <v>16141</v>
      </c>
      <c r="G4506" s="183" t="s">
        <v>16142</v>
      </c>
      <c r="H4506" t="s">
        <v>16143</v>
      </c>
    </row>
    <row r="4507" spans="1:8" x14ac:dyDescent="0.2">
      <c r="A4507" s="183" t="s">
        <v>4921</v>
      </c>
      <c r="B4507" t="s">
        <v>8888</v>
      </c>
      <c r="C4507">
        <v>6</v>
      </c>
      <c r="D4507" s="221" t="s">
        <v>3057</v>
      </c>
      <c r="E4507" s="186">
        <v>46293</v>
      </c>
      <c r="F4507" t="s">
        <v>16141</v>
      </c>
      <c r="G4507" s="183" t="s">
        <v>16142</v>
      </c>
      <c r="H4507" t="s">
        <v>16143</v>
      </c>
    </row>
    <row r="4508" spans="1:8" x14ac:dyDescent="0.2">
      <c r="A4508" s="183" t="s">
        <v>8889</v>
      </c>
      <c r="B4508" t="s">
        <v>8890</v>
      </c>
      <c r="C4508">
        <v>2</v>
      </c>
      <c r="D4508" s="221" t="s">
        <v>3057</v>
      </c>
      <c r="E4508" s="186">
        <v>46293</v>
      </c>
      <c r="F4508" t="s">
        <v>16141</v>
      </c>
      <c r="G4508" s="183" t="s">
        <v>16142</v>
      </c>
      <c r="H4508" t="s">
        <v>16143</v>
      </c>
    </row>
    <row r="4509" spans="1:8" x14ac:dyDescent="0.2">
      <c r="A4509" s="183" t="s">
        <v>4922</v>
      </c>
      <c r="B4509" t="s">
        <v>8891</v>
      </c>
      <c r="C4509">
        <v>0</v>
      </c>
      <c r="D4509" s="221" t="s">
        <v>3057</v>
      </c>
      <c r="E4509" s="186">
        <v>46293</v>
      </c>
      <c r="F4509" t="s">
        <v>16141</v>
      </c>
      <c r="G4509" s="183" t="s">
        <v>16142</v>
      </c>
      <c r="H4509" t="s">
        <v>16143</v>
      </c>
    </row>
    <row r="4510" spans="1:8" x14ac:dyDescent="0.2">
      <c r="A4510" s="183" t="s">
        <v>4923</v>
      </c>
      <c r="B4510" t="s">
        <v>8892</v>
      </c>
      <c r="C4510">
        <v>1</v>
      </c>
      <c r="D4510" s="221" t="s">
        <v>3057</v>
      </c>
      <c r="E4510" s="186">
        <v>46293</v>
      </c>
      <c r="F4510" t="s">
        <v>16141</v>
      </c>
      <c r="G4510" s="183" t="s">
        <v>16142</v>
      </c>
      <c r="H4510" t="s">
        <v>16143</v>
      </c>
    </row>
    <row r="4511" spans="1:8" x14ac:dyDescent="0.2">
      <c r="A4511" s="183" t="s">
        <v>8893</v>
      </c>
      <c r="B4511" t="s">
        <v>8894</v>
      </c>
      <c r="C4511">
        <v>7</v>
      </c>
      <c r="D4511" s="221" t="s">
        <v>3057</v>
      </c>
      <c r="E4511" s="186">
        <v>46293</v>
      </c>
      <c r="F4511" t="s">
        <v>16141</v>
      </c>
      <c r="G4511" s="183" t="s">
        <v>16142</v>
      </c>
      <c r="H4511" t="s">
        <v>16143</v>
      </c>
    </row>
    <row r="4512" spans="1:8" x14ac:dyDescent="0.2">
      <c r="A4512" s="183" t="s">
        <v>4924</v>
      </c>
      <c r="B4512" t="s">
        <v>8895</v>
      </c>
      <c r="C4512">
        <v>7</v>
      </c>
      <c r="D4512" s="221" t="s">
        <v>3057</v>
      </c>
      <c r="E4512" s="186">
        <v>46293</v>
      </c>
      <c r="F4512" t="s">
        <v>16141</v>
      </c>
      <c r="G4512" s="183" t="s">
        <v>16142</v>
      </c>
      <c r="H4512" t="s">
        <v>16143</v>
      </c>
    </row>
    <row r="4513" spans="1:8" x14ac:dyDescent="0.2">
      <c r="A4513" s="183" t="s">
        <v>4925</v>
      </c>
      <c r="B4513" t="s">
        <v>8896</v>
      </c>
      <c r="C4513">
        <v>4</v>
      </c>
      <c r="D4513" s="221" t="s">
        <v>3057</v>
      </c>
      <c r="E4513" s="186">
        <v>46293</v>
      </c>
      <c r="F4513" t="s">
        <v>16141</v>
      </c>
      <c r="G4513" s="183" t="s">
        <v>16142</v>
      </c>
      <c r="H4513" t="s">
        <v>16143</v>
      </c>
    </row>
    <row r="4514" spans="1:8" x14ac:dyDescent="0.2">
      <c r="A4514" s="183" t="s">
        <v>8897</v>
      </c>
      <c r="B4514" t="s">
        <v>8898</v>
      </c>
      <c r="C4514">
        <v>5</v>
      </c>
      <c r="D4514" s="221" t="s">
        <v>3057</v>
      </c>
      <c r="E4514" s="186">
        <v>46293</v>
      </c>
      <c r="F4514" t="s">
        <v>16141</v>
      </c>
      <c r="G4514" s="183" t="s">
        <v>16142</v>
      </c>
      <c r="H4514" t="s">
        <v>16143</v>
      </c>
    </row>
    <row r="4515" spans="1:8" x14ac:dyDescent="0.2">
      <c r="A4515" s="183" t="s">
        <v>4926</v>
      </c>
      <c r="B4515" t="s">
        <v>8899</v>
      </c>
      <c r="C4515">
        <v>7</v>
      </c>
      <c r="D4515" s="221" t="s">
        <v>3057</v>
      </c>
      <c r="E4515" s="186">
        <v>46293</v>
      </c>
      <c r="F4515" t="s">
        <v>16141</v>
      </c>
      <c r="G4515" s="183" t="s">
        <v>16142</v>
      </c>
      <c r="H4515" t="s">
        <v>16143</v>
      </c>
    </row>
    <row r="4516" spans="1:8" x14ac:dyDescent="0.2">
      <c r="A4516" s="183" t="s">
        <v>4927</v>
      </c>
      <c r="B4516" t="s">
        <v>8900</v>
      </c>
      <c r="C4516">
        <v>6</v>
      </c>
      <c r="D4516" s="221" t="s">
        <v>3057</v>
      </c>
      <c r="E4516" s="186">
        <v>46293</v>
      </c>
      <c r="F4516" t="s">
        <v>16141</v>
      </c>
      <c r="G4516" s="183" t="s">
        <v>16142</v>
      </c>
      <c r="H4516" t="s">
        <v>16143</v>
      </c>
    </row>
    <row r="4517" spans="1:8" x14ac:dyDescent="0.2">
      <c r="A4517" s="183" t="s">
        <v>4928</v>
      </c>
      <c r="B4517" t="s">
        <v>4929</v>
      </c>
      <c r="C4517">
        <v>21</v>
      </c>
      <c r="D4517" s="221" t="s">
        <v>3057</v>
      </c>
      <c r="E4517" s="186">
        <v>46293</v>
      </c>
      <c r="F4517" t="s">
        <v>16141</v>
      </c>
      <c r="G4517" s="183" t="s">
        <v>16142</v>
      </c>
      <c r="H4517" t="s">
        <v>16143</v>
      </c>
    </row>
    <row r="4518" spans="1:8" x14ac:dyDescent="0.2">
      <c r="A4518" s="183" t="s">
        <v>4930</v>
      </c>
      <c r="B4518" t="s">
        <v>4931</v>
      </c>
      <c r="C4518">
        <v>14</v>
      </c>
      <c r="D4518" s="221" t="s">
        <v>3057</v>
      </c>
      <c r="E4518" s="186">
        <v>46293</v>
      </c>
      <c r="F4518" t="s">
        <v>16141</v>
      </c>
      <c r="G4518" s="183" t="s">
        <v>16142</v>
      </c>
      <c r="H4518" t="s">
        <v>16143</v>
      </c>
    </row>
    <row r="4519" spans="1:8" x14ac:dyDescent="0.2">
      <c r="A4519" s="183" t="s">
        <v>4932</v>
      </c>
      <c r="B4519" t="s">
        <v>4933</v>
      </c>
      <c r="C4519">
        <v>2</v>
      </c>
      <c r="D4519" s="221" t="s">
        <v>3057</v>
      </c>
      <c r="E4519" s="186">
        <v>46293</v>
      </c>
      <c r="F4519" t="s">
        <v>16141</v>
      </c>
      <c r="G4519" s="183" t="s">
        <v>16142</v>
      </c>
      <c r="H4519" t="s">
        <v>16143</v>
      </c>
    </row>
    <row r="4520" spans="1:8" x14ac:dyDescent="0.2">
      <c r="A4520" s="183" t="s">
        <v>4934</v>
      </c>
      <c r="B4520" t="s">
        <v>4935</v>
      </c>
      <c r="C4520">
        <v>12</v>
      </c>
      <c r="D4520" s="221" t="s">
        <v>3057</v>
      </c>
      <c r="E4520" s="186">
        <v>46293</v>
      </c>
      <c r="F4520" t="s">
        <v>16141</v>
      </c>
      <c r="G4520" s="183" t="s">
        <v>16142</v>
      </c>
      <c r="H4520" t="s">
        <v>16143</v>
      </c>
    </row>
    <row r="4521" spans="1:8" x14ac:dyDescent="0.2">
      <c r="A4521" s="183" t="s">
        <v>4936</v>
      </c>
      <c r="B4521" t="s">
        <v>4937</v>
      </c>
      <c r="C4521">
        <v>18</v>
      </c>
      <c r="D4521" s="221" t="s">
        <v>3057</v>
      </c>
      <c r="E4521" s="186">
        <v>46293</v>
      </c>
      <c r="F4521" t="s">
        <v>16141</v>
      </c>
      <c r="G4521" s="183" t="s">
        <v>16142</v>
      </c>
      <c r="H4521" t="s">
        <v>16143</v>
      </c>
    </row>
    <row r="4522" spans="1:8" x14ac:dyDescent="0.2">
      <c r="A4522" s="183" t="s">
        <v>4938</v>
      </c>
      <c r="B4522" t="s">
        <v>4939</v>
      </c>
      <c r="C4522">
        <v>5</v>
      </c>
      <c r="D4522" s="221" t="s">
        <v>3057</v>
      </c>
      <c r="E4522" s="186">
        <v>46293</v>
      </c>
      <c r="F4522" t="s">
        <v>16141</v>
      </c>
      <c r="G4522" s="183" t="s">
        <v>16142</v>
      </c>
      <c r="H4522" t="s">
        <v>16143</v>
      </c>
    </row>
    <row r="4523" spans="1:8" x14ac:dyDescent="0.2">
      <c r="A4523" s="183" t="s">
        <v>8901</v>
      </c>
      <c r="B4523" t="s">
        <v>4940</v>
      </c>
      <c r="C4523">
        <v>7</v>
      </c>
      <c r="D4523" s="221" t="s">
        <v>3057</v>
      </c>
      <c r="E4523" s="186">
        <v>46293</v>
      </c>
      <c r="F4523" t="s">
        <v>16141</v>
      </c>
      <c r="G4523" s="183" t="s">
        <v>16142</v>
      </c>
      <c r="H4523" t="s">
        <v>16143</v>
      </c>
    </row>
    <row r="4524" spans="1:8" x14ac:dyDescent="0.2">
      <c r="A4524" s="183" t="s">
        <v>4941</v>
      </c>
      <c r="B4524" t="s">
        <v>8902</v>
      </c>
      <c r="C4524">
        <v>3</v>
      </c>
      <c r="D4524" s="221" t="s">
        <v>3057</v>
      </c>
      <c r="E4524" s="186">
        <v>46293</v>
      </c>
      <c r="F4524" t="s">
        <v>16141</v>
      </c>
      <c r="G4524" s="183" t="s">
        <v>16142</v>
      </c>
      <c r="H4524" t="s">
        <v>16143</v>
      </c>
    </row>
    <row r="4525" spans="1:8" x14ac:dyDescent="0.2">
      <c r="A4525" s="183" t="s">
        <v>4942</v>
      </c>
      <c r="B4525" t="s">
        <v>4943</v>
      </c>
      <c r="C4525">
        <v>6</v>
      </c>
      <c r="D4525" s="221" t="s">
        <v>3057</v>
      </c>
      <c r="E4525" s="186">
        <v>46293</v>
      </c>
      <c r="F4525" t="s">
        <v>16141</v>
      </c>
      <c r="G4525" s="183" t="s">
        <v>16142</v>
      </c>
      <c r="H4525" t="s">
        <v>16143</v>
      </c>
    </row>
    <row r="4526" spans="1:8" x14ac:dyDescent="0.2">
      <c r="A4526" s="183" t="s">
        <v>4944</v>
      </c>
      <c r="B4526" t="s">
        <v>4945</v>
      </c>
      <c r="C4526">
        <v>19</v>
      </c>
      <c r="D4526" s="221" t="s">
        <v>3057</v>
      </c>
      <c r="E4526" s="186">
        <v>46293</v>
      </c>
      <c r="F4526" t="s">
        <v>16141</v>
      </c>
      <c r="G4526" s="183" t="s">
        <v>16142</v>
      </c>
      <c r="H4526" t="s">
        <v>16143</v>
      </c>
    </row>
    <row r="4527" spans="1:8" x14ac:dyDescent="0.2">
      <c r="A4527" s="183" t="s">
        <v>8903</v>
      </c>
      <c r="B4527" t="s">
        <v>8904</v>
      </c>
      <c r="C4527">
        <v>243</v>
      </c>
      <c r="D4527" s="221" t="s">
        <v>3057</v>
      </c>
      <c r="E4527" s="186">
        <v>46293</v>
      </c>
      <c r="F4527" t="s">
        <v>16141</v>
      </c>
      <c r="G4527" s="183" t="s">
        <v>16142</v>
      </c>
      <c r="H4527" t="s">
        <v>16143</v>
      </c>
    </row>
    <row r="4528" spans="1:8" x14ac:dyDescent="0.2">
      <c r="A4528" s="183" t="s">
        <v>4946</v>
      </c>
      <c r="B4528" t="s">
        <v>4947</v>
      </c>
      <c r="C4528">
        <v>240</v>
      </c>
      <c r="D4528" s="221" t="s">
        <v>3057</v>
      </c>
      <c r="E4528" s="186">
        <v>46293</v>
      </c>
      <c r="F4528" t="s">
        <v>16141</v>
      </c>
      <c r="G4528" s="183" t="s">
        <v>16142</v>
      </c>
      <c r="H4528" t="s">
        <v>16143</v>
      </c>
    </row>
    <row r="4529" spans="1:8" x14ac:dyDescent="0.2">
      <c r="A4529" s="183" t="s">
        <v>8905</v>
      </c>
      <c r="B4529" t="s">
        <v>4948</v>
      </c>
      <c r="C4529">
        <v>8</v>
      </c>
      <c r="D4529" s="221" t="s">
        <v>3057</v>
      </c>
      <c r="E4529" s="186">
        <v>46293</v>
      </c>
      <c r="F4529" t="s">
        <v>16141</v>
      </c>
      <c r="G4529" s="183" t="s">
        <v>16142</v>
      </c>
      <c r="H4529" t="s">
        <v>16143</v>
      </c>
    </row>
    <row r="4530" spans="1:8" x14ac:dyDescent="0.2">
      <c r="A4530" s="183" t="s">
        <v>8906</v>
      </c>
      <c r="B4530" t="s">
        <v>8907</v>
      </c>
      <c r="C4530">
        <v>115</v>
      </c>
      <c r="D4530" s="221" t="s">
        <v>3057</v>
      </c>
      <c r="E4530" s="186">
        <v>46293</v>
      </c>
      <c r="F4530" t="s">
        <v>16141</v>
      </c>
      <c r="G4530" s="183" t="s">
        <v>16142</v>
      </c>
      <c r="H4530" t="s">
        <v>16143</v>
      </c>
    </row>
    <row r="4531" spans="1:8" x14ac:dyDescent="0.2">
      <c r="A4531" s="183" t="s">
        <v>8908</v>
      </c>
      <c r="B4531" t="s">
        <v>8909</v>
      </c>
      <c r="C4531">
        <v>41</v>
      </c>
      <c r="D4531" s="221" t="s">
        <v>3057</v>
      </c>
      <c r="E4531" s="186">
        <v>46293</v>
      </c>
      <c r="F4531" t="s">
        <v>16141</v>
      </c>
      <c r="G4531" s="183" t="s">
        <v>16142</v>
      </c>
      <c r="H4531" t="s">
        <v>16143</v>
      </c>
    </row>
    <row r="4532" spans="1:8" x14ac:dyDescent="0.2">
      <c r="A4532" s="183" t="s">
        <v>4949</v>
      </c>
      <c r="B4532" t="s">
        <v>4950</v>
      </c>
      <c r="C4532">
        <v>16</v>
      </c>
      <c r="D4532" s="221" t="s">
        <v>3057</v>
      </c>
      <c r="E4532" s="186">
        <v>46293</v>
      </c>
      <c r="F4532" t="s">
        <v>16141</v>
      </c>
      <c r="G4532" s="183" t="s">
        <v>16142</v>
      </c>
      <c r="H4532" t="s">
        <v>16143</v>
      </c>
    </row>
    <row r="4533" spans="1:8" x14ac:dyDescent="0.2">
      <c r="A4533" s="183" t="s">
        <v>4951</v>
      </c>
      <c r="B4533" t="s">
        <v>4952</v>
      </c>
      <c r="C4533">
        <v>12</v>
      </c>
      <c r="D4533" s="221" t="s">
        <v>3057</v>
      </c>
      <c r="E4533" s="186">
        <v>46293</v>
      </c>
      <c r="F4533" t="s">
        <v>16141</v>
      </c>
      <c r="G4533" s="183" t="s">
        <v>16142</v>
      </c>
      <c r="H4533" t="s">
        <v>16143</v>
      </c>
    </row>
    <row r="4534" spans="1:8" x14ac:dyDescent="0.2">
      <c r="A4534" s="183" t="s">
        <v>4953</v>
      </c>
      <c r="B4534" t="s">
        <v>4954</v>
      </c>
      <c r="C4534">
        <v>19</v>
      </c>
      <c r="D4534" s="221" t="s">
        <v>3057</v>
      </c>
      <c r="E4534" s="186">
        <v>46293</v>
      </c>
      <c r="F4534" t="s">
        <v>16141</v>
      </c>
      <c r="G4534" s="183" t="s">
        <v>16142</v>
      </c>
      <c r="H4534" t="s">
        <v>16143</v>
      </c>
    </row>
    <row r="4535" spans="1:8" x14ac:dyDescent="0.2">
      <c r="A4535" s="183" t="s">
        <v>4955</v>
      </c>
      <c r="B4535" t="s">
        <v>4956</v>
      </c>
      <c r="C4535">
        <v>14</v>
      </c>
      <c r="D4535" s="221" t="s">
        <v>3057</v>
      </c>
      <c r="E4535" s="186">
        <v>46293</v>
      </c>
      <c r="F4535" t="s">
        <v>16141</v>
      </c>
      <c r="G4535" s="183" t="s">
        <v>16142</v>
      </c>
      <c r="H4535" t="s">
        <v>16143</v>
      </c>
    </row>
    <row r="4536" spans="1:8" x14ac:dyDescent="0.2">
      <c r="A4536" s="183" t="s">
        <v>4957</v>
      </c>
      <c r="B4536" t="s">
        <v>4958</v>
      </c>
      <c r="C4536">
        <v>85</v>
      </c>
      <c r="D4536" s="221" t="s">
        <v>3057</v>
      </c>
      <c r="E4536" s="186">
        <v>46293</v>
      </c>
      <c r="F4536" t="s">
        <v>16141</v>
      </c>
      <c r="G4536" s="183" t="s">
        <v>16142</v>
      </c>
      <c r="H4536" t="s">
        <v>16143</v>
      </c>
    </row>
    <row r="4537" spans="1:8" x14ac:dyDescent="0.2">
      <c r="A4537" s="183" t="s">
        <v>4959</v>
      </c>
      <c r="B4537" t="s">
        <v>8910</v>
      </c>
      <c r="C4537">
        <v>5</v>
      </c>
      <c r="D4537" s="221" t="s">
        <v>3057</v>
      </c>
      <c r="E4537" s="186">
        <v>46293</v>
      </c>
      <c r="F4537" t="s">
        <v>16141</v>
      </c>
      <c r="G4537" s="183" t="s">
        <v>16142</v>
      </c>
      <c r="H4537" t="s">
        <v>16143</v>
      </c>
    </row>
    <row r="4538" spans="1:8" x14ac:dyDescent="0.2">
      <c r="A4538" s="183" t="s">
        <v>4960</v>
      </c>
      <c r="B4538" t="s">
        <v>8911</v>
      </c>
      <c r="C4538">
        <v>2</v>
      </c>
      <c r="D4538" s="221" t="s">
        <v>3057</v>
      </c>
      <c r="E4538" s="186">
        <v>46293</v>
      </c>
      <c r="F4538" t="s">
        <v>16141</v>
      </c>
      <c r="G4538" s="183" t="s">
        <v>16142</v>
      </c>
      <c r="H4538" t="s">
        <v>16143</v>
      </c>
    </row>
    <row r="4539" spans="1:8" x14ac:dyDescent="0.2">
      <c r="A4539" s="183" t="s">
        <v>4961</v>
      </c>
      <c r="B4539" t="s">
        <v>16129</v>
      </c>
      <c r="C4539">
        <v>9</v>
      </c>
      <c r="D4539" s="221" t="s">
        <v>3057</v>
      </c>
      <c r="E4539" s="186">
        <v>46293</v>
      </c>
      <c r="F4539" t="s">
        <v>16141</v>
      </c>
      <c r="G4539" s="183" t="s">
        <v>16142</v>
      </c>
      <c r="H4539" t="s">
        <v>16143</v>
      </c>
    </row>
    <row r="4540" spans="1:8" x14ac:dyDescent="0.2">
      <c r="A4540" s="183" t="s">
        <v>8912</v>
      </c>
      <c r="B4540" t="s">
        <v>8913</v>
      </c>
      <c r="C4540">
        <v>919</v>
      </c>
      <c r="D4540" s="221" t="s">
        <v>3057</v>
      </c>
      <c r="E4540" s="186">
        <v>46293</v>
      </c>
      <c r="F4540" t="s">
        <v>16141</v>
      </c>
      <c r="G4540" s="183" t="s">
        <v>16142</v>
      </c>
      <c r="H4540" t="s">
        <v>16143</v>
      </c>
    </row>
    <row r="4541" spans="1:8" x14ac:dyDescent="0.2">
      <c r="A4541" s="183" t="s">
        <v>8914</v>
      </c>
      <c r="B4541" t="s">
        <v>4962</v>
      </c>
      <c r="C4541">
        <v>36</v>
      </c>
      <c r="D4541" s="221" t="s">
        <v>3057</v>
      </c>
      <c r="E4541" s="186">
        <v>46293</v>
      </c>
      <c r="F4541" t="s">
        <v>16141</v>
      </c>
      <c r="G4541" s="183" t="s">
        <v>16142</v>
      </c>
      <c r="H4541" t="s">
        <v>16143</v>
      </c>
    </row>
    <row r="4542" spans="1:8" x14ac:dyDescent="0.2">
      <c r="A4542" s="183" t="s">
        <v>4963</v>
      </c>
      <c r="B4542" t="s">
        <v>8915</v>
      </c>
      <c r="C4542">
        <v>5</v>
      </c>
      <c r="D4542" s="221" t="s">
        <v>3057</v>
      </c>
      <c r="E4542" s="186">
        <v>46293</v>
      </c>
      <c r="F4542" t="s">
        <v>16141</v>
      </c>
      <c r="G4542" s="183" t="s">
        <v>16142</v>
      </c>
      <c r="H4542" t="s">
        <v>16143</v>
      </c>
    </row>
    <row r="4543" spans="1:8" x14ac:dyDescent="0.2">
      <c r="A4543" s="183" t="s">
        <v>4964</v>
      </c>
      <c r="B4543" t="s">
        <v>8916</v>
      </c>
      <c r="C4543">
        <v>7</v>
      </c>
      <c r="D4543" s="221" t="s">
        <v>3057</v>
      </c>
      <c r="E4543" s="186">
        <v>46293</v>
      </c>
      <c r="F4543" t="s">
        <v>16141</v>
      </c>
      <c r="G4543" s="183" t="s">
        <v>16142</v>
      </c>
      <c r="H4543" t="s">
        <v>16143</v>
      </c>
    </row>
    <row r="4544" spans="1:8" x14ac:dyDescent="0.2">
      <c r="A4544" s="183" t="s">
        <v>4965</v>
      </c>
      <c r="B4544" t="s">
        <v>8917</v>
      </c>
      <c r="C4544">
        <v>16</v>
      </c>
      <c r="D4544" s="221" t="s">
        <v>3057</v>
      </c>
      <c r="E4544" s="186">
        <v>46293</v>
      </c>
      <c r="F4544" t="s">
        <v>16141</v>
      </c>
      <c r="G4544" s="183" t="s">
        <v>16142</v>
      </c>
      <c r="H4544" t="s">
        <v>16143</v>
      </c>
    </row>
    <row r="4545" spans="1:8" x14ac:dyDescent="0.2">
      <c r="A4545" s="183" t="s">
        <v>8918</v>
      </c>
      <c r="B4545" t="s">
        <v>8919</v>
      </c>
      <c r="C4545">
        <v>14</v>
      </c>
      <c r="D4545" s="221" t="s">
        <v>3057</v>
      </c>
      <c r="E4545" s="186">
        <v>46293</v>
      </c>
      <c r="F4545" t="s">
        <v>16141</v>
      </c>
      <c r="G4545" s="183" t="s">
        <v>16142</v>
      </c>
      <c r="H4545" t="s">
        <v>16143</v>
      </c>
    </row>
    <row r="4546" spans="1:8" x14ac:dyDescent="0.2">
      <c r="A4546" s="183" t="s">
        <v>8920</v>
      </c>
      <c r="B4546" t="s">
        <v>8921</v>
      </c>
      <c r="C4546">
        <v>9</v>
      </c>
      <c r="D4546" s="221" t="s">
        <v>3057</v>
      </c>
      <c r="E4546" s="186">
        <v>46293</v>
      </c>
      <c r="F4546" t="s">
        <v>16141</v>
      </c>
      <c r="G4546" s="183" t="s">
        <v>16142</v>
      </c>
      <c r="H4546" t="s">
        <v>16143</v>
      </c>
    </row>
    <row r="4547" spans="1:8" x14ac:dyDescent="0.2">
      <c r="A4547" s="183" t="s">
        <v>4966</v>
      </c>
      <c r="B4547" t="s">
        <v>8922</v>
      </c>
      <c r="C4547">
        <v>4</v>
      </c>
      <c r="D4547" s="221" t="s">
        <v>3057</v>
      </c>
      <c r="E4547" s="186">
        <v>46293</v>
      </c>
      <c r="F4547" t="s">
        <v>16141</v>
      </c>
      <c r="G4547" s="183" t="s">
        <v>16142</v>
      </c>
      <c r="H4547" t="s">
        <v>16143</v>
      </c>
    </row>
    <row r="4548" spans="1:8" x14ac:dyDescent="0.2">
      <c r="A4548" s="183" t="s">
        <v>4967</v>
      </c>
      <c r="B4548" t="s">
        <v>3632</v>
      </c>
      <c r="C4548">
        <v>4</v>
      </c>
      <c r="D4548" s="221" t="s">
        <v>3057</v>
      </c>
      <c r="E4548" s="186">
        <v>46293</v>
      </c>
      <c r="F4548" t="s">
        <v>16141</v>
      </c>
      <c r="G4548" s="183" t="s">
        <v>16142</v>
      </c>
      <c r="H4548" t="s">
        <v>16143</v>
      </c>
    </row>
    <row r="4549" spans="1:8" x14ac:dyDescent="0.2">
      <c r="A4549" s="183" t="s">
        <v>4968</v>
      </c>
      <c r="B4549" t="s">
        <v>8923</v>
      </c>
      <c r="C4549">
        <v>6</v>
      </c>
      <c r="D4549" s="221" t="s">
        <v>3057</v>
      </c>
      <c r="E4549" s="186">
        <v>46293</v>
      </c>
      <c r="F4549" t="s">
        <v>16141</v>
      </c>
      <c r="G4549" s="183" t="s">
        <v>16142</v>
      </c>
      <c r="H4549" t="s">
        <v>16143</v>
      </c>
    </row>
    <row r="4550" spans="1:8" x14ac:dyDescent="0.2">
      <c r="A4550" s="183" t="s">
        <v>4969</v>
      </c>
      <c r="B4550" t="s">
        <v>4970</v>
      </c>
      <c r="C4550">
        <v>0</v>
      </c>
      <c r="D4550" s="221" t="s">
        <v>3057</v>
      </c>
      <c r="E4550" s="186">
        <v>46293</v>
      </c>
      <c r="F4550" t="s">
        <v>16141</v>
      </c>
      <c r="G4550" s="183" t="s">
        <v>16145</v>
      </c>
      <c r="H4550" t="s">
        <v>16146</v>
      </c>
    </row>
    <row r="4551" spans="1:8" x14ac:dyDescent="0.2">
      <c r="A4551" s="183" t="s">
        <v>4969</v>
      </c>
      <c r="B4551" t="s">
        <v>4970</v>
      </c>
      <c r="C4551">
        <v>548</v>
      </c>
      <c r="D4551" s="221" t="s">
        <v>3057</v>
      </c>
      <c r="E4551" s="186">
        <v>46293</v>
      </c>
      <c r="F4551" t="s">
        <v>16141</v>
      </c>
      <c r="G4551" s="183" t="s">
        <v>16142</v>
      </c>
      <c r="H4551" t="s">
        <v>16143</v>
      </c>
    </row>
    <row r="4552" spans="1:8" x14ac:dyDescent="0.2">
      <c r="A4552" s="183" t="s">
        <v>4971</v>
      </c>
      <c r="B4552" t="s">
        <v>4972</v>
      </c>
      <c r="C4552">
        <v>136</v>
      </c>
      <c r="D4552" s="221" t="s">
        <v>3057</v>
      </c>
      <c r="E4552" s="186">
        <v>46293</v>
      </c>
      <c r="F4552" t="s">
        <v>16141</v>
      </c>
      <c r="G4552" s="183" t="s">
        <v>16142</v>
      </c>
      <c r="H4552" t="s">
        <v>16143</v>
      </c>
    </row>
    <row r="4553" spans="1:8" x14ac:dyDescent="0.2">
      <c r="A4553" s="183" t="s">
        <v>8924</v>
      </c>
      <c r="B4553" t="s">
        <v>4973</v>
      </c>
      <c r="C4553">
        <v>415</v>
      </c>
      <c r="D4553" s="221" t="s">
        <v>3057</v>
      </c>
      <c r="E4553" s="186">
        <v>46293</v>
      </c>
      <c r="F4553" t="s">
        <v>16141</v>
      </c>
      <c r="G4553" s="183" t="s">
        <v>16142</v>
      </c>
      <c r="H4553" t="s">
        <v>16143</v>
      </c>
    </row>
    <row r="4554" spans="1:8" x14ac:dyDescent="0.2">
      <c r="A4554" s="183" t="s">
        <v>4974</v>
      </c>
      <c r="B4554" t="s">
        <v>8925</v>
      </c>
      <c r="C4554">
        <v>23</v>
      </c>
      <c r="D4554" s="221" t="s">
        <v>3057</v>
      </c>
      <c r="E4554" s="186">
        <v>46293</v>
      </c>
      <c r="F4554" t="s">
        <v>16141</v>
      </c>
      <c r="G4554" s="183" t="s">
        <v>16142</v>
      </c>
      <c r="H4554" t="s">
        <v>16143</v>
      </c>
    </row>
    <row r="4555" spans="1:8" x14ac:dyDescent="0.2">
      <c r="A4555" s="183" t="s">
        <v>4975</v>
      </c>
      <c r="B4555" t="s">
        <v>8926</v>
      </c>
      <c r="C4555">
        <v>158</v>
      </c>
      <c r="D4555" s="221" t="s">
        <v>3057</v>
      </c>
      <c r="E4555" s="186">
        <v>46293</v>
      </c>
      <c r="F4555" t="s">
        <v>16141</v>
      </c>
      <c r="G4555" s="183" t="s">
        <v>16142</v>
      </c>
      <c r="H4555" t="s">
        <v>16143</v>
      </c>
    </row>
    <row r="4556" spans="1:8" x14ac:dyDescent="0.2">
      <c r="A4556" s="183" t="s">
        <v>4976</v>
      </c>
      <c r="B4556" t="s">
        <v>8927</v>
      </c>
      <c r="C4556">
        <v>18</v>
      </c>
      <c r="D4556" s="221" t="s">
        <v>3057</v>
      </c>
      <c r="E4556" s="186">
        <v>46293</v>
      </c>
      <c r="F4556" t="s">
        <v>16141</v>
      </c>
      <c r="G4556" s="183" t="s">
        <v>16142</v>
      </c>
      <c r="H4556" t="s">
        <v>16143</v>
      </c>
    </row>
    <row r="4557" spans="1:8" x14ac:dyDescent="0.2">
      <c r="A4557" s="183" t="s">
        <v>4977</v>
      </c>
      <c r="B4557" t="s">
        <v>3633</v>
      </c>
      <c r="C4557">
        <v>37</v>
      </c>
      <c r="D4557" s="221" t="s">
        <v>3057</v>
      </c>
      <c r="E4557" s="186">
        <v>46293</v>
      </c>
      <c r="F4557" t="s">
        <v>16141</v>
      </c>
      <c r="G4557" s="183" t="s">
        <v>16142</v>
      </c>
      <c r="H4557" t="s">
        <v>16143</v>
      </c>
    </row>
    <row r="4558" spans="1:8" x14ac:dyDescent="0.2">
      <c r="A4558" s="183" t="s">
        <v>4978</v>
      </c>
      <c r="B4558" t="s">
        <v>8928</v>
      </c>
      <c r="C4558">
        <v>49</v>
      </c>
      <c r="D4558" s="221" t="s">
        <v>3057</v>
      </c>
      <c r="E4558" s="186">
        <v>46293</v>
      </c>
      <c r="F4558" t="s">
        <v>16141</v>
      </c>
      <c r="G4558" s="183" t="s">
        <v>16142</v>
      </c>
      <c r="H4558" t="s">
        <v>16143</v>
      </c>
    </row>
    <row r="4559" spans="1:8" x14ac:dyDescent="0.2">
      <c r="A4559" s="183" t="s">
        <v>4979</v>
      </c>
      <c r="B4559" t="s">
        <v>8929</v>
      </c>
      <c r="C4559">
        <v>27</v>
      </c>
      <c r="D4559" s="221" t="s">
        <v>3057</v>
      </c>
      <c r="E4559" s="186">
        <v>46293</v>
      </c>
      <c r="F4559" t="s">
        <v>16141</v>
      </c>
      <c r="G4559" s="183" t="s">
        <v>16142</v>
      </c>
      <c r="H4559" t="s">
        <v>16143</v>
      </c>
    </row>
    <row r="4560" spans="1:8" x14ac:dyDescent="0.2">
      <c r="A4560" s="183" t="s">
        <v>4980</v>
      </c>
      <c r="B4560" t="s">
        <v>8930</v>
      </c>
      <c r="C4560">
        <v>69</v>
      </c>
      <c r="D4560" s="221" t="s">
        <v>3057</v>
      </c>
      <c r="E4560" s="186">
        <v>46293</v>
      </c>
      <c r="F4560" t="s">
        <v>16141</v>
      </c>
      <c r="G4560" s="183" t="s">
        <v>16142</v>
      </c>
      <c r="H4560" t="s">
        <v>16143</v>
      </c>
    </row>
    <row r="4561" spans="1:8" x14ac:dyDescent="0.2">
      <c r="A4561" s="183" t="s">
        <v>8931</v>
      </c>
      <c r="B4561" t="s">
        <v>8932</v>
      </c>
      <c r="C4561">
        <v>17</v>
      </c>
      <c r="D4561" s="221" t="s">
        <v>3057</v>
      </c>
      <c r="E4561" s="186">
        <v>46293</v>
      </c>
      <c r="F4561" t="s">
        <v>16141</v>
      </c>
      <c r="G4561" s="183" t="s">
        <v>16142</v>
      </c>
      <c r="H4561" t="s">
        <v>16143</v>
      </c>
    </row>
    <row r="4562" spans="1:8" x14ac:dyDescent="0.2">
      <c r="A4562" s="183" t="s">
        <v>8933</v>
      </c>
      <c r="B4562" t="s">
        <v>8934</v>
      </c>
      <c r="C4562">
        <v>31</v>
      </c>
      <c r="D4562" s="221" t="s">
        <v>3057</v>
      </c>
      <c r="E4562" s="186">
        <v>46293</v>
      </c>
      <c r="F4562" t="s">
        <v>16141</v>
      </c>
      <c r="G4562" s="183" t="s">
        <v>16142</v>
      </c>
      <c r="H4562" t="s">
        <v>16143</v>
      </c>
    </row>
    <row r="4563" spans="1:8" x14ac:dyDescent="0.2">
      <c r="A4563" s="183" t="s">
        <v>4981</v>
      </c>
      <c r="B4563" t="s">
        <v>8935</v>
      </c>
      <c r="C4563">
        <v>34</v>
      </c>
      <c r="D4563" s="221" t="s">
        <v>3057</v>
      </c>
      <c r="E4563" s="186">
        <v>46293</v>
      </c>
      <c r="F4563" t="s">
        <v>16141</v>
      </c>
      <c r="G4563" s="183" t="s">
        <v>16142</v>
      </c>
      <c r="H4563" t="s">
        <v>16143</v>
      </c>
    </row>
    <row r="4564" spans="1:8" x14ac:dyDescent="0.2">
      <c r="A4564" s="183" t="s">
        <v>8936</v>
      </c>
      <c r="B4564" t="s">
        <v>4982</v>
      </c>
      <c r="C4564">
        <v>310</v>
      </c>
      <c r="D4564" s="221" t="s">
        <v>3057</v>
      </c>
      <c r="E4564" s="186">
        <v>46293</v>
      </c>
      <c r="F4564" t="s">
        <v>16141</v>
      </c>
      <c r="G4564" s="183" t="s">
        <v>16142</v>
      </c>
      <c r="H4564" t="s">
        <v>16143</v>
      </c>
    </row>
    <row r="4565" spans="1:8" x14ac:dyDescent="0.2">
      <c r="A4565" s="183" t="s">
        <v>8937</v>
      </c>
      <c r="B4565" t="s">
        <v>4983</v>
      </c>
      <c r="C4565">
        <v>212</v>
      </c>
      <c r="D4565" s="221" t="s">
        <v>3057</v>
      </c>
      <c r="E4565" s="186">
        <v>46293</v>
      </c>
      <c r="F4565" t="s">
        <v>16141</v>
      </c>
      <c r="G4565" s="183" t="s">
        <v>16142</v>
      </c>
      <c r="H4565" t="s">
        <v>16143</v>
      </c>
    </row>
    <row r="4566" spans="1:8" x14ac:dyDescent="0.2">
      <c r="A4566" s="183" t="s">
        <v>4984</v>
      </c>
      <c r="B4566" t="s">
        <v>8938</v>
      </c>
      <c r="C4566">
        <v>43</v>
      </c>
      <c r="D4566" s="221" t="s">
        <v>3057</v>
      </c>
      <c r="E4566" s="186">
        <v>46293</v>
      </c>
      <c r="F4566" t="s">
        <v>16141</v>
      </c>
      <c r="G4566" s="183" t="s">
        <v>16142</v>
      </c>
      <c r="H4566" t="s">
        <v>16143</v>
      </c>
    </row>
    <row r="4567" spans="1:8" x14ac:dyDescent="0.2">
      <c r="A4567" s="183" t="s">
        <v>4985</v>
      </c>
      <c r="B4567" t="s">
        <v>4986</v>
      </c>
      <c r="C4567">
        <v>0</v>
      </c>
      <c r="D4567" s="221" t="s">
        <v>3057</v>
      </c>
      <c r="E4567" s="186">
        <v>46293</v>
      </c>
      <c r="F4567" t="s">
        <v>16141</v>
      </c>
      <c r="G4567" s="183" t="s">
        <v>16145</v>
      </c>
      <c r="H4567" t="s">
        <v>16146</v>
      </c>
    </row>
    <row r="4568" spans="1:8" x14ac:dyDescent="0.2">
      <c r="A4568" s="183" t="s">
        <v>4985</v>
      </c>
      <c r="B4568" t="s">
        <v>4986</v>
      </c>
      <c r="C4568">
        <v>879</v>
      </c>
      <c r="D4568" s="221" t="s">
        <v>3057</v>
      </c>
      <c r="E4568" s="186">
        <v>46293</v>
      </c>
      <c r="F4568" t="s">
        <v>16141</v>
      </c>
      <c r="G4568" s="183" t="s">
        <v>16142</v>
      </c>
      <c r="H4568" t="s">
        <v>16143</v>
      </c>
    </row>
    <row r="4569" spans="1:8" x14ac:dyDescent="0.2">
      <c r="A4569" s="183" t="s">
        <v>4987</v>
      </c>
      <c r="B4569" t="s">
        <v>4988</v>
      </c>
      <c r="C4569">
        <v>28</v>
      </c>
      <c r="D4569" s="221" t="s">
        <v>3057</v>
      </c>
      <c r="E4569" s="186">
        <v>46293</v>
      </c>
      <c r="F4569" t="s">
        <v>16141</v>
      </c>
      <c r="G4569" s="183" t="s">
        <v>16142</v>
      </c>
      <c r="H4569" t="s">
        <v>16143</v>
      </c>
    </row>
    <row r="4570" spans="1:8" x14ac:dyDescent="0.2">
      <c r="A4570" s="183" t="s">
        <v>8939</v>
      </c>
      <c r="B4570" t="s">
        <v>4989</v>
      </c>
      <c r="C4570">
        <v>735</v>
      </c>
      <c r="D4570" s="221" t="s">
        <v>3057</v>
      </c>
      <c r="E4570" s="186">
        <v>46293</v>
      </c>
      <c r="F4570" t="s">
        <v>16141</v>
      </c>
      <c r="G4570" s="183" t="s">
        <v>16142</v>
      </c>
      <c r="H4570" t="s">
        <v>16143</v>
      </c>
    </row>
    <row r="4571" spans="1:8" x14ac:dyDescent="0.2">
      <c r="A4571" s="183" t="s">
        <v>8940</v>
      </c>
      <c r="B4571" t="s">
        <v>4990</v>
      </c>
      <c r="C4571">
        <v>247</v>
      </c>
      <c r="D4571" s="221" t="s">
        <v>3057</v>
      </c>
      <c r="E4571" s="186">
        <v>46293</v>
      </c>
      <c r="F4571" t="s">
        <v>16141</v>
      </c>
      <c r="G4571" s="183" t="s">
        <v>16142</v>
      </c>
      <c r="H4571" t="s">
        <v>16143</v>
      </c>
    </row>
    <row r="4572" spans="1:8" x14ac:dyDescent="0.2">
      <c r="A4572" s="183" t="s">
        <v>4991</v>
      </c>
      <c r="B4572" t="s">
        <v>8941</v>
      </c>
      <c r="C4572">
        <v>14</v>
      </c>
      <c r="D4572" s="221" t="s">
        <v>3057</v>
      </c>
      <c r="E4572" s="186">
        <v>46293</v>
      </c>
      <c r="F4572" t="s">
        <v>16141</v>
      </c>
      <c r="G4572" s="183" t="s">
        <v>16142</v>
      </c>
      <c r="H4572" t="s">
        <v>16143</v>
      </c>
    </row>
    <row r="4573" spans="1:8" x14ac:dyDescent="0.2">
      <c r="A4573" s="183" t="s">
        <v>8942</v>
      </c>
      <c r="B4573" t="s">
        <v>8943</v>
      </c>
      <c r="C4573">
        <v>35</v>
      </c>
      <c r="D4573" s="221" t="s">
        <v>3057</v>
      </c>
      <c r="E4573" s="186">
        <v>46293</v>
      </c>
      <c r="F4573" t="s">
        <v>16141</v>
      </c>
      <c r="G4573" s="183" t="s">
        <v>16142</v>
      </c>
      <c r="H4573" t="s">
        <v>16143</v>
      </c>
    </row>
    <row r="4574" spans="1:8" x14ac:dyDescent="0.2">
      <c r="A4574" s="183" t="s">
        <v>8944</v>
      </c>
      <c r="B4574" t="s">
        <v>8945</v>
      </c>
      <c r="C4574">
        <v>34</v>
      </c>
      <c r="D4574" s="221" t="s">
        <v>3057</v>
      </c>
      <c r="E4574" s="186">
        <v>46293</v>
      </c>
      <c r="F4574" t="s">
        <v>16141</v>
      </c>
      <c r="G4574" s="183" t="s">
        <v>16142</v>
      </c>
      <c r="H4574" t="s">
        <v>16143</v>
      </c>
    </row>
    <row r="4575" spans="1:8" x14ac:dyDescent="0.2">
      <c r="A4575" s="183" t="s">
        <v>4992</v>
      </c>
      <c r="B4575" t="s">
        <v>8946</v>
      </c>
      <c r="C4575">
        <v>12</v>
      </c>
      <c r="D4575" s="221" t="s">
        <v>3057</v>
      </c>
      <c r="E4575" s="186">
        <v>46293</v>
      </c>
      <c r="F4575" t="s">
        <v>16141</v>
      </c>
      <c r="G4575" s="183" t="s">
        <v>16142</v>
      </c>
      <c r="H4575" t="s">
        <v>16143</v>
      </c>
    </row>
    <row r="4576" spans="1:8" x14ac:dyDescent="0.2">
      <c r="A4576" s="183" t="s">
        <v>4993</v>
      </c>
      <c r="B4576" t="s">
        <v>8947</v>
      </c>
      <c r="C4576">
        <v>22</v>
      </c>
      <c r="D4576" s="221" t="s">
        <v>3057</v>
      </c>
      <c r="E4576" s="186">
        <v>46293</v>
      </c>
      <c r="F4576" t="s">
        <v>16141</v>
      </c>
      <c r="G4576" s="183" t="s">
        <v>16142</v>
      </c>
      <c r="H4576" t="s">
        <v>16143</v>
      </c>
    </row>
    <row r="4577" spans="1:8" x14ac:dyDescent="0.2">
      <c r="A4577" s="183" t="s">
        <v>8948</v>
      </c>
      <c r="B4577" t="s">
        <v>4994</v>
      </c>
      <c r="C4577">
        <v>405</v>
      </c>
      <c r="D4577" s="221" t="s">
        <v>3057</v>
      </c>
      <c r="E4577" s="186">
        <v>46293</v>
      </c>
      <c r="F4577" t="s">
        <v>16141</v>
      </c>
      <c r="G4577" s="183" t="s">
        <v>16142</v>
      </c>
      <c r="H4577" t="s">
        <v>16143</v>
      </c>
    </row>
    <row r="4578" spans="1:8" x14ac:dyDescent="0.2">
      <c r="A4578" s="183" t="s">
        <v>4995</v>
      </c>
      <c r="B4578" t="s">
        <v>8949</v>
      </c>
      <c r="C4578">
        <v>6</v>
      </c>
      <c r="D4578" s="221" t="s">
        <v>3057</v>
      </c>
      <c r="E4578" s="186">
        <v>46293</v>
      </c>
      <c r="F4578" t="s">
        <v>16141</v>
      </c>
      <c r="G4578" s="183" t="s">
        <v>16142</v>
      </c>
      <c r="H4578" t="s">
        <v>16143</v>
      </c>
    </row>
    <row r="4579" spans="1:8" x14ac:dyDescent="0.2">
      <c r="A4579" s="183" t="s">
        <v>8950</v>
      </c>
      <c r="B4579" t="s">
        <v>4996</v>
      </c>
      <c r="C4579">
        <v>340</v>
      </c>
      <c r="D4579" s="221" t="s">
        <v>3057</v>
      </c>
      <c r="E4579" s="186">
        <v>46293</v>
      </c>
      <c r="F4579" t="s">
        <v>16141</v>
      </c>
      <c r="G4579" s="183" t="s">
        <v>16142</v>
      </c>
      <c r="H4579" t="s">
        <v>16143</v>
      </c>
    </row>
    <row r="4580" spans="1:8" x14ac:dyDescent="0.2">
      <c r="A4580" s="183" t="s">
        <v>4997</v>
      </c>
      <c r="B4580" t="s">
        <v>8951</v>
      </c>
      <c r="C4580">
        <v>12</v>
      </c>
      <c r="D4580" s="221" t="s">
        <v>3057</v>
      </c>
      <c r="E4580" s="186">
        <v>46293</v>
      </c>
      <c r="F4580" t="s">
        <v>16141</v>
      </c>
      <c r="G4580" s="183" t="s">
        <v>16142</v>
      </c>
      <c r="H4580" t="s">
        <v>16143</v>
      </c>
    </row>
    <row r="4581" spans="1:8" x14ac:dyDescent="0.2">
      <c r="A4581" s="183" t="s">
        <v>4998</v>
      </c>
      <c r="B4581" t="s">
        <v>8952</v>
      </c>
      <c r="C4581">
        <v>19</v>
      </c>
      <c r="D4581" s="221" t="s">
        <v>3057</v>
      </c>
      <c r="E4581" s="186">
        <v>46293</v>
      </c>
      <c r="F4581" t="s">
        <v>16141</v>
      </c>
      <c r="G4581" s="183" t="s">
        <v>16142</v>
      </c>
      <c r="H4581" t="s">
        <v>16143</v>
      </c>
    </row>
    <row r="4582" spans="1:8" x14ac:dyDescent="0.2">
      <c r="A4582" s="183" t="s">
        <v>4999</v>
      </c>
      <c r="B4582" t="s">
        <v>8953</v>
      </c>
      <c r="C4582">
        <v>14</v>
      </c>
      <c r="D4582" s="221" t="s">
        <v>3057</v>
      </c>
      <c r="E4582" s="186">
        <v>46293</v>
      </c>
      <c r="F4582" t="s">
        <v>16141</v>
      </c>
      <c r="G4582" s="183" t="s">
        <v>16142</v>
      </c>
      <c r="H4582" t="s">
        <v>16143</v>
      </c>
    </row>
    <row r="4583" spans="1:8" x14ac:dyDescent="0.2">
      <c r="A4583" s="183" t="s">
        <v>5000</v>
      </c>
      <c r="B4583" t="s">
        <v>8954</v>
      </c>
      <c r="C4583">
        <v>8</v>
      </c>
      <c r="D4583" s="221" t="s">
        <v>3057</v>
      </c>
      <c r="E4583" s="186">
        <v>46293</v>
      </c>
      <c r="F4583" t="s">
        <v>16141</v>
      </c>
      <c r="G4583" s="183" t="s">
        <v>16142</v>
      </c>
      <c r="H4583" t="s">
        <v>16143</v>
      </c>
    </row>
    <row r="4584" spans="1:8" x14ac:dyDescent="0.2">
      <c r="A4584" s="183" t="s">
        <v>5001</v>
      </c>
      <c r="B4584" t="s">
        <v>8955</v>
      </c>
      <c r="C4584">
        <v>41</v>
      </c>
      <c r="D4584" s="221" t="s">
        <v>3057</v>
      </c>
      <c r="E4584" s="186">
        <v>46293</v>
      </c>
      <c r="F4584" t="s">
        <v>16141</v>
      </c>
      <c r="G4584" s="183" t="s">
        <v>16142</v>
      </c>
      <c r="H4584" t="s">
        <v>16143</v>
      </c>
    </row>
    <row r="4585" spans="1:8" x14ac:dyDescent="0.2">
      <c r="A4585" s="183" t="s">
        <v>5002</v>
      </c>
      <c r="B4585" t="s">
        <v>8956</v>
      </c>
      <c r="C4585">
        <v>20</v>
      </c>
      <c r="D4585" s="221" t="s">
        <v>3057</v>
      </c>
      <c r="E4585" s="186">
        <v>46293</v>
      </c>
      <c r="F4585" t="s">
        <v>16141</v>
      </c>
      <c r="G4585" s="183" t="s">
        <v>16142</v>
      </c>
      <c r="H4585" t="s">
        <v>16143</v>
      </c>
    </row>
    <row r="4586" spans="1:8" x14ac:dyDescent="0.2">
      <c r="A4586" s="183" t="s">
        <v>5003</v>
      </c>
      <c r="B4586" t="s">
        <v>8957</v>
      </c>
      <c r="C4586">
        <v>32</v>
      </c>
      <c r="D4586" s="221" t="s">
        <v>3057</v>
      </c>
      <c r="E4586" s="186">
        <v>46293</v>
      </c>
      <c r="F4586" t="s">
        <v>16141</v>
      </c>
      <c r="G4586" s="183" t="s">
        <v>16142</v>
      </c>
      <c r="H4586" t="s">
        <v>16143</v>
      </c>
    </row>
    <row r="4587" spans="1:8" x14ac:dyDescent="0.2">
      <c r="A4587" s="183" t="s">
        <v>8958</v>
      </c>
      <c r="B4587" t="s">
        <v>8959</v>
      </c>
      <c r="C4587">
        <v>34</v>
      </c>
      <c r="D4587" s="221" t="s">
        <v>3057</v>
      </c>
      <c r="E4587" s="186">
        <v>46293</v>
      </c>
      <c r="F4587" t="s">
        <v>16141</v>
      </c>
      <c r="G4587" s="183" t="s">
        <v>16142</v>
      </c>
      <c r="H4587" t="s">
        <v>16143</v>
      </c>
    </row>
    <row r="4588" spans="1:8" x14ac:dyDescent="0.2">
      <c r="A4588" s="183" t="s">
        <v>8960</v>
      </c>
      <c r="B4588" t="s">
        <v>8961</v>
      </c>
      <c r="C4588">
        <v>51</v>
      </c>
      <c r="D4588" s="221" t="s">
        <v>3057</v>
      </c>
      <c r="E4588" s="186">
        <v>46293</v>
      </c>
      <c r="F4588" t="s">
        <v>16141</v>
      </c>
      <c r="G4588" s="183" t="s">
        <v>16142</v>
      </c>
      <c r="H4588" t="s">
        <v>16143</v>
      </c>
    </row>
    <row r="4589" spans="1:8" x14ac:dyDescent="0.2">
      <c r="A4589" s="183" t="s">
        <v>8962</v>
      </c>
      <c r="B4589" t="s">
        <v>8963</v>
      </c>
      <c r="C4589">
        <v>32</v>
      </c>
      <c r="D4589" s="221" t="s">
        <v>3057</v>
      </c>
      <c r="E4589" s="186">
        <v>46293</v>
      </c>
      <c r="F4589" t="s">
        <v>16141</v>
      </c>
      <c r="G4589" s="183" t="s">
        <v>16142</v>
      </c>
      <c r="H4589" t="s">
        <v>16143</v>
      </c>
    </row>
    <row r="4590" spans="1:8" x14ac:dyDescent="0.2">
      <c r="A4590" s="183" t="s">
        <v>5004</v>
      </c>
      <c r="B4590" t="s">
        <v>8964</v>
      </c>
      <c r="C4590">
        <v>15</v>
      </c>
      <c r="D4590" s="221" t="s">
        <v>3057</v>
      </c>
      <c r="E4590" s="186">
        <v>46293</v>
      </c>
      <c r="F4590" t="s">
        <v>16141</v>
      </c>
      <c r="G4590" s="183" t="s">
        <v>16142</v>
      </c>
      <c r="H4590" t="s">
        <v>16143</v>
      </c>
    </row>
    <row r="4591" spans="1:8" x14ac:dyDescent="0.2">
      <c r="A4591" s="183" t="s">
        <v>5005</v>
      </c>
      <c r="B4591" t="s">
        <v>8965</v>
      </c>
      <c r="C4591">
        <v>6</v>
      </c>
      <c r="D4591" s="221" t="s">
        <v>3057</v>
      </c>
      <c r="E4591" s="186">
        <v>46293</v>
      </c>
      <c r="F4591" t="s">
        <v>16141</v>
      </c>
      <c r="G4591" s="183" t="s">
        <v>16142</v>
      </c>
      <c r="H4591" t="s">
        <v>16143</v>
      </c>
    </row>
    <row r="4592" spans="1:8" x14ac:dyDescent="0.2">
      <c r="A4592" s="183" t="s">
        <v>5006</v>
      </c>
      <c r="B4592" t="s">
        <v>8966</v>
      </c>
      <c r="C4592">
        <v>13</v>
      </c>
      <c r="D4592" s="221" t="s">
        <v>3057</v>
      </c>
      <c r="E4592" s="186">
        <v>46293</v>
      </c>
      <c r="F4592" t="s">
        <v>16141</v>
      </c>
      <c r="G4592" s="183" t="s">
        <v>16142</v>
      </c>
      <c r="H4592" t="s">
        <v>16143</v>
      </c>
    </row>
    <row r="4593" spans="1:8" x14ac:dyDescent="0.2">
      <c r="A4593" s="183" t="s">
        <v>5007</v>
      </c>
      <c r="B4593" t="s">
        <v>8967</v>
      </c>
      <c r="C4593">
        <v>16</v>
      </c>
      <c r="D4593" s="221" t="s">
        <v>3057</v>
      </c>
      <c r="E4593" s="186">
        <v>46293</v>
      </c>
      <c r="F4593" t="s">
        <v>16141</v>
      </c>
      <c r="G4593" s="183" t="s">
        <v>16142</v>
      </c>
      <c r="H4593" t="s">
        <v>16143</v>
      </c>
    </row>
    <row r="4594" spans="1:8" x14ac:dyDescent="0.2">
      <c r="A4594" s="183" t="s">
        <v>5008</v>
      </c>
      <c r="B4594" t="s">
        <v>8968</v>
      </c>
      <c r="C4594">
        <v>41</v>
      </c>
      <c r="D4594" s="221" t="s">
        <v>3057</v>
      </c>
      <c r="E4594" s="186">
        <v>46293</v>
      </c>
      <c r="F4594" t="s">
        <v>16141</v>
      </c>
      <c r="G4594" s="183" t="s">
        <v>16142</v>
      </c>
      <c r="H4594" t="s">
        <v>16143</v>
      </c>
    </row>
    <row r="4595" spans="1:8" x14ac:dyDescent="0.2">
      <c r="A4595" s="183" t="s">
        <v>5009</v>
      </c>
      <c r="B4595" t="s">
        <v>8969</v>
      </c>
      <c r="C4595">
        <v>4</v>
      </c>
      <c r="D4595" s="221" t="s">
        <v>3057</v>
      </c>
      <c r="E4595" s="186">
        <v>46293</v>
      </c>
      <c r="F4595" t="s">
        <v>16141</v>
      </c>
      <c r="G4595" s="183" t="s">
        <v>16142</v>
      </c>
      <c r="H4595" t="s">
        <v>16143</v>
      </c>
    </row>
    <row r="4596" spans="1:8" x14ac:dyDescent="0.2">
      <c r="A4596" s="183" t="s">
        <v>8970</v>
      </c>
      <c r="B4596" t="s">
        <v>5010</v>
      </c>
      <c r="C4596">
        <v>479</v>
      </c>
      <c r="D4596" s="221" t="s">
        <v>3057</v>
      </c>
      <c r="E4596" s="186">
        <v>46293</v>
      </c>
      <c r="F4596" t="s">
        <v>16141</v>
      </c>
      <c r="G4596" s="183" t="s">
        <v>16142</v>
      </c>
      <c r="H4596" t="s">
        <v>16143</v>
      </c>
    </row>
    <row r="4597" spans="1:8" x14ac:dyDescent="0.2">
      <c r="A4597" s="183" t="s">
        <v>8971</v>
      </c>
      <c r="B4597" t="s">
        <v>8972</v>
      </c>
      <c r="C4597">
        <v>32</v>
      </c>
      <c r="D4597" s="221" t="s">
        <v>3057</v>
      </c>
      <c r="E4597" s="186">
        <v>46293</v>
      </c>
      <c r="F4597" t="s">
        <v>16141</v>
      </c>
      <c r="G4597" s="183" t="s">
        <v>16142</v>
      </c>
      <c r="H4597" t="s">
        <v>16143</v>
      </c>
    </row>
    <row r="4598" spans="1:8" x14ac:dyDescent="0.2">
      <c r="A4598" s="183" t="s">
        <v>8973</v>
      </c>
      <c r="B4598" t="s">
        <v>8974</v>
      </c>
      <c r="C4598">
        <v>3</v>
      </c>
      <c r="D4598" s="221" t="s">
        <v>3057</v>
      </c>
      <c r="E4598" s="186">
        <v>46293</v>
      </c>
      <c r="F4598" t="s">
        <v>16141</v>
      </c>
      <c r="G4598" s="183" t="s">
        <v>16142</v>
      </c>
      <c r="H4598" t="s">
        <v>16143</v>
      </c>
    </row>
    <row r="4599" spans="1:8" x14ac:dyDescent="0.2">
      <c r="A4599" s="183" t="s">
        <v>8975</v>
      </c>
      <c r="B4599" t="s">
        <v>8976</v>
      </c>
      <c r="C4599">
        <v>3</v>
      </c>
      <c r="D4599" s="221" t="s">
        <v>3057</v>
      </c>
      <c r="E4599" s="186">
        <v>46293</v>
      </c>
      <c r="F4599" t="s">
        <v>16141</v>
      </c>
      <c r="G4599" s="183" t="s">
        <v>16142</v>
      </c>
      <c r="H4599" t="s">
        <v>16143</v>
      </c>
    </row>
    <row r="4600" spans="1:8" x14ac:dyDescent="0.2">
      <c r="A4600" s="183" t="s">
        <v>8977</v>
      </c>
      <c r="B4600" t="s">
        <v>8978</v>
      </c>
      <c r="C4600">
        <v>20</v>
      </c>
      <c r="D4600" s="221" t="s">
        <v>3057</v>
      </c>
      <c r="E4600" s="186">
        <v>46293</v>
      </c>
      <c r="F4600" t="s">
        <v>16141</v>
      </c>
      <c r="G4600" s="183" t="s">
        <v>16142</v>
      </c>
      <c r="H4600" t="s">
        <v>16143</v>
      </c>
    </row>
    <row r="4601" spans="1:8" x14ac:dyDescent="0.2">
      <c r="A4601" s="183" t="s">
        <v>5011</v>
      </c>
      <c r="B4601" t="s">
        <v>8979</v>
      </c>
      <c r="C4601">
        <v>23</v>
      </c>
      <c r="D4601" s="221" t="s">
        <v>3057</v>
      </c>
      <c r="E4601" s="186">
        <v>46293</v>
      </c>
      <c r="F4601" t="s">
        <v>16141</v>
      </c>
      <c r="G4601" s="183" t="s">
        <v>16142</v>
      </c>
      <c r="H4601" t="s">
        <v>16143</v>
      </c>
    </row>
    <row r="4602" spans="1:8" x14ac:dyDescent="0.2">
      <c r="A4602" s="183" t="s">
        <v>8980</v>
      </c>
      <c r="B4602" t="s">
        <v>5012</v>
      </c>
      <c r="C4602">
        <v>19</v>
      </c>
      <c r="D4602" s="221" t="s">
        <v>3057</v>
      </c>
      <c r="E4602" s="186">
        <v>46293</v>
      </c>
      <c r="F4602" t="s">
        <v>16141</v>
      </c>
      <c r="G4602" s="183" t="s">
        <v>16142</v>
      </c>
      <c r="H4602" t="s">
        <v>16143</v>
      </c>
    </row>
    <row r="4603" spans="1:8" x14ac:dyDescent="0.2">
      <c r="A4603" s="183" t="s">
        <v>5013</v>
      </c>
      <c r="B4603" t="s">
        <v>8981</v>
      </c>
      <c r="C4603">
        <v>4</v>
      </c>
      <c r="D4603" s="221" t="s">
        <v>3057</v>
      </c>
      <c r="E4603" s="186">
        <v>46293</v>
      </c>
      <c r="F4603" t="s">
        <v>16141</v>
      </c>
      <c r="G4603" s="183" t="s">
        <v>16142</v>
      </c>
      <c r="H4603" t="s">
        <v>16143</v>
      </c>
    </row>
    <row r="4604" spans="1:8" x14ac:dyDescent="0.2">
      <c r="A4604" s="183" t="s">
        <v>5014</v>
      </c>
      <c r="B4604" t="s">
        <v>8982</v>
      </c>
      <c r="C4604">
        <v>17</v>
      </c>
      <c r="D4604" s="221" t="s">
        <v>3057</v>
      </c>
      <c r="E4604" s="186">
        <v>46293</v>
      </c>
      <c r="F4604" t="s">
        <v>16141</v>
      </c>
      <c r="G4604" s="183" t="s">
        <v>16142</v>
      </c>
      <c r="H4604" t="s">
        <v>16143</v>
      </c>
    </row>
    <row r="4605" spans="1:8" x14ac:dyDescent="0.2">
      <c r="A4605" s="183" t="s">
        <v>5015</v>
      </c>
      <c r="B4605" t="s">
        <v>5016</v>
      </c>
      <c r="C4605">
        <v>21</v>
      </c>
      <c r="D4605" s="221" t="s">
        <v>3057</v>
      </c>
      <c r="E4605" s="186">
        <v>46293</v>
      </c>
      <c r="F4605" t="s">
        <v>16141</v>
      </c>
      <c r="G4605" s="183" t="s">
        <v>16142</v>
      </c>
      <c r="H4605" t="s">
        <v>16143</v>
      </c>
    </row>
    <row r="4606" spans="1:8" x14ac:dyDescent="0.2">
      <c r="A4606" s="183" t="s">
        <v>8983</v>
      </c>
      <c r="B4606" t="s">
        <v>8984</v>
      </c>
      <c r="C4606">
        <v>2</v>
      </c>
      <c r="D4606" s="221" t="s">
        <v>3057</v>
      </c>
      <c r="E4606" s="186">
        <v>46293</v>
      </c>
      <c r="F4606" t="s">
        <v>16141</v>
      </c>
      <c r="G4606" s="183" t="s">
        <v>16142</v>
      </c>
      <c r="H4606" t="s">
        <v>16143</v>
      </c>
    </row>
    <row r="4607" spans="1:8" x14ac:dyDescent="0.2">
      <c r="A4607" s="183" t="s">
        <v>8985</v>
      </c>
      <c r="B4607" t="s">
        <v>8986</v>
      </c>
      <c r="C4607">
        <v>29</v>
      </c>
      <c r="D4607" s="221" t="s">
        <v>3057</v>
      </c>
      <c r="E4607" s="186">
        <v>46293</v>
      </c>
      <c r="F4607" t="s">
        <v>16141</v>
      </c>
      <c r="G4607" s="183" t="s">
        <v>16142</v>
      </c>
      <c r="H4607" t="s">
        <v>16143</v>
      </c>
    </row>
    <row r="4608" spans="1:8" x14ac:dyDescent="0.2">
      <c r="A4608" s="183" t="s">
        <v>5017</v>
      </c>
      <c r="B4608" t="s">
        <v>8987</v>
      </c>
      <c r="C4608">
        <v>59</v>
      </c>
      <c r="D4608" s="221" t="s">
        <v>3057</v>
      </c>
      <c r="E4608" s="186">
        <v>46293</v>
      </c>
      <c r="F4608" t="s">
        <v>16141</v>
      </c>
      <c r="G4608" s="183" t="s">
        <v>16142</v>
      </c>
      <c r="H4608" t="s">
        <v>16143</v>
      </c>
    </row>
    <row r="4609" spans="1:8" x14ac:dyDescent="0.2">
      <c r="A4609" s="183" t="s">
        <v>8988</v>
      </c>
      <c r="B4609" t="s">
        <v>8989</v>
      </c>
      <c r="C4609">
        <v>21</v>
      </c>
      <c r="D4609" s="221" t="s">
        <v>3057</v>
      </c>
      <c r="E4609" s="186">
        <v>46293</v>
      </c>
      <c r="F4609" t="s">
        <v>16141</v>
      </c>
      <c r="G4609" s="183" t="s">
        <v>16142</v>
      </c>
      <c r="H4609" t="s">
        <v>16143</v>
      </c>
    </row>
    <row r="4610" spans="1:8" x14ac:dyDescent="0.2">
      <c r="A4610" s="183" t="s">
        <v>8990</v>
      </c>
      <c r="B4610" t="s">
        <v>8991</v>
      </c>
      <c r="C4610">
        <v>10</v>
      </c>
      <c r="D4610" s="221" t="s">
        <v>3057</v>
      </c>
      <c r="E4610" s="186">
        <v>46293</v>
      </c>
      <c r="F4610" t="s">
        <v>16141</v>
      </c>
      <c r="G4610" s="183" t="s">
        <v>16142</v>
      </c>
      <c r="H4610" t="s">
        <v>16143</v>
      </c>
    </row>
    <row r="4611" spans="1:8" x14ac:dyDescent="0.2">
      <c r="A4611" s="183" t="s">
        <v>5018</v>
      </c>
      <c r="B4611" t="s">
        <v>8992</v>
      </c>
      <c r="C4611">
        <v>32</v>
      </c>
      <c r="D4611" s="221" t="s">
        <v>3057</v>
      </c>
      <c r="E4611" s="186">
        <v>46293</v>
      </c>
      <c r="F4611" t="s">
        <v>16141</v>
      </c>
      <c r="G4611" s="183" t="s">
        <v>16142</v>
      </c>
      <c r="H4611" t="s">
        <v>16143</v>
      </c>
    </row>
    <row r="4612" spans="1:8" x14ac:dyDescent="0.2">
      <c r="A4612" s="183" t="s">
        <v>5019</v>
      </c>
      <c r="B4612" t="s">
        <v>8993</v>
      </c>
      <c r="C4612">
        <v>16</v>
      </c>
      <c r="D4612" s="221" t="s">
        <v>3057</v>
      </c>
      <c r="E4612" s="186">
        <v>46293</v>
      </c>
      <c r="F4612" t="s">
        <v>16141</v>
      </c>
      <c r="G4612" s="183" t="s">
        <v>16142</v>
      </c>
      <c r="H4612" t="s">
        <v>16143</v>
      </c>
    </row>
    <row r="4613" spans="1:8" x14ac:dyDescent="0.2">
      <c r="A4613" s="183" t="s">
        <v>5020</v>
      </c>
      <c r="B4613" t="s">
        <v>8994</v>
      </c>
      <c r="C4613">
        <v>19</v>
      </c>
      <c r="D4613" s="221" t="s">
        <v>3057</v>
      </c>
      <c r="E4613" s="186">
        <v>46293</v>
      </c>
      <c r="F4613" t="s">
        <v>16141</v>
      </c>
      <c r="G4613" s="183" t="s">
        <v>16142</v>
      </c>
      <c r="H4613" t="s">
        <v>16143</v>
      </c>
    </row>
    <row r="4614" spans="1:8" x14ac:dyDescent="0.2">
      <c r="A4614" s="183" t="s">
        <v>5021</v>
      </c>
      <c r="B4614" t="s">
        <v>3634</v>
      </c>
      <c r="C4614">
        <v>82</v>
      </c>
      <c r="D4614" s="221" t="s">
        <v>3057</v>
      </c>
      <c r="E4614" s="186">
        <v>46293</v>
      </c>
      <c r="F4614" t="s">
        <v>16141</v>
      </c>
      <c r="G4614" s="183" t="s">
        <v>16142</v>
      </c>
      <c r="H4614" t="s">
        <v>16143</v>
      </c>
    </row>
    <row r="4615" spans="1:8" x14ac:dyDescent="0.2">
      <c r="A4615" s="183" t="s">
        <v>8995</v>
      </c>
      <c r="B4615" t="s">
        <v>3635</v>
      </c>
      <c r="C4615">
        <v>46</v>
      </c>
      <c r="D4615" s="221" t="s">
        <v>3057</v>
      </c>
      <c r="E4615" s="186">
        <v>46293</v>
      </c>
      <c r="F4615" t="s">
        <v>16141</v>
      </c>
      <c r="G4615" s="183" t="s">
        <v>16142</v>
      </c>
      <c r="H4615" t="s">
        <v>16143</v>
      </c>
    </row>
    <row r="4616" spans="1:8" x14ac:dyDescent="0.2">
      <c r="A4616" s="183" t="s">
        <v>8996</v>
      </c>
      <c r="B4616" t="s">
        <v>8997</v>
      </c>
      <c r="C4616">
        <v>21</v>
      </c>
      <c r="D4616" s="221" t="s">
        <v>3057</v>
      </c>
      <c r="E4616" s="186">
        <v>46293</v>
      </c>
      <c r="F4616" t="s">
        <v>16141</v>
      </c>
      <c r="G4616" s="183" t="s">
        <v>16142</v>
      </c>
      <c r="H4616" t="s">
        <v>16143</v>
      </c>
    </row>
    <row r="4617" spans="1:8" x14ac:dyDescent="0.2">
      <c r="A4617" s="183" t="s">
        <v>8998</v>
      </c>
      <c r="B4617" t="s">
        <v>8999</v>
      </c>
      <c r="C4617">
        <v>9</v>
      </c>
      <c r="D4617" s="221" t="s">
        <v>3057</v>
      </c>
      <c r="E4617" s="186">
        <v>46293</v>
      </c>
      <c r="F4617" t="s">
        <v>16141</v>
      </c>
      <c r="G4617" s="183" t="s">
        <v>16142</v>
      </c>
      <c r="H4617" t="s">
        <v>16143</v>
      </c>
    </row>
    <row r="4618" spans="1:8" x14ac:dyDescent="0.2">
      <c r="A4618" s="183" t="s">
        <v>9000</v>
      </c>
      <c r="B4618" t="s">
        <v>9001</v>
      </c>
      <c r="C4618">
        <v>14</v>
      </c>
      <c r="D4618" s="221" t="s">
        <v>3057</v>
      </c>
      <c r="E4618" s="186">
        <v>46293</v>
      </c>
      <c r="F4618" t="s">
        <v>16141</v>
      </c>
      <c r="G4618" s="183" t="s">
        <v>16142</v>
      </c>
      <c r="H4618" t="s">
        <v>16143</v>
      </c>
    </row>
    <row r="4619" spans="1:8" x14ac:dyDescent="0.2">
      <c r="A4619" s="183" t="s">
        <v>9002</v>
      </c>
      <c r="B4619" t="s">
        <v>9003</v>
      </c>
      <c r="C4619">
        <v>26</v>
      </c>
      <c r="D4619" s="221" t="s">
        <v>3057</v>
      </c>
      <c r="E4619" s="186">
        <v>46293</v>
      </c>
      <c r="F4619" t="s">
        <v>16141</v>
      </c>
      <c r="G4619" s="183" t="s">
        <v>16142</v>
      </c>
      <c r="H4619" t="s">
        <v>16143</v>
      </c>
    </row>
    <row r="4620" spans="1:8" x14ac:dyDescent="0.2">
      <c r="A4620" s="183" t="s">
        <v>5022</v>
      </c>
      <c r="B4620" t="s">
        <v>9004</v>
      </c>
      <c r="C4620">
        <v>89</v>
      </c>
      <c r="D4620" s="221" t="s">
        <v>3057</v>
      </c>
      <c r="E4620" s="186">
        <v>46293</v>
      </c>
      <c r="F4620" t="s">
        <v>16141</v>
      </c>
      <c r="G4620" s="183" t="s">
        <v>16142</v>
      </c>
      <c r="H4620" t="s">
        <v>16143</v>
      </c>
    </row>
    <row r="4621" spans="1:8" x14ac:dyDescent="0.2">
      <c r="A4621" s="183" t="s">
        <v>9005</v>
      </c>
      <c r="B4621" t="s">
        <v>9006</v>
      </c>
      <c r="C4621">
        <v>32</v>
      </c>
      <c r="D4621" s="221" t="s">
        <v>3057</v>
      </c>
      <c r="E4621" s="186">
        <v>46293</v>
      </c>
      <c r="F4621" t="s">
        <v>16141</v>
      </c>
      <c r="G4621" s="183" t="s">
        <v>16142</v>
      </c>
      <c r="H4621" t="s">
        <v>16143</v>
      </c>
    </row>
    <row r="4622" spans="1:8" x14ac:dyDescent="0.2">
      <c r="A4622" s="183" t="s">
        <v>5023</v>
      </c>
      <c r="B4622" t="s">
        <v>9007</v>
      </c>
      <c r="C4622">
        <v>33</v>
      </c>
      <c r="D4622" s="221" t="s">
        <v>3057</v>
      </c>
      <c r="E4622" s="186">
        <v>46293</v>
      </c>
      <c r="F4622" t="s">
        <v>16141</v>
      </c>
      <c r="G4622" s="183" t="s">
        <v>16142</v>
      </c>
      <c r="H4622" t="s">
        <v>16143</v>
      </c>
    </row>
    <row r="4623" spans="1:8" x14ac:dyDescent="0.2">
      <c r="A4623" s="183" t="s">
        <v>13421</v>
      </c>
      <c r="B4623" t="s">
        <v>13422</v>
      </c>
      <c r="C4623">
        <v>9</v>
      </c>
      <c r="D4623" s="221" t="s">
        <v>3057</v>
      </c>
      <c r="E4623" s="186">
        <v>46293</v>
      </c>
      <c r="F4623" t="s">
        <v>16141</v>
      </c>
      <c r="G4623" s="183" t="s">
        <v>16145</v>
      </c>
      <c r="H4623" t="s">
        <v>16146</v>
      </c>
    </row>
    <row r="4624" spans="1:8" x14ac:dyDescent="0.2">
      <c r="A4624" s="183" t="s">
        <v>13423</v>
      </c>
      <c r="B4624" t="s">
        <v>13424</v>
      </c>
      <c r="C4624">
        <v>12</v>
      </c>
      <c r="D4624" s="221" t="s">
        <v>3057</v>
      </c>
      <c r="E4624" s="186">
        <v>46293</v>
      </c>
      <c r="F4624" t="s">
        <v>16141</v>
      </c>
      <c r="G4624" s="183" t="s">
        <v>16145</v>
      </c>
      <c r="H4624" t="s">
        <v>16146</v>
      </c>
    </row>
    <row r="4625" spans="1:8" x14ac:dyDescent="0.2">
      <c r="A4625" s="183" t="s">
        <v>13425</v>
      </c>
      <c r="B4625" t="s">
        <v>13426</v>
      </c>
      <c r="C4625">
        <v>0</v>
      </c>
      <c r="D4625" s="221" t="s">
        <v>3057</v>
      </c>
      <c r="E4625" s="186">
        <v>46293</v>
      </c>
      <c r="F4625" t="s">
        <v>16141</v>
      </c>
      <c r="G4625" s="183" t="s">
        <v>16145</v>
      </c>
      <c r="H4625" t="s">
        <v>16146</v>
      </c>
    </row>
    <row r="4626" spans="1:8" x14ac:dyDescent="0.2">
      <c r="A4626" s="183" t="s">
        <v>13427</v>
      </c>
      <c r="B4626" t="s">
        <v>13428</v>
      </c>
      <c r="C4626">
        <v>1</v>
      </c>
      <c r="D4626" s="221" t="s">
        <v>3057</v>
      </c>
      <c r="E4626" s="186">
        <v>46293</v>
      </c>
      <c r="F4626" t="s">
        <v>16141</v>
      </c>
      <c r="G4626" s="183" t="s">
        <v>16145</v>
      </c>
      <c r="H4626" t="s">
        <v>16146</v>
      </c>
    </row>
    <row r="4627" spans="1:8" x14ac:dyDescent="0.2">
      <c r="A4627" s="183" t="s">
        <v>13429</v>
      </c>
      <c r="B4627" t="s">
        <v>13430</v>
      </c>
      <c r="C4627">
        <v>20</v>
      </c>
      <c r="D4627" s="221" t="s">
        <v>3057</v>
      </c>
      <c r="E4627" s="186">
        <v>46293</v>
      </c>
      <c r="F4627" t="s">
        <v>16141</v>
      </c>
      <c r="G4627" s="183" t="s">
        <v>16145</v>
      </c>
      <c r="H4627" t="s">
        <v>16146</v>
      </c>
    </row>
    <row r="4628" spans="1:8" x14ac:dyDescent="0.2">
      <c r="A4628" s="183" t="s">
        <v>13431</v>
      </c>
      <c r="B4628" t="s">
        <v>13432</v>
      </c>
      <c r="C4628">
        <v>9</v>
      </c>
      <c r="D4628" s="221" t="s">
        <v>3057</v>
      </c>
      <c r="E4628" s="186">
        <v>46293</v>
      </c>
      <c r="F4628" t="s">
        <v>16141</v>
      </c>
      <c r="G4628" s="183" t="s">
        <v>16145</v>
      </c>
      <c r="H4628" t="s">
        <v>16146</v>
      </c>
    </row>
    <row r="4629" spans="1:8" x14ac:dyDescent="0.2">
      <c r="A4629" s="183" t="s">
        <v>13433</v>
      </c>
      <c r="B4629" t="s">
        <v>13434</v>
      </c>
      <c r="C4629">
        <v>18</v>
      </c>
      <c r="D4629" s="221" t="s">
        <v>3057</v>
      </c>
      <c r="E4629" s="186">
        <v>46293</v>
      </c>
      <c r="F4629" t="s">
        <v>16141</v>
      </c>
      <c r="G4629" s="183" t="s">
        <v>16145</v>
      </c>
      <c r="H4629" t="s">
        <v>16146</v>
      </c>
    </row>
    <row r="4630" spans="1:8" x14ac:dyDescent="0.2">
      <c r="A4630" s="183" t="s">
        <v>13435</v>
      </c>
      <c r="B4630" t="s">
        <v>13436</v>
      </c>
      <c r="C4630">
        <v>19</v>
      </c>
      <c r="D4630" s="221" t="s">
        <v>3057</v>
      </c>
      <c r="E4630" s="186">
        <v>46293</v>
      </c>
      <c r="F4630" t="s">
        <v>16141</v>
      </c>
      <c r="G4630" s="183" t="s">
        <v>16145</v>
      </c>
      <c r="H4630" t="s">
        <v>16146</v>
      </c>
    </row>
    <row r="4631" spans="1:8" x14ac:dyDescent="0.2">
      <c r="A4631" s="183" t="s">
        <v>13437</v>
      </c>
      <c r="B4631" t="s">
        <v>13438</v>
      </c>
      <c r="C4631">
        <v>14</v>
      </c>
      <c r="D4631" s="221" t="s">
        <v>3057</v>
      </c>
      <c r="E4631" s="186">
        <v>46293</v>
      </c>
      <c r="F4631" t="s">
        <v>16141</v>
      </c>
      <c r="G4631" s="183" t="s">
        <v>16145</v>
      </c>
      <c r="H4631" t="s">
        <v>16146</v>
      </c>
    </row>
    <row r="4632" spans="1:8" x14ac:dyDescent="0.2">
      <c r="A4632" s="183" t="s">
        <v>13439</v>
      </c>
      <c r="B4632" t="s">
        <v>13440</v>
      </c>
      <c r="C4632">
        <v>12</v>
      </c>
      <c r="D4632" s="221" t="s">
        <v>3057</v>
      </c>
      <c r="E4632" s="186">
        <v>46293</v>
      </c>
      <c r="F4632" t="s">
        <v>16141</v>
      </c>
      <c r="G4632" s="183" t="s">
        <v>16145</v>
      </c>
      <c r="H4632" t="s">
        <v>16146</v>
      </c>
    </row>
    <row r="4633" spans="1:8" x14ac:dyDescent="0.2">
      <c r="A4633" s="183" t="s">
        <v>13441</v>
      </c>
      <c r="B4633" t="s">
        <v>13442</v>
      </c>
      <c r="C4633">
        <v>8</v>
      </c>
      <c r="D4633" s="221" t="s">
        <v>3057</v>
      </c>
      <c r="E4633" s="186">
        <v>46293</v>
      </c>
      <c r="F4633" t="s">
        <v>16141</v>
      </c>
      <c r="G4633" s="183" t="s">
        <v>16145</v>
      </c>
      <c r="H4633" t="s">
        <v>16146</v>
      </c>
    </row>
    <row r="4634" spans="1:8" x14ac:dyDescent="0.2">
      <c r="A4634" s="183" t="s">
        <v>13443</v>
      </c>
      <c r="B4634" t="s">
        <v>13444</v>
      </c>
      <c r="C4634">
        <v>9</v>
      </c>
      <c r="D4634" s="221" t="s">
        <v>3057</v>
      </c>
      <c r="E4634" s="186">
        <v>46293</v>
      </c>
      <c r="F4634" t="s">
        <v>16141</v>
      </c>
      <c r="G4634" s="183" t="s">
        <v>16145</v>
      </c>
      <c r="H4634" t="s">
        <v>16146</v>
      </c>
    </row>
    <row r="4635" spans="1:8" x14ac:dyDescent="0.2">
      <c r="A4635" s="183" t="s">
        <v>13445</v>
      </c>
      <c r="B4635" t="s">
        <v>13446</v>
      </c>
      <c r="C4635">
        <v>21</v>
      </c>
      <c r="D4635" s="221" t="s">
        <v>3057</v>
      </c>
      <c r="E4635" s="186">
        <v>46293</v>
      </c>
      <c r="F4635" t="s">
        <v>16141</v>
      </c>
      <c r="G4635" s="183" t="s">
        <v>16145</v>
      </c>
      <c r="H4635" t="s">
        <v>16146</v>
      </c>
    </row>
    <row r="4636" spans="1:8" x14ac:dyDescent="0.2">
      <c r="A4636" s="183" t="s">
        <v>13447</v>
      </c>
      <c r="B4636" t="s">
        <v>13448</v>
      </c>
      <c r="C4636">
        <v>11</v>
      </c>
      <c r="D4636" s="221" t="s">
        <v>3057</v>
      </c>
      <c r="E4636" s="186">
        <v>46293</v>
      </c>
      <c r="F4636" t="s">
        <v>16141</v>
      </c>
      <c r="G4636" s="183" t="s">
        <v>16145</v>
      </c>
      <c r="H4636" t="s">
        <v>16146</v>
      </c>
    </row>
    <row r="4637" spans="1:8" x14ac:dyDescent="0.2">
      <c r="A4637" s="183" t="s">
        <v>13449</v>
      </c>
      <c r="B4637" t="s">
        <v>13450</v>
      </c>
      <c r="C4637">
        <v>8</v>
      </c>
      <c r="D4637" s="221" t="s">
        <v>3057</v>
      </c>
      <c r="E4637" s="186">
        <v>46293</v>
      </c>
      <c r="F4637" t="s">
        <v>16141</v>
      </c>
      <c r="G4637" s="183" t="s">
        <v>16145</v>
      </c>
      <c r="H4637" t="s">
        <v>16146</v>
      </c>
    </row>
    <row r="4638" spans="1:8" x14ac:dyDescent="0.2">
      <c r="A4638" s="183" t="s">
        <v>13451</v>
      </c>
      <c r="B4638" t="s">
        <v>13452</v>
      </c>
      <c r="C4638">
        <v>13</v>
      </c>
      <c r="D4638" s="221" t="s">
        <v>3057</v>
      </c>
      <c r="E4638" s="186">
        <v>46293</v>
      </c>
      <c r="F4638" t="s">
        <v>16141</v>
      </c>
      <c r="G4638" s="183" t="s">
        <v>16145</v>
      </c>
      <c r="H4638" t="s">
        <v>16146</v>
      </c>
    </row>
    <row r="4639" spans="1:8" x14ac:dyDescent="0.2">
      <c r="A4639" s="183" t="s">
        <v>13453</v>
      </c>
      <c r="B4639" t="s">
        <v>13454</v>
      </c>
      <c r="C4639">
        <v>1</v>
      </c>
      <c r="D4639" s="221" t="s">
        <v>3057</v>
      </c>
      <c r="E4639" s="186">
        <v>46293</v>
      </c>
      <c r="F4639" t="s">
        <v>16141</v>
      </c>
      <c r="G4639" s="183" t="s">
        <v>16145</v>
      </c>
      <c r="H4639" t="s">
        <v>16146</v>
      </c>
    </row>
    <row r="4640" spans="1:8" x14ac:dyDescent="0.2">
      <c r="A4640" s="183" t="s">
        <v>13455</v>
      </c>
      <c r="B4640" t="s">
        <v>13456</v>
      </c>
      <c r="C4640">
        <v>10</v>
      </c>
      <c r="D4640" s="221" t="s">
        <v>3057</v>
      </c>
      <c r="E4640" s="186">
        <v>46293</v>
      </c>
      <c r="F4640" t="s">
        <v>16141</v>
      </c>
      <c r="G4640" s="183" t="s">
        <v>16145</v>
      </c>
      <c r="H4640" t="s">
        <v>16146</v>
      </c>
    </row>
    <row r="4641" spans="1:8" x14ac:dyDescent="0.2">
      <c r="A4641" s="183" t="s">
        <v>13457</v>
      </c>
      <c r="B4641" t="s">
        <v>13458</v>
      </c>
      <c r="C4641">
        <v>12</v>
      </c>
      <c r="D4641" s="221" t="s">
        <v>3057</v>
      </c>
      <c r="E4641" s="186">
        <v>46293</v>
      </c>
      <c r="F4641" t="s">
        <v>16141</v>
      </c>
      <c r="G4641" s="183" t="s">
        <v>16145</v>
      </c>
      <c r="H4641" t="s">
        <v>16146</v>
      </c>
    </row>
    <row r="4642" spans="1:8" x14ac:dyDescent="0.2">
      <c r="A4642" s="183" t="s">
        <v>13459</v>
      </c>
      <c r="B4642" t="s">
        <v>13460</v>
      </c>
      <c r="C4642">
        <v>36</v>
      </c>
      <c r="D4642" s="221" t="s">
        <v>3057</v>
      </c>
      <c r="E4642" s="186">
        <v>46293</v>
      </c>
      <c r="F4642" t="s">
        <v>16141</v>
      </c>
      <c r="G4642" s="183" t="s">
        <v>16145</v>
      </c>
      <c r="H4642" t="s">
        <v>16146</v>
      </c>
    </row>
    <row r="4643" spans="1:8" x14ac:dyDescent="0.2">
      <c r="A4643" s="183" t="s">
        <v>13461</v>
      </c>
      <c r="B4643" t="s">
        <v>13462</v>
      </c>
      <c r="C4643">
        <v>18</v>
      </c>
      <c r="D4643" s="221" t="s">
        <v>3057</v>
      </c>
      <c r="E4643" s="186">
        <v>46293</v>
      </c>
      <c r="F4643" t="s">
        <v>16141</v>
      </c>
      <c r="G4643" s="183" t="s">
        <v>16145</v>
      </c>
      <c r="H4643" t="s">
        <v>16146</v>
      </c>
    </row>
    <row r="4644" spans="1:8" x14ac:dyDescent="0.2">
      <c r="A4644" s="183" t="s">
        <v>13463</v>
      </c>
      <c r="B4644" t="s">
        <v>13464</v>
      </c>
      <c r="C4644">
        <v>17</v>
      </c>
      <c r="D4644" s="221" t="s">
        <v>3057</v>
      </c>
      <c r="E4644" s="186">
        <v>46293</v>
      </c>
      <c r="F4644" t="s">
        <v>16141</v>
      </c>
      <c r="G4644" s="183" t="s">
        <v>16145</v>
      </c>
      <c r="H4644" t="s">
        <v>16146</v>
      </c>
    </row>
    <row r="4645" spans="1:8" x14ac:dyDescent="0.2">
      <c r="A4645" s="183" t="s">
        <v>13465</v>
      </c>
      <c r="B4645" t="s">
        <v>13466</v>
      </c>
      <c r="C4645">
        <v>11</v>
      </c>
      <c r="D4645" s="221" t="s">
        <v>3057</v>
      </c>
      <c r="E4645" s="186">
        <v>46293</v>
      </c>
      <c r="F4645" t="s">
        <v>16141</v>
      </c>
      <c r="G4645" s="183" t="s">
        <v>16145</v>
      </c>
      <c r="H4645" t="s">
        <v>16146</v>
      </c>
    </row>
    <row r="4646" spans="1:8" x14ac:dyDescent="0.2">
      <c r="A4646" s="183" t="s">
        <v>13467</v>
      </c>
      <c r="B4646" t="s">
        <v>13468</v>
      </c>
      <c r="C4646">
        <v>1</v>
      </c>
      <c r="D4646" s="221" t="s">
        <v>3057</v>
      </c>
      <c r="E4646" s="186">
        <v>46293</v>
      </c>
      <c r="F4646" t="s">
        <v>16141</v>
      </c>
      <c r="G4646" s="183" t="s">
        <v>16145</v>
      </c>
      <c r="H4646" t="s">
        <v>16146</v>
      </c>
    </row>
    <row r="4647" spans="1:8" x14ac:dyDescent="0.2">
      <c r="A4647" s="183" t="s">
        <v>13469</v>
      </c>
      <c r="B4647" t="s">
        <v>13470</v>
      </c>
      <c r="C4647">
        <v>0</v>
      </c>
      <c r="D4647" s="221" t="s">
        <v>3057</v>
      </c>
      <c r="E4647" s="186">
        <v>46293</v>
      </c>
      <c r="F4647" t="s">
        <v>16141</v>
      </c>
      <c r="G4647" s="183" t="s">
        <v>16145</v>
      </c>
      <c r="H4647" t="s">
        <v>16146</v>
      </c>
    </row>
    <row r="4648" spans="1:8" x14ac:dyDescent="0.2">
      <c r="A4648" s="183" t="s">
        <v>13471</v>
      </c>
      <c r="B4648" t="s">
        <v>13472</v>
      </c>
      <c r="C4648">
        <v>6</v>
      </c>
      <c r="D4648" s="221" t="s">
        <v>3057</v>
      </c>
      <c r="E4648" s="186">
        <v>46293</v>
      </c>
      <c r="F4648" t="s">
        <v>16141</v>
      </c>
      <c r="G4648" s="183" t="s">
        <v>16145</v>
      </c>
      <c r="H4648" t="s">
        <v>16146</v>
      </c>
    </row>
    <row r="4649" spans="1:8" x14ac:dyDescent="0.2">
      <c r="A4649" s="183" t="s">
        <v>13473</v>
      </c>
      <c r="B4649" t="s">
        <v>13474</v>
      </c>
      <c r="C4649">
        <v>10</v>
      </c>
      <c r="D4649" s="221" t="s">
        <v>3057</v>
      </c>
      <c r="E4649" s="186">
        <v>46293</v>
      </c>
      <c r="F4649" t="s">
        <v>16141</v>
      </c>
      <c r="G4649" s="183" t="s">
        <v>16145</v>
      </c>
      <c r="H4649" t="s">
        <v>16146</v>
      </c>
    </row>
    <row r="4650" spans="1:8" x14ac:dyDescent="0.2">
      <c r="A4650" s="183" t="s">
        <v>13475</v>
      </c>
      <c r="B4650" t="s">
        <v>13476</v>
      </c>
      <c r="C4650">
        <v>2</v>
      </c>
      <c r="D4650" s="221" t="s">
        <v>3057</v>
      </c>
      <c r="E4650" s="186">
        <v>46293</v>
      </c>
      <c r="F4650" t="s">
        <v>16141</v>
      </c>
      <c r="G4650" s="183" t="s">
        <v>16145</v>
      </c>
      <c r="H4650" t="s">
        <v>16146</v>
      </c>
    </row>
    <row r="4651" spans="1:8" x14ac:dyDescent="0.2">
      <c r="A4651" s="183" t="s">
        <v>13477</v>
      </c>
      <c r="B4651" t="s">
        <v>13478</v>
      </c>
      <c r="C4651">
        <v>0</v>
      </c>
      <c r="D4651" s="221" t="s">
        <v>3057</v>
      </c>
      <c r="E4651" s="186">
        <v>46293</v>
      </c>
      <c r="F4651" t="s">
        <v>16141</v>
      </c>
      <c r="G4651" s="183" t="s">
        <v>16145</v>
      </c>
      <c r="H4651" t="s">
        <v>16146</v>
      </c>
    </row>
    <row r="4652" spans="1:8" x14ac:dyDescent="0.2">
      <c r="A4652" s="183" t="s">
        <v>13479</v>
      </c>
      <c r="B4652" t="s">
        <v>13480</v>
      </c>
      <c r="C4652">
        <v>13</v>
      </c>
      <c r="D4652" s="221" t="s">
        <v>3057</v>
      </c>
      <c r="E4652" s="186">
        <v>46293</v>
      </c>
      <c r="F4652" t="s">
        <v>16141</v>
      </c>
      <c r="G4652" s="183" t="s">
        <v>16145</v>
      </c>
      <c r="H4652" t="s">
        <v>16146</v>
      </c>
    </row>
    <row r="4653" spans="1:8" x14ac:dyDescent="0.2">
      <c r="A4653" s="183" t="s">
        <v>13481</v>
      </c>
      <c r="B4653" t="s">
        <v>13482</v>
      </c>
      <c r="C4653">
        <v>10</v>
      </c>
      <c r="D4653" s="221" t="s">
        <v>3057</v>
      </c>
      <c r="E4653" s="186">
        <v>46293</v>
      </c>
      <c r="F4653" t="s">
        <v>16141</v>
      </c>
      <c r="G4653" s="183" t="s">
        <v>16145</v>
      </c>
      <c r="H4653" t="s">
        <v>16146</v>
      </c>
    </row>
    <row r="4654" spans="1:8" x14ac:dyDescent="0.2">
      <c r="A4654" s="183" t="s">
        <v>13483</v>
      </c>
      <c r="B4654" t="s">
        <v>13484</v>
      </c>
      <c r="C4654">
        <v>9</v>
      </c>
      <c r="D4654" s="221" t="s">
        <v>3057</v>
      </c>
      <c r="E4654" s="186">
        <v>46293</v>
      </c>
      <c r="F4654" t="s">
        <v>16141</v>
      </c>
      <c r="G4654" s="183" t="s">
        <v>16145</v>
      </c>
      <c r="H4654" t="s">
        <v>16146</v>
      </c>
    </row>
    <row r="4655" spans="1:8" x14ac:dyDescent="0.2">
      <c r="A4655" s="183" t="s">
        <v>13485</v>
      </c>
      <c r="B4655" t="s">
        <v>13486</v>
      </c>
      <c r="C4655">
        <v>9</v>
      </c>
      <c r="D4655" s="221" t="s">
        <v>3057</v>
      </c>
      <c r="E4655" s="186">
        <v>46293</v>
      </c>
      <c r="F4655" t="s">
        <v>16141</v>
      </c>
      <c r="G4655" s="183" t="s">
        <v>16145</v>
      </c>
      <c r="H4655" t="s">
        <v>16146</v>
      </c>
    </row>
    <row r="4656" spans="1:8" x14ac:dyDescent="0.2">
      <c r="A4656" s="183" t="s">
        <v>13487</v>
      </c>
      <c r="B4656" t="s">
        <v>13488</v>
      </c>
      <c r="C4656">
        <v>18</v>
      </c>
      <c r="D4656" s="221" t="s">
        <v>3057</v>
      </c>
      <c r="E4656" s="186">
        <v>46293</v>
      </c>
      <c r="F4656" t="s">
        <v>16141</v>
      </c>
      <c r="G4656" s="183" t="s">
        <v>16145</v>
      </c>
      <c r="H4656" t="s">
        <v>16146</v>
      </c>
    </row>
    <row r="4657" spans="1:8" x14ac:dyDescent="0.2">
      <c r="A4657" s="183" t="s">
        <v>13489</v>
      </c>
      <c r="B4657" t="s">
        <v>13490</v>
      </c>
      <c r="C4657">
        <v>24</v>
      </c>
      <c r="D4657" s="221" t="s">
        <v>3057</v>
      </c>
      <c r="E4657" s="186">
        <v>46293</v>
      </c>
      <c r="F4657" t="s">
        <v>16141</v>
      </c>
      <c r="G4657" s="183" t="s">
        <v>16145</v>
      </c>
      <c r="H4657" t="s">
        <v>16146</v>
      </c>
    </row>
    <row r="4658" spans="1:8" x14ac:dyDescent="0.2">
      <c r="A4658" s="183" t="s">
        <v>13491</v>
      </c>
      <c r="B4658" t="s">
        <v>13492</v>
      </c>
      <c r="C4658">
        <v>7</v>
      </c>
      <c r="D4658" s="221" t="s">
        <v>3057</v>
      </c>
      <c r="E4658" s="186">
        <v>46293</v>
      </c>
      <c r="F4658" t="s">
        <v>16141</v>
      </c>
      <c r="G4658" s="183" t="s">
        <v>16145</v>
      </c>
      <c r="H4658" t="s">
        <v>16146</v>
      </c>
    </row>
    <row r="4659" spans="1:8" x14ac:dyDescent="0.2">
      <c r="A4659" s="183" t="s">
        <v>13493</v>
      </c>
      <c r="B4659" t="s">
        <v>13494</v>
      </c>
      <c r="C4659">
        <v>21</v>
      </c>
      <c r="D4659" s="221" t="s">
        <v>3057</v>
      </c>
      <c r="E4659" s="186">
        <v>46293</v>
      </c>
      <c r="F4659" t="s">
        <v>16141</v>
      </c>
      <c r="G4659" s="183" t="s">
        <v>16145</v>
      </c>
      <c r="H4659" t="s">
        <v>16146</v>
      </c>
    </row>
    <row r="4660" spans="1:8" x14ac:dyDescent="0.2">
      <c r="A4660" s="183" t="s">
        <v>13495</v>
      </c>
      <c r="B4660" t="s">
        <v>13496</v>
      </c>
      <c r="C4660">
        <v>1</v>
      </c>
      <c r="D4660" s="221" t="s">
        <v>3057</v>
      </c>
      <c r="E4660" s="186">
        <v>46293</v>
      </c>
      <c r="F4660" t="s">
        <v>16141</v>
      </c>
      <c r="G4660" s="183" t="s">
        <v>16145</v>
      </c>
      <c r="H4660" t="s">
        <v>16146</v>
      </c>
    </row>
    <row r="4661" spans="1:8" x14ac:dyDescent="0.2">
      <c r="A4661" s="183" t="s">
        <v>13497</v>
      </c>
      <c r="B4661" t="s">
        <v>13498</v>
      </c>
      <c r="C4661">
        <v>21</v>
      </c>
      <c r="D4661" s="221" t="s">
        <v>3057</v>
      </c>
      <c r="E4661" s="186">
        <v>46293</v>
      </c>
      <c r="F4661" t="s">
        <v>16141</v>
      </c>
      <c r="G4661" s="183" t="s">
        <v>16145</v>
      </c>
      <c r="H4661" t="s">
        <v>16146</v>
      </c>
    </row>
    <row r="4662" spans="1:8" x14ac:dyDescent="0.2">
      <c r="A4662" s="183" t="s">
        <v>13499</v>
      </c>
      <c r="B4662" t="s">
        <v>13500</v>
      </c>
      <c r="C4662">
        <v>14</v>
      </c>
      <c r="D4662" s="221" t="s">
        <v>3057</v>
      </c>
      <c r="E4662" s="186">
        <v>46293</v>
      </c>
      <c r="F4662" t="s">
        <v>16141</v>
      </c>
      <c r="G4662" s="183" t="s">
        <v>16145</v>
      </c>
      <c r="H4662" t="s">
        <v>16146</v>
      </c>
    </row>
    <row r="4663" spans="1:8" x14ac:dyDescent="0.2">
      <c r="A4663" s="183" t="s">
        <v>13501</v>
      </c>
      <c r="B4663" t="s">
        <v>13502</v>
      </c>
      <c r="C4663">
        <v>36</v>
      </c>
      <c r="D4663" s="221" t="s">
        <v>3057</v>
      </c>
      <c r="E4663" s="186">
        <v>46293</v>
      </c>
      <c r="F4663" t="s">
        <v>16141</v>
      </c>
      <c r="G4663" s="183" t="s">
        <v>16145</v>
      </c>
      <c r="H4663" t="s">
        <v>16146</v>
      </c>
    </row>
    <row r="4664" spans="1:8" x14ac:dyDescent="0.2">
      <c r="A4664" s="183" t="s">
        <v>13503</v>
      </c>
      <c r="B4664" t="s">
        <v>13504</v>
      </c>
      <c r="C4664">
        <v>1</v>
      </c>
      <c r="D4664" s="221" t="s">
        <v>3057</v>
      </c>
      <c r="E4664" s="186">
        <v>46293</v>
      </c>
      <c r="F4664" t="s">
        <v>16141</v>
      </c>
      <c r="G4664" s="183" t="s">
        <v>16145</v>
      </c>
      <c r="H4664" t="s">
        <v>16146</v>
      </c>
    </row>
    <row r="4665" spans="1:8" x14ac:dyDescent="0.2">
      <c r="A4665" s="183" t="s">
        <v>13505</v>
      </c>
      <c r="B4665" t="s">
        <v>13506</v>
      </c>
      <c r="C4665">
        <v>8</v>
      </c>
      <c r="D4665" s="221" t="s">
        <v>3057</v>
      </c>
      <c r="E4665" s="186">
        <v>46293</v>
      </c>
      <c r="F4665" t="s">
        <v>16141</v>
      </c>
      <c r="G4665" s="183" t="s">
        <v>16145</v>
      </c>
      <c r="H4665" t="s">
        <v>16146</v>
      </c>
    </row>
    <row r="4666" spans="1:8" x14ac:dyDescent="0.2">
      <c r="A4666" s="183" t="s">
        <v>13507</v>
      </c>
      <c r="B4666" t="s">
        <v>13508</v>
      </c>
      <c r="C4666">
        <v>12</v>
      </c>
      <c r="D4666" s="221" t="s">
        <v>3057</v>
      </c>
      <c r="E4666" s="186">
        <v>46293</v>
      </c>
      <c r="F4666" t="s">
        <v>16141</v>
      </c>
      <c r="G4666" s="183" t="s">
        <v>16145</v>
      </c>
      <c r="H4666" t="s">
        <v>16146</v>
      </c>
    </row>
    <row r="4667" spans="1:8" x14ac:dyDescent="0.2">
      <c r="A4667" s="183" t="s">
        <v>13509</v>
      </c>
      <c r="B4667" t="s">
        <v>13510</v>
      </c>
      <c r="C4667">
        <v>20</v>
      </c>
      <c r="D4667" s="221" t="s">
        <v>3057</v>
      </c>
      <c r="E4667" s="186">
        <v>46293</v>
      </c>
      <c r="F4667" t="s">
        <v>16141</v>
      </c>
      <c r="G4667" s="183" t="s">
        <v>16145</v>
      </c>
      <c r="H4667" t="s">
        <v>16146</v>
      </c>
    </row>
    <row r="4668" spans="1:8" x14ac:dyDescent="0.2">
      <c r="A4668" s="183" t="s">
        <v>13511</v>
      </c>
      <c r="B4668" t="s">
        <v>13512</v>
      </c>
      <c r="C4668">
        <v>3</v>
      </c>
      <c r="D4668" s="221" t="s">
        <v>3057</v>
      </c>
      <c r="E4668" s="186">
        <v>46293</v>
      </c>
      <c r="F4668" t="s">
        <v>16141</v>
      </c>
      <c r="G4668" s="183" t="s">
        <v>16145</v>
      </c>
      <c r="H4668" t="s">
        <v>16146</v>
      </c>
    </row>
    <row r="4669" spans="1:8" x14ac:dyDescent="0.2">
      <c r="A4669" s="183" t="s">
        <v>13513</v>
      </c>
      <c r="B4669" t="s">
        <v>13514</v>
      </c>
      <c r="C4669">
        <v>9</v>
      </c>
      <c r="D4669" s="221" t="s">
        <v>3057</v>
      </c>
      <c r="E4669" s="186">
        <v>46293</v>
      </c>
      <c r="F4669" t="s">
        <v>16141</v>
      </c>
      <c r="G4669" s="183" t="s">
        <v>16145</v>
      </c>
      <c r="H4669" t="s">
        <v>16146</v>
      </c>
    </row>
    <row r="4670" spans="1:8" x14ac:dyDescent="0.2">
      <c r="A4670" s="183" t="s">
        <v>13515</v>
      </c>
      <c r="B4670" t="s">
        <v>13516</v>
      </c>
      <c r="C4670">
        <v>17</v>
      </c>
      <c r="D4670" s="221" t="s">
        <v>3057</v>
      </c>
      <c r="E4670" s="186">
        <v>46293</v>
      </c>
      <c r="F4670" t="s">
        <v>16141</v>
      </c>
      <c r="G4670" s="183" t="s">
        <v>16145</v>
      </c>
      <c r="H4670" t="s">
        <v>16146</v>
      </c>
    </row>
    <row r="4671" spans="1:8" x14ac:dyDescent="0.2">
      <c r="A4671" s="183" t="s">
        <v>13517</v>
      </c>
      <c r="B4671" t="s">
        <v>13518</v>
      </c>
      <c r="C4671">
        <v>24</v>
      </c>
      <c r="D4671" s="221" t="s">
        <v>3057</v>
      </c>
      <c r="E4671" s="186">
        <v>46293</v>
      </c>
      <c r="F4671" t="s">
        <v>16141</v>
      </c>
      <c r="G4671" s="183" t="s">
        <v>16145</v>
      </c>
      <c r="H4671" t="s">
        <v>16146</v>
      </c>
    </row>
    <row r="4672" spans="1:8" x14ac:dyDescent="0.2">
      <c r="A4672" s="183" t="s">
        <v>13519</v>
      </c>
      <c r="B4672" t="s">
        <v>13520</v>
      </c>
      <c r="C4672">
        <v>10</v>
      </c>
      <c r="D4672" s="221" t="s">
        <v>3057</v>
      </c>
      <c r="E4672" s="186">
        <v>46293</v>
      </c>
      <c r="F4672" t="s">
        <v>16141</v>
      </c>
      <c r="G4672" s="183" t="s">
        <v>16145</v>
      </c>
      <c r="H4672" t="s">
        <v>16146</v>
      </c>
    </row>
    <row r="4673" spans="1:8" x14ac:dyDescent="0.2">
      <c r="A4673" s="183" t="s">
        <v>13521</v>
      </c>
      <c r="B4673" t="s">
        <v>13522</v>
      </c>
      <c r="C4673">
        <v>75</v>
      </c>
      <c r="D4673" s="221" t="s">
        <v>3057</v>
      </c>
      <c r="E4673" s="186">
        <v>46293</v>
      </c>
      <c r="F4673" t="s">
        <v>16141</v>
      </c>
      <c r="G4673" s="183" t="s">
        <v>16145</v>
      </c>
      <c r="H4673" t="s">
        <v>16146</v>
      </c>
    </row>
    <row r="4674" spans="1:8" x14ac:dyDescent="0.2">
      <c r="A4674" s="183" t="s">
        <v>13523</v>
      </c>
      <c r="B4674" t="s">
        <v>13524</v>
      </c>
      <c r="C4674">
        <v>183</v>
      </c>
      <c r="D4674" s="221" t="s">
        <v>3057</v>
      </c>
      <c r="E4674" s="186">
        <v>46293</v>
      </c>
      <c r="F4674" t="s">
        <v>16141</v>
      </c>
      <c r="G4674" s="183" t="s">
        <v>16145</v>
      </c>
      <c r="H4674" t="s">
        <v>16146</v>
      </c>
    </row>
    <row r="4675" spans="1:8" x14ac:dyDescent="0.2">
      <c r="A4675" s="183" t="s">
        <v>13525</v>
      </c>
      <c r="B4675" t="s">
        <v>13526</v>
      </c>
      <c r="C4675">
        <v>0</v>
      </c>
      <c r="D4675" s="221" t="s">
        <v>3057</v>
      </c>
      <c r="E4675" s="186">
        <v>46293</v>
      </c>
      <c r="F4675" t="s">
        <v>16141</v>
      </c>
      <c r="G4675" s="183" t="s">
        <v>16145</v>
      </c>
      <c r="H4675" t="s">
        <v>16146</v>
      </c>
    </row>
    <row r="4676" spans="1:8" x14ac:dyDescent="0.2">
      <c r="A4676" s="183" t="s">
        <v>13527</v>
      </c>
      <c r="B4676" t="s">
        <v>13528</v>
      </c>
      <c r="C4676">
        <v>30</v>
      </c>
      <c r="D4676" s="221" t="s">
        <v>3057</v>
      </c>
      <c r="E4676" s="186">
        <v>46293</v>
      </c>
      <c r="F4676" t="s">
        <v>16141</v>
      </c>
      <c r="G4676" s="183" t="s">
        <v>16145</v>
      </c>
      <c r="H4676" t="s">
        <v>16146</v>
      </c>
    </row>
    <row r="4677" spans="1:8" x14ac:dyDescent="0.2">
      <c r="A4677" s="183" t="s">
        <v>13529</v>
      </c>
      <c r="B4677" t="s">
        <v>13530</v>
      </c>
      <c r="C4677">
        <v>127</v>
      </c>
      <c r="D4677" s="221" t="s">
        <v>3057</v>
      </c>
      <c r="E4677" s="186">
        <v>46293</v>
      </c>
      <c r="F4677" t="s">
        <v>16141</v>
      </c>
      <c r="G4677" s="183" t="s">
        <v>16145</v>
      </c>
      <c r="H4677" t="s">
        <v>16146</v>
      </c>
    </row>
    <row r="4678" spans="1:8" x14ac:dyDescent="0.2">
      <c r="A4678" s="183" t="s">
        <v>13531</v>
      </c>
      <c r="B4678" t="s">
        <v>13532</v>
      </c>
      <c r="C4678">
        <v>139</v>
      </c>
      <c r="D4678" s="221" t="s">
        <v>3057</v>
      </c>
      <c r="E4678" s="186">
        <v>46293</v>
      </c>
      <c r="F4678" t="s">
        <v>16141</v>
      </c>
      <c r="G4678" s="183" t="s">
        <v>16145</v>
      </c>
      <c r="H4678" t="s">
        <v>16146</v>
      </c>
    </row>
    <row r="4679" spans="1:8" x14ac:dyDescent="0.2">
      <c r="A4679" s="183" t="s">
        <v>13533</v>
      </c>
      <c r="B4679" t="s">
        <v>13534</v>
      </c>
      <c r="C4679">
        <v>7</v>
      </c>
      <c r="D4679" s="221" t="s">
        <v>3057</v>
      </c>
      <c r="E4679" s="186">
        <v>46293</v>
      </c>
      <c r="F4679" t="s">
        <v>16141</v>
      </c>
      <c r="G4679" s="183" t="s">
        <v>16145</v>
      </c>
      <c r="H4679" t="s">
        <v>16146</v>
      </c>
    </row>
    <row r="4680" spans="1:8" x14ac:dyDescent="0.2">
      <c r="A4680" s="183" t="s">
        <v>13535</v>
      </c>
      <c r="B4680" t="s">
        <v>13536</v>
      </c>
      <c r="C4680">
        <v>27</v>
      </c>
      <c r="D4680" s="221" t="s">
        <v>3057</v>
      </c>
      <c r="E4680" s="186">
        <v>46293</v>
      </c>
      <c r="F4680" t="s">
        <v>16141</v>
      </c>
      <c r="G4680" s="183" t="s">
        <v>16145</v>
      </c>
      <c r="H4680" t="s">
        <v>16146</v>
      </c>
    </row>
    <row r="4681" spans="1:8" x14ac:dyDescent="0.2">
      <c r="A4681" s="183" t="s">
        <v>13537</v>
      </c>
      <c r="B4681" t="s">
        <v>13538</v>
      </c>
      <c r="C4681">
        <v>41</v>
      </c>
      <c r="D4681" s="221" t="s">
        <v>3057</v>
      </c>
      <c r="E4681" s="186">
        <v>46293</v>
      </c>
      <c r="F4681" t="s">
        <v>16141</v>
      </c>
      <c r="G4681" s="183" t="s">
        <v>16145</v>
      </c>
      <c r="H4681" t="s">
        <v>16146</v>
      </c>
    </row>
    <row r="4682" spans="1:8" x14ac:dyDescent="0.2">
      <c r="A4682" s="183" t="s">
        <v>13539</v>
      </c>
      <c r="B4682" t="s">
        <v>13540</v>
      </c>
      <c r="C4682">
        <v>62</v>
      </c>
      <c r="D4682" s="221" t="s">
        <v>3057</v>
      </c>
      <c r="E4682" s="186">
        <v>46293</v>
      </c>
      <c r="F4682" t="s">
        <v>16141</v>
      </c>
      <c r="G4682" s="183" t="s">
        <v>16145</v>
      </c>
      <c r="H4682" t="s">
        <v>16146</v>
      </c>
    </row>
    <row r="4683" spans="1:8" x14ac:dyDescent="0.2">
      <c r="A4683" s="183" t="s">
        <v>13541</v>
      </c>
      <c r="B4683" t="s">
        <v>13542</v>
      </c>
      <c r="C4683">
        <v>51</v>
      </c>
      <c r="D4683" s="221" t="s">
        <v>3057</v>
      </c>
      <c r="E4683" s="186">
        <v>46293</v>
      </c>
      <c r="F4683" t="s">
        <v>16141</v>
      </c>
      <c r="G4683" s="183" t="s">
        <v>16145</v>
      </c>
      <c r="H4683" t="s">
        <v>16146</v>
      </c>
    </row>
    <row r="4684" spans="1:8" x14ac:dyDescent="0.2">
      <c r="A4684" s="183" t="s">
        <v>13543</v>
      </c>
      <c r="B4684" t="s">
        <v>13544</v>
      </c>
      <c r="C4684">
        <v>69</v>
      </c>
      <c r="D4684" s="221" t="s">
        <v>3057</v>
      </c>
      <c r="E4684" s="186">
        <v>46293</v>
      </c>
      <c r="F4684" t="s">
        <v>16141</v>
      </c>
      <c r="G4684" s="183" t="s">
        <v>16145</v>
      </c>
      <c r="H4684" t="s">
        <v>16146</v>
      </c>
    </row>
    <row r="4685" spans="1:8" x14ac:dyDescent="0.2">
      <c r="A4685" s="183" t="s">
        <v>13545</v>
      </c>
      <c r="B4685" t="s">
        <v>13546</v>
      </c>
      <c r="C4685">
        <v>38</v>
      </c>
      <c r="D4685" s="221" t="s">
        <v>3057</v>
      </c>
      <c r="E4685" s="186">
        <v>46293</v>
      </c>
      <c r="F4685" t="s">
        <v>16141</v>
      </c>
      <c r="G4685" s="183" t="s">
        <v>16145</v>
      </c>
      <c r="H4685" t="s">
        <v>16146</v>
      </c>
    </row>
    <row r="4686" spans="1:8" x14ac:dyDescent="0.2">
      <c r="A4686" s="183" t="s">
        <v>13547</v>
      </c>
      <c r="B4686" t="s">
        <v>13548</v>
      </c>
      <c r="C4686">
        <v>48</v>
      </c>
      <c r="D4686" s="221" t="s">
        <v>3057</v>
      </c>
      <c r="E4686" s="186">
        <v>46293</v>
      </c>
      <c r="F4686" t="s">
        <v>16141</v>
      </c>
      <c r="G4686" s="183" t="s">
        <v>16145</v>
      </c>
      <c r="H4686" t="s">
        <v>16146</v>
      </c>
    </row>
    <row r="4687" spans="1:8" x14ac:dyDescent="0.2">
      <c r="A4687" s="183" t="s">
        <v>13549</v>
      </c>
      <c r="B4687" t="s">
        <v>13550</v>
      </c>
      <c r="C4687">
        <v>94</v>
      </c>
      <c r="D4687" s="221" t="s">
        <v>3057</v>
      </c>
      <c r="E4687" s="186">
        <v>46293</v>
      </c>
      <c r="F4687" t="s">
        <v>16141</v>
      </c>
      <c r="G4687" s="183" t="s">
        <v>16145</v>
      </c>
      <c r="H4687" t="s">
        <v>16146</v>
      </c>
    </row>
    <row r="4688" spans="1:8" x14ac:dyDescent="0.2">
      <c r="A4688" s="183" t="s">
        <v>13551</v>
      </c>
      <c r="B4688" t="s">
        <v>13552</v>
      </c>
      <c r="C4688">
        <v>0</v>
      </c>
      <c r="D4688" s="221" t="s">
        <v>3057</v>
      </c>
      <c r="E4688" s="186">
        <v>46293</v>
      </c>
      <c r="F4688" t="s">
        <v>16141</v>
      </c>
      <c r="G4688" s="183" t="s">
        <v>16145</v>
      </c>
      <c r="H4688" t="s">
        <v>16146</v>
      </c>
    </row>
    <row r="4689" spans="1:8" x14ac:dyDescent="0.2">
      <c r="A4689" s="183" t="s">
        <v>13553</v>
      </c>
      <c r="B4689" t="s">
        <v>13554</v>
      </c>
      <c r="C4689">
        <v>0</v>
      </c>
      <c r="D4689" s="221" t="s">
        <v>3057</v>
      </c>
      <c r="E4689" s="186">
        <v>46293</v>
      </c>
      <c r="F4689" t="s">
        <v>16141</v>
      </c>
      <c r="G4689" s="183" t="s">
        <v>16145</v>
      </c>
      <c r="H4689" t="s">
        <v>16146</v>
      </c>
    </row>
    <row r="4690" spans="1:8" x14ac:dyDescent="0.2">
      <c r="A4690" s="183" t="s">
        <v>13555</v>
      </c>
      <c r="B4690" t="s">
        <v>13556</v>
      </c>
      <c r="C4690">
        <v>0</v>
      </c>
      <c r="D4690" s="221" t="s">
        <v>3057</v>
      </c>
      <c r="E4690" s="186">
        <v>46293</v>
      </c>
      <c r="F4690" t="s">
        <v>16141</v>
      </c>
      <c r="G4690" s="183" t="s">
        <v>16145</v>
      </c>
      <c r="H4690" t="s">
        <v>16146</v>
      </c>
    </row>
    <row r="4691" spans="1:8" x14ac:dyDescent="0.2">
      <c r="A4691" s="183" t="s">
        <v>13557</v>
      </c>
      <c r="B4691" t="s">
        <v>13558</v>
      </c>
      <c r="C4691">
        <v>0</v>
      </c>
      <c r="D4691" s="221" t="s">
        <v>3057</v>
      </c>
      <c r="E4691" s="186">
        <v>46293</v>
      </c>
      <c r="F4691" t="s">
        <v>16141</v>
      </c>
      <c r="G4691" s="183" t="s">
        <v>16145</v>
      </c>
      <c r="H4691" t="s">
        <v>16146</v>
      </c>
    </row>
    <row r="4692" spans="1:8" x14ac:dyDescent="0.2">
      <c r="A4692" s="183" t="s">
        <v>13559</v>
      </c>
      <c r="B4692" t="s">
        <v>13560</v>
      </c>
      <c r="C4692">
        <v>0</v>
      </c>
      <c r="D4692" s="221" t="s">
        <v>3057</v>
      </c>
      <c r="E4692" s="186">
        <v>46293</v>
      </c>
      <c r="F4692" t="s">
        <v>16141</v>
      </c>
      <c r="G4692" s="183" t="s">
        <v>16145</v>
      </c>
      <c r="H4692" t="s">
        <v>16146</v>
      </c>
    </row>
    <row r="4693" spans="1:8" x14ac:dyDescent="0.2">
      <c r="A4693" s="183" t="s">
        <v>13561</v>
      </c>
      <c r="B4693" t="s">
        <v>13562</v>
      </c>
      <c r="C4693">
        <v>0</v>
      </c>
      <c r="D4693" s="221" t="s">
        <v>3057</v>
      </c>
      <c r="E4693" s="186">
        <v>46293</v>
      </c>
      <c r="F4693" t="s">
        <v>16141</v>
      </c>
      <c r="G4693" s="183" t="s">
        <v>16145</v>
      </c>
      <c r="H4693" t="s">
        <v>16146</v>
      </c>
    </row>
    <row r="4694" spans="1:8" x14ac:dyDescent="0.2">
      <c r="A4694" s="183" t="s">
        <v>13563</v>
      </c>
      <c r="B4694" t="s">
        <v>13564</v>
      </c>
      <c r="C4694">
        <v>0</v>
      </c>
      <c r="D4694" s="221" t="s">
        <v>3057</v>
      </c>
      <c r="E4694" s="186">
        <v>46293</v>
      </c>
      <c r="F4694" t="s">
        <v>16141</v>
      </c>
      <c r="G4694" s="183" t="s">
        <v>16145</v>
      </c>
      <c r="H4694" t="s">
        <v>16146</v>
      </c>
    </row>
    <row r="4695" spans="1:8" x14ac:dyDescent="0.2">
      <c r="A4695" s="183" t="s">
        <v>13565</v>
      </c>
      <c r="B4695" t="s">
        <v>13566</v>
      </c>
      <c r="C4695">
        <v>0</v>
      </c>
      <c r="D4695" s="221" t="s">
        <v>3057</v>
      </c>
      <c r="E4695" s="186">
        <v>46293</v>
      </c>
      <c r="F4695" t="s">
        <v>16141</v>
      </c>
      <c r="G4695" s="183" t="s">
        <v>16145</v>
      </c>
      <c r="H4695" t="s">
        <v>16146</v>
      </c>
    </row>
    <row r="4696" spans="1:8" x14ac:dyDescent="0.2">
      <c r="A4696" s="183" t="s">
        <v>13567</v>
      </c>
      <c r="B4696" t="s">
        <v>13568</v>
      </c>
      <c r="C4696">
        <v>9</v>
      </c>
      <c r="D4696" s="221" t="s">
        <v>3057</v>
      </c>
      <c r="E4696" s="186">
        <v>46293</v>
      </c>
      <c r="F4696" t="s">
        <v>16141</v>
      </c>
      <c r="G4696" s="183" t="s">
        <v>16145</v>
      </c>
      <c r="H4696" t="s">
        <v>16146</v>
      </c>
    </row>
    <row r="4697" spans="1:8" x14ac:dyDescent="0.2">
      <c r="A4697" s="183" t="s">
        <v>13569</v>
      </c>
      <c r="B4697" t="s">
        <v>13570</v>
      </c>
      <c r="C4697">
        <v>0</v>
      </c>
      <c r="D4697" s="221" t="s">
        <v>3057</v>
      </c>
      <c r="E4697" s="186">
        <v>46293</v>
      </c>
      <c r="F4697" t="s">
        <v>16141</v>
      </c>
      <c r="G4697" s="183" t="s">
        <v>16145</v>
      </c>
      <c r="H4697" t="s">
        <v>16146</v>
      </c>
    </row>
    <row r="4698" spans="1:8" x14ac:dyDescent="0.2">
      <c r="A4698" s="183" t="s">
        <v>13571</v>
      </c>
      <c r="B4698" t="s">
        <v>13572</v>
      </c>
      <c r="C4698">
        <v>3</v>
      </c>
      <c r="D4698" s="221" t="s">
        <v>3057</v>
      </c>
      <c r="E4698" s="186">
        <v>46293</v>
      </c>
      <c r="F4698" t="s">
        <v>16141</v>
      </c>
      <c r="G4698" s="183" t="s">
        <v>16145</v>
      </c>
      <c r="H4698" t="s">
        <v>16146</v>
      </c>
    </row>
    <row r="4699" spans="1:8" x14ac:dyDescent="0.2">
      <c r="A4699" s="183" t="s">
        <v>13573</v>
      </c>
      <c r="B4699" t="s">
        <v>13574</v>
      </c>
      <c r="C4699">
        <v>3</v>
      </c>
      <c r="D4699" s="221" t="s">
        <v>3057</v>
      </c>
      <c r="E4699" s="186">
        <v>46293</v>
      </c>
      <c r="F4699" t="s">
        <v>16141</v>
      </c>
      <c r="G4699" s="183" t="s">
        <v>16145</v>
      </c>
      <c r="H4699" t="s">
        <v>16146</v>
      </c>
    </row>
    <row r="4700" spans="1:8" x14ac:dyDescent="0.2">
      <c r="A4700" s="183" t="s">
        <v>13575</v>
      </c>
      <c r="B4700" t="s">
        <v>13576</v>
      </c>
      <c r="C4700">
        <v>0</v>
      </c>
      <c r="D4700" s="221" t="s">
        <v>3057</v>
      </c>
      <c r="E4700" s="186">
        <v>46293</v>
      </c>
      <c r="F4700" t="s">
        <v>16141</v>
      </c>
      <c r="G4700" s="183" t="s">
        <v>16145</v>
      </c>
      <c r="H4700" t="s">
        <v>16146</v>
      </c>
    </row>
    <row r="4701" spans="1:8" x14ac:dyDescent="0.2">
      <c r="A4701" s="183" t="s">
        <v>13577</v>
      </c>
      <c r="B4701" t="s">
        <v>13578</v>
      </c>
      <c r="C4701">
        <v>13</v>
      </c>
      <c r="D4701" s="221" t="s">
        <v>3057</v>
      </c>
      <c r="E4701" s="186">
        <v>46293</v>
      </c>
      <c r="F4701" t="s">
        <v>16141</v>
      </c>
      <c r="G4701" s="183" t="s">
        <v>16145</v>
      </c>
      <c r="H4701" t="s">
        <v>16146</v>
      </c>
    </row>
    <row r="4702" spans="1:8" x14ac:dyDescent="0.2">
      <c r="A4702" s="183" t="s">
        <v>13579</v>
      </c>
      <c r="B4702" t="s">
        <v>13580</v>
      </c>
      <c r="C4702">
        <v>5</v>
      </c>
      <c r="D4702" s="221" t="s">
        <v>3057</v>
      </c>
      <c r="E4702" s="186">
        <v>46293</v>
      </c>
      <c r="F4702" t="s">
        <v>16141</v>
      </c>
      <c r="G4702" s="183" t="s">
        <v>16145</v>
      </c>
      <c r="H4702" t="s">
        <v>16146</v>
      </c>
    </row>
    <row r="4703" spans="1:8" x14ac:dyDescent="0.2">
      <c r="A4703" s="183" t="s">
        <v>13581</v>
      </c>
      <c r="B4703" t="s">
        <v>13582</v>
      </c>
      <c r="C4703">
        <v>136</v>
      </c>
      <c r="D4703" s="221" t="s">
        <v>3057</v>
      </c>
      <c r="E4703" s="186">
        <v>46293</v>
      </c>
      <c r="F4703" t="s">
        <v>16141</v>
      </c>
      <c r="G4703" s="183" t="s">
        <v>16145</v>
      </c>
      <c r="H4703" t="s">
        <v>16146</v>
      </c>
    </row>
    <row r="4704" spans="1:8" x14ac:dyDescent="0.2">
      <c r="A4704" s="183" t="s">
        <v>13583</v>
      </c>
      <c r="B4704" t="s">
        <v>13584</v>
      </c>
      <c r="C4704">
        <v>117</v>
      </c>
      <c r="D4704" s="221" t="s">
        <v>3057</v>
      </c>
      <c r="E4704" s="186">
        <v>46293</v>
      </c>
      <c r="F4704" t="s">
        <v>16141</v>
      </c>
      <c r="G4704" s="183" t="s">
        <v>16145</v>
      </c>
      <c r="H4704" t="s">
        <v>16146</v>
      </c>
    </row>
    <row r="4705" spans="1:8" x14ac:dyDescent="0.2">
      <c r="A4705" s="183" t="s">
        <v>13585</v>
      </c>
      <c r="B4705" t="s">
        <v>13586</v>
      </c>
      <c r="C4705">
        <v>51</v>
      </c>
      <c r="D4705" s="221" t="s">
        <v>3057</v>
      </c>
      <c r="E4705" s="186">
        <v>46293</v>
      </c>
      <c r="F4705" t="s">
        <v>16141</v>
      </c>
      <c r="G4705" s="183" t="s">
        <v>16145</v>
      </c>
      <c r="H4705" t="s">
        <v>16146</v>
      </c>
    </row>
    <row r="4706" spans="1:8" x14ac:dyDescent="0.2">
      <c r="A4706" s="183" t="s">
        <v>13587</v>
      </c>
      <c r="B4706" t="s">
        <v>13588</v>
      </c>
      <c r="C4706">
        <v>160</v>
      </c>
      <c r="D4706" s="221" t="s">
        <v>3057</v>
      </c>
      <c r="E4706" s="186">
        <v>46293</v>
      </c>
      <c r="F4706" t="s">
        <v>16141</v>
      </c>
      <c r="G4706" s="183" t="s">
        <v>16145</v>
      </c>
      <c r="H4706" t="s">
        <v>16146</v>
      </c>
    </row>
    <row r="4707" spans="1:8" x14ac:dyDescent="0.2">
      <c r="A4707" s="183" t="s">
        <v>13589</v>
      </c>
      <c r="B4707" t="s">
        <v>13590</v>
      </c>
      <c r="C4707">
        <v>37</v>
      </c>
      <c r="D4707" s="221" t="s">
        <v>3057</v>
      </c>
      <c r="E4707" s="186">
        <v>46293</v>
      </c>
      <c r="F4707" t="s">
        <v>16141</v>
      </c>
      <c r="G4707" s="183" t="s">
        <v>16145</v>
      </c>
      <c r="H4707" t="s">
        <v>16146</v>
      </c>
    </row>
    <row r="4708" spans="1:8" x14ac:dyDescent="0.2">
      <c r="A4708" s="183" t="s">
        <v>13591</v>
      </c>
      <c r="B4708" t="s">
        <v>13592</v>
      </c>
      <c r="C4708">
        <v>63</v>
      </c>
      <c r="D4708" s="221" t="s">
        <v>3057</v>
      </c>
      <c r="E4708" s="186">
        <v>46293</v>
      </c>
      <c r="F4708" t="s">
        <v>16141</v>
      </c>
      <c r="G4708" s="183" t="s">
        <v>16145</v>
      </c>
      <c r="H4708" t="s">
        <v>16146</v>
      </c>
    </row>
    <row r="4709" spans="1:8" x14ac:dyDescent="0.2">
      <c r="A4709" s="183" t="s">
        <v>13593</v>
      </c>
      <c r="B4709" t="s">
        <v>13594</v>
      </c>
      <c r="C4709">
        <v>405</v>
      </c>
      <c r="D4709" s="221" t="s">
        <v>3057</v>
      </c>
      <c r="E4709" s="186">
        <v>46293</v>
      </c>
      <c r="F4709" t="s">
        <v>16141</v>
      </c>
      <c r="G4709" s="183" t="s">
        <v>16145</v>
      </c>
      <c r="H4709" t="s">
        <v>16146</v>
      </c>
    </row>
    <row r="4710" spans="1:8" x14ac:dyDescent="0.2">
      <c r="A4710" s="183" t="s">
        <v>13595</v>
      </c>
      <c r="B4710" t="s">
        <v>13596</v>
      </c>
      <c r="C4710">
        <v>44</v>
      </c>
      <c r="D4710" s="221" t="s">
        <v>3057</v>
      </c>
      <c r="E4710" s="186">
        <v>46293</v>
      </c>
      <c r="F4710" t="s">
        <v>16141</v>
      </c>
      <c r="G4710" s="183" t="s">
        <v>16145</v>
      </c>
      <c r="H4710" t="s">
        <v>16146</v>
      </c>
    </row>
    <row r="4711" spans="1:8" x14ac:dyDescent="0.2">
      <c r="A4711" s="183" t="s">
        <v>13597</v>
      </c>
      <c r="B4711" t="s">
        <v>13598</v>
      </c>
      <c r="C4711">
        <v>368</v>
      </c>
      <c r="D4711" s="221" t="s">
        <v>3057</v>
      </c>
      <c r="E4711" s="186">
        <v>46293</v>
      </c>
      <c r="F4711" t="s">
        <v>16141</v>
      </c>
      <c r="G4711" s="183" t="s">
        <v>16145</v>
      </c>
      <c r="H4711" t="s">
        <v>16146</v>
      </c>
    </row>
    <row r="4712" spans="1:8" x14ac:dyDescent="0.2">
      <c r="A4712" s="183" t="s">
        <v>13599</v>
      </c>
      <c r="B4712" t="s">
        <v>13600</v>
      </c>
      <c r="C4712">
        <v>79</v>
      </c>
      <c r="D4712" s="221" t="s">
        <v>3057</v>
      </c>
      <c r="E4712" s="186">
        <v>46293</v>
      </c>
      <c r="F4712" t="s">
        <v>16141</v>
      </c>
      <c r="G4712" s="183" t="s">
        <v>16145</v>
      </c>
      <c r="H4712" t="s">
        <v>16146</v>
      </c>
    </row>
    <row r="4713" spans="1:8" x14ac:dyDescent="0.2">
      <c r="A4713" s="183" t="s">
        <v>13601</v>
      </c>
      <c r="B4713" t="s">
        <v>13602</v>
      </c>
      <c r="C4713">
        <v>408</v>
      </c>
      <c r="D4713" s="221" t="s">
        <v>3057</v>
      </c>
      <c r="E4713" s="186">
        <v>46293</v>
      </c>
      <c r="F4713" t="s">
        <v>16141</v>
      </c>
      <c r="G4713" s="183" t="s">
        <v>16145</v>
      </c>
      <c r="H4713" t="s">
        <v>16146</v>
      </c>
    </row>
    <row r="4714" spans="1:8" x14ac:dyDescent="0.2">
      <c r="A4714" s="183" t="s">
        <v>13603</v>
      </c>
      <c r="B4714" t="s">
        <v>13604</v>
      </c>
      <c r="C4714">
        <v>176</v>
      </c>
      <c r="D4714" s="221" t="s">
        <v>3057</v>
      </c>
      <c r="E4714" s="186">
        <v>46293</v>
      </c>
      <c r="F4714" t="s">
        <v>16141</v>
      </c>
      <c r="G4714" s="183" t="s">
        <v>16145</v>
      </c>
      <c r="H4714" t="s">
        <v>16146</v>
      </c>
    </row>
    <row r="4715" spans="1:8" x14ac:dyDescent="0.2">
      <c r="A4715" s="183" t="s">
        <v>13605</v>
      </c>
      <c r="B4715" t="s">
        <v>13606</v>
      </c>
      <c r="C4715">
        <v>120</v>
      </c>
      <c r="D4715" s="221" t="s">
        <v>3057</v>
      </c>
      <c r="E4715" s="186">
        <v>46293</v>
      </c>
      <c r="F4715" t="s">
        <v>16141</v>
      </c>
      <c r="G4715" s="183" t="s">
        <v>16145</v>
      </c>
      <c r="H4715" t="s">
        <v>16146</v>
      </c>
    </row>
    <row r="4716" spans="1:8" x14ac:dyDescent="0.2">
      <c r="A4716" s="183" t="s">
        <v>13607</v>
      </c>
      <c r="B4716" t="s">
        <v>13608</v>
      </c>
      <c r="C4716">
        <v>40</v>
      </c>
      <c r="D4716" s="221" t="s">
        <v>3057</v>
      </c>
      <c r="E4716" s="186">
        <v>46293</v>
      </c>
      <c r="F4716" t="s">
        <v>16141</v>
      </c>
      <c r="G4716" s="183" t="s">
        <v>16145</v>
      </c>
      <c r="H4716" t="s">
        <v>16146</v>
      </c>
    </row>
    <row r="4717" spans="1:8" x14ac:dyDescent="0.2">
      <c r="A4717" s="183" t="s">
        <v>13609</v>
      </c>
      <c r="B4717" t="s">
        <v>13610</v>
      </c>
      <c r="C4717">
        <v>97</v>
      </c>
      <c r="D4717" s="221" t="s">
        <v>3057</v>
      </c>
      <c r="E4717" s="186">
        <v>46293</v>
      </c>
      <c r="F4717" t="s">
        <v>16141</v>
      </c>
      <c r="G4717" s="183" t="s">
        <v>16145</v>
      </c>
      <c r="H4717" t="s">
        <v>16146</v>
      </c>
    </row>
    <row r="4718" spans="1:8" x14ac:dyDescent="0.2">
      <c r="A4718" s="183" t="s">
        <v>13611</v>
      </c>
      <c r="B4718" t="s">
        <v>13612</v>
      </c>
      <c r="C4718">
        <v>51</v>
      </c>
      <c r="D4718" s="221" t="s">
        <v>3057</v>
      </c>
      <c r="E4718" s="186">
        <v>46293</v>
      </c>
      <c r="F4718" t="s">
        <v>16141</v>
      </c>
      <c r="G4718" s="183" t="s">
        <v>16145</v>
      </c>
      <c r="H4718" t="s">
        <v>16146</v>
      </c>
    </row>
    <row r="4719" spans="1:8" x14ac:dyDescent="0.2">
      <c r="A4719" s="183" t="s">
        <v>13613</v>
      </c>
      <c r="B4719" t="s">
        <v>13614</v>
      </c>
      <c r="C4719">
        <v>76</v>
      </c>
      <c r="D4719" s="221" t="s">
        <v>3057</v>
      </c>
      <c r="E4719" s="186">
        <v>46293</v>
      </c>
      <c r="F4719" t="s">
        <v>16141</v>
      </c>
      <c r="G4719" s="183" t="s">
        <v>16145</v>
      </c>
      <c r="H4719" t="s">
        <v>16146</v>
      </c>
    </row>
    <row r="4720" spans="1:8" x14ac:dyDescent="0.2">
      <c r="A4720" s="183" t="s">
        <v>5024</v>
      </c>
      <c r="B4720" t="s">
        <v>5025</v>
      </c>
      <c r="C4720">
        <v>84</v>
      </c>
      <c r="D4720" s="221" t="s">
        <v>3057</v>
      </c>
      <c r="E4720" s="186">
        <v>46293</v>
      </c>
      <c r="F4720" t="s">
        <v>16141</v>
      </c>
      <c r="G4720" s="183" t="s">
        <v>16145</v>
      </c>
      <c r="H4720" t="s">
        <v>16146</v>
      </c>
    </row>
    <row r="4721" spans="1:8" x14ac:dyDescent="0.2">
      <c r="A4721" s="183" t="s">
        <v>5024</v>
      </c>
      <c r="B4721" t="s">
        <v>5025</v>
      </c>
      <c r="C4721">
        <v>0</v>
      </c>
      <c r="D4721" s="221" t="s">
        <v>3057</v>
      </c>
      <c r="E4721" s="186">
        <v>46293</v>
      </c>
      <c r="F4721" t="s">
        <v>16141</v>
      </c>
      <c r="G4721" s="183" t="s">
        <v>16142</v>
      </c>
      <c r="H4721" t="s">
        <v>16143</v>
      </c>
    </row>
    <row r="4722" spans="1:8" x14ac:dyDescent="0.2">
      <c r="A4722" s="183" t="s">
        <v>13615</v>
      </c>
      <c r="B4722" t="s">
        <v>13616</v>
      </c>
      <c r="C4722">
        <v>33</v>
      </c>
      <c r="D4722" s="221" t="s">
        <v>3057</v>
      </c>
      <c r="E4722" s="186">
        <v>46293</v>
      </c>
      <c r="F4722" t="s">
        <v>16141</v>
      </c>
      <c r="G4722" s="183" t="s">
        <v>16145</v>
      </c>
      <c r="H4722" t="s">
        <v>16146</v>
      </c>
    </row>
    <row r="4723" spans="1:8" x14ac:dyDescent="0.2">
      <c r="A4723" s="183" t="s">
        <v>13617</v>
      </c>
      <c r="B4723" t="s">
        <v>13618</v>
      </c>
      <c r="C4723">
        <v>85</v>
      </c>
      <c r="D4723" s="221" t="s">
        <v>3057</v>
      </c>
      <c r="E4723" s="186">
        <v>46293</v>
      </c>
      <c r="F4723" t="s">
        <v>16141</v>
      </c>
      <c r="G4723" s="183" t="s">
        <v>16145</v>
      </c>
      <c r="H4723" t="s">
        <v>16146</v>
      </c>
    </row>
    <row r="4724" spans="1:8" x14ac:dyDescent="0.2">
      <c r="A4724" s="183" t="s">
        <v>13619</v>
      </c>
      <c r="B4724" t="s">
        <v>13620</v>
      </c>
      <c r="C4724">
        <v>119</v>
      </c>
      <c r="D4724" s="221" t="s">
        <v>3057</v>
      </c>
      <c r="E4724" s="186">
        <v>46293</v>
      </c>
      <c r="F4724" t="s">
        <v>16141</v>
      </c>
      <c r="G4724" s="183" t="s">
        <v>16145</v>
      </c>
      <c r="H4724" t="s">
        <v>16146</v>
      </c>
    </row>
    <row r="4725" spans="1:8" x14ac:dyDescent="0.2">
      <c r="A4725" s="183" t="s">
        <v>13621</v>
      </c>
      <c r="B4725" t="s">
        <v>13622</v>
      </c>
      <c r="C4725">
        <v>102</v>
      </c>
      <c r="D4725" s="221" t="s">
        <v>3057</v>
      </c>
      <c r="E4725" s="186">
        <v>46293</v>
      </c>
      <c r="F4725" t="s">
        <v>16141</v>
      </c>
      <c r="G4725" s="183" t="s">
        <v>16145</v>
      </c>
      <c r="H4725" t="s">
        <v>16146</v>
      </c>
    </row>
    <row r="4726" spans="1:8" x14ac:dyDescent="0.2">
      <c r="A4726" s="183" t="s">
        <v>13623</v>
      </c>
      <c r="B4726" t="s">
        <v>13624</v>
      </c>
      <c r="C4726">
        <v>88</v>
      </c>
      <c r="D4726" s="221" t="s">
        <v>3057</v>
      </c>
      <c r="E4726" s="186">
        <v>46293</v>
      </c>
      <c r="F4726" t="s">
        <v>16141</v>
      </c>
      <c r="G4726" s="183" t="s">
        <v>16145</v>
      </c>
      <c r="H4726" t="s">
        <v>16146</v>
      </c>
    </row>
    <row r="4727" spans="1:8" x14ac:dyDescent="0.2">
      <c r="A4727" s="183" t="s">
        <v>13625</v>
      </c>
      <c r="B4727" t="s">
        <v>13626</v>
      </c>
      <c r="C4727">
        <v>48</v>
      </c>
      <c r="D4727" s="221" t="s">
        <v>3057</v>
      </c>
      <c r="E4727" s="186">
        <v>46293</v>
      </c>
      <c r="F4727" t="s">
        <v>16141</v>
      </c>
      <c r="G4727" s="183" t="s">
        <v>16145</v>
      </c>
      <c r="H4727" t="s">
        <v>16146</v>
      </c>
    </row>
    <row r="4728" spans="1:8" x14ac:dyDescent="0.2">
      <c r="A4728" s="183" t="s">
        <v>13627</v>
      </c>
      <c r="B4728" t="s">
        <v>13628</v>
      </c>
      <c r="C4728">
        <v>31</v>
      </c>
      <c r="D4728" s="221" t="s">
        <v>3057</v>
      </c>
      <c r="E4728" s="186">
        <v>46293</v>
      </c>
      <c r="F4728" t="s">
        <v>16141</v>
      </c>
      <c r="G4728" s="183" t="s">
        <v>16145</v>
      </c>
      <c r="H4728" t="s">
        <v>16146</v>
      </c>
    </row>
    <row r="4729" spans="1:8" x14ac:dyDescent="0.2">
      <c r="A4729" s="183" t="s">
        <v>13629</v>
      </c>
      <c r="B4729" t="s">
        <v>13630</v>
      </c>
      <c r="C4729">
        <v>60</v>
      </c>
      <c r="D4729" s="221" t="s">
        <v>3057</v>
      </c>
      <c r="E4729" s="186">
        <v>46293</v>
      </c>
      <c r="F4729" t="s">
        <v>16141</v>
      </c>
      <c r="G4729" s="183" t="s">
        <v>16145</v>
      </c>
      <c r="H4729" t="s">
        <v>16146</v>
      </c>
    </row>
    <row r="4730" spans="1:8" x14ac:dyDescent="0.2">
      <c r="A4730" s="183" t="s">
        <v>13631</v>
      </c>
      <c r="B4730" t="s">
        <v>13632</v>
      </c>
      <c r="C4730">
        <v>49</v>
      </c>
      <c r="D4730" s="221" t="s">
        <v>3057</v>
      </c>
      <c r="E4730" s="186">
        <v>46293</v>
      </c>
      <c r="F4730" t="s">
        <v>16141</v>
      </c>
      <c r="G4730" s="183" t="s">
        <v>16145</v>
      </c>
      <c r="H4730" t="s">
        <v>16146</v>
      </c>
    </row>
    <row r="4731" spans="1:8" x14ac:dyDescent="0.2">
      <c r="A4731" s="183" t="s">
        <v>13633</v>
      </c>
      <c r="B4731" t="s">
        <v>13634</v>
      </c>
      <c r="C4731">
        <v>43</v>
      </c>
      <c r="D4731" s="221" t="s">
        <v>3057</v>
      </c>
      <c r="E4731" s="186">
        <v>46293</v>
      </c>
      <c r="F4731" t="s">
        <v>16141</v>
      </c>
      <c r="G4731" s="183" t="s">
        <v>16145</v>
      </c>
      <c r="H4731" t="s">
        <v>16146</v>
      </c>
    </row>
    <row r="4732" spans="1:8" x14ac:dyDescent="0.2">
      <c r="A4732" s="183" t="s">
        <v>13635</v>
      </c>
      <c r="B4732" t="s">
        <v>13636</v>
      </c>
      <c r="C4732">
        <v>18</v>
      </c>
      <c r="D4732" s="221" t="s">
        <v>3057</v>
      </c>
      <c r="E4732" s="186">
        <v>46293</v>
      </c>
      <c r="F4732" t="s">
        <v>16141</v>
      </c>
      <c r="G4732" s="183" t="s">
        <v>16145</v>
      </c>
      <c r="H4732" t="s">
        <v>16146</v>
      </c>
    </row>
    <row r="4733" spans="1:8" x14ac:dyDescent="0.2">
      <c r="A4733" s="183" t="s">
        <v>13637</v>
      </c>
      <c r="B4733" t="s">
        <v>13638</v>
      </c>
      <c r="C4733">
        <v>16</v>
      </c>
      <c r="D4733" s="221" t="s">
        <v>3057</v>
      </c>
      <c r="E4733" s="186">
        <v>46293</v>
      </c>
      <c r="F4733" t="s">
        <v>16141</v>
      </c>
      <c r="G4733" s="183" t="s">
        <v>16145</v>
      </c>
      <c r="H4733" t="s">
        <v>16146</v>
      </c>
    </row>
    <row r="4734" spans="1:8" x14ac:dyDescent="0.2">
      <c r="A4734" s="183" t="s">
        <v>13639</v>
      </c>
      <c r="B4734" t="s">
        <v>13640</v>
      </c>
      <c r="C4734">
        <v>85</v>
      </c>
      <c r="D4734" s="221" t="s">
        <v>3057</v>
      </c>
      <c r="E4734" s="186">
        <v>46293</v>
      </c>
      <c r="F4734" t="s">
        <v>16141</v>
      </c>
      <c r="G4734" s="183" t="s">
        <v>16145</v>
      </c>
      <c r="H4734" t="s">
        <v>16146</v>
      </c>
    </row>
    <row r="4735" spans="1:8" x14ac:dyDescent="0.2">
      <c r="A4735" s="183" t="s">
        <v>13641</v>
      </c>
      <c r="B4735" t="s">
        <v>13642</v>
      </c>
      <c r="C4735">
        <v>101</v>
      </c>
      <c r="D4735" s="221" t="s">
        <v>3057</v>
      </c>
      <c r="E4735" s="186">
        <v>46293</v>
      </c>
      <c r="F4735" t="s">
        <v>16141</v>
      </c>
      <c r="G4735" s="183" t="s">
        <v>16145</v>
      </c>
      <c r="H4735" t="s">
        <v>16146</v>
      </c>
    </row>
    <row r="4736" spans="1:8" x14ac:dyDescent="0.2">
      <c r="A4736" s="183" t="s">
        <v>13643</v>
      </c>
      <c r="B4736" t="s">
        <v>13644</v>
      </c>
      <c r="C4736">
        <v>64</v>
      </c>
      <c r="D4736" s="221" t="s">
        <v>3057</v>
      </c>
      <c r="E4736" s="186">
        <v>46293</v>
      </c>
      <c r="F4736" t="s">
        <v>16141</v>
      </c>
      <c r="G4736" s="183" t="s">
        <v>16145</v>
      </c>
      <c r="H4736" t="s">
        <v>16146</v>
      </c>
    </row>
    <row r="4737" spans="1:8" x14ac:dyDescent="0.2">
      <c r="A4737" s="183" t="s">
        <v>13645</v>
      </c>
      <c r="B4737" t="s">
        <v>13646</v>
      </c>
      <c r="C4737">
        <v>76</v>
      </c>
      <c r="D4737" s="221" t="s">
        <v>3057</v>
      </c>
      <c r="E4737" s="186">
        <v>46293</v>
      </c>
      <c r="F4737" t="s">
        <v>16141</v>
      </c>
      <c r="G4737" s="183" t="s">
        <v>16145</v>
      </c>
      <c r="H4737" t="s">
        <v>16146</v>
      </c>
    </row>
    <row r="4738" spans="1:8" x14ac:dyDescent="0.2">
      <c r="A4738" s="183" t="s">
        <v>13647</v>
      </c>
      <c r="B4738" t="s">
        <v>13648</v>
      </c>
      <c r="C4738">
        <v>34</v>
      </c>
      <c r="D4738" s="221" t="s">
        <v>3057</v>
      </c>
      <c r="E4738" s="186">
        <v>46293</v>
      </c>
      <c r="F4738" t="s">
        <v>16141</v>
      </c>
      <c r="G4738" s="183" t="s">
        <v>16145</v>
      </c>
      <c r="H4738" t="s">
        <v>16146</v>
      </c>
    </row>
    <row r="4739" spans="1:8" x14ac:dyDescent="0.2">
      <c r="A4739" s="183" t="s">
        <v>13649</v>
      </c>
      <c r="B4739" t="s">
        <v>13650</v>
      </c>
      <c r="C4739">
        <v>44</v>
      </c>
      <c r="D4739" s="221" t="s">
        <v>3057</v>
      </c>
      <c r="E4739" s="186">
        <v>46293</v>
      </c>
      <c r="F4739" t="s">
        <v>16141</v>
      </c>
      <c r="G4739" s="183" t="s">
        <v>16145</v>
      </c>
      <c r="H4739" t="s">
        <v>16146</v>
      </c>
    </row>
    <row r="4740" spans="1:8" x14ac:dyDescent="0.2">
      <c r="A4740" s="183" t="s">
        <v>13651</v>
      </c>
      <c r="B4740" t="s">
        <v>13652</v>
      </c>
      <c r="C4740">
        <v>59</v>
      </c>
      <c r="D4740" s="221" t="s">
        <v>3057</v>
      </c>
      <c r="E4740" s="186">
        <v>46293</v>
      </c>
      <c r="F4740" t="s">
        <v>16141</v>
      </c>
      <c r="G4740" s="183" t="s">
        <v>16145</v>
      </c>
      <c r="H4740" t="s">
        <v>16146</v>
      </c>
    </row>
    <row r="4741" spans="1:8" x14ac:dyDescent="0.2">
      <c r="A4741" s="183" t="s">
        <v>13653</v>
      </c>
      <c r="B4741" t="s">
        <v>13654</v>
      </c>
      <c r="C4741">
        <v>94</v>
      </c>
      <c r="D4741" s="221" t="s">
        <v>3057</v>
      </c>
      <c r="E4741" s="186">
        <v>46293</v>
      </c>
      <c r="F4741" t="s">
        <v>16141</v>
      </c>
      <c r="G4741" s="183" t="s">
        <v>16145</v>
      </c>
      <c r="H4741" t="s">
        <v>16146</v>
      </c>
    </row>
    <row r="4742" spans="1:8" x14ac:dyDescent="0.2">
      <c r="A4742" s="183" t="s">
        <v>13655</v>
      </c>
      <c r="B4742" t="s">
        <v>13656</v>
      </c>
      <c r="C4742">
        <v>40</v>
      </c>
      <c r="D4742" s="221" t="s">
        <v>3057</v>
      </c>
      <c r="E4742" s="186">
        <v>46293</v>
      </c>
      <c r="F4742" t="s">
        <v>16141</v>
      </c>
      <c r="G4742" s="183" t="s">
        <v>16145</v>
      </c>
      <c r="H4742" t="s">
        <v>16146</v>
      </c>
    </row>
    <row r="4743" spans="1:8" x14ac:dyDescent="0.2">
      <c r="A4743" s="183" t="s">
        <v>13657</v>
      </c>
      <c r="B4743" t="s">
        <v>13658</v>
      </c>
      <c r="C4743">
        <v>60</v>
      </c>
      <c r="D4743" s="221" t="s">
        <v>3057</v>
      </c>
      <c r="E4743" s="186">
        <v>46293</v>
      </c>
      <c r="F4743" t="s">
        <v>16141</v>
      </c>
      <c r="G4743" s="183" t="s">
        <v>16145</v>
      </c>
      <c r="H4743" t="s">
        <v>16146</v>
      </c>
    </row>
    <row r="4744" spans="1:8" x14ac:dyDescent="0.2">
      <c r="A4744" s="183" t="s">
        <v>13659</v>
      </c>
      <c r="B4744" t="s">
        <v>13660</v>
      </c>
      <c r="C4744">
        <v>39</v>
      </c>
      <c r="D4744" s="221" t="s">
        <v>3057</v>
      </c>
      <c r="E4744" s="186">
        <v>46293</v>
      </c>
      <c r="F4744" t="s">
        <v>16141</v>
      </c>
      <c r="G4744" s="183" t="s">
        <v>16145</v>
      </c>
      <c r="H4744" t="s">
        <v>16146</v>
      </c>
    </row>
    <row r="4745" spans="1:8" x14ac:dyDescent="0.2">
      <c r="A4745" s="183" t="s">
        <v>13661</v>
      </c>
      <c r="B4745" t="s">
        <v>13662</v>
      </c>
      <c r="C4745">
        <v>93</v>
      </c>
      <c r="D4745" s="221" t="s">
        <v>3057</v>
      </c>
      <c r="E4745" s="186">
        <v>46293</v>
      </c>
      <c r="F4745" t="s">
        <v>16141</v>
      </c>
      <c r="G4745" s="183" t="s">
        <v>16145</v>
      </c>
      <c r="H4745" t="s">
        <v>16146</v>
      </c>
    </row>
    <row r="4746" spans="1:8" x14ac:dyDescent="0.2">
      <c r="A4746" s="183" t="s">
        <v>13663</v>
      </c>
      <c r="B4746" t="s">
        <v>13664</v>
      </c>
      <c r="C4746">
        <v>87</v>
      </c>
      <c r="D4746" s="221" t="s">
        <v>3057</v>
      </c>
      <c r="E4746" s="186">
        <v>46293</v>
      </c>
      <c r="F4746" t="s">
        <v>16141</v>
      </c>
      <c r="G4746" s="183" t="s">
        <v>16145</v>
      </c>
      <c r="H4746" t="s">
        <v>16146</v>
      </c>
    </row>
    <row r="4747" spans="1:8" x14ac:dyDescent="0.2">
      <c r="A4747" s="183" t="s">
        <v>13665</v>
      </c>
      <c r="B4747" t="s">
        <v>13666</v>
      </c>
      <c r="C4747">
        <v>66</v>
      </c>
      <c r="D4747" s="221" t="s">
        <v>3057</v>
      </c>
      <c r="E4747" s="186">
        <v>46293</v>
      </c>
      <c r="F4747" t="s">
        <v>16141</v>
      </c>
      <c r="G4747" s="183" t="s">
        <v>16145</v>
      </c>
      <c r="H4747" t="s">
        <v>16146</v>
      </c>
    </row>
    <row r="4748" spans="1:8" x14ac:dyDescent="0.2">
      <c r="A4748" s="183" t="s">
        <v>13667</v>
      </c>
      <c r="B4748" t="s">
        <v>13668</v>
      </c>
      <c r="C4748">
        <v>62</v>
      </c>
      <c r="D4748" s="221" t="s">
        <v>3057</v>
      </c>
      <c r="E4748" s="186">
        <v>46293</v>
      </c>
      <c r="F4748" t="s">
        <v>16141</v>
      </c>
      <c r="G4748" s="183" t="s">
        <v>16145</v>
      </c>
      <c r="H4748" t="s">
        <v>16146</v>
      </c>
    </row>
    <row r="4749" spans="1:8" x14ac:dyDescent="0.2">
      <c r="A4749" s="183" t="s">
        <v>13669</v>
      </c>
      <c r="B4749" t="s">
        <v>13670</v>
      </c>
      <c r="C4749">
        <v>110</v>
      </c>
      <c r="D4749" s="221" t="s">
        <v>3057</v>
      </c>
      <c r="E4749" s="186">
        <v>46293</v>
      </c>
      <c r="F4749" t="s">
        <v>16141</v>
      </c>
      <c r="G4749" s="183" t="s">
        <v>16145</v>
      </c>
      <c r="H4749" t="s">
        <v>16146</v>
      </c>
    </row>
    <row r="4750" spans="1:8" x14ac:dyDescent="0.2">
      <c r="A4750" s="183" t="s">
        <v>13671</v>
      </c>
      <c r="B4750" t="s">
        <v>13672</v>
      </c>
      <c r="C4750">
        <v>69</v>
      </c>
      <c r="D4750" s="221" t="s">
        <v>3057</v>
      </c>
      <c r="E4750" s="186">
        <v>46293</v>
      </c>
      <c r="F4750" t="s">
        <v>16141</v>
      </c>
      <c r="G4750" s="183" t="s">
        <v>16145</v>
      </c>
      <c r="H4750" t="s">
        <v>16146</v>
      </c>
    </row>
    <row r="4751" spans="1:8" x14ac:dyDescent="0.2">
      <c r="A4751" s="183" t="s">
        <v>13673</v>
      </c>
      <c r="B4751" t="s">
        <v>13674</v>
      </c>
      <c r="C4751">
        <v>95</v>
      </c>
      <c r="D4751" s="221" t="s">
        <v>3057</v>
      </c>
      <c r="E4751" s="186">
        <v>46293</v>
      </c>
      <c r="F4751" t="s">
        <v>16141</v>
      </c>
      <c r="G4751" s="183" t="s">
        <v>16145</v>
      </c>
      <c r="H4751" t="s">
        <v>16146</v>
      </c>
    </row>
    <row r="4752" spans="1:8" x14ac:dyDescent="0.2">
      <c r="A4752" s="183" t="s">
        <v>13675</v>
      </c>
      <c r="B4752" t="s">
        <v>13676</v>
      </c>
      <c r="C4752">
        <v>50</v>
      </c>
      <c r="D4752" s="221" t="s">
        <v>3057</v>
      </c>
      <c r="E4752" s="186">
        <v>46293</v>
      </c>
      <c r="F4752" t="s">
        <v>16141</v>
      </c>
      <c r="G4752" s="183" t="s">
        <v>16145</v>
      </c>
      <c r="H4752" t="s">
        <v>16146</v>
      </c>
    </row>
    <row r="4753" spans="1:8" x14ac:dyDescent="0.2">
      <c r="A4753" s="183" t="s">
        <v>13677</v>
      </c>
      <c r="B4753" t="s">
        <v>13678</v>
      </c>
      <c r="C4753">
        <v>126</v>
      </c>
      <c r="D4753" s="221" t="s">
        <v>3057</v>
      </c>
      <c r="E4753" s="186">
        <v>46293</v>
      </c>
      <c r="F4753" t="s">
        <v>16141</v>
      </c>
      <c r="G4753" s="183" t="s">
        <v>16145</v>
      </c>
      <c r="H4753" t="s">
        <v>16146</v>
      </c>
    </row>
    <row r="4754" spans="1:8" x14ac:dyDescent="0.2">
      <c r="A4754" s="183" t="s">
        <v>13679</v>
      </c>
      <c r="B4754" t="s">
        <v>13680</v>
      </c>
      <c r="C4754">
        <v>77</v>
      </c>
      <c r="D4754" s="221" t="s">
        <v>3057</v>
      </c>
      <c r="E4754" s="186">
        <v>46293</v>
      </c>
      <c r="F4754" t="s">
        <v>16141</v>
      </c>
      <c r="G4754" s="183" t="s">
        <v>16145</v>
      </c>
      <c r="H4754" t="s">
        <v>16146</v>
      </c>
    </row>
    <row r="4755" spans="1:8" x14ac:dyDescent="0.2">
      <c r="A4755" s="183" t="s">
        <v>13681</v>
      </c>
      <c r="B4755" t="s">
        <v>13682</v>
      </c>
      <c r="C4755">
        <v>82</v>
      </c>
      <c r="D4755" s="221" t="s">
        <v>3057</v>
      </c>
      <c r="E4755" s="186">
        <v>46293</v>
      </c>
      <c r="F4755" t="s">
        <v>16141</v>
      </c>
      <c r="G4755" s="183" t="s">
        <v>16145</v>
      </c>
      <c r="H4755" t="s">
        <v>16146</v>
      </c>
    </row>
    <row r="4756" spans="1:8" x14ac:dyDescent="0.2">
      <c r="A4756" s="183" t="s">
        <v>13683</v>
      </c>
      <c r="B4756" t="s">
        <v>13684</v>
      </c>
      <c r="C4756">
        <v>86</v>
      </c>
      <c r="D4756" s="221" t="s">
        <v>3057</v>
      </c>
      <c r="E4756" s="186">
        <v>46293</v>
      </c>
      <c r="F4756" t="s">
        <v>16141</v>
      </c>
      <c r="G4756" s="183" t="s">
        <v>16145</v>
      </c>
      <c r="H4756" t="s">
        <v>16146</v>
      </c>
    </row>
    <row r="4757" spans="1:8" x14ac:dyDescent="0.2">
      <c r="A4757" s="183" t="s">
        <v>13685</v>
      </c>
      <c r="B4757" t="s">
        <v>13686</v>
      </c>
      <c r="C4757">
        <v>25</v>
      </c>
      <c r="D4757" s="221" t="s">
        <v>3057</v>
      </c>
      <c r="E4757" s="186">
        <v>46293</v>
      </c>
      <c r="F4757" t="s">
        <v>16141</v>
      </c>
      <c r="G4757" s="183" t="s">
        <v>16145</v>
      </c>
      <c r="H4757" t="s">
        <v>16146</v>
      </c>
    </row>
    <row r="4758" spans="1:8" x14ac:dyDescent="0.2">
      <c r="A4758" s="183" t="s">
        <v>13687</v>
      </c>
      <c r="B4758" t="s">
        <v>13688</v>
      </c>
      <c r="C4758">
        <v>14</v>
      </c>
      <c r="D4758" s="221" t="s">
        <v>3057</v>
      </c>
      <c r="E4758" s="186">
        <v>46293</v>
      </c>
      <c r="F4758" t="s">
        <v>16141</v>
      </c>
      <c r="G4758" s="183" t="s">
        <v>16145</v>
      </c>
      <c r="H4758" t="s">
        <v>16146</v>
      </c>
    </row>
    <row r="4759" spans="1:8" x14ac:dyDescent="0.2">
      <c r="A4759" s="183" t="s">
        <v>13689</v>
      </c>
      <c r="B4759" t="s">
        <v>13690</v>
      </c>
      <c r="C4759">
        <v>70</v>
      </c>
      <c r="D4759" s="221" t="s">
        <v>3057</v>
      </c>
      <c r="E4759" s="186">
        <v>46293</v>
      </c>
      <c r="F4759" t="s">
        <v>16141</v>
      </c>
      <c r="G4759" s="183" t="s">
        <v>16145</v>
      </c>
      <c r="H4759" t="s">
        <v>16146</v>
      </c>
    </row>
    <row r="4760" spans="1:8" x14ac:dyDescent="0.2">
      <c r="A4760" s="183" t="s">
        <v>13691</v>
      </c>
      <c r="B4760" t="s">
        <v>13692</v>
      </c>
      <c r="C4760">
        <v>72</v>
      </c>
      <c r="D4760" s="221" t="s">
        <v>3057</v>
      </c>
      <c r="E4760" s="186">
        <v>46293</v>
      </c>
      <c r="F4760" t="s">
        <v>16141</v>
      </c>
      <c r="G4760" s="183" t="s">
        <v>16145</v>
      </c>
      <c r="H4760" t="s">
        <v>16146</v>
      </c>
    </row>
    <row r="4761" spans="1:8" x14ac:dyDescent="0.2">
      <c r="A4761" s="183" t="s">
        <v>13693</v>
      </c>
      <c r="B4761" t="s">
        <v>13694</v>
      </c>
      <c r="C4761">
        <v>25</v>
      </c>
      <c r="D4761" s="221" t="s">
        <v>3057</v>
      </c>
      <c r="E4761" s="186">
        <v>46293</v>
      </c>
      <c r="F4761" t="s">
        <v>16141</v>
      </c>
      <c r="G4761" s="183" t="s">
        <v>16145</v>
      </c>
      <c r="H4761" t="s">
        <v>16146</v>
      </c>
    </row>
    <row r="4762" spans="1:8" x14ac:dyDescent="0.2">
      <c r="A4762" s="183" t="s">
        <v>13695</v>
      </c>
      <c r="B4762" t="s">
        <v>13696</v>
      </c>
      <c r="C4762">
        <v>57</v>
      </c>
      <c r="D4762" s="221" t="s">
        <v>3057</v>
      </c>
      <c r="E4762" s="186">
        <v>46293</v>
      </c>
      <c r="F4762" t="s">
        <v>16141</v>
      </c>
      <c r="G4762" s="183" t="s">
        <v>16145</v>
      </c>
      <c r="H4762" t="s">
        <v>16146</v>
      </c>
    </row>
    <row r="4763" spans="1:8" x14ac:dyDescent="0.2">
      <c r="A4763" s="183" t="s">
        <v>13697</v>
      </c>
      <c r="B4763" t="s">
        <v>13698</v>
      </c>
      <c r="C4763">
        <v>50</v>
      </c>
      <c r="D4763" s="221" t="s">
        <v>3057</v>
      </c>
      <c r="E4763" s="186">
        <v>46293</v>
      </c>
      <c r="F4763" t="s">
        <v>16141</v>
      </c>
      <c r="G4763" s="183" t="s">
        <v>16145</v>
      </c>
      <c r="H4763" t="s">
        <v>16146</v>
      </c>
    </row>
    <row r="4764" spans="1:8" x14ac:dyDescent="0.2">
      <c r="A4764" s="183" t="s">
        <v>13699</v>
      </c>
      <c r="B4764" t="s">
        <v>13700</v>
      </c>
      <c r="C4764">
        <v>1</v>
      </c>
      <c r="D4764" s="221" t="s">
        <v>3057</v>
      </c>
      <c r="E4764" s="186">
        <v>46293</v>
      </c>
      <c r="F4764" t="s">
        <v>16141</v>
      </c>
      <c r="G4764" s="183" t="s">
        <v>16145</v>
      </c>
      <c r="H4764" t="s">
        <v>16146</v>
      </c>
    </row>
    <row r="4765" spans="1:8" x14ac:dyDescent="0.2">
      <c r="A4765" s="183" t="s">
        <v>13701</v>
      </c>
      <c r="B4765" t="s">
        <v>13702</v>
      </c>
      <c r="C4765">
        <v>0</v>
      </c>
      <c r="D4765" s="221" t="s">
        <v>3057</v>
      </c>
      <c r="E4765" s="186">
        <v>46293</v>
      </c>
      <c r="F4765" t="s">
        <v>16141</v>
      </c>
      <c r="G4765" s="183" t="s">
        <v>16145</v>
      </c>
      <c r="H4765" t="s">
        <v>16146</v>
      </c>
    </row>
    <row r="4766" spans="1:8" x14ac:dyDescent="0.2">
      <c r="A4766" s="183" t="s">
        <v>13703</v>
      </c>
      <c r="B4766" t="s">
        <v>13704</v>
      </c>
      <c r="C4766">
        <v>0</v>
      </c>
      <c r="D4766" s="221" t="s">
        <v>3057</v>
      </c>
      <c r="E4766" s="186">
        <v>46293</v>
      </c>
      <c r="F4766" t="s">
        <v>16141</v>
      </c>
      <c r="G4766" s="183" t="s">
        <v>16145</v>
      </c>
      <c r="H4766" t="s">
        <v>16146</v>
      </c>
    </row>
    <row r="4767" spans="1:8" x14ac:dyDescent="0.2">
      <c r="A4767" s="183" t="s">
        <v>13705</v>
      </c>
      <c r="B4767" t="s">
        <v>13706</v>
      </c>
      <c r="C4767">
        <v>9</v>
      </c>
      <c r="D4767" s="221" t="s">
        <v>3057</v>
      </c>
      <c r="E4767" s="186">
        <v>46293</v>
      </c>
      <c r="F4767" t="s">
        <v>16141</v>
      </c>
      <c r="G4767" s="183" t="s">
        <v>16145</v>
      </c>
      <c r="H4767" t="s">
        <v>16146</v>
      </c>
    </row>
    <row r="4768" spans="1:8" x14ac:dyDescent="0.2">
      <c r="A4768" s="183" t="s">
        <v>13707</v>
      </c>
      <c r="B4768" t="s">
        <v>13708</v>
      </c>
      <c r="C4768">
        <v>7</v>
      </c>
      <c r="D4768" s="221" t="s">
        <v>3057</v>
      </c>
      <c r="E4768" s="186">
        <v>46293</v>
      </c>
      <c r="F4768" t="s">
        <v>16141</v>
      </c>
      <c r="G4768" s="183" t="s">
        <v>16145</v>
      </c>
      <c r="H4768" t="s">
        <v>16146</v>
      </c>
    </row>
    <row r="4769" spans="1:8" x14ac:dyDescent="0.2">
      <c r="A4769" s="183" t="s">
        <v>13709</v>
      </c>
      <c r="B4769" t="s">
        <v>13710</v>
      </c>
      <c r="C4769">
        <v>13</v>
      </c>
      <c r="D4769" s="221" t="s">
        <v>3057</v>
      </c>
      <c r="E4769" s="186">
        <v>46293</v>
      </c>
      <c r="F4769" t="s">
        <v>16141</v>
      </c>
      <c r="G4769" s="183" t="s">
        <v>16145</v>
      </c>
      <c r="H4769" t="s">
        <v>16146</v>
      </c>
    </row>
    <row r="4770" spans="1:8" x14ac:dyDescent="0.2">
      <c r="A4770" s="183" t="s">
        <v>13711</v>
      </c>
      <c r="B4770" t="s">
        <v>13712</v>
      </c>
      <c r="C4770">
        <v>17</v>
      </c>
      <c r="D4770" s="221" t="s">
        <v>3057</v>
      </c>
      <c r="E4770" s="186">
        <v>46293</v>
      </c>
      <c r="F4770" t="s">
        <v>16141</v>
      </c>
      <c r="G4770" s="183" t="s">
        <v>16145</v>
      </c>
      <c r="H4770" t="s">
        <v>16146</v>
      </c>
    </row>
    <row r="4771" spans="1:8" x14ac:dyDescent="0.2">
      <c r="A4771" s="183" t="s">
        <v>13713</v>
      </c>
      <c r="B4771" t="s">
        <v>13714</v>
      </c>
      <c r="C4771">
        <v>6</v>
      </c>
      <c r="D4771" s="221" t="s">
        <v>3057</v>
      </c>
      <c r="E4771" s="186">
        <v>46293</v>
      </c>
      <c r="F4771" t="s">
        <v>16141</v>
      </c>
      <c r="G4771" s="183" t="s">
        <v>16145</v>
      </c>
      <c r="H4771" t="s">
        <v>16146</v>
      </c>
    </row>
    <row r="4772" spans="1:8" x14ac:dyDescent="0.2">
      <c r="A4772" s="183" t="s">
        <v>13715</v>
      </c>
      <c r="B4772" t="s">
        <v>13716</v>
      </c>
      <c r="C4772">
        <v>11</v>
      </c>
      <c r="D4772" s="221" t="s">
        <v>3057</v>
      </c>
      <c r="E4772" s="186">
        <v>46293</v>
      </c>
      <c r="F4772" t="s">
        <v>16141</v>
      </c>
      <c r="G4772" s="183" t="s">
        <v>16145</v>
      </c>
      <c r="H4772" t="s">
        <v>16146</v>
      </c>
    </row>
    <row r="4773" spans="1:8" x14ac:dyDescent="0.2">
      <c r="A4773" s="183" t="s">
        <v>13717</v>
      </c>
      <c r="B4773" t="s">
        <v>13718</v>
      </c>
      <c r="C4773">
        <v>7</v>
      </c>
      <c r="D4773" s="221" t="s">
        <v>3057</v>
      </c>
      <c r="E4773" s="186">
        <v>46293</v>
      </c>
      <c r="F4773" t="s">
        <v>16141</v>
      </c>
      <c r="G4773" s="183" t="s">
        <v>16145</v>
      </c>
      <c r="H4773" t="s">
        <v>16146</v>
      </c>
    </row>
    <row r="4774" spans="1:8" x14ac:dyDescent="0.2">
      <c r="A4774" s="183" t="s">
        <v>13719</v>
      </c>
      <c r="B4774" t="s">
        <v>13720</v>
      </c>
      <c r="C4774">
        <v>13</v>
      </c>
      <c r="D4774" s="221" t="s">
        <v>3057</v>
      </c>
      <c r="E4774" s="186">
        <v>46293</v>
      </c>
      <c r="F4774" t="s">
        <v>16141</v>
      </c>
      <c r="G4774" s="183" t="s">
        <v>16145</v>
      </c>
      <c r="H4774" t="s">
        <v>16146</v>
      </c>
    </row>
    <row r="4775" spans="1:8" x14ac:dyDescent="0.2">
      <c r="A4775" s="183" t="s">
        <v>13721</v>
      </c>
      <c r="B4775" t="s">
        <v>13722</v>
      </c>
      <c r="C4775">
        <v>9</v>
      </c>
      <c r="D4775" s="221" t="s">
        <v>3057</v>
      </c>
      <c r="E4775" s="186">
        <v>46293</v>
      </c>
      <c r="F4775" t="s">
        <v>16141</v>
      </c>
      <c r="G4775" s="183" t="s">
        <v>16145</v>
      </c>
      <c r="H4775" t="s">
        <v>16146</v>
      </c>
    </row>
    <row r="4776" spans="1:8" x14ac:dyDescent="0.2">
      <c r="A4776" s="183" t="s">
        <v>13723</v>
      </c>
      <c r="B4776" t="s">
        <v>13724</v>
      </c>
      <c r="C4776">
        <v>11</v>
      </c>
      <c r="D4776" s="221" t="s">
        <v>3057</v>
      </c>
      <c r="E4776" s="186">
        <v>46293</v>
      </c>
      <c r="F4776" t="s">
        <v>16141</v>
      </c>
      <c r="G4776" s="183" t="s">
        <v>16145</v>
      </c>
      <c r="H4776" t="s">
        <v>16146</v>
      </c>
    </row>
    <row r="4777" spans="1:8" x14ac:dyDescent="0.2">
      <c r="A4777" s="183" t="s">
        <v>13725</v>
      </c>
      <c r="B4777" t="s">
        <v>13726</v>
      </c>
      <c r="C4777">
        <v>13</v>
      </c>
      <c r="D4777" s="221" t="s">
        <v>3057</v>
      </c>
      <c r="E4777" s="186">
        <v>46293</v>
      </c>
      <c r="F4777" t="s">
        <v>16141</v>
      </c>
      <c r="G4777" s="183" t="s">
        <v>16145</v>
      </c>
      <c r="H4777" t="s">
        <v>16146</v>
      </c>
    </row>
    <row r="4778" spans="1:8" x14ac:dyDescent="0.2">
      <c r="A4778" s="183" t="s">
        <v>13727</v>
      </c>
      <c r="B4778" t="s">
        <v>13728</v>
      </c>
      <c r="C4778">
        <v>23</v>
      </c>
      <c r="D4778" s="221" t="s">
        <v>3057</v>
      </c>
      <c r="E4778" s="186">
        <v>46293</v>
      </c>
      <c r="F4778" t="s">
        <v>16141</v>
      </c>
      <c r="G4778" s="183" t="s">
        <v>16145</v>
      </c>
      <c r="H4778" t="s">
        <v>16146</v>
      </c>
    </row>
    <row r="4779" spans="1:8" x14ac:dyDescent="0.2">
      <c r="A4779" s="183" t="s">
        <v>13729</v>
      </c>
      <c r="B4779" t="s">
        <v>13730</v>
      </c>
      <c r="C4779">
        <v>10</v>
      </c>
      <c r="D4779" s="221" t="s">
        <v>3057</v>
      </c>
      <c r="E4779" s="186">
        <v>46293</v>
      </c>
      <c r="F4779" t="s">
        <v>16141</v>
      </c>
      <c r="G4779" s="183" t="s">
        <v>16145</v>
      </c>
      <c r="H4779" t="s">
        <v>16146</v>
      </c>
    </row>
    <row r="4780" spans="1:8" x14ac:dyDescent="0.2">
      <c r="A4780" s="183" t="s">
        <v>13731</v>
      </c>
      <c r="B4780" t="s">
        <v>13732</v>
      </c>
      <c r="C4780">
        <v>38</v>
      </c>
      <c r="D4780" s="221" t="s">
        <v>3057</v>
      </c>
      <c r="E4780" s="186">
        <v>46293</v>
      </c>
      <c r="F4780" t="s">
        <v>16141</v>
      </c>
      <c r="G4780" s="183" t="s">
        <v>16145</v>
      </c>
      <c r="H4780" t="s">
        <v>16146</v>
      </c>
    </row>
    <row r="4781" spans="1:8" x14ac:dyDescent="0.2">
      <c r="A4781" s="183" t="s">
        <v>13733</v>
      </c>
      <c r="B4781" t="s">
        <v>13734</v>
      </c>
      <c r="C4781">
        <v>4</v>
      </c>
      <c r="D4781" s="221" t="s">
        <v>3057</v>
      </c>
      <c r="E4781" s="186">
        <v>46293</v>
      </c>
      <c r="F4781" t="s">
        <v>16141</v>
      </c>
      <c r="G4781" s="183" t="s">
        <v>16145</v>
      </c>
      <c r="H4781" t="s">
        <v>16146</v>
      </c>
    </row>
    <row r="4782" spans="1:8" x14ac:dyDescent="0.2">
      <c r="A4782" s="183" t="s">
        <v>13735</v>
      </c>
      <c r="B4782" t="s">
        <v>13736</v>
      </c>
      <c r="C4782">
        <v>5</v>
      </c>
      <c r="D4782" s="221" t="s">
        <v>3057</v>
      </c>
      <c r="E4782" s="186">
        <v>46293</v>
      </c>
      <c r="F4782" t="s">
        <v>16141</v>
      </c>
      <c r="G4782" s="183" t="s">
        <v>16145</v>
      </c>
      <c r="H4782" t="s">
        <v>16146</v>
      </c>
    </row>
    <row r="4783" spans="1:8" x14ac:dyDescent="0.2">
      <c r="A4783" s="183" t="s">
        <v>13737</v>
      </c>
      <c r="B4783" t="s">
        <v>13738</v>
      </c>
      <c r="C4783">
        <v>0</v>
      </c>
      <c r="D4783" s="221" t="s">
        <v>3057</v>
      </c>
      <c r="E4783" s="186">
        <v>46293</v>
      </c>
      <c r="F4783" t="s">
        <v>16141</v>
      </c>
      <c r="G4783" s="183" t="s">
        <v>16145</v>
      </c>
      <c r="H4783" t="s">
        <v>16146</v>
      </c>
    </row>
    <row r="4784" spans="1:8" x14ac:dyDescent="0.2">
      <c r="A4784" s="183" t="s">
        <v>13739</v>
      </c>
      <c r="B4784" t="s">
        <v>13740</v>
      </c>
      <c r="C4784">
        <v>22</v>
      </c>
      <c r="D4784" s="221" t="s">
        <v>3057</v>
      </c>
      <c r="E4784" s="186">
        <v>46293</v>
      </c>
      <c r="F4784" t="s">
        <v>16141</v>
      </c>
      <c r="G4784" s="183" t="s">
        <v>16145</v>
      </c>
      <c r="H4784" t="s">
        <v>16146</v>
      </c>
    </row>
    <row r="4785" spans="1:8" x14ac:dyDescent="0.2">
      <c r="A4785" s="183" t="s">
        <v>13741</v>
      </c>
      <c r="B4785" t="s">
        <v>13742</v>
      </c>
      <c r="C4785">
        <v>2</v>
      </c>
      <c r="D4785" s="221" t="s">
        <v>3057</v>
      </c>
      <c r="E4785" s="186">
        <v>46293</v>
      </c>
      <c r="F4785" t="s">
        <v>16141</v>
      </c>
      <c r="G4785" s="183" t="s">
        <v>16145</v>
      </c>
      <c r="H4785" t="s">
        <v>16146</v>
      </c>
    </row>
    <row r="4786" spans="1:8" x14ac:dyDescent="0.2">
      <c r="A4786" s="183" t="s">
        <v>13743</v>
      </c>
      <c r="B4786" t="s">
        <v>13744</v>
      </c>
      <c r="C4786">
        <v>14</v>
      </c>
      <c r="D4786" s="221" t="s">
        <v>3057</v>
      </c>
      <c r="E4786" s="186">
        <v>46293</v>
      </c>
      <c r="F4786" t="s">
        <v>16141</v>
      </c>
      <c r="G4786" s="183" t="s">
        <v>16145</v>
      </c>
      <c r="H4786" t="s">
        <v>16146</v>
      </c>
    </row>
    <row r="4787" spans="1:8" x14ac:dyDescent="0.2">
      <c r="A4787" s="183" t="s">
        <v>13745</v>
      </c>
      <c r="B4787" t="s">
        <v>13746</v>
      </c>
      <c r="C4787">
        <v>0</v>
      </c>
      <c r="D4787" s="221" t="s">
        <v>3057</v>
      </c>
      <c r="E4787" s="186">
        <v>46293</v>
      </c>
      <c r="F4787" t="s">
        <v>16141</v>
      </c>
      <c r="G4787" s="183" t="s">
        <v>16145</v>
      </c>
      <c r="H4787" t="s">
        <v>16146</v>
      </c>
    </row>
    <row r="4788" spans="1:8" x14ac:dyDescent="0.2">
      <c r="A4788" s="183" t="s">
        <v>13747</v>
      </c>
      <c r="B4788" t="s">
        <v>13748</v>
      </c>
      <c r="C4788">
        <v>6</v>
      </c>
      <c r="D4788" s="221" t="s">
        <v>3057</v>
      </c>
      <c r="E4788" s="186">
        <v>46293</v>
      </c>
      <c r="F4788" t="s">
        <v>16141</v>
      </c>
      <c r="G4788" s="183" t="s">
        <v>16145</v>
      </c>
      <c r="H4788" t="s">
        <v>16146</v>
      </c>
    </row>
    <row r="4789" spans="1:8" x14ac:dyDescent="0.2">
      <c r="A4789" s="183" t="s">
        <v>13749</v>
      </c>
      <c r="B4789" t="s">
        <v>13750</v>
      </c>
      <c r="C4789">
        <v>0</v>
      </c>
      <c r="D4789" s="221" t="s">
        <v>3057</v>
      </c>
      <c r="E4789" s="186">
        <v>46293</v>
      </c>
      <c r="F4789" t="s">
        <v>16141</v>
      </c>
      <c r="G4789" s="183" t="s">
        <v>16145</v>
      </c>
      <c r="H4789" t="s">
        <v>16146</v>
      </c>
    </row>
    <row r="4790" spans="1:8" x14ac:dyDescent="0.2">
      <c r="A4790" s="183" t="s">
        <v>13751</v>
      </c>
      <c r="B4790" t="s">
        <v>13752</v>
      </c>
      <c r="C4790">
        <v>2</v>
      </c>
      <c r="D4790" s="221" t="s">
        <v>3057</v>
      </c>
      <c r="E4790" s="186">
        <v>46293</v>
      </c>
      <c r="F4790" t="s">
        <v>16141</v>
      </c>
      <c r="G4790" s="183" t="s">
        <v>16145</v>
      </c>
      <c r="H4790" t="s">
        <v>16146</v>
      </c>
    </row>
    <row r="4791" spans="1:8" x14ac:dyDescent="0.2">
      <c r="A4791" s="183" t="s">
        <v>13753</v>
      </c>
      <c r="B4791" t="s">
        <v>13754</v>
      </c>
      <c r="C4791">
        <v>4</v>
      </c>
      <c r="D4791" s="221" t="s">
        <v>3057</v>
      </c>
      <c r="E4791" s="186">
        <v>46293</v>
      </c>
      <c r="F4791" t="s">
        <v>16141</v>
      </c>
      <c r="G4791" s="183" t="s">
        <v>16145</v>
      </c>
      <c r="H4791" t="s">
        <v>16146</v>
      </c>
    </row>
    <row r="4792" spans="1:8" x14ac:dyDescent="0.2">
      <c r="A4792" s="183" t="s">
        <v>13755</v>
      </c>
      <c r="B4792" t="s">
        <v>13756</v>
      </c>
      <c r="C4792">
        <v>5</v>
      </c>
      <c r="D4792" s="221" t="s">
        <v>3057</v>
      </c>
      <c r="E4792" s="186">
        <v>46293</v>
      </c>
      <c r="F4792" t="s">
        <v>16141</v>
      </c>
      <c r="G4792" s="183" t="s">
        <v>16145</v>
      </c>
      <c r="H4792" t="s">
        <v>16146</v>
      </c>
    </row>
    <row r="4793" spans="1:8" x14ac:dyDescent="0.2">
      <c r="A4793" s="183" t="s">
        <v>13757</v>
      </c>
      <c r="B4793" t="s">
        <v>13758</v>
      </c>
      <c r="C4793">
        <v>4</v>
      </c>
      <c r="D4793" s="221" t="s">
        <v>3057</v>
      </c>
      <c r="E4793" s="186">
        <v>46293</v>
      </c>
      <c r="F4793" t="s">
        <v>16141</v>
      </c>
      <c r="G4793" s="183" t="s">
        <v>16145</v>
      </c>
      <c r="H4793" t="s">
        <v>16146</v>
      </c>
    </row>
    <row r="4794" spans="1:8" x14ac:dyDescent="0.2">
      <c r="A4794" s="183" t="s">
        <v>13759</v>
      </c>
      <c r="B4794" t="s">
        <v>13760</v>
      </c>
      <c r="C4794">
        <v>12</v>
      </c>
      <c r="D4794" s="221" t="s">
        <v>3057</v>
      </c>
      <c r="E4794" s="186">
        <v>46293</v>
      </c>
      <c r="F4794" t="s">
        <v>16141</v>
      </c>
      <c r="G4794" s="183" t="s">
        <v>16145</v>
      </c>
      <c r="H4794" t="s">
        <v>16146</v>
      </c>
    </row>
    <row r="4795" spans="1:8" x14ac:dyDescent="0.2">
      <c r="A4795" s="183" t="s">
        <v>13761</v>
      </c>
      <c r="B4795" t="s">
        <v>13762</v>
      </c>
      <c r="C4795">
        <v>18</v>
      </c>
      <c r="D4795" s="221" t="s">
        <v>3057</v>
      </c>
      <c r="E4795" s="186">
        <v>46293</v>
      </c>
      <c r="F4795" t="s">
        <v>16141</v>
      </c>
      <c r="G4795" s="183" t="s">
        <v>16145</v>
      </c>
      <c r="H4795" t="s">
        <v>16146</v>
      </c>
    </row>
    <row r="4796" spans="1:8" x14ac:dyDescent="0.2">
      <c r="A4796" s="183" t="s">
        <v>5026</v>
      </c>
      <c r="B4796" t="s">
        <v>5027</v>
      </c>
      <c r="C4796">
        <v>231</v>
      </c>
      <c r="D4796" s="221" t="s">
        <v>3057</v>
      </c>
      <c r="E4796" s="186">
        <v>46293</v>
      </c>
      <c r="F4796" t="s">
        <v>16141</v>
      </c>
      <c r="G4796" s="183" t="s">
        <v>16145</v>
      </c>
      <c r="H4796" t="s">
        <v>16146</v>
      </c>
    </row>
    <row r="4797" spans="1:8" x14ac:dyDescent="0.2">
      <c r="A4797" s="183" t="s">
        <v>5026</v>
      </c>
      <c r="B4797" t="s">
        <v>5027</v>
      </c>
      <c r="C4797">
        <v>35</v>
      </c>
      <c r="D4797" s="221" t="s">
        <v>3057</v>
      </c>
      <c r="E4797" s="186">
        <v>46293</v>
      </c>
      <c r="F4797" t="s">
        <v>16141</v>
      </c>
      <c r="G4797" s="183" t="s">
        <v>16142</v>
      </c>
      <c r="H4797" t="s">
        <v>16143</v>
      </c>
    </row>
    <row r="4798" spans="1:8" x14ac:dyDescent="0.2">
      <c r="A4798" s="183" t="s">
        <v>5028</v>
      </c>
      <c r="B4798" t="s">
        <v>5029</v>
      </c>
      <c r="C4798">
        <v>42</v>
      </c>
      <c r="D4798" s="221" t="s">
        <v>3057</v>
      </c>
      <c r="E4798" s="186">
        <v>46293</v>
      </c>
      <c r="F4798" t="s">
        <v>16141</v>
      </c>
      <c r="G4798" s="183" t="s">
        <v>16145</v>
      </c>
      <c r="H4798" t="s">
        <v>16146</v>
      </c>
    </row>
    <row r="4799" spans="1:8" x14ac:dyDescent="0.2">
      <c r="A4799" s="183" t="s">
        <v>5028</v>
      </c>
      <c r="B4799" t="s">
        <v>5029</v>
      </c>
      <c r="C4799">
        <v>24</v>
      </c>
      <c r="D4799" s="221" t="s">
        <v>3057</v>
      </c>
      <c r="E4799" s="186">
        <v>46293</v>
      </c>
      <c r="F4799" t="s">
        <v>16141</v>
      </c>
      <c r="G4799" s="183" t="s">
        <v>16142</v>
      </c>
      <c r="H4799" t="s">
        <v>16143</v>
      </c>
    </row>
    <row r="4800" spans="1:8" x14ac:dyDescent="0.2">
      <c r="A4800" s="183" t="s">
        <v>5030</v>
      </c>
      <c r="B4800" t="s">
        <v>5031</v>
      </c>
      <c r="C4800">
        <v>32</v>
      </c>
      <c r="D4800" s="221" t="s">
        <v>3057</v>
      </c>
      <c r="E4800" s="186">
        <v>46293</v>
      </c>
      <c r="F4800" t="s">
        <v>16141</v>
      </c>
      <c r="G4800" s="183" t="s">
        <v>16145</v>
      </c>
      <c r="H4800" t="s">
        <v>16146</v>
      </c>
    </row>
    <row r="4801" spans="1:8" x14ac:dyDescent="0.2">
      <c r="A4801" s="183" t="s">
        <v>5030</v>
      </c>
      <c r="B4801" t="s">
        <v>5031</v>
      </c>
      <c r="C4801">
        <v>34</v>
      </c>
      <c r="D4801" s="221" t="s">
        <v>3057</v>
      </c>
      <c r="E4801" s="186">
        <v>46293</v>
      </c>
      <c r="F4801" t="s">
        <v>16141</v>
      </c>
      <c r="G4801" s="183" t="s">
        <v>16142</v>
      </c>
      <c r="H4801" t="s">
        <v>16143</v>
      </c>
    </row>
    <row r="4802" spans="1:8" x14ac:dyDescent="0.2">
      <c r="A4802" s="183" t="s">
        <v>5032</v>
      </c>
      <c r="B4802" t="s">
        <v>5033</v>
      </c>
      <c r="C4802">
        <v>17</v>
      </c>
      <c r="D4802" s="221" t="s">
        <v>3057</v>
      </c>
      <c r="E4802" s="186">
        <v>46293</v>
      </c>
      <c r="F4802" t="s">
        <v>16141</v>
      </c>
      <c r="G4802" s="183" t="s">
        <v>16145</v>
      </c>
      <c r="H4802" t="s">
        <v>16146</v>
      </c>
    </row>
    <row r="4803" spans="1:8" x14ac:dyDescent="0.2">
      <c r="A4803" s="183" t="s">
        <v>5032</v>
      </c>
      <c r="B4803" t="s">
        <v>5033</v>
      </c>
      <c r="C4803">
        <v>38</v>
      </c>
      <c r="D4803" s="221" t="s">
        <v>3057</v>
      </c>
      <c r="E4803" s="186">
        <v>46293</v>
      </c>
      <c r="F4803" t="s">
        <v>16141</v>
      </c>
      <c r="G4803" s="183" t="s">
        <v>16142</v>
      </c>
      <c r="H4803" t="s">
        <v>16143</v>
      </c>
    </row>
    <row r="4804" spans="1:8" x14ac:dyDescent="0.2">
      <c r="A4804" s="183" t="s">
        <v>5034</v>
      </c>
      <c r="B4804" t="s">
        <v>5035</v>
      </c>
      <c r="C4804">
        <v>1</v>
      </c>
      <c r="D4804" s="221" t="s">
        <v>3057</v>
      </c>
      <c r="E4804" s="186">
        <v>46293</v>
      </c>
      <c r="F4804" t="s">
        <v>16141</v>
      </c>
      <c r="G4804" s="183" t="s">
        <v>16145</v>
      </c>
      <c r="H4804" t="s">
        <v>16146</v>
      </c>
    </row>
    <row r="4805" spans="1:8" x14ac:dyDescent="0.2">
      <c r="A4805" s="183" t="s">
        <v>5034</v>
      </c>
      <c r="B4805" t="s">
        <v>5035</v>
      </c>
      <c r="C4805">
        <v>34</v>
      </c>
      <c r="D4805" s="221" t="s">
        <v>3057</v>
      </c>
      <c r="E4805" s="186">
        <v>46293</v>
      </c>
      <c r="F4805" t="s">
        <v>16141</v>
      </c>
      <c r="G4805" s="183" t="s">
        <v>16142</v>
      </c>
      <c r="H4805" t="s">
        <v>16143</v>
      </c>
    </row>
    <row r="4806" spans="1:8" x14ac:dyDescent="0.2">
      <c r="A4806" s="183" t="s">
        <v>5036</v>
      </c>
      <c r="B4806" t="s">
        <v>5037</v>
      </c>
      <c r="C4806">
        <v>44</v>
      </c>
      <c r="D4806" s="221" t="s">
        <v>3057</v>
      </c>
      <c r="E4806" s="186">
        <v>46293</v>
      </c>
      <c r="F4806" t="s">
        <v>16141</v>
      </c>
      <c r="G4806" s="183" t="s">
        <v>16145</v>
      </c>
      <c r="H4806" t="s">
        <v>16146</v>
      </c>
    </row>
    <row r="4807" spans="1:8" x14ac:dyDescent="0.2">
      <c r="A4807" s="183" t="s">
        <v>5036</v>
      </c>
      <c r="B4807" t="s">
        <v>5037</v>
      </c>
      <c r="C4807">
        <v>21</v>
      </c>
      <c r="D4807" s="221" t="s">
        <v>3057</v>
      </c>
      <c r="E4807" s="186">
        <v>46293</v>
      </c>
      <c r="F4807" t="s">
        <v>16141</v>
      </c>
      <c r="G4807" s="183" t="s">
        <v>16142</v>
      </c>
      <c r="H4807" t="s">
        <v>16143</v>
      </c>
    </row>
    <row r="4808" spans="1:8" x14ac:dyDescent="0.2">
      <c r="A4808" s="183" t="s">
        <v>5038</v>
      </c>
      <c r="B4808" t="s">
        <v>5039</v>
      </c>
      <c r="C4808">
        <v>58</v>
      </c>
      <c r="D4808" s="221" t="s">
        <v>3057</v>
      </c>
      <c r="E4808" s="186">
        <v>46293</v>
      </c>
      <c r="F4808" t="s">
        <v>16141</v>
      </c>
      <c r="G4808" s="183" t="s">
        <v>16145</v>
      </c>
      <c r="H4808" t="s">
        <v>16146</v>
      </c>
    </row>
    <row r="4809" spans="1:8" x14ac:dyDescent="0.2">
      <c r="A4809" s="183" t="s">
        <v>5038</v>
      </c>
      <c r="B4809" t="s">
        <v>5039</v>
      </c>
      <c r="C4809">
        <v>14</v>
      </c>
      <c r="D4809" s="221" t="s">
        <v>3057</v>
      </c>
      <c r="E4809" s="186">
        <v>46293</v>
      </c>
      <c r="F4809" t="s">
        <v>16141</v>
      </c>
      <c r="G4809" s="183" t="s">
        <v>16142</v>
      </c>
      <c r="H4809" t="s">
        <v>16143</v>
      </c>
    </row>
    <row r="4810" spans="1:8" x14ac:dyDescent="0.2">
      <c r="A4810" s="183" t="s">
        <v>5040</v>
      </c>
      <c r="B4810" t="s">
        <v>5041</v>
      </c>
      <c r="C4810">
        <v>64</v>
      </c>
      <c r="D4810" s="221" t="s">
        <v>3057</v>
      </c>
      <c r="E4810" s="186">
        <v>46293</v>
      </c>
      <c r="F4810" t="s">
        <v>16141</v>
      </c>
      <c r="G4810" s="183" t="s">
        <v>16145</v>
      </c>
      <c r="H4810" t="s">
        <v>16146</v>
      </c>
    </row>
    <row r="4811" spans="1:8" x14ac:dyDescent="0.2">
      <c r="A4811" s="183" t="s">
        <v>5040</v>
      </c>
      <c r="B4811" t="s">
        <v>5041</v>
      </c>
      <c r="C4811">
        <v>14</v>
      </c>
      <c r="D4811" s="221" t="s">
        <v>3057</v>
      </c>
      <c r="E4811" s="186">
        <v>46293</v>
      </c>
      <c r="F4811" t="s">
        <v>16141</v>
      </c>
      <c r="G4811" s="183" t="s">
        <v>16142</v>
      </c>
      <c r="H4811" t="s">
        <v>16143</v>
      </c>
    </row>
    <row r="4812" spans="1:8" x14ac:dyDescent="0.2">
      <c r="A4812" s="183" t="s">
        <v>5042</v>
      </c>
      <c r="B4812" t="s">
        <v>5043</v>
      </c>
      <c r="C4812">
        <v>96</v>
      </c>
      <c r="D4812" s="221" t="s">
        <v>3057</v>
      </c>
      <c r="E4812" s="186">
        <v>46293</v>
      </c>
      <c r="F4812" t="s">
        <v>16141</v>
      </c>
      <c r="G4812" s="183" t="s">
        <v>16145</v>
      </c>
      <c r="H4812" t="s">
        <v>16146</v>
      </c>
    </row>
    <row r="4813" spans="1:8" x14ac:dyDescent="0.2">
      <c r="A4813" s="183" t="s">
        <v>5042</v>
      </c>
      <c r="B4813" t="s">
        <v>5043</v>
      </c>
      <c r="C4813">
        <v>26</v>
      </c>
      <c r="D4813" s="221" t="s">
        <v>3057</v>
      </c>
      <c r="E4813" s="186">
        <v>46293</v>
      </c>
      <c r="F4813" t="s">
        <v>16141</v>
      </c>
      <c r="G4813" s="183" t="s">
        <v>16142</v>
      </c>
      <c r="H4813" t="s">
        <v>16143</v>
      </c>
    </row>
    <row r="4814" spans="1:8" x14ac:dyDescent="0.2">
      <c r="A4814" s="183" t="s">
        <v>5044</v>
      </c>
      <c r="B4814" t="s">
        <v>5045</v>
      </c>
      <c r="C4814">
        <v>0</v>
      </c>
      <c r="D4814" s="221" t="s">
        <v>3057</v>
      </c>
      <c r="E4814" s="186">
        <v>46293</v>
      </c>
      <c r="F4814" t="s">
        <v>16141</v>
      </c>
      <c r="G4814" s="183" t="s">
        <v>16145</v>
      </c>
      <c r="H4814" t="s">
        <v>16146</v>
      </c>
    </row>
    <row r="4815" spans="1:8" x14ac:dyDescent="0.2">
      <c r="A4815" s="183" t="s">
        <v>5044</v>
      </c>
      <c r="B4815" t="s">
        <v>5045</v>
      </c>
      <c r="C4815">
        <v>19</v>
      </c>
      <c r="D4815" s="221" t="s">
        <v>3057</v>
      </c>
      <c r="E4815" s="186">
        <v>46293</v>
      </c>
      <c r="F4815" t="s">
        <v>16141</v>
      </c>
      <c r="G4815" s="183" t="s">
        <v>16142</v>
      </c>
      <c r="H4815" t="s">
        <v>16143</v>
      </c>
    </row>
    <row r="4816" spans="1:8" x14ac:dyDescent="0.2">
      <c r="A4816" s="183" t="s">
        <v>5046</v>
      </c>
      <c r="B4816" t="s">
        <v>5047</v>
      </c>
      <c r="C4816">
        <v>80</v>
      </c>
      <c r="D4816" s="221" t="s">
        <v>3057</v>
      </c>
      <c r="E4816" s="186">
        <v>46293</v>
      </c>
      <c r="F4816" t="s">
        <v>16141</v>
      </c>
      <c r="G4816" s="183" t="s">
        <v>16145</v>
      </c>
      <c r="H4816" t="s">
        <v>16146</v>
      </c>
    </row>
    <row r="4817" spans="1:8" x14ac:dyDescent="0.2">
      <c r="A4817" s="183" t="s">
        <v>5046</v>
      </c>
      <c r="B4817" t="s">
        <v>5047</v>
      </c>
      <c r="C4817">
        <v>20</v>
      </c>
      <c r="D4817" s="221" t="s">
        <v>3057</v>
      </c>
      <c r="E4817" s="186">
        <v>46293</v>
      </c>
      <c r="F4817" t="s">
        <v>16141</v>
      </c>
      <c r="G4817" s="183" t="s">
        <v>16142</v>
      </c>
      <c r="H4817" t="s">
        <v>16143</v>
      </c>
    </row>
    <row r="4818" spans="1:8" x14ac:dyDescent="0.2">
      <c r="A4818" s="183" t="s">
        <v>5048</v>
      </c>
      <c r="B4818" t="s">
        <v>5049</v>
      </c>
      <c r="C4818">
        <v>88</v>
      </c>
      <c r="D4818" s="221" t="s">
        <v>3057</v>
      </c>
      <c r="E4818" s="186">
        <v>46293</v>
      </c>
      <c r="F4818" t="s">
        <v>16141</v>
      </c>
      <c r="G4818" s="183" t="s">
        <v>16145</v>
      </c>
      <c r="H4818" t="s">
        <v>16146</v>
      </c>
    </row>
    <row r="4819" spans="1:8" x14ac:dyDescent="0.2">
      <c r="A4819" s="183" t="s">
        <v>5048</v>
      </c>
      <c r="B4819" t="s">
        <v>5049</v>
      </c>
      <c r="C4819">
        <v>30</v>
      </c>
      <c r="D4819" s="221" t="s">
        <v>3057</v>
      </c>
      <c r="E4819" s="186">
        <v>46293</v>
      </c>
      <c r="F4819" t="s">
        <v>16141</v>
      </c>
      <c r="G4819" s="183" t="s">
        <v>16142</v>
      </c>
      <c r="H4819" t="s">
        <v>16143</v>
      </c>
    </row>
    <row r="4820" spans="1:8" x14ac:dyDescent="0.2">
      <c r="A4820" s="183" t="s">
        <v>5050</v>
      </c>
      <c r="B4820" t="s">
        <v>5051</v>
      </c>
      <c r="C4820">
        <v>89</v>
      </c>
      <c r="D4820" s="221" t="s">
        <v>3057</v>
      </c>
      <c r="E4820" s="186">
        <v>46293</v>
      </c>
      <c r="F4820" t="s">
        <v>16141</v>
      </c>
      <c r="G4820" s="183" t="s">
        <v>16145</v>
      </c>
      <c r="H4820" t="s">
        <v>16146</v>
      </c>
    </row>
    <row r="4821" spans="1:8" x14ac:dyDescent="0.2">
      <c r="A4821" s="183" t="s">
        <v>5050</v>
      </c>
      <c r="B4821" t="s">
        <v>5051</v>
      </c>
      <c r="C4821">
        <v>22</v>
      </c>
      <c r="D4821" s="221" t="s">
        <v>3057</v>
      </c>
      <c r="E4821" s="186">
        <v>46293</v>
      </c>
      <c r="F4821" t="s">
        <v>16141</v>
      </c>
      <c r="G4821" s="183" t="s">
        <v>16142</v>
      </c>
      <c r="H4821" t="s">
        <v>16143</v>
      </c>
    </row>
    <row r="4822" spans="1:8" x14ac:dyDescent="0.2">
      <c r="A4822" s="183" t="s">
        <v>5052</v>
      </c>
      <c r="B4822" t="s">
        <v>5053</v>
      </c>
      <c r="C4822">
        <v>0</v>
      </c>
      <c r="D4822" s="221" t="s">
        <v>3057</v>
      </c>
      <c r="E4822" s="186">
        <v>46293</v>
      </c>
      <c r="F4822" t="s">
        <v>16141</v>
      </c>
      <c r="G4822" s="183" t="s">
        <v>16145</v>
      </c>
      <c r="H4822" t="s">
        <v>16146</v>
      </c>
    </row>
    <row r="4823" spans="1:8" x14ac:dyDescent="0.2">
      <c r="A4823" s="183" t="s">
        <v>5052</v>
      </c>
      <c r="B4823" t="s">
        <v>5053</v>
      </c>
      <c r="C4823">
        <v>26</v>
      </c>
      <c r="D4823" s="221" t="s">
        <v>3057</v>
      </c>
      <c r="E4823" s="186">
        <v>46293</v>
      </c>
      <c r="F4823" t="s">
        <v>16141</v>
      </c>
      <c r="G4823" s="183" t="s">
        <v>16142</v>
      </c>
      <c r="H4823" t="s">
        <v>16143</v>
      </c>
    </row>
    <row r="4824" spans="1:8" x14ac:dyDescent="0.2">
      <c r="A4824" s="183" t="s">
        <v>5054</v>
      </c>
      <c r="B4824" t="s">
        <v>5055</v>
      </c>
      <c r="C4824">
        <v>43</v>
      </c>
      <c r="D4824" s="221" t="s">
        <v>3057</v>
      </c>
      <c r="E4824" s="186">
        <v>46293</v>
      </c>
      <c r="F4824" t="s">
        <v>16141</v>
      </c>
      <c r="G4824" s="183" t="s">
        <v>16145</v>
      </c>
      <c r="H4824" t="s">
        <v>16146</v>
      </c>
    </row>
    <row r="4825" spans="1:8" x14ac:dyDescent="0.2">
      <c r="A4825" s="183" t="s">
        <v>5054</v>
      </c>
      <c r="B4825" t="s">
        <v>5055</v>
      </c>
      <c r="C4825">
        <v>24</v>
      </c>
      <c r="D4825" s="221" t="s">
        <v>3057</v>
      </c>
      <c r="E4825" s="186">
        <v>46293</v>
      </c>
      <c r="F4825" t="s">
        <v>16141</v>
      </c>
      <c r="G4825" s="183" t="s">
        <v>16142</v>
      </c>
      <c r="H4825" t="s">
        <v>16143</v>
      </c>
    </row>
    <row r="4826" spans="1:8" x14ac:dyDescent="0.2">
      <c r="A4826" s="183" t="s">
        <v>5056</v>
      </c>
      <c r="B4826" t="s">
        <v>5057</v>
      </c>
      <c r="C4826">
        <v>115</v>
      </c>
      <c r="D4826" s="221" t="s">
        <v>3057</v>
      </c>
      <c r="E4826" s="186">
        <v>46293</v>
      </c>
      <c r="F4826" t="s">
        <v>16141</v>
      </c>
      <c r="G4826" s="183" t="s">
        <v>16145</v>
      </c>
      <c r="H4826" t="s">
        <v>16146</v>
      </c>
    </row>
    <row r="4827" spans="1:8" x14ac:dyDescent="0.2">
      <c r="A4827" s="183" t="s">
        <v>5056</v>
      </c>
      <c r="B4827" t="s">
        <v>5057</v>
      </c>
      <c r="C4827">
        <v>132</v>
      </c>
      <c r="D4827" s="221" t="s">
        <v>3057</v>
      </c>
      <c r="E4827" s="186">
        <v>46293</v>
      </c>
      <c r="F4827" t="s">
        <v>16141</v>
      </c>
      <c r="G4827" s="183" t="s">
        <v>16142</v>
      </c>
      <c r="H4827" t="s">
        <v>16143</v>
      </c>
    </row>
    <row r="4828" spans="1:8" x14ac:dyDescent="0.2">
      <c r="A4828" s="183" t="s">
        <v>5058</v>
      </c>
      <c r="B4828" t="s">
        <v>5059</v>
      </c>
      <c r="C4828">
        <v>249</v>
      </c>
      <c r="D4828" s="221" t="s">
        <v>3057</v>
      </c>
      <c r="E4828" s="186">
        <v>46293</v>
      </c>
      <c r="F4828" t="s">
        <v>16141</v>
      </c>
      <c r="G4828" s="183" t="s">
        <v>16145</v>
      </c>
      <c r="H4828" t="s">
        <v>16146</v>
      </c>
    </row>
    <row r="4829" spans="1:8" x14ac:dyDescent="0.2">
      <c r="A4829" s="183" t="s">
        <v>5058</v>
      </c>
      <c r="B4829" t="s">
        <v>5059</v>
      </c>
      <c r="C4829">
        <v>109</v>
      </c>
      <c r="D4829" s="221" t="s">
        <v>3057</v>
      </c>
      <c r="E4829" s="186">
        <v>46293</v>
      </c>
      <c r="F4829" t="s">
        <v>16141</v>
      </c>
      <c r="G4829" s="183" t="s">
        <v>16142</v>
      </c>
      <c r="H4829" t="s">
        <v>16143</v>
      </c>
    </row>
    <row r="4830" spans="1:8" x14ac:dyDescent="0.2">
      <c r="A4830" s="183" t="s">
        <v>5060</v>
      </c>
      <c r="B4830" t="s">
        <v>5061</v>
      </c>
      <c r="C4830">
        <v>190</v>
      </c>
      <c r="D4830" s="221" t="s">
        <v>3057</v>
      </c>
      <c r="E4830" s="186">
        <v>46293</v>
      </c>
      <c r="F4830" t="s">
        <v>16141</v>
      </c>
      <c r="G4830" s="183" t="s">
        <v>16145</v>
      </c>
      <c r="H4830" t="s">
        <v>16146</v>
      </c>
    </row>
    <row r="4831" spans="1:8" x14ac:dyDescent="0.2">
      <c r="A4831" s="183" t="s">
        <v>5060</v>
      </c>
      <c r="B4831" t="s">
        <v>5061</v>
      </c>
      <c r="C4831">
        <v>41</v>
      </c>
      <c r="D4831" s="221" t="s">
        <v>3057</v>
      </c>
      <c r="E4831" s="186">
        <v>46293</v>
      </c>
      <c r="F4831" t="s">
        <v>16141</v>
      </c>
      <c r="G4831" s="183" t="s">
        <v>16142</v>
      </c>
      <c r="H4831" t="s">
        <v>16143</v>
      </c>
    </row>
    <row r="4832" spans="1:8" x14ac:dyDescent="0.2">
      <c r="A4832" s="183" t="s">
        <v>5062</v>
      </c>
      <c r="B4832" t="s">
        <v>5063</v>
      </c>
      <c r="C4832">
        <v>168</v>
      </c>
      <c r="D4832" s="221" t="s">
        <v>3057</v>
      </c>
      <c r="E4832" s="186">
        <v>46293</v>
      </c>
      <c r="F4832" t="s">
        <v>16141</v>
      </c>
      <c r="G4832" s="183" t="s">
        <v>16145</v>
      </c>
      <c r="H4832" t="s">
        <v>16146</v>
      </c>
    </row>
    <row r="4833" spans="1:8" x14ac:dyDescent="0.2">
      <c r="A4833" s="183" t="s">
        <v>5062</v>
      </c>
      <c r="B4833" t="s">
        <v>5063</v>
      </c>
      <c r="C4833">
        <v>52</v>
      </c>
      <c r="D4833" s="221" t="s">
        <v>3057</v>
      </c>
      <c r="E4833" s="186">
        <v>46293</v>
      </c>
      <c r="F4833" t="s">
        <v>16141</v>
      </c>
      <c r="G4833" s="183" t="s">
        <v>16142</v>
      </c>
      <c r="H4833" t="s">
        <v>16143</v>
      </c>
    </row>
    <row r="4834" spans="1:8" x14ac:dyDescent="0.2">
      <c r="A4834" s="183" t="s">
        <v>5064</v>
      </c>
      <c r="B4834" t="s">
        <v>5065</v>
      </c>
      <c r="C4834">
        <v>165</v>
      </c>
      <c r="D4834" s="221" t="s">
        <v>3057</v>
      </c>
      <c r="E4834" s="186">
        <v>46293</v>
      </c>
      <c r="F4834" t="s">
        <v>16141</v>
      </c>
      <c r="G4834" s="183" t="s">
        <v>16145</v>
      </c>
      <c r="H4834" t="s">
        <v>16146</v>
      </c>
    </row>
    <row r="4835" spans="1:8" x14ac:dyDescent="0.2">
      <c r="A4835" s="183" t="s">
        <v>5064</v>
      </c>
      <c r="B4835" t="s">
        <v>5065</v>
      </c>
      <c r="C4835">
        <v>99</v>
      </c>
      <c r="D4835" s="221" t="s">
        <v>3057</v>
      </c>
      <c r="E4835" s="186">
        <v>46293</v>
      </c>
      <c r="F4835" t="s">
        <v>16141</v>
      </c>
      <c r="G4835" s="183" t="s">
        <v>16142</v>
      </c>
      <c r="H4835" t="s">
        <v>16143</v>
      </c>
    </row>
    <row r="4836" spans="1:8" x14ac:dyDescent="0.2">
      <c r="A4836" s="183" t="s">
        <v>5066</v>
      </c>
      <c r="B4836" t="s">
        <v>5067</v>
      </c>
      <c r="C4836">
        <v>191</v>
      </c>
      <c r="D4836" s="221" t="s">
        <v>3057</v>
      </c>
      <c r="E4836" s="186">
        <v>46293</v>
      </c>
      <c r="F4836" t="s">
        <v>16141</v>
      </c>
      <c r="G4836" s="183" t="s">
        <v>16145</v>
      </c>
      <c r="H4836" t="s">
        <v>16146</v>
      </c>
    </row>
    <row r="4837" spans="1:8" x14ac:dyDescent="0.2">
      <c r="A4837" s="183" t="s">
        <v>5066</v>
      </c>
      <c r="B4837" t="s">
        <v>5067</v>
      </c>
      <c r="C4837">
        <v>61</v>
      </c>
      <c r="D4837" s="221" t="s">
        <v>3057</v>
      </c>
      <c r="E4837" s="186">
        <v>46293</v>
      </c>
      <c r="F4837" t="s">
        <v>16141</v>
      </c>
      <c r="G4837" s="183" t="s">
        <v>16142</v>
      </c>
      <c r="H4837" t="s">
        <v>16143</v>
      </c>
    </row>
    <row r="4838" spans="1:8" x14ac:dyDescent="0.2">
      <c r="A4838" s="183" t="s">
        <v>5068</v>
      </c>
      <c r="B4838" t="s">
        <v>5069</v>
      </c>
      <c r="C4838">
        <v>120</v>
      </c>
      <c r="D4838" s="221" t="s">
        <v>3057</v>
      </c>
      <c r="E4838" s="186">
        <v>46293</v>
      </c>
      <c r="F4838" t="s">
        <v>16141</v>
      </c>
      <c r="G4838" s="183" t="s">
        <v>16145</v>
      </c>
      <c r="H4838" t="s">
        <v>16146</v>
      </c>
    </row>
    <row r="4839" spans="1:8" x14ac:dyDescent="0.2">
      <c r="A4839" s="183" t="s">
        <v>5068</v>
      </c>
      <c r="B4839" t="s">
        <v>5069</v>
      </c>
      <c r="C4839">
        <v>71</v>
      </c>
      <c r="D4839" s="221" t="s">
        <v>3057</v>
      </c>
      <c r="E4839" s="186">
        <v>46293</v>
      </c>
      <c r="F4839" t="s">
        <v>16141</v>
      </c>
      <c r="G4839" s="183" t="s">
        <v>16142</v>
      </c>
      <c r="H4839" t="s">
        <v>16143</v>
      </c>
    </row>
    <row r="4840" spans="1:8" x14ac:dyDescent="0.2">
      <c r="A4840" s="183" t="s">
        <v>5070</v>
      </c>
      <c r="B4840" t="s">
        <v>5071</v>
      </c>
      <c r="C4840">
        <v>16</v>
      </c>
      <c r="D4840" s="221" t="s">
        <v>3057</v>
      </c>
      <c r="E4840" s="186">
        <v>46293</v>
      </c>
      <c r="F4840" t="s">
        <v>16141</v>
      </c>
      <c r="G4840" s="183" t="s">
        <v>16145</v>
      </c>
      <c r="H4840" t="s">
        <v>16146</v>
      </c>
    </row>
    <row r="4841" spans="1:8" x14ac:dyDescent="0.2">
      <c r="A4841" s="183" t="s">
        <v>5070</v>
      </c>
      <c r="B4841" t="s">
        <v>5071</v>
      </c>
      <c r="C4841">
        <v>51</v>
      </c>
      <c r="D4841" s="221" t="s">
        <v>3057</v>
      </c>
      <c r="E4841" s="186">
        <v>46293</v>
      </c>
      <c r="F4841" t="s">
        <v>16141</v>
      </c>
      <c r="G4841" s="183" t="s">
        <v>16142</v>
      </c>
      <c r="H4841" t="s">
        <v>16143</v>
      </c>
    </row>
    <row r="4842" spans="1:8" x14ac:dyDescent="0.2">
      <c r="A4842" s="183" t="s">
        <v>5072</v>
      </c>
      <c r="B4842" t="s">
        <v>5073</v>
      </c>
      <c r="C4842">
        <v>14</v>
      </c>
      <c r="D4842" s="221" t="s">
        <v>3057</v>
      </c>
      <c r="E4842" s="186">
        <v>46293</v>
      </c>
      <c r="F4842" t="s">
        <v>16141</v>
      </c>
      <c r="G4842" s="183" t="s">
        <v>16145</v>
      </c>
      <c r="H4842" t="s">
        <v>16146</v>
      </c>
    </row>
    <row r="4843" spans="1:8" x14ac:dyDescent="0.2">
      <c r="A4843" s="183" t="s">
        <v>5072</v>
      </c>
      <c r="B4843" t="s">
        <v>5073</v>
      </c>
      <c r="C4843">
        <v>66</v>
      </c>
      <c r="D4843" s="221" t="s">
        <v>3057</v>
      </c>
      <c r="E4843" s="186">
        <v>46293</v>
      </c>
      <c r="F4843" t="s">
        <v>16141</v>
      </c>
      <c r="G4843" s="183" t="s">
        <v>16142</v>
      </c>
      <c r="H4843" t="s">
        <v>16143</v>
      </c>
    </row>
    <row r="4844" spans="1:8" x14ac:dyDescent="0.2">
      <c r="A4844" s="183" t="s">
        <v>5074</v>
      </c>
      <c r="B4844" t="s">
        <v>5075</v>
      </c>
      <c r="C4844">
        <v>314</v>
      </c>
      <c r="D4844" s="221" t="s">
        <v>3057</v>
      </c>
      <c r="E4844" s="186">
        <v>46293</v>
      </c>
      <c r="F4844" t="s">
        <v>16141</v>
      </c>
      <c r="G4844" s="183" t="s">
        <v>16145</v>
      </c>
      <c r="H4844" t="s">
        <v>16146</v>
      </c>
    </row>
    <row r="4845" spans="1:8" x14ac:dyDescent="0.2">
      <c r="A4845" s="183" t="s">
        <v>5074</v>
      </c>
      <c r="B4845" t="s">
        <v>5075</v>
      </c>
      <c r="C4845">
        <v>38</v>
      </c>
      <c r="D4845" s="221" t="s">
        <v>3057</v>
      </c>
      <c r="E4845" s="186">
        <v>46293</v>
      </c>
      <c r="F4845" t="s">
        <v>16141</v>
      </c>
      <c r="G4845" s="183" t="s">
        <v>16142</v>
      </c>
      <c r="H4845" t="s">
        <v>16143</v>
      </c>
    </row>
    <row r="4846" spans="1:8" x14ac:dyDescent="0.2">
      <c r="A4846" s="183" t="s">
        <v>5076</v>
      </c>
      <c r="B4846" t="s">
        <v>5077</v>
      </c>
      <c r="C4846">
        <v>23</v>
      </c>
      <c r="D4846" s="221" t="s">
        <v>3057</v>
      </c>
      <c r="E4846" s="186">
        <v>46293</v>
      </c>
      <c r="F4846" t="s">
        <v>16141</v>
      </c>
      <c r="G4846" s="183" t="s">
        <v>16145</v>
      </c>
      <c r="H4846" t="s">
        <v>16146</v>
      </c>
    </row>
    <row r="4847" spans="1:8" x14ac:dyDescent="0.2">
      <c r="A4847" s="183" t="s">
        <v>5076</v>
      </c>
      <c r="B4847" t="s">
        <v>5077</v>
      </c>
      <c r="C4847">
        <v>44</v>
      </c>
      <c r="D4847" s="221" t="s">
        <v>3057</v>
      </c>
      <c r="E4847" s="186">
        <v>46293</v>
      </c>
      <c r="F4847" t="s">
        <v>16141</v>
      </c>
      <c r="G4847" s="183" t="s">
        <v>16142</v>
      </c>
      <c r="H4847" t="s">
        <v>16143</v>
      </c>
    </row>
    <row r="4848" spans="1:8" x14ac:dyDescent="0.2">
      <c r="A4848" s="183" t="s">
        <v>5078</v>
      </c>
      <c r="B4848" t="s">
        <v>5079</v>
      </c>
      <c r="C4848">
        <v>15</v>
      </c>
      <c r="D4848" s="221" t="s">
        <v>3057</v>
      </c>
      <c r="E4848" s="186">
        <v>46293</v>
      </c>
      <c r="F4848" t="s">
        <v>16141</v>
      </c>
      <c r="G4848" s="183" t="s">
        <v>16145</v>
      </c>
      <c r="H4848" t="s">
        <v>16146</v>
      </c>
    </row>
    <row r="4849" spans="1:8" x14ac:dyDescent="0.2">
      <c r="A4849" s="183" t="s">
        <v>5078</v>
      </c>
      <c r="B4849" t="s">
        <v>5079</v>
      </c>
      <c r="C4849">
        <v>110</v>
      </c>
      <c r="D4849" s="221" t="s">
        <v>3057</v>
      </c>
      <c r="E4849" s="186">
        <v>46293</v>
      </c>
      <c r="F4849" t="s">
        <v>16141</v>
      </c>
      <c r="G4849" s="183" t="s">
        <v>16142</v>
      </c>
      <c r="H4849" t="s">
        <v>16143</v>
      </c>
    </row>
    <row r="4850" spans="1:8" x14ac:dyDescent="0.2">
      <c r="A4850" s="183" t="s">
        <v>5080</v>
      </c>
      <c r="B4850" t="s">
        <v>5081</v>
      </c>
      <c r="C4850">
        <v>150</v>
      </c>
      <c r="D4850" s="221" t="s">
        <v>3057</v>
      </c>
      <c r="E4850" s="186">
        <v>46293</v>
      </c>
      <c r="F4850" t="s">
        <v>16141</v>
      </c>
      <c r="G4850" s="183" t="s">
        <v>16145</v>
      </c>
      <c r="H4850" t="s">
        <v>16146</v>
      </c>
    </row>
    <row r="4851" spans="1:8" x14ac:dyDescent="0.2">
      <c r="A4851" s="183" t="s">
        <v>5080</v>
      </c>
      <c r="B4851" t="s">
        <v>5081</v>
      </c>
      <c r="C4851">
        <v>36</v>
      </c>
      <c r="D4851" s="221" t="s">
        <v>3057</v>
      </c>
      <c r="E4851" s="186">
        <v>46293</v>
      </c>
      <c r="F4851" t="s">
        <v>16141</v>
      </c>
      <c r="G4851" s="183" t="s">
        <v>16142</v>
      </c>
      <c r="H4851" t="s">
        <v>16143</v>
      </c>
    </row>
    <row r="4852" spans="1:8" x14ac:dyDescent="0.2">
      <c r="A4852" s="183" t="s">
        <v>5082</v>
      </c>
      <c r="B4852" t="s">
        <v>3044</v>
      </c>
      <c r="C4852">
        <v>188</v>
      </c>
      <c r="D4852" s="221" t="s">
        <v>3057</v>
      </c>
      <c r="E4852" s="186">
        <v>46293</v>
      </c>
      <c r="F4852" t="s">
        <v>16141</v>
      </c>
      <c r="G4852" s="183" t="s">
        <v>16145</v>
      </c>
      <c r="H4852" t="s">
        <v>16146</v>
      </c>
    </row>
    <row r="4853" spans="1:8" x14ac:dyDescent="0.2">
      <c r="A4853" s="183" t="s">
        <v>5082</v>
      </c>
      <c r="B4853" t="s">
        <v>3044</v>
      </c>
      <c r="C4853">
        <v>52</v>
      </c>
      <c r="D4853" s="221" t="s">
        <v>3057</v>
      </c>
      <c r="E4853" s="186">
        <v>46293</v>
      </c>
      <c r="F4853" t="s">
        <v>16141</v>
      </c>
      <c r="G4853" s="183" t="s">
        <v>16142</v>
      </c>
      <c r="H4853" t="s">
        <v>16143</v>
      </c>
    </row>
    <row r="4854" spans="1:8" x14ac:dyDescent="0.2">
      <c r="A4854" s="183" t="s">
        <v>5083</v>
      </c>
      <c r="B4854" t="s">
        <v>5084</v>
      </c>
      <c r="C4854">
        <v>113</v>
      </c>
      <c r="D4854" s="221" t="s">
        <v>3057</v>
      </c>
      <c r="E4854" s="186">
        <v>46293</v>
      </c>
      <c r="F4854" t="s">
        <v>16141</v>
      </c>
      <c r="G4854" s="183" t="s">
        <v>16145</v>
      </c>
      <c r="H4854" t="s">
        <v>16146</v>
      </c>
    </row>
    <row r="4855" spans="1:8" x14ac:dyDescent="0.2">
      <c r="A4855" s="183" t="s">
        <v>5083</v>
      </c>
      <c r="B4855" t="s">
        <v>5084</v>
      </c>
      <c r="C4855">
        <v>38</v>
      </c>
      <c r="D4855" s="221" t="s">
        <v>3057</v>
      </c>
      <c r="E4855" s="186">
        <v>46293</v>
      </c>
      <c r="F4855" t="s">
        <v>16141</v>
      </c>
      <c r="G4855" s="183" t="s">
        <v>16142</v>
      </c>
      <c r="H4855" t="s">
        <v>16143</v>
      </c>
    </row>
    <row r="4856" spans="1:8" x14ac:dyDescent="0.2">
      <c r="A4856" s="183" t="s">
        <v>5085</v>
      </c>
      <c r="B4856" t="s">
        <v>5086</v>
      </c>
      <c r="C4856">
        <v>249</v>
      </c>
      <c r="D4856" s="221" t="s">
        <v>3057</v>
      </c>
      <c r="E4856" s="186">
        <v>46293</v>
      </c>
      <c r="F4856" t="s">
        <v>16141</v>
      </c>
      <c r="G4856" s="183" t="s">
        <v>16145</v>
      </c>
      <c r="H4856" t="s">
        <v>16146</v>
      </c>
    </row>
    <row r="4857" spans="1:8" x14ac:dyDescent="0.2">
      <c r="A4857" s="183" t="s">
        <v>5085</v>
      </c>
      <c r="B4857" t="s">
        <v>5086</v>
      </c>
      <c r="C4857">
        <v>40</v>
      </c>
      <c r="D4857" s="221" t="s">
        <v>3057</v>
      </c>
      <c r="E4857" s="186">
        <v>46293</v>
      </c>
      <c r="F4857" t="s">
        <v>16141</v>
      </c>
      <c r="G4857" s="183" t="s">
        <v>16142</v>
      </c>
      <c r="H4857" t="s">
        <v>16143</v>
      </c>
    </row>
    <row r="4858" spans="1:8" x14ac:dyDescent="0.2">
      <c r="A4858" s="183" t="s">
        <v>5087</v>
      </c>
      <c r="B4858" t="s">
        <v>5088</v>
      </c>
      <c r="C4858">
        <v>91</v>
      </c>
      <c r="D4858" s="221" t="s">
        <v>3057</v>
      </c>
      <c r="E4858" s="186">
        <v>46293</v>
      </c>
      <c r="F4858" t="s">
        <v>16141</v>
      </c>
      <c r="G4858" s="183" t="s">
        <v>16145</v>
      </c>
      <c r="H4858" t="s">
        <v>16146</v>
      </c>
    </row>
    <row r="4859" spans="1:8" x14ac:dyDescent="0.2">
      <c r="A4859" s="183" t="s">
        <v>5087</v>
      </c>
      <c r="B4859" t="s">
        <v>5088</v>
      </c>
      <c r="C4859">
        <v>76</v>
      </c>
      <c r="D4859" s="221" t="s">
        <v>3057</v>
      </c>
      <c r="E4859" s="186">
        <v>46293</v>
      </c>
      <c r="F4859" t="s">
        <v>16141</v>
      </c>
      <c r="G4859" s="183" t="s">
        <v>16142</v>
      </c>
      <c r="H4859" t="s">
        <v>16143</v>
      </c>
    </row>
    <row r="4860" spans="1:8" x14ac:dyDescent="0.2">
      <c r="A4860" s="183" t="s">
        <v>5089</v>
      </c>
      <c r="B4860" t="s">
        <v>5090</v>
      </c>
      <c r="C4860">
        <v>160</v>
      </c>
      <c r="D4860" s="221" t="s">
        <v>3057</v>
      </c>
      <c r="E4860" s="186">
        <v>46293</v>
      </c>
      <c r="F4860" t="s">
        <v>16141</v>
      </c>
      <c r="G4860" s="183" t="s">
        <v>16145</v>
      </c>
      <c r="H4860" t="s">
        <v>16146</v>
      </c>
    </row>
    <row r="4861" spans="1:8" x14ac:dyDescent="0.2">
      <c r="A4861" s="183" t="s">
        <v>5089</v>
      </c>
      <c r="B4861" t="s">
        <v>5090</v>
      </c>
      <c r="C4861">
        <v>76</v>
      </c>
      <c r="D4861" s="221" t="s">
        <v>3057</v>
      </c>
      <c r="E4861" s="186">
        <v>46293</v>
      </c>
      <c r="F4861" t="s">
        <v>16141</v>
      </c>
      <c r="G4861" s="183" t="s">
        <v>16142</v>
      </c>
      <c r="H4861" t="s">
        <v>16143</v>
      </c>
    </row>
    <row r="4862" spans="1:8" x14ac:dyDescent="0.2">
      <c r="A4862" s="183" t="s">
        <v>5091</v>
      </c>
      <c r="B4862" t="s">
        <v>5092</v>
      </c>
      <c r="C4862">
        <v>78</v>
      </c>
      <c r="D4862" s="221" t="s">
        <v>3057</v>
      </c>
      <c r="E4862" s="186">
        <v>46293</v>
      </c>
      <c r="F4862" t="s">
        <v>16141</v>
      </c>
      <c r="G4862" s="183" t="s">
        <v>16145</v>
      </c>
      <c r="H4862" t="s">
        <v>16146</v>
      </c>
    </row>
    <row r="4863" spans="1:8" x14ac:dyDescent="0.2">
      <c r="A4863" s="183" t="s">
        <v>5091</v>
      </c>
      <c r="B4863" t="s">
        <v>5092</v>
      </c>
      <c r="C4863">
        <v>55</v>
      </c>
      <c r="D4863" s="221" t="s">
        <v>3057</v>
      </c>
      <c r="E4863" s="186">
        <v>46293</v>
      </c>
      <c r="F4863" t="s">
        <v>16141</v>
      </c>
      <c r="G4863" s="183" t="s">
        <v>16142</v>
      </c>
      <c r="H4863" t="s">
        <v>16143</v>
      </c>
    </row>
    <row r="4864" spans="1:8" x14ac:dyDescent="0.2">
      <c r="A4864" s="183" t="s">
        <v>5093</v>
      </c>
      <c r="B4864" t="s">
        <v>5094</v>
      </c>
      <c r="C4864">
        <v>90</v>
      </c>
      <c r="D4864" s="221" t="s">
        <v>3057</v>
      </c>
      <c r="E4864" s="186">
        <v>46293</v>
      </c>
      <c r="F4864" t="s">
        <v>16141</v>
      </c>
      <c r="G4864" s="183" t="s">
        <v>16145</v>
      </c>
      <c r="H4864" t="s">
        <v>16146</v>
      </c>
    </row>
    <row r="4865" spans="1:8" x14ac:dyDescent="0.2">
      <c r="A4865" s="183" t="s">
        <v>5093</v>
      </c>
      <c r="B4865" t="s">
        <v>5094</v>
      </c>
      <c r="C4865">
        <v>31</v>
      </c>
      <c r="D4865" s="221" t="s">
        <v>3057</v>
      </c>
      <c r="E4865" s="186">
        <v>46293</v>
      </c>
      <c r="F4865" t="s">
        <v>16141</v>
      </c>
      <c r="G4865" s="183" t="s">
        <v>16142</v>
      </c>
      <c r="H4865" t="s">
        <v>16143</v>
      </c>
    </row>
    <row r="4866" spans="1:8" x14ac:dyDescent="0.2">
      <c r="A4866" s="183" t="s">
        <v>5095</v>
      </c>
      <c r="B4866" t="s">
        <v>5096</v>
      </c>
      <c r="C4866">
        <v>78</v>
      </c>
      <c r="D4866" s="221" t="s">
        <v>3057</v>
      </c>
      <c r="E4866" s="186">
        <v>46293</v>
      </c>
      <c r="F4866" t="s">
        <v>16141</v>
      </c>
      <c r="G4866" s="183" t="s">
        <v>16145</v>
      </c>
      <c r="H4866" t="s">
        <v>16146</v>
      </c>
    </row>
    <row r="4867" spans="1:8" x14ac:dyDescent="0.2">
      <c r="A4867" s="183" t="s">
        <v>5095</v>
      </c>
      <c r="B4867" t="s">
        <v>5096</v>
      </c>
      <c r="C4867">
        <v>66</v>
      </c>
      <c r="D4867" s="221" t="s">
        <v>3057</v>
      </c>
      <c r="E4867" s="186">
        <v>46293</v>
      </c>
      <c r="F4867" t="s">
        <v>16141</v>
      </c>
      <c r="G4867" s="183" t="s">
        <v>16142</v>
      </c>
      <c r="H4867" t="s">
        <v>16143</v>
      </c>
    </row>
    <row r="4868" spans="1:8" x14ac:dyDescent="0.2">
      <c r="A4868" s="183" t="s">
        <v>5097</v>
      </c>
      <c r="B4868" t="s">
        <v>5098</v>
      </c>
      <c r="C4868">
        <v>189</v>
      </c>
      <c r="D4868" s="221" t="s">
        <v>3057</v>
      </c>
      <c r="E4868" s="186">
        <v>46293</v>
      </c>
      <c r="F4868" t="s">
        <v>16141</v>
      </c>
      <c r="G4868" s="183" t="s">
        <v>16145</v>
      </c>
      <c r="H4868" t="s">
        <v>16146</v>
      </c>
    </row>
    <row r="4869" spans="1:8" x14ac:dyDescent="0.2">
      <c r="A4869" s="183" t="s">
        <v>5097</v>
      </c>
      <c r="B4869" t="s">
        <v>5098</v>
      </c>
      <c r="C4869">
        <v>47</v>
      </c>
      <c r="D4869" s="221" t="s">
        <v>3057</v>
      </c>
      <c r="E4869" s="186">
        <v>46293</v>
      </c>
      <c r="F4869" t="s">
        <v>16141</v>
      </c>
      <c r="G4869" s="183" t="s">
        <v>16142</v>
      </c>
      <c r="H4869" t="s">
        <v>16143</v>
      </c>
    </row>
    <row r="4870" spans="1:8" x14ac:dyDescent="0.2">
      <c r="A4870" s="183" t="s">
        <v>5099</v>
      </c>
      <c r="B4870" t="s">
        <v>5100</v>
      </c>
      <c r="C4870">
        <v>107</v>
      </c>
      <c r="D4870" s="221" t="s">
        <v>3057</v>
      </c>
      <c r="E4870" s="186">
        <v>46293</v>
      </c>
      <c r="F4870" t="s">
        <v>16141</v>
      </c>
      <c r="G4870" s="183" t="s">
        <v>16145</v>
      </c>
      <c r="H4870" t="s">
        <v>16146</v>
      </c>
    </row>
    <row r="4871" spans="1:8" x14ac:dyDescent="0.2">
      <c r="A4871" s="183" t="s">
        <v>5099</v>
      </c>
      <c r="B4871" t="s">
        <v>5100</v>
      </c>
      <c r="C4871">
        <v>60</v>
      </c>
      <c r="D4871" s="221" t="s">
        <v>3057</v>
      </c>
      <c r="E4871" s="186">
        <v>46293</v>
      </c>
      <c r="F4871" t="s">
        <v>16141</v>
      </c>
      <c r="G4871" s="183" t="s">
        <v>16142</v>
      </c>
      <c r="H4871" t="s">
        <v>16143</v>
      </c>
    </row>
    <row r="4872" spans="1:8" x14ac:dyDescent="0.2">
      <c r="A4872" s="183" t="s">
        <v>5101</v>
      </c>
      <c r="B4872" t="s">
        <v>5102</v>
      </c>
      <c r="C4872">
        <v>117</v>
      </c>
      <c r="D4872" s="221" t="s">
        <v>3057</v>
      </c>
      <c r="E4872" s="186">
        <v>46293</v>
      </c>
      <c r="F4872" t="s">
        <v>16141</v>
      </c>
      <c r="G4872" s="183" t="s">
        <v>16145</v>
      </c>
      <c r="H4872" t="s">
        <v>16146</v>
      </c>
    </row>
    <row r="4873" spans="1:8" x14ac:dyDescent="0.2">
      <c r="A4873" s="183" t="s">
        <v>5101</v>
      </c>
      <c r="B4873" t="s">
        <v>5102</v>
      </c>
      <c r="C4873">
        <v>41</v>
      </c>
      <c r="D4873" s="221" t="s">
        <v>3057</v>
      </c>
      <c r="E4873" s="186">
        <v>46293</v>
      </c>
      <c r="F4873" t="s">
        <v>16141</v>
      </c>
      <c r="G4873" s="183" t="s">
        <v>16142</v>
      </c>
      <c r="H4873" t="s">
        <v>16143</v>
      </c>
    </row>
    <row r="4874" spans="1:8" x14ac:dyDescent="0.2">
      <c r="A4874" s="183" t="s">
        <v>5103</v>
      </c>
      <c r="B4874" t="s">
        <v>5104</v>
      </c>
      <c r="C4874">
        <v>158</v>
      </c>
      <c r="D4874" s="221" t="s">
        <v>3057</v>
      </c>
      <c r="E4874" s="186">
        <v>46293</v>
      </c>
      <c r="F4874" t="s">
        <v>16141</v>
      </c>
      <c r="G4874" s="183" t="s">
        <v>16145</v>
      </c>
      <c r="H4874" t="s">
        <v>16146</v>
      </c>
    </row>
    <row r="4875" spans="1:8" x14ac:dyDescent="0.2">
      <c r="A4875" s="183" t="s">
        <v>5103</v>
      </c>
      <c r="B4875" t="s">
        <v>5104</v>
      </c>
      <c r="C4875">
        <v>98</v>
      </c>
      <c r="D4875" s="221" t="s">
        <v>3057</v>
      </c>
      <c r="E4875" s="186">
        <v>46293</v>
      </c>
      <c r="F4875" t="s">
        <v>16141</v>
      </c>
      <c r="G4875" s="183" t="s">
        <v>16142</v>
      </c>
      <c r="H4875" t="s">
        <v>16143</v>
      </c>
    </row>
    <row r="4876" spans="1:8" x14ac:dyDescent="0.2">
      <c r="A4876" s="183" t="s">
        <v>5105</v>
      </c>
      <c r="B4876" t="s">
        <v>5106</v>
      </c>
      <c r="C4876">
        <v>67</v>
      </c>
      <c r="D4876" s="221" t="s">
        <v>3057</v>
      </c>
      <c r="E4876" s="186">
        <v>46293</v>
      </c>
      <c r="F4876" t="s">
        <v>16141</v>
      </c>
      <c r="G4876" s="183" t="s">
        <v>16145</v>
      </c>
      <c r="H4876" t="s">
        <v>16146</v>
      </c>
    </row>
    <row r="4877" spans="1:8" x14ac:dyDescent="0.2">
      <c r="A4877" s="183" t="s">
        <v>5105</v>
      </c>
      <c r="B4877" t="s">
        <v>5106</v>
      </c>
      <c r="C4877">
        <v>55</v>
      </c>
      <c r="D4877" s="221" t="s">
        <v>3057</v>
      </c>
      <c r="E4877" s="186">
        <v>46293</v>
      </c>
      <c r="F4877" t="s">
        <v>16141</v>
      </c>
      <c r="G4877" s="183" t="s">
        <v>16142</v>
      </c>
      <c r="H4877" t="s">
        <v>16143</v>
      </c>
    </row>
    <row r="4878" spans="1:8" x14ac:dyDescent="0.2">
      <c r="A4878" s="183" t="s">
        <v>5107</v>
      </c>
      <c r="B4878" t="s">
        <v>5108</v>
      </c>
      <c r="C4878">
        <v>69</v>
      </c>
      <c r="D4878" s="221" t="s">
        <v>3057</v>
      </c>
      <c r="E4878" s="186">
        <v>46293</v>
      </c>
      <c r="F4878" t="s">
        <v>16141</v>
      </c>
      <c r="G4878" s="183" t="s">
        <v>16145</v>
      </c>
      <c r="H4878" t="s">
        <v>16146</v>
      </c>
    </row>
    <row r="4879" spans="1:8" x14ac:dyDescent="0.2">
      <c r="A4879" s="183" t="s">
        <v>5107</v>
      </c>
      <c r="B4879" t="s">
        <v>5108</v>
      </c>
      <c r="C4879">
        <v>24</v>
      </c>
      <c r="D4879" s="221" t="s">
        <v>3057</v>
      </c>
      <c r="E4879" s="186">
        <v>46293</v>
      </c>
      <c r="F4879" t="s">
        <v>16141</v>
      </c>
      <c r="G4879" s="183" t="s">
        <v>16142</v>
      </c>
      <c r="H4879" t="s">
        <v>16143</v>
      </c>
    </row>
    <row r="4880" spans="1:8" x14ac:dyDescent="0.2">
      <c r="A4880" s="183" t="s">
        <v>5109</v>
      </c>
      <c r="B4880" t="s">
        <v>5110</v>
      </c>
      <c r="C4880">
        <v>236</v>
      </c>
      <c r="D4880" s="221" t="s">
        <v>3057</v>
      </c>
      <c r="E4880" s="186">
        <v>46293</v>
      </c>
      <c r="F4880" t="s">
        <v>16141</v>
      </c>
      <c r="G4880" s="183" t="s">
        <v>16145</v>
      </c>
      <c r="H4880" t="s">
        <v>16146</v>
      </c>
    </row>
    <row r="4881" spans="1:8" x14ac:dyDescent="0.2">
      <c r="A4881" s="183" t="s">
        <v>5109</v>
      </c>
      <c r="B4881" t="s">
        <v>5110</v>
      </c>
      <c r="C4881">
        <v>66</v>
      </c>
      <c r="D4881" s="221" t="s">
        <v>3057</v>
      </c>
      <c r="E4881" s="186">
        <v>46293</v>
      </c>
      <c r="F4881" t="s">
        <v>16141</v>
      </c>
      <c r="G4881" s="183" t="s">
        <v>16142</v>
      </c>
      <c r="H4881" t="s">
        <v>16143</v>
      </c>
    </row>
    <row r="4882" spans="1:8" x14ac:dyDescent="0.2">
      <c r="A4882" s="183" t="s">
        <v>5111</v>
      </c>
      <c r="B4882" t="s">
        <v>5112</v>
      </c>
      <c r="C4882">
        <v>115</v>
      </c>
      <c r="D4882" s="221" t="s">
        <v>3057</v>
      </c>
      <c r="E4882" s="186">
        <v>46293</v>
      </c>
      <c r="F4882" t="s">
        <v>16141</v>
      </c>
      <c r="G4882" s="183" t="s">
        <v>16145</v>
      </c>
      <c r="H4882" t="s">
        <v>16146</v>
      </c>
    </row>
    <row r="4883" spans="1:8" x14ac:dyDescent="0.2">
      <c r="A4883" s="183" t="s">
        <v>5111</v>
      </c>
      <c r="B4883" t="s">
        <v>5112</v>
      </c>
      <c r="C4883">
        <v>54</v>
      </c>
      <c r="D4883" s="221" t="s">
        <v>3057</v>
      </c>
      <c r="E4883" s="186">
        <v>46293</v>
      </c>
      <c r="F4883" t="s">
        <v>16141</v>
      </c>
      <c r="G4883" s="183" t="s">
        <v>16142</v>
      </c>
      <c r="H4883" t="s">
        <v>16143</v>
      </c>
    </row>
    <row r="4884" spans="1:8" x14ac:dyDescent="0.2">
      <c r="A4884" s="183" t="s">
        <v>5113</v>
      </c>
      <c r="B4884" t="s">
        <v>5114</v>
      </c>
      <c r="C4884">
        <v>96</v>
      </c>
      <c r="D4884" s="221" t="s">
        <v>3057</v>
      </c>
      <c r="E4884" s="186">
        <v>46293</v>
      </c>
      <c r="F4884" t="s">
        <v>16141</v>
      </c>
      <c r="G4884" s="183" t="s">
        <v>16145</v>
      </c>
      <c r="H4884" t="s">
        <v>16146</v>
      </c>
    </row>
    <row r="4885" spans="1:8" x14ac:dyDescent="0.2">
      <c r="A4885" s="183" t="s">
        <v>5113</v>
      </c>
      <c r="B4885" t="s">
        <v>5114</v>
      </c>
      <c r="C4885">
        <v>112</v>
      </c>
      <c r="D4885" s="221" t="s">
        <v>3057</v>
      </c>
      <c r="E4885" s="186">
        <v>46293</v>
      </c>
      <c r="F4885" t="s">
        <v>16141</v>
      </c>
      <c r="G4885" s="183" t="s">
        <v>16142</v>
      </c>
      <c r="H4885" t="s">
        <v>16143</v>
      </c>
    </row>
    <row r="4886" spans="1:8" x14ac:dyDescent="0.2">
      <c r="A4886" s="183" t="s">
        <v>5115</v>
      </c>
      <c r="B4886" t="s">
        <v>5116</v>
      </c>
      <c r="C4886">
        <v>96</v>
      </c>
      <c r="D4886" s="221" t="s">
        <v>3057</v>
      </c>
      <c r="E4886" s="186">
        <v>46293</v>
      </c>
      <c r="F4886" t="s">
        <v>16141</v>
      </c>
      <c r="G4886" s="183" t="s">
        <v>16145</v>
      </c>
      <c r="H4886" t="s">
        <v>16146</v>
      </c>
    </row>
    <row r="4887" spans="1:8" x14ac:dyDescent="0.2">
      <c r="A4887" s="183" t="s">
        <v>5115</v>
      </c>
      <c r="B4887" t="s">
        <v>5116</v>
      </c>
      <c r="C4887">
        <v>54</v>
      </c>
      <c r="D4887" s="221" t="s">
        <v>3057</v>
      </c>
      <c r="E4887" s="186">
        <v>46293</v>
      </c>
      <c r="F4887" t="s">
        <v>16141</v>
      </c>
      <c r="G4887" s="183" t="s">
        <v>16142</v>
      </c>
      <c r="H4887" t="s">
        <v>16143</v>
      </c>
    </row>
    <row r="4888" spans="1:8" x14ac:dyDescent="0.2">
      <c r="A4888" s="183" t="s">
        <v>13763</v>
      </c>
      <c r="B4888" t="s">
        <v>13764</v>
      </c>
      <c r="C4888">
        <v>36</v>
      </c>
      <c r="D4888" s="221" t="s">
        <v>3057</v>
      </c>
      <c r="E4888" s="186">
        <v>46293</v>
      </c>
      <c r="F4888" t="s">
        <v>16141</v>
      </c>
      <c r="G4888" s="183" t="s">
        <v>16145</v>
      </c>
      <c r="H4888" t="s">
        <v>16146</v>
      </c>
    </row>
    <row r="4889" spans="1:8" x14ac:dyDescent="0.2">
      <c r="A4889" s="183" t="s">
        <v>13765</v>
      </c>
      <c r="B4889" t="s">
        <v>13766</v>
      </c>
      <c r="C4889">
        <v>103</v>
      </c>
      <c r="D4889" s="221" t="s">
        <v>3057</v>
      </c>
      <c r="E4889" s="186">
        <v>46293</v>
      </c>
      <c r="F4889" t="s">
        <v>16141</v>
      </c>
      <c r="G4889" s="183" t="s">
        <v>16145</v>
      </c>
      <c r="H4889" t="s">
        <v>16146</v>
      </c>
    </row>
    <row r="4890" spans="1:8" x14ac:dyDescent="0.2">
      <c r="A4890" s="183" t="s">
        <v>13767</v>
      </c>
      <c r="B4890" t="s">
        <v>13768</v>
      </c>
      <c r="C4890">
        <v>0</v>
      </c>
      <c r="D4890" s="221" t="s">
        <v>3057</v>
      </c>
      <c r="E4890" s="186">
        <v>46293</v>
      </c>
      <c r="F4890" t="s">
        <v>16141</v>
      </c>
      <c r="G4890" s="183" t="s">
        <v>16145</v>
      </c>
      <c r="H4890" t="s">
        <v>16146</v>
      </c>
    </row>
    <row r="4891" spans="1:8" x14ac:dyDescent="0.2">
      <c r="A4891" s="183" t="s">
        <v>5117</v>
      </c>
      <c r="B4891" t="s">
        <v>5118</v>
      </c>
      <c r="C4891">
        <v>210</v>
      </c>
      <c r="D4891" s="221" t="s">
        <v>3057</v>
      </c>
      <c r="E4891" s="186">
        <v>46293</v>
      </c>
      <c r="F4891" t="s">
        <v>16141</v>
      </c>
      <c r="G4891" s="183" t="s">
        <v>16145</v>
      </c>
      <c r="H4891" t="s">
        <v>16146</v>
      </c>
    </row>
    <row r="4892" spans="1:8" x14ac:dyDescent="0.2">
      <c r="A4892" s="183" t="s">
        <v>5117</v>
      </c>
      <c r="B4892" t="s">
        <v>5118</v>
      </c>
      <c r="C4892">
        <v>52</v>
      </c>
      <c r="D4892" s="221" t="s">
        <v>3057</v>
      </c>
      <c r="E4892" s="186">
        <v>46293</v>
      </c>
      <c r="F4892" t="s">
        <v>16141</v>
      </c>
      <c r="G4892" s="183" t="s">
        <v>16142</v>
      </c>
      <c r="H4892" t="s">
        <v>16143</v>
      </c>
    </row>
    <row r="4893" spans="1:8" x14ac:dyDescent="0.2">
      <c r="A4893" s="183" t="s">
        <v>5119</v>
      </c>
      <c r="B4893" t="s">
        <v>5120</v>
      </c>
      <c r="C4893">
        <v>73</v>
      </c>
      <c r="D4893" s="221" t="s">
        <v>3057</v>
      </c>
      <c r="E4893" s="186">
        <v>46293</v>
      </c>
      <c r="F4893" t="s">
        <v>16141</v>
      </c>
      <c r="G4893" s="183" t="s">
        <v>16145</v>
      </c>
      <c r="H4893" t="s">
        <v>16146</v>
      </c>
    </row>
    <row r="4894" spans="1:8" x14ac:dyDescent="0.2">
      <c r="A4894" s="183" t="s">
        <v>5119</v>
      </c>
      <c r="B4894" t="s">
        <v>5120</v>
      </c>
      <c r="C4894">
        <v>65</v>
      </c>
      <c r="D4894" s="221" t="s">
        <v>3057</v>
      </c>
      <c r="E4894" s="186">
        <v>46293</v>
      </c>
      <c r="F4894" t="s">
        <v>16141</v>
      </c>
      <c r="G4894" s="183" t="s">
        <v>16142</v>
      </c>
      <c r="H4894" t="s">
        <v>16143</v>
      </c>
    </row>
    <row r="4895" spans="1:8" x14ac:dyDescent="0.2">
      <c r="A4895" s="183" t="s">
        <v>5121</v>
      </c>
      <c r="B4895" t="s">
        <v>5122</v>
      </c>
      <c r="C4895">
        <v>23</v>
      </c>
      <c r="D4895" s="221" t="s">
        <v>3057</v>
      </c>
      <c r="E4895" s="186">
        <v>46293</v>
      </c>
      <c r="F4895" t="s">
        <v>16141</v>
      </c>
      <c r="G4895" s="183" t="s">
        <v>16145</v>
      </c>
      <c r="H4895" t="s">
        <v>16146</v>
      </c>
    </row>
    <row r="4896" spans="1:8" x14ac:dyDescent="0.2">
      <c r="A4896" s="183" t="s">
        <v>5121</v>
      </c>
      <c r="B4896" t="s">
        <v>5122</v>
      </c>
      <c r="C4896">
        <v>76</v>
      </c>
      <c r="D4896" s="221" t="s">
        <v>3057</v>
      </c>
      <c r="E4896" s="186">
        <v>46293</v>
      </c>
      <c r="F4896" t="s">
        <v>16141</v>
      </c>
      <c r="G4896" s="183" t="s">
        <v>16142</v>
      </c>
      <c r="H4896" t="s">
        <v>16143</v>
      </c>
    </row>
    <row r="4897" spans="1:8" x14ac:dyDescent="0.2">
      <c r="A4897" s="183" t="s">
        <v>5123</v>
      </c>
      <c r="B4897" t="s">
        <v>5124</v>
      </c>
      <c r="C4897">
        <v>105</v>
      </c>
      <c r="D4897" s="221" t="s">
        <v>3057</v>
      </c>
      <c r="E4897" s="186">
        <v>46293</v>
      </c>
      <c r="F4897" t="s">
        <v>16141</v>
      </c>
      <c r="G4897" s="183" t="s">
        <v>16145</v>
      </c>
      <c r="H4897" t="s">
        <v>16146</v>
      </c>
    </row>
    <row r="4898" spans="1:8" x14ac:dyDescent="0.2">
      <c r="A4898" s="183" t="s">
        <v>5123</v>
      </c>
      <c r="B4898" t="s">
        <v>5124</v>
      </c>
      <c r="C4898">
        <v>59</v>
      </c>
      <c r="D4898" s="221" t="s">
        <v>3057</v>
      </c>
      <c r="E4898" s="186">
        <v>46293</v>
      </c>
      <c r="F4898" t="s">
        <v>16141</v>
      </c>
      <c r="G4898" s="183" t="s">
        <v>16142</v>
      </c>
      <c r="H4898" t="s">
        <v>16143</v>
      </c>
    </row>
    <row r="4899" spans="1:8" x14ac:dyDescent="0.2">
      <c r="A4899" s="183" t="s">
        <v>5125</v>
      </c>
      <c r="B4899" t="s">
        <v>5126</v>
      </c>
      <c r="C4899">
        <v>41</v>
      </c>
      <c r="D4899" s="221" t="s">
        <v>3057</v>
      </c>
      <c r="E4899" s="186">
        <v>46293</v>
      </c>
      <c r="F4899" t="s">
        <v>16141</v>
      </c>
      <c r="G4899" s="183" t="s">
        <v>16145</v>
      </c>
      <c r="H4899" t="s">
        <v>16146</v>
      </c>
    </row>
    <row r="4900" spans="1:8" x14ac:dyDescent="0.2">
      <c r="A4900" s="183" t="s">
        <v>5125</v>
      </c>
      <c r="B4900" t="s">
        <v>5126</v>
      </c>
      <c r="C4900">
        <v>66</v>
      </c>
      <c r="D4900" s="221" t="s">
        <v>3057</v>
      </c>
      <c r="E4900" s="186">
        <v>46293</v>
      </c>
      <c r="F4900" t="s">
        <v>16141</v>
      </c>
      <c r="G4900" s="183" t="s">
        <v>16142</v>
      </c>
      <c r="H4900" t="s">
        <v>16143</v>
      </c>
    </row>
    <row r="4901" spans="1:8" x14ac:dyDescent="0.2">
      <c r="A4901" s="183" t="s">
        <v>5127</v>
      </c>
      <c r="B4901" t="s">
        <v>5128</v>
      </c>
      <c r="C4901">
        <v>66</v>
      </c>
      <c r="D4901" s="221" t="s">
        <v>3057</v>
      </c>
      <c r="E4901" s="186">
        <v>46293</v>
      </c>
      <c r="F4901" t="s">
        <v>16141</v>
      </c>
      <c r="G4901" s="183" t="s">
        <v>16145</v>
      </c>
      <c r="H4901" t="s">
        <v>16146</v>
      </c>
    </row>
    <row r="4902" spans="1:8" x14ac:dyDescent="0.2">
      <c r="A4902" s="183" t="s">
        <v>5127</v>
      </c>
      <c r="B4902" t="s">
        <v>5128</v>
      </c>
      <c r="C4902">
        <v>48</v>
      </c>
      <c r="D4902" s="221" t="s">
        <v>3057</v>
      </c>
      <c r="E4902" s="186">
        <v>46293</v>
      </c>
      <c r="F4902" t="s">
        <v>16141</v>
      </c>
      <c r="G4902" s="183" t="s">
        <v>16142</v>
      </c>
      <c r="H4902" t="s">
        <v>16143</v>
      </c>
    </row>
    <row r="4903" spans="1:8" x14ac:dyDescent="0.2">
      <c r="A4903" s="183" t="s">
        <v>5129</v>
      </c>
      <c r="B4903" t="s">
        <v>5130</v>
      </c>
      <c r="C4903">
        <v>63</v>
      </c>
      <c r="D4903" s="221" t="s">
        <v>3057</v>
      </c>
      <c r="E4903" s="186">
        <v>46293</v>
      </c>
      <c r="F4903" t="s">
        <v>16141</v>
      </c>
      <c r="G4903" s="183" t="s">
        <v>16145</v>
      </c>
      <c r="H4903" t="s">
        <v>16146</v>
      </c>
    </row>
    <row r="4904" spans="1:8" x14ac:dyDescent="0.2">
      <c r="A4904" s="183" t="s">
        <v>5129</v>
      </c>
      <c r="B4904" t="s">
        <v>5130</v>
      </c>
      <c r="C4904">
        <v>31</v>
      </c>
      <c r="D4904" s="221" t="s">
        <v>3057</v>
      </c>
      <c r="E4904" s="186">
        <v>46293</v>
      </c>
      <c r="F4904" t="s">
        <v>16141</v>
      </c>
      <c r="G4904" s="183" t="s">
        <v>16142</v>
      </c>
      <c r="H4904" t="s">
        <v>16143</v>
      </c>
    </row>
    <row r="4905" spans="1:8" x14ac:dyDescent="0.2">
      <c r="A4905" s="183" t="s">
        <v>5131</v>
      </c>
      <c r="B4905" t="s">
        <v>5132</v>
      </c>
      <c r="C4905">
        <v>211</v>
      </c>
      <c r="D4905" s="221" t="s">
        <v>3057</v>
      </c>
      <c r="E4905" s="186">
        <v>46293</v>
      </c>
      <c r="F4905" t="s">
        <v>16141</v>
      </c>
      <c r="G4905" s="183" t="s">
        <v>16145</v>
      </c>
      <c r="H4905" t="s">
        <v>16146</v>
      </c>
    </row>
    <row r="4906" spans="1:8" x14ac:dyDescent="0.2">
      <c r="A4906" s="183" t="s">
        <v>5131</v>
      </c>
      <c r="B4906" t="s">
        <v>5132</v>
      </c>
      <c r="C4906">
        <v>89</v>
      </c>
      <c r="D4906" s="221" t="s">
        <v>3057</v>
      </c>
      <c r="E4906" s="186">
        <v>46293</v>
      </c>
      <c r="F4906" t="s">
        <v>16141</v>
      </c>
      <c r="G4906" s="183" t="s">
        <v>16142</v>
      </c>
      <c r="H4906" t="s">
        <v>16143</v>
      </c>
    </row>
    <row r="4907" spans="1:8" x14ac:dyDescent="0.2">
      <c r="A4907" s="183" t="s">
        <v>5133</v>
      </c>
      <c r="B4907" t="s">
        <v>5134</v>
      </c>
      <c r="C4907">
        <v>95</v>
      </c>
      <c r="D4907" s="221" t="s">
        <v>3057</v>
      </c>
      <c r="E4907" s="186">
        <v>46293</v>
      </c>
      <c r="F4907" t="s">
        <v>16141</v>
      </c>
      <c r="G4907" s="183" t="s">
        <v>16145</v>
      </c>
      <c r="H4907" t="s">
        <v>16146</v>
      </c>
    </row>
    <row r="4908" spans="1:8" x14ac:dyDescent="0.2">
      <c r="A4908" s="183" t="s">
        <v>5133</v>
      </c>
      <c r="B4908" t="s">
        <v>5134</v>
      </c>
      <c r="C4908">
        <v>44</v>
      </c>
      <c r="D4908" s="221" t="s">
        <v>3057</v>
      </c>
      <c r="E4908" s="186">
        <v>46293</v>
      </c>
      <c r="F4908" t="s">
        <v>16141</v>
      </c>
      <c r="G4908" s="183" t="s">
        <v>16142</v>
      </c>
      <c r="H4908" t="s">
        <v>16143</v>
      </c>
    </row>
    <row r="4909" spans="1:8" x14ac:dyDescent="0.2">
      <c r="A4909" s="183" t="s">
        <v>5135</v>
      </c>
      <c r="B4909" t="s">
        <v>5136</v>
      </c>
      <c r="C4909">
        <v>132</v>
      </c>
      <c r="D4909" s="221" t="s">
        <v>3057</v>
      </c>
      <c r="E4909" s="186">
        <v>46293</v>
      </c>
      <c r="F4909" t="s">
        <v>16141</v>
      </c>
      <c r="G4909" s="183" t="s">
        <v>16145</v>
      </c>
      <c r="H4909" t="s">
        <v>16146</v>
      </c>
    </row>
    <row r="4910" spans="1:8" x14ac:dyDescent="0.2">
      <c r="A4910" s="183" t="s">
        <v>5135</v>
      </c>
      <c r="B4910" t="s">
        <v>5136</v>
      </c>
      <c r="C4910">
        <v>73</v>
      </c>
      <c r="D4910" s="221" t="s">
        <v>3057</v>
      </c>
      <c r="E4910" s="186">
        <v>46293</v>
      </c>
      <c r="F4910" t="s">
        <v>16141</v>
      </c>
      <c r="G4910" s="183" t="s">
        <v>16142</v>
      </c>
      <c r="H4910" t="s">
        <v>16143</v>
      </c>
    </row>
    <row r="4911" spans="1:8" x14ac:dyDescent="0.2">
      <c r="A4911" s="183" t="s">
        <v>5137</v>
      </c>
      <c r="B4911" t="s">
        <v>5138</v>
      </c>
      <c r="C4911">
        <v>67</v>
      </c>
      <c r="D4911" s="221" t="s">
        <v>3057</v>
      </c>
      <c r="E4911" s="186">
        <v>46293</v>
      </c>
      <c r="F4911" t="s">
        <v>16141</v>
      </c>
      <c r="G4911" s="183" t="s">
        <v>16145</v>
      </c>
      <c r="H4911" t="s">
        <v>16146</v>
      </c>
    </row>
    <row r="4912" spans="1:8" x14ac:dyDescent="0.2">
      <c r="A4912" s="183" t="s">
        <v>5137</v>
      </c>
      <c r="B4912" t="s">
        <v>5138</v>
      </c>
      <c r="C4912">
        <v>62</v>
      </c>
      <c r="D4912" s="221" t="s">
        <v>3057</v>
      </c>
      <c r="E4912" s="186">
        <v>46293</v>
      </c>
      <c r="F4912" t="s">
        <v>16141</v>
      </c>
      <c r="G4912" s="183" t="s">
        <v>16142</v>
      </c>
      <c r="H4912" t="s">
        <v>16143</v>
      </c>
    </row>
    <row r="4913" spans="1:8" x14ac:dyDescent="0.2">
      <c r="A4913" s="183" t="s">
        <v>5139</v>
      </c>
      <c r="B4913" t="s">
        <v>5140</v>
      </c>
      <c r="C4913">
        <v>138</v>
      </c>
      <c r="D4913" s="221" t="s">
        <v>3057</v>
      </c>
      <c r="E4913" s="186">
        <v>46293</v>
      </c>
      <c r="F4913" t="s">
        <v>16141</v>
      </c>
      <c r="G4913" s="183" t="s">
        <v>16145</v>
      </c>
      <c r="H4913" t="s">
        <v>16146</v>
      </c>
    </row>
    <row r="4914" spans="1:8" x14ac:dyDescent="0.2">
      <c r="A4914" s="183" t="s">
        <v>5139</v>
      </c>
      <c r="B4914" t="s">
        <v>5140</v>
      </c>
      <c r="C4914">
        <v>41</v>
      </c>
      <c r="D4914" s="221" t="s">
        <v>3057</v>
      </c>
      <c r="E4914" s="186">
        <v>46293</v>
      </c>
      <c r="F4914" t="s">
        <v>16141</v>
      </c>
      <c r="G4914" s="183" t="s">
        <v>16142</v>
      </c>
      <c r="H4914" t="s">
        <v>16143</v>
      </c>
    </row>
    <row r="4915" spans="1:8" x14ac:dyDescent="0.2">
      <c r="A4915" s="183" t="s">
        <v>5141</v>
      </c>
      <c r="B4915" t="s">
        <v>5142</v>
      </c>
      <c r="C4915">
        <v>164</v>
      </c>
      <c r="D4915" s="221" t="s">
        <v>3057</v>
      </c>
      <c r="E4915" s="186">
        <v>46293</v>
      </c>
      <c r="F4915" t="s">
        <v>16141</v>
      </c>
      <c r="G4915" s="183" t="s">
        <v>16145</v>
      </c>
      <c r="H4915" t="s">
        <v>16146</v>
      </c>
    </row>
    <row r="4916" spans="1:8" x14ac:dyDescent="0.2">
      <c r="A4916" s="183" t="s">
        <v>5141</v>
      </c>
      <c r="B4916" t="s">
        <v>5142</v>
      </c>
      <c r="C4916">
        <v>21</v>
      </c>
      <c r="D4916" s="221" t="s">
        <v>3057</v>
      </c>
      <c r="E4916" s="186">
        <v>46293</v>
      </c>
      <c r="F4916" t="s">
        <v>16141</v>
      </c>
      <c r="G4916" s="183" t="s">
        <v>16142</v>
      </c>
      <c r="H4916" t="s">
        <v>16143</v>
      </c>
    </row>
    <row r="4917" spans="1:8" x14ac:dyDescent="0.2">
      <c r="A4917" s="183" t="s">
        <v>5143</v>
      </c>
      <c r="B4917" t="s">
        <v>5144</v>
      </c>
      <c r="C4917">
        <v>42</v>
      </c>
      <c r="D4917" s="221" t="s">
        <v>3057</v>
      </c>
      <c r="E4917" s="186">
        <v>46293</v>
      </c>
      <c r="F4917" t="s">
        <v>16141</v>
      </c>
      <c r="G4917" s="183" t="s">
        <v>16145</v>
      </c>
      <c r="H4917" t="s">
        <v>16146</v>
      </c>
    </row>
    <row r="4918" spans="1:8" x14ac:dyDescent="0.2">
      <c r="A4918" s="183" t="s">
        <v>5143</v>
      </c>
      <c r="B4918" t="s">
        <v>5144</v>
      </c>
      <c r="C4918">
        <v>41</v>
      </c>
      <c r="D4918" s="221" t="s">
        <v>3057</v>
      </c>
      <c r="E4918" s="186">
        <v>46293</v>
      </c>
      <c r="F4918" t="s">
        <v>16141</v>
      </c>
      <c r="G4918" s="183" t="s">
        <v>16142</v>
      </c>
      <c r="H4918" t="s">
        <v>16143</v>
      </c>
    </row>
    <row r="4919" spans="1:8" x14ac:dyDescent="0.2">
      <c r="A4919" s="183" t="s">
        <v>5145</v>
      </c>
      <c r="B4919" t="s">
        <v>5146</v>
      </c>
      <c r="C4919">
        <v>39</v>
      </c>
      <c r="D4919" s="221" t="s">
        <v>3057</v>
      </c>
      <c r="E4919" s="186">
        <v>46293</v>
      </c>
      <c r="F4919" t="s">
        <v>16141</v>
      </c>
      <c r="G4919" s="183" t="s">
        <v>16145</v>
      </c>
      <c r="H4919" t="s">
        <v>16146</v>
      </c>
    </row>
    <row r="4920" spans="1:8" x14ac:dyDescent="0.2">
      <c r="A4920" s="183" t="s">
        <v>5145</v>
      </c>
      <c r="B4920" t="s">
        <v>5146</v>
      </c>
      <c r="C4920">
        <v>57</v>
      </c>
      <c r="D4920" s="221" t="s">
        <v>3057</v>
      </c>
      <c r="E4920" s="186">
        <v>46293</v>
      </c>
      <c r="F4920" t="s">
        <v>16141</v>
      </c>
      <c r="G4920" s="183" t="s">
        <v>16142</v>
      </c>
      <c r="H4920" t="s">
        <v>16143</v>
      </c>
    </row>
    <row r="4921" spans="1:8" x14ac:dyDescent="0.2">
      <c r="A4921" s="183" t="s">
        <v>5147</v>
      </c>
      <c r="B4921" t="s">
        <v>5148</v>
      </c>
      <c r="C4921">
        <v>56</v>
      </c>
      <c r="D4921" s="221" t="s">
        <v>3057</v>
      </c>
      <c r="E4921" s="186">
        <v>46293</v>
      </c>
      <c r="F4921" t="s">
        <v>16141</v>
      </c>
      <c r="G4921" s="183" t="s">
        <v>16145</v>
      </c>
      <c r="H4921" t="s">
        <v>16146</v>
      </c>
    </row>
    <row r="4922" spans="1:8" x14ac:dyDescent="0.2">
      <c r="A4922" s="183" t="s">
        <v>5147</v>
      </c>
      <c r="B4922" t="s">
        <v>5148</v>
      </c>
      <c r="C4922">
        <v>40</v>
      </c>
      <c r="D4922" s="221" t="s">
        <v>3057</v>
      </c>
      <c r="E4922" s="186">
        <v>46293</v>
      </c>
      <c r="F4922" t="s">
        <v>16141</v>
      </c>
      <c r="G4922" s="183" t="s">
        <v>16142</v>
      </c>
      <c r="H4922" t="s">
        <v>16143</v>
      </c>
    </row>
    <row r="4923" spans="1:8" x14ac:dyDescent="0.2">
      <c r="A4923" s="183" t="s">
        <v>5149</v>
      </c>
      <c r="B4923" t="s">
        <v>5150</v>
      </c>
      <c r="C4923">
        <v>87</v>
      </c>
      <c r="D4923" s="221" t="s">
        <v>3057</v>
      </c>
      <c r="E4923" s="186">
        <v>46293</v>
      </c>
      <c r="F4923" t="s">
        <v>16141</v>
      </c>
      <c r="G4923" s="183" t="s">
        <v>16145</v>
      </c>
      <c r="H4923" t="s">
        <v>16146</v>
      </c>
    </row>
    <row r="4924" spans="1:8" x14ac:dyDescent="0.2">
      <c r="A4924" s="183" t="s">
        <v>5149</v>
      </c>
      <c r="B4924" t="s">
        <v>5150</v>
      </c>
      <c r="C4924">
        <v>60</v>
      </c>
      <c r="D4924" s="221" t="s">
        <v>3057</v>
      </c>
      <c r="E4924" s="186">
        <v>46293</v>
      </c>
      <c r="F4924" t="s">
        <v>16141</v>
      </c>
      <c r="G4924" s="183" t="s">
        <v>16142</v>
      </c>
      <c r="H4924" t="s">
        <v>16143</v>
      </c>
    </row>
    <row r="4925" spans="1:8" x14ac:dyDescent="0.2">
      <c r="A4925" s="183" t="s">
        <v>13769</v>
      </c>
      <c r="B4925" t="s">
        <v>13770</v>
      </c>
      <c r="C4925">
        <v>36</v>
      </c>
      <c r="D4925" s="221" t="s">
        <v>3057</v>
      </c>
      <c r="E4925" s="186">
        <v>46293</v>
      </c>
      <c r="F4925" t="s">
        <v>16141</v>
      </c>
      <c r="G4925" s="183" t="s">
        <v>16145</v>
      </c>
      <c r="H4925" t="s">
        <v>16146</v>
      </c>
    </row>
    <row r="4926" spans="1:8" x14ac:dyDescent="0.2">
      <c r="A4926" s="183" t="s">
        <v>13771</v>
      </c>
      <c r="B4926" t="s">
        <v>13772</v>
      </c>
      <c r="C4926">
        <v>95</v>
      </c>
      <c r="D4926" s="221" t="s">
        <v>3057</v>
      </c>
      <c r="E4926" s="186">
        <v>46293</v>
      </c>
      <c r="F4926" t="s">
        <v>16141</v>
      </c>
      <c r="G4926" s="183" t="s">
        <v>16145</v>
      </c>
      <c r="H4926" t="s">
        <v>16146</v>
      </c>
    </row>
    <row r="4927" spans="1:8" x14ac:dyDescent="0.2">
      <c r="A4927" s="183" t="s">
        <v>5151</v>
      </c>
      <c r="B4927" t="s">
        <v>5152</v>
      </c>
      <c r="C4927">
        <v>191</v>
      </c>
      <c r="D4927" s="221" t="s">
        <v>3057</v>
      </c>
      <c r="E4927" s="186">
        <v>46293</v>
      </c>
      <c r="F4927" t="s">
        <v>16141</v>
      </c>
      <c r="G4927" s="183" t="s">
        <v>16145</v>
      </c>
      <c r="H4927" t="s">
        <v>16146</v>
      </c>
    </row>
    <row r="4928" spans="1:8" x14ac:dyDescent="0.2">
      <c r="A4928" s="183" t="s">
        <v>5151</v>
      </c>
      <c r="B4928" t="s">
        <v>5152</v>
      </c>
      <c r="C4928">
        <v>59</v>
      </c>
      <c r="D4928" s="221" t="s">
        <v>3057</v>
      </c>
      <c r="E4928" s="186">
        <v>46293</v>
      </c>
      <c r="F4928" t="s">
        <v>16141</v>
      </c>
      <c r="G4928" s="183" t="s">
        <v>16142</v>
      </c>
      <c r="H4928" t="s">
        <v>16143</v>
      </c>
    </row>
    <row r="4929" spans="1:8" x14ac:dyDescent="0.2">
      <c r="A4929" s="183" t="s">
        <v>5153</v>
      </c>
      <c r="B4929" t="s">
        <v>5154</v>
      </c>
      <c r="C4929">
        <v>147</v>
      </c>
      <c r="D4929" s="221" t="s">
        <v>3057</v>
      </c>
      <c r="E4929" s="186">
        <v>46293</v>
      </c>
      <c r="F4929" t="s">
        <v>16141</v>
      </c>
      <c r="G4929" s="183" t="s">
        <v>16145</v>
      </c>
      <c r="H4929" t="s">
        <v>16146</v>
      </c>
    </row>
    <row r="4930" spans="1:8" x14ac:dyDescent="0.2">
      <c r="A4930" s="183" t="s">
        <v>5153</v>
      </c>
      <c r="B4930" t="s">
        <v>5154</v>
      </c>
      <c r="C4930">
        <v>34</v>
      </c>
      <c r="D4930" s="221" t="s">
        <v>3057</v>
      </c>
      <c r="E4930" s="186">
        <v>46293</v>
      </c>
      <c r="F4930" t="s">
        <v>16141</v>
      </c>
      <c r="G4930" s="183" t="s">
        <v>16142</v>
      </c>
      <c r="H4930" t="s">
        <v>16143</v>
      </c>
    </row>
    <row r="4931" spans="1:8" x14ac:dyDescent="0.2">
      <c r="A4931" s="183" t="s">
        <v>5155</v>
      </c>
      <c r="B4931" t="s">
        <v>5156</v>
      </c>
      <c r="C4931">
        <v>119</v>
      </c>
      <c r="D4931" s="221" t="s">
        <v>3057</v>
      </c>
      <c r="E4931" s="186">
        <v>46293</v>
      </c>
      <c r="F4931" t="s">
        <v>16141</v>
      </c>
      <c r="G4931" s="183" t="s">
        <v>16145</v>
      </c>
      <c r="H4931" t="s">
        <v>16146</v>
      </c>
    </row>
    <row r="4932" spans="1:8" x14ac:dyDescent="0.2">
      <c r="A4932" s="183" t="s">
        <v>5155</v>
      </c>
      <c r="B4932" t="s">
        <v>5156</v>
      </c>
      <c r="C4932">
        <v>74</v>
      </c>
      <c r="D4932" s="221" t="s">
        <v>3057</v>
      </c>
      <c r="E4932" s="186">
        <v>46293</v>
      </c>
      <c r="F4932" t="s">
        <v>16141</v>
      </c>
      <c r="G4932" s="183" t="s">
        <v>16142</v>
      </c>
      <c r="H4932" t="s">
        <v>16143</v>
      </c>
    </row>
    <row r="4933" spans="1:8" x14ac:dyDescent="0.2">
      <c r="A4933" s="183" t="s">
        <v>5157</v>
      </c>
      <c r="B4933" t="s">
        <v>5158</v>
      </c>
      <c r="C4933">
        <v>139</v>
      </c>
      <c r="D4933" s="221" t="s">
        <v>3057</v>
      </c>
      <c r="E4933" s="186">
        <v>46293</v>
      </c>
      <c r="F4933" t="s">
        <v>16141</v>
      </c>
      <c r="G4933" s="183" t="s">
        <v>16145</v>
      </c>
      <c r="H4933" t="s">
        <v>16146</v>
      </c>
    </row>
    <row r="4934" spans="1:8" x14ac:dyDescent="0.2">
      <c r="A4934" s="183" t="s">
        <v>5157</v>
      </c>
      <c r="B4934" t="s">
        <v>5158</v>
      </c>
      <c r="C4934">
        <v>62</v>
      </c>
      <c r="D4934" s="221" t="s">
        <v>3057</v>
      </c>
      <c r="E4934" s="186">
        <v>46293</v>
      </c>
      <c r="F4934" t="s">
        <v>16141</v>
      </c>
      <c r="G4934" s="183" t="s">
        <v>16142</v>
      </c>
      <c r="H4934" t="s">
        <v>16143</v>
      </c>
    </row>
    <row r="4935" spans="1:8" x14ac:dyDescent="0.2">
      <c r="A4935" s="183" t="s">
        <v>5159</v>
      </c>
      <c r="B4935" t="s">
        <v>5160</v>
      </c>
      <c r="C4935">
        <v>104</v>
      </c>
      <c r="D4935" s="221" t="s">
        <v>3057</v>
      </c>
      <c r="E4935" s="186">
        <v>46293</v>
      </c>
      <c r="F4935" t="s">
        <v>16141</v>
      </c>
      <c r="G4935" s="183" t="s">
        <v>16145</v>
      </c>
      <c r="H4935" t="s">
        <v>16146</v>
      </c>
    </row>
    <row r="4936" spans="1:8" x14ac:dyDescent="0.2">
      <c r="A4936" s="183" t="s">
        <v>5159</v>
      </c>
      <c r="B4936" t="s">
        <v>5160</v>
      </c>
      <c r="C4936">
        <v>27</v>
      </c>
      <c r="D4936" s="221" t="s">
        <v>3057</v>
      </c>
      <c r="E4936" s="186">
        <v>46293</v>
      </c>
      <c r="F4936" t="s">
        <v>16141</v>
      </c>
      <c r="G4936" s="183" t="s">
        <v>16142</v>
      </c>
      <c r="H4936" t="s">
        <v>16143</v>
      </c>
    </row>
    <row r="4937" spans="1:8" x14ac:dyDescent="0.2">
      <c r="A4937" s="183" t="s">
        <v>5161</v>
      </c>
      <c r="B4937" t="s">
        <v>5162</v>
      </c>
      <c r="C4937">
        <v>216</v>
      </c>
      <c r="D4937" s="221" t="s">
        <v>3057</v>
      </c>
      <c r="E4937" s="186">
        <v>46293</v>
      </c>
      <c r="F4937" t="s">
        <v>16141</v>
      </c>
      <c r="G4937" s="183" t="s">
        <v>16145</v>
      </c>
      <c r="H4937" t="s">
        <v>16146</v>
      </c>
    </row>
    <row r="4938" spans="1:8" x14ac:dyDescent="0.2">
      <c r="A4938" s="183" t="s">
        <v>5161</v>
      </c>
      <c r="B4938" t="s">
        <v>5162</v>
      </c>
      <c r="C4938">
        <v>37</v>
      </c>
      <c r="D4938" s="221" t="s">
        <v>3057</v>
      </c>
      <c r="E4938" s="186">
        <v>46293</v>
      </c>
      <c r="F4938" t="s">
        <v>16141</v>
      </c>
      <c r="G4938" s="183" t="s">
        <v>16142</v>
      </c>
      <c r="H4938" t="s">
        <v>16143</v>
      </c>
    </row>
    <row r="4939" spans="1:8" x14ac:dyDescent="0.2">
      <c r="A4939" s="183" t="s">
        <v>5163</v>
      </c>
      <c r="B4939" t="s">
        <v>5164</v>
      </c>
      <c r="C4939">
        <v>268</v>
      </c>
      <c r="D4939" s="221" t="s">
        <v>3057</v>
      </c>
      <c r="E4939" s="186">
        <v>46293</v>
      </c>
      <c r="F4939" t="s">
        <v>16141</v>
      </c>
      <c r="G4939" s="183" t="s">
        <v>16145</v>
      </c>
      <c r="H4939" t="s">
        <v>16146</v>
      </c>
    </row>
    <row r="4940" spans="1:8" x14ac:dyDescent="0.2">
      <c r="A4940" s="183" t="s">
        <v>5163</v>
      </c>
      <c r="B4940" t="s">
        <v>5164</v>
      </c>
      <c r="C4940">
        <v>58</v>
      </c>
      <c r="D4940" s="221" t="s">
        <v>3057</v>
      </c>
      <c r="E4940" s="186">
        <v>46293</v>
      </c>
      <c r="F4940" t="s">
        <v>16141</v>
      </c>
      <c r="G4940" s="183" t="s">
        <v>16142</v>
      </c>
      <c r="H4940" t="s">
        <v>16143</v>
      </c>
    </row>
    <row r="4941" spans="1:8" x14ac:dyDescent="0.2">
      <c r="A4941" s="183" t="s">
        <v>5165</v>
      </c>
      <c r="B4941" t="s">
        <v>5166</v>
      </c>
      <c r="C4941">
        <v>137</v>
      </c>
      <c r="D4941" s="221" t="s">
        <v>3057</v>
      </c>
      <c r="E4941" s="186">
        <v>46293</v>
      </c>
      <c r="F4941" t="s">
        <v>16141</v>
      </c>
      <c r="G4941" s="183" t="s">
        <v>16145</v>
      </c>
      <c r="H4941" t="s">
        <v>16146</v>
      </c>
    </row>
    <row r="4942" spans="1:8" x14ac:dyDescent="0.2">
      <c r="A4942" s="183" t="s">
        <v>5165</v>
      </c>
      <c r="B4942" t="s">
        <v>5166</v>
      </c>
      <c r="C4942">
        <v>73</v>
      </c>
      <c r="D4942" s="221" t="s">
        <v>3057</v>
      </c>
      <c r="E4942" s="186">
        <v>46293</v>
      </c>
      <c r="F4942" t="s">
        <v>16141</v>
      </c>
      <c r="G4942" s="183" t="s">
        <v>16142</v>
      </c>
      <c r="H4942" t="s">
        <v>16143</v>
      </c>
    </row>
    <row r="4943" spans="1:8" x14ac:dyDescent="0.2">
      <c r="A4943" s="183" t="s">
        <v>5167</v>
      </c>
      <c r="B4943" t="s">
        <v>5168</v>
      </c>
      <c r="C4943">
        <v>118</v>
      </c>
      <c r="D4943" s="221" t="s">
        <v>3057</v>
      </c>
      <c r="E4943" s="186">
        <v>46293</v>
      </c>
      <c r="F4943" t="s">
        <v>16141</v>
      </c>
      <c r="G4943" s="183" t="s">
        <v>16145</v>
      </c>
      <c r="H4943" t="s">
        <v>16146</v>
      </c>
    </row>
    <row r="4944" spans="1:8" x14ac:dyDescent="0.2">
      <c r="A4944" s="183" t="s">
        <v>5167</v>
      </c>
      <c r="B4944" t="s">
        <v>5168</v>
      </c>
      <c r="C4944">
        <v>71</v>
      </c>
      <c r="D4944" s="221" t="s">
        <v>3057</v>
      </c>
      <c r="E4944" s="186">
        <v>46293</v>
      </c>
      <c r="F4944" t="s">
        <v>16141</v>
      </c>
      <c r="G4944" s="183" t="s">
        <v>16142</v>
      </c>
      <c r="H4944" t="s">
        <v>16143</v>
      </c>
    </row>
    <row r="4945" spans="1:8" x14ac:dyDescent="0.2">
      <c r="A4945" s="183" t="s">
        <v>5169</v>
      </c>
      <c r="B4945" t="s">
        <v>5170</v>
      </c>
      <c r="C4945">
        <v>72</v>
      </c>
      <c r="D4945" s="221" t="s">
        <v>3057</v>
      </c>
      <c r="E4945" s="186">
        <v>46293</v>
      </c>
      <c r="F4945" t="s">
        <v>16141</v>
      </c>
      <c r="G4945" s="183" t="s">
        <v>16145</v>
      </c>
      <c r="H4945" t="s">
        <v>16146</v>
      </c>
    </row>
    <row r="4946" spans="1:8" x14ac:dyDescent="0.2">
      <c r="A4946" s="183" t="s">
        <v>5169</v>
      </c>
      <c r="B4946" t="s">
        <v>5170</v>
      </c>
      <c r="C4946">
        <v>46</v>
      </c>
      <c r="D4946" s="221" t="s">
        <v>3057</v>
      </c>
      <c r="E4946" s="186">
        <v>46293</v>
      </c>
      <c r="F4946" t="s">
        <v>16141</v>
      </c>
      <c r="G4946" s="183" t="s">
        <v>16142</v>
      </c>
      <c r="H4946" t="s">
        <v>16143</v>
      </c>
    </row>
    <row r="4947" spans="1:8" x14ac:dyDescent="0.2">
      <c r="A4947" s="183" t="s">
        <v>5171</v>
      </c>
      <c r="B4947" t="s">
        <v>5172</v>
      </c>
      <c r="C4947">
        <v>73</v>
      </c>
      <c r="D4947" s="221" t="s">
        <v>3057</v>
      </c>
      <c r="E4947" s="186">
        <v>46293</v>
      </c>
      <c r="F4947" t="s">
        <v>16141</v>
      </c>
      <c r="G4947" s="183" t="s">
        <v>16145</v>
      </c>
      <c r="H4947" t="s">
        <v>16146</v>
      </c>
    </row>
    <row r="4948" spans="1:8" x14ac:dyDescent="0.2">
      <c r="A4948" s="183" t="s">
        <v>5171</v>
      </c>
      <c r="B4948" t="s">
        <v>5172</v>
      </c>
      <c r="C4948">
        <v>47</v>
      </c>
      <c r="D4948" s="221" t="s">
        <v>3057</v>
      </c>
      <c r="E4948" s="186">
        <v>46293</v>
      </c>
      <c r="F4948" t="s">
        <v>16141</v>
      </c>
      <c r="G4948" s="183" t="s">
        <v>16142</v>
      </c>
      <c r="H4948" t="s">
        <v>16143</v>
      </c>
    </row>
    <row r="4949" spans="1:8" x14ac:dyDescent="0.2">
      <c r="A4949" s="183" t="s">
        <v>5173</v>
      </c>
      <c r="B4949" t="s">
        <v>5174</v>
      </c>
      <c r="C4949">
        <v>52</v>
      </c>
      <c r="D4949" s="221" t="s">
        <v>3057</v>
      </c>
      <c r="E4949" s="186">
        <v>46293</v>
      </c>
      <c r="F4949" t="s">
        <v>16141</v>
      </c>
      <c r="G4949" s="183" t="s">
        <v>16145</v>
      </c>
      <c r="H4949" t="s">
        <v>16146</v>
      </c>
    </row>
    <row r="4950" spans="1:8" x14ac:dyDescent="0.2">
      <c r="A4950" s="183" t="s">
        <v>5173</v>
      </c>
      <c r="B4950" t="s">
        <v>5174</v>
      </c>
      <c r="C4950">
        <v>29</v>
      </c>
      <c r="D4950" s="221" t="s">
        <v>3057</v>
      </c>
      <c r="E4950" s="186">
        <v>46293</v>
      </c>
      <c r="F4950" t="s">
        <v>16141</v>
      </c>
      <c r="G4950" s="183" t="s">
        <v>16142</v>
      </c>
      <c r="H4950" t="s">
        <v>16143</v>
      </c>
    </row>
    <row r="4951" spans="1:8" x14ac:dyDescent="0.2">
      <c r="A4951" s="183" t="s">
        <v>5175</v>
      </c>
      <c r="B4951" t="s">
        <v>5176</v>
      </c>
      <c r="C4951">
        <v>71</v>
      </c>
      <c r="D4951" s="221" t="s">
        <v>3057</v>
      </c>
      <c r="E4951" s="186">
        <v>46293</v>
      </c>
      <c r="F4951" t="s">
        <v>16141</v>
      </c>
      <c r="G4951" s="183" t="s">
        <v>16145</v>
      </c>
      <c r="H4951" t="s">
        <v>16146</v>
      </c>
    </row>
    <row r="4952" spans="1:8" x14ac:dyDescent="0.2">
      <c r="A4952" s="183" t="s">
        <v>5175</v>
      </c>
      <c r="B4952" t="s">
        <v>5176</v>
      </c>
      <c r="C4952">
        <v>40</v>
      </c>
      <c r="D4952" s="221" t="s">
        <v>3057</v>
      </c>
      <c r="E4952" s="186">
        <v>46293</v>
      </c>
      <c r="F4952" t="s">
        <v>16141</v>
      </c>
      <c r="G4952" s="183" t="s">
        <v>16142</v>
      </c>
      <c r="H4952" t="s">
        <v>16143</v>
      </c>
    </row>
    <row r="4953" spans="1:8" x14ac:dyDescent="0.2">
      <c r="A4953" s="183" t="s">
        <v>5177</v>
      </c>
      <c r="B4953" t="s">
        <v>5178</v>
      </c>
      <c r="C4953">
        <v>155</v>
      </c>
      <c r="D4953" s="221" t="s">
        <v>3057</v>
      </c>
      <c r="E4953" s="186">
        <v>46293</v>
      </c>
      <c r="F4953" t="s">
        <v>16141</v>
      </c>
      <c r="G4953" s="183" t="s">
        <v>16145</v>
      </c>
      <c r="H4953" t="s">
        <v>16146</v>
      </c>
    </row>
    <row r="4954" spans="1:8" x14ac:dyDescent="0.2">
      <c r="A4954" s="183" t="s">
        <v>5177</v>
      </c>
      <c r="B4954" t="s">
        <v>5178</v>
      </c>
      <c r="C4954">
        <v>38</v>
      </c>
      <c r="D4954" s="221" t="s">
        <v>3057</v>
      </c>
      <c r="E4954" s="186">
        <v>46293</v>
      </c>
      <c r="F4954" t="s">
        <v>16141</v>
      </c>
      <c r="G4954" s="183" t="s">
        <v>16142</v>
      </c>
      <c r="H4954" t="s">
        <v>16143</v>
      </c>
    </row>
    <row r="4955" spans="1:8" x14ac:dyDescent="0.2">
      <c r="A4955" s="183" t="s">
        <v>5179</v>
      </c>
      <c r="B4955" t="s">
        <v>5180</v>
      </c>
      <c r="C4955">
        <v>120</v>
      </c>
      <c r="D4955" s="221" t="s">
        <v>3057</v>
      </c>
      <c r="E4955" s="186">
        <v>46293</v>
      </c>
      <c r="F4955" t="s">
        <v>16141</v>
      </c>
      <c r="G4955" s="183" t="s">
        <v>16145</v>
      </c>
      <c r="H4955" t="s">
        <v>16146</v>
      </c>
    </row>
    <row r="4956" spans="1:8" x14ac:dyDescent="0.2">
      <c r="A4956" s="183" t="s">
        <v>5179</v>
      </c>
      <c r="B4956" t="s">
        <v>5180</v>
      </c>
      <c r="C4956">
        <v>73</v>
      </c>
      <c r="D4956" s="221" t="s">
        <v>3057</v>
      </c>
      <c r="E4956" s="186">
        <v>46293</v>
      </c>
      <c r="F4956" t="s">
        <v>16141</v>
      </c>
      <c r="G4956" s="183" t="s">
        <v>16142</v>
      </c>
      <c r="H4956" t="s">
        <v>16143</v>
      </c>
    </row>
    <row r="4957" spans="1:8" x14ac:dyDescent="0.2">
      <c r="A4957" s="183" t="s">
        <v>5181</v>
      </c>
      <c r="B4957" t="s">
        <v>5182</v>
      </c>
      <c r="C4957">
        <v>162</v>
      </c>
      <c r="D4957" s="221" t="s">
        <v>3057</v>
      </c>
      <c r="E4957" s="186">
        <v>46293</v>
      </c>
      <c r="F4957" t="s">
        <v>16141</v>
      </c>
      <c r="G4957" s="183" t="s">
        <v>16145</v>
      </c>
      <c r="H4957" t="s">
        <v>16146</v>
      </c>
    </row>
    <row r="4958" spans="1:8" x14ac:dyDescent="0.2">
      <c r="A4958" s="183" t="s">
        <v>5181</v>
      </c>
      <c r="B4958" t="s">
        <v>5182</v>
      </c>
      <c r="C4958">
        <v>19</v>
      </c>
      <c r="D4958" s="221" t="s">
        <v>3057</v>
      </c>
      <c r="E4958" s="186">
        <v>46293</v>
      </c>
      <c r="F4958" t="s">
        <v>16141</v>
      </c>
      <c r="G4958" s="183" t="s">
        <v>16142</v>
      </c>
      <c r="H4958" t="s">
        <v>16143</v>
      </c>
    </row>
    <row r="4959" spans="1:8" x14ac:dyDescent="0.2">
      <c r="A4959" s="183" t="s">
        <v>5183</v>
      </c>
      <c r="B4959" t="s">
        <v>3049</v>
      </c>
      <c r="C4959">
        <v>168</v>
      </c>
      <c r="D4959" s="221" t="s">
        <v>3057</v>
      </c>
      <c r="E4959" s="186">
        <v>46293</v>
      </c>
      <c r="F4959" t="s">
        <v>16141</v>
      </c>
      <c r="G4959" s="183" t="s">
        <v>16145</v>
      </c>
      <c r="H4959" t="s">
        <v>16146</v>
      </c>
    </row>
    <row r="4960" spans="1:8" x14ac:dyDescent="0.2">
      <c r="A4960" s="183" t="s">
        <v>5183</v>
      </c>
      <c r="B4960" t="s">
        <v>3049</v>
      </c>
      <c r="C4960">
        <v>16</v>
      </c>
      <c r="D4960" s="221" t="s">
        <v>3057</v>
      </c>
      <c r="E4960" s="186">
        <v>46293</v>
      </c>
      <c r="F4960" t="s">
        <v>16141</v>
      </c>
      <c r="G4960" s="183" t="s">
        <v>16142</v>
      </c>
      <c r="H4960" t="s">
        <v>16143</v>
      </c>
    </row>
    <row r="4961" spans="1:8" x14ac:dyDescent="0.2">
      <c r="A4961" s="183" t="s">
        <v>5184</v>
      </c>
      <c r="B4961" t="s">
        <v>5185</v>
      </c>
      <c r="C4961">
        <v>117</v>
      </c>
      <c r="D4961" s="221" t="s">
        <v>3057</v>
      </c>
      <c r="E4961" s="186">
        <v>46293</v>
      </c>
      <c r="F4961" t="s">
        <v>16141</v>
      </c>
      <c r="G4961" s="183" t="s">
        <v>16145</v>
      </c>
      <c r="H4961" t="s">
        <v>16146</v>
      </c>
    </row>
    <row r="4962" spans="1:8" x14ac:dyDescent="0.2">
      <c r="A4962" s="183" t="s">
        <v>5184</v>
      </c>
      <c r="B4962" t="s">
        <v>5185</v>
      </c>
      <c r="C4962">
        <v>14</v>
      </c>
      <c r="D4962" s="221" t="s">
        <v>3057</v>
      </c>
      <c r="E4962" s="186">
        <v>46293</v>
      </c>
      <c r="F4962" t="s">
        <v>16141</v>
      </c>
      <c r="G4962" s="183" t="s">
        <v>16142</v>
      </c>
      <c r="H4962" t="s">
        <v>16143</v>
      </c>
    </row>
    <row r="4963" spans="1:8" x14ac:dyDescent="0.2">
      <c r="A4963" s="183" t="s">
        <v>5186</v>
      </c>
      <c r="B4963" t="s">
        <v>5187</v>
      </c>
      <c r="C4963">
        <v>137</v>
      </c>
      <c r="D4963" s="221" t="s">
        <v>3057</v>
      </c>
      <c r="E4963" s="186">
        <v>46293</v>
      </c>
      <c r="F4963" t="s">
        <v>16141</v>
      </c>
      <c r="G4963" s="183" t="s">
        <v>16145</v>
      </c>
      <c r="H4963" t="s">
        <v>16146</v>
      </c>
    </row>
    <row r="4964" spans="1:8" x14ac:dyDescent="0.2">
      <c r="A4964" s="183" t="s">
        <v>5186</v>
      </c>
      <c r="B4964" t="s">
        <v>5187</v>
      </c>
      <c r="C4964">
        <v>31</v>
      </c>
      <c r="D4964" s="221" t="s">
        <v>3057</v>
      </c>
      <c r="E4964" s="186">
        <v>46293</v>
      </c>
      <c r="F4964" t="s">
        <v>16141</v>
      </c>
      <c r="G4964" s="183" t="s">
        <v>16142</v>
      </c>
      <c r="H4964" t="s">
        <v>16143</v>
      </c>
    </row>
    <row r="4965" spans="1:8" x14ac:dyDescent="0.2">
      <c r="A4965" s="183" t="s">
        <v>5188</v>
      </c>
      <c r="B4965" t="s">
        <v>3486</v>
      </c>
      <c r="C4965">
        <v>46</v>
      </c>
      <c r="D4965" s="221" t="s">
        <v>3057</v>
      </c>
      <c r="E4965" s="186">
        <v>46293</v>
      </c>
      <c r="F4965" t="s">
        <v>16141</v>
      </c>
      <c r="G4965" s="183" t="s">
        <v>16145</v>
      </c>
      <c r="H4965" t="s">
        <v>16146</v>
      </c>
    </row>
    <row r="4966" spans="1:8" x14ac:dyDescent="0.2">
      <c r="A4966" s="183" t="s">
        <v>5188</v>
      </c>
      <c r="B4966" t="s">
        <v>3486</v>
      </c>
      <c r="C4966">
        <v>9</v>
      </c>
      <c r="D4966" s="221" t="s">
        <v>3057</v>
      </c>
      <c r="E4966" s="186">
        <v>46293</v>
      </c>
      <c r="F4966" t="s">
        <v>16141</v>
      </c>
      <c r="G4966" s="183" t="s">
        <v>16142</v>
      </c>
      <c r="H4966" t="s">
        <v>16143</v>
      </c>
    </row>
    <row r="4967" spans="1:8" x14ac:dyDescent="0.2">
      <c r="A4967" s="183" t="s">
        <v>5189</v>
      </c>
      <c r="B4967" t="s">
        <v>5190</v>
      </c>
      <c r="C4967">
        <v>33</v>
      </c>
      <c r="D4967" s="221" t="s">
        <v>3057</v>
      </c>
      <c r="E4967" s="186">
        <v>46293</v>
      </c>
      <c r="F4967" t="s">
        <v>16141</v>
      </c>
      <c r="G4967" s="183" t="s">
        <v>16145</v>
      </c>
      <c r="H4967" t="s">
        <v>16146</v>
      </c>
    </row>
    <row r="4968" spans="1:8" x14ac:dyDescent="0.2">
      <c r="A4968" s="183" t="s">
        <v>5189</v>
      </c>
      <c r="B4968" t="s">
        <v>5190</v>
      </c>
      <c r="C4968">
        <v>33</v>
      </c>
      <c r="D4968" s="221" t="s">
        <v>3057</v>
      </c>
      <c r="E4968" s="186">
        <v>46293</v>
      </c>
      <c r="F4968" t="s">
        <v>16141</v>
      </c>
      <c r="G4968" s="183" t="s">
        <v>16142</v>
      </c>
      <c r="H4968" t="s">
        <v>16143</v>
      </c>
    </row>
    <row r="4969" spans="1:8" x14ac:dyDescent="0.2">
      <c r="A4969" s="183" t="s">
        <v>5191</v>
      </c>
      <c r="B4969" t="s">
        <v>5192</v>
      </c>
      <c r="C4969">
        <v>94</v>
      </c>
      <c r="D4969" s="221" t="s">
        <v>3057</v>
      </c>
      <c r="E4969" s="186">
        <v>46293</v>
      </c>
      <c r="F4969" t="s">
        <v>16141</v>
      </c>
      <c r="G4969" s="183" t="s">
        <v>16145</v>
      </c>
      <c r="H4969" t="s">
        <v>16146</v>
      </c>
    </row>
    <row r="4970" spans="1:8" x14ac:dyDescent="0.2">
      <c r="A4970" s="183" t="s">
        <v>5191</v>
      </c>
      <c r="B4970" t="s">
        <v>5192</v>
      </c>
      <c r="C4970">
        <v>12</v>
      </c>
      <c r="D4970" s="221" t="s">
        <v>3057</v>
      </c>
      <c r="E4970" s="186">
        <v>46293</v>
      </c>
      <c r="F4970" t="s">
        <v>16141</v>
      </c>
      <c r="G4970" s="183" t="s">
        <v>16142</v>
      </c>
      <c r="H4970" t="s">
        <v>16143</v>
      </c>
    </row>
    <row r="4971" spans="1:8" x14ac:dyDescent="0.2">
      <c r="A4971" s="183" t="s">
        <v>5193</v>
      </c>
      <c r="B4971" t="s">
        <v>5194</v>
      </c>
      <c r="C4971">
        <v>102</v>
      </c>
      <c r="D4971" s="221" t="s">
        <v>3057</v>
      </c>
      <c r="E4971" s="186">
        <v>46293</v>
      </c>
      <c r="F4971" t="s">
        <v>16141</v>
      </c>
      <c r="G4971" s="183" t="s">
        <v>16145</v>
      </c>
      <c r="H4971" t="s">
        <v>16146</v>
      </c>
    </row>
    <row r="4972" spans="1:8" x14ac:dyDescent="0.2">
      <c r="A4972" s="183" t="s">
        <v>5193</v>
      </c>
      <c r="B4972" t="s">
        <v>5194</v>
      </c>
      <c r="C4972">
        <v>42</v>
      </c>
      <c r="D4972" s="221" t="s">
        <v>3057</v>
      </c>
      <c r="E4972" s="186">
        <v>46293</v>
      </c>
      <c r="F4972" t="s">
        <v>16141</v>
      </c>
      <c r="G4972" s="183" t="s">
        <v>16142</v>
      </c>
      <c r="H4972" t="s">
        <v>16143</v>
      </c>
    </row>
    <row r="4973" spans="1:8" x14ac:dyDescent="0.2">
      <c r="A4973" s="183" t="s">
        <v>5195</v>
      </c>
      <c r="B4973" t="s">
        <v>5196</v>
      </c>
      <c r="C4973">
        <v>46</v>
      </c>
      <c r="D4973" s="221" t="s">
        <v>3057</v>
      </c>
      <c r="E4973" s="186">
        <v>46293</v>
      </c>
      <c r="F4973" t="s">
        <v>16141</v>
      </c>
      <c r="G4973" s="183" t="s">
        <v>16145</v>
      </c>
      <c r="H4973" t="s">
        <v>16146</v>
      </c>
    </row>
    <row r="4974" spans="1:8" x14ac:dyDescent="0.2">
      <c r="A4974" s="183" t="s">
        <v>5195</v>
      </c>
      <c r="B4974" t="s">
        <v>5196</v>
      </c>
      <c r="C4974">
        <v>32</v>
      </c>
      <c r="D4974" s="221" t="s">
        <v>3057</v>
      </c>
      <c r="E4974" s="186">
        <v>46293</v>
      </c>
      <c r="F4974" t="s">
        <v>16141</v>
      </c>
      <c r="G4974" s="183" t="s">
        <v>16142</v>
      </c>
      <c r="H4974" t="s">
        <v>16143</v>
      </c>
    </row>
    <row r="4975" spans="1:8" x14ac:dyDescent="0.2">
      <c r="A4975" s="183" t="s">
        <v>5197</v>
      </c>
      <c r="B4975" t="s">
        <v>3369</v>
      </c>
      <c r="C4975">
        <v>157</v>
      </c>
      <c r="D4975" s="221" t="s">
        <v>3057</v>
      </c>
      <c r="E4975" s="186">
        <v>46293</v>
      </c>
      <c r="F4975" t="s">
        <v>16141</v>
      </c>
      <c r="G4975" s="183" t="s">
        <v>16145</v>
      </c>
      <c r="H4975" t="s">
        <v>16146</v>
      </c>
    </row>
    <row r="4976" spans="1:8" x14ac:dyDescent="0.2">
      <c r="A4976" s="183" t="s">
        <v>5197</v>
      </c>
      <c r="B4976" t="s">
        <v>3369</v>
      </c>
      <c r="C4976">
        <v>13</v>
      </c>
      <c r="D4976" s="221" t="s">
        <v>3057</v>
      </c>
      <c r="E4976" s="186">
        <v>46293</v>
      </c>
      <c r="F4976" t="s">
        <v>16141</v>
      </c>
      <c r="G4976" s="183" t="s">
        <v>16142</v>
      </c>
      <c r="H4976" t="s">
        <v>16143</v>
      </c>
    </row>
    <row r="4977" spans="1:8" x14ac:dyDescent="0.2">
      <c r="A4977" s="183" t="s">
        <v>5198</v>
      </c>
      <c r="B4977" t="s">
        <v>5199</v>
      </c>
      <c r="C4977">
        <v>82</v>
      </c>
      <c r="D4977" s="221" t="s">
        <v>3057</v>
      </c>
      <c r="E4977" s="186">
        <v>46293</v>
      </c>
      <c r="F4977" t="s">
        <v>16141</v>
      </c>
      <c r="G4977" s="183" t="s">
        <v>16145</v>
      </c>
      <c r="H4977" t="s">
        <v>16146</v>
      </c>
    </row>
    <row r="4978" spans="1:8" x14ac:dyDescent="0.2">
      <c r="A4978" s="183" t="s">
        <v>5198</v>
      </c>
      <c r="B4978" t="s">
        <v>5199</v>
      </c>
      <c r="C4978">
        <v>17</v>
      </c>
      <c r="D4978" s="221" t="s">
        <v>3057</v>
      </c>
      <c r="E4978" s="186">
        <v>46293</v>
      </c>
      <c r="F4978" t="s">
        <v>16141</v>
      </c>
      <c r="G4978" s="183" t="s">
        <v>16142</v>
      </c>
      <c r="H4978" t="s">
        <v>16143</v>
      </c>
    </row>
    <row r="4979" spans="1:8" x14ac:dyDescent="0.2">
      <c r="A4979" s="183" t="s">
        <v>5200</v>
      </c>
      <c r="B4979" t="s">
        <v>5201</v>
      </c>
      <c r="C4979">
        <v>50</v>
      </c>
      <c r="D4979" s="221" t="s">
        <v>3057</v>
      </c>
      <c r="E4979" s="186">
        <v>46293</v>
      </c>
      <c r="F4979" t="s">
        <v>16141</v>
      </c>
      <c r="G4979" s="183" t="s">
        <v>16145</v>
      </c>
      <c r="H4979" t="s">
        <v>16146</v>
      </c>
    </row>
    <row r="4980" spans="1:8" x14ac:dyDescent="0.2">
      <c r="A4980" s="183" t="s">
        <v>5200</v>
      </c>
      <c r="B4980" t="s">
        <v>5201</v>
      </c>
      <c r="C4980">
        <v>14</v>
      </c>
      <c r="D4980" s="221" t="s">
        <v>3057</v>
      </c>
      <c r="E4980" s="186">
        <v>46293</v>
      </c>
      <c r="F4980" t="s">
        <v>16141</v>
      </c>
      <c r="G4980" s="183" t="s">
        <v>16142</v>
      </c>
      <c r="H4980" t="s">
        <v>16143</v>
      </c>
    </row>
    <row r="4981" spans="1:8" x14ac:dyDescent="0.2">
      <c r="A4981" s="183" t="s">
        <v>13773</v>
      </c>
      <c r="B4981" t="s">
        <v>13774</v>
      </c>
      <c r="C4981">
        <v>49</v>
      </c>
      <c r="D4981" s="221" t="s">
        <v>3057</v>
      </c>
      <c r="E4981" s="186">
        <v>46293</v>
      </c>
      <c r="F4981" t="s">
        <v>16141</v>
      </c>
      <c r="G4981" s="183" t="s">
        <v>16145</v>
      </c>
      <c r="H4981" t="s">
        <v>16146</v>
      </c>
    </row>
    <row r="4982" spans="1:8" x14ac:dyDescent="0.2">
      <c r="A4982" s="183" t="s">
        <v>13775</v>
      </c>
      <c r="B4982" t="s">
        <v>13776</v>
      </c>
      <c r="C4982">
        <v>37</v>
      </c>
      <c r="D4982" s="221" t="s">
        <v>3057</v>
      </c>
      <c r="E4982" s="186">
        <v>46293</v>
      </c>
      <c r="F4982" t="s">
        <v>16141</v>
      </c>
      <c r="G4982" s="183" t="s">
        <v>16145</v>
      </c>
      <c r="H4982" t="s">
        <v>16146</v>
      </c>
    </row>
    <row r="4983" spans="1:8" x14ac:dyDescent="0.2">
      <c r="A4983" s="183" t="s">
        <v>13777</v>
      </c>
      <c r="B4983" t="s">
        <v>13778</v>
      </c>
      <c r="C4983">
        <v>68</v>
      </c>
      <c r="D4983" s="221" t="s">
        <v>3057</v>
      </c>
      <c r="E4983" s="186">
        <v>46293</v>
      </c>
      <c r="F4983" t="s">
        <v>16141</v>
      </c>
      <c r="G4983" s="183" t="s">
        <v>16145</v>
      </c>
      <c r="H4983" t="s">
        <v>16146</v>
      </c>
    </row>
    <row r="4984" spans="1:8" x14ac:dyDescent="0.2">
      <c r="A4984" s="183" t="s">
        <v>13779</v>
      </c>
      <c r="B4984" t="s">
        <v>13780</v>
      </c>
      <c r="C4984">
        <v>23</v>
      </c>
      <c r="D4984" s="221" t="s">
        <v>3057</v>
      </c>
      <c r="E4984" s="186">
        <v>46293</v>
      </c>
      <c r="F4984" t="s">
        <v>16141</v>
      </c>
      <c r="G4984" s="183" t="s">
        <v>16145</v>
      </c>
      <c r="H4984" t="s">
        <v>16146</v>
      </c>
    </row>
    <row r="4985" spans="1:8" x14ac:dyDescent="0.2">
      <c r="A4985" s="183" t="s">
        <v>13781</v>
      </c>
      <c r="B4985" t="s">
        <v>13782</v>
      </c>
      <c r="C4985">
        <v>27</v>
      </c>
      <c r="D4985" s="221" t="s">
        <v>3057</v>
      </c>
      <c r="E4985" s="186">
        <v>46293</v>
      </c>
      <c r="F4985" t="s">
        <v>16141</v>
      </c>
      <c r="G4985" s="183" t="s">
        <v>16145</v>
      </c>
      <c r="H4985" t="s">
        <v>16146</v>
      </c>
    </row>
    <row r="4986" spans="1:8" x14ac:dyDescent="0.2">
      <c r="A4986" s="183" t="s">
        <v>13783</v>
      </c>
      <c r="B4986" t="s">
        <v>13784</v>
      </c>
      <c r="C4986">
        <v>80</v>
      </c>
      <c r="D4986" s="221" t="s">
        <v>3057</v>
      </c>
      <c r="E4986" s="186">
        <v>46293</v>
      </c>
      <c r="F4986" t="s">
        <v>16141</v>
      </c>
      <c r="G4986" s="183" t="s">
        <v>16145</v>
      </c>
      <c r="H4986" t="s">
        <v>16146</v>
      </c>
    </row>
    <row r="4987" spans="1:8" x14ac:dyDescent="0.2">
      <c r="A4987" s="183" t="s">
        <v>13785</v>
      </c>
      <c r="B4987" t="s">
        <v>13786</v>
      </c>
      <c r="C4987">
        <v>56</v>
      </c>
      <c r="D4987" s="221" t="s">
        <v>3057</v>
      </c>
      <c r="E4987" s="186">
        <v>46293</v>
      </c>
      <c r="F4987" t="s">
        <v>16141</v>
      </c>
      <c r="G4987" s="183" t="s">
        <v>16145</v>
      </c>
      <c r="H4987" t="s">
        <v>16146</v>
      </c>
    </row>
    <row r="4988" spans="1:8" x14ac:dyDescent="0.2">
      <c r="A4988" s="183" t="s">
        <v>13787</v>
      </c>
      <c r="B4988" t="s">
        <v>13788</v>
      </c>
      <c r="C4988">
        <v>64</v>
      </c>
      <c r="D4988" s="221" t="s">
        <v>3057</v>
      </c>
      <c r="E4988" s="186">
        <v>46293</v>
      </c>
      <c r="F4988" t="s">
        <v>16141</v>
      </c>
      <c r="G4988" s="183" t="s">
        <v>16145</v>
      </c>
      <c r="H4988" t="s">
        <v>16146</v>
      </c>
    </row>
    <row r="4989" spans="1:8" x14ac:dyDescent="0.2">
      <c r="A4989" s="183" t="s">
        <v>13789</v>
      </c>
      <c r="B4989" t="s">
        <v>13790</v>
      </c>
      <c r="C4989">
        <v>7</v>
      </c>
      <c r="D4989" s="221" t="s">
        <v>3057</v>
      </c>
      <c r="E4989" s="186">
        <v>46293</v>
      </c>
      <c r="F4989" t="s">
        <v>16141</v>
      </c>
      <c r="G4989" s="183" t="s">
        <v>16145</v>
      </c>
      <c r="H4989" t="s">
        <v>16146</v>
      </c>
    </row>
    <row r="4990" spans="1:8" x14ac:dyDescent="0.2">
      <c r="A4990" s="183" t="s">
        <v>13791</v>
      </c>
      <c r="B4990" t="s">
        <v>13792</v>
      </c>
      <c r="C4990">
        <v>24</v>
      </c>
      <c r="D4990" s="221" t="s">
        <v>3057</v>
      </c>
      <c r="E4990" s="186">
        <v>46293</v>
      </c>
      <c r="F4990" t="s">
        <v>16141</v>
      </c>
      <c r="G4990" s="183" t="s">
        <v>16145</v>
      </c>
      <c r="H4990" t="s">
        <v>16146</v>
      </c>
    </row>
    <row r="4991" spans="1:8" x14ac:dyDescent="0.2">
      <c r="A4991" s="183" t="s">
        <v>13793</v>
      </c>
      <c r="B4991" t="s">
        <v>13794</v>
      </c>
      <c r="C4991">
        <v>23</v>
      </c>
      <c r="D4991" s="221" t="s">
        <v>3057</v>
      </c>
      <c r="E4991" s="186">
        <v>46293</v>
      </c>
      <c r="F4991" t="s">
        <v>16141</v>
      </c>
      <c r="G4991" s="183" t="s">
        <v>16145</v>
      </c>
      <c r="H4991" t="s">
        <v>16146</v>
      </c>
    </row>
    <row r="4992" spans="1:8" x14ac:dyDescent="0.2">
      <c r="A4992" s="183" t="s">
        <v>5202</v>
      </c>
      <c r="B4992" t="s">
        <v>5203</v>
      </c>
      <c r="C4992">
        <v>2855</v>
      </c>
      <c r="D4992" s="221" t="s">
        <v>3057</v>
      </c>
      <c r="E4992" s="186">
        <v>46293</v>
      </c>
      <c r="F4992" t="s">
        <v>16141</v>
      </c>
      <c r="G4992" s="183" t="s">
        <v>16145</v>
      </c>
      <c r="H4992" t="s">
        <v>16146</v>
      </c>
    </row>
    <row r="4993" spans="1:8" x14ac:dyDescent="0.2">
      <c r="A4993" s="183" t="s">
        <v>5202</v>
      </c>
      <c r="B4993" t="s">
        <v>5203</v>
      </c>
      <c r="C4993">
        <v>5500</v>
      </c>
      <c r="D4993" s="221" t="s">
        <v>3057</v>
      </c>
      <c r="E4993" s="186">
        <v>46293</v>
      </c>
      <c r="F4993" t="s">
        <v>16141</v>
      </c>
      <c r="G4993" s="183" t="s">
        <v>16142</v>
      </c>
      <c r="H4993" t="s">
        <v>16143</v>
      </c>
    </row>
    <row r="4994" spans="1:8" x14ac:dyDescent="0.2">
      <c r="A4994" s="183" t="s">
        <v>5204</v>
      </c>
      <c r="B4994" t="s">
        <v>3048</v>
      </c>
      <c r="C4994">
        <v>3247</v>
      </c>
      <c r="D4994" s="221" t="s">
        <v>3057</v>
      </c>
      <c r="E4994" s="186">
        <v>46293</v>
      </c>
      <c r="F4994" t="s">
        <v>16141</v>
      </c>
      <c r="G4994" s="183" t="s">
        <v>16145</v>
      </c>
      <c r="H4994" t="s">
        <v>16146</v>
      </c>
    </row>
    <row r="4995" spans="1:8" x14ac:dyDescent="0.2">
      <c r="A4995" s="183" t="s">
        <v>5204</v>
      </c>
      <c r="B4995" t="s">
        <v>3048</v>
      </c>
      <c r="C4995">
        <v>2500</v>
      </c>
      <c r="D4995" s="221" t="s">
        <v>3057</v>
      </c>
      <c r="E4995" s="186">
        <v>46293</v>
      </c>
      <c r="F4995" t="s">
        <v>16141</v>
      </c>
      <c r="G4995" s="183" t="s">
        <v>16142</v>
      </c>
      <c r="H4995" t="s">
        <v>16143</v>
      </c>
    </row>
    <row r="4996" spans="1:8" x14ac:dyDescent="0.2">
      <c r="A4996" s="183" t="s">
        <v>5205</v>
      </c>
      <c r="B4996" t="s">
        <v>3047</v>
      </c>
      <c r="C4996">
        <v>4500</v>
      </c>
      <c r="D4996" s="221" t="s">
        <v>3057</v>
      </c>
      <c r="E4996" s="186">
        <v>46293</v>
      </c>
      <c r="F4996" t="s">
        <v>16141</v>
      </c>
      <c r="G4996" s="183" t="s">
        <v>16145</v>
      </c>
      <c r="H4996" t="s">
        <v>16146</v>
      </c>
    </row>
    <row r="4997" spans="1:8" x14ac:dyDescent="0.2">
      <c r="A4997" s="183" t="s">
        <v>5205</v>
      </c>
      <c r="B4997" t="s">
        <v>3047</v>
      </c>
      <c r="C4997">
        <v>6000</v>
      </c>
      <c r="D4997" s="221" t="s">
        <v>3057</v>
      </c>
      <c r="E4997" s="186">
        <v>46293</v>
      </c>
      <c r="F4997" t="s">
        <v>16141</v>
      </c>
      <c r="G4997" s="183" t="s">
        <v>16142</v>
      </c>
      <c r="H4997" t="s">
        <v>16143</v>
      </c>
    </row>
    <row r="4998" spans="1:8" x14ac:dyDescent="0.2">
      <c r="A4998" s="183" t="s">
        <v>13795</v>
      </c>
      <c r="B4998" t="s">
        <v>13796</v>
      </c>
      <c r="C4998">
        <v>1740</v>
      </c>
      <c r="D4998" s="221" t="s">
        <v>3057</v>
      </c>
      <c r="E4998" s="186">
        <v>46293</v>
      </c>
      <c r="F4998" t="s">
        <v>16141</v>
      </c>
      <c r="G4998" s="183" t="s">
        <v>16145</v>
      </c>
      <c r="H4998" t="s">
        <v>16146</v>
      </c>
    </row>
    <row r="4999" spans="1:8" x14ac:dyDescent="0.2">
      <c r="A4999" s="183" t="s">
        <v>13797</v>
      </c>
      <c r="B4999" t="s">
        <v>13798</v>
      </c>
      <c r="C4999">
        <v>470</v>
      </c>
      <c r="D4999" s="221" t="s">
        <v>3057</v>
      </c>
      <c r="E4999" s="186">
        <v>46293</v>
      </c>
      <c r="F4999" t="s">
        <v>16141</v>
      </c>
      <c r="G4999" s="183" t="s">
        <v>16145</v>
      </c>
      <c r="H4999" t="s">
        <v>16146</v>
      </c>
    </row>
    <row r="5000" spans="1:8" x14ac:dyDescent="0.2">
      <c r="A5000" s="183" t="s">
        <v>13799</v>
      </c>
      <c r="B5000" t="s">
        <v>13800</v>
      </c>
      <c r="C5000">
        <v>2600</v>
      </c>
      <c r="D5000" s="221" t="s">
        <v>3057</v>
      </c>
      <c r="E5000" s="186">
        <v>46293</v>
      </c>
      <c r="F5000" t="s">
        <v>16141</v>
      </c>
      <c r="G5000" s="183" t="s">
        <v>16145</v>
      </c>
      <c r="H5000" t="s">
        <v>16146</v>
      </c>
    </row>
    <row r="5001" spans="1:8" x14ac:dyDescent="0.2">
      <c r="A5001" s="183" t="s">
        <v>13801</v>
      </c>
      <c r="B5001" t="s">
        <v>13802</v>
      </c>
      <c r="C5001">
        <v>0</v>
      </c>
      <c r="D5001" s="221" t="s">
        <v>3057</v>
      </c>
      <c r="E5001" s="186">
        <v>46293</v>
      </c>
      <c r="F5001" t="s">
        <v>16141</v>
      </c>
      <c r="G5001" s="183" t="s">
        <v>16145</v>
      </c>
      <c r="H5001" t="s">
        <v>16146</v>
      </c>
    </row>
    <row r="5002" spans="1:8" x14ac:dyDescent="0.2">
      <c r="A5002" s="183" t="s">
        <v>13803</v>
      </c>
      <c r="B5002" t="s">
        <v>13804</v>
      </c>
      <c r="C5002">
        <v>0</v>
      </c>
      <c r="D5002" s="221" t="s">
        <v>3057</v>
      </c>
      <c r="E5002" s="186">
        <v>46293</v>
      </c>
      <c r="F5002" t="s">
        <v>16141</v>
      </c>
      <c r="G5002" s="183" t="s">
        <v>16145</v>
      </c>
      <c r="H5002" t="s">
        <v>16146</v>
      </c>
    </row>
    <row r="5003" spans="1:8" x14ac:dyDescent="0.2">
      <c r="A5003" s="183" t="s">
        <v>13805</v>
      </c>
      <c r="B5003" t="s">
        <v>13806</v>
      </c>
      <c r="C5003">
        <v>167</v>
      </c>
      <c r="D5003" s="221" t="s">
        <v>3057</v>
      </c>
      <c r="E5003" s="186">
        <v>46293</v>
      </c>
      <c r="F5003" t="s">
        <v>16141</v>
      </c>
      <c r="G5003" s="183" t="s">
        <v>16145</v>
      </c>
      <c r="H5003" t="s">
        <v>16146</v>
      </c>
    </row>
    <row r="5004" spans="1:8" x14ac:dyDescent="0.2">
      <c r="A5004" s="183" t="s">
        <v>9008</v>
      </c>
      <c r="B5004" t="s">
        <v>9009</v>
      </c>
      <c r="C5004">
        <v>42</v>
      </c>
      <c r="D5004" s="221" t="s">
        <v>3057</v>
      </c>
      <c r="E5004" s="186">
        <v>46293</v>
      </c>
      <c r="F5004" t="s">
        <v>16141</v>
      </c>
      <c r="G5004" s="183" t="s">
        <v>16142</v>
      </c>
      <c r="H5004" t="s">
        <v>16143</v>
      </c>
    </row>
    <row r="5005" spans="1:8" x14ac:dyDescent="0.2">
      <c r="A5005" s="183" t="s">
        <v>15754</v>
      </c>
      <c r="B5005" t="s">
        <v>15755</v>
      </c>
      <c r="C5005">
        <v>256</v>
      </c>
      <c r="D5005" s="221" t="s">
        <v>3057</v>
      </c>
      <c r="E5005" s="186">
        <v>46293</v>
      </c>
      <c r="F5005" t="s">
        <v>16141</v>
      </c>
      <c r="G5005" s="183" t="s">
        <v>16145</v>
      </c>
      <c r="H5005" t="s">
        <v>16146</v>
      </c>
    </row>
    <row r="5006" spans="1:8" x14ac:dyDescent="0.2">
      <c r="A5006" s="183" t="s">
        <v>13807</v>
      </c>
      <c r="B5006" t="s">
        <v>13808</v>
      </c>
      <c r="C5006">
        <v>10</v>
      </c>
      <c r="D5006" s="221" t="s">
        <v>3057</v>
      </c>
      <c r="E5006" s="186">
        <v>46293</v>
      </c>
      <c r="F5006" t="s">
        <v>16141</v>
      </c>
      <c r="G5006" s="183" t="s">
        <v>16145</v>
      </c>
      <c r="H5006" t="s">
        <v>16146</v>
      </c>
    </row>
    <row r="5007" spans="1:8" x14ac:dyDescent="0.2">
      <c r="A5007" s="183" t="s">
        <v>13809</v>
      </c>
      <c r="B5007" t="s">
        <v>15928</v>
      </c>
      <c r="C5007">
        <v>8</v>
      </c>
      <c r="D5007" s="221" t="s">
        <v>3057</v>
      </c>
      <c r="E5007" s="186">
        <v>46293</v>
      </c>
      <c r="F5007" t="s">
        <v>16141</v>
      </c>
      <c r="G5007" s="183" t="s">
        <v>16145</v>
      </c>
      <c r="H5007" t="s">
        <v>16146</v>
      </c>
    </row>
    <row r="5008" spans="1:8" x14ac:dyDescent="0.2">
      <c r="A5008" s="183" t="s">
        <v>13810</v>
      </c>
      <c r="B5008" t="s">
        <v>13811</v>
      </c>
      <c r="C5008">
        <v>489</v>
      </c>
      <c r="D5008" s="221" t="s">
        <v>3057</v>
      </c>
      <c r="E5008" s="186">
        <v>46293</v>
      </c>
      <c r="F5008" t="s">
        <v>16141</v>
      </c>
      <c r="G5008" s="183" t="s">
        <v>16145</v>
      </c>
      <c r="H5008" t="s">
        <v>16146</v>
      </c>
    </row>
    <row r="5009" spans="1:8" x14ac:dyDescent="0.2">
      <c r="A5009" s="183" t="s">
        <v>13812</v>
      </c>
      <c r="B5009" t="s">
        <v>13813</v>
      </c>
      <c r="C5009">
        <v>334</v>
      </c>
      <c r="D5009" s="221" t="s">
        <v>3057</v>
      </c>
      <c r="E5009" s="186">
        <v>46293</v>
      </c>
      <c r="F5009" t="s">
        <v>16141</v>
      </c>
      <c r="G5009" s="183" t="s">
        <v>16145</v>
      </c>
      <c r="H5009" t="s">
        <v>16146</v>
      </c>
    </row>
    <row r="5010" spans="1:8" x14ac:dyDescent="0.2">
      <c r="A5010" s="183" t="s">
        <v>13814</v>
      </c>
      <c r="B5010" t="s">
        <v>13815</v>
      </c>
      <c r="C5010">
        <v>850</v>
      </c>
      <c r="D5010" s="221" t="s">
        <v>3057</v>
      </c>
      <c r="E5010" s="186">
        <v>46293</v>
      </c>
      <c r="F5010" t="s">
        <v>16141</v>
      </c>
      <c r="G5010" s="183" t="s">
        <v>16145</v>
      </c>
      <c r="H5010" t="s">
        <v>16146</v>
      </c>
    </row>
    <row r="5011" spans="1:8" x14ac:dyDescent="0.2">
      <c r="A5011" s="183" t="s">
        <v>13816</v>
      </c>
      <c r="B5011" t="s">
        <v>13817</v>
      </c>
      <c r="C5011">
        <v>1432</v>
      </c>
      <c r="D5011" s="221" t="s">
        <v>3057</v>
      </c>
      <c r="E5011" s="186">
        <v>46293</v>
      </c>
      <c r="F5011" t="s">
        <v>16141</v>
      </c>
      <c r="G5011" s="183" t="s">
        <v>16145</v>
      </c>
      <c r="H5011" t="s">
        <v>16146</v>
      </c>
    </row>
    <row r="5012" spans="1:8" x14ac:dyDescent="0.2">
      <c r="A5012" s="183" t="s">
        <v>13818</v>
      </c>
      <c r="B5012" t="s">
        <v>13819</v>
      </c>
      <c r="C5012">
        <v>1228</v>
      </c>
      <c r="D5012" s="221" t="s">
        <v>3057</v>
      </c>
      <c r="E5012" s="186">
        <v>46293</v>
      </c>
      <c r="F5012" t="s">
        <v>16141</v>
      </c>
      <c r="G5012" s="183" t="s">
        <v>16145</v>
      </c>
      <c r="H5012" t="s">
        <v>16146</v>
      </c>
    </row>
    <row r="5013" spans="1:8" x14ac:dyDescent="0.2">
      <c r="A5013" s="183" t="s">
        <v>13820</v>
      </c>
      <c r="B5013" t="s">
        <v>15861</v>
      </c>
      <c r="C5013">
        <v>909</v>
      </c>
      <c r="D5013" s="221" t="s">
        <v>3057</v>
      </c>
      <c r="E5013" s="186">
        <v>46293</v>
      </c>
      <c r="F5013" t="s">
        <v>16141</v>
      </c>
      <c r="G5013" s="183" t="s">
        <v>16145</v>
      </c>
      <c r="H5013" t="s">
        <v>16146</v>
      </c>
    </row>
    <row r="5014" spans="1:8" x14ac:dyDescent="0.2">
      <c r="A5014" s="183" t="s">
        <v>5206</v>
      </c>
      <c r="B5014" t="s">
        <v>9010</v>
      </c>
      <c r="C5014">
        <v>104</v>
      </c>
      <c r="D5014" s="221" t="s">
        <v>3057</v>
      </c>
      <c r="E5014" s="186">
        <v>46293</v>
      </c>
      <c r="F5014" t="s">
        <v>16141</v>
      </c>
      <c r="G5014" s="183" t="s">
        <v>16142</v>
      </c>
      <c r="H5014" t="s">
        <v>16143</v>
      </c>
    </row>
    <row r="5015" spans="1:8" x14ac:dyDescent="0.2">
      <c r="A5015" s="183" t="s">
        <v>5207</v>
      </c>
      <c r="B5015" t="s">
        <v>5208</v>
      </c>
      <c r="C5015">
        <v>93</v>
      </c>
      <c r="D5015" s="221" t="s">
        <v>3057</v>
      </c>
      <c r="E5015" s="186">
        <v>46293</v>
      </c>
      <c r="F5015" t="s">
        <v>16141</v>
      </c>
      <c r="G5015" s="183" t="s">
        <v>16145</v>
      </c>
      <c r="H5015" t="s">
        <v>16146</v>
      </c>
    </row>
    <row r="5016" spans="1:8" x14ac:dyDescent="0.2">
      <c r="A5016" s="183" t="s">
        <v>5207</v>
      </c>
      <c r="B5016" t="s">
        <v>5208</v>
      </c>
      <c r="C5016">
        <v>132</v>
      </c>
      <c r="D5016" s="221" t="s">
        <v>3057</v>
      </c>
      <c r="E5016" s="186">
        <v>46293</v>
      </c>
      <c r="F5016" t="s">
        <v>16141</v>
      </c>
      <c r="G5016" s="183" t="s">
        <v>16142</v>
      </c>
      <c r="H5016" t="s">
        <v>16143</v>
      </c>
    </row>
    <row r="5017" spans="1:8" x14ac:dyDescent="0.2">
      <c r="A5017" s="183" t="s">
        <v>13821</v>
      </c>
      <c r="B5017" t="s">
        <v>13822</v>
      </c>
      <c r="C5017">
        <v>590</v>
      </c>
      <c r="D5017" s="221" t="s">
        <v>3057</v>
      </c>
      <c r="E5017" s="186">
        <v>46293</v>
      </c>
      <c r="F5017" t="s">
        <v>16141</v>
      </c>
      <c r="G5017" s="183" t="s">
        <v>16145</v>
      </c>
      <c r="H5017" t="s">
        <v>16146</v>
      </c>
    </row>
    <row r="5018" spans="1:8" x14ac:dyDescent="0.2">
      <c r="A5018" s="183" t="s">
        <v>13823</v>
      </c>
      <c r="B5018" t="s">
        <v>13824</v>
      </c>
      <c r="C5018">
        <v>1614</v>
      </c>
      <c r="D5018" s="221" t="s">
        <v>3057</v>
      </c>
      <c r="E5018" s="186">
        <v>46293</v>
      </c>
      <c r="F5018" t="s">
        <v>16141</v>
      </c>
      <c r="G5018" s="183" t="s">
        <v>16145</v>
      </c>
      <c r="H5018" t="s">
        <v>16146</v>
      </c>
    </row>
    <row r="5019" spans="1:8" x14ac:dyDescent="0.2">
      <c r="A5019" s="183" t="s">
        <v>13825</v>
      </c>
      <c r="B5019" t="s">
        <v>13826</v>
      </c>
      <c r="C5019">
        <v>343</v>
      </c>
      <c r="D5019" s="221" t="s">
        <v>3057</v>
      </c>
      <c r="E5019" s="186">
        <v>46293</v>
      </c>
      <c r="F5019" t="s">
        <v>16141</v>
      </c>
      <c r="G5019" s="183" t="s">
        <v>16145</v>
      </c>
      <c r="H5019" t="s">
        <v>16146</v>
      </c>
    </row>
    <row r="5020" spans="1:8" x14ac:dyDescent="0.2">
      <c r="A5020" s="183" t="s">
        <v>13827</v>
      </c>
      <c r="B5020" t="s">
        <v>13828</v>
      </c>
      <c r="C5020">
        <v>0</v>
      </c>
      <c r="D5020" s="221" t="s">
        <v>3057</v>
      </c>
      <c r="E5020" s="186">
        <v>46293</v>
      </c>
      <c r="F5020" t="s">
        <v>16141</v>
      </c>
      <c r="G5020" s="183" t="s">
        <v>16145</v>
      </c>
      <c r="H5020" t="s">
        <v>16146</v>
      </c>
    </row>
    <row r="5021" spans="1:8" x14ac:dyDescent="0.2">
      <c r="A5021" s="183" t="s">
        <v>13829</v>
      </c>
      <c r="B5021" t="s">
        <v>13830</v>
      </c>
      <c r="C5021">
        <v>200</v>
      </c>
      <c r="D5021" s="221" t="s">
        <v>3057</v>
      </c>
      <c r="E5021" s="186">
        <v>46293</v>
      </c>
      <c r="F5021" t="s">
        <v>16141</v>
      </c>
      <c r="G5021" s="183" t="s">
        <v>16145</v>
      </c>
      <c r="H5021" t="s">
        <v>16146</v>
      </c>
    </row>
    <row r="5022" spans="1:8" x14ac:dyDescent="0.2">
      <c r="A5022" s="183" t="s">
        <v>13831</v>
      </c>
      <c r="B5022" t="s">
        <v>13832</v>
      </c>
      <c r="C5022">
        <v>0</v>
      </c>
      <c r="D5022" s="221" t="s">
        <v>3057</v>
      </c>
      <c r="E5022" s="186">
        <v>46293</v>
      </c>
      <c r="F5022" t="s">
        <v>16141</v>
      </c>
      <c r="G5022" s="183" t="s">
        <v>16145</v>
      </c>
      <c r="H5022" t="s">
        <v>16146</v>
      </c>
    </row>
    <row r="5023" spans="1:8" x14ac:dyDescent="0.2">
      <c r="A5023" s="183" t="s">
        <v>13833</v>
      </c>
      <c r="B5023" t="s">
        <v>13834</v>
      </c>
      <c r="C5023">
        <v>0</v>
      </c>
      <c r="D5023" s="221" t="s">
        <v>3057</v>
      </c>
      <c r="E5023" s="186">
        <v>46293</v>
      </c>
      <c r="F5023" t="s">
        <v>16141</v>
      </c>
      <c r="G5023" s="183" t="s">
        <v>16145</v>
      </c>
      <c r="H5023" t="s">
        <v>16146</v>
      </c>
    </row>
    <row r="5024" spans="1:8" x14ac:dyDescent="0.2">
      <c r="A5024" s="183" t="s">
        <v>13835</v>
      </c>
      <c r="B5024" t="s">
        <v>13836</v>
      </c>
      <c r="C5024">
        <v>3436</v>
      </c>
      <c r="D5024" s="221" t="s">
        <v>3057</v>
      </c>
      <c r="E5024" s="186">
        <v>46293</v>
      </c>
      <c r="F5024" t="s">
        <v>16141</v>
      </c>
      <c r="G5024" s="183" t="s">
        <v>16145</v>
      </c>
      <c r="H5024" t="s">
        <v>16146</v>
      </c>
    </row>
    <row r="5025" spans="1:8" x14ac:dyDescent="0.2">
      <c r="A5025" s="183" t="s">
        <v>13837</v>
      </c>
      <c r="B5025" t="s">
        <v>13838</v>
      </c>
      <c r="C5025">
        <v>1108</v>
      </c>
      <c r="D5025" s="221" t="s">
        <v>3057</v>
      </c>
      <c r="E5025" s="186">
        <v>46293</v>
      </c>
      <c r="F5025" t="s">
        <v>16141</v>
      </c>
      <c r="G5025" s="183" t="s">
        <v>16145</v>
      </c>
      <c r="H5025" t="s">
        <v>16146</v>
      </c>
    </row>
    <row r="5026" spans="1:8" x14ac:dyDescent="0.2">
      <c r="A5026" s="183" t="s">
        <v>13839</v>
      </c>
      <c r="B5026" t="s">
        <v>13840</v>
      </c>
      <c r="C5026">
        <v>1267</v>
      </c>
      <c r="D5026" s="221" t="s">
        <v>3057</v>
      </c>
      <c r="E5026" s="186">
        <v>46293</v>
      </c>
      <c r="F5026" t="s">
        <v>16141</v>
      </c>
      <c r="G5026" s="183" t="s">
        <v>16145</v>
      </c>
      <c r="H5026" t="s">
        <v>16146</v>
      </c>
    </row>
    <row r="5027" spans="1:8" x14ac:dyDescent="0.2">
      <c r="A5027" s="183" t="s">
        <v>5209</v>
      </c>
      <c r="B5027" t="s">
        <v>3350</v>
      </c>
      <c r="C5027">
        <v>92</v>
      </c>
      <c r="D5027" s="221" t="s">
        <v>3057</v>
      </c>
      <c r="E5027" s="186">
        <v>46293</v>
      </c>
      <c r="F5027" t="s">
        <v>16141</v>
      </c>
      <c r="G5027" s="183" t="s">
        <v>16145</v>
      </c>
      <c r="H5027" t="s">
        <v>16146</v>
      </c>
    </row>
    <row r="5028" spans="1:8" x14ac:dyDescent="0.2">
      <c r="A5028" s="183" t="s">
        <v>5209</v>
      </c>
      <c r="B5028" t="s">
        <v>3350</v>
      </c>
      <c r="C5028">
        <v>29</v>
      </c>
      <c r="D5028" s="221" t="s">
        <v>3057</v>
      </c>
      <c r="E5028" s="186">
        <v>46293</v>
      </c>
      <c r="F5028" t="s">
        <v>16141</v>
      </c>
      <c r="G5028" s="183" t="s">
        <v>16142</v>
      </c>
      <c r="H5028" t="s">
        <v>16143</v>
      </c>
    </row>
    <row r="5029" spans="1:8" x14ac:dyDescent="0.2">
      <c r="A5029" s="183" t="s">
        <v>5210</v>
      </c>
      <c r="B5029" t="s">
        <v>3351</v>
      </c>
      <c r="C5029">
        <v>1</v>
      </c>
      <c r="D5029" s="221" t="s">
        <v>3057</v>
      </c>
      <c r="E5029" s="186">
        <v>46293</v>
      </c>
      <c r="F5029" t="s">
        <v>16141</v>
      </c>
      <c r="G5029" s="183" t="s">
        <v>16145</v>
      </c>
      <c r="H5029" t="s">
        <v>16146</v>
      </c>
    </row>
    <row r="5030" spans="1:8" x14ac:dyDescent="0.2">
      <c r="A5030" s="183" t="s">
        <v>5210</v>
      </c>
      <c r="B5030" t="s">
        <v>3351</v>
      </c>
      <c r="C5030">
        <v>53</v>
      </c>
      <c r="D5030" s="221" t="s">
        <v>3057</v>
      </c>
      <c r="E5030" s="186">
        <v>46293</v>
      </c>
      <c r="F5030" t="s">
        <v>16141</v>
      </c>
      <c r="G5030" s="183" t="s">
        <v>16142</v>
      </c>
      <c r="H5030" t="s">
        <v>16143</v>
      </c>
    </row>
    <row r="5031" spans="1:8" x14ac:dyDescent="0.2">
      <c r="A5031" s="183" t="s">
        <v>5211</v>
      </c>
      <c r="B5031" t="s">
        <v>3352</v>
      </c>
      <c r="C5031">
        <v>116</v>
      </c>
      <c r="D5031" s="221" t="s">
        <v>3057</v>
      </c>
      <c r="E5031" s="186">
        <v>46293</v>
      </c>
      <c r="F5031" t="s">
        <v>16141</v>
      </c>
      <c r="G5031" s="183" t="s">
        <v>16145</v>
      </c>
      <c r="H5031" t="s">
        <v>16146</v>
      </c>
    </row>
    <row r="5032" spans="1:8" x14ac:dyDescent="0.2">
      <c r="A5032" s="183" t="s">
        <v>5211</v>
      </c>
      <c r="B5032" t="s">
        <v>3352</v>
      </c>
      <c r="C5032">
        <v>24</v>
      </c>
      <c r="D5032" s="221" t="s">
        <v>3057</v>
      </c>
      <c r="E5032" s="186">
        <v>46293</v>
      </c>
      <c r="F5032" t="s">
        <v>16141</v>
      </c>
      <c r="G5032" s="183" t="s">
        <v>16142</v>
      </c>
      <c r="H5032" t="s">
        <v>16143</v>
      </c>
    </row>
    <row r="5033" spans="1:8" x14ac:dyDescent="0.2">
      <c r="A5033" s="183" t="s">
        <v>5212</v>
      </c>
      <c r="B5033" t="s">
        <v>3353</v>
      </c>
      <c r="C5033">
        <v>119</v>
      </c>
      <c r="D5033" s="221" t="s">
        <v>3057</v>
      </c>
      <c r="E5033" s="186">
        <v>46293</v>
      </c>
      <c r="F5033" t="s">
        <v>16141</v>
      </c>
      <c r="G5033" s="183" t="s">
        <v>16145</v>
      </c>
      <c r="H5033" t="s">
        <v>16146</v>
      </c>
    </row>
    <row r="5034" spans="1:8" x14ac:dyDescent="0.2">
      <c r="A5034" s="183" t="s">
        <v>5212</v>
      </c>
      <c r="B5034" t="s">
        <v>3353</v>
      </c>
      <c r="C5034">
        <v>64</v>
      </c>
      <c r="D5034" s="221" t="s">
        <v>3057</v>
      </c>
      <c r="E5034" s="186">
        <v>46293</v>
      </c>
      <c r="F5034" t="s">
        <v>16141</v>
      </c>
      <c r="G5034" s="183" t="s">
        <v>16142</v>
      </c>
      <c r="H5034" t="s">
        <v>16143</v>
      </c>
    </row>
    <row r="5035" spans="1:8" x14ac:dyDescent="0.2">
      <c r="A5035" s="183" t="s">
        <v>13841</v>
      </c>
      <c r="B5035" t="s">
        <v>13842</v>
      </c>
      <c r="C5035">
        <v>49</v>
      </c>
      <c r="D5035" s="221" t="s">
        <v>3057</v>
      </c>
      <c r="E5035" s="186">
        <v>46293</v>
      </c>
      <c r="F5035" t="s">
        <v>16141</v>
      </c>
      <c r="G5035" s="183" t="s">
        <v>16145</v>
      </c>
      <c r="H5035" t="s">
        <v>16146</v>
      </c>
    </row>
    <row r="5036" spans="1:8" x14ac:dyDescent="0.2">
      <c r="A5036" s="183" t="s">
        <v>13843</v>
      </c>
      <c r="B5036" t="s">
        <v>13844</v>
      </c>
      <c r="C5036">
        <v>51</v>
      </c>
      <c r="D5036" s="221" t="s">
        <v>3057</v>
      </c>
      <c r="E5036" s="186">
        <v>46293</v>
      </c>
      <c r="F5036" t="s">
        <v>16141</v>
      </c>
      <c r="G5036" s="183" t="s">
        <v>16145</v>
      </c>
      <c r="H5036" t="s">
        <v>16146</v>
      </c>
    </row>
    <row r="5037" spans="1:8" x14ac:dyDescent="0.2">
      <c r="A5037" s="183" t="s">
        <v>13845</v>
      </c>
      <c r="B5037" t="s">
        <v>13846</v>
      </c>
      <c r="C5037">
        <v>43</v>
      </c>
      <c r="D5037" s="221" t="s">
        <v>3057</v>
      </c>
      <c r="E5037" s="186">
        <v>46293</v>
      </c>
      <c r="F5037" t="s">
        <v>16141</v>
      </c>
      <c r="G5037" s="183" t="s">
        <v>16145</v>
      </c>
      <c r="H5037" t="s">
        <v>16146</v>
      </c>
    </row>
    <row r="5038" spans="1:8" x14ac:dyDescent="0.2">
      <c r="A5038" s="183" t="s">
        <v>13847</v>
      </c>
      <c r="B5038" t="s">
        <v>13848</v>
      </c>
      <c r="C5038">
        <v>37</v>
      </c>
      <c r="D5038" s="221" t="s">
        <v>3057</v>
      </c>
      <c r="E5038" s="186">
        <v>46293</v>
      </c>
      <c r="F5038" t="s">
        <v>16141</v>
      </c>
      <c r="G5038" s="183" t="s">
        <v>16145</v>
      </c>
      <c r="H5038" t="s">
        <v>16146</v>
      </c>
    </row>
    <row r="5039" spans="1:8" x14ac:dyDescent="0.2">
      <c r="A5039" s="183" t="s">
        <v>13849</v>
      </c>
      <c r="B5039" t="s">
        <v>13850</v>
      </c>
      <c r="C5039">
        <v>0</v>
      </c>
      <c r="D5039" s="221" t="s">
        <v>3057</v>
      </c>
      <c r="E5039" s="186">
        <v>46293</v>
      </c>
      <c r="F5039" t="s">
        <v>16141</v>
      </c>
      <c r="G5039" s="183" t="s">
        <v>16145</v>
      </c>
      <c r="H5039" t="s">
        <v>16146</v>
      </c>
    </row>
    <row r="5040" spans="1:8" x14ac:dyDescent="0.2">
      <c r="A5040" s="183" t="s">
        <v>13851</v>
      </c>
      <c r="B5040" t="s">
        <v>13852</v>
      </c>
      <c r="C5040">
        <v>35</v>
      </c>
      <c r="D5040" s="221" t="s">
        <v>3057</v>
      </c>
      <c r="E5040" s="186">
        <v>46293</v>
      </c>
      <c r="F5040" t="s">
        <v>16141</v>
      </c>
      <c r="G5040" s="183" t="s">
        <v>16145</v>
      </c>
      <c r="H5040" t="s">
        <v>16146</v>
      </c>
    </row>
    <row r="5041" spans="1:8" x14ac:dyDescent="0.2">
      <c r="A5041" s="183" t="s">
        <v>13853</v>
      </c>
      <c r="B5041" t="s">
        <v>13854</v>
      </c>
      <c r="C5041">
        <v>10</v>
      </c>
      <c r="D5041" s="221" t="s">
        <v>3057</v>
      </c>
      <c r="E5041" s="186">
        <v>46293</v>
      </c>
      <c r="F5041" t="s">
        <v>16141</v>
      </c>
      <c r="G5041" s="183" t="s">
        <v>16145</v>
      </c>
      <c r="H5041" t="s">
        <v>16146</v>
      </c>
    </row>
    <row r="5042" spans="1:8" x14ac:dyDescent="0.2">
      <c r="A5042" s="183" t="s">
        <v>13855</v>
      </c>
      <c r="B5042" t="s">
        <v>13856</v>
      </c>
      <c r="C5042">
        <v>0</v>
      </c>
      <c r="D5042" s="221" t="s">
        <v>3057</v>
      </c>
      <c r="E5042" s="186">
        <v>46293</v>
      </c>
      <c r="F5042" t="s">
        <v>16141</v>
      </c>
      <c r="G5042" s="183" t="s">
        <v>16145</v>
      </c>
      <c r="H5042" t="s">
        <v>16146</v>
      </c>
    </row>
    <row r="5043" spans="1:8" x14ac:dyDescent="0.2">
      <c r="A5043" s="183" t="s">
        <v>13857</v>
      </c>
      <c r="B5043" t="s">
        <v>13858</v>
      </c>
      <c r="C5043">
        <v>48</v>
      </c>
      <c r="D5043" s="221" t="s">
        <v>3057</v>
      </c>
      <c r="E5043" s="186">
        <v>46293</v>
      </c>
      <c r="F5043" t="s">
        <v>16141</v>
      </c>
      <c r="G5043" s="183" t="s">
        <v>16145</v>
      </c>
      <c r="H5043" t="s">
        <v>16146</v>
      </c>
    </row>
    <row r="5044" spans="1:8" x14ac:dyDescent="0.2">
      <c r="A5044" s="183" t="s">
        <v>13859</v>
      </c>
      <c r="B5044" t="s">
        <v>13860</v>
      </c>
      <c r="C5044">
        <v>949</v>
      </c>
      <c r="D5044" s="221" t="s">
        <v>3057</v>
      </c>
      <c r="E5044" s="186">
        <v>46293</v>
      </c>
      <c r="F5044" t="s">
        <v>16141</v>
      </c>
      <c r="G5044" s="183" t="s">
        <v>16145</v>
      </c>
      <c r="H5044" t="s">
        <v>16146</v>
      </c>
    </row>
    <row r="5045" spans="1:8" x14ac:dyDescent="0.2">
      <c r="A5045" s="183" t="s">
        <v>13861</v>
      </c>
      <c r="B5045" t="s">
        <v>13862</v>
      </c>
      <c r="C5045">
        <v>819</v>
      </c>
      <c r="D5045" s="221" t="s">
        <v>3057</v>
      </c>
      <c r="E5045" s="186">
        <v>46293</v>
      </c>
      <c r="F5045" t="s">
        <v>16141</v>
      </c>
      <c r="G5045" s="183" t="s">
        <v>16145</v>
      </c>
      <c r="H5045" t="s">
        <v>16146</v>
      </c>
    </row>
    <row r="5046" spans="1:8" x14ac:dyDescent="0.2">
      <c r="A5046" s="183" t="s">
        <v>13863</v>
      </c>
      <c r="B5046" t="s">
        <v>13864</v>
      </c>
      <c r="C5046">
        <v>78</v>
      </c>
      <c r="D5046" s="221" t="s">
        <v>3057</v>
      </c>
      <c r="E5046" s="186">
        <v>46293</v>
      </c>
      <c r="F5046" t="s">
        <v>16141</v>
      </c>
      <c r="G5046" s="183" t="s">
        <v>16145</v>
      </c>
      <c r="H5046" t="s">
        <v>16146</v>
      </c>
    </row>
    <row r="5047" spans="1:8" x14ac:dyDescent="0.2">
      <c r="A5047" s="183" t="s">
        <v>13865</v>
      </c>
      <c r="B5047" t="s">
        <v>13866</v>
      </c>
      <c r="C5047">
        <v>1282</v>
      </c>
      <c r="D5047" s="221" t="s">
        <v>3057</v>
      </c>
      <c r="E5047" s="186">
        <v>46293</v>
      </c>
      <c r="F5047" t="s">
        <v>16141</v>
      </c>
      <c r="G5047" s="183" t="s">
        <v>16145</v>
      </c>
      <c r="H5047" t="s">
        <v>16146</v>
      </c>
    </row>
    <row r="5048" spans="1:8" x14ac:dyDescent="0.2">
      <c r="A5048" s="183" t="s">
        <v>13867</v>
      </c>
      <c r="B5048" t="s">
        <v>13868</v>
      </c>
      <c r="C5048">
        <v>1073</v>
      </c>
      <c r="D5048" s="221" t="s">
        <v>3057</v>
      </c>
      <c r="E5048" s="186">
        <v>46293</v>
      </c>
      <c r="F5048" t="s">
        <v>16141</v>
      </c>
      <c r="G5048" s="183" t="s">
        <v>16145</v>
      </c>
      <c r="H5048" t="s">
        <v>16146</v>
      </c>
    </row>
    <row r="5049" spans="1:8" x14ac:dyDescent="0.2">
      <c r="A5049" s="183" t="s">
        <v>13869</v>
      </c>
      <c r="B5049" t="s">
        <v>13870</v>
      </c>
      <c r="C5049">
        <v>1048</v>
      </c>
      <c r="D5049" s="221" t="s">
        <v>3057</v>
      </c>
      <c r="E5049" s="186">
        <v>46293</v>
      </c>
      <c r="F5049" t="s">
        <v>16141</v>
      </c>
      <c r="G5049" s="183" t="s">
        <v>16145</v>
      </c>
      <c r="H5049" t="s">
        <v>16146</v>
      </c>
    </row>
    <row r="5050" spans="1:8" x14ac:dyDescent="0.2">
      <c r="A5050" s="183" t="s">
        <v>13871</v>
      </c>
      <c r="B5050" t="s">
        <v>13872</v>
      </c>
      <c r="C5050">
        <v>407</v>
      </c>
      <c r="D5050" s="221" t="s">
        <v>3057</v>
      </c>
      <c r="E5050" s="186">
        <v>46293</v>
      </c>
      <c r="F5050" t="s">
        <v>16141</v>
      </c>
      <c r="G5050" s="183" t="s">
        <v>16145</v>
      </c>
      <c r="H5050" t="s">
        <v>16146</v>
      </c>
    </row>
    <row r="5051" spans="1:8" x14ac:dyDescent="0.2">
      <c r="A5051" s="183" t="s">
        <v>13873</v>
      </c>
      <c r="B5051" t="s">
        <v>13874</v>
      </c>
      <c r="C5051">
        <v>0</v>
      </c>
      <c r="D5051" s="221" t="s">
        <v>3057</v>
      </c>
      <c r="E5051" s="186">
        <v>46293</v>
      </c>
      <c r="F5051" t="s">
        <v>16141</v>
      </c>
      <c r="G5051" s="183" t="s">
        <v>16145</v>
      </c>
      <c r="H5051" t="s">
        <v>16146</v>
      </c>
    </row>
    <row r="5052" spans="1:8" x14ac:dyDescent="0.2">
      <c r="A5052" s="183" t="s">
        <v>13875</v>
      </c>
      <c r="B5052" t="s">
        <v>13876</v>
      </c>
      <c r="C5052">
        <v>1418</v>
      </c>
      <c r="D5052" s="221" t="s">
        <v>3057</v>
      </c>
      <c r="E5052" s="186">
        <v>46293</v>
      </c>
      <c r="F5052" t="s">
        <v>16141</v>
      </c>
      <c r="G5052" s="183" t="s">
        <v>16145</v>
      </c>
      <c r="H5052" t="s">
        <v>16146</v>
      </c>
    </row>
    <row r="5053" spans="1:8" x14ac:dyDescent="0.2">
      <c r="A5053" s="183" t="s">
        <v>13877</v>
      </c>
      <c r="B5053" t="s">
        <v>13878</v>
      </c>
      <c r="C5053">
        <v>742</v>
      </c>
      <c r="D5053" s="221" t="s">
        <v>3057</v>
      </c>
      <c r="E5053" s="186">
        <v>46293</v>
      </c>
      <c r="F5053" t="s">
        <v>16141</v>
      </c>
      <c r="G5053" s="183" t="s">
        <v>16145</v>
      </c>
      <c r="H5053" t="s">
        <v>16146</v>
      </c>
    </row>
    <row r="5054" spans="1:8" x14ac:dyDescent="0.2">
      <c r="A5054" s="183" t="s">
        <v>15774</v>
      </c>
      <c r="B5054" t="s">
        <v>15775</v>
      </c>
      <c r="C5054">
        <v>4</v>
      </c>
      <c r="D5054" s="221" t="s">
        <v>3057</v>
      </c>
      <c r="E5054" s="186">
        <v>46293</v>
      </c>
      <c r="F5054" t="s">
        <v>16141</v>
      </c>
      <c r="G5054" s="183" t="s">
        <v>16145</v>
      </c>
      <c r="H5054" t="s">
        <v>16146</v>
      </c>
    </row>
    <row r="5055" spans="1:8" x14ac:dyDescent="0.2">
      <c r="A5055" s="183" t="s">
        <v>14940</v>
      </c>
      <c r="B5055" t="s">
        <v>14941</v>
      </c>
      <c r="C5055">
        <v>8000</v>
      </c>
      <c r="D5055" s="221" t="s">
        <v>3057</v>
      </c>
      <c r="E5055" s="186">
        <v>46293</v>
      </c>
      <c r="F5055" t="s">
        <v>16141</v>
      </c>
      <c r="G5055" s="183" t="s">
        <v>16145</v>
      </c>
      <c r="H5055" t="s">
        <v>16146</v>
      </c>
    </row>
    <row r="5056" spans="1:8" x14ac:dyDescent="0.2">
      <c r="A5056" s="183" t="s">
        <v>14942</v>
      </c>
      <c r="B5056" t="s">
        <v>14943</v>
      </c>
      <c r="C5056">
        <v>3066</v>
      </c>
      <c r="D5056" s="221" t="s">
        <v>3057</v>
      </c>
      <c r="E5056" s="186">
        <v>46293</v>
      </c>
      <c r="F5056" t="s">
        <v>16141</v>
      </c>
      <c r="G5056" s="183" t="s">
        <v>16145</v>
      </c>
      <c r="H5056" t="s">
        <v>16146</v>
      </c>
    </row>
    <row r="5057" spans="1:8" x14ac:dyDescent="0.2">
      <c r="A5057" s="183" t="s">
        <v>14944</v>
      </c>
      <c r="B5057" t="s">
        <v>14945</v>
      </c>
      <c r="C5057">
        <v>2000</v>
      </c>
      <c r="D5057" s="221" t="s">
        <v>3057</v>
      </c>
      <c r="E5057" s="186">
        <v>46293</v>
      </c>
      <c r="F5057" t="s">
        <v>16141</v>
      </c>
      <c r="G5057" s="183" t="s">
        <v>16145</v>
      </c>
      <c r="H5057" t="s">
        <v>16146</v>
      </c>
    </row>
    <row r="5058" spans="1:8" x14ac:dyDescent="0.2">
      <c r="A5058" s="183" t="s">
        <v>14946</v>
      </c>
      <c r="B5058" t="s">
        <v>14947</v>
      </c>
      <c r="C5058">
        <v>1500</v>
      </c>
      <c r="D5058" s="221" t="s">
        <v>3057</v>
      </c>
      <c r="E5058" s="186">
        <v>46293</v>
      </c>
      <c r="F5058" t="s">
        <v>16141</v>
      </c>
      <c r="G5058" s="183" t="s">
        <v>16145</v>
      </c>
      <c r="H5058" t="s">
        <v>16146</v>
      </c>
    </row>
    <row r="5059" spans="1:8" x14ac:dyDescent="0.2">
      <c r="A5059" s="183" t="s">
        <v>9011</v>
      </c>
      <c r="B5059" t="s">
        <v>9012</v>
      </c>
      <c r="C5059">
        <v>466</v>
      </c>
      <c r="D5059" s="221" t="s">
        <v>3057</v>
      </c>
      <c r="E5059" s="186">
        <v>46293</v>
      </c>
      <c r="F5059" t="s">
        <v>16141</v>
      </c>
      <c r="G5059" s="183" t="s">
        <v>16142</v>
      </c>
      <c r="H5059" t="s">
        <v>16143</v>
      </c>
    </row>
    <row r="5060" spans="1:8" x14ac:dyDescent="0.2">
      <c r="A5060" s="183" t="s">
        <v>5213</v>
      </c>
      <c r="B5060" t="s">
        <v>9013</v>
      </c>
      <c r="C5060">
        <v>122</v>
      </c>
      <c r="D5060" s="221" t="s">
        <v>3057</v>
      </c>
      <c r="E5060" s="186">
        <v>46293</v>
      </c>
      <c r="F5060" t="s">
        <v>16141</v>
      </c>
      <c r="G5060" s="183" t="s">
        <v>16142</v>
      </c>
      <c r="H5060" t="s">
        <v>16143</v>
      </c>
    </row>
    <row r="5061" spans="1:8" x14ac:dyDescent="0.2">
      <c r="A5061" s="183" t="s">
        <v>5214</v>
      </c>
      <c r="B5061" t="s">
        <v>5215</v>
      </c>
      <c r="C5061">
        <v>0</v>
      </c>
      <c r="D5061" s="221" t="s">
        <v>3057</v>
      </c>
      <c r="E5061" s="186">
        <v>46293</v>
      </c>
      <c r="F5061" t="s">
        <v>16141</v>
      </c>
      <c r="G5061" s="183" t="s">
        <v>16145</v>
      </c>
      <c r="H5061" t="s">
        <v>16146</v>
      </c>
    </row>
    <row r="5062" spans="1:8" x14ac:dyDescent="0.2">
      <c r="A5062" s="183" t="s">
        <v>5214</v>
      </c>
      <c r="B5062" t="s">
        <v>5215</v>
      </c>
      <c r="C5062">
        <v>235</v>
      </c>
      <c r="D5062" s="221" t="s">
        <v>3057</v>
      </c>
      <c r="E5062" s="186">
        <v>46293</v>
      </c>
      <c r="F5062" t="s">
        <v>16141</v>
      </c>
      <c r="G5062" s="183" t="s">
        <v>16142</v>
      </c>
      <c r="H5062" t="s">
        <v>16143</v>
      </c>
    </row>
    <row r="5063" spans="1:8" x14ac:dyDescent="0.2">
      <c r="A5063" s="183" t="s">
        <v>9014</v>
      </c>
      <c r="B5063" t="s">
        <v>5216</v>
      </c>
      <c r="C5063">
        <v>245</v>
      </c>
      <c r="D5063" s="221" t="s">
        <v>3057</v>
      </c>
      <c r="E5063" s="186">
        <v>46293</v>
      </c>
      <c r="F5063" t="s">
        <v>16141</v>
      </c>
      <c r="G5063" s="183" t="s">
        <v>16142</v>
      </c>
      <c r="H5063" t="s">
        <v>16143</v>
      </c>
    </row>
    <row r="5064" spans="1:8" x14ac:dyDescent="0.2">
      <c r="A5064" s="183" t="s">
        <v>5217</v>
      </c>
      <c r="B5064" t="s">
        <v>9015</v>
      </c>
      <c r="C5064">
        <v>161</v>
      </c>
      <c r="D5064" s="221" t="s">
        <v>3057</v>
      </c>
      <c r="E5064" s="186">
        <v>46293</v>
      </c>
      <c r="F5064" t="s">
        <v>16141</v>
      </c>
      <c r="G5064" s="183" t="s">
        <v>16142</v>
      </c>
      <c r="H5064" t="s">
        <v>16143</v>
      </c>
    </row>
    <row r="5065" spans="1:8" x14ac:dyDescent="0.2">
      <c r="A5065" s="183" t="s">
        <v>5218</v>
      </c>
      <c r="B5065" t="s">
        <v>9016</v>
      </c>
      <c r="C5065">
        <v>287</v>
      </c>
      <c r="D5065" s="221" t="s">
        <v>3057</v>
      </c>
      <c r="E5065" s="186">
        <v>46293</v>
      </c>
      <c r="F5065" t="s">
        <v>16141</v>
      </c>
      <c r="G5065" s="183" t="s">
        <v>16142</v>
      </c>
      <c r="H5065" t="s">
        <v>16143</v>
      </c>
    </row>
    <row r="5066" spans="1:8" x14ac:dyDescent="0.2">
      <c r="A5066" s="183" t="s">
        <v>9017</v>
      </c>
      <c r="B5066" t="s">
        <v>5219</v>
      </c>
      <c r="C5066">
        <v>457</v>
      </c>
      <c r="D5066" s="221" t="s">
        <v>3057</v>
      </c>
      <c r="E5066" s="186">
        <v>46293</v>
      </c>
      <c r="F5066" t="s">
        <v>16141</v>
      </c>
      <c r="G5066" s="183" t="s">
        <v>16142</v>
      </c>
      <c r="H5066" t="s">
        <v>16143</v>
      </c>
    </row>
    <row r="5067" spans="1:8" x14ac:dyDescent="0.2">
      <c r="A5067" s="183" t="s">
        <v>9018</v>
      </c>
      <c r="B5067" t="s">
        <v>5220</v>
      </c>
      <c r="C5067">
        <v>183</v>
      </c>
      <c r="D5067" s="221" t="s">
        <v>3057</v>
      </c>
      <c r="E5067" s="186">
        <v>46293</v>
      </c>
      <c r="F5067" t="s">
        <v>16141</v>
      </c>
      <c r="G5067" s="183" t="s">
        <v>16142</v>
      </c>
      <c r="H5067" t="s">
        <v>16143</v>
      </c>
    </row>
    <row r="5068" spans="1:8" x14ac:dyDescent="0.2">
      <c r="A5068" s="183" t="s">
        <v>9019</v>
      </c>
      <c r="B5068" t="s">
        <v>5221</v>
      </c>
      <c r="C5068">
        <v>387</v>
      </c>
      <c r="D5068" s="221" t="s">
        <v>3057</v>
      </c>
      <c r="E5068" s="186">
        <v>46293</v>
      </c>
      <c r="F5068" t="s">
        <v>16141</v>
      </c>
      <c r="G5068" s="183" t="s">
        <v>16142</v>
      </c>
      <c r="H5068" t="s">
        <v>16143</v>
      </c>
    </row>
    <row r="5069" spans="1:8" x14ac:dyDescent="0.2">
      <c r="A5069" s="183" t="s">
        <v>9020</v>
      </c>
      <c r="B5069" t="s">
        <v>9021</v>
      </c>
      <c r="C5069">
        <v>88</v>
      </c>
      <c r="D5069" s="221" t="s">
        <v>3057</v>
      </c>
      <c r="E5069" s="186">
        <v>46293</v>
      </c>
      <c r="F5069" t="s">
        <v>16141</v>
      </c>
      <c r="G5069" s="183" t="s">
        <v>16142</v>
      </c>
      <c r="H5069" t="s">
        <v>16143</v>
      </c>
    </row>
    <row r="5070" spans="1:8" x14ac:dyDescent="0.2">
      <c r="A5070" s="183" t="s">
        <v>9022</v>
      </c>
      <c r="B5070" t="s">
        <v>5222</v>
      </c>
      <c r="C5070">
        <v>172</v>
      </c>
      <c r="D5070" s="221" t="s">
        <v>3057</v>
      </c>
      <c r="E5070" s="186">
        <v>46293</v>
      </c>
      <c r="F5070" t="s">
        <v>16141</v>
      </c>
      <c r="G5070" s="183" t="s">
        <v>16142</v>
      </c>
      <c r="H5070" t="s">
        <v>16143</v>
      </c>
    </row>
    <row r="5071" spans="1:8" x14ac:dyDescent="0.2">
      <c r="A5071" s="183" t="s">
        <v>5223</v>
      </c>
      <c r="B5071" t="s">
        <v>9023</v>
      </c>
      <c r="C5071">
        <v>149</v>
      </c>
      <c r="D5071" s="221" t="s">
        <v>3057</v>
      </c>
      <c r="E5071" s="186">
        <v>46293</v>
      </c>
      <c r="F5071" t="s">
        <v>16141</v>
      </c>
      <c r="G5071" s="183" t="s">
        <v>16142</v>
      </c>
      <c r="H5071" t="s">
        <v>16143</v>
      </c>
    </row>
    <row r="5072" spans="1:8" x14ac:dyDescent="0.2">
      <c r="A5072" s="183" t="s">
        <v>5224</v>
      </c>
      <c r="B5072" t="s">
        <v>5225</v>
      </c>
      <c r="C5072">
        <v>148</v>
      </c>
      <c r="D5072" s="221" t="s">
        <v>3057</v>
      </c>
      <c r="E5072" s="186">
        <v>46293</v>
      </c>
      <c r="F5072" t="s">
        <v>16141</v>
      </c>
      <c r="G5072" s="183" t="s">
        <v>16142</v>
      </c>
      <c r="H5072" t="s">
        <v>16143</v>
      </c>
    </row>
    <row r="5073" spans="1:8" x14ac:dyDescent="0.2">
      <c r="A5073" s="183" t="s">
        <v>5226</v>
      </c>
      <c r="B5073" t="s">
        <v>9024</v>
      </c>
      <c r="C5073">
        <v>152</v>
      </c>
      <c r="D5073" s="221" t="s">
        <v>3057</v>
      </c>
      <c r="E5073" s="186">
        <v>46293</v>
      </c>
      <c r="F5073" t="s">
        <v>16141</v>
      </c>
      <c r="G5073" s="183" t="s">
        <v>16142</v>
      </c>
      <c r="H5073" t="s">
        <v>16143</v>
      </c>
    </row>
    <row r="5074" spans="1:8" x14ac:dyDescent="0.2">
      <c r="A5074" s="183" t="s">
        <v>5227</v>
      </c>
      <c r="B5074" t="s">
        <v>9025</v>
      </c>
      <c r="C5074">
        <v>183</v>
      </c>
      <c r="D5074" s="221" t="s">
        <v>3057</v>
      </c>
      <c r="E5074" s="186">
        <v>46293</v>
      </c>
      <c r="F5074" t="s">
        <v>16141</v>
      </c>
      <c r="G5074" s="183" t="s">
        <v>16142</v>
      </c>
      <c r="H5074" t="s">
        <v>16143</v>
      </c>
    </row>
    <row r="5075" spans="1:8" x14ac:dyDescent="0.2">
      <c r="A5075" s="183" t="s">
        <v>5228</v>
      </c>
      <c r="B5075" t="s">
        <v>5229</v>
      </c>
      <c r="C5075">
        <v>271</v>
      </c>
      <c r="D5075" s="221" t="s">
        <v>3057</v>
      </c>
      <c r="E5075" s="186">
        <v>46293</v>
      </c>
      <c r="F5075" t="s">
        <v>16141</v>
      </c>
      <c r="G5075" s="183" t="s">
        <v>16142</v>
      </c>
      <c r="H5075" t="s">
        <v>16143</v>
      </c>
    </row>
    <row r="5076" spans="1:8" x14ac:dyDescent="0.2">
      <c r="A5076" s="183" t="s">
        <v>5230</v>
      </c>
      <c r="B5076" t="s">
        <v>9026</v>
      </c>
      <c r="C5076">
        <v>329</v>
      </c>
      <c r="D5076" s="221" t="s">
        <v>3057</v>
      </c>
      <c r="E5076" s="186">
        <v>46293</v>
      </c>
      <c r="F5076" t="s">
        <v>16141</v>
      </c>
      <c r="G5076" s="183" t="s">
        <v>16142</v>
      </c>
      <c r="H5076" t="s">
        <v>16143</v>
      </c>
    </row>
    <row r="5077" spans="1:8" x14ac:dyDescent="0.2">
      <c r="A5077" s="183" t="s">
        <v>5231</v>
      </c>
      <c r="B5077" t="s">
        <v>9027</v>
      </c>
      <c r="C5077">
        <v>170</v>
      </c>
      <c r="D5077" s="221" t="s">
        <v>3057</v>
      </c>
      <c r="E5077" s="186">
        <v>46293</v>
      </c>
      <c r="F5077" t="s">
        <v>16141</v>
      </c>
      <c r="G5077" s="183" t="s">
        <v>16142</v>
      </c>
      <c r="H5077" t="s">
        <v>16143</v>
      </c>
    </row>
    <row r="5078" spans="1:8" x14ac:dyDescent="0.2">
      <c r="A5078" s="183" t="s">
        <v>9028</v>
      </c>
      <c r="B5078" t="s">
        <v>9029</v>
      </c>
      <c r="C5078">
        <v>0</v>
      </c>
      <c r="D5078" s="221" t="s">
        <v>3057</v>
      </c>
      <c r="E5078" s="186">
        <v>46293</v>
      </c>
      <c r="F5078" t="s">
        <v>16141</v>
      </c>
      <c r="G5078" s="183" t="s">
        <v>16142</v>
      </c>
      <c r="H5078" t="s">
        <v>16143</v>
      </c>
    </row>
    <row r="5079" spans="1:8" x14ac:dyDescent="0.2">
      <c r="A5079" s="183" t="s">
        <v>16050</v>
      </c>
      <c r="B5079" t="s">
        <v>16051</v>
      </c>
      <c r="C5079">
        <v>0</v>
      </c>
      <c r="D5079" s="221" t="s">
        <v>3057</v>
      </c>
      <c r="E5079" s="186">
        <v>46293</v>
      </c>
      <c r="F5079" t="s">
        <v>16141</v>
      </c>
      <c r="G5079" s="183" t="s">
        <v>16145</v>
      </c>
      <c r="H5079" t="s">
        <v>16146</v>
      </c>
    </row>
    <row r="5080" spans="1:8" x14ac:dyDescent="0.2">
      <c r="A5080" s="183" t="s">
        <v>16052</v>
      </c>
      <c r="B5080" t="s">
        <v>16053</v>
      </c>
      <c r="C5080">
        <v>0</v>
      </c>
      <c r="D5080" s="221" t="s">
        <v>3057</v>
      </c>
      <c r="E5080" s="186">
        <v>46293</v>
      </c>
      <c r="F5080" t="s">
        <v>16141</v>
      </c>
      <c r="G5080" s="183" t="s">
        <v>16145</v>
      </c>
      <c r="H5080" t="s">
        <v>16146</v>
      </c>
    </row>
    <row r="5081" spans="1:8" x14ac:dyDescent="0.2">
      <c r="A5081" s="183" t="s">
        <v>16054</v>
      </c>
      <c r="B5081" t="s">
        <v>16055</v>
      </c>
      <c r="C5081">
        <v>0</v>
      </c>
      <c r="D5081" s="221" t="s">
        <v>3057</v>
      </c>
      <c r="E5081" s="186">
        <v>46293</v>
      </c>
      <c r="F5081" t="s">
        <v>16141</v>
      </c>
      <c r="G5081" s="183" t="s">
        <v>16145</v>
      </c>
      <c r="H5081" t="s">
        <v>16146</v>
      </c>
    </row>
    <row r="5082" spans="1:8" x14ac:dyDescent="0.2">
      <c r="A5082" s="183" t="s">
        <v>16056</v>
      </c>
      <c r="B5082" t="s">
        <v>16057</v>
      </c>
      <c r="C5082">
        <v>0</v>
      </c>
      <c r="D5082" s="221" t="s">
        <v>3057</v>
      </c>
      <c r="E5082" s="186">
        <v>46293</v>
      </c>
      <c r="F5082" t="s">
        <v>16141</v>
      </c>
      <c r="G5082" s="183" t="s">
        <v>16145</v>
      </c>
      <c r="H5082" t="s">
        <v>16146</v>
      </c>
    </row>
    <row r="5083" spans="1:8" x14ac:dyDescent="0.2">
      <c r="A5083" s="183" t="s">
        <v>13879</v>
      </c>
      <c r="B5083" t="s">
        <v>13880</v>
      </c>
      <c r="C5083">
        <v>4300</v>
      </c>
      <c r="D5083" s="221" t="s">
        <v>3057</v>
      </c>
      <c r="E5083" s="186">
        <v>46293</v>
      </c>
      <c r="F5083" t="s">
        <v>16141</v>
      </c>
      <c r="G5083" s="183" t="s">
        <v>16145</v>
      </c>
      <c r="H5083" t="s">
        <v>16146</v>
      </c>
    </row>
    <row r="5084" spans="1:8" x14ac:dyDescent="0.2">
      <c r="A5084" s="183" t="s">
        <v>13881</v>
      </c>
      <c r="B5084" t="s">
        <v>13882</v>
      </c>
      <c r="C5084">
        <v>7190</v>
      </c>
      <c r="D5084" s="221" t="s">
        <v>3057</v>
      </c>
      <c r="E5084" s="186">
        <v>46293</v>
      </c>
      <c r="F5084" t="s">
        <v>16141</v>
      </c>
      <c r="G5084" s="183" t="s">
        <v>16145</v>
      </c>
      <c r="H5084" t="s">
        <v>16146</v>
      </c>
    </row>
    <row r="5085" spans="1:8" x14ac:dyDescent="0.2">
      <c r="A5085" s="183" t="s">
        <v>13883</v>
      </c>
      <c r="B5085" t="s">
        <v>13884</v>
      </c>
      <c r="C5085">
        <v>0</v>
      </c>
      <c r="D5085" s="221" t="s">
        <v>3057</v>
      </c>
      <c r="E5085" s="186">
        <v>46293</v>
      </c>
      <c r="F5085" t="s">
        <v>16141</v>
      </c>
      <c r="G5085" s="183" t="s">
        <v>16145</v>
      </c>
      <c r="H5085" t="s">
        <v>16146</v>
      </c>
    </row>
    <row r="5086" spans="1:8" x14ac:dyDescent="0.2">
      <c r="A5086" s="183" t="s">
        <v>13885</v>
      </c>
      <c r="B5086" t="s">
        <v>13886</v>
      </c>
      <c r="C5086">
        <v>24000</v>
      </c>
      <c r="D5086" s="221" t="s">
        <v>3057</v>
      </c>
      <c r="E5086" s="186">
        <v>46293</v>
      </c>
      <c r="F5086" t="s">
        <v>16141</v>
      </c>
      <c r="G5086" s="183" t="s">
        <v>16145</v>
      </c>
      <c r="H5086" t="s">
        <v>16146</v>
      </c>
    </row>
    <row r="5087" spans="1:8" x14ac:dyDescent="0.2">
      <c r="A5087" s="183" t="s">
        <v>13887</v>
      </c>
      <c r="B5087" t="s">
        <v>13888</v>
      </c>
      <c r="C5087">
        <v>16000</v>
      </c>
      <c r="D5087" s="221" t="s">
        <v>3057</v>
      </c>
      <c r="E5087" s="186">
        <v>46293</v>
      </c>
      <c r="F5087" t="s">
        <v>16141</v>
      </c>
      <c r="G5087" s="183" t="s">
        <v>16145</v>
      </c>
      <c r="H5087" t="s">
        <v>16146</v>
      </c>
    </row>
    <row r="5088" spans="1:8" x14ac:dyDescent="0.2">
      <c r="A5088" s="183" t="s">
        <v>13889</v>
      </c>
      <c r="B5088" t="s">
        <v>13890</v>
      </c>
      <c r="C5088">
        <v>20990</v>
      </c>
      <c r="D5088" s="221" t="s">
        <v>3057</v>
      </c>
      <c r="E5088" s="186">
        <v>46293</v>
      </c>
      <c r="F5088" t="s">
        <v>16141</v>
      </c>
      <c r="G5088" s="183" t="s">
        <v>16145</v>
      </c>
      <c r="H5088" t="s">
        <v>16146</v>
      </c>
    </row>
    <row r="5089" spans="1:8" x14ac:dyDescent="0.2">
      <c r="A5089" s="183" t="s">
        <v>13891</v>
      </c>
      <c r="B5089" t="s">
        <v>13892</v>
      </c>
      <c r="C5089">
        <v>16670</v>
      </c>
      <c r="D5089" s="221" t="s">
        <v>3057</v>
      </c>
      <c r="E5089" s="186">
        <v>46293</v>
      </c>
      <c r="F5089" t="s">
        <v>16141</v>
      </c>
      <c r="G5089" s="183" t="s">
        <v>16145</v>
      </c>
      <c r="H5089" t="s">
        <v>16146</v>
      </c>
    </row>
    <row r="5090" spans="1:8" x14ac:dyDescent="0.2">
      <c r="A5090" s="183" t="s">
        <v>13893</v>
      </c>
      <c r="B5090" t="s">
        <v>13894</v>
      </c>
      <c r="C5090">
        <v>8950</v>
      </c>
      <c r="D5090" s="221" t="s">
        <v>3057</v>
      </c>
      <c r="E5090" s="186">
        <v>46293</v>
      </c>
      <c r="F5090" t="s">
        <v>16141</v>
      </c>
      <c r="G5090" s="183" t="s">
        <v>16145</v>
      </c>
      <c r="H5090" t="s">
        <v>16146</v>
      </c>
    </row>
    <row r="5091" spans="1:8" x14ac:dyDescent="0.2">
      <c r="A5091" s="183" t="s">
        <v>13895</v>
      </c>
      <c r="B5091" t="s">
        <v>13896</v>
      </c>
      <c r="C5091">
        <v>33980</v>
      </c>
      <c r="D5091" s="221" t="s">
        <v>3057</v>
      </c>
      <c r="E5091" s="186">
        <v>46293</v>
      </c>
      <c r="F5091" t="s">
        <v>16141</v>
      </c>
      <c r="G5091" s="183" t="s">
        <v>16145</v>
      </c>
      <c r="H5091" t="s">
        <v>16146</v>
      </c>
    </row>
    <row r="5092" spans="1:8" x14ac:dyDescent="0.2">
      <c r="A5092" s="183" t="s">
        <v>13897</v>
      </c>
      <c r="B5092" t="s">
        <v>13898</v>
      </c>
      <c r="C5092">
        <v>19710</v>
      </c>
      <c r="D5092" s="221" t="s">
        <v>3057</v>
      </c>
      <c r="E5092" s="186">
        <v>46293</v>
      </c>
      <c r="F5092" t="s">
        <v>16141</v>
      </c>
      <c r="G5092" s="183" t="s">
        <v>16145</v>
      </c>
      <c r="H5092" t="s">
        <v>16146</v>
      </c>
    </row>
    <row r="5093" spans="1:8" x14ac:dyDescent="0.2">
      <c r="A5093" s="183" t="s">
        <v>13899</v>
      </c>
      <c r="B5093" t="s">
        <v>13900</v>
      </c>
      <c r="C5093">
        <v>10510</v>
      </c>
      <c r="D5093" s="221" t="s">
        <v>3057</v>
      </c>
      <c r="E5093" s="186">
        <v>46293</v>
      </c>
      <c r="F5093" t="s">
        <v>16141</v>
      </c>
      <c r="G5093" s="183" t="s">
        <v>16145</v>
      </c>
      <c r="H5093" t="s">
        <v>16146</v>
      </c>
    </row>
    <row r="5094" spans="1:8" x14ac:dyDescent="0.2">
      <c r="A5094" s="183" t="s">
        <v>13901</v>
      </c>
      <c r="B5094" t="s">
        <v>13902</v>
      </c>
      <c r="C5094">
        <v>2230</v>
      </c>
      <c r="D5094" s="221" t="s">
        <v>3057</v>
      </c>
      <c r="E5094" s="186">
        <v>46293</v>
      </c>
      <c r="F5094" t="s">
        <v>16141</v>
      </c>
      <c r="G5094" s="183" t="s">
        <v>16145</v>
      </c>
      <c r="H5094" t="s">
        <v>16146</v>
      </c>
    </row>
    <row r="5095" spans="1:8" x14ac:dyDescent="0.2">
      <c r="A5095" s="183" t="s">
        <v>13903</v>
      </c>
      <c r="B5095" t="s">
        <v>13904</v>
      </c>
      <c r="C5095">
        <v>25520</v>
      </c>
      <c r="D5095" s="221" t="s">
        <v>3057</v>
      </c>
      <c r="E5095" s="186">
        <v>46293</v>
      </c>
      <c r="F5095" t="s">
        <v>16141</v>
      </c>
      <c r="G5095" s="183" t="s">
        <v>16145</v>
      </c>
      <c r="H5095" t="s">
        <v>16146</v>
      </c>
    </row>
    <row r="5096" spans="1:8" x14ac:dyDescent="0.2">
      <c r="A5096" s="183" t="s">
        <v>13905</v>
      </c>
      <c r="B5096" t="s">
        <v>13906</v>
      </c>
      <c r="C5096">
        <v>20230</v>
      </c>
      <c r="D5096" s="221" t="s">
        <v>3057</v>
      </c>
      <c r="E5096" s="186">
        <v>46293</v>
      </c>
      <c r="F5096" t="s">
        <v>16141</v>
      </c>
      <c r="G5096" s="183" t="s">
        <v>16145</v>
      </c>
      <c r="H5096" t="s">
        <v>16146</v>
      </c>
    </row>
    <row r="5097" spans="1:8" x14ac:dyDescent="0.2">
      <c r="A5097" s="183" t="s">
        <v>15854</v>
      </c>
      <c r="B5097" t="s">
        <v>15929</v>
      </c>
      <c r="C5097">
        <v>0</v>
      </c>
      <c r="D5097" s="221" t="s">
        <v>3057</v>
      </c>
      <c r="E5097" s="186">
        <v>46293</v>
      </c>
      <c r="F5097" t="s">
        <v>16141</v>
      </c>
      <c r="G5097" s="183" t="s">
        <v>16145</v>
      </c>
      <c r="H5097" t="s">
        <v>16146</v>
      </c>
    </row>
    <row r="5098" spans="1:8" x14ac:dyDescent="0.2">
      <c r="A5098" s="183" t="s">
        <v>15862</v>
      </c>
      <c r="B5098" t="s">
        <v>15863</v>
      </c>
      <c r="C5098">
        <v>0</v>
      </c>
      <c r="D5098" s="221" t="s">
        <v>3057</v>
      </c>
      <c r="E5098" s="186">
        <v>46293</v>
      </c>
      <c r="F5098" t="s">
        <v>16141</v>
      </c>
      <c r="G5098" s="183" t="s">
        <v>16145</v>
      </c>
      <c r="H5098" t="s">
        <v>16146</v>
      </c>
    </row>
    <row r="5099" spans="1:8" x14ac:dyDescent="0.2">
      <c r="A5099" s="183" t="s">
        <v>15104</v>
      </c>
      <c r="B5099" t="s">
        <v>15105</v>
      </c>
      <c r="C5099">
        <v>1100</v>
      </c>
      <c r="D5099" s="221" t="s">
        <v>3057</v>
      </c>
      <c r="E5099" s="186">
        <v>46293</v>
      </c>
      <c r="F5099" t="s">
        <v>16141</v>
      </c>
      <c r="G5099" s="183" t="s">
        <v>16145</v>
      </c>
      <c r="H5099" t="s">
        <v>16146</v>
      </c>
    </row>
    <row r="5100" spans="1:8" x14ac:dyDescent="0.2">
      <c r="A5100" s="183" t="s">
        <v>15864</v>
      </c>
      <c r="B5100" t="s">
        <v>15865</v>
      </c>
      <c r="C5100">
        <v>0</v>
      </c>
      <c r="D5100" s="221" t="s">
        <v>3057</v>
      </c>
      <c r="E5100" s="186">
        <v>46293</v>
      </c>
      <c r="F5100" t="s">
        <v>16141</v>
      </c>
      <c r="G5100" s="183" t="s">
        <v>16145</v>
      </c>
      <c r="H5100" t="s">
        <v>16146</v>
      </c>
    </row>
    <row r="5101" spans="1:8" x14ac:dyDescent="0.2">
      <c r="A5101" s="183" t="s">
        <v>15866</v>
      </c>
      <c r="B5101" t="s">
        <v>15867</v>
      </c>
      <c r="C5101">
        <v>0</v>
      </c>
      <c r="D5101" s="221" t="s">
        <v>3057</v>
      </c>
      <c r="E5101" s="186">
        <v>46293</v>
      </c>
      <c r="F5101" t="s">
        <v>16141</v>
      </c>
      <c r="G5101" s="183" t="s">
        <v>16145</v>
      </c>
      <c r="H5101" t="s">
        <v>16146</v>
      </c>
    </row>
    <row r="5102" spans="1:8" x14ac:dyDescent="0.2">
      <c r="A5102" s="183" t="s">
        <v>15870</v>
      </c>
      <c r="B5102" t="s">
        <v>15871</v>
      </c>
      <c r="C5102">
        <v>1000</v>
      </c>
      <c r="D5102" s="221" t="s">
        <v>3057</v>
      </c>
      <c r="E5102" s="186">
        <v>46293</v>
      </c>
      <c r="F5102" t="s">
        <v>16141</v>
      </c>
      <c r="G5102" s="183" t="s">
        <v>16145</v>
      </c>
      <c r="H5102" t="s">
        <v>16146</v>
      </c>
    </row>
    <row r="5103" spans="1:8" x14ac:dyDescent="0.2">
      <c r="A5103" s="183" t="s">
        <v>15872</v>
      </c>
      <c r="B5103" t="s">
        <v>15873</v>
      </c>
      <c r="C5103">
        <v>1000</v>
      </c>
      <c r="D5103" s="221" t="s">
        <v>3057</v>
      </c>
      <c r="E5103" s="186">
        <v>46293</v>
      </c>
      <c r="F5103" t="s">
        <v>16141</v>
      </c>
      <c r="G5103" s="183" t="s">
        <v>16145</v>
      </c>
      <c r="H5103" t="s">
        <v>16146</v>
      </c>
    </row>
    <row r="5104" spans="1:8" x14ac:dyDescent="0.2">
      <c r="A5104" s="183" t="s">
        <v>15776</v>
      </c>
      <c r="B5104" t="s">
        <v>15777</v>
      </c>
      <c r="C5104">
        <v>2</v>
      </c>
      <c r="D5104" s="221" t="s">
        <v>3057</v>
      </c>
      <c r="E5104" s="186">
        <v>46293</v>
      </c>
      <c r="F5104" t="s">
        <v>16141</v>
      </c>
      <c r="G5104" s="183" t="s">
        <v>16145</v>
      </c>
      <c r="H5104" t="s">
        <v>16146</v>
      </c>
    </row>
    <row r="5105" spans="1:8" x14ac:dyDescent="0.2">
      <c r="A5105" s="183" t="s">
        <v>15778</v>
      </c>
      <c r="B5105" t="s">
        <v>15779</v>
      </c>
      <c r="C5105">
        <v>199</v>
      </c>
      <c r="D5105" s="221" t="s">
        <v>3057</v>
      </c>
      <c r="E5105" s="186">
        <v>46293</v>
      </c>
      <c r="F5105" t="s">
        <v>16141</v>
      </c>
      <c r="G5105" s="183" t="s">
        <v>16145</v>
      </c>
      <c r="H5105" t="s">
        <v>16146</v>
      </c>
    </row>
    <row r="5106" spans="1:8" x14ac:dyDescent="0.2">
      <c r="A5106" s="183" t="s">
        <v>9030</v>
      </c>
      <c r="B5106" t="s">
        <v>3636</v>
      </c>
      <c r="C5106">
        <v>54</v>
      </c>
      <c r="D5106" s="221" t="s">
        <v>3057</v>
      </c>
      <c r="E5106" s="186">
        <v>46293</v>
      </c>
      <c r="F5106" t="s">
        <v>16141</v>
      </c>
      <c r="G5106" s="183" t="s">
        <v>16142</v>
      </c>
      <c r="H5106" t="s">
        <v>16143</v>
      </c>
    </row>
    <row r="5107" spans="1:8" x14ac:dyDescent="0.2">
      <c r="A5107" s="183" t="s">
        <v>9031</v>
      </c>
      <c r="B5107" t="s">
        <v>9032</v>
      </c>
      <c r="C5107">
        <v>2</v>
      </c>
      <c r="D5107" s="221" t="s">
        <v>3057</v>
      </c>
      <c r="E5107" s="186">
        <v>46293</v>
      </c>
      <c r="F5107" t="s">
        <v>16141</v>
      </c>
      <c r="G5107" s="183" t="s">
        <v>16142</v>
      </c>
      <c r="H5107" t="s">
        <v>16143</v>
      </c>
    </row>
    <row r="5108" spans="1:8" x14ac:dyDescent="0.2">
      <c r="A5108" s="183" t="s">
        <v>9033</v>
      </c>
      <c r="B5108" t="s">
        <v>9034</v>
      </c>
      <c r="C5108">
        <v>2</v>
      </c>
      <c r="D5108" s="221" t="s">
        <v>3057</v>
      </c>
      <c r="E5108" s="186">
        <v>46293</v>
      </c>
      <c r="F5108" t="s">
        <v>16141</v>
      </c>
      <c r="G5108" s="183" t="s">
        <v>16142</v>
      </c>
      <c r="H5108" t="s">
        <v>16143</v>
      </c>
    </row>
    <row r="5109" spans="1:8" x14ac:dyDescent="0.2">
      <c r="A5109" s="183" t="s">
        <v>9035</v>
      </c>
      <c r="B5109" t="s">
        <v>9036</v>
      </c>
      <c r="C5109">
        <v>2</v>
      </c>
      <c r="D5109" s="221" t="s">
        <v>3057</v>
      </c>
      <c r="E5109" s="186">
        <v>46293</v>
      </c>
      <c r="F5109" t="s">
        <v>16141</v>
      </c>
      <c r="G5109" s="183" t="s">
        <v>16142</v>
      </c>
      <c r="H5109" t="s">
        <v>16143</v>
      </c>
    </row>
    <row r="5110" spans="1:8" x14ac:dyDescent="0.2">
      <c r="A5110" s="183" t="s">
        <v>9037</v>
      </c>
      <c r="B5110" t="s">
        <v>9038</v>
      </c>
      <c r="C5110">
        <v>3</v>
      </c>
      <c r="D5110" s="221" t="s">
        <v>3057</v>
      </c>
      <c r="E5110" s="186">
        <v>46293</v>
      </c>
      <c r="F5110" t="s">
        <v>16141</v>
      </c>
      <c r="G5110" s="183" t="s">
        <v>16142</v>
      </c>
      <c r="H5110" t="s">
        <v>16143</v>
      </c>
    </row>
    <row r="5111" spans="1:8" x14ac:dyDescent="0.2">
      <c r="A5111" s="183" t="s">
        <v>9039</v>
      </c>
      <c r="B5111" t="s">
        <v>9040</v>
      </c>
      <c r="C5111">
        <v>3</v>
      </c>
      <c r="D5111" s="221" t="s">
        <v>3057</v>
      </c>
      <c r="E5111" s="186">
        <v>46293</v>
      </c>
      <c r="F5111" t="s">
        <v>16141</v>
      </c>
      <c r="G5111" s="183" t="s">
        <v>16142</v>
      </c>
      <c r="H5111" t="s">
        <v>16143</v>
      </c>
    </row>
    <row r="5112" spans="1:8" x14ac:dyDescent="0.2">
      <c r="A5112" s="183" t="s">
        <v>9041</v>
      </c>
      <c r="B5112" t="s">
        <v>9042</v>
      </c>
      <c r="C5112">
        <v>2</v>
      </c>
      <c r="D5112" s="221" t="s">
        <v>3057</v>
      </c>
      <c r="E5112" s="186">
        <v>46293</v>
      </c>
      <c r="F5112" t="s">
        <v>16141</v>
      </c>
      <c r="G5112" s="183" t="s">
        <v>16142</v>
      </c>
      <c r="H5112" t="s">
        <v>16143</v>
      </c>
    </row>
    <row r="5113" spans="1:8" x14ac:dyDescent="0.2">
      <c r="A5113" s="183" t="s">
        <v>9043</v>
      </c>
      <c r="B5113" t="s">
        <v>9044</v>
      </c>
      <c r="C5113">
        <v>2</v>
      </c>
      <c r="D5113" s="221" t="s">
        <v>3057</v>
      </c>
      <c r="E5113" s="186">
        <v>46293</v>
      </c>
      <c r="F5113" t="s">
        <v>16141</v>
      </c>
      <c r="G5113" s="183" t="s">
        <v>16142</v>
      </c>
      <c r="H5113" t="s">
        <v>16143</v>
      </c>
    </row>
    <row r="5114" spans="1:8" x14ac:dyDescent="0.2">
      <c r="A5114" s="183" t="s">
        <v>9045</v>
      </c>
      <c r="B5114" t="s">
        <v>9046</v>
      </c>
      <c r="C5114">
        <v>4</v>
      </c>
      <c r="D5114" s="221" t="s">
        <v>3057</v>
      </c>
      <c r="E5114" s="186">
        <v>46293</v>
      </c>
      <c r="F5114" t="s">
        <v>16141</v>
      </c>
      <c r="G5114" s="183" t="s">
        <v>16142</v>
      </c>
      <c r="H5114" t="s">
        <v>16143</v>
      </c>
    </row>
    <row r="5115" spans="1:8" x14ac:dyDescent="0.2">
      <c r="A5115" s="183" t="s">
        <v>9047</v>
      </c>
      <c r="B5115" t="s">
        <v>9048</v>
      </c>
      <c r="C5115">
        <v>2</v>
      </c>
      <c r="D5115" s="221" t="s">
        <v>3057</v>
      </c>
      <c r="E5115" s="186">
        <v>46293</v>
      </c>
      <c r="F5115" t="s">
        <v>16141</v>
      </c>
      <c r="G5115" s="183" t="s">
        <v>16142</v>
      </c>
      <c r="H5115" t="s">
        <v>16143</v>
      </c>
    </row>
    <row r="5116" spans="1:8" x14ac:dyDescent="0.2">
      <c r="A5116" s="183" t="s">
        <v>9049</v>
      </c>
      <c r="B5116" t="s">
        <v>9050</v>
      </c>
      <c r="C5116">
        <v>2</v>
      </c>
      <c r="D5116" s="221" t="s">
        <v>3057</v>
      </c>
      <c r="E5116" s="186">
        <v>46293</v>
      </c>
      <c r="F5116" t="s">
        <v>16141</v>
      </c>
      <c r="G5116" s="183" t="s">
        <v>16142</v>
      </c>
      <c r="H5116" t="s">
        <v>16143</v>
      </c>
    </row>
    <row r="5117" spans="1:8" x14ac:dyDescent="0.2">
      <c r="A5117" s="183" t="s">
        <v>9051</v>
      </c>
      <c r="B5117" t="s">
        <v>9052</v>
      </c>
      <c r="C5117">
        <v>2</v>
      </c>
      <c r="D5117" s="221" t="s">
        <v>3057</v>
      </c>
      <c r="E5117" s="186">
        <v>46293</v>
      </c>
      <c r="F5117" t="s">
        <v>16141</v>
      </c>
      <c r="G5117" s="183" t="s">
        <v>16142</v>
      </c>
      <c r="H5117" t="s">
        <v>16143</v>
      </c>
    </row>
    <row r="5118" spans="1:8" x14ac:dyDescent="0.2">
      <c r="A5118" s="183" t="s">
        <v>9053</v>
      </c>
      <c r="B5118" t="s">
        <v>9054</v>
      </c>
      <c r="C5118">
        <v>4</v>
      </c>
      <c r="D5118" s="221" t="s">
        <v>3057</v>
      </c>
      <c r="E5118" s="186">
        <v>46293</v>
      </c>
      <c r="F5118" t="s">
        <v>16141</v>
      </c>
      <c r="G5118" s="183" t="s">
        <v>16142</v>
      </c>
      <c r="H5118" t="s">
        <v>16143</v>
      </c>
    </row>
    <row r="5119" spans="1:8" x14ac:dyDescent="0.2">
      <c r="A5119" s="183" t="s">
        <v>9055</v>
      </c>
      <c r="B5119" t="s">
        <v>9056</v>
      </c>
      <c r="C5119">
        <v>4</v>
      </c>
      <c r="D5119" s="221" t="s">
        <v>3057</v>
      </c>
      <c r="E5119" s="186">
        <v>46293</v>
      </c>
      <c r="F5119" t="s">
        <v>16141</v>
      </c>
      <c r="G5119" s="183" t="s">
        <v>16142</v>
      </c>
      <c r="H5119" t="s">
        <v>16143</v>
      </c>
    </row>
    <row r="5120" spans="1:8" x14ac:dyDescent="0.2">
      <c r="A5120" s="183" t="s">
        <v>9057</v>
      </c>
      <c r="B5120" t="s">
        <v>9058</v>
      </c>
      <c r="C5120">
        <v>4</v>
      </c>
      <c r="D5120" s="221" t="s">
        <v>3057</v>
      </c>
      <c r="E5120" s="186">
        <v>46293</v>
      </c>
      <c r="F5120" t="s">
        <v>16141</v>
      </c>
      <c r="G5120" s="183" t="s">
        <v>16142</v>
      </c>
      <c r="H5120" t="s">
        <v>16143</v>
      </c>
    </row>
    <row r="5121" spans="1:8" x14ac:dyDescent="0.2">
      <c r="A5121" s="183" t="s">
        <v>9059</v>
      </c>
      <c r="B5121" t="s">
        <v>9060</v>
      </c>
      <c r="C5121">
        <v>2</v>
      </c>
      <c r="D5121" s="221" t="s">
        <v>3057</v>
      </c>
      <c r="E5121" s="186">
        <v>46293</v>
      </c>
      <c r="F5121" t="s">
        <v>16141</v>
      </c>
      <c r="G5121" s="183" t="s">
        <v>16142</v>
      </c>
      <c r="H5121" t="s">
        <v>16143</v>
      </c>
    </row>
    <row r="5122" spans="1:8" x14ac:dyDescent="0.2">
      <c r="A5122" s="183" t="s">
        <v>9061</v>
      </c>
      <c r="B5122" t="s">
        <v>9062</v>
      </c>
      <c r="C5122">
        <v>2</v>
      </c>
      <c r="D5122" s="221" t="s">
        <v>3057</v>
      </c>
      <c r="E5122" s="186">
        <v>46293</v>
      </c>
      <c r="F5122" t="s">
        <v>16141</v>
      </c>
      <c r="G5122" s="183" t="s">
        <v>16142</v>
      </c>
      <c r="H5122" t="s">
        <v>16143</v>
      </c>
    </row>
    <row r="5123" spans="1:8" x14ac:dyDescent="0.2">
      <c r="A5123" s="183" t="s">
        <v>9063</v>
      </c>
      <c r="B5123" t="s">
        <v>9064</v>
      </c>
      <c r="C5123">
        <v>3</v>
      </c>
      <c r="D5123" s="221" t="s">
        <v>3057</v>
      </c>
      <c r="E5123" s="186">
        <v>46293</v>
      </c>
      <c r="F5123" t="s">
        <v>16141</v>
      </c>
      <c r="G5123" s="183" t="s">
        <v>16142</v>
      </c>
      <c r="H5123" t="s">
        <v>16143</v>
      </c>
    </row>
    <row r="5124" spans="1:8" x14ac:dyDescent="0.2">
      <c r="A5124" s="183" t="s">
        <v>9065</v>
      </c>
      <c r="B5124" t="s">
        <v>9066</v>
      </c>
      <c r="C5124">
        <v>2</v>
      </c>
      <c r="D5124" s="221" t="s">
        <v>3057</v>
      </c>
      <c r="E5124" s="186">
        <v>46293</v>
      </c>
      <c r="F5124" t="s">
        <v>16141</v>
      </c>
      <c r="G5124" s="183" t="s">
        <v>16142</v>
      </c>
      <c r="H5124" t="s">
        <v>16143</v>
      </c>
    </row>
    <row r="5125" spans="1:8" x14ac:dyDescent="0.2">
      <c r="A5125" s="183" t="s">
        <v>9067</v>
      </c>
      <c r="B5125" t="s">
        <v>9068</v>
      </c>
      <c r="C5125">
        <v>3</v>
      </c>
      <c r="D5125" s="221" t="s">
        <v>3057</v>
      </c>
      <c r="E5125" s="186">
        <v>46293</v>
      </c>
      <c r="F5125" t="s">
        <v>16141</v>
      </c>
      <c r="G5125" s="183" t="s">
        <v>16142</v>
      </c>
      <c r="H5125" t="s">
        <v>16143</v>
      </c>
    </row>
    <row r="5126" spans="1:8" x14ac:dyDescent="0.2">
      <c r="A5126" s="183" t="s">
        <v>9069</v>
      </c>
      <c r="B5126" t="s">
        <v>9070</v>
      </c>
      <c r="C5126">
        <v>2</v>
      </c>
      <c r="D5126" s="221" t="s">
        <v>3057</v>
      </c>
      <c r="E5126" s="186">
        <v>46293</v>
      </c>
      <c r="F5126" t="s">
        <v>16141</v>
      </c>
      <c r="G5126" s="183" t="s">
        <v>16142</v>
      </c>
      <c r="H5126" t="s">
        <v>16143</v>
      </c>
    </row>
    <row r="5127" spans="1:8" x14ac:dyDescent="0.2">
      <c r="A5127" s="183" t="s">
        <v>9071</v>
      </c>
      <c r="B5127" t="s">
        <v>9072</v>
      </c>
      <c r="C5127">
        <v>3</v>
      </c>
      <c r="D5127" s="221" t="s">
        <v>3057</v>
      </c>
      <c r="E5127" s="186">
        <v>46293</v>
      </c>
      <c r="F5127" t="s">
        <v>16141</v>
      </c>
      <c r="G5127" s="183" t="s">
        <v>16142</v>
      </c>
      <c r="H5127" t="s">
        <v>16143</v>
      </c>
    </row>
    <row r="5128" spans="1:8" x14ac:dyDescent="0.2">
      <c r="A5128" s="183" t="s">
        <v>9073</v>
      </c>
      <c r="B5128" t="s">
        <v>9074</v>
      </c>
      <c r="C5128">
        <v>3</v>
      </c>
      <c r="D5128" s="221" t="s">
        <v>3057</v>
      </c>
      <c r="E5128" s="186">
        <v>46293</v>
      </c>
      <c r="F5128" t="s">
        <v>16141</v>
      </c>
      <c r="G5128" s="183" t="s">
        <v>16142</v>
      </c>
      <c r="H5128" t="s">
        <v>16143</v>
      </c>
    </row>
    <row r="5129" spans="1:8" x14ac:dyDescent="0.2">
      <c r="A5129" s="183" t="s">
        <v>9075</v>
      </c>
      <c r="B5129" t="s">
        <v>9076</v>
      </c>
      <c r="C5129">
        <v>3</v>
      </c>
      <c r="D5129" s="221" t="s">
        <v>3057</v>
      </c>
      <c r="E5129" s="186">
        <v>46293</v>
      </c>
      <c r="F5129" t="s">
        <v>16141</v>
      </c>
      <c r="G5129" s="183" t="s">
        <v>16142</v>
      </c>
      <c r="H5129" t="s">
        <v>16143</v>
      </c>
    </row>
    <row r="5130" spans="1:8" x14ac:dyDescent="0.2">
      <c r="A5130" s="183" t="s">
        <v>9077</v>
      </c>
      <c r="B5130" t="s">
        <v>9078</v>
      </c>
      <c r="C5130">
        <v>2</v>
      </c>
      <c r="D5130" s="221" t="s">
        <v>3057</v>
      </c>
      <c r="E5130" s="186">
        <v>46293</v>
      </c>
      <c r="F5130" t="s">
        <v>16141</v>
      </c>
      <c r="G5130" s="183" t="s">
        <v>16142</v>
      </c>
      <c r="H5130" t="s">
        <v>16143</v>
      </c>
    </row>
    <row r="5131" spans="1:8" x14ac:dyDescent="0.2">
      <c r="A5131" s="183" t="s">
        <v>9079</v>
      </c>
      <c r="B5131" t="s">
        <v>9080</v>
      </c>
      <c r="C5131">
        <v>3</v>
      </c>
      <c r="D5131" s="221" t="s">
        <v>3057</v>
      </c>
      <c r="E5131" s="186">
        <v>46293</v>
      </c>
      <c r="F5131" t="s">
        <v>16141</v>
      </c>
      <c r="G5131" s="183" t="s">
        <v>16142</v>
      </c>
      <c r="H5131" t="s">
        <v>16143</v>
      </c>
    </row>
    <row r="5132" spans="1:8" x14ac:dyDescent="0.2">
      <c r="A5132" s="183" t="s">
        <v>9081</v>
      </c>
      <c r="B5132" t="s">
        <v>9082</v>
      </c>
      <c r="C5132">
        <v>2</v>
      </c>
      <c r="D5132" s="221" t="s">
        <v>3057</v>
      </c>
      <c r="E5132" s="186">
        <v>46293</v>
      </c>
      <c r="F5132" t="s">
        <v>16141</v>
      </c>
      <c r="G5132" s="183" t="s">
        <v>16142</v>
      </c>
      <c r="H5132" t="s">
        <v>16143</v>
      </c>
    </row>
    <row r="5133" spans="1:8" x14ac:dyDescent="0.2">
      <c r="A5133" s="183" t="s">
        <v>9083</v>
      </c>
      <c r="B5133" t="s">
        <v>9084</v>
      </c>
      <c r="C5133">
        <v>2</v>
      </c>
      <c r="D5133" s="221" t="s">
        <v>3057</v>
      </c>
      <c r="E5133" s="186">
        <v>46293</v>
      </c>
      <c r="F5133" t="s">
        <v>16141</v>
      </c>
      <c r="G5133" s="183" t="s">
        <v>16142</v>
      </c>
      <c r="H5133" t="s">
        <v>16143</v>
      </c>
    </row>
    <row r="5134" spans="1:8" x14ac:dyDescent="0.2">
      <c r="A5134" s="183" t="s">
        <v>5232</v>
      </c>
      <c r="B5134" t="s">
        <v>9085</v>
      </c>
      <c r="C5134">
        <v>232</v>
      </c>
      <c r="D5134" s="221" t="s">
        <v>3057</v>
      </c>
      <c r="E5134" s="186">
        <v>46293</v>
      </c>
      <c r="F5134" t="s">
        <v>16141</v>
      </c>
      <c r="G5134" s="183" t="s">
        <v>16142</v>
      </c>
      <c r="H5134" t="s">
        <v>16143</v>
      </c>
    </row>
    <row r="5135" spans="1:8" x14ac:dyDescent="0.2">
      <c r="A5135" s="183" t="s">
        <v>9086</v>
      </c>
      <c r="B5135" t="s">
        <v>9087</v>
      </c>
      <c r="C5135">
        <v>1</v>
      </c>
      <c r="D5135" s="221" t="s">
        <v>3057</v>
      </c>
      <c r="E5135" s="186">
        <v>46293</v>
      </c>
      <c r="F5135" t="s">
        <v>16141</v>
      </c>
      <c r="G5135" s="183" t="s">
        <v>16142</v>
      </c>
      <c r="H5135" t="s">
        <v>16143</v>
      </c>
    </row>
    <row r="5136" spans="1:8" x14ac:dyDescent="0.2">
      <c r="A5136" s="183" t="s">
        <v>9088</v>
      </c>
      <c r="B5136" t="s">
        <v>9089</v>
      </c>
      <c r="C5136">
        <v>2</v>
      </c>
      <c r="D5136" s="221" t="s">
        <v>3057</v>
      </c>
      <c r="E5136" s="186">
        <v>46293</v>
      </c>
      <c r="F5136" t="s">
        <v>16141</v>
      </c>
      <c r="G5136" s="183" t="s">
        <v>16142</v>
      </c>
      <c r="H5136" t="s">
        <v>16143</v>
      </c>
    </row>
    <row r="5137" spans="1:8" x14ac:dyDescent="0.2">
      <c r="A5137" s="183" t="s">
        <v>9090</v>
      </c>
      <c r="B5137" t="s">
        <v>9091</v>
      </c>
      <c r="C5137">
        <v>3</v>
      </c>
      <c r="D5137" s="221" t="s">
        <v>3057</v>
      </c>
      <c r="E5137" s="186">
        <v>46293</v>
      </c>
      <c r="F5137" t="s">
        <v>16141</v>
      </c>
      <c r="G5137" s="183" t="s">
        <v>16142</v>
      </c>
      <c r="H5137" t="s">
        <v>16143</v>
      </c>
    </row>
    <row r="5138" spans="1:8" x14ac:dyDescent="0.2">
      <c r="A5138" s="183" t="s">
        <v>9092</v>
      </c>
      <c r="B5138" t="s">
        <v>9093</v>
      </c>
      <c r="C5138">
        <v>3</v>
      </c>
      <c r="D5138" s="221" t="s">
        <v>3057</v>
      </c>
      <c r="E5138" s="186">
        <v>46293</v>
      </c>
      <c r="F5138" t="s">
        <v>16141</v>
      </c>
      <c r="G5138" s="183" t="s">
        <v>16142</v>
      </c>
      <c r="H5138" t="s">
        <v>16143</v>
      </c>
    </row>
    <row r="5139" spans="1:8" x14ac:dyDescent="0.2">
      <c r="A5139" s="183" t="s">
        <v>9094</v>
      </c>
      <c r="B5139" t="s">
        <v>9095</v>
      </c>
      <c r="C5139">
        <v>2</v>
      </c>
      <c r="D5139" s="221" t="s">
        <v>3057</v>
      </c>
      <c r="E5139" s="186">
        <v>46293</v>
      </c>
      <c r="F5139" t="s">
        <v>16141</v>
      </c>
      <c r="G5139" s="183" t="s">
        <v>16142</v>
      </c>
      <c r="H5139" t="s">
        <v>16143</v>
      </c>
    </row>
    <row r="5140" spans="1:8" x14ac:dyDescent="0.2">
      <c r="A5140" s="183" t="s">
        <v>9096</v>
      </c>
      <c r="B5140" t="s">
        <v>9097</v>
      </c>
      <c r="C5140">
        <v>5</v>
      </c>
      <c r="D5140" s="221" t="s">
        <v>3057</v>
      </c>
      <c r="E5140" s="186">
        <v>46293</v>
      </c>
      <c r="F5140" t="s">
        <v>16141</v>
      </c>
      <c r="G5140" s="183" t="s">
        <v>16142</v>
      </c>
      <c r="H5140" t="s">
        <v>16143</v>
      </c>
    </row>
    <row r="5141" spans="1:8" x14ac:dyDescent="0.2">
      <c r="A5141" s="183" t="s">
        <v>9102</v>
      </c>
      <c r="B5141" t="s">
        <v>9103</v>
      </c>
      <c r="C5141">
        <v>43</v>
      </c>
      <c r="D5141" s="221" t="s">
        <v>3057</v>
      </c>
      <c r="E5141" s="186">
        <v>46293</v>
      </c>
      <c r="F5141" t="s">
        <v>16141</v>
      </c>
      <c r="G5141" s="183" t="s">
        <v>16142</v>
      </c>
      <c r="H5141" t="s">
        <v>16143</v>
      </c>
    </row>
    <row r="5142" spans="1:8" x14ac:dyDescent="0.2">
      <c r="A5142" s="183" t="s">
        <v>9104</v>
      </c>
      <c r="B5142" t="s">
        <v>9105</v>
      </c>
      <c r="C5142">
        <v>23</v>
      </c>
      <c r="D5142" s="221" t="s">
        <v>3057</v>
      </c>
      <c r="E5142" s="186">
        <v>46293</v>
      </c>
      <c r="F5142" t="s">
        <v>16141</v>
      </c>
      <c r="G5142" s="183" t="s">
        <v>16142</v>
      </c>
      <c r="H5142" t="s">
        <v>16143</v>
      </c>
    </row>
    <row r="5143" spans="1:8" x14ac:dyDescent="0.2">
      <c r="A5143" s="183" t="s">
        <v>5234</v>
      </c>
      <c r="B5143" t="s">
        <v>5235</v>
      </c>
      <c r="C5143">
        <v>129</v>
      </c>
      <c r="D5143" s="221" t="s">
        <v>3057</v>
      </c>
      <c r="E5143" s="186">
        <v>46293</v>
      </c>
      <c r="F5143" t="s">
        <v>16141</v>
      </c>
      <c r="G5143" s="183" t="s">
        <v>16142</v>
      </c>
      <c r="H5143" t="s">
        <v>16143</v>
      </c>
    </row>
    <row r="5144" spans="1:8" x14ac:dyDescent="0.2">
      <c r="A5144" s="183" t="s">
        <v>5236</v>
      </c>
      <c r="B5144" t="s">
        <v>9175</v>
      </c>
      <c r="C5144">
        <v>472</v>
      </c>
      <c r="D5144" s="221" t="s">
        <v>3057</v>
      </c>
      <c r="E5144" s="186">
        <v>46293</v>
      </c>
      <c r="F5144" t="s">
        <v>16141</v>
      </c>
      <c r="G5144" s="183" t="s">
        <v>16142</v>
      </c>
      <c r="H5144" t="s">
        <v>16143</v>
      </c>
    </row>
    <row r="5145" spans="1:8" x14ac:dyDescent="0.2">
      <c r="A5145" s="183" t="s">
        <v>9176</v>
      </c>
      <c r="B5145" t="s">
        <v>9177</v>
      </c>
      <c r="C5145">
        <v>41</v>
      </c>
      <c r="D5145" s="221" t="s">
        <v>3057</v>
      </c>
      <c r="E5145" s="186">
        <v>46293</v>
      </c>
      <c r="F5145" t="s">
        <v>16141</v>
      </c>
      <c r="G5145" s="183" t="s">
        <v>16142</v>
      </c>
      <c r="H5145" t="s">
        <v>16143</v>
      </c>
    </row>
    <row r="5146" spans="1:8" x14ac:dyDescent="0.2">
      <c r="A5146" s="183" t="s">
        <v>9178</v>
      </c>
      <c r="B5146" t="s">
        <v>5237</v>
      </c>
      <c r="C5146">
        <v>604</v>
      </c>
      <c r="D5146" s="221" t="s">
        <v>3057</v>
      </c>
      <c r="E5146" s="186">
        <v>46293</v>
      </c>
      <c r="F5146" t="s">
        <v>16141</v>
      </c>
      <c r="G5146" s="183" t="s">
        <v>16142</v>
      </c>
      <c r="H5146" t="s">
        <v>16143</v>
      </c>
    </row>
    <row r="5147" spans="1:8" x14ac:dyDescent="0.2">
      <c r="A5147" s="183" t="s">
        <v>9179</v>
      </c>
      <c r="B5147" t="s">
        <v>5238</v>
      </c>
      <c r="C5147">
        <v>566</v>
      </c>
      <c r="D5147" s="221" t="s">
        <v>3057</v>
      </c>
      <c r="E5147" s="186">
        <v>46293</v>
      </c>
      <c r="F5147" t="s">
        <v>16141</v>
      </c>
      <c r="G5147" s="183" t="s">
        <v>16142</v>
      </c>
      <c r="H5147" t="s">
        <v>16143</v>
      </c>
    </row>
    <row r="5148" spans="1:8" x14ac:dyDescent="0.2">
      <c r="A5148" s="183" t="s">
        <v>9180</v>
      </c>
      <c r="B5148" t="s">
        <v>5239</v>
      </c>
      <c r="C5148">
        <v>7</v>
      </c>
      <c r="D5148" s="221" t="s">
        <v>3057</v>
      </c>
      <c r="E5148" s="186">
        <v>46293</v>
      </c>
      <c r="F5148" t="s">
        <v>16141</v>
      </c>
      <c r="G5148" s="183" t="s">
        <v>16142</v>
      </c>
      <c r="H5148" t="s">
        <v>16143</v>
      </c>
    </row>
    <row r="5149" spans="1:8" x14ac:dyDescent="0.2">
      <c r="A5149" s="183" t="s">
        <v>5240</v>
      </c>
      <c r="B5149" t="s">
        <v>9181</v>
      </c>
      <c r="C5149">
        <v>217</v>
      </c>
      <c r="D5149" s="221" t="s">
        <v>3057</v>
      </c>
      <c r="E5149" s="186">
        <v>46293</v>
      </c>
      <c r="F5149" t="s">
        <v>16141</v>
      </c>
      <c r="G5149" s="183" t="s">
        <v>16142</v>
      </c>
      <c r="H5149" t="s">
        <v>16143</v>
      </c>
    </row>
    <row r="5150" spans="1:8" x14ac:dyDescent="0.2">
      <c r="A5150" s="183" t="s">
        <v>9182</v>
      </c>
      <c r="B5150" t="s">
        <v>9183</v>
      </c>
      <c r="C5150">
        <v>57</v>
      </c>
      <c r="D5150" s="221" t="s">
        <v>3057</v>
      </c>
      <c r="E5150" s="186">
        <v>46293</v>
      </c>
      <c r="F5150" t="s">
        <v>16141</v>
      </c>
      <c r="G5150" s="183" t="s">
        <v>16142</v>
      </c>
      <c r="H5150" t="s">
        <v>16143</v>
      </c>
    </row>
    <row r="5151" spans="1:8" x14ac:dyDescent="0.2">
      <c r="A5151" s="183" t="s">
        <v>9184</v>
      </c>
      <c r="B5151" t="s">
        <v>5241</v>
      </c>
      <c r="C5151">
        <v>458</v>
      </c>
      <c r="D5151" s="221" t="s">
        <v>3057</v>
      </c>
      <c r="E5151" s="186">
        <v>46293</v>
      </c>
      <c r="F5151" t="s">
        <v>16141</v>
      </c>
      <c r="G5151" s="183" t="s">
        <v>16142</v>
      </c>
      <c r="H5151" t="s">
        <v>16143</v>
      </c>
    </row>
    <row r="5152" spans="1:8" x14ac:dyDescent="0.2">
      <c r="A5152" s="183" t="s">
        <v>9185</v>
      </c>
      <c r="B5152" t="s">
        <v>5242</v>
      </c>
      <c r="C5152">
        <v>525</v>
      </c>
      <c r="D5152" s="221" t="s">
        <v>3057</v>
      </c>
      <c r="E5152" s="186">
        <v>46293</v>
      </c>
      <c r="F5152" t="s">
        <v>16141</v>
      </c>
      <c r="G5152" s="183" t="s">
        <v>16142</v>
      </c>
      <c r="H5152" t="s">
        <v>16143</v>
      </c>
    </row>
    <row r="5153" spans="1:8" x14ac:dyDescent="0.2">
      <c r="A5153" s="183" t="s">
        <v>9186</v>
      </c>
      <c r="B5153" t="s">
        <v>5243</v>
      </c>
      <c r="C5153">
        <v>9</v>
      </c>
      <c r="D5153" s="221" t="s">
        <v>3057</v>
      </c>
      <c r="E5153" s="186">
        <v>46293</v>
      </c>
      <c r="F5153" t="s">
        <v>16141</v>
      </c>
      <c r="G5153" s="183" t="s">
        <v>16142</v>
      </c>
      <c r="H5153" t="s">
        <v>16143</v>
      </c>
    </row>
    <row r="5154" spans="1:8" x14ac:dyDescent="0.2">
      <c r="A5154" s="183" t="s">
        <v>5244</v>
      </c>
      <c r="B5154" t="s">
        <v>9187</v>
      </c>
      <c r="C5154">
        <v>382</v>
      </c>
      <c r="D5154" s="221" t="s">
        <v>3057</v>
      </c>
      <c r="E5154" s="186">
        <v>46293</v>
      </c>
      <c r="F5154" t="s">
        <v>16141</v>
      </c>
      <c r="G5154" s="183" t="s">
        <v>16142</v>
      </c>
      <c r="H5154" t="s">
        <v>16143</v>
      </c>
    </row>
    <row r="5155" spans="1:8" x14ac:dyDescent="0.2">
      <c r="A5155" s="183" t="s">
        <v>9188</v>
      </c>
      <c r="B5155" t="s">
        <v>9189</v>
      </c>
      <c r="C5155">
        <v>14</v>
      </c>
      <c r="D5155" s="221" t="s">
        <v>3057</v>
      </c>
      <c r="E5155" s="186">
        <v>46293</v>
      </c>
      <c r="F5155" t="s">
        <v>16141</v>
      </c>
      <c r="G5155" s="183" t="s">
        <v>16142</v>
      </c>
      <c r="H5155" t="s">
        <v>16143</v>
      </c>
    </row>
    <row r="5156" spans="1:8" x14ac:dyDescent="0.2">
      <c r="A5156" s="183" t="s">
        <v>9190</v>
      </c>
      <c r="B5156" t="s">
        <v>9191</v>
      </c>
      <c r="C5156">
        <v>22</v>
      </c>
      <c r="D5156" s="221" t="s">
        <v>3057</v>
      </c>
      <c r="E5156" s="186">
        <v>46293</v>
      </c>
      <c r="F5156" t="s">
        <v>16141</v>
      </c>
      <c r="G5156" s="183" t="s">
        <v>16142</v>
      </c>
      <c r="H5156" t="s">
        <v>16143</v>
      </c>
    </row>
    <row r="5157" spans="1:8" x14ac:dyDescent="0.2">
      <c r="A5157" s="183" t="s">
        <v>5245</v>
      </c>
      <c r="B5157" t="s">
        <v>5246</v>
      </c>
      <c r="C5157">
        <v>168</v>
      </c>
      <c r="D5157" s="221" t="s">
        <v>3057</v>
      </c>
      <c r="E5157" s="186">
        <v>46293</v>
      </c>
      <c r="F5157" t="s">
        <v>16141</v>
      </c>
      <c r="G5157" s="183" t="s">
        <v>16142</v>
      </c>
      <c r="H5157" t="s">
        <v>16143</v>
      </c>
    </row>
    <row r="5158" spans="1:8" x14ac:dyDescent="0.2">
      <c r="A5158" s="183" t="s">
        <v>5247</v>
      </c>
      <c r="B5158" t="s">
        <v>5248</v>
      </c>
      <c r="C5158">
        <v>20</v>
      </c>
      <c r="D5158" s="221" t="s">
        <v>3057</v>
      </c>
      <c r="E5158" s="186">
        <v>46293</v>
      </c>
      <c r="F5158" t="s">
        <v>16141</v>
      </c>
      <c r="G5158" s="183" t="s">
        <v>16142</v>
      </c>
      <c r="H5158" t="s">
        <v>16143</v>
      </c>
    </row>
    <row r="5159" spans="1:8" x14ac:dyDescent="0.2">
      <c r="A5159" s="183" t="s">
        <v>5249</v>
      </c>
      <c r="B5159" t="s">
        <v>5250</v>
      </c>
      <c r="C5159">
        <v>155</v>
      </c>
      <c r="D5159" s="221" t="s">
        <v>3057</v>
      </c>
      <c r="E5159" s="186">
        <v>46293</v>
      </c>
      <c r="F5159" t="s">
        <v>16141</v>
      </c>
      <c r="G5159" s="183" t="s">
        <v>16142</v>
      </c>
      <c r="H5159" t="s">
        <v>16143</v>
      </c>
    </row>
    <row r="5160" spans="1:8" x14ac:dyDescent="0.2">
      <c r="A5160" s="183" t="s">
        <v>9192</v>
      </c>
      <c r="B5160" t="s">
        <v>5251</v>
      </c>
      <c r="C5160">
        <v>5</v>
      </c>
      <c r="D5160" s="221" t="s">
        <v>3057</v>
      </c>
      <c r="E5160" s="186">
        <v>46293</v>
      </c>
      <c r="F5160" t="s">
        <v>16141</v>
      </c>
      <c r="G5160" s="183" t="s">
        <v>16142</v>
      </c>
      <c r="H5160" t="s">
        <v>16143</v>
      </c>
    </row>
    <row r="5161" spans="1:8" x14ac:dyDescent="0.2">
      <c r="A5161" s="183" t="s">
        <v>5252</v>
      </c>
      <c r="B5161" t="s">
        <v>9197</v>
      </c>
      <c r="C5161">
        <v>213</v>
      </c>
      <c r="D5161" s="221" t="s">
        <v>3057</v>
      </c>
      <c r="E5161" s="186">
        <v>46293</v>
      </c>
      <c r="F5161" t="s">
        <v>16141</v>
      </c>
      <c r="G5161" s="183" t="s">
        <v>16142</v>
      </c>
      <c r="H5161" t="s">
        <v>16143</v>
      </c>
    </row>
    <row r="5162" spans="1:8" x14ac:dyDescent="0.2">
      <c r="A5162" s="183" t="s">
        <v>5253</v>
      </c>
      <c r="B5162" t="s">
        <v>9198</v>
      </c>
      <c r="C5162">
        <v>158</v>
      </c>
      <c r="D5162" s="221" t="s">
        <v>3057</v>
      </c>
      <c r="E5162" s="186">
        <v>46293</v>
      </c>
      <c r="F5162" t="s">
        <v>16141</v>
      </c>
      <c r="G5162" s="183" t="s">
        <v>16142</v>
      </c>
      <c r="H5162" t="s">
        <v>16143</v>
      </c>
    </row>
    <row r="5163" spans="1:8" x14ac:dyDescent="0.2">
      <c r="A5163" s="183" t="s">
        <v>5254</v>
      </c>
      <c r="B5163" t="s">
        <v>9199</v>
      </c>
      <c r="C5163">
        <v>115</v>
      </c>
      <c r="D5163" s="221" t="s">
        <v>3057</v>
      </c>
      <c r="E5163" s="186">
        <v>46293</v>
      </c>
      <c r="F5163" t="s">
        <v>16141</v>
      </c>
      <c r="G5163" s="183" t="s">
        <v>16142</v>
      </c>
      <c r="H5163" t="s">
        <v>16143</v>
      </c>
    </row>
    <row r="5164" spans="1:8" x14ac:dyDescent="0.2">
      <c r="A5164" s="183" t="s">
        <v>5255</v>
      </c>
      <c r="B5164" t="s">
        <v>9200</v>
      </c>
      <c r="C5164">
        <v>690</v>
      </c>
      <c r="D5164" s="221" t="s">
        <v>3057</v>
      </c>
      <c r="E5164" s="186">
        <v>46293</v>
      </c>
      <c r="F5164" t="s">
        <v>16141</v>
      </c>
      <c r="G5164" s="183" t="s">
        <v>16142</v>
      </c>
      <c r="H5164" t="s">
        <v>16143</v>
      </c>
    </row>
    <row r="5165" spans="1:8" x14ac:dyDescent="0.2">
      <c r="A5165" s="183" t="s">
        <v>13907</v>
      </c>
      <c r="B5165" t="s">
        <v>13908</v>
      </c>
      <c r="C5165">
        <v>0</v>
      </c>
      <c r="D5165" s="221" t="s">
        <v>3057</v>
      </c>
      <c r="E5165" s="186">
        <v>46293</v>
      </c>
      <c r="F5165" t="s">
        <v>16141</v>
      </c>
      <c r="G5165" s="183" t="s">
        <v>16145</v>
      </c>
      <c r="H5165" t="s">
        <v>16146</v>
      </c>
    </row>
    <row r="5166" spans="1:8" x14ac:dyDescent="0.2">
      <c r="A5166" s="183" t="s">
        <v>13909</v>
      </c>
      <c r="B5166" t="s">
        <v>13910</v>
      </c>
      <c r="C5166">
        <v>0</v>
      </c>
      <c r="D5166" s="221" t="s">
        <v>3057</v>
      </c>
      <c r="E5166" s="186">
        <v>46293</v>
      </c>
      <c r="F5166" t="s">
        <v>16141</v>
      </c>
      <c r="G5166" s="183" t="s">
        <v>16145</v>
      </c>
      <c r="H5166" t="s">
        <v>16146</v>
      </c>
    </row>
    <row r="5167" spans="1:8" x14ac:dyDescent="0.2">
      <c r="A5167" s="183" t="s">
        <v>13911</v>
      </c>
      <c r="B5167" t="s">
        <v>13912</v>
      </c>
      <c r="C5167">
        <v>0</v>
      </c>
      <c r="D5167" s="221" t="s">
        <v>3057</v>
      </c>
      <c r="E5167" s="186">
        <v>46293</v>
      </c>
      <c r="F5167" t="s">
        <v>16141</v>
      </c>
      <c r="G5167" s="183" t="s">
        <v>16145</v>
      </c>
      <c r="H5167" t="s">
        <v>16146</v>
      </c>
    </row>
    <row r="5168" spans="1:8" x14ac:dyDescent="0.2">
      <c r="A5168" s="183" t="s">
        <v>13913</v>
      </c>
      <c r="B5168" t="s">
        <v>13914</v>
      </c>
      <c r="C5168">
        <v>0</v>
      </c>
      <c r="D5168" s="221" t="s">
        <v>3057</v>
      </c>
      <c r="E5168" s="186">
        <v>46293</v>
      </c>
      <c r="F5168" t="s">
        <v>16141</v>
      </c>
      <c r="G5168" s="183" t="s">
        <v>16145</v>
      </c>
      <c r="H5168" t="s">
        <v>16146</v>
      </c>
    </row>
    <row r="5169" spans="1:8" x14ac:dyDescent="0.2">
      <c r="A5169" s="183" t="s">
        <v>13915</v>
      </c>
      <c r="B5169" t="s">
        <v>13916</v>
      </c>
      <c r="C5169">
        <v>0</v>
      </c>
      <c r="D5169" s="221" t="s">
        <v>3057</v>
      </c>
      <c r="E5169" s="186">
        <v>46293</v>
      </c>
      <c r="F5169" t="s">
        <v>16141</v>
      </c>
      <c r="G5169" s="183" t="s">
        <v>16145</v>
      </c>
      <c r="H5169" t="s">
        <v>16146</v>
      </c>
    </row>
    <row r="5170" spans="1:8" x14ac:dyDescent="0.2">
      <c r="A5170" s="183" t="s">
        <v>13917</v>
      </c>
      <c r="B5170" t="s">
        <v>13918</v>
      </c>
      <c r="C5170">
        <v>2</v>
      </c>
      <c r="D5170" s="221" t="s">
        <v>3057</v>
      </c>
      <c r="E5170" s="186">
        <v>46293</v>
      </c>
      <c r="F5170" t="s">
        <v>16141</v>
      </c>
      <c r="G5170" s="183" t="s">
        <v>16145</v>
      </c>
      <c r="H5170" t="s">
        <v>16146</v>
      </c>
    </row>
    <row r="5171" spans="1:8" x14ac:dyDescent="0.2">
      <c r="A5171" s="183" t="s">
        <v>13919</v>
      </c>
      <c r="B5171" t="s">
        <v>13920</v>
      </c>
      <c r="C5171">
        <v>2</v>
      </c>
      <c r="D5171" s="221" t="s">
        <v>3057</v>
      </c>
      <c r="E5171" s="186">
        <v>46293</v>
      </c>
      <c r="F5171" t="s">
        <v>16141</v>
      </c>
      <c r="G5171" s="183" t="s">
        <v>16145</v>
      </c>
      <c r="H5171" t="s">
        <v>16146</v>
      </c>
    </row>
    <row r="5172" spans="1:8" x14ac:dyDescent="0.2">
      <c r="A5172" s="183" t="s">
        <v>13921</v>
      </c>
      <c r="B5172" t="s">
        <v>13922</v>
      </c>
      <c r="C5172">
        <v>1</v>
      </c>
      <c r="D5172" s="221" t="s">
        <v>3057</v>
      </c>
      <c r="E5172" s="186">
        <v>46293</v>
      </c>
      <c r="F5172" t="s">
        <v>16141</v>
      </c>
      <c r="G5172" s="183" t="s">
        <v>16145</v>
      </c>
      <c r="H5172" t="s">
        <v>16146</v>
      </c>
    </row>
    <row r="5173" spans="1:8" x14ac:dyDescent="0.2">
      <c r="A5173" s="183" t="s">
        <v>13923</v>
      </c>
      <c r="B5173" t="s">
        <v>13924</v>
      </c>
      <c r="C5173">
        <v>2</v>
      </c>
      <c r="D5173" s="221" t="s">
        <v>3057</v>
      </c>
      <c r="E5173" s="186">
        <v>46293</v>
      </c>
      <c r="F5173" t="s">
        <v>16141</v>
      </c>
      <c r="G5173" s="183" t="s">
        <v>16145</v>
      </c>
      <c r="H5173" t="s">
        <v>16146</v>
      </c>
    </row>
    <row r="5174" spans="1:8" x14ac:dyDescent="0.2">
      <c r="A5174" s="183" t="s">
        <v>13925</v>
      </c>
      <c r="B5174" t="s">
        <v>13926</v>
      </c>
      <c r="C5174">
        <v>1</v>
      </c>
      <c r="D5174" s="221" t="s">
        <v>3057</v>
      </c>
      <c r="E5174" s="186">
        <v>46293</v>
      </c>
      <c r="F5174" t="s">
        <v>16141</v>
      </c>
      <c r="G5174" s="183" t="s">
        <v>16145</v>
      </c>
      <c r="H5174" t="s">
        <v>16146</v>
      </c>
    </row>
    <row r="5175" spans="1:8" x14ac:dyDescent="0.2">
      <c r="A5175" s="183" t="s">
        <v>13927</v>
      </c>
      <c r="B5175" t="s">
        <v>13928</v>
      </c>
      <c r="C5175">
        <v>2</v>
      </c>
      <c r="D5175" s="221" t="s">
        <v>3057</v>
      </c>
      <c r="E5175" s="186">
        <v>46293</v>
      </c>
      <c r="F5175" t="s">
        <v>16141</v>
      </c>
      <c r="G5175" s="183" t="s">
        <v>16145</v>
      </c>
      <c r="H5175" t="s">
        <v>16146</v>
      </c>
    </row>
    <row r="5176" spans="1:8" x14ac:dyDescent="0.2">
      <c r="A5176" s="183" t="s">
        <v>13929</v>
      </c>
      <c r="B5176" t="s">
        <v>13930</v>
      </c>
      <c r="C5176">
        <v>0</v>
      </c>
      <c r="D5176" s="221" t="s">
        <v>3057</v>
      </c>
      <c r="E5176" s="186">
        <v>46293</v>
      </c>
      <c r="F5176" t="s">
        <v>16141</v>
      </c>
      <c r="G5176" s="183" t="s">
        <v>16145</v>
      </c>
      <c r="H5176" t="s">
        <v>16146</v>
      </c>
    </row>
    <row r="5177" spans="1:8" x14ac:dyDescent="0.2">
      <c r="A5177" s="183" t="s">
        <v>13931</v>
      </c>
      <c r="B5177" t="s">
        <v>13932</v>
      </c>
      <c r="C5177">
        <v>1</v>
      </c>
      <c r="D5177" s="221" t="s">
        <v>3057</v>
      </c>
      <c r="E5177" s="186">
        <v>46293</v>
      </c>
      <c r="F5177" t="s">
        <v>16141</v>
      </c>
      <c r="G5177" s="183" t="s">
        <v>16145</v>
      </c>
      <c r="H5177" t="s">
        <v>16146</v>
      </c>
    </row>
    <row r="5178" spans="1:8" x14ac:dyDescent="0.2">
      <c r="A5178" s="183" t="s">
        <v>13933</v>
      </c>
      <c r="B5178" t="s">
        <v>13934</v>
      </c>
      <c r="C5178">
        <v>0</v>
      </c>
      <c r="D5178" s="221" t="s">
        <v>3057</v>
      </c>
      <c r="E5178" s="186">
        <v>46293</v>
      </c>
      <c r="F5178" t="s">
        <v>16141</v>
      </c>
      <c r="G5178" s="183" t="s">
        <v>16145</v>
      </c>
      <c r="H5178" t="s">
        <v>16146</v>
      </c>
    </row>
    <row r="5179" spans="1:8" x14ac:dyDescent="0.2">
      <c r="A5179" s="183" t="s">
        <v>13935</v>
      </c>
      <c r="B5179" t="s">
        <v>13936</v>
      </c>
      <c r="C5179">
        <v>2</v>
      </c>
      <c r="D5179" s="221" t="s">
        <v>3057</v>
      </c>
      <c r="E5179" s="186">
        <v>46293</v>
      </c>
      <c r="F5179" t="s">
        <v>16141</v>
      </c>
      <c r="G5179" s="183" t="s">
        <v>16145</v>
      </c>
      <c r="H5179" t="s">
        <v>16146</v>
      </c>
    </row>
    <row r="5180" spans="1:8" x14ac:dyDescent="0.2">
      <c r="A5180" s="183" t="s">
        <v>13937</v>
      </c>
      <c r="B5180" t="s">
        <v>13938</v>
      </c>
      <c r="C5180">
        <v>0</v>
      </c>
      <c r="D5180" s="221" t="s">
        <v>3057</v>
      </c>
      <c r="E5180" s="186">
        <v>46293</v>
      </c>
      <c r="F5180" t="s">
        <v>16141</v>
      </c>
      <c r="G5180" s="183" t="s">
        <v>16145</v>
      </c>
      <c r="H5180" t="s">
        <v>16146</v>
      </c>
    </row>
    <row r="5181" spans="1:8" x14ac:dyDescent="0.2">
      <c r="A5181" s="183" t="s">
        <v>13939</v>
      </c>
      <c r="B5181" t="s">
        <v>13940</v>
      </c>
      <c r="C5181">
        <v>0</v>
      </c>
      <c r="D5181" s="221" t="s">
        <v>3057</v>
      </c>
      <c r="E5181" s="186">
        <v>46293</v>
      </c>
      <c r="F5181" t="s">
        <v>16141</v>
      </c>
      <c r="G5181" s="183" t="s">
        <v>16145</v>
      </c>
      <c r="H5181" t="s">
        <v>16146</v>
      </c>
    </row>
    <row r="5182" spans="1:8" x14ac:dyDescent="0.2">
      <c r="A5182" s="183" t="s">
        <v>13941</v>
      </c>
      <c r="B5182" t="s">
        <v>13942</v>
      </c>
      <c r="C5182">
        <v>4</v>
      </c>
      <c r="D5182" s="221" t="s">
        <v>3057</v>
      </c>
      <c r="E5182" s="186">
        <v>46293</v>
      </c>
      <c r="F5182" t="s">
        <v>16141</v>
      </c>
      <c r="G5182" s="183" t="s">
        <v>16145</v>
      </c>
      <c r="H5182" t="s">
        <v>16146</v>
      </c>
    </row>
    <row r="5183" spans="1:8" x14ac:dyDescent="0.2">
      <c r="A5183" s="183" t="s">
        <v>13943</v>
      </c>
      <c r="B5183" t="s">
        <v>13944</v>
      </c>
      <c r="C5183">
        <v>3</v>
      </c>
      <c r="D5183" s="221" t="s">
        <v>3057</v>
      </c>
      <c r="E5183" s="186">
        <v>46293</v>
      </c>
      <c r="F5183" t="s">
        <v>16141</v>
      </c>
      <c r="G5183" s="183" t="s">
        <v>16145</v>
      </c>
      <c r="H5183" t="s">
        <v>16146</v>
      </c>
    </row>
    <row r="5184" spans="1:8" x14ac:dyDescent="0.2">
      <c r="A5184" s="183" t="s">
        <v>13945</v>
      </c>
      <c r="B5184" t="s">
        <v>13946</v>
      </c>
      <c r="C5184">
        <v>3</v>
      </c>
      <c r="D5184" s="221" t="s">
        <v>3057</v>
      </c>
      <c r="E5184" s="186">
        <v>46293</v>
      </c>
      <c r="F5184" t="s">
        <v>16141</v>
      </c>
      <c r="G5184" s="183" t="s">
        <v>16145</v>
      </c>
      <c r="H5184" t="s">
        <v>16146</v>
      </c>
    </row>
    <row r="5185" spans="1:8" x14ac:dyDescent="0.2">
      <c r="A5185" s="183" t="s">
        <v>13947</v>
      </c>
      <c r="B5185" t="s">
        <v>13948</v>
      </c>
      <c r="C5185">
        <v>0</v>
      </c>
      <c r="D5185" s="221" t="s">
        <v>3057</v>
      </c>
      <c r="E5185" s="186">
        <v>46293</v>
      </c>
      <c r="F5185" t="s">
        <v>16141</v>
      </c>
      <c r="G5185" s="183" t="s">
        <v>16145</v>
      </c>
      <c r="H5185" t="s">
        <v>16146</v>
      </c>
    </row>
    <row r="5186" spans="1:8" x14ac:dyDescent="0.2">
      <c r="A5186" s="183" t="s">
        <v>13949</v>
      </c>
      <c r="B5186" t="s">
        <v>13950</v>
      </c>
      <c r="C5186">
        <v>0</v>
      </c>
      <c r="D5186" s="221" t="s">
        <v>3057</v>
      </c>
      <c r="E5186" s="186">
        <v>46293</v>
      </c>
      <c r="F5186" t="s">
        <v>16141</v>
      </c>
      <c r="G5186" s="183" t="s">
        <v>16145</v>
      </c>
      <c r="H5186" t="s">
        <v>16146</v>
      </c>
    </row>
    <row r="5187" spans="1:8" x14ac:dyDescent="0.2">
      <c r="A5187" s="183" t="s">
        <v>13951</v>
      </c>
      <c r="B5187" t="s">
        <v>13952</v>
      </c>
      <c r="C5187">
        <v>2</v>
      </c>
      <c r="D5187" s="221" t="s">
        <v>3057</v>
      </c>
      <c r="E5187" s="186">
        <v>46293</v>
      </c>
      <c r="F5187" t="s">
        <v>16141</v>
      </c>
      <c r="G5187" s="183" t="s">
        <v>16145</v>
      </c>
      <c r="H5187" t="s">
        <v>16146</v>
      </c>
    </row>
    <row r="5188" spans="1:8" x14ac:dyDescent="0.2">
      <c r="A5188" s="183" t="s">
        <v>5256</v>
      </c>
      <c r="B5188" t="s">
        <v>9201</v>
      </c>
      <c r="C5188">
        <v>180</v>
      </c>
      <c r="D5188" s="221" t="s">
        <v>3057</v>
      </c>
      <c r="E5188" s="186">
        <v>46293</v>
      </c>
      <c r="F5188" t="s">
        <v>16141</v>
      </c>
      <c r="G5188" s="183" t="s">
        <v>16142</v>
      </c>
      <c r="H5188" t="s">
        <v>16143</v>
      </c>
    </row>
    <row r="5189" spans="1:8" x14ac:dyDescent="0.2">
      <c r="A5189" s="183" t="s">
        <v>5257</v>
      </c>
      <c r="B5189" t="s">
        <v>9202</v>
      </c>
      <c r="C5189">
        <v>57</v>
      </c>
      <c r="D5189" s="221" t="s">
        <v>3057</v>
      </c>
      <c r="E5189" s="186">
        <v>46293</v>
      </c>
      <c r="F5189" t="s">
        <v>16141</v>
      </c>
      <c r="G5189" s="183" t="s">
        <v>16142</v>
      </c>
      <c r="H5189" t="s">
        <v>16143</v>
      </c>
    </row>
    <row r="5190" spans="1:8" x14ac:dyDescent="0.2">
      <c r="A5190" s="183" t="s">
        <v>5258</v>
      </c>
      <c r="B5190" t="s">
        <v>9203</v>
      </c>
      <c r="C5190">
        <v>53</v>
      </c>
      <c r="D5190" s="221" t="s">
        <v>3057</v>
      </c>
      <c r="E5190" s="186">
        <v>46293</v>
      </c>
      <c r="F5190" t="s">
        <v>16141</v>
      </c>
      <c r="G5190" s="183" t="s">
        <v>16142</v>
      </c>
      <c r="H5190" t="s">
        <v>16143</v>
      </c>
    </row>
    <row r="5191" spans="1:8" x14ac:dyDescent="0.2">
      <c r="A5191" s="183" t="s">
        <v>9204</v>
      </c>
      <c r="B5191" t="s">
        <v>5259</v>
      </c>
      <c r="C5191">
        <v>7</v>
      </c>
      <c r="D5191" s="221" t="s">
        <v>3057</v>
      </c>
      <c r="E5191" s="186">
        <v>46293</v>
      </c>
      <c r="F5191" t="s">
        <v>16141</v>
      </c>
      <c r="G5191" s="183" t="s">
        <v>16142</v>
      </c>
      <c r="H5191" t="s">
        <v>16143</v>
      </c>
    </row>
    <row r="5192" spans="1:8" x14ac:dyDescent="0.2">
      <c r="A5192" s="183" t="s">
        <v>5260</v>
      </c>
      <c r="B5192" t="s">
        <v>9205</v>
      </c>
      <c r="C5192">
        <v>7</v>
      </c>
      <c r="D5192" s="221" t="s">
        <v>3057</v>
      </c>
      <c r="E5192" s="186">
        <v>46293</v>
      </c>
      <c r="F5192" t="s">
        <v>16141</v>
      </c>
      <c r="G5192" s="183" t="s">
        <v>16142</v>
      </c>
      <c r="H5192" t="s">
        <v>16143</v>
      </c>
    </row>
    <row r="5193" spans="1:8" x14ac:dyDescent="0.2">
      <c r="A5193" s="183" t="s">
        <v>9206</v>
      </c>
      <c r="B5193" t="s">
        <v>3637</v>
      </c>
      <c r="C5193">
        <v>4</v>
      </c>
      <c r="D5193" s="221" t="s">
        <v>3057</v>
      </c>
      <c r="E5193" s="186">
        <v>46293</v>
      </c>
      <c r="F5193" t="s">
        <v>16141</v>
      </c>
      <c r="G5193" s="183" t="s">
        <v>16142</v>
      </c>
      <c r="H5193" t="s">
        <v>16143</v>
      </c>
    </row>
    <row r="5194" spans="1:8" x14ac:dyDescent="0.2">
      <c r="A5194" s="183" t="s">
        <v>5261</v>
      </c>
      <c r="B5194" t="s">
        <v>9207</v>
      </c>
      <c r="C5194">
        <v>5</v>
      </c>
      <c r="D5194" s="221" t="s">
        <v>3057</v>
      </c>
      <c r="E5194" s="186">
        <v>46293</v>
      </c>
      <c r="F5194" t="s">
        <v>16141</v>
      </c>
      <c r="G5194" s="183" t="s">
        <v>16142</v>
      </c>
      <c r="H5194" t="s">
        <v>16143</v>
      </c>
    </row>
    <row r="5195" spans="1:8" x14ac:dyDescent="0.2">
      <c r="A5195" s="183" t="s">
        <v>9208</v>
      </c>
      <c r="B5195" t="s">
        <v>5262</v>
      </c>
      <c r="C5195">
        <v>9</v>
      </c>
      <c r="D5195" s="221" t="s">
        <v>3057</v>
      </c>
      <c r="E5195" s="186">
        <v>46293</v>
      </c>
      <c r="F5195" t="s">
        <v>16141</v>
      </c>
      <c r="G5195" s="183" t="s">
        <v>16142</v>
      </c>
      <c r="H5195" t="s">
        <v>16143</v>
      </c>
    </row>
    <row r="5196" spans="1:8" x14ac:dyDescent="0.2">
      <c r="A5196" s="183" t="s">
        <v>5263</v>
      </c>
      <c r="B5196" t="s">
        <v>9209</v>
      </c>
      <c r="C5196">
        <v>4</v>
      </c>
      <c r="D5196" s="221" t="s">
        <v>3057</v>
      </c>
      <c r="E5196" s="186">
        <v>46293</v>
      </c>
      <c r="F5196" t="s">
        <v>16141</v>
      </c>
      <c r="G5196" s="183" t="s">
        <v>16142</v>
      </c>
      <c r="H5196" t="s">
        <v>16143</v>
      </c>
    </row>
    <row r="5197" spans="1:8" x14ac:dyDescent="0.2">
      <c r="A5197" s="183" t="s">
        <v>9210</v>
      </c>
      <c r="B5197" t="s">
        <v>9211</v>
      </c>
      <c r="C5197">
        <v>8</v>
      </c>
      <c r="D5197" s="221" t="s">
        <v>3057</v>
      </c>
      <c r="E5197" s="186">
        <v>46293</v>
      </c>
      <c r="F5197" t="s">
        <v>16141</v>
      </c>
      <c r="G5197" s="183" t="s">
        <v>16142</v>
      </c>
      <c r="H5197" t="s">
        <v>16143</v>
      </c>
    </row>
    <row r="5198" spans="1:8" x14ac:dyDescent="0.2">
      <c r="A5198" s="183" t="s">
        <v>5264</v>
      </c>
      <c r="B5198" t="s">
        <v>9212</v>
      </c>
      <c r="C5198">
        <v>8</v>
      </c>
      <c r="D5198" s="221" t="s">
        <v>3057</v>
      </c>
      <c r="E5198" s="186">
        <v>46293</v>
      </c>
      <c r="F5198" t="s">
        <v>16141</v>
      </c>
      <c r="G5198" s="183" t="s">
        <v>16142</v>
      </c>
      <c r="H5198" t="s">
        <v>16143</v>
      </c>
    </row>
    <row r="5199" spans="1:8" x14ac:dyDescent="0.2">
      <c r="A5199" s="183" t="s">
        <v>9213</v>
      </c>
      <c r="B5199" t="s">
        <v>9214</v>
      </c>
      <c r="C5199">
        <v>6</v>
      </c>
      <c r="D5199" s="221" t="s">
        <v>3057</v>
      </c>
      <c r="E5199" s="186">
        <v>46293</v>
      </c>
      <c r="F5199" t="s">
        <v>16141</v>
      </c>
      <c r="G5199" s="183" t="s">
        <v>16142</v>
      </c>
      <c r="H5199" t="s">
        <v>16143</v>
      </c>
    </row>
    <row r="5200" spans="1:8" x14ac:dyDescent="0.2">
      <c r="A5200" s="183" t="s">
        <v>5265</v>
      </c>
      <c r="B5200" t="s">
        <v>9215</v>
      </c>
      <c r="C5200">
        <v>8</v>
      </c>
      <c r="D5200" s="221" t="s">
        <v>3057</v>
      </c>
      <c r="E5200" s="186">
        <v>46293</v>
      </c>
      <c r="F5200" t="s">
        <v>16141</v>
      </c>
      <c r="G5200" s="183" t="s">
        <v>16142</v>
      </c>
      <c r="H5200" t="s">
        <v>16143</v>
      </c>
    </row>
    <row r="5201" spans="1:8" x14ac:dyDescent="0.2">
      <c r="A5201" s="183" t="s">
        <v>9216</v>
      </c>
      <c r="B5201" t="s">
        <v>9217</v>
      </c>
      <c r="C5201">
        <v>11</v>
      </c>
      <c r="D5201" s="221" t="s">
        <v>3057</v>
      </c>
      <c r="E5201" s="186">
        <v>46293</v>
      </c>
      <c r="F5201" t="s">
        <v>16141</v>
      </c>
      <c r="G5201" s="183" t="s">
        <v>16142</v>
      </c>
      <c r="H5201" t="s">
        <v>16143</v>
      </c>
    </row>
    <row r="5202" spans="1:8" x14ac:dyDescent="0.2">
      <c r="A5202" s="183" t="s">
        <v>5266</v>
      </c>
      <c r="B5202" t="s">
        <v>9218</v>
      </c>
      <c r="C5202">
        <v>5</v>
      </c>
      <c r="D5202" s="221" t="s">
        <v>3057</v>
      </c>
      <c r="E5202" s="186">
        <v>46293</v>
      </c>
      <c r="F5202" t="s">
        <v>16141</v>
      </c>
      <c r="G5202" s="183" t="s">
        <v>16142</v>
      </c>
      <c r="H5202" t="s">
        <v>16143</v>
      </c>
    </row>
    <row r="5203" spans="1:8" x14ac:dyDescent="0.2">
      <c r="A5203" s="183" t="s">
        <v>9219</v>
      </c>
      <c r="B5203" t="s">
        <v>9220</v>
      </c>
      <c r="C5203">
        <v>5</v>
      </c>
      <c r="D5203" s="221" t="s">
        <v>3057</v>
      </c>
      <c r="E5203" s="186">
        <v>46293</v>
      </c>
      <c r="F5203" t="s">
        <v>16141</v>
      </c>
      <c r="G5203" s="183" t="s">
        <v>16142</v>
      </c>
      <c r="H5203" t="s">
        <v>16143</v>
      </c>
    </row>
    <row r="5204" spans="1:8" x14ac:dyDescent="0.2">
      <c r="A5204" s="183" t="s">
        <v>9221</v>
      </c>
      <c r="B5204" t="s">
        <v>9222</v>
      </c>
      <c r="C5204">
        <v>6</v>
      </c>
      <c r="D5204" s="221" t="s">
        <v>3057</v>
      </c>
      <c r="E5204" s="186">
        <v>46293</v>
      </c>
      <c r="F5204" t="s">
        <v>16141</v>
      </c>
      <c r="G5204" s="183" t="s">
        <v>16142</v>
      </c>
      <c r="H5204" t="s">
        <v>16143</v>
      </c>
    </row>
    <row r="5205" spans="1:8" x14ac:dyDescent="0.2">
      <c r="A5205" s="183" t="s">
        <v>9248</v>
      </c>
      <c r="B5205" t="s">
        <v>9249</v>
      </c>
      <c r="C5205">
        <v>10</v>
      </c>
      <c r="D5205" s="221" t="s">
        <v>3057</v>
      </c>
      <c r="E5205" s="186">
        <v>46293</v>
      </c>
      <c r="F5205" t="s">
        <v>16141</v>
      </c>
      <c r="G5205" s="183" t="s">
        <v>16142</v>
      </c>
      <c r="H5205" t="s">
        <v>16143</v>
      </c>
    </row>
    <row r="5206" spans="1:8" x14ac:dyDescent="0.2">
      <c r="A5206" s="183" t="s">
        <v>5267</v>
      </c>
      <c r="B5206" t="s">
        <v>9251</v>
      </c>
      <c r="C5206">
        <v>29</v>
      </c>
      <c r="D5206" s="221" t="s">
        <v>3057</v>
      </c>
      <c r="E5206" s="186">
        <v>46293</v>
      </c>
      <c r="F5206" t="s">
        <v>16141</v>
      </c>
      <c r="G5206" s="183" t="s">
        <v>16142</v>
      </c>
      <c r="H5206" t="s">
        <v>16143</v>
      </c>
    </row>
    <row r="5207" spans="1:8" x14ac:dyDescent="0.2">
      <c r="A5207" s="183" t="s">
        <v>5268</v>
      </c>
      <c r="B5207" t="s">
        <v>9252</v>
      </c>
      <c r="C5207">
        <v>5</v>
      </c>
      <c r="D5207" s="221" t="s">
        <v>3057</v>
      </c>
      <c r="E5207" s="186">
        <v>46293</v>
      </c>
      <c r="F5207" t="s">
        <v>16141</v>
      </c>
      <c r="G5207" s="183" t="s">
        <v>16142</v>
      </c>
      <c r="H5207" t="s">
        <v>16143</v>
      </c>
    </row>
    <row r="5208" spans="1:8" x14ac:dyDescent="0.2">
      <c r="A5208" s="183" t="s">
        <v>5269</v>
      </c>
      <c r="B5208" t="s">
        <v>9253</v>
      </c>
      <c r="C5208">
        <v>11</v>
      </c>
      <c r="D5208" s="221" t="s">
        <v>3057</v>
      </c>
      <c r="E5208" s="186">
        <v>46293</v>
      </c>
      <c r="F5208" t="s">
        <v>16141</v>
      </c>
      <c r="G5208" s="183" t="s">
        <v>16142</v>
      </c>
      <c r="H5208" t="s">
        <v>16143</v>
      </c>
    </row>
    <row r="5209" spans="1:8" x14ac:dyDescent="0.2">
      <c r="A5209" s="183" t="s">
        <v>5270</v>
      </c>
      <c r="B5209" t="s">
        <v>9254</v>
      </c>
      <c r="C5209">
        <v>28</v>
      </c>
      <c r="D5209" s="221" t="s">
        <v>3057</v>
      </c>
      <c r="E5209" s="186">
        <v>46293</v>
      </c>
      <c r="F5209" t="s">
        <v>16141</v>
      </c>
      <c r="G5209" s="183" t="s">
        <v>16142</v>
      </c>
      <c r="H5209" t="s">
        <v>16143</v>
      </c>
    </row>
    <row r="5210" spans="1:8" x14ac:dyDescent="0.2">
      <c r="A5210" s="183" t="s">
        <v>5271</v>
      </c>
      <c r="B5210" t="s">
        <v>9255</v>
      </c>
      <c r="C5210">
        <v>15</v>
      </c>
      <c r="D5210" s="221" t="s">
        <v>3057</v>
      </c>
      <c r="E5210" s="186">
        <v>46293</v>
      </c>
      <c r="F5210" t="s">
        <v>16141</v>
      </c>
      <c r="G5210" s="183" t="s">
        <v>16142</v>
      </c>
      <c r="H5210" t="s">
        <v>16143</v>
      </c>
    </row>
    <row r="5211" spans="1:8" x14ac:dyDescent="0.2">
      <c r="A5211" s="183" t="s">
        <v>5272</v>
      </c>
      <c r="B5211" t="s">
        <v>9256</v>
      </c>
      <c r="C5211">
        <v>13</v>
      </c>
      <c r="D5211" s="221" t="s">
        <v>3057</v>
      </c>
      <c r="E5211" s="186">
        <v>46293</v>
      </c>
      <c r="F5211" t="s">
        <v>16141</v>
      </c>
      <c r="G5211" s="183" t="s">
        <v>16142</v>
      </c>
      <c r="H5211" t="s">
        <v>16143</v>
      </c>
    </row>
    <row r="5212" spans="1:8" x14ac:dyDescent="0.2">
      <c r="A5212" s="183" t="s">
        <v>9257</v>
      </c>
      <c r="B5212" t="s">
        <v>9258</v>
      </c>
      <c r="C5212">
        <v>15</v>
      </c>
      <c r="D5212" s="221" t="s">
        <v>3057</v>
      </c>
      <c r="E5212" s="186">
        <v>46293</v>
      </c>
      <c r="F5212" t="s">
        <v>16141</v>
      </c>
      <c r="G5212" s="183" t="s">
        <v>16142</v>
      </c>
      <c r="H5212" t="s">
        <v>16143</v>
      </c>
    </row>
    <row r="5213" spans="1:8" x14ac:dyDescent="0.2">
      <c r="A5213" s="183" t="s">
        <v>14948</v>
      </c>
      <c r="B5213" t="s">
        <v>14949</v>
      </c>
      <c r="C5213">
        <v>5</v>
      </c>
      <c r="D5213" s="221" t="s">
        <v>3057</v>
      </c>
      <c r="E5213" s="186">
        <v>46293</v>
      </c>
      <c r="F5213" t="s">
        <v>16141</v>
      </c>
      <c r="G5213" s="183" t="s">
        <v>16145</v>
      </c>
      <c r="H5213" t="s">
        <v>16146</v>
      </c>
    </row>
    <row r="5214" spans="1:8" x14ac:dyDescent="0.2">
      <c r="A5214" s="183" t="s">
        <v>14950</v>
      </c>
      <c r="B5214" t="s">
        <v>14951</v>
      </c>
      <c r="C5214">
        <v>4</v>
      </c>
      <c r="D5214" s="221" t="s">
        <v>3057</v>
      </c>
      <c r="E5214" s="186">
        <v>46293</v>
      </c>
      <c r="F5214" t="s">
        <v>16141</v>
      </c>
      <c r="G5214" s="183" t="s">
        <v>16145</v>
      </c>
      <c r="H5214" t="s">
        <v>16146</v>
      </c>
    </row>
    <row r="5215" spans="1:8" x14ac:dyDescent="0.2">
      <c r="A5215" s="183" t="s">
        <v>13953</v>
      </c>
      <c r="B5215" t="s">
        <v>13954</v>
      </c>
      <c r="C5215">
        <v>2</v>
      </c>
      <c r="D5215" s="221" t="s">
        <v>3057</v>
      </c>
      <c r="E5215" s="186">
        <v>46293</v>
      </c>
      <c r="F5215" t="s">
        <v>16141</v>
      </c>
      <c r="G5215" s="183" t="s">
        <v>16145</v>
      </c>
      <c r="H5215" t="s">
        <v>16146</v>
      </c>
    </row>
    <row r="5216" spans="1:8" x14ac:dyDescent="0.2">
      <c r="A5216" s="183" t="s">
        <v>13955</v>
      </c>
      <c r="B5216" t="s">
        <v>13956</v>
      </c>
      <c r="C5216">
        <v>3</v>
      </c>
      <c r="D5216" s="221" t="s">
        <v>3057</v>
      </c>
      <c r="E5216" s="186">
        <v>46293</v>
      </c>
      <c r="F5216" t="s">
        <v>16141</v>
      </c>
      <c r="G5216" s="183" t="s">
        <v>16145</v>
      </c>
      <c r="H5216" t="s">
        <v>16146</v>
      </c>
    </row>
    <row r="5217" spans="1:8" x14ac:dyDescent="0.2">
      <c r="A5217" s="183" t="s">
        <v>13957</v>
      </c>
      <c r="B5217" t="s">
        <v>13958</v>
      </c>
      <c r="C5217">
        <v>0</v>
      </c>
      <c r="D5217" s="221" t="s">
        <v>3057</v>
      </c>
      <c r="E5217" s="186">
        <v>46293</v>
      </c>
      <c r="F5217" t="s">
        <v>16141</v>
      </c>
      <c r="G5217" s="183" t="s">
        <v>16145</v>
      </c>
      <c r="H5217" t="s">
        <v>16146</v>
      </c>
    </row>
    <row r="5218" spans="1:8" x14ac:dyDescent="0.2">
      <c r="A5218" s="183" t="s">
        <v>13959</v>
      </c>
      <c r="B5218" t="s">
        <v>13960</v>
      </c>
      <c r="C5218">
        <v>0</v>
      </c>
      <c r="D5218" s="221" t="s">
        <v>3057</v>
      </c>
      <c r="E5218" s="186">
        <v>46293</v>
      </c>
      <c r="F5218" t="s">
        <v>16141</v>
      </c>
      <c r="G5218" s="183" t="s">
        <v>16145</v>
      </c>
      <c r="H5218" t="s">
        <v>16146</v>
      </c>
    </row>
    <row r="5219" spans="1:8" x14ac:dyDescent="0.2">
      <c r="A5219" s="183" t="s">
        <v>13961</v>
      </c>
      <c r="B5219" t="s">
        <v>13962</v>
      </c>
      <c r="C5219">
        <v>6</v>
      </c>
      <c r="D5219" s="221" t="s">
        <v>3057</v>
      </c>
      <c r="E5219" s="186">
        <v>46293</v>
      </c>
      <c r="F5219" t="s">
        <v>16141</v>
      </c>
      <c r="G5219" s="183" t="s">
        <v>16145</v>
      </c>
      <c r="H5219" t="s">
        <v>16146</v>
      </c>
    </row>
    <row r="5220" spans="1:8" x14ac:dyDescent="0.2">
      <c r="A5220" s="183" t="s">
        <v>13963</v>
      </c>
      <c r="B5220" t="s">
        <v>13964</v>
      </c>
      <c r="C5220">
        <v>12</v>
      </c>
      <c r="D5220" s="221" t="s">
        <v>3057</v>
      </c>
      <c r="E5220" s="186">
        <v>46293</v>
      </c>
      <c r="F5220" t="s">
        <v>16141</v>
      </c>
      <c r="G5220" s="183" t="s">
        <v>16145</v>
      </c>
      <c r="H5220" t="s">
        <v>16146</v>
      </c>
    </row>
    <row r="5221" spans="1:8" x14ac:dyDescent="0.2">
      <c r="A5221" s="183" t="s">
        <v>14807</v>
      </c>
      <c r="B5221" t="s">
        <v>14808</v>
      </c>
      <c r="C5221">
        <v>100</v>
      </c>
      <c r="D5221" s="221" t="s">
        <v>3057</v>
      </c>
      <c r="E5221" s="186">
        <v>46293</v>
      </c>
      <c r="F5221" t="s">
        <v>16141</v>
      </c>
      <c r="G5221" s="183" t="s">
        <v>16145</v>
      </c>
      <c r="H5221" t="s">
        <v>16146</v>
      </c>
    </row>
    <row r="5222" spans="1:8" x14ac:dyDescent="0.2">
      <c r="A5222" s="183" t="s">
        <v>14809</v>
      </c>
      <c r="B5222" t="s">
        <v>14810</v>
      </c>
      <c r="C5222">
        <v>200</v>
      </c>
      <c r="D5222" s="221" t="s">
        <v>3057</v>
      </c>
      <c r="E5222" s="186">
        <v>46293</v>
      </c>
      <c r="F5222" t="s">
        <v>16141</v>
      </c>
      <c r="G5222" s="183" t="s">
        <v>16145</v>
      </c>
      <c r="H5222" t="s">
        <v>16146</v>
      </c>
    </row>
    <row r="5223" spans="1:8" x14ac:dyDescent="0.2">
      <c r="A5223" s="183" t="s">
        <v>14811</v>
      </c>
      <c r="B5223" t="s">
        <v>14812</v>
      </c>
      <c r="C5223">
        <v>70</v>
      </c>
      <c r="D5223" s="221" t="s">
        <v>3057</v>
      </c>
      <c r="E5223" s="186">
        <v>46293</v>
      </c>
      <c r="F5223" t="s">
        <v>16141</v>
      </c>
      <c r="G5223" s="183" t="s">
        <v>16145</v>
      </c>
      <c r="H5223" t="s">
        <v>16146</v>
      </c>
    </row>
    <row r="5224" spans="1:8" x14ac:dyDescent="0.2">
      <c r="A5224" s="183" t="s">
        <v>14813</v>
      </c>
      <c r="B5224" t="s">
        <v>14814</v>
      </c>
      <c r="C5224">
        <v>113</v>
      </c>
      <c r="D5224" s="221" t="s">
        <v>3057</v>
      </c>
      <c r="E5224" s="186">
        <v>46293</v>
      </c>
      <c r="F5224" t="s">
        <v>16141</v>
      </c>
      <c r="G5224" s="183" t="s">
        <v>16145</v>
      </c>
      <c r="H5224" t="s">
        <v>16146</v>
      </c>
    </row>
    <row r="5225" spans="1:8" x14ac:dyDescent="0.2">
      <c r="A5225" s="183" t="s">
        <v>14815</v>
      </c>
      <c r="B5225" t="s">
        <v>14816</v>
      </c>
      <c r="C5225">
        <v>8</v>
      </c>
      <c r="D5225" s="221" t="s">
        <v>3057</v>
      </c>
      <c r="E5225" s="186">
        <v>46293</v>
      </c>
      <c r="F5225" t="s">
        <v>16141</v>
      </c>
      <c r="G5225" s="183" t="s">
        <v>16145</v>
      </c>
      <c r="H5225" t="s">
        <v>16146</v>
      </c>
    </row>
    <row r="5226" spans="1:8" x14ac:dyDescent="0.2">
      <c r="A5226" s="183" t="s">
        <v>14817</v>
      </c>
      <c r="B5226" t="s">
        <v>14818</v>
      </c>
      <c r="C5226">
        <v>0</v>
      </c>
      <c r="D5226" s="221" t="s">
        <v>3057</v>
      </c>
      <c r="E5226" s="186">
        <v>46293</v>
      </c>
      <c r="F5226" t="s">
        <v>16141</v>
      </c>
      <c r="G5226" s="183" t="s">
        <v>16145</v>
      </c>
      <c r="H5226" t="s">
        <v>16146</v>
      </c>
    </row>
    <row r="5227" spans="1:8" x14ac:dyDescent="0.2">
      <c r="A5227" s="183" t="s">
        <v>14819</v>
      </c>
      <c r="B5227" t="s">
        <v>14820</v>
      </c>
      <c r="C5227">
        <v>8</v>
      </c>
      <c r="D5227" s="221" t="s">
        <v>3057</v>
      </c>
      <c r="E5227" s="186">
        <v>46293</v>
      </c>
      <c r="F5227" t="s">
        <v>16141</v>
      </c>
      <c r="G5227" s="183" t="s">
        <v>16145</v>
      </c>
      <c r="H5227" t="s">
        <v>16146</v>
      </c>
    </row>
    <row r="5228" spans="1:8" x14ac:dyDescent="0.2">
      <c r="A5228" s="183" t="s">
        <v>14821</v>
      </c>
      <c r="B5228" t="s">
        <v>14822</v>
      </c>
      <c r="C5228">
        <v>1</v>
      </c>
      <c r="D5228" s="221" t="s">
        <v>3057</v>
      </c>
      <c r="E5228" s="186">
        <v>46293</v>
      </c>
      <c r="F5228" t="s">
        <v>16141</v>
      </c>
      <c r="G5228" s="183" t="s">
        <v>16145</v>
      </c>
      <c r="H5228" t="s">
        <v>16146</v>
      </c>
    </row>
    <row r="5229" spans="1:8" x14ac:dyDescent="0.2">
      <c r="A5229" s="183" t="s">
        <v>14823</v>
      </c>
      <c r="B5229" t="s">
        <v>14824</v>
      </c>
      <c r="C5229">
        <v>52</v>
      </c>
      <c r="D5229" s="221" t="s">
        <v>3057</v>
      </c>
      <c r="E5229" s="186">
        <v>46293</v>
      </c>
      <c r="F5229" t="s">
        <v>16141</v>
      </c>
      <c r="G5229" s="183" t="s">
        <v>16145</v>
      </c>
      <c r="H5229" t="s">
        <v>16146</v>
      </c>
    </row>
    <row r="5230" spans="1:8" x14ac:dyDescent="0.2">
      <c r="A5230" s="183" t="s">
        <v>14825</v>
      </c>
      <c r="B5230" t="s">
        <v>14826</v>
      </c>
      <c r="C5230">
        <v>0</v>
      </c>
      <c r="D5230" s="221" t="s">
        <v>3057</v>
      </c>
      <c r="E5230" s="186">
        <v>46293</v>
      </c>
      <c r="F5230" t="s">
        <v>16141</v>
      </c>
      <c r="G5230" s="183" t="s">
        <v>16145</v>
      </c>
      <c r="H5230" t="s">
        <v>16146</v>
      </c>
    </row>
    <row r="5231" spans="1:8" x14ac:dyDescent="0.2">
      <c r="A5231" s="183" t="s">
        <v>14827</v>
      </c>
      <c r="B5231" t="s">
        <v>14828</v>
      </c>
      <c r="C5231">
        <v>100</v>
      </c>
      <c r="D5231" s="221" t="s">
        <v>3057</v>
      </c>
      <c r="E5231" s="186">
        <v>46293</v>
      </c>
      <c r="F5231" t="s">
        <v>16141</v>
      </c>
      <c r="G5231" s="183" t="s">
        <v>16145</v>
      </c>
      <c r="H5231" t="s">
        <v>16146</v>
      </c>
    </row>
    <row r="5232" spans="1:8" x14ac:dyDescent="0.2">
      <c r="A5232" s="183" t="s">
        <v>14829</v>
      </c>
      <c r="B5232" t="s">
        <v>14830</v>
      </c>
      <c r="C5232">
        <v>0</v>
      </c>
      <c r="D5232" s="221" t="s">
        <v>3057</v>
      </c>
      <c r="E5232" s="186">
        <v>46293</v>
      </c>
      <c r="F5232" t="s">
        <v>16141</v>
      </c>
      <c r="G5232" s="183" t="s">
        <v>16145</v>
      </c>
      <c r="H5232" t="s">
        <v>16146</v>
      </c>
    </row>
    <row r="5233" spans="1:8" x14ac:dyDescent="0.2">
      <c r="A5233" s="183" t="s">
        <v>14831</v>
      </c>
      <c r="B5233" t="s">
        <v>14832</v>
      </c>
      <c r="C5233">
        <v>18</v>
      </c>
      <c r="D5233" s="221" t="s">
        <v>3057</v>
      </c>
      <c r="E5233" s="186">
        <v>46293</v>
      </c>
      <c r="F5233" t="s">
        <v>16141</v>
      </c>
      <c r="G5233" s="183" t="s">
        <v>16145</v>
      </c>
      <c r="H5233" t="s">
        <v>16146</v>
      </c>
    </row>
    <row r="5234" spans="1:8" x14ac:dyDescent="0.2">
      <c r="A5234" s="183" t="s">
        <v>14833</v>
      </c>
      <c r="B5234" t="s">
        <v>14834</v>
      </c>
      <c r="C5234">
        <v>0</v>
      </c>
      <c r="D5234" s="221" t="s">
        <v>3057</v>
      </c>
      <c r="E5234" s="186">
        <v>46293</v>
      </c>
      <c r="F5234" t="s">
        <v>16141</v>
      </c>
      <c r="G5234" s="183" t="s">
        <v>16145</v>
      </c>
      <c r="H5234" t="s">
        <v>16146</v>
      </c>
    </row>
    <row r="5235" spans="1:8" x14ac:dyDescent="0.2">
      <c r="A5235" s="183" t="s">
        <v>14835</v>
      </c>
      <c r="B5235" t="s">
        <v>14836</v>
      </c>
      <c r="C5235">
        <v>200</v>
      </c>
      <c r="D5235" s="221" t="s">
        <v>3057</v>
      </c>
      <c r="E5235" s="186">
        <v>46293</v>
      </c>
      <c r="F5235" t="s">
        <v>16141</v>
      </c>
      <c r="G5235" s="183" t="s">
        <v>16145</v>
      </c>
      <c r="H5235" t="s">
        <v>16146</v>
      </c>
    </row>
    <row r="5236" spans="1:8" x14ac:dyDescent="0.2">
      <c r="A5236" s="183" t="s">
        <v>13965</v>
      </c>
      <c r="B5236" t="s">
        <v>14695</v>
      </c>
      <c r="C5236">
        <v>203</v>
      </c>
      <c r="D5236" s="221" t="s">
        <v>3057</v>
      </c>
      <c r="E5236" s="186">
        <v>46293</v>
      </c>
      <c r="F5236" t="s">
        <v>16141</v>
      </c>
      <c r="G5236" s="183" t="s">
        <v>16145</v>
      </c>
      <c r="H5236" t="s">
        <v>16146</v>
      </c>
    </row>
    <row r="5237" spans="1:8" x14ac:dyDescent="0.2">
      <c r="A5237" s="183" t="s">
        <v>13966</v>
      </c>
      <c r="B5237" t="s">
        <v>14696</v>
      </c>
      <c r="C5237">
        <v>1</v>
      </c>
      <c r="D5237" s="221" t="s">
        <v>3057</v>
      </c>
      <c r="E5237" s="186">
        <v>46293</v>
      </c>
      <c r="F5237" t="s">
        <v>16141</v>
      </c>
      <c r="G5237" s="183" t="s">
        <v>16145</v>
      </c>
      <c r="H5237" t="s">
        <v>16146</v>
      </c>
    </row>
    <row r="5238" spans="1:8" x14ac:dyDescent="0.2">
      <c r="A5238" s="183" t="s">
        <v>13967</v>
      </c>
      <c r="B5238" t="s">
        <v>14697</v>
      </c>
      <c r="C5238">
        <v>2</v>
      </c>
      <c r="D5238" s="221" t="s">
        <v>3057</v>
      </c>
      <c r="E5238" s="186">
        <v>46293</v>
      </c>
      <c r="F5238" t="s">
        <v>16141</v>
      </c>
      <c r="G5238" s="183" t="s">
        <v>16145</v>
      </c>
      <c r="H5238" t="s">
        <v>16146</v>
      </c>
    </row>
    <row r="5239" spans="1:8" x14ac:dyDescent="0.2">
      <c r="A5239" s="183" t="s">
        <v>13968</v>
      </c>
      <c r="B5239" t="s">
        <v>14698</v>
      </c>
      <c r="C5239">
        <v>236</v>
      </c>
      <c r="D5239" s="221" t="s">
        <v>3057</v>
      </c>
      <c r="E5239" s="186">
        <v>46293</v>
      </c>
      <c r="F5239" t="s">
        <v>16141</v>
      </c>
      <c r="G5239" s="183" t="s">
        <v>16145</v>
      </c>
      <c r="H5239" t="s">
        <v>16146</v>
      </c>
    </row>
    <row r="5240" spans="1:8" x14ac:dyDescent="0.2">
      <c r="A5240" s="183" t="s">
        <v>13969</v>
      </c>
      <c r="B5240" t="s">
        <v>14699</v>
      </c>
      <c r="C5240">
        <v>163</v>
      </c>
      <c r="D5240" s="221" t="s">
        <v>3057</v>
      </c>
      <c r="E5240" s="186">
        <v>46293</v>
      </c>
      <c r="F5240" t="s">
        <v>16141</v>
      </c>
      <c r="G5240" s="183" t="s">
        <v>16145</v>
      </c>
      <c r="H5240" t="s">
        <v>16146</v>
      </c>
    </row>
    <row r="5241" spans="1:8" x14ac:dyDescent="0.2">
      <c r="A5241" s="183" t="s">
        <v>13970</v>
      </c>
      <c r="B5241" t="s">
        <v>13971</v>
      </c>
      <c r="C5241">
        <v>0</v>
      </c>
      <c r="D5241" s="221" t="s">
        <v>3057</v>
      </c>
      <c r="E5241" s="186">
        <v>46293</v>
      </c>
      <c r="F5241" t="s">
        <v>16141</v>
      </c>
      <c r="G5241" s="183" t="s">
        <v>16145</v>
      </c>
      <c r="H5241" t="s">
        <v>16146</v>
      </c>
    </row>
    <row r="5242" spans="1:8" x14ac:dyDescent="0.2">
      <c r="A5242" s="183" t="s">
        <v>14620</v>
      </c>
      <c r="B5242" t="s">
        <v>14700</v>
      </c>
      <c r="C5242">
        <v>1</v>
      </c>
      <c r="D5242" s="221" t="s">
        <v>3057</v>
      </c>
      <c r="E5242" s="186">
        <v>46293</v>
      </c>
      <c r="F5242" t="s">
        <v>16141</v>
      </c>
      <c r="G5242" s="183" t="s">
        <v>16145</v>
      </c>
      <c r="H5242" t="s">
        <v>16146</v>
      </c>
    </row>
    <row r="5243" spans="1:8" x14ac:dyDescent="0.2">
      <c r="A5243" s="183" t="s">
        <v>13972</v>
      </c>
      <c r="B5243" t="s">
        <v>14701</v>
      </c>
      <c r="C5243">
        <v>40</v>
      </c>
      <c r="D5243" s="221" t="s">
        <v>3057</v>
      </c>
      <c r="E5243" s="186">
        <v>46293</v>
      </c>
      <c r="F5243" t="s">
        <v>16141</v>
      </c>
      <c r="G5243" s="183" t="s">
        <v>16145</v>
      </c>
      <c r="H5243" t="s">
        <v>16146</v>
      </c>
    </row>
    <row r="5244" spans="1:8" x14ac:dyDescent="0.2">
      <c r="A5244" s="183" t="s">
        <v>13973</v>
      </c>
      <c r="B5244" t="s">
        <v>14702</v>
      </c>
      <c r="C5244">
        <v>1</v>
      </c>
      <c r="D5244" s="221" t="s">
        <v>3057</v>
      </c>
      <c r="E5244" s="186">
        <v>46293</v>
      </c>
      <c r="F5244" t="s">
        <v>16141</v>
      </c>
      <c r="G5244" s="183" t="s">
        <v>16145</v>
      </c>
      <c r="H5244" t="s">
        <v>16146</v>
      </c>
    </row>
    <row r="5245" spans="1:8" x14ac:dyDescent="0.2">
      <c r="A5245" s="183" t="s">
        <v>13974</v>
      </c>
      <c r="B5245" t="s">
        <v>14703</v>
      </c>
      <c r="C5245">
        <v>243</v>
      </c>
      <c r="D5245" s="221" t="s">
        <v>3057</v>
      </c>
      <c r="E5245" s="186">
        <v>46293</v>
      </c>
      <c r="F5245" t="s">
        <v>16141</v>
      </c>
      <c r="G5245" s="183" t="s">
        <v>16145</v>
      </c>
      <c r="H5245" t="s">
        <v>16146</v>
      </c>
    </row>
    <row r="5246" spans="1:8" x14ac:dyDescent="0.2">
      <c r="A5246" s="183" t="s">
        <v>13975</v>
      </c>
      <c r="B5246" t="s">
        <v>14704</v>
      </c>
      <c r="C5246">
        <v>280</v>
      </c>
      <c r="D5246" s="221" t="s">
        <v>3057</v>
      </c>
      <c r="E5246" s="186">
        <v>46293</v>
      </c>
      <c r="F5246" t="s">
        <v>16141</v>
      </c>
      <c r="G5246" s="183" t="s">
        <v>16145</v>
      </c>
      <c r="H5246" t="s">
        <v>16146</v>
      </c>
    </row>
    <row r="5247" spans="1:8" x14ac:dyDescent="0.2">
      <c r="A5247" s="183" t="s">
        <v>13976</v>
      </c>
      <c r="B5247" t="s">
        <v>14705</v>
      </c>
      <c r="C5247">
        <v>385</v>
      </c>
      <c r="D5247" s="221" t="s">
        <v>3057</v>
      </c>
      <c r="E5247" s="186">
        <v>46293</v>
      </c>
      <c r="F5247" t="s">
        <v>16141</v>
      </c>
      <c r="G5247" s="183" t="s">
        <v>16145</v>
      </c>
      <c r="H5247" t="s">
        <v>16146</v>
      </c>
    </row>
    <row r="5248" spans="1:8" x14ac:dyDescent="0.2">
      <c r="A5248" s="183" t="s">
        <v>13977</v>
      </c>
      <c r="B5248" t="s">
        <v>14706</v>
      </c>
      <c r="C5248">
        <v>62</v>
      </c>
      <c r="D5248" s="221" t="s">
        <v>3057</v>
      </c>
      <c r="E5248" s="186">
        <v>46293</v>
      </c>
      <c r="F5248" t="s">
        <v>16141</v>
      </c>
      <c r="G5248" s="183" t="s">
        <v>16145</v>
      </c>
      <c r="H5248" t="s">
        <v>16146</v>
      </c>
    </row>
    <row r="5249" spans="1:8" x14ac:dyDescent="0.2">
      <c r="A5249" s="183" t="s">
        <v>13978</v>
      </c>
      <c r="B5249" t="s">
        <v>14707</v>
      </c>
      <c r="C5249">
        <v>0</v>
      </c>
      <c r="D5249" s="221" t="s">
        <v>3057</v>
      </c>
      <c r="E5249" s="186">
        <v>46293</v>
      </c>
      <c r="F5249" t="s">
        <v>16141</v>
      </c>
      <c r="G5249" s="183" t="s">
        <v>16145</v>
      </c>
      <c r="H5249" t="s">
        <v>16146</v>
      </c>
    </row>
    <row r="5250" spans="1:8" x14ac:dyDescent="0.2">
      <c r="A5250" s="183" t="s">
        <v>13979</v>
      </c>
      <c r="B5250" t="s">
        <v>14708</v>
      </c>
      <c r="C5250">
        <v>47</v>
      </c>
      <c r="D5250" s="221" t="s">
        <v>3057</v>
      </c>
      <c r="E5250" s="186">
        <v>46293</v>
      </c>
      <c r="F5250" t="s">
        <v>16141</v>
      </c>
      <c r="G5250" s="183" t="s">
        <v>16145</v>
      </c>
      <c r="H5250" t="s">
        <v>16146</v>
      </c>
    </row>
    <row r="5251" spans="1:8" x14ac:dyDescent="0.2">
      <c r="A5251" s="183" t="s">
        <v>14621</v>
      </c>
      <c r="B5251" t="s">
        <v>14709</v>
      </c>
      <c r="C5251">
        <v>959</v>
      </c>
      <c r="D5251" s="221" t="s">
        <v>3057</v>
      </c>
      <c r="E5251" s="186">
        <v>46293</v>
      </c>
      <c r="F5251" t="s">
        <v>16141</v>
      </c>
      <c r="G5251" s="183" t="s">
        <v>16145</v>
      </c>
      <c r="H5251" t="s">
        <v>16146</v>
      </c>
    </row>
    <row r="5252" spans="1:8" x14ac:dyDescent="0.2">
      <c r="A5252" s="183" t="s">
        <v>14622</v>
      </c>
      <c r="B5252" t="s">
        <v>14710</v>
      </c>
      <c r="C5252">
        <v>473</v>
      </c>
      <c r="D5252" s="221" t="s">
        <v>3057</v>
      </c>
      <c r="E5252" s="186">
        <v>46293</v>
      </c>
      <c r="F5252" t="s">
        <v>16141</v>
      </c>
      <c r="G5252" s="183" t="s">
        <v>16145</v>
      </c>
      <c r="H5252" t="s">
        <v>16146</v>
      </c>
    </row>
    <row r="5253" spans="1:8" x14ac:dyDescent="0.2">
      <c r="A5253" s="183" t="s">
        <v>14623</v>
      </c>
      <c r="B5253" t="s">
        <v>14711</v>
      </c>
      <c r="C5253">
        <v>3</v>
      </c>
      <c r="D5253" s="221" t="s">
        <v>3057</v>
      </c>
      <c r="E5253" s="186">
        <v>46293</v>
      </c>
      <c r="F5253" t="s">
        <v>16141</v>
      </c>
      <c r="G5253" s="183" t="s">
        <v>16145</v>
      </c>
      <c r="H5253" t="s">
        <v>16146</v>
      </c>
    </row>
    <row r="5254" spans="1:8" x14ac:dyDescent="0.2">
      <c r="A5254" s="183" t="s">
        <v>14624</v>
      </c>
      <c r="B5254" t="s">
        <v>14712</v>
      </c>
      <c r="C5254">
        <v>512</v>
      </c>
      <c r="D5254" s="221" t="s">
        <v>3057</v>
      </c>
      <c r="E5254" s="186">
        <v>46293</v>
      </c>
      <c r="F5254" t="s">
        <v>16141</v>
      </c>
      <c r="G5254" s="183" t="s">
        <v>16145</v>
      </c>
      <c r="H5254" t="s">
        <v>16146</v>
      </c>
    </row>
    <row r="5255" spans="1:8" x14ac:dyDescent="0.2">
      <c r="A5255" s="183" t="s">
        <v>14625</v>
      </c>
      <c r="B5255" t="s">
        <v>14713</v>
      </c>
      <c r="C5255">
        <v>534</v>
      </c>
      <c r="D5255" s="221" t="s">
        <v>3057</v>
      </c>
      <c r="E5255" s="186">
        <v>46293</v>
      </c>
      <c r="F5255" t="s">
        <v>16141</v>
      </c>
      <c r="G5255" s="183" t="s">
        <v>16145</v>
      </c>
      <c r="H5255" t="s">
        <v>16146</v>
      </c>
    </row>
    <row r="5256" spans="1:8" x14ac:dyDescent="0.2">
      <c r="A5256" s="183" t="s">
        <v>14626</v>
      </c>
      <c r="B5256" t="s">
        <v>14714</v>
      </c>
      <c r="C5256">
        <v>28</v>
      </c>
      <c r="D5256" s="221" t="s">
        <v>3057</v>
      </c>
      <c r="E5256" s="186">
        <v>46293</v>
      </c>
      <c r="F5256" t="s">
        <v>16141</v>
      </c>
      <c r="G5256" s="183" t="s">
        <v>16145</v>
      </c>
      <c r="H5256" t="s">
        <v>16146</v>
      </c>
    </row>
    <row r="5257" spans="1:8" x14ac:dyDescent="0.2">
      <c r="A5257" s="183" t="s">
        <v>14627</v>
      </c>
      <c r="B5257" t="s">
        <v>14715</v>
      </c>
      <c r="C5257">
        <v>2</v>
      </c>
      <c r="D5257" s="221" t="s">
        <v>3057</v>
      </c>
      <c r="E5257" s="186">
        <v>46293</v>
      </c>
      <c r="F5257" t="s">
        <v>16141</v>
      </c>
      <c r="G5257" s="183" t="s">
        <v>16145</v>
      </c>
      <c r="H5257" t="s">
        <v>16146</v>
      </c>
    </row>
    <row r="5258" spans="1:8" x14ac:dyDescent="0.2">
      <c r="A5258" s="183" t="s">
        <v>14628</v>
      </c>
      <c r="B5258" t="s">
        <v>14716</v>
      </c>
      <c r="C5258">
        <v>18</v>
      </c>
      <c r="D5258" s="221" t="s">
        <v>3057</v>
      </c>
      <c r="E5258" s="186">
        <v>46293</v>
      </c>
      <c r="F5258" t="s">
        <v>16141</v>
      </c>
      <c r="G5258" s="183" t="s">
        <v>16145</v>
      </c>
      <c r="H5258" t="s">
        <v>16146</v>
      </c>
    </row>
    <row r="5259" spans="1:8" x14ac:dyDescent="0.2">
      <c r="A5259" s="183" t="s">
        <v>14629</v>
      </c>
      <c r="B5259" t="s">
        <v>14717</v>
      </c>
      <c r="C5259">
        <v>4</v>
      </c>
      <c r="D5259" s="221" t="s">
        <v>3057</v>
      </c>
      <c r="E5259" s="186">
        <v>46293</v>
      </c>
      <c r="F5259" t="s">
        <v>16141</v>
      </c>
      <c r="G5259" s="183" t="s">
        <v>16145</v>
      </c>
      <c r="H5259" t="s">
        <v>16146</v>
      </c>
    </row>
    <row r="5260" spans="1:8" x14ac:dyDescent="0.2">
      <c r="A5260" s="183" t="s">
        <v>14630</v>
      </c>
      <c r="B5260" t="s">
        <v>14718</v>
      </c>
      <c r="C5260">
        <v>0</v>
      </c>
      <c r="D5260" s="221" t="s">
        <v>3057</v>
      </c>
      <c r="E5260" s="186">
        <v>46293</v>
      </c>
      <c r="F5260" t="s">
        <v>16141</v>
      </c>
      <c r="G5260" s="183" t="s">
        <v>16145</v>
      </c>
      <c r="H5260" t="s">
        <v>16146</v>
      </c>
    </row>
    <row r="5261" spans="1:8" x14ac:dyDescent="0.2">
      <c r="A5261" s="183" t="s">
        <v>14631</v>
      </c>
      <c r="B5261" t="s">
        <v>14719</v>
      </c>
      <c r="C5261">
        <v>279</v>
      </c>
      <c r="D5261" s="221" t="s">
        <v>3057</v>
      </c>
      <c r="E5261" s="186">
        <v>46293</v>
      </c>
      <c r="F5261" t="s">
        <v>16141</v>
      </c>
      <c r="G5261" s="183" t="s">
        <v>16145</v>
      </c>
      <c r="H5261" t="s">
        <v>16146</v>
      </c>
    </row>
    <row r="5262" spans="1:8" x14ac:dyDescent="0.2">
      <c r="A5262" s="183" t="s">
        <v>14632</v>
      </c>
      <c r="B5262" t="s">
        <v>14720</v>
      </c>
      <c r="C5262">
        <v>115</v>
      </c>
      <c r="D5262" s="221" t="s">
        <v>3057</v>
      </c>
      <c r="E5262" s="186">
        <v>46293</v>
      </c>
      <c r="F5262" t="s">
        <v>16141</v>
      </c>
      <c r="G5262" s="183" t="s">
        <v>16145</v>
      </c>
      <c r="H5262" t="s">
        <v>16146</v>
      </c>
    </row>
    <row r="5263" spans="1:8" x14ac:dyDescent="0.2">
      <c r="A5263" s="183" t="s">
        <v>14633</v>
      </c>
      <c r="B5263" t="s">
        <v>14721</v>
      </c>
      <c r="C5263">
        <v>54</v>
      </c>
      <c r="D5263" s="221" t="s">
        <v>3057</v>
      </c>
      <c r="E5263" s="186">
        <v>46293</v>
      </c>
      <c r="F5263" t="s">
        <v>16141</v>
      </c>
      <c r="G5263" s="183" t="s">
        <v>16145</v>
      </c>
      <c r="H5263" t="s">
        <v>16146</v>
      </c>
    </row>
    <row r="5264" spans="1:8" x14ac:dyDescent="0.2">
      <c r="A5264" s="183" t="s">
        <v>14634</v>
      </c>
      <c r="B5264" t="s">
        <v>14722</v>
      </c>
      <c r="C5264">
        <v>0</v>
      </c>
      <c r="D5264" s="221" t="s">
        <v>3057</v>
      </c>
      <c r="E5264" s="186">
        <v>46293</v>
      </c>
      <c r="F5264" t="s">
        <v>16141</v>
      </c>
      <c r="G5264" s="183" t="s">
        <v>16145</v>
      </c>
      <c r="H5264" t="s">
        <v>16146</v>
      </c>
    </row>
    <row r="5265" spans="1:8" x14ac:dyDescent="0.2">
      <c r="A5265" s="183" t="s">
        <v>14635</v>
      </c>
      <c r="B5265" t="s">
        <v>14723</v>
      </c>
      <c r="C5265">
        <v>7</v>
      </c>
      <c r="D5265" s="221" t="s">
        <v>3057</v>
      </c>
      <c r="E5265" s="186">
        <v>46293</v>
      </c>
      <c r="F5265" t="s">
        <v>16141</v>
      </c>
      <c r="G5265" s="183" t="s">
        <v>16145</v>
      </c>
      <c r="H5265" t="s">
        <v>16146</v>
      </c>
    </row>
    <row r="5266" spans="1:8" x14ac:dyDescent="0.2">
      <c r="A5266" s="183" t="s">
        <v>14636</v>
      </c>
      <c r="B5266" t="s">
        <v>14724</v>
      </c>
      <c r="C5266">
        <v>498</v>
      </c>
      <c r="D5266" s="221" t="s">
        <v>3057</v>
      </c>
      <c r="E5266" s="186">
        <v>46293</v>
      </c>
      <c r="F5266" t="s">
        <v>16141</v>
      </c>
      <c r="G5266" s="183" t="s">
        <v>16145</v>
      </c>
      <c r="H5266" t="s">
        <v>16146</v>
      </c>
    </row>
    <row r="5267" spans="1:8" x14ac:dyDescent="0.2">
      <c r="A5267" s="183" t="s">
        <v>14725</v>
      </c>
      <c r="B5267" t="s">
        <v>14726</v>
      </c>
      <c r="C5267">
        <v>484</v>
      </c>
      <c r="D5267" s="221" t="s">
        <v>3057</v>
      </c>
      <c r="E5267" s="186">
        <v>46293</v>
      </c>
      <c r="F5267" t="s">
        <v>16141</v>
      </c>
      <c r="G5267" s="183" t="s">
        <v>16145</v>
      </c>
      <c r="H5267" t="s">
        <v>16146</v>
      </c>
    </row>
    <row r="5268" spans="1:8" x14ac:dyDescent="0.2">
      <c r="A5268" s="183" t="s">
        <v>14727</v>
      </c>
      <c r="B5268" t="s">
        <v>14728</v>
      </c>
      <c r="C5268">
        <v>571</v>
      </c>
      <c r="D5268" s="221" t="s">
        <v>3057</v>
      </c>
      <c r="E5268" s="186">
        <v>46293</v>
      </c>
      <c r="F5268" t="s">
        <v>16141</v>
      </c>
      <c r="G5268" s="183" t="s">
        <v>16145</v>
      </c>
      <c r="H5268" t="s">
        <v>16146</v>
      </c>
    </row>
    <row r="5269" spans="1:8" x14ac:dyDescent="0.2">
      <c r="A5269" s="183" t="s">
        <v>14729</v>
      </c>
      <c r="B5269" t="s">
        <v>14730</v>
      </c>
      <c r="C5269">
        <v>1</v>
      </c>
      <c r="D5269" s="221" t="s">
        <v>3057</v>
      </c>
      <c r="E5269" s="186">
        <v>46293</v>
      </c>
      <c r="F5269" t="s">
        <v>16141</v>
      </c>
      <c r="G5269" s="183" t="s">
        <v>16145</v>
      </c>
      <c r="H5269" t="s">
        <v>16146</v>
      </c>
    </row>
    <row r="5270" spans="1:8" x14ac:dyDescent="0.2">
      <c r="A5270" s="183" t="s">
        <v>14731</v>
      </c>
      <c r="B5270" t="s">
        <v>14732</v>
      </c>
      <c r="C5270">
        <v>235</v>
      </c>
      <c r="D5270" s="221" t="s">
        <v>3057</v>
      </c>
      <c r="E5270" s="186">
        <v>46293</v>
      </c>
      <c r="F5270" t="s">
        <v>16141</v>
      </c>
      <c r="G5270" s="183" t="s">
        <v>16145</v>
      </c>
      <c r="H5270" t="s">
        <v>16146</v>
      </c>
    </row>
    <row r="5271" spans="1:8" x14ac:dyDescent="0.2">
      <c r="A5271" s="183" t="s">
        <v>14733</v>
      </c>
      <c r="B5271" t="s">
        <v>14734</v>
      </c>
      <c r="C5271">
        <v>4</v>
      </c>
      <c r="D5271" s="221" t="s">
        <v>3057</v>
      </c>
      <c r="E5271" s="186">
        <v>46293</v>
      </c>
      <c r="F5271" t="s">
        <v>16141</v>
      </c>
      <c r="G5271" s="183" t="s">
        <v>16145</v>
      </c>
      <c r="H5271" t="s">
        <v>16146</v>
      </c>
    </row>
    <row r="5272" spans="1:8" x14ac:dyDescent="0.2">
      <c r="A5272" s="183" t="s">
        <v>14735</v>
      </c>
      <c r="B5272" t="s">
        <v>14736</v>
      </c>
      <c r="C5272">
        <v>493</v>
      </c>
      <c r="D5272" s="221" t="s">
        <v>3057</v>
      </c>
      <c r="E5272" s="186">
        <v>46293</v>
      </c>
      <c r="F5272" t="s">
        <v>16141</v>
      </c>
      <c r="G5272" s="183" t="s">
        <v>16145</v>
      </c>
      <c r="H5272" t="s">
        <v>16146</v>
      </c>
    </row>
    <row r="5273" spans="1:8" x14ac:dyDescent="0.2">
      <c r="A5273" s="183" t="s">
        <v>14737</v>
      </c>
      <c r="B5273" t="s">
        <v>14738</v>
      </c>
      <c r="C5273">
        <v>18</v>
      </c>
      <c r="D5273" s="221" t="s">
        <v>3057</v>
      </c>
      <c r="E5273" s="186">
        <v>46293</v>
      </c>
      <c r="F5273" t="s">
        <v>16141</v>
      </c>
      <c r="G5273" s="183" t="s">
        <v>16145</v>
      </c>
      <c r="H5273" t="s">
        <v>16146</v>
      </c>
    </row>
    <row r="5274" spans="1:8" x14ac:dyDescent="0.2">
      <c r="A5274" s="183" t="s">
        <v>14739</v>
      </c>
      <c r="B5274" t="s">
        <v>14740</v>
      </c>
      <c r="C5274">
        <v>4</v>
      </c>
      <c r="D5274" s="221" t="s">
        <v>3057</v>
      </c>
      <c r="E5274" s="186">
        <v>46293</v>
      </c>
      <c r="F5274" t="s">
        <v>16141</v>
      </c>
      <c r="G5274" s="183" t="s">
        <v>16145</v>
      </c>
      <c r="H5274" t="s">
        <v>16146</v>
      </c>
    </row>
    <row r="5275" spans="1:8" x14ac:dyDescent="0.2">
      <c r="A5275" s="183" t="s">
        <v>14741</v>
      </c>
      <c r="B5275" t="s">
        <v>14742</v>
      </c>
      <c r="C5275">
        <v>30</v>
      </c>
      <c r="D5275" s="221" t="s">
        <v>3057</v>
      </c>
      <c r="E5275" s="186">
        <v>46293</v>
      </c>
      <c r="F5275" t="s">
        <v>16141</v>
      </c>
      <c r="G5275" s="183" t="s">
        <v>16145</v>
      </c>
      <c r="H5275" t="s">
        <v>16146</v>
      </c>
    </row>
    <row r="5276" spans="1:8" x14ac:dyDescent="0.2">
      <c r="A5276" s="183" t="s">
        <v>14743</v>
      </c>
      <c r="B5276" t="s">
        <v>14744</v>
      </c>
      <c r="C5276">
        <v>6</v>
      </c>
      <c r="D5276" s="221" t="s">
        <v>3057</v>
      </c>
      <c r="E5276" s="186">
        <v>46293</v>
      </c>
      <c r="F5276" t="s">
        <v>16141</v>
      </c>
      <c r="G5276" s="183" t="s">
        <v>16145</v>
      </c>
      <c r="H5276" t="s">
        <v>16146</v>
      </c>
    </row>
    <row r="5277" spans="1:8" x14ac:dyDescent="0.2">
      <c r="A5277" s="183" t="s">
        <v>14745</v>
      </c>
      <c r="B5277" t="s">
        <v>14746</v>
      </c>
      <c r="C5277">
        <v>105</v>
      </c>
      <c r="D5277" s="221" t="s">
        <v>3057</v>
      </c>
      <c r="E5277" s="186">
        <v>46293</v>
      </c>
      <c r="F5277" t="s">
        <v>16141</v>
      </c>
      <c r="G5277" s="183" t="s">
        <v>16145</v>
      </c>
      <c r="H5277" t="s">
        <v>16146</v>
      </c>
    </row>
    <row r="5278" spans="1:8" x14ac:dyDescent="0.2">
      <c r="A5278" s="183" t="s">
        <v>14747</v>
      </c>
      <c r="B5278" t="s">
        <v>14748</v>
      </c>
      <c r="C5278">
        <v>132</v>
      </c>
      <c r="D5278" s="221" t="s">
        <v>3057</v>
      </c>
      <c r="E5278" s="186">
        <v>46293</v>
      </c>
      <c r="F5278" t="s">
        <v>16141</v>
      </c>
      <c r="G5278" s="183" t="s">
        <v>16145</v>
      </c>
      <c r="H5278" t="s">
        <v>16146</v>
      </c>
    </row>
    <row r="5279" spans="1:8" x14ac:dyDescent="0.2">
      <c r="A5279" s="183" t="s">
        <v>14749</v>
      </c>
      <c r="B5279" t="s">
        <v>14750</v>
      </c>
      <c r="C5279">
        <v>53</v>
      </c>
      <c r="D5279" s="221" t="s">
        <v>3057</v>
      </c>
      <c r="E5279" s="186">
        <v>46293</v>
      </c>
      <c r="F5279" t="s">
        <v>16141</v>
      </c>
      <c r="G5279" s="183" t="s">
        <v>16145</v>
      </c>
      <c r="H5279" t="s">
        <v>16146</v>
      </c>
    </row>
    <row r="5280" spans="1:8" x14ac:dyDescent="0.2">
      <c r="A5280" s="183" t="s">
        <v>14751</v>
      </c>
      <c r="B5280" t="s">
        <v>14752</v>
      </c>
      <c r="C5280">
        <v>2</v>
      </c>
      <c r="D5280" s="221" t="s">
        <v>3057</v>
      </c>
      <c r="E5280" s="186">
        <v>46293</v>
      </c>
      <c r="F5280" t="s">
        <v>16141</v>
      </c>
      <c r="G5280" s="183" t="s">
        <v>16145</v>
      </c>
      <c r="H5280" t="s">
        <v>16146</v>
      </c>
    </row>
    <row r="5281" spans="1:8" x14ac:dyDescent="0.2">
      <c r="A5281" s="183" t="s">
        <v>14753</v>
      </c>
      <c r="B5281" t="s">
        <v>14754</v>
      </c>
      <c r="C5281">
        <v>23</v>
      </c>
      <c r="D5281" s="221" t="s">
        <v>3057</v>
      </c>
      <c r="E5281" s="186">
        <v>46293</v>
      </c>
      <c r="F5281" t="s">
        <v>16141</v>
      </c>
      <c r="G5281" s="183" t="s">
        <v>16145</v>
      </c>
      <c r="H5281" t="s">
        <v>16146</v>
      </c>
    </row>
    <row r="5282" spans="1:8" x14ac:dyDescent="0.2">
      <c r="A5282" s="183" t="s">
        <v>14755</v>
      </c>
      <c r="B5282" t="s">
        <v>14756</v>
      </c>
      <c r="C5282">
        <v>569</v>
      </c>
      <c r="D5282" s="221" t="s">
        <v>3057</v>
      </c>
      <c r="E5282" s="186">
        <v>46293</v>
      </c>
      <c r="F5282" t="s">
        <v>16141</v>
      </c>
      <c r="G5282" s="183" t="s">
        <v>16145</v>
      </c>
      <c r="H5282" t="s">
        <v>16146</v>
      </c>
    </row>
    <row r="5283" spans="1:8" x14ac:dyDescent="0.2">
      <c r="A5283" s="183" t="s">
        <v>14757</v>
      </c>
      <c r="B5283" t="s">
        <v>14758</v>
      </c>
      <c r="C5283">
        <v>81</v>
      </c>
      <c r="D5283" s="221" t="s">
        <v>3057</v>
      </c>
      <c r="E5283" s="186">
        <v>46293</v>
      </c>
      <c r="F5283" t="s">
        <v>16141</v>
      </c>
      <c r="G5283" s="183" t="s">
        <v>16145</v>
      </c>
      <c r="H5283" t="s">
        <v>16146</v>
      </c>
    </row>
    <row r="5284" spans="1:8" x14ac:dyDescent="0.2">
      <c r="A5284" s="183" t="s">
        <v>14759</v>
      </c>
      <c r="B5284" t="s">
        <v>14760</v>
      </c>
      <c r="C5284">
        <v>177</v>
      </c>
      <c r="D5284" s="221" t="s">
        <v>3057</v>
      </c>
      <c r="E5284" s="186">
        <v>46293</v>
      </c>
      <c r="F5284" t="s">
        <v>16141</v>
      </c>
      <c r="G5284" s="183" t="s">
        <v>16145</v>
      </c>
      <c r="H5284" t="s">
        <v>16146</v>
      </c>
    </row>
    <row r="5285" spans="1:8" x14ac:dyDescent="0.2">
      <c r="A5285" s="183" t="s">
        <v>14761</v>
      </c>
      <c r="B5285" t="s">
        <v>14762</v>
      </c>
      <c r="C5285">
        <v>3</v>
      </c>
      <c r="D5285" s="221" t="s">
        <v>3057</v>
      </c>
      <c r="E5285" s="186">
        <v>46293</v>
      </c>
      <c r="F5285" t="s">
        <v>16141</v>
      </c>
      <c r="G5285" s="183" t="s">
        <v>16145</v>
      </c>
      <c r="H5285" t="s">
        <v>16146</v>
      </c>
    </row>
    <row r="5286" spans="1:8" x14ac:dyDescent="0.2">
      <c r="A5286" s="183" t="s">
        <v>14763</v>
      </c>
      <c r="B5286" t="s">
        <v>14764</v>
      </c>
      <c r="C5286">
        <v>322</v>
      </c>
      <c r="D5286" s="221" t="s">
        <v>3057</v>
      </c>
      <c r="E5286" s="186">
        <v>46293</v>
      </c>
      <c r="F5286" t="s">
        <v>16141</v>
      </c>
      <c r="G5286" s="183" t="s">
        <v>16145</v>
      </c>
      <c r="H5286" t="s">
        <v>16146</v>
      </c>
    </row>
    <row r="5287" spans="1:8" x14ac:dyDescent="0.2">
      <c r="A5287" s="183" t="s">
        <v>14765</v>
      </c>
      <c r="B5287" t="s">
        <v>14766</v>
      </c>
      <c r="C5287">
        <v>0</v>
      </c>
      <c r="D5287" s="221" t="s">
        <v>3057</v>
      </c>
      <c r="E5287" s="186">
        <v>46293</v>
      </c>
      <c r="F5287" t="s">
        <v>16141</v>
      </c>
      <c r="G5287" s="183" t="s">
        <v>16145</v>
      </c>
      <c r="H5287" t="s">
        <v>16146</v>
      </c>
    </row>
    <row r="5288" spans="1:8" x14ac:dyDescent="0.2">
      <c r="A5288" s="183" t="s">
        <v>14767</v>
      </c>
      <c r="B5288" t="s">
        <v>14768</v>
      </c>
      <c r="C5288">
        <v>0</v>
      </c>
      <c r="D5288" s="221" t="s">
        <v>3057</v>
      </c>
      <c r="E5288" s="186">
        <v>46293</v>
      </c>
      <c r="F5288" t="s">
        <v>16141</v>
      </c>
      <c r="G5288" s="183" t="s">
        <v>16145</v>
      </c>
      <c r="H5288" t="s">
        <v>16146</v>
      </c>
    </row>
    <row r="5289" spans="1:8" x14ac:dyDescent="0.2">
      <c r="A5289" s="183" t="s">
        <v>14769</v>
      </c>
      <c r="B5289" t="s">
        <v>14770</v>
      </c>
      <c r="C5289">
        <v>3</v>
      </c>
      <c r="D5289" s="221" t="s">
        <v>3057</v>
      </c>
      <c r="E5289" s="186">
        <v>46293</v>
      </c>
      <c r="F5289" t="s">
        <v>16141</v>
      </c>
      <c r="G5289" s="183" t="s">
        <v>16145</v>
      </c>
      <c r="H5289" t="s">
        <v>16146</v>
      </c>
    </row>
    <row r="5290" spans="1:8" x14ac:dyDescent="0.2">
      <c r="A5290" s="183" t="s">
        <v>14771</v>
      </c>
      <c r="B5290" t="s">
        <v>14772</v>
      </c>
      <c r="C5290">
        <v>0</v>
      </c>
      <c r="D5290" s="221" t="s">
        <v>3057</v>
      </c>
      <c r="E5290" s="186">
        <v>46293</v>
      </c>
      <c r="F5290" t="s">
        <v>16141</v>
      </c>
      <c r="G5290" s="183" t="s">
        <v>16145</v>
      </c>
      <c r="H5290" t="s">
        <v>16146</v>
      </c>
    </row>
    <row r="5291" spans="1:8" x14ac:dyDescent="0.2">
      <c r="A5291" s="183" t="s">
        <v>14773</v>
      </c>
      <c r="B5291" t="s">
        <v>14774</v>
      </c>
      <c r="C5291">
        <v>5</v>
      </c>
      <c r="D5291" s="221" t="s">
        <v>3057</v>
      </c>
      <c r="E5291" s="186">
        <v>46293</v>
      </c>
      <c r="F5291" t="s">
        <v>16141</v>
      </c>
      <c r="G5291" s="183" t="s">
        <v>16145</v>
      </c>
      <c r="H5291" t="s">
        <v>16146</v>
      </c>
    </row>
    <row r="5292" spans="1:8" x14ac:dyDescent="0.2">
      <c r="A5292" s="183" t="s">
        <v>14775</v>
      </c>
      <c r="B5292" t="s">
        <v>14776</v>
      </c>
      <c r="C5292">
        <v>152</v>
      </c>
      <c r="D5292" s="221" t="s">
        <v>3057</v>
      </c>
      <c r="E5292" s="186">
        <v>46293</v>
      </c>
      <c r="F5292" t="s">
        <v>16141</v>
      </c>
      <c r="G5292" s="183" t="s">
        <v>16145</v>
      </c>
      <c r="H5292" t="s">
        <v>16146</v>
      </c>
    </row>
    <row r="5293" spans="1:8" x14ac:dyDescent="0.2">
      <c r="A5293" s="183" t="s">
        <v>14777</v>
      </c>
      <c r="B5293" t="s">
        <v>14778</v>
      </c>
      <c r="C5293">
        <v>111</v>
      </c>
      <c r="D5293" s="221" t="s">
        <v>3057</v>
      </c>
      <c r="E5293" s="186">
        <v>46293</v>
      </c>
      <c r="F5293" t="s">
        <v>16141</v>
      </c>
      <c r="G5293" s="183" t="s">
        <v>16145</v>
      </c>
      <c r="H5293" t="s">
        <v>16146</v>
      </c>
    </row>
    <row r="5294" spans="1:8" x14ac:dyDescent="0.2">
      <c r="A5294" s="183" t="s">
        <v>14779</v>
      </c>
      <c r="B5294" t="s">
        <v>14780</v>
      </c>
      <c r="C5294">
        <v>55</v>
      </c>
      <c r="D5294" s="221" t="s">
        <v>3057</v>
      </c>
      <c r="E5294" s="186">
        <v>46293</v>
      </c>
      <c r="F5294" t="s">
        <v>16141</v>
      </c>
      <c r="G5294" s="183" t="s">
        <v>16145</v>
      </c>
      <c r="H5294" t="s">
        <v>16146</v>
      </c>
    </row>
    <row r="5295" spans="1:8" x14ac:dyDescent="0.2">
      <c r="A5295" s="183" t="s">
        <v>14781</v>
      </c>
      <c r="B5295" t="s">
        <v>14782</v>
      </c>
      <c r="C5295">
        <v>0</v>
      </c>
      <c r="D5295" s="221" t="s">
        <v>3057</v>
      </c>
      <c r="E5295" s="186">
        <v>46293</v>
      </c>
      <c r="F5295" t="s">
        <v>16141</v>
      </c>
      <c r="G5295" s="183" t="s">
        <v>16145</v>
      </c>
      <c r="H5295" t="s">
        <v>16146</v>
      </c>
    </row>
    <row r="5296" spans="1:8" x14ac:dyDescent="0.2">
      <c r="A5296" s="183" t="s">
        <v>14783</v>
      </c>
      <c r="B5296" t="s">
        <v>14784</v>
      </c>
      <c r="C5296">
        <v>0</v>
      </c>
      <c r="D5296" s="221" t="s">
        <v>3057</v>
      </c>
      <c r="E5296" s="186">
        <v>46293</v>
      </c>
      <c r="F5296" t="s">
        <v>16141</v>
      </c>
      <c r="G5296" s="183" t="s">
        <v>16145</v>
      </c>
      <c r="H5296" t="s">
        <v>16146</v>
      </c>
    </row>
    <row r="5297" spans="1:8" x14ac:dyDescent="0.2">
      <c r="A5297" s="183" t="s">
        <v>14785</v>
      </c>
      <c r="B5297" t="s">
        <v>14786</v>
      </c>
      <c r="C5297">
        <v>19</v>
      </c>
      <c r="D5297" s="221" t="s">
        <v>3057</v>
      </c>
      <c r="E5297" s="186">
        <v>46293</v>
      </c>
      <c r="F5297" t="s">
        <v>16141</v>
      </c>
      <c r="G5297" s="183" t="s">
        <v>16145</v>
      </c>
      <c r="H5297" t="s">
        <v>16146</v>
      </c>
    </row>
    <row r="5298" spans="1:8" x14ac:dyDescent="0.2">
      <c r="A5298" s="183" t="s">
        <v>14837</v>
      </c>
      <c r="B5298" t="s">
        <v>14838</v>
      </c>
      <c r="C5298">
        <v>0</v>
      </c>
      <c r="D5298" s="221" t="s">
        <v>3057</v>
      </c>
      <c r="E5298" s="186">
        <v>46293</v>
      </c>
      <c r="F5298" t="s">
        <v>16141</v>
      </c>
      <c r="G5298" s="183" t="s">
        <v>16145</v>
      </c>
      <c r="H5298" t="s">
        <v>16146</v>
      </c>
    </row>
    <row r="5299" spans="1:8" x14ac:dyDescent="0.2">
      <c r="A5299" s="183" t="s">
        <v>14839</v>
      </c>
      <c r="B5299" t="s">
        <v>14840</v>
      </c>
      <c r="C5299">
        <v>0</v>
      </c>
      <c r="D5299" s="221" t="s">
        <v>3057</v>
      </c>
      <c r="E5299" s="186">
        <v>46293</v>
      </c>
      <c r="F5299" t="s">
        <v>16141</v>
      </c>
      <c r="G5299" s="183" t="s">
        <v>16145</v>
      </c>
      <c r="H5299" t="s">
        <v>16146</v>
      </c>
    </row>
    <row r="5300" spans="1:8" x14ac:dyDescent="0.2">
      <c r="A5300" s="183" t="s">
        <v>14841</v>
      </c>
      <c r="B5300" t="s">
        <v>14842</v>
      </c>
      <c r="C5300">
        <v>136</v>
      </c>
      <c r="D5300" s="221" t="s">
        <v>3057</v>
      </c>
      <c r="E5300" s="186">
        <v>46293</v>
      </c>
      <c r="F5300" t="s">
        <v>16141</v>
      </c>
      <c r="G5300" s="183" t="s">
        <v>16145</v>
      </c>
      <c r="H5300" t="s">
        <v>16146</v>
      </c>
    </row>
    <row r="5301" spans="1:8" x14ac:dyDescent="0.2">
      <c r="A5301" s="183" t="s">
        <v>14843</v>
      </c>
      <c r="B5301" t="s">
        <v>14844</v>
      </c>
      <c r="C5301">
        <v>176</v>
      </c>
      <c r="D5301" s="221" t="s">
        <v>3057</v>
      </c>
      <c r="E5301" s="186">
        <v>46293</v>
      </c>
      <c r="F5301" t="s">
        <v>16141</v>
      </c>
      <c r="G5301" s="183" t="s">
        <v>16145</v>
      </c>
      <c r="H5301" t="s">
        <v>16146</v>
      </c>
    </row>
    <row r="5302" spans="1:8" x14ac:dyDescent="0.2">
      <c r="A5302" s="183" t="s">
        <v>14845</v>
      </c>
      <c r="B5302" t="s">
        <v>14846</v>
      </c>
      <c r="C5302">
        <v>1</v>
      </c>
      <c r="D5302" s="221" t="s">
        <v>3057</v>
      </c>
      <c r="E5302" s="186">
        <v>46293</v>
      </c>
      <c r="F5302" t="s">
        <v>16141</v>
      </c>
      <c r="G5302" s="183" t="s">
        <v>16145</v>
      </c>
      <c r="H5302" t="s">
        <v>16146</v>
      </c>
    </row>
    <row r="5303" spans="1:8" x14ac:dyDescent="0.2">
      <c r="A5303" s="183" t="s">
        <v>14847</v>
      </c>
      <c r="B5303" t="s">
        <v>14848</v>
      </c>
      <c r="C5303">
        <v>2</v>
      </c>
      <c r="D5303" s="221" t="s">
        <v>3057</v>
      </c>
      <c r="E5303" s="186">
        <v>46293</v>
      </c>
      <c r="F5303" t="s">
        <v>16141</v>
      </c>
      <c r="G5303" s="183" t="s">
        <v>16145</v>
      </c>
      <c r="H5303" t="s">
        <v>16146</v>
      </c>
    </row>
    <row r="5304" spans="1:8" x14ac:dyDescent="0.2">
      <c r="A5304" s="183" t="s">
        <v>14849</v>
      </c>
      <c r="B5304" t="s">
        <v>14850</v>
      </c>
      <c r="C5304">
        <v>15</v>
      </c>
      <c r="D5304" s="221" t="s">
        <v>3057</v>
      </c>
      <c r="E5304" s="186">
        <v>46293</v>
      </c>
      <c r="F5304" t="s">
        <v>16141</v>
      </c>
      <c r="G5304" s="183" t="s">
        <v>16145</v>
      </c>
      <c r="H5304" t="s">
        <v>16146</v>
      </c>
    </row>
    <row r="5305" spans="1:8" x14ac:dyDescent="0.2">
      <c r="A5305" s="183" t="s">
        <v>14851</v>
      </c>
      <c r="B5305" t="s">
        <v>14852</v>
      </c>
      <c r="C5305">
        <v>2</v>
      </c>
      <c r="D5305" s="221" t="s">
        <v>3057</v>
      </c>
      <c r="E5305" s="186">
        <v>46293</v>
      </c>
      <c r="F5305" t="s">
        <v>16141</v>
      </c>
      <c r="G5305" s="183" t="s">
        <v>16145</v>
      </c>
      <c r="H5305" t="s">
        <v>16146</v>
      </c>
    </row>
    <row r="5306" spans="1:8" x14ac:dyDescent="0.2">
      <c r="A5306" s="183" t="s">
        <v>14853</v>
      </c>
      <c r="B5306" t="s">
        <v>14854</v>
      </c>
      <c r="C5306">
        <v>96</v>
      </c>
      <c r="D5306" s="221" t="s">
        <v>3057</v>
      </c>
      <c r="E5306" s="186">
        <v>46293</v>
      </c>
      <c r="F5306" t="s">
        <v>16141</v>
      </c>
      <c r="G5306" s="183" t="s">
        <v>16145</v>
      </c>
      <c r="H5306" t="s">
        <v>16146</v>
      </c>
    </row>
    <row r="5307" spans="1:8" x14ac:dyDescent="0.2">
      <c r="A5307" s="183" t="s">
        <v>14855</v>
      </c>
      <c r="B5307" t="s">
        <v>14856</v>
      </c>
      <c r="C5307">
        <v>93</v>
      </c>
      <c r="D5307" s="221" t="s">
        <v>3057</v>
      </c>
      <c r="E5307" s="186">
        <v>46293</v>
      </c>
      <c r="F5307" t="s">
        <v>16141</v>
      </c>
      <c r="G5307" s="183" t="s">
        <v>16145</v>
      </c>
      <c r="H5307" t="s">
        <v>16146</v>
      </c>
    </row>
    <row r="5308" spans="1:8" x14ac:dyDescent="0.2">
      <c r="A5308" s="183" t="s">
        <v>14857</v>
      </c>
      <c r="B5308" t="s">
        <v>14858</v>
      </c>
      <c r="C5308">
        <v>200</v>
      </c>
      <c r="D5308" s="221" t="s">
        <v>3057</v>
      </c>
      <c r="E5308" s="186">
        <v>46293</v>
      </c>
      <c r="F5308" t="s">
        <v>16141</v>
      </c>
      <c r="G5308" s="183" t="s">
        <v>16145</v>
      </c>
      <c r="H5308" t="s">
        <v>16146</v>
      </c>
    </row>
    <row r="5309" spans="1:8" x14ac:dyDescent="0.2">
      <c r="A5309" s="183" t="s">
        <v>14859</v>
      </c>
      <c r="B5309" t="s">
        <v>14860</v>
      </c>
      <c r="C5309">
        <v>0</v>
      </c>
      <c r="D5309" s="221" t="s">
        <v>3057</v>
      </c>
      <c r="E5309" s="186">
        <v>46293</v>
      </c>
      <c r="F5309" t="s">
        <v>16141</v>
      </c>
      <c r="G5309" s="183" t="s">
        <v>16145</v>
      </c>
      <c r="H5309" t="s">
        <v>16146</v>
      </c>
    </row>
    <row r="5310" spans="1:8" x14ac:dyDescent="0.2">
      <c r="A5310" s="183" t="s">
        <v>14861</v>
      </c>
      <c r="B5310" t="s">
        <v>14862</v>
      </c>
      <c r="C5310">
        <v>0</v>
      </c>
      <c r="D5310" s="221" t="s">
        <v>3057</v>
      </c>
      <c r="E5310" s="186">
        <v>46293</v>
      </c>
      <c r="F5310" t="s">
        <v>16141</v>
      </c>
      <c r="G5310" s="183" t="s">
        <v>16145</v>
      </c>
      <c r="H5310" t="s">
        <v>16146</v>
      </c>
    </row>
    <row r="5311" spans="1:8" x14ac:dyDescent="0.2">
      <c r="A5311" s="183" t="s">
        <v>14863</v>
      </c>
      <c r="B5311" t="s">
        <v>14864</v>
      </c>
      <c r="C5311">
        <v>198</v>
      </c>
      <c r="D5311" s="221" t="s">
        <v>3057</v>
      </c>
      <c r="E5311" s="186">
        <v>46293</v>
      </c>
      <c r="F5311" t="s">
        <v>16141</v>
      </c>
      <c r="G5311" s="183" t="s">
        <v>16145</v>
      </c>
      <c r="H5311" t="s">
        <v>16146</v>
      </c>
    </row>
    <row r="5312" spans="1:8" x14ac:dyDescent="0.2">
      <c r="A5312" s="183" t="s">
        <v>9259</v>
      </c>
      <c r="B5312" t="s">
        <v>9260</v>
      </c>
      <c r="C5312">
        <v>39</v>
      </c>
      <c r="D5312" s="221" t="s">
        <v>3057</v>
      </c>
      <c r="E5312" s="186">
        <v>46293</v>
      </c>
      <c r="F5312" t="s">
        <v>16141</v>
      </c>
      <c r="G5312" s="183" t="s">
        <v>16142</v>
      </c>
      <c r="H5312" t="s">
        <v>16143</v>
      </c>
    </row>
    <row r="5313" spans="1:8" x14ac:dyDescent="0.2">
      <c r="A5313" s="183" t="s">
        <v>9261</v>
      </c>
      <c r="B5313" t="s">
        <v>9262</v>
      </c>
      <c r="C5313">
        <v>74</v>
      </c>
      <c r="D5313" s="221" t="s">
        <v>3057</v>
      </c>
      <c r="E5313" s="186">
        <v>46293</v>
      </c>
      <c r="F5313" t="s">
        <v>16141</v>
      </c>
      <c r="G5313" s="183" t="s">
        <v>16142</v>
      </c>
      <c r="H5313" t="s">
        <v>16143</v>
      </c>
    </row>
    <row r="5314" spans="1:8" x14ac:dyDescent="0.2">
      <c r="A5314" s="183" t="s">
        <v>9263</v>
      </c>
      <c r="B5314" t="s">
        <v>9264</v>
      </c>
      <c r="C5314">
        <v>410</v>
      </c>
      <c r="D5314" s="221" t="s">
        <v>3057</v>
      </c>
      <c r="E5314" s="186">
        <v>46293</v>
      </c>
      <c r="F5314" t="s">
        <v>16141</v>
      </c>
      <c r="G5314" s="183" t="s">
        <v>16142</v>
      </c>
      <c r="H5314" t="s">
        <v>16143</v>
      </c>
    </row>
    <row r="5315" spans="1:8" x14ac:dyDescent="0.2">
      <c r="A5315" s="183" t="s">
        <v>9265</v>
      </c>
      <c r="B5315" t="s">
        <v>9266</v>
      </c>
      <c r="C5315">
        <v>49</v>
      </c>
      <c r="D5315" s="221" t="s">
        <v>3057</v>
      </c>
      <c r="E5315" s="186">
        <v>46293</v>
      </c>
      <c r="F5315" t="s">
        <v>16141</v>
      </c>
      <c r="G5315" s="183" t="s">
        <v>16142</v>
      </c>
      <c r="H5315" t="s">
        <v>16143</v>
      </c>
    </row>
    <row r="5316" spans="1:8" x14ac:dyDescent="0.2">
      <c r="A5316" s="183" t="s">
        <v>9267</v>
      </c>
      <c r="B5316" t="s">
        <v>9268</v>
      </c>
      <c r="C5316">
        <v>50</v>
      </c>
      <c r="D5316" s="221" t="s">
        <v>3057</v>
      </c>
      <c r="E5316" s="186">
        <v>46293</v>
      </c>
      <c r="F5316" t="s">
        <v>16141</v>
      </c>
      <c r="G5316" s="183" t="s">
        <v>16142</v>
      </c>
      <c r="H5316" t="s">
        <v>16143</v>
      </c>
    </row>
    <row r="5317" spans="1:8" x14ac:dyDescent="0.2">
      <c r="A5317" s="183" t="s">
        <v>9269</v>
      </c>
      <c r="B5317" t="s">
        <v>9270</v>
      </c>
      <c r="C5317">
        <v>21</v>
      </c>
      <c r="D5317" s="221" t="s">
        <v>3057</v>
      </c>
      <c r="E5317" s="186">
        <v>46293</v>
      </c>
      <c r="F5317" t="s">
        <v>16141</v>
      </c>
      <c r="G5317" s="183" t="s">
        <v>16142</v>
      </c>
      <c r="H5317" t="s">
        <v>16143</v>
      </c>
    </row>
    <row r="5318" spans="1:8" x14ac:dyDescent="0.2">
      <c r="A5318" s="183" t="s">
        <v>9271</v>
      </c>
      <c r="B5318" t="s">
        <v>9272</v>
      </c>
      <c r="C5318">
        <v>171</v>
      </c>
      <c r="D5318" s="221" t="s">
        <v>3057</v>
      </c>
      <c r="E5318" s="186">
        <v>46293</v>
      </c>
      <c r="F5318" t="s">
        <v>16141</v>
      </c>
      <c r="G5318" s="183" t="s">
        <v>16142</v>
      </c>
      <c r="H5318" t="s">
        <v>16143</v>
      </c>
    </row>
    <row r="5319" spans="1:8" x14ac:dyDescent="0.2">
      <c r="A5319" s="183" t="s">
        <v>9273</v>
      </c>
      <c r="B5319" t="s">
        <v>9274</v>
      </c>
      <c r="C5319">
        <v>25</v>
      </c>
      <c r="D5319" s="221" t="s">
        <v>3057</v>
      </c>
      <c r="E5319" s="186">
        <v>46293</v>
      </c>
      <c r="F5319" t="s">
        <v>16141</v>
      </c>
      <c r="G5319" s="183" t="s">
        <v>16142</v>
      </c>
      <c r="H5319" t="s">
        <v>16143</v>
      </c>
    </row>
    <row r="5320" spans="1:8" x14ac:dyDescent="0.2">
      <c r="A5320" s="183" t="s">
        <v>5273</v>
      </c>
      <c r="B5320" t="s">
        <v>9275</v>
      </c>
      <c r="C5320">
        <v>18</v>
      </c>
      <c r="D5320" s="221" t="s">
        <v>3057</v>
      </c>
      <c r="E5320" s="186">
        <v>46293</v>
      </c>
      <c r="F5320" t="s">
        <v>16141</v>
      </c>
      <c r="G5320" s="183" t="s">
        <v>16142</v>
      </c>
      <c r="H5320" t="s">
        <v>16143</v>
      </c>
    </row>
    <row r="5321" spans="1:8" x14ac:dyDescent="0.2">
      <c r="A5321" s="183" t="s">
        <v>5274</v>
      </c>
      <c r="B5321" t="s">
        <v>9276</v>
      </c>
      <c r="C5321">
        <v>22</v>
      </c>
      <c r="D5321" s="221" t="s">
        <v>3057</v>
      </c>
      <c r="E5321" s="186">
        <v>46293</v>
      </c>
      <c r="F5321" t="s">
        <v>16141</v>
      </c>
      <c r="G5321" s="183" t="s">
        <v>16142</v>
      </c>
      <c r="H5321" t="s">
        <v>16143</v>
      </c>
    </row>
    <row r="5322" spans="1:8" x14ac:dyDescent="0.2">
      <c r="A5322" s="183" t="s">
        <v>9277</v>
      </c>
      <c r="B5322" t="s">
        <v>9278</v>
      </c>
      <c r="C5322">
        <v>810</v>
      </c>
      <c r="D5322" s="221" t="s">
        <v>3057</v>
      </c>
      <c r="E5322" s="186">
        <v>46293</v>
      </c>
      <c r="F5322" t="s">
        <v>16141</v>
      </c>
      <c r="G5322" s="183" t="s">
        <v>16142</v>
      </c>
      <c r="H5322" t="s">
        <v>16143</v>
      </c>
    </row>
    <row r="5323" spans="1:8" x14ac:dyDescent="0.2">
      <c r="A5323" s="183" t="s">
        <v>9279</v>
      </c>
      <c r="B5323" t="s">
        <v>9280</v>
      </c>
      <c r="C5323">
        <v>341</v>
      </c>
      <c r="D5323" s="221" t="s">
        <v>3057</v>
      </c>
      <c r="E5323" s="186">
        <v>46293</v>
      </c>
      <c r="F5323" t="s">
        <v>16141</v>
      </c>
      <c r="G5323" s="183" t="s">
        <v>16142</v>
      </c>
      <c r="H5323" t="s">
        <v>16143</v>
      </c>
    </row>
    <row r="5324" spans="1:8" x14ac:dyDescent="0.2">
      <c r="A5324" s="183" t="s">
        <v>9281</v>
      </c>
      <c r="B5324" t="s">
        <v>9282</v>
      </c>
      <c r="C5324">
        <v>383</v>
      </c>
      <c r="D5324" s="221" t="s">
        <v>3057</v>
      </c>
      <c r="E5324" s="186">
        <v>46293</v>
      </c>
      <c r="F5324" t="s">
        <v>16141</v>
      </c>
      <c r="G5324" s="183" t="s">
        <v>16142</v>
      </c>
      <c r="H5324" t="s">
        <v>16143</v>
      </c>
    </row>
    <row r="5325" spans="1:8" x14ac:dyDescent="0.2">
      <c r="A5325" s="183" t="s">
        <v>9283</v>
      </c>
      <c r="B5325" t="s">
        <v>9284</v>
      </c>
      <c r="C5325">
        <v>18</v>
      </c>
      <c r="D5325" s="221" t="s">
        <v>3057</v>
      </c>
      <c r="E5325" s="186">
        <v>46293</v>
      </c>
      <c r="F5325" t="s">
        <v>16141</v>
      </c>
      <c r="G5325" s="183" t="s">
        <v>16142</v>
      </c>
      <c r="H5325" t="s">
        <v>16143</v>
      </c>
    </row>
    <row r="5326" spans="1:8" x14ac:dyDescent="0.2">
      <c r="A5326" s="183" t="s">
        <v>9285</v>
      </c>
      <c r="B5326" t="s">
        <v>9286</v>
      </c>
      <c r="C5326">
        <v>10</v>
      </c>
      <c r="D5326" s="221" t="s">
        <v>3057</v>
      </c>
      <c r="E5326" s="186">
        <v>46293</v>
      </c>
      <c r="F5326" t="s">
        <v>16141</v>
      </c>
      <c r="G5326" s="183" t="s">
        <v>16142</v>
      </c>
      <c r="H5326" t="s">
        <v>16143</v>
      </c>
    </row>
    <row r="5327" spans="1:8" x14ac:dyDescent="0.2">
      <c r="A5327" s="183" t="s">
        <v>5275</v>
      </c>
      <c r="B5327" t="s">
        <v>9287</v>
      </c>
      <c r="C5327">
        <v>439</v>
      </c>
      <c r="D5327" s="221" t="s">
        <v>3057</v>
      </c>
      <c r="E5327" s="186">
        <v>46293</v>
      </c>
      <c r="F5327" t="s">
        <v>16141</v>
      </c>
      <c r="G5327" s="183" t="s">
        <v>16142</v>
      </c>
      <c r="H5327" t="s">
        <v>16143</v>
      </c>
    </row>
    <row r="5328" spans="1:8" x14ac:dyDescent="0.2">
      <c r="A5328" s="183" t="s">
        <v>5276</v>
      </c>
      <c r="B5328" t="s">
        <v>9288</v>
      </c>
      <c r="C5328">
        <v>209</v>
      </c>
      <c r="D5328" s="221" t="s">
        <v>3057</v>
      </c>
      <c r="E5328" s="186">
        <v>46293</v>
      </c>
      <c r="F5328" t="s">
        <v>16141</v>
      </c>
      <c r="G5328" s="183" t="s">
        <v>16142</v>
      </c>
      <c r="H5328" t="s">
        <v>16143</v>
      </c>
    </row>
    <row r="5329" spans="1:8" x14ac:dyDescent="0.2">
      <c r="A5329" s="183" t="s">
        <v>5277</v>
      </c>
      <c r="B5329" t="s">
        <v>9289</v>
      </c>
      <c r="C5329">
        <v>248</v>
      </c>
      <c r="D5329" s="221" t="s">
        <v>3057</v>
      </c>
      <c r="E5329" s="186">
        <v>46293</v>
      </c>
      <c r="F5329" t="s">
        <v>16141</v>
      </c>
      <c r="G5329" s="183" t="s">
        <v>16142</v>
      </c>
      <c r="H5329" t="s">
        <v>16143</v>
      </c>
    </row>
    <row r="5330" spans="1:8" x14ac:dyDescent="0.2">
      <c r="A5330" s="183" t="s">
        <v>9290</v>
      </c>
      <c r="B5330" t="s">
        <v>9291</v>
      </c>
      <c r="C5330">
        <v>14</v>
      </c>
      <c r="D5330" s="221" t="s">
        <v>3057</v>
      </c>
      <c r="E5330" s="186">
        <v>46293</v>
      </c>
      <c r="F5330" t="s">
        <v>16141</v>
      </c>
      <c r="G5330" s="183" t="s">
        <v>16142</v>
      </c>
      <c r="H5330" t="s">
        <v>16143</v>
      </c>
    </row>
    <row r="5331" spans="1:8" x14ac:dyDescent="0.2">
      <c r="A5331" s="183" t="s">
        <v>9292</v>
      </c>
      <c r="B5331" t="s">
        <v>9293</v>
      </c>
      <c r="C5331">
        <v>32</v>
      </c>
      <c r="D5331" s="221" t="s">
        <v>3057</v>
      </c>
      <c r="E5331" s="186">
        <v>46293</v>
      </c>
      <c r="F5331" t="s">
        <v>16141</v>
      </c>
      <c r="G5331" s="183" t="s">
        <v>16142</v>
      </c>
      <c r="H5331" t="s">
        <v>16143</v>
      </c>
    </row>
    <row r="5332" spans="1:8" x14ac:dyDescent="0.2">
      <c r="A5332" s="183" t="s">
        <v>9294</v>
      </c>
      <c r="B5332" t="s">
        <v>9295</v>
      </c>
      <c r="C5332">
        <v>158</v>
      </c>
      <c r="D5332" s="221" t="s">
        <v>3057</v>
      </c>
      <c r="E5332" s="186">
        <v>46293</v>
      </c>
      <c r="F5332" t="s">
        <v>16141</v>
      </c>
      <c r="G5332" s="183" t="s">
        <v>16142</v>
      </c>
      <c r="H5332" t="s">
        <v>16143</v>
      </c>
    </row>
    <row r="5333" spans="1:8" x14ac:dyDescent="0.2">
      <c r="A5333" s="183" t="s">
        <v>9296</v>
      </c>
      <c r="B5333" t="s">
        <v>9297</v>
      </c>
      <c r="C5333">
        <v>9</v>
      </c>
      <c r="D5333" s="221" t="s">
        <v>3057</v>
      </c>
      <c r="E5333" s="186">
        <v>46293</v>
      </c>
      <c r="F5333" t="s">
        <v>16141</v>
      </c>
      <c r="G5333" s="183" t="s">
        <v>16142</v>
      </c>
      <c r="H5333" t="s">
        <v>16143</v>
      </c>
    </row>
    <row r="5334" spans="1:8" x14ac:dyDescent="0.2">
      <c r="A5334" s="183" t="s">
        <v>9298</v>
      </c>
      <c r="B5334" t="s">
        <v>9299</v>
      </c>
      <c r="C5334">
        <v>19</v>
      </c>
      <c r="D5334" s="221" t="s">
        <v>3057</v>
      </c>
      <c r="E5334" s="186">
        <v>46293</v>
      </c>
      <c r="F5334" t="s">
        <v>16141</v>
      </c>
      <c r="G5334" s="183" t="s">
        <v>16142</v>
      </c>
      <c r="H5334" t="s">
        <v>16143</v>
      </c>
    </row>
    <row r="5335" spans="1:8" x14ac:dyDescent="0.2">
      <c r="A5335" s="183" t="s">
        <v>9300</v>
      </c>
      <c r="B5335" t="s">
        <v>9301</v>
      </c>
      <c r="C5335">
        <v>14</v>
      </c>
      <c r="D5335" s="221" t="s">
        <v>3057</v>
      </c>
      <c r="E5335" s="186">
        <v>46293</v>
      </c>
      <c r="F5335" t="s">
        <v>16141</v>
      </c>
      <c r="G5335" s="183" t="s">
        <v>16142</v>
      </c>
      <c r="H5335" t="s">
        <v>16143</v>
      </c>
    </row>
    <row r="5336" spans="1:8" x14ac:dyDescent="0.2">
      <c r="A5336" s="183" t="s">
        <v>9302</v>
      </c>
      <c r="B5336" t="s">
        <v>9303</v>
      </c>
      <c r="C5336">
        <v>13</v>
      </c>
      <c r="D5336" s="221" t="s">
        <v>3057</v>
      </c>
      <c r="E5336" s="186">
        <v>46293</v>
      </c>
      <c r="F5336" t="s">
        <v>16141</v>
      </c>
      <c r="G5336" s="183" t="s">
        <v>16142</v>
      </c>
      <c r="H5336" t="s">
        <v>16143</v>
      </c>
    </row>
    <row r="5337" spans="1:8" x14ac:dyDescent="0.2">
      <c r="A5337" s="183" t="s">
        <v>9304</v>
      </c>
      <c r="B5337" t="s">
        <v>9305</v>
      </c>
      <c r="C5337">
        <v>25</v>
      </c>
      <c r="D5337" s="221" t="s">
        <v>3057</v>
      </c>
      <c r="E5337" s="186">
        <v>46293</v>
      </c>
      <c r="F5337" t="s">
        <v>16141</v>
      </c>
      <c r="G5337" s="183" t="s">
        <v>16142</v>
      </c>
      <c r="H5337" t="s">
        <v>16143</v>
      </c>
    </row>
    <row r="5338" spans="1:8" x14ac:dyDescent="0.2">
      <c r="A5338" s="183" t="s">
        <v>9306</v>
      </c>
      <c r="B5338" t="s">
        <v>9307</v>
      </c>
      <c r="C5338">
        <v>13</v>
      </c>
      <c r="D5338" s="221" t="s">
        <v>3057</v>
      </c>
      <c r="E5338" s="186">
        <v>46293</v>
      </c>
      <c r="F5338" t="s">
        <v>16141</v>
      </c>
      <c r="G5338" s="183" t="s">
        <v>16142</v>
      </c>
      <c r="H5338" t="s">
        <v>16143</v>
      </c>
    </row>
    <row r="5339" spans="1:8" x14ac:dyDescent="0.2">
      <c r="A5339" s="183" t="s">
        <v>9308</v>
      </c>
      <c r="B5339" t="s">
        <v>9309</v>
      </c>
      <c r="C5339">
        <v>28</v>
      </c>
      <c r="D5339" s="221" t="s">
        <v>3057</v>
      </c>
      <c r="E5339" s="186">
        <v>46293</v>
      </c>
      <c r="F5339" t="s">
        <v>16141</v>
      </c>
      <c r="G5339" s="183" t="s">
        <v>16142</v>
      </c>
      <c r="H5339" t="s">
        <v>16143</v>
      </c>
    </row>
    <row r="5340" spans="1:8" x14ac:dyDescent="0.2">
      <c r="A5340" s="183" t="s">
        <v>9310</v>
      </c>
      <c r="B5340" t="s">
        <v>9311</v>
      </c>
      <c r="C5340">
        <v>19</v>
      </c>
      <c r="D5340" s="221" t="s">
        <v>3057</v>
      </c>
      <c r="E5340" s="186">
        <v>46293</v>
      </c>
      <c r="F5340" t="s">
        <v>16141</v>
      </c>
      <c r="G5340" s="183" t="s">
        <v>16142</v>
      </c>
      <c r="H5340" t="s">
        <v>16143</v>
      </c>
    </row>
    <row r="5341" spans="1:8" x14ac:dyDescent="0.2">
      <c r="A5341" s="183" t="s">
        <v>9312</v>
      </c>
      <c r="B5341" t="s">
        <v>9313</v>
      </c>
      <c r="C5341">
        <v>34</v>
      </c>
      <c r="D5341" s="221" t="s">
        <v>3057</v>
      </c>
      <c r="E5341" s="186">
        <v>46293</v>
      </c>
      <c r="F5341" t="s">
        <v>16141</v>
      </c>
      <c r="G5341" s="183" t="s">
        <v>16142</v>
      </c>
      <c r="H5341" t="s">
        <v>16143</v>
      </c>
    </row>
    <row r="5342" spans="1:8" x14ac:dyDescent="0.2">
      <c r="A5342" s="183" t="s">
        <v>9314</v>
      </c>
      <c r="B5342" t="s">
        <v>9315</v>
      </c>
      <c r="C5342">
        <v>18</v>
      </c>
      <c r="D5342" s="221" t="s">
        <v>3057</v>
      </c>
      <c r="E5342" s="186">
        <v>46293</v>
      </c>
      <c r="F5342" t="s">
        <v>16141</v>
      </c>
      <c r="G5342" s="183" t="s">
        <v>16142</v>
      </c>
      <c r="H5342" t="s">
        <v>16143</v>
      </c>
    </row>
    <row r="5343" spans="1:8" x14ac:dyDescent="0.2">
      <c r="A5343" s="183" t="s">
        <v>9316</v>
      </c>
      <c r="B5343" t="s">
        <v>9317</v>
      </c>
      <c r="C5343">
        <v>20</v>
      </c>
      <c r="D5343" s="221" t="s">
        <v>3057</v>
      </c>
      <c r="E5343" s="186">
        <v>46293</v>
      </c>
      <c r="F5343" t="s">
        <v>16141</v>
      </c>
      <c r="G5343" s="183" t="s">
        <v>16142</v>
      </c>
      <c r="H5343" t="s">
        <v>16143</v>
      </c>
    </row>
    <row r="5344" spans="1:8" x14ac:dyDescent="0.2">
      <c r="A5344" s="183" t="s">
        <v>9318</v>
      </c>
      <c r="B5344" t="s">
        <v>9319</v>
      </c>
      <c r="C5344">
        <v>22</v>
      </c>
      <c r="D5344" s="221" t="s">
        <v>3057</v>
      </c>
      <c r="E5344" s="186">
        <v>46293</v>
      </c>
      <c r="F5344" t="s">
        <v>16141</v>
      </c>
      <c r="G5344" s="183" t="s">
        <v>16142</v>
      </c>
      <c r="H5344" t="s">
        <v>16143</v>
      </c>
    </row>
    <row r="5345" spans="1:8" x14ac:dyDescent="0.2">
      <c r="A5345" s="183" t="s">
        <v>13980</v>
      </c>
      <c r="B5345" t="s">
        <v>13981</v>
      </c>
      <c r="C5345">
        <v>39</v>
      </c>
      <c r="D5345" s="221" t="s">
        <v>3057</v>
      </c>
      <c r="E5345" s="186">
        <v>46293</v>
      </c>
      <c r="F5345" t="s">
        <v>16141</v>
      </c>
      <c r="G5345" s="183" t="s">
        <v>16145</v>
      </c>
      <c r="H5345" t="s">
        <v>16146</v>
      </c>
    </row>
    <row r="5346" spans="1:8" x14ac:dyDescent="0.2">
      <c r="A5346" s="183" t="s">
        <v>5294</v>
      </c>
      <c r="B5346" t="s">
        <v>5295</v>
      </c>
      <c r="C5346">
        <v>11</v>
      </c>
      <c r="D5346" s="221" t="s">
        <v>3057</v>
      </c>
      <c r="E5346" s="186">
        <v>46293</v>
      </c>
      <c r="F5346" t="s">
        <v>16141</v>
      </c>
      <c r="G5346" s="183" t="s">
        <v>16145</v>
      </c>
      <c r="H5346" t="s">
        <v>16146</v>
      </c>
    </row>
    <row r="5347" spans="1:8" x14ac:dyDescent="0.2">
      <c r="A5347" s="183" t="s">
        <v>5294</v>
      </c>
      <c r="B5347" t="s">
        <v>5295</v>
      </c>
      <c r="C5347">
        <v>2</v>
      </c>
      <c r="D5347" s="221" t="s">
        <v>3057</v>
      </c>
      <c r="E5347" s="186">
        <v>46293</v>
      </c>
      <c r="F5347" t="s">
        <v>16141</v>
      </c>
      <c r="G5347" s="183" t="s">
        <v>16142</v>
      </c>
      <c r="H5347" t="s">
        <v>16143</v>
      </c>
    </row>
    <row r="5348" spans="1:8" x14ac:dyDescent="0.2">
      <c r="A5348" s="183" t="s">
        <v>13982</v>
      </c>
      <c r="B5348" t="s">
        <v>13983</v>
      </c>
      <c r="C5348">
        <v>26</v>
      </c>
      <c r="D5348" s="221" t="s">
        <v>3057</v>
      </c>
      <c r="E5348" s="186">
        <v>46293</v>
      </c>
      <c r="F5348" t="s">
        <v>16141</v>
      </c>
      <c r="G5348" s="183" t="s">
        <v>16145</v>
      </c>
      <c r="H5348" t="s">
        <v>16146</v>
      </c>
    </row>
    <row r="5349" spans="1:8" x14ac:dyDescent="0.2">
      <c r="A5349" s="183" t="s">
        <v>13984</v>
      </c>
      <c r="B5349" t="s">
        <v>13985</v>
      </c>
      <c r="C5349">
        <v>0</v>
      </c>
      <c r="D5349" s="221" t="s">
        <v>3057</v>
      </c>
      <c r="E5349" s="186">
        <v>46293</v>
      </c>
      <c r="F5349" t="s">
        <v>16141</v>
      </c>
      <c r="G5349" s="183" t="s">
        <v>16145</v>
      </c>
      <c r="H5349" t="s">
        <v>16146</v>
      </c>
    </row>
    <row r="5350" spans="1:8" x14ac:dyDescent="0.2">
      <c r="A5350" s="183" t="s">
        <v>13986</v>
      </c>
      <c r="B5350" t="s">
        <v>13987</v>
      </c>
      <c r="C5350">
        <v>94</v>
      </c>
      <c r="D5350" s="221" t="s">
        <v>3057</v>
      </c>
      <c r="E5350" s="186">
        <v>46293</v>
      </c>
      <c r="F5350" t="s">
        <v>16141</v>
      </c>
      <c r="G5350" s="183" t="s">
        <v>16145</v>
      </c>
      <c r="H5350" t="s">
        <v>16146</v>
      </c>
    </row>
    <row r="5351" spans="1:8" x14ac:dyDescent="0.2">
      <c r="A5351" s="183" t="s">
        <v>13988</v>
      </c>
      <c r="B5351" t="s">
        <v>13989</v>
      </c>
      <c r="C5351">
        <v>99</v>
      </c>
      <c r="D5351" s="221" t="s">
        <v>3057</v>
      </c>
      <c r="E5351" s="186">
        <v>46293</v>
      </c>
      <c r="F5351" t="s">
        <v>16141</v>
      </c>
      <c r="G5351" s="183" t="s">
        <v>16145</v>
      </c>
      <c r="H5351" t="s">
        <v>16146</v>
      </c>
    </row>
    <row r="5352" spans="1:8" x14ac:dyDescent="0.2">
      <c r="A5352" s="183" t="s">
        <v>13990</v>
      </c>
      <c r="B5352" t="s">
        <v>13991</v>
      </c>
      <c r="C5352">
        <v>42</v>
      </c>
      <c r="D5352" s="221" t="s">
        <v>3057</v>
      </c>
      <c r="E5352" s="186">
        <v>46293</v>
      </c>
      <c r="F5352" t="s">
        <v>16141</v>
      </c>
      <c r="G5352" s="183" t="s">
        <v>16145</v>
      </c>
      <c r="H5352" t="s">
        <v>16146</v>
      </c>
    </row>
    <row r="5353" spans="1:8" x14ac:dyDescent="0.2">
      <c r="A5353" s="183" t="s">
        <v>13992</v>
      </c>
      <c r="B5353" t="s">
        <v>13993</v>
      </c>
      <c r="C5353">
        <v>115</v>
      </c>
      <c r="D5353" s="221" t="s">
        <v>3057</v>
      </c>
      <c r="E5353" s="186">
        <v>46293</v>
      </c>
      <c r="F5353" t="s">
        <v>16141</v>
      </c>
      <c r="G5353" s="183" t="s">
        <v>16145</v>
      </c>
      <c r="H5353" t="s">
        <v>16146</v>
      </c>
    </row>
    <row r="5354" spans="1:8" x14ac:dyDescent="0.2">
      <c r="A5354" s="183" t="s">
        <v>13994</v>
      </c>
      <c r="B5354" t="s">
        <v>13995</v>
      </c>
      <c r="C5354">
        <v>8</v>
      </c>
      <c r="D5354" s="221" t="s">
        <v>3057</v>
      </c>
      <c r="E5354" s="186">
        <v>46293</v>
      </c>
      <c r="F5354" t="s">
        <v>16141</v>
      </c>
      <c r="G5354" s="183" t="s">
        <v>16145</v>
      </c>
      <c r="H5354" t="s">
        <v>16146</v>
      </c>
    </row>
    <row r="5355" spans="1:8" x14ac:dyDescent="0.2">
      <c r="A5355" s="183" t="s">
        <v>13996</v>
      </c>
      <c r="B5355" t="s">
        <v>13997</v>
      </c>
      <c r="C5355">
        <v>25</v>
      </c>
      <c r="D5355" s="221" t="s">
        <v>3057</v>
      </c>
      <c r="E5355" s="186">
        <v>46293</v>
      </c>
      <c r="F5355" t="s">
        <v>16141</v>
      </c>
      <c r="G5355" s="183" t="s">
        <v>16145</v>
      </c>
      <c r="H5355" t="s">
        <v>16146</v>
      </c>
    </row>
    <row r="5356" spans="1:8" x14ac:dyDescent="0.2">
      <c r="A5356" s="183" t="s">
        <v>13998</v>
      </c>
      <c r="B5356" t="s">
        <v>13999</v>
      </c>
      <c r="C5356">
        <v>15</v>
      </c>
      <c r="D5356" s="221" t="s">
        <v>3057</v>
      </c>
      <c r="E5356" s="186">
        <v>46293</v>
      </c>
      <c r="F5356" t="s">
        <v>16141</v>
      </c>
      <c r="G5356" s="183" t="s">
        <v>16145</v>
      </c>
      <c r="H5356" t="s">
        <v>16146</v>
      </c>
    </row>
    <row r="5357" spans="1:8" x14ac:dyDescent="0.2">
      <c r="A5357" s="183" t="s">
        <v>14000</v>
      </c>
      <c r="B5357" t="s">
        <v>14001</v>
      </c>
      <c r="C5357">
        <v>36</v>
      </c>
      <c r="D5357" s="221" t="s">
        <v>3057</v>
      </c>
      <c r="E5357" s="186">
        <v>46293</v>
      </c>
      <c r="F5357" t="s">
        <v>16141</v>
      </c>
      <c r="G5357" s="183" t="s">
        <v>16145</v>
      </c>
      <c r="H5357" t="s">
        <v>16146</v>
      </c>
    </row>
    <row r="5358" spans="1:8" x14ac:dyDescent="0.2">
      <c r="A5358" s="183" t="s">
        <v>14002</v>
      </c>
      <c r="B5358" t="s">
        <v>14003</v>
      </c>
      <c r="C5358">
        <v>52</v>
      </c>
      <c r="D5358" s="221" t="s">
        <v>3057</v>
      </c>
      <c r="E5358" s="186">
        <v>46293</v>
      </c>
      <c r="F5358" t="s">
        <v>16141</v>
      </c>
      <c r="G5358" s="183" t="s">
        <v>16145</v>
      </c>
      <c r="H5358" t="s">
        <v>16146</v>
      </c>
    </row>
    <row r="5359" spans="1:8" x14ac:dyDescent="0.2">
      <c r="A5359" s="183" t="s">
        <v>14004</v>
      </c>
      <c r="B5359" t="s">
        <v>14005</v>
      </c>
      <c r="C5359">
        <v>34</v>
      </c>
      <c r="D5359" s="221" t="s">
        <v>3057</v>
      </c>
      <c r="E5359" s="186">
        <v>46293</v>
      </c>
      <c r="F5359" t="s">
        <v>16141</v>
      </c>
      <c r="G5359" s="183" t="s">
        <v>16145</v>
      </c>
      <c r="H5359" t="s">
        <v>16146</v>
      </c>
    </row>
    <row r="5360" spans="1:8" x14ac:dyDescent="0.2">
      <c r="A5360" s="183" t="s">
        <v>14006</v>
      </c>
      <c r="B5360" t="s">
        <v>14007</v>
      </c>
      <c r="C5360">
        <v>1</v>
      </c>
      <c r="D5360" s="221" t="s">
        <v>3057</v>
      </c>
      <c r="E5360" s="186">
        <v>46293</v>
      </c>
      <c r="F5360" t="s">
        <v>16141</v>
      </c>
      <c r="G5360" s="183" t="s">
        <v>16145</v>
      </c>
      <c r="H5360" t="s">
        <v>16146</v>
      </c>
    </row>
    <row r="5361" spans="1:8" x14ac:dyDescent="0.2">
      <c r="A5361" s="183" t="s">
        <v>14008</v>
      </c>
      <c r="B5361" t="s">
        <v>14009</v>
      </c>
      <c r="C5361">
        <v>157</v>
      </c>
      <c r="D5361" s="221" t="s">
        <v>3057</v>
      </c>
      <c r="E5361" s="186">
        <v>46293</v>
      </c>
      <c r="F5361" t="s">
        <v>16141</v>
      </c>
      <c r="G5361" s="183" t="s">
        <v>16145</v>
      </c>
      <c r="H5361" t="s">
        <v>16146</v>
      </c>
    </row>
    <row r="5362" spans="1:8" x14ac:dyDescent="0.2">
      <c r="A5362" s="183" t="s">
        <v>14010</v>
      </c>
      <c r="B5362" t="s">
        <v>14011</v>
      </c>
      <c r="C5362">
        <v>9</v>
      </c>
      <c r="D5362" s="221" t="s">
        <v>3057</v>
      </c>
      <c r="E5362" s="186">
        <v>46293</v>
      </c>
      <c r="F5362" t="s">
        <v>16141</v>
      </c>
      <c r="G5362" s="183" t="s">
        <v>16145</v>
      </c>
      <c r="H5362" t="s">
        <v>16146</v>
      </c>
    </row>
    <row r="5363" spans="1:8" x14ac:dyDescent="0.2">
      <c r="A5363" s="183" t="s">
        <v>14012</v>
      </c>
      <c r="B5363" t="s">
        <v>14013</v>
      </c>
      <c r="C5363">
        <v>71</v>
      </c>
      <c r="D5363" s="221" t="s">
        <v>3057</v>
      </c>
      <c r="E5363" s="186">
        <v>46293</v>
      </c>
      <c r="F5363" t="s">
        <v>16141</v>
      </c>
      <c r="G5363" s="183" t="s">
        <v>16145</v>
      </c>
      <c r="H5363" t="s">
        <v>16146</v>
      </c>
    </row>
    <row r="5364" spans="1:8" x14ac:dyDescent="0.2">
      <c r="A5364" s="183" t="s">
        <v>14014</v>
      </c>
      <c r="B5364" t="s">
        <v>14015</v>
      </c>
      <c r="C5364">
        <v>24</v>
      </c>
      <c r="D5364" s="221" t="s">
        <v>3057</v>
      </c>
      <c r="E5364" s="186">
        <v>46293</v>
      </c>
      <c r="F5364" t="s">
        <v>16141</v>
      </c>
      <c r="G5364" s="183" t="s">
        <v>16145</v>
      </c>
      <c r="H5364" t="s">
        <v>16146</v>
      </c>
    </row>
    <row r="5365" spans="1:8" x14ac:dyDescent="0.2">
      <c r="A5365" s="183" t="s">
        <v>14016</v>
      </c>
      <c r="B5365" t="s">
        <v>14017</v>
      </c>
      <c r="C5365">
        <v>178</v>
      </c>
      <c r="D5365" s="221" t="s">
        <v>3057</v>
      </c>
      <c r="E5365" s="186">
        <v>46293</v>
      </c>
      <c r="F5365" t="s">
        <v>16141</v>
      </c>
      <c r="G5365" s="183" t="s">
        <v>16145</v>
      </c>
      <c r="H5365" t="s">
        <v>16146</v>
      </c>
    </row>
    <row r="5366" spans="1:8" x14ac:dyDescent="0.2">
      <c r="A5366" s="183" t="s">
        <v>14018</v>
      </c>
      <c r="B5366" t="s">
        <v>14019</v>
      </c>
      <c r="C5366">
        <v>35</v>
      </c>
      <c r="D5366" s="221" t="s">
        <v>3057</v>
      </c>
      <c r="E5366" s="186">
        <v>46293</v>
      </c>
      <c r="F5366" t="s">
        <v>16141</v>
      </c>
      <c r="G5366" s="183" t="s">
        <v>16145</v>
      </c>
      <c r="H5366" t="s">
        <v>16146</v>
      </c>
    </row>
    <row r="5367" spans="1:8" x14ac:dyDescent="0.2">
      <c r="A5367" s="183" t="s">
        <v>14020</v>
      </c>
      <c r="B5367" t="s">
        <v>14021</v>
      </c>
      <c r="C5367">
        <v>73</v>
      </c>
      <c r="D5367" s="221" t="s">
        <v>3057</v>
      </c>
      <c r="E5367" s="186">
        <v>46293</v>
      </c>
      <c r="F5367" t="s">
        <v>16141</v>
      </c>
      <c r="G5367" s="183" t="s">
        <v>16145</v>
      </c>
      <c r="H5367" t="s">
        <v>16146</v>
      </c>
    </row>
    <row r="5368" spans="1:8" x14ac:dyDescent="0.2">
      <c r="A5368" s="183" t="s">
        <v>14022</v>
      </c>
      <c r="B5368" t="s">
        <v>14023</v>
      </c>
      <c r="C5368">
        <v>22</v>
      </c>
      <c r="D5368" s="221" t="s">
        <v>3057</v>
      </c>
      <c r="E5368" s="186">
        <v>46293</v>
      </c>
      <c r="F5368" t="s">
        <v>16141</v>
      </c>
      <c r="G5368" s="183" t="s">
        <v>16145</v>
      </c>
      <c r="H5368" t="s">
        <v>16146</v>
      </c>
    </row>
    <row r="5369" spans="1:8" x14ac:dyDescent="0.2">
      <c r="A5369" s="183" t="s">
        <v>14024</v>
      </c>
      <c r="B5369" t="s">
        <v>14025</v>
      </c>
      <c r="C5369">
        <v>28</v>
      </c>
      <c r="D5369" s="221" t="s">
        <v>3057</v>
      </c>
      <c r="E5369" s="186">
        <v>46293</v>
      </c>
      <c r="F5369" t="s">
        <v>16141</v>
      </c>
      <c r="G5369" s="183" t="s">
        <v>16145</v>
      </c>
      <c r="H5369" t="s">
        <v>16146</v>
      </c>
    </row>
    <row r="5370" spans="1:8" x14ac:dyDescent="0.2">
      <c r="A5370" s="183" t="s">
        <v>14026</v>
      </c>
      <c r="B5370" t="s">
        <v>14027</v>
      </c>
      <c r="C5370">
        <v>16</v>
      </c>
      <c r="D5370" s="221" t="s">
        <v>3057</v>
      </c>
      <c r="E5370" s="186">
        <v>46293</v>
      </c>
      <c r="F5370" t="s">
        <v>16141</v>
      </c>
      <c r="G5370" s="183" t="s">
        <v>16145</v>
      </c>
      <c r="H5370" t="s">
        <v>16146</v>
      </c>
    </row>
    <row r="5371" spans="1:8" x14ac:dyDescent="0.2">
      <c r="A5371" s="183" t="s">
        <v>14028</v>
      </c>
      <c r="B5371" t="s">
        <v>14029</v>
      </c>
      <c r="C5371">
        <v>26</v>
      </c>
      <c r="D5371" s="221" t="s">
        <v>3057</v>
      </c>
      <c r="E5371" s="186">
        <v>46293</v>
      </c>
      <c r="F5371" t="s">
        <v>16141</v>
      </c>
      <c r="G5371" s="183" t="s">
        <v>16145</v>
      </c>
      <c r="H5371" t="s">
        <v>16146</v>
      </c>
    </row>
    <row r="5372" spans="1:8" x14ac:dyDescent="0.2">
      <c r="A5372" s="183" t="s">
        <v>14030</v>
      </c>
      <c r="B5372" t="s">
        <v>14031</v>
      </c>
      <c r="C5372">
        <v>49</v>
      </c>
      <c r="D5372" s="221" t="s">
        <v>3057</v>
      </c>
      <c r="E5372" s="186">
        <v>46293</v>
      </c>
      <c r="F5372" t="s">
        <v>16141</v>
      </c>
      <c r="G5372" s="183" t="s">
        <v>16145</v>
      </c>
      <c r="H5372" t="s">
        <v>16146</v>
      </c>
    </row>
    <row r="5373" spans="1:8" x14ac:dyDescent="0.2">
      <c r="A5373" s="183" t="s">
        <v>14032</v>
      </c>
      <c r="B5373" t="s">
        <v>14033</v>
      </c>
      <c r="C5373">
        <v>45</v>
      </c>
      <c r="D5373" s="221" t="s">
        <v>3057</v>
      </c>
      <c r="E5373" s="186">
        <v>46293</v>
      </c>
      <c r="F5373" t="s">
        <v>16141</v>
      </c>
      <c r="G5373" s="183" t="s">
        <v>16145</v>
      </c>
      <c r="H5373" t="s">
        <v>16146</v>
      </c>
    </row>
    <row r="5374" spans="1:8" x14ac:dyDescent="0.2">
      <c r="A5374" s="183" t="s">
        <v>14034</v>
      </c>
      <c r="B5374" t="s">
        <v>14035</v>
      </c>
      <c r="C5374">
        <v>91</v>
      </c>
      <c r="D5374" s="221" t="s">
        <v>3057</v>
      </c>
      <c r="E5374" s="186">
        <v>46293</v>
      </c>
      <c r="F5374" t="s">
        <v>16141</v>
      </c>
      <c r="G5374" s="183" t="s">
        <v>16145</v>
      </c>
      <c r="H5374" t="s">
        <v>16146</v>
      </c>
    </row>
    <row r="5375" spans="1:8" x14ac:dyDescent="0.2">
      <c r="A5375" s="183" t="s">
        <v>14036</v>
      </c>
      <c r="B5375" t="s">
        <v>14037</v>
      </c>
      <c r="C5375">
        <v>38</v>
      </c>
      <c r="D5375" s="221" t="s">
        <v>3057</v>
      </c>
      <c r="E5375" s="186">
        <v>46293</v>
      </c>
      <c r="F5375" t="s">
        <v>16141</v>
      </c>
      <c r="G5375" s="183" t="s">
        <v>16145</v>
      </c>
      <c r="H5375" t="s">
        <v>16146</v>
      </c>
    </row>
    <row r="5376" spans="1:8" x14ac:dyDescent="0.2">
      <c r="A5376" s="183" t="s">
        <v>14038</v>
      </c>
      <c r="B5376" t="s">
        <v>14039</v>
      </c>
      <c r="C5376">
        <v>91</v>
      </c>
      <c r="D5376" s="221" t="s">
        <v>3057</v>
      </c>
      <c r="E5376" s="186">
        <v>46293</v>
      </c>
      <c r="F5376" t="s">
        <v>16141</v>
      </c>
      <c r="G5376" s="183" t="s">
        <v>16145</v>
      </c>
      <c r="H5376" t="s">
        <v>16146</v>
      </c>
    </row>
    <row r="5377" spans="1:8" x14ac:dyDescent="0.2">
      <c r="A5377" s="183" t="s">
        <v>14040</v>
      </c>
      <c r="B5377" t="s">
        <v>14041</v>
      </c>
      <c r="C5377">
        <v>43</v>
      </c>
      <c r="D5377" s="221" t="s">
        <v>3057</v>
      </c>
      <c r="E5377" s="186">
        <v>46293</v>
      </c>
      <c r="F5377" t="s">
        <v>16141</v>
      </c>
      <c r="G5377" s="183" t="s">
        <v>16145</v>
      </c>
      <c r="H5377" t="s">
        <v>16146</v>
      </c>
    </row>
    <row r="5378" spans="1:8" x14ac:dyDescent="0.2">
      <c r="A5378" s="183" t="s">
        <v>14042</v>
      </c>
      <c r="B5378" t="s">
        <v>14043</v>
      </c>
      <c r="C5378">
        <v>85</v>
      </c>
      <c r="D5378" s="221" t="s">
        <v>3057</v>
      </c>
      <c r="E5378" s="186">
        <v>46293</v>
      </c>
      <c r="F5378" t="s">
        <v>16141</v>
      </c>
      <c r="G5378" s="183" t="s">
        <v>16145</v>
      </c>
      <c r="H5378" t="s">
        <v>16146</v>
      </c>
    </row>
    <row r="5379" spans="1:8" x14ac:dyDescent="0.2">
      <c r="A5379" s="183" t="s">
        <v>14044</v>
      </c>
      <c r="B5379" t="s">
        <v>14045</v>
      </c>
      <c r="C5379">
        <v>64</v>
      </c>
      <c r="D5379" s="221" t="s">
        <v>3057</v>
      </c>
      <c r="E5379" s="186">
        <v>46293</v>
      </c>
      <c r="F5379" t="s">
        <v>16141</v>
      </c>
      <c r="G5379" s="183" t="s">
        <v>16145</v>
      </c>
      <c r="H5379" t="s">
        <v>16146</v>
      </c>
    </row>
    <row r="5380" spans="1:8" x14ac:dyDescent="0.2">
      <c r="A5380" s="183" t="s">
        <v>14046</v>
      </c>
      <c r="B5380" t="s">
        <v>14047</v>
      </c>
      <c r="C5380">
        <v>42</v>
      </c>
      <c r="D5380" s="221" t="s">
        <v>3057</v>
      </c>
      <c r="E5380" s="186">
        <v>46293</v>
      </c>
      <c r="F5380" t="s">
        <v>16141</v>
      </c>
      <c r="G5380" s="183" t="s">
        <v>16145</v>
      </c>
      <c r="H5380" t="s">
        <v>16146</v>
      </c>
    </row>
    <row r="5381" spans="1:8" x14ac:dyDescent="0.2">
      <c r="A5381" s="183" t="s">
        <v>14048</v>
      </c>
      <c r="B5381" t="s">
        <v>14049</v>
      </c>
      <c r="C5381">
        <v>147</v>
      </c>
      <c r="D5381" s="221" t="s">
        <v>3057</v>
      </c>
      <c r="E5381" s="186">
        <v>46293</v>
      </c>
      <c r="F5381" t="s">
        <v>16141</v>
      </c>
      <c r="G5381" s="183" t="s">
        <v>16145</v>
      </c>
      <c r="H5381" t="s">
        <v>16146</v>
      </c>
    </row>
    <row r="5382" spans="1:8" x14ac:dyDescent="0.2">
      <c r="A5382" s="183" t="s">
        <v>14050</v>
      </c>
      <c r="B5382" t="s">
        <v>14051</v>
      </c>
      <c r="C5382">
        <v>104</v>
      </c>
      <c r="D5382" s="221" t="s">
        <v>3057</v>
      </c>
      <c r="E5382" s="186">
        <v>46293</v>
      </c>
      <c r="F5382" t="s">
        <v>16141</v>
      </c>
      <c r="G5382" s="183" t="s">
        <v>16145</v>
      </c>
      <c r="H5382" t="s">
        <v>16146</v>
      </c>
    </row>
    <row r="5383" spans="1:8" x14ac:dyDescent="0.2">
      <c r="A5383" s="183" t="s">
        <v>14052</v>
      </c>
      <c r="B5383" t="s">
        <v>14053</v>
      </c>
      <c r="C5383">
        <v>0</v>
      </c>
      <c r="D5383" s="221" t="s">
        <v>3057</v>
      </c>
      <c r="E5383" s="186">
        <v>46293</v>
      </c>
      <c r="F5383" t="s">
        <v>16141</v>
      </c>
      <c r="G5383" s="183" t="s">
        <v>16145</v>
      </c>
      <c r="H5383" t="s">
        <v>16146</v>
      </c>
    </row>
    <row r="5384" spans="1:8" x14ac:dyDescent="0.2">
      <c r="A5384" s="183" t="s">
        <v>14054</v>
      </c>
      <c r="B5384" t="s">
        <v>14055</v>
      </c>
      <c r="C5384">
        <v>31</v>
      </c>
      <c r="D5384" s="221" t="s">
        <v>3057</v>
      </c>
      <c r="E5384" s="186">
        <v>46293</v>
      </c>
      <c r="F5384" t="s">
        <v>16141</v>
      </c>
      <c r="G5384" s="183" t="s">
        <v>16145</v>
      </c>
      <c r="H5384" t="s">
        <v>16146</v>
      </c>
    </row>
    <row r="5385" spans="1:8" x14ac:dyDescent="0.2">
      <c r="A5385" s="183" t="s">
        <v>14056</v>
      </c>
      <c r="B5385" t="s">
        <v>14057</v>
      </c>
      <c r="C5385">
        <v>134</v>
      </c>
      <c r="D5385" s="221" t="s">
        <v>3057</v>
      </c>
      <c r="E5385" s="186">
        <v>46293</v>
      </c>
      <c r="F5385" t="s">
        <v>16141</v>
      </c>
      <c r="G5385" s="183" t="s">
        <v>16145</v>
      </c>
      <c r="H5385" t="s">
        <v>16146</v>
      </c>
    </row>
    <row r="5386" spans="1:8" x14ac:dyDescent="0.2">
      <c r="A5386" s="183" t="s">
        <v>14058</v>
      </c>
      <c r="B5386" t="s">
        <v>14059</v>
      </c>
      <c r="C5386">
        <v>61</v>
      </c>
      <c r="D5386" s="221" t="s">
        <v>3057</v>
      </c>
      <c r="E5386" s="186">
        <v>46293</v>
      </c>
      <c r="F5386" t="s">
        <v>16141</v>
      </c>
      <c r="G5386" s="183" t="s">
        <v>16145</v>
      </c>
      <c r="H5386" t="s">
        <v>16146</v>
      </c>
    </row>
    <row r="5387" spans="1:8" x14ac:dyDescent="0.2">
      <c r="A5387" s="183" t="s">
        <v>14060</v>
      </c>
      <c r="B5387" t="s">
        <v>14061</v>
      </c>
      <c r="C5387">
        <v>179</v>
      </c>
      <c r="D5387" s="221" t="s">
        <v>3057</v>
      </c>
      <c r="E5387" s="186">
        <v>46293</v>
      </c>
      <c r="F5387" t="s">
        <v>16141</v>
      </c>
      <c r="G5387" s="183" t="s">
        <v>16145</v>
      </c>
      <c r="H5387" t="s">
        <v>16146</v>
      </c>
    </row>
    <row r="5388" spans="1:8" x14ac:dyDescent="0.2">
      <c r="A5388" s="183" t="s">
        <v>14062</v>
      </c>
      <c r="B5388" t="s">
        <v>14063</v>
      </c>
      <c r="C5388">
        <v>90</v>
      </c>
      <c r="D5388" s="221" t="s">
        <v>3057</v>
      </c>
      <c r="E5388" s="186">
        <v>46293</v>
      </c>
      <c r="F5388" t="s">
        <v>16141</v>
      </c>
      <c r="G5388" s="183" t="s">
        <v>16145</v>
      </c>
      <c r="H5388" t="s">
        <v>16146</v>
      </c>
    </row>
    <row r="5389" spans="1:8" x14ac:dyDescent="0.2">
      <c r="A5389" s="183" t="s">
        <v>14064</v>
      </c>
      <c r="B5389" t="s">
        <v>14065</v>
      </c>
      <c r="C5389">
        <v>72</v>
      </c>
      <c r="D5389" s="221" t="s">
        <v>3057</v>
      </c>
      <c r="E5389" s="186">
        <v>46293</v>
      </c>
      <c r="F5389" t="s">
        <v>16141</v>
      </c>
      <c r="G5389" s="183" t="s">
        <v>16145</v>
      </c>
      <c r="H5389" t="s">
        <v>16146</v>
      </c>
    </row>
    <row r="5390" spans="1:8" x14ac:dyDescent="0.2">
      <c r="A5390" s="183" t="s">
        <v>14066</v>
      </c>
      <c r="B5390" t="s">
        <v>14067</v>
      </c>
      <c r="C5390">
        <v>32</v>
      </c>
      <c r="D5390" s="221" t="s">
        <v>3057</v>
      </c>
      <c r="E5390" s="186">
        <v>46293</v>
      </c>
      <c r="F5390" t="s">
        <v>16141</v>
      </c>
      <c r="G5390" s="183" t="s">
        <v>16145</v>
      </c>
      <c r="H5390" t="s">
        <v>16146</v>
      </c>
    </row>
    <row r="5391" spans="1:8" x14ac:dyDescent="0.2">
      <c r="A5391" s="183" t="s">
        <v>14068</v>
      </c>
      <c r="B5391" t="s">
        <v>14069</v>
      </c>
      <c r="C5391">
        <v>682</v>
      </c>
      <c r="D5391" s="221" t="s">
        <v>3057</v>
      </c>
      <c r="E5391" s="186">
        <v>46293</v>
      </c>
      <c r="F5391" t="s">
        <v>16141</v>
      </c>
      <c r="G5391" s="183" t="s">
        <v>16145</v>
      </c>
      <c r="H5391" t="s">
        <v>16146</v>
      </c>
    </row>
    <row r="5392" spans="1:8" x14ac:dyDescent="0.2">
      <c r="A5392" s="183" t="s">
        <v>14070</v>
      </c>
      <c r="B5392" t="s">
        <v>14071</v>
      </c>
      <c r="C5392">
        <v>96</v>
      </c>
      <c r="D5392" s="221" t="s">
        <v>3057</v>
      </c>
      <c r="E5392" s="186">
        <v>46293</v>
      </c>
      <c r="F5392" t="s">
        <v>16141</v>
      </c>
      <c r="G5392" s="183" t="s">
        <v>16145</v>
      </c>
      <c r="H5392" t="s">
        <v>16146</v>
      </c>
    </row>
    <row r="5393" spans="1:8" x14ac:dyDescent="0.2">
      <c r="A5393" s="183" t="s">
        <v>14072</v>
      </c>
      <c r="B5393" t="s">
        <v>14073</v>
      </c>
      <c r="C5393">
        <v>352</v>
      </c>
      <c r="D5393" s="221" t="s">
        <v>3057</v>
      </c>
      <c r="E5393" s="186">
        <v>46293</v>
      </c>
      <c r="F5393" t="s">
        <v>16141</v>
      </c>
      <c r="G5393" s="183" t="s">
        <v>16145</v>
      </c>
      <c r="H5393" t="s">
        <v>16146</v>
      </c>
    </row>
    <row r="5394" spans="1:8" x14ac:dyDescent="0.2">
      <c r="A5394" s="183" t="s">
        <v>14074</v>
      </c>
      <c r="B5394" t="s">
        <v>14075</v>
      </c>
      <c r="C5394">
        <v>226</v>
      </c>
      <c r="D5394" s="221" t="s">
        <v>3057</v>
      </c>
      <c r="E5394" s="186">
        <v>46293</v>
      </c>
      <c r="F5394" t="s">
        <v>16141</v>
      </c>
      <c r="G5394" s="183" t="s">
        <v>16145</v>
      </c>
      <c r="H5394" t="s">
        <v>16146</v>
      </c>
    </row>
    <row r="5395" spans="1:8" x14ac:dyDescent="0.2">
      <c r="A5395" s="183" t="s">
        <v>14076</v>
      </c>
      <c r="B5395" t="s">
        <v>14077</v>
      </c>
      <c r="C5395">
        <v>112</v>
      </c>
      <c r="D5395" s="221" t="s">
        <v>3057</v>
      </c>
      <c r="E5395" s="186">
        <v>46293</v>
      </c>
      <c r="F5395" t="s">
        <v>16141</v>
      </c>
      <c r="G5395" s="183" t="s">
        <v>16145</v>
      </c>
      <c r="H5395" t="s">
        <v>16146</v>
      </c>
    </row>
    <row r="5396" spans="1:8" x14ac:dyDescent="0.2">
      <c r="A5396" s="183" t="s">
        <v>14078</v>
      </c>
      <c r="B5396" t="s">
        <v>14079</v>
      </c>
      <c r="C5396">
        <v>0</v>
      </c>
      <c r="D5396" s="221" t="s">
        <v>3057</v>
      </c>
      <c r="E5396" s="186">
        <v>46293</v>
      </c>
      <c r="F5396" t="s">
        <v>16141</v>
      </c>
      <c r="G5396" s="183" t="s">
        <v>16145</v>
      </c>
      <c r="H5396" t="s">
        <v>16146</v>
      </c>
    </row>
    <row r="5397" spans="1:8" x14ac:dyDescent="0.2">
      <c r="A5397" s="183" t="s">
        <v>14080</v>
      </c>
      <c r="B5397" t="s">
        <v>14081</v>
      </c>
      <c r="C5397">
        <v>107</v>
      </c>
      <c r="D5397" s="221" t="s">
        <v>3057</v>
      </c>
      <c r="E5397" s="186">
        <v>46293</v>
      </c>
      <c r="F5397" t="s">
        <v>16141</v>
      </c>
      <c r="G5397" s="183" t="s">
        <v>16145</v>
      </c>
      <c r="H5397" t="s">
        <v>16146</v>
      </c>
    </row>
    <row r="5398" spans="1:8" x14ac:dyDescent="0.2">
      <c r="A5398" s="183" t="s">
        <v>14082</v>
      </c>
      <c r="B5398" t="s">
        <v>14083</v>
      </c>
      <c r="C5398">
        <v>106</v>
      </c>
      <c r="D5398" s="221" t="s">
        <v>3057</v>
      </c>
      <c r="E5398" s="186">
        <v>46293</v>
      </c>
      <c r="F5398" t="s">
        <v>16141</v>
      </c>
      <c r="G5398" s="183" t="s">
        <v>16145</v>
      </c>
      <c r="H5398" t="s">
        <v>16146</v>
      </c>
    </row>
    <row r="5399" spans="1:8" x14ac:dyDescent="0.2">
      <c r="A5399" s="183" t="s">
        <v>14084</v>
      </c>
      <c r="B5399" t="s">
        <v>14085</v>
      </c>
      <c r="C5399">
        <v>57</v>
      </c>
      <c r="D5399" s="221" t="s">
        <v>3057</v>
      </c>
      <c r="E5399" s="186">
        <v>46293</v>
      </c>
      <c r="F5399" t="s">
        <v>16141</v>
      </c>
      <c r="G5399" s="183" t="s">
        <v>16145</v>
      </c>
      <c r="H5399" t="s">
        <v>16146</v>
      </c>
    </row>
    <row r="5400" spans="1:8" x14ac:dyDescent="0.2">
      <c r="A5400" s="183" t="s">
        <v>14086</v>
      </c>
      <c r="B5400" t="s">
        <v>14087</v>
      </c>
      <c r="C5400">
        <v>28</v>
      </c>
      <c r="D5400" s="221" t="s">
        <v>3057</v>
      </c>
      <c r="E5400" s="186">
        <v>46293</v>
      </c>
      <c r="F5400" t="s">
        <v>16141</v>
      </c>
      <c r="G5400" s="183" t="s">
        <v>16145</v>
      </c>
      <c r="H5400" t="s">
        <v>16146</v>
      </c>
    </row>
    <row r="5401" spans="1:8" x14ac:dyDescent="0.2">
      <c r="A5401" s="183" t="s">
        <v>14088</v>
      </c>
      <c r="B5401" t="s">
        <v>14089</v>
      </c>
      <c r="C5401">
        <v>157</v>
      </c>
      <c r="D5401" s="221" t="s">
        <v>3057</v>
      </c>
      <c r="E5401" s="186">
        <v>46293</v>
      </c>
      <c r="F5401" t="s">
        <v>16141</v>
      </c>
      <c r="G5401" s="183" t="s">
        <v>16145</v>
      </c>
      <c r="H5401" t="s">
        <v>16146</v>
      </c>
    </row>
    <row r="5402" spans="1:8" x14ac:dyDescent="0.2">
      <c r="A5402" s="183" t="s">
        <v>14090</v>
      </c>
      <c r="B5402" t="s">
        <v>14091</v>
      </c>
      <c r="C5402">
        <v>102</v>
      </c>
      <c r="D5402" s="221" t="s">
        <v>3057</v>
      </c>
      <c r="E5402" s="186">
        <v>46293</v>
      </c>
      <c r="F5402" t="s">
        <v>16141</v>
      </c>
      <c r="G5402" s="183" t="s">
        <v>16145</v>
      </c>
      <c r="H5402" t="s">
        <v>16146</v>
      </c>
    </row>
    <row r="5403" spans="1:8" x14ac:dyDescent="0.2">
      <c r="A5403" s="183" t="s">
        <v>14092</v>
      </c>
      <c r="B5403" t="s">
        <v>14093</v>
      </c>
      <c r="C5403">
        <v>47</v>
      </c>
      <c r="D5403" s="221" t="s">
        <v>3057</v>
      </c>
      <c r="E5403" s="186">
        <v>46293</v>
      </c>
      <c r="F5403" t="s">
        <v>16141</v>
      </c>
      <c r="G5403" s="183" t="s">
        <v>16145</v>
      </c>
      <c r="H5403" t="s">
        <v>16146</v>
      </c>
    </row>
    <row r="5404" spans="1:8" x14ac:dyDescent="0.2">
      <c r="A5404" s="183" t="s">
        <v>14094</v>
      </c>
      <c r="B5404" t="s">
        <v>14095</v>
      </c>
      <c r="C5404">
        <v>70</v>
      </c>
      <c r="D5404" s="221" t="s">
        <v>3057</v>
      </c>
      <c r="E5404" s="186">
        <v>46293</v>
      </c>
      <c r="F5404" t="s">
        <v>16141</v>
      </c>
      <c r="G5404" s="183" t="s">
        <v>16145</v>
      </c>
      <c r="H5404" t="s">
        <v>16146</v>
      </c>
    </row>
    <row r="5405" spans="1:8" x14ac:dyDescent="0.2">
      <c r="A5405" s="183" t="s">
        <v>14096</v>
      </c>
      <c r="B5405" t="s">
        <v>14097</v>
      </c>
      <c r="C5405">
        <v>85</v>
      </c>
      <c r="D5405" s="221" t="s">
        <v>3057</v>
      </c>
      <c r="E5405" s="186">
        <v>46293</v>
      </c>
      <c r="F5405" t="s">
        <v>16141</v>
      </c>
      <c r="G5405" s="183" t="s">
        <v>16145</v>
      </c>
      <c r="H5405" t="s">
        <v>16146</v>
      </c>
    </row>
    <row r="5406" spans="1:8" x14ac:dyDescent="0.2">
      <c r="A5406" s="183" t="s">
        <v>14098</v>
      </c>
      <c r="B5406" t="s">
        <v>14099</v>
      </c>
      <c r="C5406">
        <v>88</v>
      </c>
      <c r="D5406" s="221" t="s">
        <v>3057</v>
      </c>
      <c r="E5406" s="186">
        <v>46293</v>
      </c>
      <c r="F5406" t="s">
        <v>16141</v>
      </c>
      <c r="G5406" s="183" t="s">
        <v>16145</v>
      </c>
      <c r="H5406" t="s">
        <v>16146</v>
      </c>
    </row>
    <row r="5407" spans="1:8" x14ac:dyDescent="0.2">
      <c r="A5407" s="183" t="s">
        <v>14100</v>
      </c>
      <c r="B5407" t="s">
        <v>14101</v>
      </c>
      <c r="C5407">
        <v>49</v>
      </c>
      <c r="D5407" s="221" t="s">
        <v>3057</v>
      </c>
      <c r="E5407" s="186">
        <v>46293</v>
      </c>
      <c r="F5407" t="s">
        <v>16141</v>
      </c>
      <c r="G5407" s="183" t="s">
        <v>16145</v>
      </c>
      <c r="H5407" t="s">
        <v>16146</v>
      </c>
    </row>
    <row r="5408" spans="1:8" x14ac:dyDescent="0.2">
      <c r="A5408" s="183" t="s">
        <v>14102</v>
      </c>
      <c r="B5408" t="s">
        <v>14103</v>
      </c>
      <c r="C5408">
        <v>45</v>
      </c>
      <c r="D5408" s="221" t="s">
        <v>3057</v>
      </c>
      <c r="E5408" s="186">
        <v>46293</v>
      </c>
      <c r="F5408" t="s">
        <v>16141</v>
      </c>
      <c r="G5408" s="183" t="s">
        <v>16145</v>
      </c>
      <c r="H5408" t="s">
        <v>16146</v>
      </c>
    </row>
    <row r="5409" spans="1:8" x14ac:dyDescent="0.2">
      <c r="A5409" s="183" t="s">
        <v>14104</v>
      </c>
      <c r="B5409" t="s">
        <v>14105</v>
      </c>
      <c r="C5409">
        <v>149</v>
      </c>
      <c r="D5409" s="221" t="s">
        <v>3057</v>
      </c>
      <c r="E5409" s="186">
        <v>46293</v>
      </c>
      <c r="F5409" t="s">
        <v>16141</v>
      </c>
      <c r="G5409" s="183" t="s">
        <v>16145</v>
      </c>
      <c r="H5409" t="s">
        <v>16146</v>
      </c>
    </row>
    <row r="5410" spans="1:8" x14ac:dyDescent="0.2">
      <c r="A5410" s="183" t="s">
        <v>14106</v>
      </c>
      <c r="B5410" t="s">
        <v>14107</v>
      </c>
      <c r="C5410">
        <v>53</v>
      </c>
      <c r="D5410" s="221" t="s">
        <v>3057</v>
      </c>
      <c r="E5410" s="186">
        <v>46293</v>
      </c>
      <c r="F5410" t="s">
        <v>16141</v>
      </c>
      <c r="G5410" s="183" t="s">
        <v>16145</v>
      </c>
      <c r="H5410" t="s">
        <v>16146</v>
      </c>
    </row>
    <row r="5411" spans="1:8" x14ac:dyDescent="0.2">
      <c r="A5411" s="183" t="s">
        <v>14108</v>
      </c>
      <c r="B5411" t="s">
        <v>14109</v>
      </c>
      <c r="C5411">
        <v>0</v>
      </c>
      <c r="D5411" s="221" t="s">
        <v>3057</v>
      </c>
      <c r="E5411" s="186">
        <v>46293</v>
      </c>
      <c r="F5411" t="s">
        <v>16141</v>
      </c>
      <c r="G5411" s="183" t="s">
        <v>16145</v>
      </c>
      <c r="H5411" t="s">
        <v>16146</v>
      </c>
    </row>
    <row r="5412" spans="1:8" x14ac:dyDescent="0.2">
      <c r="A5412" s="183" t="s">
        <v>14110</v>
      </c>
      <c r="B5412" t="s">
        <v>14111</v>
      </c>
      <c r="C5412">
        <v>31</v>
      </c>
      <c r="D5412" s="221" t="s">
        <v>3057</v>
      </c>
      <c r="E5412" s="186">
        <v>46293</v>
      </c>
      <c r="F5412" t="s">
        <v>16141</v>
      </c>
      <c r="G5412" s="183" t="s">
        <v>16145</v>
      </c>
      <c r="H5412" t="s">
        <v>16146</v>
      </c>
    </row>
    <row r="5413" spans="1:8" x14ac:dyDescent="0.2">
      <c r="A5413" s="183" t="s">
        <v>14112</v>
      </c>
      <c r="B5413" t="s">
        <v>14113</v>
      </c>
      <c r="C5413">
        <v>20</v>
      </c>
      <c r="D5413" s="221" t="s">
        <v>3057</v>
      </c>
      <c r="E5413" s="186">
        <v>46293</v>
      </c>
      <c r="F5413" t="s">
        <v>16141</v>
      </c>
      <c r="G5413" s="183" t="s">
        <v>16145</v>
      </c>
      <c r="H5413" t="s">
        <v>16146</v>
      </c>
    </row>
    <row r="5414" spans="1:8" x14ac:dyDescent="0.2">
      <c r="A5414" s="183" t="s">
        <v>14114</v>
      </c>
      <c r="B5414" t="s">
        <v>14115</v>
      </c>
      <c r="C5414">
        <v>30</v>
      </c>
      <c r="D5414" s="221" t="s">
        <v>3057</v>
      </c>
      <c r="E5414" s="186">
        <v>46293</v>
      </c>
      <c r="F5414" t="s">
        <v>16141</v>
      </c>
      <c r="G5414" s="183" t="s">
        <v>16145</v>
      </c>
      <c r="H5414" t="s">
        <v>16146</v>
      </c>
    </row>
    <row r="5415" spans="1:8" x14ac:dyDescent="0.2">
      <c r="A5415" s="183" t="s">
        <v>14116</v>
      </c>
      <c r="B5415" t="s">
        <v>14117</v>
      </c>
      <c r="C5415">
        <v>26</v>
      </c>
      <c r="D5415" s="221" t="s">
        <v>3057</v>
      </c>
      <c r="E5415" s="186">
        <v>46293</v>
      </c>
      <c r="F5415" t="s">
        <v>16141</v>
      </c>
      <c r="G5415" s="183" t="s">
        <v>16145</v>
      </c>
      <c r="H5415" t="s">
        <v>16146</v>
      </c>
    </row>
    <row r="5416" spans="1:8" x14ac:dyDescent="0.2">
      <c r="A5416" s="183" t="s">
        <v>14118</v>
      </c>
      <c r="B5416" t="s">
        <v>14119</v>
      </c>
      <c r="C5416">
        <v>72</v>
      </c>
      <c r="D5416" s="221" t="s">
        <v>3057</v>
      </c>
      <c r="E5416" s="186">
        <v>46293</v>
      </c>
      <c r="F5416" t="s">
        <v>16141</v>
      </c>
      <c r="G5416" s="183" t="s">
        <v>16145</v>
      </c>
      <c r="H5416" t="s">
        <v>16146</v>
      </c>
    </row>
    <row r="5417" spans="1:8" x14ac:dyDescent="0.2">
      <c r="A5417" s="183" t="s">
        <v>14120</v>
      </c>
      <c r="B5417" t="s">
        <v>14121</v>
      </c>
      <c r="C5417">
        <v>61</v>
      </c>
      <c r="D5417" s="221" t="s">
        <v>3057</v>
      </c>
      <c r="E5417" s="186">
        <v>46293</v>
      </c>
      <c r="F5417" t="s">
        <v>16141</v>
      </c>
      <c r="G5417" s="183" t="s">
        <v>16145</v>
      </c>
      <c r="H5417" t="s">
        <v>16146</v>
      </c>
    </row>
    <row r="5418" spans="1:8" x14ac:dyDescent="0.2">
      <c r="A5418" s="183" t="s">
        <v>14122</v>
      </c>
      <c r="B5418" t="s">
        <v>14123</v>
      </c>
      <c r="C5418">
        <v>36</v>
      </c>
      <c r="D5418" s="221" t="s">
        <v>3057</v>
      </c>
      <c r="E5418" s="186">
        <v>46293</v>
      </c>
      <c r="F5418" t="s">
        <v>16141</v>
      </c>
      <c r="G5418" s="183" t="s">
        <v>16145</v>
      </c>
      <c r="H5418" t="s">
        <v>16146</v>
      </c>
    </row>
    <row r="5419" spans="1:8" x14ac:dyDescent="0.2">
      <c r="A5419" s="183" t="s">
        <v>14124</v>
      </c>
      <c r="B5419" t="s">
        <v>14125</v>
      </c>
      <c r="C5419">
        <v>62</v>
      </c>
      <c r="D5419" s="221" t="s">
        <v>3057</v>
      </c>
      <c r="E5419" s="186">
        <v>46293</v>
      </c>
      <c r="F5419" t="s">
        <v>16141</v>
      </c>
      <c r="G5419" s="183" t="s">
        <v>16145</v>
      </c>
      <c r="H5419" t="s">
        <v>16146</v>
      </c>
    </row>
    <row r="5420" spans="1:8" x14ac:dyDescent="0.2">
      <c r="A5420" s="183" t="s">
        <v>14126</v>
      </c>
      <c r="B5420" t="s">
        <v>14127</v>
      </c>
      <c r="C5420">
        <v>18</v>
      </c>
      <c r="D5420" s="221" t="s">
        <v>3057</v>
      </c>
      <c r="E5420" s="186">
        <v>46293</v>
      </c>
      <c r="F5420" t="s">
        <v>16141</v>
      </c>
      <c r="G5420" s="183" t="s">
        <v>16145</v>
      </c>
      <c r="H5420" t="s">
        <v>16146</v>
      </c>
    </row>
    <row r="5421" spans="1:8" x14ac:dyDescent="0.2">
      <c r="A5421" s="183" t="s">
        <v>14128</v>
      </c>
      <c r="B5421" t="s">
        <v>14129</v>
      </c>
      <c r="C5421">
        <v>23</v>
      </c>
      <c r="D5421" s="221" t="s">
        <v>3057</v>
      </c>
      <c r="E5421" s="186">
        <v>46293</v>
      </c>
      <c r="F5421" t="s">
        <v>16141</v>
      </c>
      <c r="G5421" s="183" t="s">
        <v>16145</v>
      </c>
      <c r="H5421" t="s">
        <v>16146</v>
      </c>
    </row>
    <row r="5422" spans="1:8" x14ac:dyDescent="0.2">
      <c r="A5422" s="183" t="s">
        <v>14130</v>
      </c>
      <c r="B5422" t="s">
        <v>14131</v>
      </c>
      <c r="C5422">
        <v>75</v>
      </c>
      <c r="D5422" s="221" t="s">
        <v>3057</v>
      </c>
      <c r="E5422" s="186">
        <v>46293</v>
      </c>
      <c r="F5422" t="s">
        <v>16141</v>
      </c>
      <c r="G5422" s="183" t="s">
        <v>16145</v>
      </c>
      <c r="H5422" t="s">
        <v>16146</v>
      </c>
    </row>
    <row r="5423" spans="1:8" x14ac:dyDescent="0.2">
      <c r="A5423" s="183" t="s">
        <v>14132</v>
      </c>
      <c r="B5423" t="s">
        <v>14133</v>
      </c>
      <c r="C5423">
        <v>14</v>
      </c>
      <c r="D5423" s="221" t="s">
        <v>3057</v>
      </c>
      <c r="E5423" s="186">
        <v>46293</v>
      </c>
      <c r="F5423" t="s">
        <v>16141</v>
      </c>
      <c r="G5423" s="183" t="s">
        <v>16145</v>
      </c>
      <c r="H5423" t="s">
        <v>16146</v>
      </c>
    </row>
    <row r="5424" spans="1:8" x14ac:dyDescent="0.2">
      <c r="A5424" s="183" t="s">
        <v>14134</v>
      </c>
      <c r="B5424" t="s">
        <v>14135</v>
      </c>
      <c r="C5424">
        <v>25</v>
      </c>
      <c r="D5424" s="221" t="s">
        <v>3057</v>
      </c>
      <c r="E5424" s="186">
        <v>46293</v>
      </c>
      <c r="F5424" t="s">
        <v>16141</v>
      </c>
      <c r="G5424" s="183" t="s">
        <v>16145</v>
      </c>
      <c r="H5424" t="s">
        <v>16146</v>
      </c>
    </row>
    <row r="5425" spans="1:8" x14ac:dyDescent="0.2">
      <c r="A5425" s="183" t="s">
        <v>14136</v>
      </c>
      <c r="B5425" t="s">
        <v>14137</v>
      </c>
      <c r="C5425">
        <v>45</v>
      </c>
      <c r="D5425" s="221" t="s">
        <v>3057</v>
      </c>
      <c r="E5425" s="186">
        <v>46293</v>
      </c>
      <c r="F5425" t="s">
        <v>16141</v>
      </c>
      <c r="G5425" s="183" t="s">
        <v>16145</v>
      </c>
      <c r="H5425" t="s">
        <v>16146</v>
      </c>
    </row>
    <row r="5426" spans="1:8" x14ac:dyDescent="0.2">
      <c r="A5426" s="183" t="s">
        <v>14138</v>
      </c>
      <c r="B5426" t="s">
        <v>14139</v>
      </c>
      <c r="C5426">
        <v>73</v>
      </c>
      <c r="D5426" s="221" t="s">
        <v>3057</v>
      </c>
      <c r="E5426" s="186">
        <v>46293</v>
      </c>
      <c r="F5426" t="s">
        <v>16141</v>
      </c>
      <c r="G5426" s="183" t="s">
        <v>16145</v>
      </c>
      <c r="H5426" t="s">
        <v>16146</v>
      </c>
    </row>
    <row r="5427" spans="1:8" x14ac:dyDescent="0.2">
      <c r="A5427" s="183" t="s">
        <v>14140</v>
      </c>
      <c r="B5427" t="s">
        <v>14141</v>
      </c>
      <c r="C5427">
        <v>65</v>
      </c>
      <c r="D5427" s="221" t="s">
        <v>3057</v>
      </c>
      <c r="E5427" s="186">
        <v>46293</v>
      </c>
      <c r="F5427" t="s">
        <v>16141</v>
      </c>
      <c r="G5427" s="183" t="s">
        <v>16145</v>
      </c>
      <c r="H5427" t="s">
        <v>16146</v>
      </c>
    </row>
    <row r="5428" spans="1:8" x14ac:dyDescent="0.2">
      <c r="A5428" s="183" t="s">
        <v>14142</v>
      </c>
      <c r="B5428" t="s">
        <v>14143</v>
      </c>
      <c r="C5428">
        <v>57</v>
      </c>
      <c r="D5428" s="221" t="s">
        <v>3057</v>
      </c>
      <c r="E5428" s="186">
        <v>46293</v>
      </c>
      <c r="F5428" t="s">
        <v>16141</v>
      </c>
      <c r="G5428" s="183" t="s">
        <v>16145</v>
      </c>
      <c r="H5428" t="s">
        <v>16146</v>
      </c>
    </row>
    <row r="5429" spans="1:8" x14ac:dyDescent="0.2">
      <c r="A5429" s="183" t="s">
        <v>14144</v>
      </c>
      <c r="B5429" t="s">
        <v>14145</v>
      </c>
      <c r="C5429">
        <v>105</v>
      </c>
      <c r="D5429" s="221" t="s">
        <v>3057</v>
      </c>
      <c r="E5429" s="186">
        <v>46293</v>
      </c>
      <c r="F5429" t="s">
        <v>16141</v>
      </c>
      <c r="G5429" s="183" t="s">
        <v>16145</v>
      </c>
      <c r="H5429" t="s">
        <v>16146</v>
      </c>
    </row>
    <row r="5430" spans="1:8" x14ac:dyDescent="0.2">
      <c r="A5430" s="183" t="s">
        <v>14146</v>
      </c>
      <c r="B5430" t="s">
        <v>14147</v>
      </c>
      <c r="C5430">
        <v>69</v>
      </c>
      <c r="D5430" s="221" t="s">
        <v>3057</v>
      </c>
      <c r="E5430" s="186">
        <v>46293</v>
      </c>
      <c r="F5430" t="s">
        <v>16141</v>
      </c>
      <c r="G5430" s="183" t="s">
        <v>16145</v>
      </c>
      <c r="H5430" t="s">
        <v>16146</v>
      </c>
    </row>
    <row r="5431" spans="1:8" x14ac:dyDescent="0.2">
      <c r="A5431" s="183" t="s">
        <v>14148</v>
      </c>
      <c r="B5431" t="s">
        <v>14149</v>
      </c>
      <c r="C5431">
        <v>94</v>
      </c>
      <c r="D5431" s="221" t="s">
        <v>3057</v>
      </c>
      <c r="E5431" s="186">
        <v>46293</v>
      </c>
      <c r="F5431" t="s">
        <v>16141</v>
      </c>
      <c r="G5431" s="183" t="s">
        <v>16145</v>
      </c>
      <c r="H5431" t="s">
        <v>16146</v>
      </c>
    </row>
    <row r="5432" spans="1:8" x14ac:dyDescent="0.2">
      <c r="A5432" s="183" t="s">
        <v>14150</v>
      </c>
      <c r="B5432" t="s">
        <v>14151</v>
      </c>
      <c r="C5432">
        <v>26</v>
      </c>
      <c r="D5432" s="221" t="s">
        <v>3057</v>
      </c>
      <c r="E5432" s="186">
        <v>46293</v>
      </c>
      <c r="F5432" t="s">
        <v>16141</v>
      </c>
      <c r="G5432" s="183" t="s">
        <v>16145</v>
      </c>
      <c r="H5432" t="s">
        <v>16146</v>
      </c>
    </row>
    <row r="5433" spans="1:8" x14ac:dyDescent="0.2">
      <c r="A5433" s="183" t="s">
        <v>14152</v>
      </c>
      <c r="B5433" t="s">
        <v>14153</v>
      </c>
      <c r="C5433">
        <v>77</v>
      </c>
      <c r="D5433" s="221" t="s">
        <v>3057</v>
      </c>
      <c r="E5433" s="186">
        <v>46293</v>
      </c>
      <c r="F5433" t="s">
        <v>16141</v>
      </c>
      <c r="G5433" s="183" t="s">
        <v>16145</v>
      </c>
      <c r="H5433" t="s">
        <v>16146</v>
      </c>
    </row>
    <row r="5434" spans="1:8" x14ac:dyDescent="0.2">
      <c r="A5434" s="183" t="s">
        <v>14154</v>
      </c>
      <c r="B5434" t="s">
        <v>14155</v>
      </c>
      <c r="C5434">
        <v>23</v>
      </c>
      <c r="D5434" s="221" t="s">
        <v>3057</v>
      </c>
      <c r="E5434" s="186">
        <v>46293</v>
      </c>
      <c r="F5434" t="s">
        <v>16141</v>
      </c>
      <c r="G5434" s="183" t="s">
        <v>16145</v>
      </c>
      <c r="H5434" t="s">
        <v>16146</v>
      </c>
    </row>
    <row r="5435" spans="1:8" x14ac:dyDescent="0.2">
      <c r="A5435" s="183" t="s">
        <v>14156</v>
      </c>
      <c r="B5435" t="s">
        <v>14157</v>
      </c>
      <c r="C5435">
        <v>49</v>
      </c>
      <c r="D5435" s="221" t="s">
        <v>3057</v>
      </c>
      <c r="E5435" s="186">
        <v>46293</v>
      </c>
      <c r="F5435" t="s">
        <v>16141</v>
      </c>
      <c r="G5435" s="183" t="s">
        <v>16145</v>
      </c>
      <c r="H5435" t="s">
        <v>16146</v>
      </c>
    </row>
    <row r="5436" spans="1:8" x14ac:dyDescent="0.2">
      <c r="A5436" s="183" t="s">
        <v>14158</v>
      </c>
      <c r="B5436" t="s">
        <v>14159</v>
      </c>
      <c r="C5436">
        <v>14</v>
      </c>
      <c r="D5436" s="221" t="s">
        <v>3057</v>
      </c>
      <c r="E5436" s="186">
        <v>46293</v>
      </c>
      <c r="F5436" t="s">
        <v>16141</v>
      </c>
      <c r="G5436" s="183" t="s">
        <v>16145</v>
      </c>
      <c r="H5436" t="s">
        <v>16146</v>
      </c>
    </row>
    <row r="5437" spans="1:8" x14ac:dyDescent="0.2">
      <c r="A5437" s="183" t="s">
        <v>14160</v>
      </c>
      <c r="B5437" t="s">
        <v>14161</v>
      </c>
      <c r="C5437">
        <v>25</v>
      </c>
      <c r="D5437" s="221" t="s">
        <v>3057</v>
      </c>
      <c r="E5437" s="186">
        <v>46293</v>
      </c>
      <c r="F5437" t="s">
        <v>16141</v>
      </c>
      <c r="G5437" s="183" t="s">
        <v>16145</v>
      </c>
      <c r="H5437" t="s">
        <v>16146</v>
      </c>
    </row>
    <row r="5438" spans="1:8" x14ac:dyDescent="0.2">
      <c r="A5438" s="183" t="s">
        <v>14162</v>
      </c>
      <c r="B5438" t="s">
        <v>14163</v>
      </c>
      <c r="C5438">
        <v>0</v>
      </c>
      <c r="D5438" s="221" t="s">
        <v>3057</v>
      </c>
      <c r="E5438" s="186">
        <v>46293</v>
      </c>
      <c r="F5438" t="s">
        <v>16141</v>
      </c>
      <c r="G5438" s="183" t="s">
        <v>16145</v>
      </c>
      <c r="H5438" t="s">
        <v>16146</v>
      </c>
    </row>
    <row r="5439" spans="1:8" x14ac:dyDescent="0.2">
      <c r="A5439" s="183" t="s">
        <v>14164</v>
      </c>
      <c r="B5439" t="s">
        <v>14165</v>
      </c>
      <c r="C5439">
        <v>0</v>
      </c>
      <c r="D5439" s="221" t="s">
        <v>3057</v>
      </c>
      <c r="E5439" s="186">
        <v>46293</v>
      </c>
      <c r="F5439" t="s">
        <v>16141</v>
      </c>
      <c r="G5439" s="183" t="s">
        <v>16145</v>
      </c>
      <c r="H5439" t="s">
        <v>16146</v>
      </c>
    </row>
    <row r="5440" spans="1:8" x14ac:dyDescent="0.2">
      <c r="A5440" s="183" t="s">
        <v>14166</v>
      </c>
      <c r="B5440" t="s">
        <v>14167</v>
      </c>
      <c r="C5440">
        <v>8</v>
      </c>
      <c r="D5440" s="221" t="s">
        <v>3057</v>
      </c>
      <c r="E5440" s="186">
        <v>46293</v>
      </c>
      <c r="F5440" t="s">
        <v>16141</v>
      </c>
      <c r="G5440" s="183" t="s">
        <v>16145</v>
      </c>
      <c r="H5440" t="s">
        <v>16146</v>
      </c>
    </row>
    <row r="5441" spans="1:8" x14ac:dyDescent="0.2">
      <c r="A5441" s="183" t="s">
        <v>14168</v>
      </c>
      <c r="B5441" t="s">
        <v>14169</v>
      </c>
      <c r="C5441">
        <v>3</v>
      </c>
      <c r="D5441" s="221" t="s">
        <v>3057</v>
      </c>
      <c r="E5441" s="186">
        <v>46293</v>
      </c>
      <c r="F5441" t="s">
        <v>16141</v>
      </c>
      <c r="G5441" s="183" t="s">
        <v>16145</v>
      </c>
      <c r="H5441" t="s">
        <v>16146</v>
      </c>
    </row>
    <row r="5442" spans="1:8" x14ac:dyDescent="0.2">
      <c r="A5442" s="183" t="s">
        <v>14170</v>
      </c>
      <c r="B5442" t="s">
        <v>14171</v>
      </c>
      <c r="C5442">
        <v>0</v>
      </c>
      <c r="D5442" s="221" t="s">
        <v>3057</v>
      </c>
      <c r="E5442" s="186">
        <v>46293</v>
      </c>
      <c r="F5442" t="s">
        <v>16141</v>
      </c>
      <c r="G5442" s="183" t="s">
        <v>16145</v>
      </c>
      <c r="H5442" t="s">
        <v>16146</v>
      </c>
    </row>
    <row r="5443" spans="1:8" x14ac:dyDescent="0.2">
      <c r="A5443" s="183" t="s">
        <v>14172</v>
      </c>
      <c r="B5443" t="s">
        <v>14173</v>
      </c>
      <c r="C5443">
        <v>0</v>
      </c>
      <c r="D5443" s="221" t="s">
        <v>3057</v>
      </c>
      <c r="E5443" s="186">
        <v>46293</v>
      </c>
      <c r="F5443" t="s">
        <v>16141</v>
      </c>
      <c r="G5443" s="183" t="s">
        <v>16145</v>
      </c>
      <c r="H5443" t="s">
        <v>16146</v>
      </c>
    </row>
    <row r="5444" spans="1:8" x14ac:dyDescent="0.2">
      <c r="A5444" s="183" t="s">
        <v>14174</v>
      </c>
      <c r="B5444" t="s">
        <v>14175</v>
      </c>
      <c r="C5444">
        <v>7</v>
      </c>
      <c r="D5444" s="221" t="s">
        <v>3057</v>
      </c>
      <c r="E5444" s="186">
        <v>46293</v>
      </c>
      <c r="F5444" t="s">
        <v>16141</v>
      </c>
      <c r="G5444" s="183" t="s">
        <v>16145</v>
      </c>
      <c r="H5444" t="s">
        <v>16146</v>
      </c>
    </row>
    <row r="5445" spans="1:8" x14ac:dyDescent="0.2">
      <c r="A5445" s="183" t="s">
        <v>5</v>
      </c>
      <c r="B5445" t="s">
        <v>9391</v>
      </c>
      <c r="C5445">
        <v>2</v>
      </c>
      <c r="D5445" s="221" t="s">
        <v>3057</v>
      </c>
      <c r="E5445" s="186">
        <v>46293</v>
      </c>
      <c r="F5445" t="s">
        <v>16141</v>
      </c>
      <c r="G5445" s="183" t="s">
        <v>16142</v>
      </c>
      <c r="H5445" t="s">
        <v>16143</v>
      </c>
    </row>
    <row r="5446" spans="1:8" x14ac:dyDescent="0.2">
      <c r="A5446" s="183" t="s">
        <v>15454</v>
      </c>
      <c r="B5446" t="s">
        <v>15455</v>
      </c>
      <c r="C5446">
        <v>0</v>
      </c>
      <c r="D5446" s="221" t="s">
        <v>3057</v>
      </c>
      <c r="E5446" s="186">
        <v>46293</v>
      </c>
      <c r="F5446" t="s">
        <v>16141</v>
      </c>
      <c r="G5446" s="183" t="s">
        <v>16145</v>
      </c>
      <c r="H5446" t="s">
        <v>16146</v>
      </c>
    </row>
    <row r="5447" spans="1:8" x14ac:dyDescent="0.2">
      <c r="A5447" s="183" t="s">
        <v>15456</v>
      </c>
      <c r="B5447" t="s">
        <v>15457</v>
      </c>
      <c r="C5447">
        <v>0</v>
      </c>
      <c r="D5447" s="221" t="s">
        <v>3057</v>
      </c>
      <c r="E5447" s="186">
        <v>46293</v>
      </c>
      <c r="F5447" t="s">
        <v>16141</v>
      </c>
      <c r="G5447" s="183" t="s">
        <v>16145</v>
      </c>
      <c r="H5447" t="s">
        <v>16146</v>
      </c>
    </row>
    <row r="5448" spans="1:8" x14ac:dyDescent="0.2">
      <c r="A5448" s="183" t="s">
        <v>15458</v>
      </c>
      <c r="B5448" t="s">
        <v>15459</v>
      </c>
      <c r="C5448">
        <v>0</v>
      </c>
      <c r="D5448" s="221" t="s">
        <v>3057</v>
      </c>
      <c r="E5448" s="186">
        <v>46293</v>
      </c>
      <c r="F5448" t="s">
        <v>16141</v>
      </c>
      <c r="G5448" s="183" t="s">
        <v>16145</v>
      </c>
      <c r="H5448" t="s">
        <v>16146</v>
      </c>
    </row>
    <row r="5449" spans="1:8" x14ac:dyDescent="0.2">
      <c r="A5449" s="183" t="s">
        <v>15460</v>
      </c>
      <c r="B5449" t="s">
        <v>15461</v>
      </c>
      <c r="C5449">
        <v>0</v>
      </c>
      <c r="D5449" s="221" t="s">
        <v>3057</v>
      </c>
      <c r="E5449" s="186">
        <v>46293</v>
      </c>
      <c r="F5449" t="s">
        <v>16141</v>
      </c>
      <c r="G5449" s="183" t="s">
        <v>16145</v>
      </c>
      <c r="H5449" t="s">
        <v>16146</v>
      </c>
    </row>
    <row r="5450" spans="1:8" x14ac:dyDescent="0.2">
      <c r="A5450" s="183" t="s">
        <v>15462</v>
      </c>
      <c r="B5450" t="s">
        <v>15463</v>
      </c>
      <c r="C5450">
        <v>0</v>
      </c>
      <c r="D5450" s="221" t="s">
        <v>3057</v>
      </c>
      <c r="E5450" s="186">
        <v>46293</v>
      </c>
      <c r="F5450" t="s">
        <v>16141</v>
      </c>
      <c r="G5450" s="183" t="s">
        <v>16145</v>
      </c>
      <c r="H5450" t="s">
        <v>16146</v>
      </c>
    </row>
    <row r="5451" spans="1:8" x14ac:dyDescent="0.2">
      <c r="A5451" s="183" t="s">
        <v>15464</v>
      </c>
      <c r="B5451" t="s">
        <v>15465</v>
      </c>
      <c r="C5451">
        <v>0</v>
      </c>
      <c r="D5451" s="221" t="s">
        <v>3057</v>
      </c>
      <c r="E5451" s="186">
        <v>46293</v>
      </c>
      <c r="F5451" t="s">
        <v>16141</v>
      </c>
      <c r="G5451" s="183" t="s">
        <v>16145</v>
      </c>
      <c r="H5451" t="s">
        <v>16146</v>
      </c>
    </row>
    <row r="5452" spans="1:8" x14ac:dyDescent="0.2">
      <c r="A5452" s="183" t="s">
        <v>15466</v>
      </c>
      <c r="B5452" t="s">
        <v>15467</v>
      </c>
      <c r="C5452">
        <v>0</v>
      </c>
      <c r="D5452" s="221" t="s">
        <v>3057</v>
      </c>
      <c r="E5452" s="186">
        <v>46293</v>
      </c>
      <c r="F5452" t="s">
        <v>16141</v>
      </c>
      <c r="G5452" s="183" t="s">
        <v>16145</v>
      </c>
      <c r="H5452" t="s">
        <v>16146</v>
      </c>
    </row>
    <row r="5453" spans="1:8" x14ac:dyDescent="0.2">
      <c r="A5453" s="183" t="s">
        <v>15468</v>
      </c>
      <c r="B5453" t="s">
        <v>15469</v>
      </c>
      <c r="C5453">
        <v>0</v>
      </c>
      <c r="D5453" s="221" t="s">
        <v>3057</v>
      </c>
      <c r="E5453" s="186">
        <v>46293</v>
      </c>
      <c r="F5453" t="s">
        <v>16141</v>
      </c>
      <c r="G5453" s="183" t="s">
        <v>16145</v>
      </c>
      <c r="H5453" t="s">
        <v>16146</v>
      </c>
    </row>
    <row r="5454" spans="1:8" x14ac:dyDescent="0.2">
      <c r="A5454" s="183" t="s">
        <v>15470</v>
      </c>
      <c r="B5454" t="s">
        <v>15471</v>
      </c>
      <c r="C5454">
        <v>0</v>
      </c>
      <c r="D5454" s="221" t="s">
        <v>3057</v>
      </c>
      <c r="E5454" s="186">
        <v>46293</v>
      </c>
      <c r="F5454" t="s">
        <v>16141</v>
      </c>
      <c r="G5454" s="183" t="s">
        <v>16145</v>
      </c>
      <c r="H5454" t="s">
        <v>16146</v>
      </c>
    </row>
    <row r="5455" spans="1:8" x14ac:dyDescent="0.2">
      <c r="A5455" s="183" t="s">
        <v>14192</v>
      </c>
      <c r="B5455" t="s">
        <v>14193</v>
      </c>
      <c r="C5455">
        <v>9</v>
      </c>
      <c r="D5455" s="221" t="s">
        <v>3057</v>
      </c>
      <c r="E5455" s="186">
        <v>46293</v>
      </c>
      <c r="F5455" t="s">
        <v>16141</v>
      </c>
      <c r="G5455" s="183" t="s">
        <v>16145</v>
      </c>
      <c r="H5455" t="s">
        <v>16146</v>
      </c>
    </row>
    <row r="5456" spans="1:8" x14ac:dyDescent="0.2">
      <c r="A5456" s="183" t="s">
        <v>14194</v>
      </c>
      <c r="B5456" t="s">
        <v>14195</v>
      </c>
      <c r="C5456">
        <v>20</v>
      </c>
      <c r="D5456" s="221" t="s">
        <v>3057</v>
      </c>
      <c r="E5456" s="186">
        <v>46293</v>
      </c>
      <c r="F5456" t="s">
        <v>16141</v>
      </c>
      <c r="G5456" s="183" t="s">
        <v>16145</v>
      </c>
      <c r="H5456" t="s">
        <v>16146</v>
      </c>
    </row>
    <row r="5457" spans="1:8" x14ac:dyDescent="0.2">
      <c r="A5457" s="183" t="s">
        <v>14196</v>
      </c>
      <c r="B5457" t="s">
        <v>14197</v>
      </c>
      <c r="C5457">
        <v>6</v>
      </c>
      <c r="D5457" s="221" t="s">
        <v>3057</v>
      </c>
      <c r="E5457" s="186">
        <v>46293</v>
      </c>
      <c r="F5457" t="s">
        <v>16141</v>
      </c>
      <c r="G5457" s="183" t="s">
        <v>16145</v>
      </c>
      <c r="H5457" t="s">
        <v>16146</v>
      </c>
    </row>
    <row r="5458" spans="1:8" x14ac:dyDescent="0.2">
      <c r="A5458" s="183" t="s">
        <v>14198</v>
      </c>
      <c r="B5458" t="s">
        <v>14199</v>
      </c>
      <c r="C5458">
        <v>49</v>
      </c>
      <c r="D5458" s="221" t="s">
        <v>3057</v>
      </c>
      <c r="E5458" s="186">
        <v>46293</v>
      </c>
      <c r="F5458" t="s">
        <v>16141</v>
      </c>
      <c r="G5458" s="183" t="s">
        <v>16145</v>
      </c>
      <c r="H5458" t="s">
        <v>16146</v>
      </c>
    </row>
    <row r="5459" spans="1:8" x14ac:dyDescent="0.2">
      <c r="A5459" s="183" t="s">
        <v>14200</v>
      </c>
      <c r="B5459" t="s">
        <v>14201</v>
      </c>
      <c r="C5459">
        <v>59</v>
      </c>
      <c r="D5459" s="221" t="s">
        <v>3057</v>
      </c>
      <c r="E5459" s="186">
        <v>46293</v>
      </c>
      <c r="F5459" t="s">
        <v>16141</v>
      </c>
      <c r="G5459" s="183" t="s">
        <v>16145</v>
      </c>
      <c r="H5459" t="s">
        <v>16146</v>
      </c>
    </row>
    <row r="5460" spans="1:8" x14ac:dyDescent="0.2">
      <c r="A5460" s="183" t="s">
        <v>14202</v>
      </c>
      <c r="B5460" t="s">
        <v>14203</v>
      </c>
      <c r="C5460">
        <v>22</v>
      </c>
      <c r="D5460" s="221" t="s">
        <v>3057</v>
      </c>
      <c r="E5460" s="186">
        <v>46293</v>
      </c>
      <c r="F5460" t="s">
        <v>16141</v>
      </c>
      <c r="G5460" s="183" t="s">
        <v>16145</v>
      </c>
      <c r="H5460" t="s">
        <v>16146</v>
      </c>
    </row>
    <row r="5461" spans="1:8" x14ac:dyDescent="0.2">
      <c r="A5461" s="183" t="s">
        <v>14204</v>
      </c>
      <c r="B5461" t="s">
        <v>14205</v>
      </c>
      <c r="C5461">
        <v>19</v>
      </c>
      <c r="D5461" s="221" t="s">
        <v>3057</v>
      </c>
      <c r="E5461" s="186">
        <v>46293</v>
      </c>
      <c r="F5461" t="s">
        <v>16141</v>
      </c>
      <c r="G5461" s="183" t="s">
        <v>16145</v>
      </c>
      <c r="H5461" t="s">
        <v>16146</v>
      </c>
    </row>
    <row r="5462" spans="1:8" x14ac:dyDescent="0.2">
      <c r="A5462" s="183" t="s">
        <v>5344</v>
      </c>
      <c r="B5462" t="s">
        <v>5345</v>
      </c>
      <c r="C5462">
        <v>11</v>
      </c>
      <c r="D5462" s="221" t="s">
        <v>3057</v>
      </c>
      <c r="E5462" s="186">
        <v>46293</v>
      </c>
      <c r="F5462" t="s">
        <v>16141</v>
      </c>
      <c r="G5462" s="183" t="s">
        <v>16145</v>
      </c>
      <c r="H5462" t="s">
        <v>16146</v>
      </c>
    </row>
    <row r="5463" spans="1:8" x14ac:dyDescent="0.2">
      <c r="A5463" s="183" t="s">
        <v>5344</v>
      </c>
      <c r="B5463" t="s">
        <v>5345</v>
      </c>
      <c r="C5463">
        <v>11</v>
      </c>
      <c r="D5463" s="221" t="s">
        <v>3057</v>
      </c>
      <c r="E5463" s="186">
        <v>46293</v>
      </c>
      <c r="F5463" t="s">
        <v>16141</v>
      </c>
      <c r="G5463" s="183" t="s">
        <v>16142</v>
      </c>
      <c r="H5463" t="s">
        <v>16143</v>
      </c>
    </row>
    <row r="5464" spans="1:8" x14ac:dyDescent="0.2">
      <c r="A5464" s="183" t="s">
        <v>5346</v>
      </c>
      <c r="B5464" t="s">
        <v>5347</v>
      </c>
      <c r="C5464">
        <v>10</v>
      </c>
      <c r="D5464" s="221" t="s">
        <v>3057</v>
      </c>
      <c r="E5464" s="186">
        <v>46293</v>
      </c>
      <c r="F5464" t="s">
        <v>16141</v>
      </c>
      <c r="G5464" s="183" t="s">
        <v>16145</v>
      </c>
      <c r="H5464" t="s">
        <v>16146</v>
      </c>
    </row>
    <row r="5465" spans="1:8" x14ac:dyDescent="0.2">
      <c r="A5465" s="183" t="s">
        <v>5346</v>
      </c>
      <c r="B5465" t="s">
        <v>5347</v>
      </c>
      <c r="C5465">
        <v>4</v>
      </c>
      <c r="D5465" s="221" t="s">
        <v>3057</v>
      </c>
      <c r="E5465" s="186">
        <v>46293</v>
      </c>
      <c r="F5465" t="s">
        <v>16141</v>
      </c>
      <c r="G5465" s="183" t="s">
        <v>16142</v>
      </c>
      <c r="H5465" t="s">
        <v>16143</v>
      </c>
    </row>
    <row r="5466" spans="1:8" x14ac:dyDescent="0.2">
      <c r="A5466" s="183" t="s">
        <v>5348</v>
      </c>
      <c r="B5466" t="s">
        <v>5349</v>
      </c>
      <c r="C5466">
        <v>0</v>
      </c>
      <c r="D5466" s="221" t="s">
        <v>3057</v>
      </c>
      <c r="E5466" s="186">
        <v>46293</v>
      </c>
      <c r="F5466" t="s">
        <v>16141</v>
      </c>
      <c r="G5466" s="183" t="s">
        <v>16145</v>
      </c>
      <c r="H5466" t="s">
        <v>16146</v>
      </c>
    </row>
    <row r="5467" spans="1:8" x14ac:dyDescent="0.2">
      <c r="A5467" s="183" t="s">
        <v>5348</v>
      </c>
      <c r="B5467" t="s">
        <v>5349</v>
      </c>
      <c r="C5467">
        <v>3</v>
      </c>
      <c r="D5467" s="221" t="s">
        <v>3057</v>
      </c>
      <c r="E5467" s="186">
        <v>46293</v>
      </c>
      <c r="F5467" t="s">
        <v>16141</v>
      </c>
      <c r="G5467" s="183" t="s">
        <v>16142</v>
      </c>
      <c r="H5467" t="s">
        <v>16143</v>
      </c>
    </row>
    <row r="5468" spans="1:8" x14ac:dyDescent="0.2">
      <c r="A5468" s="183" t="s">
        <v>5350</v>
      </c>
      <c r="B5468" t="s">
        <v>5351</v>
      </c>
      <c r="C5468">
        <v>51</v>
      </c>
      <c r="D5468" s="221" t="s">
        <v>3057</v>
      </c>
      <c r="E5468" s="186">
        <v>46293</v>
      </c>
      <c r="F5468" t="s">
        <v>16141</v>
      </c>
      <c r="G5468" s="183" t="s">
        <v>16145</v>
      </c>
      <c r="H5468" t="s">
        <v>16146</v>
      </c>
    </row>
    <row r="5469" spans="1:8" x14ac:dyDescent="0.2">
      <c r="A5469" s="183" t="s">
        <v>5350</v>
      </c>
      <c r="B5469" t="s">
        <v>5351</v>
      </c>
      <c r="C5469">
        <v>11</v>
      </c>
      <c r="D5469" s="221" t="s">
        <v>3057</v>
      </c>
      <c r="E5469" s="186">
        <v>46293</v>
      </c>
      <c r="F5469" t="s">
        <v>16141</v>
      </c>
      <c r="G5469" s="183" t="s">
        <v>16142</v>
      </c>
      <c r="H5469" t="s">
        <v>16143</v>
      </c>
    </row>
    <row r="5470" spans="1:8" x14ac:dyDescent="0.2">
      <c r="A5470" s="183" t="s">
        <v>14206</v>
      </c>
      <c r="B5470" t="s">
        <v>14207</v>
      </c>
      <c r="C5470">
        <v>44</v>
      </c>
      <c r="D5470" s="221" t="s">
        <v>3057</v>
      </c>
      <c r="E5470" s="186">
        <v>46293</v>
      </c>
      <c r="F5470" t="s">
        <v>16141</v>
      </c>
      <c r="G5470" s="183" t="s">
        <v>16145</v>
      </c>
      <c r="H5470" t="s">
        <v>16146</v>
      </c>
    </row>
    <row r="5471" spans="1:8" x14ac:dyDescent="0.2">
      <c r="A5471" s="183" t="s">
        <v>14208</v>
      </c>
      <c r="B5471" t="s">
        <v>14209</v>
      </c>
      <c r="C5471">
        <v>18</v>
      </c>
      <c r="D5471" s="221" t="s">
        <v>3057</v>
      </c>
      <c r="E5471" s="186">
        <v>46293</v>
      </c>
      <c r="F5471" t="s">
        <v>16141</v>
      </c>
      <c r="G5471" s="183" t="s">
        <v>16145</v>
      </c>
      <c r="H5471" t="s">
        <v>16146</v>
      </c>
    </row>
    <row r="5472" spans="1:8" x14ac:dyDescent="0.2">
      <c r="A5472" s="183" t="s">
        <v>14210</v>
      </c>
      <c r="B5472" t="s">
        <v>14211</v>
      </c>
      <c r="C5472">
        <v>32</v>
      </c>
      <c r="D5472" s="221" t="s">
        <v>3057</v>
      </c>
      <c r="E5472" s="186">
        <v>46293</v>
      </c>
      <c r="F5472" t="s">
        <v>16141</v>
      </c>
      <c r="G5472" s="183" t="s">
        <v>16145</v>
      </c>
      <c r="H5472" t="s">
        <v>16146</v>
      </c>
    </row>
    <row r="5473" spans="1:8" x14ac:dyDescent="0.2">
      <c r="A5473" s="183" t="s">
        <v>14212</v>
      </c>
      <c r="B5473" t="s">
        <v>14213</v>
      </c>
      <c r="C5473">
        <v>51</v>
      </c>
      <c r="D5473" s="221" t="s">
        <v>3057</v>
      </c>
      <c r="E5473" s="186">
        <v>46293</v>
      </c>
      <c r="F5473" t="s">
        <v>16141</v>
      </c>
      <c r="G5473" s="183" t="s">
        <v>16145</v>
      </c>
      <c r="H5473" t="s">
        <v>16146</v>
      </c>
    </row>
    <row r="5474" spans="1:8" x14ac:dyDescent="0.2">
      <c r="A5474" s="183" t="s">
        <v>14214</v>
      </c>
      <c r="B5474" t="s">
        <v>14215</v>
      </c>
      <c r="C5474">
        <v>39</v>
      </c>
      <c r="D5474" s="221" t="s">
        <v>3057</v>
      </c>
      <c r="E5474" s="186">
        <v>46293</v>
      </c>
      <c r="F5474" t="s">
        <v>16141</v>
      </c>
      <c r="G5474" s="183" t="s">
        <v>16145</v>
      </c>
      <c r="H5474" t="s">
        <v>16146</v>
      </c>
    </row>
    <row r="5475" spans="1:8" x14ac:dyDescent="0.2">
      <c r="A5475" s="183" t="s">
        <v>14216</v>
      </c>
      <c r="B5475" t="s">
        <v>14217</v>
      </c>
      <c r="C5475">
        <v>36</v>
      </c>
      <c r="D5475" s="221" t="s">
        <v>3057</v>
      </c>
      <c r="E5475" s="186">
        <v>46293</v>
      </c>
      <c r="F5475" t="s">
        <v>16141</v>
      </c>
      <c r="G5475" s="183" t="s">
        <v>16145</v>
      </c>
      <c r="H5475" t="s">
        <v>16146</v>
      </c>
    </row>
    <row r="5476" spans="1:8" x14ac:dyDescent="0.2">
      <c r="A5476" s="183" t="s">
        <v>14218</v>
      </c>
      <c r="B5476" t="s">
        <v>14219</v>
      </c>
      <c r="C5476">
        <v>49</v>
      </c>
      <c r="D5476" s="221" t="s">
        <v>3057</v>
      </c>
      <c r="E5476" s="186">
        <v>46293</v>
      </c>
      <c r="F5476" t="s">
        <v>16141</v>
      </c>
      <c r="G5476" s="183" t="s">
        <v>16145</v>
      </c>
      <c r="H5476" t="s">
        <v>16146</v>
      </c>
    </row>
    <row r="5477" spans="1:8" x14ac:dyDescent="0.2">
      <c r="A5477" s="183" t="s">
        <v>14220</v>
      </c>
      <c r="B5477" t="s">
        <v>14221</v>
      </c>
      <c r="C5477">
        <v>52</v>
      </c>
      <c r="D5477" s="221" t="s">
        <v>3057</v>
      </c>
      <c r="E5477" s="186">
        <v>46293</v>
      </c>
      <c r="F5477" t="s">
        <v>16141</v>
      </c>
      <c r="G5477" s="183" t="s">
        <v>16145</v>
      </c>
      <c r="H5477" t="s">
        <v>16146</v>
      </c>
    </row>
    <row r="5478" spans="1:8" x14ac:dyDescent="0.2">
      <c r="A5478" s="183" t="s">
        <v>14222</v>
      </c>
      <c r="B5478" t="s">
        <v>14223</v>
      </c>
      <c r="C5478">
        <v>4</v>
      </c>
      <c r="D5478" s="221" t="s">
        <v>3057</v>
      </c>
      <c r="E5478" s="186">
        <v>46293</v>
      </c>
      <c r="F5478" t="s">
        <v>16141</v>
      </c>
      <c r="G5478" s="183" t="s">
        <v>16145</v>
      </c>
      <c r="H5478" t="s">
        <v>16146</v>
      </c>
    </row>
    <row r="5479" spans="1:8" x14ac:dyDescent="0.2">
      <c r="A5479" s="183" t="s">
        <v>14224</v>
      </c>
      <c r="B5479" t="s">
        <v>14225</v>
      </c>
      <c r="C5479">
        <v>13</v>
      </c>
      <c r="D5479" s="221" t="s">
        <v>3057</v>
      </c>
      <c r="E5479" s="186">
        <v>46293</v>
      </c>
      <c r="F5479" t="s">
        <v>16141</v>
      </c>
      <c r="G5479" s="183" t="s">
        <v>16145</v>
      </c>
      <c r="H5479" t="s">
        <v>16146</v>
      </c>
    </row>
    <row r="5480" spans="1:8" x14ac:dyDescent="0.2">
      <c r="A5480" s="183" t="s">
        <v>14226</v>
      </c>
      <c r="B5480" t="s">
        <v>14227</v>
      </c>
      <c r="C5480">
        <v>10</v>
      </c>
      <c r="D5480" s="221" t="s">
        <v>3057</v>
      </c>
      <c r="E5480" s="186">
        <v>46293</v>
      </c>
      <c r="F5480" t="s">
        <v>16141</v>
      </c>
      <c r="G5480" s="183" t="s">
        <v>16145</v>
      </c>
      <c r="H5480" t="s">
        <v>16146</v>
      </c>
    </row>
    <row r="5481" spans="1:8" x14ac:dyDescent="0.2">
      <c r="A5481" s="183" t="s">
        <v>14228</v>
      </c>
      <c r="B5481" t="s">
        <v>14229</v>
      </c>
      <c r="C5481">
        <v>0</v>
      </c>
      <c r="D5481" s="221" t="s">
        <v>3057</v>
      </c>
      <c r="E5481" s="186">
        <v>46293</v>
      </c>
      <c r="F5481" t="s">
        <v>16141</v>
      </c>
      <c r="G5481" s="183" t="s">
        <v>16145</v>
      </c>
      <c r="H5481" t="s">
        <v>16146</v>
      </c>
    </row>
    <row r="5482" spans="1:8" x14ac:dyDescent="0.2">
      <c r="A5482" s="183" t="s">
        <v>14230</v>
      </c>
      <c r="B5482" t="s">
        <v>14231</v>
      </c>
      <c r="C5482">
        <v>7</v>
      </c>
      <c r="D5482" s="221" t="s">
        <v>3057</v>
      </c>
      <c r="E5482" s="186">
        <v>46293</v>
      </c>
      <c r="F5482" t="s">
        <v>16141</v>
      </c>
      <c r="G5482" s="183" t="s">
        <v>16145</v>
      </c>
      <c r="H5482" t="s">
        <v>16146</v>
      </c>
    </row>
    <row r="5483" spans="1:8" x14ac:dyDescent="0.2">
      <c r="A5483" s="183" t="s">
        <v>14232</v>
      </c>
      <c r="B5483" t="s">
        <v>14233</v>
      </c>
      <c r="C5483">
        <v>22</v>
      </c>
      <c r="D5483" s="221" t="s">
        <v>3057</v>
      </c>
      <c r="E5483" s="186">
        <v>46293</v>
      </c>
      <c r="F5483" t="s">
        <v>16141</v>
      </c>
      <c r="G5483" s="183" t="s">
        <v>16145</v>
      </c>
      <c r="H5483" t="s">
        <v>16146</v>
      </c>
    </row>
    <row r="5484" spans="1:8" x14ac:dyDescent="0.2">
      <c r="A5484" s="183" t="s">
        <v>14234</v>
      </c>
      <c r="B5484" t="s">
        <v>14235</v>
      </c>
      <c r="C5484">
        <v>15</v>
      </c>
      <c r="D5484" s="221" t="s">
        <v>3057</v>
      </c>
      <c r="E5484" s="186">
        <v>46293</v>
      </c>
      <c r="F5484" t="s">
        <v>16141</v>
      </c>
      <c r="G5484" s="183" t="s">
        <v>16145</v>
      </c>
      <c r="H5484" t="s">
        <v>16146</v>
      </c>
    </row>
    <row r="5485" spans="1:8" x14ac:dyDescent="0.2">
      <c r="A5485" s="183" t="s">
        <v>14236</v>
      </c>
      <c r="B5485" t="s">
        <v>14237</v>
      </c>
      <c r="C5485">
        <v>36</v>
      </c>
      <c r="D5485" s="221" t="s">
        <v>3057</v>
      </c>
      <c r="E5485" s="186">
        <v>46293</v>
      </c>
      <c r="F5485" t="s">
        <v>16141</v>
      </c>
      <c r="G5485" s="183" t="s">
        <v>16145</v>
      </c>
      <c r="H5485" t="s">
        <v>16146</v>
      </c>
    </row>
    <row r="5486" spans="1:8" x14ac:dyDescent="0.2">
      <c r="A5486" s="183" t="s">
        <v>14238</v>
      </c>
      <c r="B5486" t="s">
        <v>14239</v>
      </c>
      <c r="C5486">
        <v>11</v>
      </c>
      <c r="D5486" s="221" t="s">
        <v>3057</v>
      </c>
      <c r="E5486" s="186">
        <v>46293</v>
      </c>
      <c r="F5486" t="s">
        <v>16141</v>
      </c>
      <c r="G5486" s="183" t="s">
        <v>16145</v>
      </c>
      <c r="H5486" t="s">
        <v>16146</v>
      </c>
    </row>
    <row r="5487" spans="1:8" x14ac:dyDescent="0.2">
      <c r="A5487" s="183" t="s">
        <v>14240</v>
      </c>
      <c r="B5487" t="s">
        <v>14241</v>
      </c>
      <c r="C5487">
        <v>8</v>
      </c>
      <c r="D5487" s="221" t="s">
        <v>3057</v>
      </c>
      <c r="E5487" s="186">
        <v>46293</v>
      </c>
      <c r="F5487" t="s">
        <v>16141</v>
      </c>
      <c r="G5487" s="183" t="s">
        <v>16145</v>
      </c>
      <c r="H5487" t="s">
        <v>16146</v>
      </c>
    </row>
    <row r="5488" spans="1:8" x14ac:dyDescent="0.2">
      <c r="A5488" s="183" t="s">
        <v>14242</v>
      </c>
      <c r="B5488" t="s">
        <v>14243</v>
      </c>
      <c r="C5488">
        <v>44</v>
      </c>
      <c r="D5488" s="221" t="s">
        <v>3057</v>
      </c>
      <c r="E5488" s="186">
        <v>46293</v>
      </c>
      <c r="F5488" t="s">
        <v>16141</v>
      </c>
      <c r="G5488" s="183" t="s">
        <v>16145</v>
      </c>
      <c r="H5488" t="s">
        <v>16146</v>
      </c>
    </row>
    <row r="5489" spans="1:8" x14ac:dyDescent="0.2">
      <c r="A5489" s="183" t="s">
        <v>14244</v>
      </c>
      <c r="B5489" t="s">
        <v>14245</v>
      </c>
      <c r="C5489">
        <v>34</v>
      </c>
      <c r="D5489" s="221" t="s">
        <v>3057</v>
      </c>
      <c r="E5489" s="186">
        <v>46293</v>
      </c>
      <c r="F5489" t="s">
        <v>16141</v>
      </c>
      <c r="G5489" s="183" t="s">
        <v>16145</v>
      </c>
      <c r="H5489" t="s">
        <v>16146</v>
      </c>
    </row>
    <row r="5490" spans="1:8" x14ac:dyDescent="0.2">
      <c r="A5490" s="183" t="s">
        <v>14246</v>
      </c>
      <c r="B5490" t="s">
        <v>14247</v>
      </c>
      <c r="C5490">
        <v>7</v>
      </c>
      <c r="D5490" s="221" t="s">
        <v>3057</v>
      </c>
      <c r="E5490" s="186">
        <v>46293</v>
      </c>
      <c r="F5490" t="s">
        <v>16141</v>
      </c>
      <c r="G5490" s="183" t="s">
        <v>16145</v>
      </c>
      <c r="H5490" t="s">
        <v>16146</v>
      </c>
    </row>
    <row r="5491" spans="1:8" x14ac:dyDescent="0.2">
      <c r="A5491" s="183" t="s">
        <v>14248</v>
      </c>
      <c r="B5491" t="s">
        <v>14249</v>
      </c>
      <c r="C5491">
        <v>48</v>
      </c>
      <c r="D5491" s="221" t="s">
        <v>3057</v>
      </c>
      <c r="E5491" s="186">
        <v>46293</v>
      </c>
      <c r="F5491" t="s">
        <v>16141</v>
      </c>
      <c r="G5491" s="183" t="s">
        <v>16145</v>
      </c>
      <c r="H5491" t="s">
        <v>16146</v>
      </c>
    </row>
    <row r="5492" spans="1:8" x14ac:dyDescent="0.2">
      <c r="A5492" s="183" t="s">
        <v>14250</v>
      </c>
      <c r="B5492" t="s">
        <v>14251</v>
      </c>
      <c r="C5492">
        <v>0</v>
      </c>
      <c r="D5492" s="221" t="s">
        <v>3057</v>
      </c>
      <c r="E5492" s="186">
        <v>46293</v>
      </c>
      <c r="F5492" t="s">
        <v>16141</v>
      </c>
      <c r="G5492" s="183" t="s">
        <v>16145</v>
      </c>
      <c r="H5492" t="s">
        <v>16146</v>
      </c>
    </row>
    <row r="5493" spans="1:8" x14ac:dyDescent="0.2">
      <c r="A5493" s="183" t="s">
        <v>14252</v>
      </c>
      <c r="B5493" t="s">
        <v>14253</v>
      </c>
      <c r="C5493">
        <v>15</v>
      </c>
      <c r="D5493" s="221" t="s">
        <v>3057</v>
      </c>
      <c r="E5493" s="186">
        <v>46293</v>
      </c>
      <c r="F5493" t="s">
        <v>16141</v>
      </c>
      <c r="G5493" s="183" t="s">
        <v>16145</v>
      </c>
      <c r="H5493" t="s">
        <v>16146</v>
      </c>
    </row>
    <row r="5494" spans="1:8" x14ac:dyDescent="0.2">
      <c r="A5494" s="183" t="s">
        <v>14254</v>
      </c>
      <c r="B5494" t="s">
        <v>14255</v>
      </c>
      <c r="C5494">
        <v>34</v>
      </c>
      <c r="D5494" s="221" t="s">
        <v>3057</v>
      </c>
      <c r="E5494" s="186">
        <v>46293</v>
      </c>
      <c r="F5494" t="s">
        <v>16141</v>
      </c>
      <c r="G5494" s="183" t="s">
        <v>16145</v>
      </c>
      <c r="H5494" t="s">
        <v>16146</v>
      </c>
    </row>
    <row r="5495" spans="1:8" x14ac:dyDescent="0.2">
      <c r="A5495" s="183" t="s">
        <v>14256</v>
      </c>
      <c r="B5495" t="s">
        <v>14257</v>
      </c>
      <c r="C5495">
        <v>61</v>
      </c>
      <c r="D5495" s="221" t="s">
        <v>3057</v>
      </c>
      <c r="E5495" s="186">
        <v>46293</v>
      </c>
      <c r="F5495" t="s">
        <v>16141</v>
      </c>
      <c r="G5495" s="183" t="s">
        <v>16145</v>
      </c>
      <c r="H5495" t="s">
        <v>16146</v>
      </c>
    </row>
    <row r="5496" spans="1:8" x14ac:dyDescent="0.2">
      <c r="A5496" s="183" t="s">
        <v>14258</v>
      </c>
      <c r="B5496" t="s">
        <v>14259</v>
      </c>
      <c r="C5496">
        <v>512</v>
      </c>
      <c r="D5496" s="221" t="s">
        <v>3057</v>
      </c>
      <c r="E5496" s="186">
        <v>46293</v>
      </c>
      <c r="F5496" t="s">
        <v>16141</v>
      </c>
      <c r="G5496" s="183" t="s">
        <v>16145</v>
      </c>
      <c r="H5496" t="s">
        <v>16146</v>
      </c>
    </row>
    <row r="5497" spans="1:8" x14ac:dyDescent="0.2">
      <c r="A5497" s="183" t="s">
        <v>14260</v>
      </c>
      <c r="B5497" t="s">
        <v>14261</v>
      </c>
      <c r="C5497">
        <v>55</v>
      </c>
      <c r="D5497" s="221" t="s">
        <v>3057</v>
      </c>
      <c r="E5497" s="186">
        <v>46293</v>
      </c>
      <c r="F5497" t="s">
        <v>16141</v>
      </c>
      <c r="G5497" s="183" t="s">
        <v>16145</v>
      </c>
      <c r="H5497" t="s">
        <v>16146</v>
      </c>
    </row>
    <row r="5498" spans="1:8" x14ac:dyDescent="0.2">
      <c r="A5498" s="183" t="s">
        <v>14262</v>
      </c>
      <c r="B5498" t="s">
        <v>14263</v>
      </c>
      <c r="C5498">
        <v>67</v>
      </c>
      <c r="D5498" s="221" t="s">
        <v>3057</v>
      </c>
      <c r="E5498" s="186">
        <v>46293</v>
      </c>
      <c r="F5498" t="s">
        <v>16141</v>
      </c>
      <c r="G5498" s="183" t="s">
        <v>16145</v>
      </c>
      <c r="H5498" t="s">
        <v>16146</v>
      </c>
    </row>
    <row r="5499" spans="1:8" x14ac:dyDescent="0.2">
      <c r="A5499" s="183" t="s">
        <v>14264</v>
      </c>
      <c r="B5499" t="s">
        <v>14265</v>
      </c>
      <c r="C5499">
        <v>0</v>
      </c>
      <c r="D5499" s="221" t="s">
        <v>3057</v>
      </c>
      <c r="E5499" s="186">
        <v>46293</v>
      </c>
      <c r="F5499" t="s">
        <v>16141</v>
      </c>
      <c r="G5499" s="183" t="s">
        <v>16145</v>
      </c>
      <c r="H5499" t="s">
        <v>16146</v>
      </c>
    </row>
    <row r="5500" spans="1:8" x14ac:dyDescent="0.2">
      <c r="A5500" s="183" t="s">
        <v>14266</v>
      </c>
      <c r="B5500" t="s">
        <v>14267</v>
      </c>
      <c r="C5500">
        <v>51</v>
      </c>
      <c r="D5500" s="221" t="s">
        <v>3057</v>
      </c>
      <c r="E5500" s="186">
        <v>46293</v>
      </c>
      <c r="F5500" t="s">
        <v>16141</v>
      </c>
      <c r="G5500" s="183" t="s">
        <v>16145</v>
      </c>
      <c r="H5500" t="s">
        <v>16146</v>
      </c>
    </row>
    <row r="5501" spans="1:8" x14ac:dyDescent="0.2">
      <c r="A5501" s="183" t="s">
        <v>14268</v>
      </c>
      <c r="B5501" t="s">
        <v>14269</v>
      </c>
      <c r="C5501">
        <v>48</v>
      </c>
      <c r="D5501" s="221" t="s">
        <v>3057</v>
      </c>
      <c r="E5501" s="186">
        <v>46293</v>
      </c>
      <c r="F5501" t="s">
        <v>16141</v>
      </c>
      <c r="G5501" s="183" t="s">
        <v>16145</v>
      </c>
      <c r="H5501" t="s">
        <v>16146</v>
      </c>
    </row>
    <row r="5502" spans="1:8" x14ac:dyDescent="0.2">
      <c r="A5502" s="183" t="s">
        <v>14270</v>
      </c>
      <c r="B5502" t="s">
        <v>14271</v>
      </c>
      <c r="C5502">
        <v>103</v>
      </c>
      <c r="D5502" s="221" t="s">
        <v>3057</v>
      </c>
      <c r="E5502" s="186">
        <v>46293</v>
      </c>
      <c r="F5502" t="s">
        <v>16141</v>
      </c>
      <c r="G5502" s="183" t="s">
        <v>16145</v>
      </c>
      <c r="H5502" t="s">
        <v>16146</v>
      </c>
    </row>
    <row r="5503" spans="1:8" x14ac:dyDescent="0.2">
      <c r="A5503" s="183" t="s">
        <v>15472</v>
      </c>
      <c r="B5503" t="s">
        <v>15473</v>
      </c>
      <c r="C5503">
        <v>0</v>
      </c>
      <c r="D5503" s="221" t="s">
        <v>3057</v>
      </c>
      <c r="E5503" s="186">
        <v>46293</v>
      </c>
      <c r="F5503" t="s">
        <v>16141</v>
      </c>
      <c r="G5503" s="183" t="s">
        <v>16145</v>
      </c>
      <c r="H5503" t="s">
        <v>16146</v>
      </c>
    </row>
    <row r="5504" spans="1:8" x14ac:dyDescent="0.2">
      <c r="A5504" s="183" t="s">
        <v>15474</v>
      </c>
      <c r="B5504" t="s">
        <v>15475</v>
      </c>
      <c r="C5504">
        <v>0</v>
      </c>
      <c r="D5504" s="221" t="s">
        <v>3057</v>
      </c>
      <c r="E5504" s="186">
        <v>46293</v>
      </c>
      <c r="F5504" t="s">
        <v>16141</v>
      </c>
      <c r="G5504" s="183" t="s">
        <v>16145</v>
      </c>
      <c r="H5504" t="s">
        <v>16146</v>
      </c>
    </row>
    <row r="5505" spans="1:8" x14ac:dyDescent="0.2">
      <c r="A5505" s="183" t="s">
        <v>15476</v>
      </c>
      <c r="B5505" t="s">
        <v>15477</v>
      </c>
      <c r="C5505">
        <v>0</v>
      </c>
      <c r="D5505" s="221" t="s">
        <v>3057</v>
      </c>
      <c r="E5505" s="186">
        <v>46293</v>
      </c>
      <c r="F5505" t="s">
        <v>16141</v>
      </c>
      <c r="G5505" s="183" t="s">
        <v>16145</v>
      </c>
      <c r="H5505" t="s">
        <v>16146</v>
      </c>
    </row>
    <row r="5506" spans="1:8" x14ac:dyDescent="0.2">
      <c r="A5506" s="183" t="s">
        <v>15478</v>
      </c>
      <c r="B5506" t="s">
        <v>15479</v>
      </c>
      <c r="C5506">
        <v>0</v>
      </c>
      <c r="D5506" s="221" t="s">
        <v>3057</v>
      </c>
      <c r="E5506" s="186">
        <v>46293</v>
      </c>
      <c r="F5506" t="s">
        <v>16141</v>
      </c>
      <c r="G5506" s="183" t="s">
        <v>16145</v>
      </c>
      <c r="H5506" t="s">
        <v>16146</v>
      </c>
    </row>
    <row r="5507" spans="1:8" x14ac:dyDescent="0.2">
      <c r="A5507" s="183" t="s">
        <v>15480</v>
      </c>
      <c r="B5507" t="s">
        <v>15481</v>
      </c>
      <c r="C5507">
        <v>0</v>
      </c>
      <c r="D5507" s="221" t="s">
        <v>3057</v>
      </c>
      <c r="E5507" s="186">
        <v>46293</v>
      </c>
      <c r="F5507" t="s">
        <v>16141</v>
      </c>
      <c r="G5507" s="183" t="s">
        <v>16145</v>
      </c>
      <c r="H5507" t="s">
        <v>16146</v>
      </c>
    </row>
    <row r="5508" spans="1:8" x14ac:dyDescent="0.2">
      <c r="A5508" s="183" t="s">
        <v>15482</v>
      </c>
      <c r="B5508" t="s">
        <v>15483</v>
      </c>
      <c r="C5508">
        <v>0</v>
      </c>
      <c r="D5508" s="221" t="s">
        <v>3057</v>
      </c>
      <c r="E5508" s="186">
        <v>46293</v>
      </c>
      <c r="F5508" t="s">
        <v>16141</v>
      </c>
      <c r="G5508" s="183" t="s">
        <v>16145</v>
      </c>
      <c r="H5508" t="s">
        <v>16146</v>
      </c>
    </row>
    <row r="5509" spans="1:8" x14ac:dyDescent="0.2">
      <c r="A5509" s="183" t="s">
        <v>15484</v>
      </c>
      <c r="B5509" t="s">
        <v>15485</v>
      </c>
      <c r="C5509">
        <v>0</v>
      </c>
      <c r="D5509" s="221" t="s">
        <v>3057</v>
      </c>
      <c r="E5509" s="186">
        <v>46293</v>
      </c>
      <c r="F5509" t="s">
        <v>16141</v>
      </c>
      <c r="G5509" s="183" t="s">
        <v>16145</v>
      </c>
      <c r="H5509" t="s">
        <v>16146</v>
      </c>
    </row>
    <row r="5510" spans="1:8" x14ac:dyDescent="0.2">
      <c r="A5510" s="183" t="s">
        <v>15486</v>
      </c>
      <c r="B5510" t="s">
        <v>15487</v>
      </c>
      <c r="C5510">
        <v>0</v>
      </c>
      <c r="D5510" s="221" t="s">
        <v>3057</v>
      </c>
      <c r="E5510" s="186">
        <v>46293</v>
      </c>
      <c r="F5510" t="s">
        <v>16141</v>
      </c>
      <c r="G5510" s="183" t="s">
        <v>16145</v>
      </c>
      <c r="H5510" t="s">
        <v>16146</v>
      </c>
    </row>
    <row r="5511" spans="1:8" x14ac:dyDescent="0.2">
      <c r="A5511" s="183" t="s">
        <v>15488</v>
      </c>
      <c r="B5511" t="s">
        <v>15489</v>
      </c>
      <c r="C5511">
        <v>0</v>
      </c>
      <c r="D5511" s="221" t="s">
        <v>3057</v>
      </c>
      <c r="E5511" s="186">
        <v>46293</v>
      </c>
      <c r="F5511" t="s">
        <v>16141</v>
      </c>
      <c r="G5511" s="183" t="s">
        <v>16145</v>
      </c>
      <c r="H5511" t="s">
        <v>16146</v>
      </c>
    </row>
    <row r="5512" spans="1:8" x14ac:dyDescent="0.2">
      <c r="A5512" s="183" t="s">
        <v>15490</v>
      </c>
      <c r="B5512" t="s">
        <v>15491</v>
      </c>
      <c r="C5512">
        <v>0</v>
      </c>
      <c r="D5512" s="221" t="s">
        <v>3057</v>
      </c>
      <c r="E5512" s="186">
        <v>46293</v>
      </c>
      <c r="F5512" t="s">
        <v>16141</v>
      </c>
      <c r="G5512" s="183" t="s">
        <v>16145</v>
      </c>
      <c r="H5512" t="s">
        <v>16146</v>
      </c>
    </row>
    <row r="5513" spans="1:8" x14ac:dyDescent="0.2">
      <c r="A5513" s="183" t="s">
        <v>15492</v>
      </c>
      <c r="B5513" t="s">
        <v>15493</v>
      </c>
      <c r="C5513">
        <v>10</v>
      </c>
      <c r="D5513" s="221" t="s">
        <v>3057</v>
      </c>
      <c r="E5513" s="186">
        <v>46293</v>
      </c>
      <c r="F5513" t="s">
        <v>16141</v>
      </c>
      <c r="G5513" s="183" t="s">
        <v>16145</v>
      </c>
      <c r="H5513" t="s">
        <v>16146</v>
      </c>
    </row>
    <row r="5514" spans="1:8" x14ac:dyDescent="0.2">
      <c r="A5514" s="183" t="s">
        <v>15494</v>
      </c>
      <c r="B5514" t="s">
        <v>15495</v>
      </c>
      <c r="C5514">
        <v>0</v>
      </c>
      <c r="D5514" s="221" t="s">
        <v>3057</v>
      </c>
      <c r="E5514" s="186">
        <v>46293</v>
      </c>
      <c r="F5514" t="s">
        <v>16141</v>
      </c>
      <c r="G5514" s="183" t="s">
        <v>16145</v>
      </c>
      <c r="H5514" t="s">
        <v>16146</v>
      </c>
    </row>
    <row r="5515" spans="1:8" x14ac:dyDescent="0.2">
      <c r="A5515" s="183" t="s">
        <v>15496</v>
      </c>
      <c r="B5515" t="s">
        <v>15497</v>
      </c>
      <c r="C5515">
        <v>0</v>
      </c>
      <c r="D5515" s="221" t="s">
        <v>3057</v>
      </c>
      <c r="E5515" s="186">
        <v>46293</v>
      </c>
      <c r="F5515" t="s">
        <v>16141</v>
      </c>
      <c r="G5515" s="183" t="s">
        <v>16145</v>
      </c>
      <c r="H5515" t="s">
        <v>16146</v>
      </c>
    </row>
    <row r="5516" spans="1:8" x14ac:dyDescent="0.2">
      <c r="A5516" s="183" t="s">
        <v>15498</v>
      </c>
      <c r="B5516" t="s">
        <v>15499</v>
      </c>
      <c r="C5516">
        <v>0</v>
      </c>
      <c r="D5516" s="221" t="s">
        <v>3057</v>
      </c>
      <c r="E5516" s="186">
        <v>46293</v>
      </c>
      <c r="F5516" t="s">
        <v>16141</v>
      </c>
      <c r="G5516" s="183" t="s">
        <v>16145</v>
      </c>
      <c r="H5516" t="s">
        <v>16146</v>
      </c>
    </row>
    <row r="5517" spans="1:8" x14ac:dyDescent="0.2">
      <c r="A5517" s="183" t="s">
        <v>15500</v>
      </c>
      <c r="B5517" t="s">
        <v>15501</v>
      </c>
      <c r="C5517">
        <v>0</v>
      </c>
      <c r="D5517" s="221" t="s">
        <v>3057</v>
      </c>
      <c r="E5517" s="186">
        <v>46293</v>
      </c>
      <c r="F5517" t="s">
        <v>16141</v>
      </c>
      <c r="G5517" s="183" t="s">
        <v>16145</v>
      </c>
      <c r="H5517" t="s">
        <v>16146</v>
      </c>
    </row>
    <row r="5518" spans="1:8" x14ac:dyDescent="0.2">
      <c r="A5518" s="183" t="s">
        <v>14272</v>
      </c>
      <c r="B5518" t="s">
        <v>14273</v>
      </c>
      <c r="C5518">
        <v>4</v>
      </c>
      <c r="D5518" s="221" t="s">
        <v>3057</v>
      </c>
      <c r="E5518" s="186">
        <v>46293</v>
      </c>
      <c r="F5518" t="s">
        <v>16141</v>
      </c>
      <c r="G5518" s="183" t="s">
        <v>16145</v>
      </c>
      <c r="H5518" t="s">
        <v>16146</v>
      </c>
    </row>
    <row r="5519" spans="1:8" x14ac:dyDescent="0.2">
      <c r="A5519" s="183" t="s">
        <v>14274</v>
      </c>
      <c r="B5519" t="s">
        <v>14275</v>
      </c>
      <c r="C5519">
        <v>3</v>
      </c>
      <c r="D5519" s="221" t="s">
        <v>3057</v>
      </c>
      <c r="E5519" s="186">
        <v>46293</v>
      </c>
      <c r="F5519" t="s">
        <v>16141</v>
      </c>
      <c r="G5519" s="183" t="s">
        <v>16145</v>
      </c>
      <c r="H5519" t="s">
        <v>16146</v>
      </c>
    </row>
    <row r="5520" spans="1:8" x14ac:dyDescent="0.2">
      <c r="A5520" s="183" t="s">
        <v>14276</v>
      </c>
      <c r="B5520" t="s">
        <v>14277</v>
      </c>
      <c r="C5520">
        <v>9</v>
      </c>
      <c r="D5520" s="221" t="s">
        <v>3057</v>
      </c>
      <c r="E5520" s="186">
        <v>46293</v>
      </c>
      <c r="F5520" t="s">
        <v>16141</v>
      </c>
      <c r="G5520" s="183" t="s">
        <v>16145</v>
      </c>
      <c r="H5520" t="s">
        <v>16146</v>
      </c>
    </row>
    <row r="5521" spans="1:8" x14ac:dyDescent="0.2">
      <c r="A5521" s="183" t="s">
        <v>14278</v>
      </c>
      <c r="B5521" t="s">
        <v>14279</v>
      </c>
      <c r="C5521">
        <v>3</v>
      </c>
      <c r="D5521" s="221" t="s">
        <v>3057</v>
      </c>
      <c r="E5521" s="186">
        <v>46293</v>
      </c>
      <c r="F5521" t="s">
        <v>16141</v>
      </c>
      <c r="G5521" s="183" t="s">
        <v>16145</v>
      </c>
      <c r="H5521" t="s">
        <v>16146</v>
      </c>
    </row>
    <row r="5522" spans="1:8" x14ac:dyDescent="0.2">
      <c r="A5522" s="183" t="s">
        <v>14280</v>
      </c>
      <c r="B5522" t="s">
        <v>14281</v>
      </c>
      <c r="C5522">
        <v>3</v>
      </c>
      <c r="D5522" s="221" t="s">
        <v>3057</v>
      </c>
      <c r="E5522" s="186">
        <v>46293</v>
      </c>
      <c r="F5522" t="s">
        <v>16141</v>
      </c>
      <c r="G5522" s="183" t="s">
        <v>16145</v>
      </c>
      <c r="H5522" t="s">
        <v>16146</v>
      </c>
    </row>
    <row r="5523" spans="1:8" x14ac:dyDescent="0.2">
      <c r="A5523" s="183" t="s">
        <v>14282</v>
      </c>
      <c r="B5523" t="s">
        <v>14283</v>
      </c>
      <c r="C5523">
        <v>0</v>
      </c>
      <c r="D5523" s="221" t="s">
        <v>3057</v>
      </c>
      <c r="E5523" s="186">
        <v>46293</v>
      </c>
      <c r="F5523" t="s">
        <v>16141</v>
      </c>
      <c r="G5523" s="183" t="s">
        <v>16145</v>
      </c>
      <c r="H5523" t="s">
        <v>16146</v>
      </c>
    </row>
    <row r="5524" spans="1:8" x14ac:dyDescent="0.2">
      <c r="A5524" s="183" t="s">
        <v>14284</v>
      </c>
      <c r="B5524" t="s">
        <v>14285</v>
      </c>
      <c r="C5524">
        <v>4</v>
      </c>
      <c r="D5524" s="221" t="s">
        <v>3057</v>
      </c>
      <c r="E5524" s="186">
        <v>46293</v>
      </c>
      <c r="F5524" t="s">
        <v>16141</v>
      </c>
      <c r="G5524" s="183" t="s">
        <v>16145</v>
      </c>
      <c r="H5524" t="s">
        <v>16146</v>
      </c>
    </row>
    <row r="5525" spans="1:8" x14ac:dyDescent="0.2">
      <c r="A5525" s="183" t="s">
        <v>14286</v>
      </c>
      <c r="B5525" t="s">
        <v>14287</v>
      </c>
      <c r="C5525">
        <v>6</v>
      </c>
      <c r="D5525" s="221" t="s">
        <v>3057</v>
      </c>
      <c r="E5525" s="186">
        <v>46293</v>
      </c>
      <c r="F5525" t="s">
        <v>16141</v>
      </c>
      <c r="G5525" s="183" t="s">
        <v>16145</v>
      </c>
      <c r="H5525" t="s">
        <v>16146</v>
      </c>
    </row>
    <row r="5526" spans="1:8" x14ac:dyDescent="0.2">
      <c r="A5526" s="183" t="s">
        <v>14288</v>
      </c>
      <c r="B5526" t="s">
        <v>14289</v>
      </c>
      <c r="C5526">
        <v>3</v>
      </c>
      <c r="D5526" s="221" t="s">
        <v>3057</v>
      </c>
      <c r="E5526" s="186">
        <v>46293</v>
      </c>
      <c r="F5526" t="s">
        <v>16141</v>
      </c>
      <c r="G5526" s="183" t="s">
        <v>16145</v>
      </c>
      <c r="H5526" t="s">
        <v>16146</v>
      </c>
    </row>
    <row r="5527" spans="1:8" x14ac:dyDescent="0.2">
      <c r="A5527" s="183" t="s">
        <v>14290</v>
      </c>
      <c r="B5527" t="s">
        <v>14291</v>
      </c>
      <c r="C5527">
        <v>2</v>
      </c>
      <c r="D5527" s="221" t="s">
        <v>3057</v>
      </c>
      <c r="E5527" s="186">
        <v>46293</v>
      </c>
      <c r="F5527" t="s">
        <v>16141</v>
      </c>
      <c r="G5527" s="183" t="s">
        <v>16145</v>
      </c>
      <c r="H5527" t="s">
        <v>16146</v>
      </c>
    </row>
    <row r="5528" spans="1:8" x14ac:dyDescent="0.2">
      <c r="A5528" s="183" t="s">
        <v>14292</v>
      </c>
      <c r="B5528" t="s">
        <v>14293</v>
      </c>
      <c r="C5528">
        <v>4</v>
      </c>
      <c r="D5528" s="221" t="s">
        <v>3057</v>
      </c>
      <c r="E5528" s="186">
        <v>46293</v>
      </c>
      <c r="F5528" t="s">
        <v>16141</v>
      </c>
      <c r="G5528" s="183" t="s">
        <v>16145</v>
      </c>
      <c r="H5528" t="s">
        <v>16146</v>
      </c>
    </row>
    <row r="5529" spans="1:8" x14ac:dyDescent="0.2">
      <c r="A5529" s="183" t="s">
        <v>14294</v>
      </c>
      <c r="B5529" t="s">
        <v>14295</v>
      </c>
      <c r="C5529">
        <v>6</v>
      </c>
      <c r="D5529" s="221" t="s">
        <v>3057</v>
      </c>
      <c r="E5529" s="186">
        <v>46293</v>
      </c>
      <c r="F5529" t="s">
        <v>16141</v>
      </c>
      <c r="G5529" s="183" t="s">
        <v>16145</v>
      </c>
      <c r="H5529" t="s">
        <v>16146</v>
      </c>
    </row>
    <row r="5530" spans="1:8" x14ac:dyDescent="0.2">
      <c r="A5530" s="183" t="s">
        <v>14296</v>
      </c>
      <c r="B5530" t="s">
        <v>14297</v>
      </c>
      <c r="C5530">
        <v>3</v>
      </c>
      <c r="D5530" s="221" t="s">
        <v>3057</v>
      </c>
      <c r="E5530" s="186">
        <v>46293</v>
      </c>
      <c r="F5530" t="s">
        <v>16141</v>
      </c>
      <c r="G5530" s="183" t="s">
        <v>16145</v>
      </c>
      <c r="H5530" t="s">
        <v>16146</v>
      </c>
    </row>
    <row r="5531" spans="1:8" x14ac:dyDescent="0.2">
      <c r="A5531" s="183" t="s">
        <v>14298</v>
      </c>
      <c r="B5531" t="s">
        <v>14299</v>
      </c>
      <c r="C5531">
        <v>0</v>
      </c>
      <c r="D5531" s="221" t="s">
        <v>3057</v>
      </c>
      <c r="E5531" s="186">
        <v>46293</v>
      </c>
      <c r="F5531" t="s">
        <v>16141</v>
      </c>
      <c r="G5531" s="183" t="s">
        <v>16145</v>
      </c>
      <c r="H5531" t="s">
        <v>16146</v>
      </c>
    </row>
    <row r="5532" spans="1:8" x14ac:dyDescent="0.2">
      <c r="A5532" s="183" t="s">
        <v>14300</v>
      </c>
      <c r="B5532" t="s">
        <v>14301</v>
      </c>
      <c r="C5532">
        <v>2</v>
      </c>
      <c r="D5532" s="221" t="s">
        <v>3057</v>
      </c>
      <c r="E5532" s="186">
        <v>46293</v>
      </c>
      <c r="F5532" t="s">
        <v>16141</v>
      </c>
      <c r="G5532" s="183" t="s">
        <v>16145</v>
      </c>
      <c r="H5532" t="s">
        <v>16146</v>
      </c>
    </row>
    <row r="5533" spans="1:8" x14ac:dyDescent="0.2">
      <c r="A5533" s="183" t="s">
        <v>14302</v>
      </c>
      <c r="B5533" t="s">
        <v>14303</v>
      </c>
      <c r="C5533">
        <v>2</v>
      </c>
      <c r="D5533" s="221" t="s">
        <v>3057</v>
      </c>
      <c r="E5533" s="186">
        <v>46293</v>
      </c>
      <c r="F5533" t="s">
        <v>16141</v>
      </c>
      <c r="G5533" s="183" t="s">
        <v>16145</v>
      </c>
      <c r="H5533" t="s">
        <v>16146</v>
      </c>
    </row>
    <row r="5534" spans="1:8" x14ac:dyDescent="0.2">
      <c r="A5534" s="183" t="s">
        <v>14304</v>
      </c>
      <c r="B5534" t="s">
        <v>14305</v>
      </c>
      <c r="C5534">
        <v>4</v>
      </c>
      <c r="D5534" s="221" t="s">
        <v>3057</v>
      </c>
      <c r="E5534" s="186">
        <v>46293</v>
      </c>
      <c r="F5534" t="s">
        <v>16141</v>
      </c>
      <c r="G5534" s="183" t="s">
        <v>16145</v>
      </c>
      <c r="H5534" t="s">
        <v>16146</v>
      </c>
    </row>
    <row r="5535" spans="1:8" x14ac:dyDescent="0.2">
      <c r="A5535" s="183" t="s">
        <v>14306</v>
      </c>
      <c r="B5535" t="s">
        <v>14307</v>
      </c>
      <c r="C5535">
        <v>0</v>
      </c>
      <c r="D5535" s="221" t="s">
        <v>3057</v>
      </c>
      <c r="E5535" s="186">
        <v>46293</v>
      </c>
      <c r="F5535" t="s">
        <v>16141</v>
      </c>
      <c r="G5535" s="183" t="s">
        <v>16145</v>
      </c>
      <c r="H5535" t="s">
        <v>16146</v>
      </c>
    </row>
    <row r="5536" spans="1:8" x14ac:dyDescent="0.2">
      <c r="A5536" s="183" t="s">
        <v>14308</v>
      </c>
      <c r="B5536" t="s">
        <v>14309</v>
      </c>
      <c r="C5536">
        <v>4</v>
      </c>
      <c r="D5536" s="221" t="s">
        <v>3057</v>
      </c>
      <c r="E5536" s="186">
        <v>46293</v>
      </c>
      <c r="F5536" t="s">
        <v>16141</v>
      </c>
      <c r="G5536" s="183" t="s">
        <v>16145</v>
      </c>
      <c r="H5536" t="s">
        <v>16146</v>
      </c>
    </row>
    <row r="5537" spans="1:8" x14ac:dyDescent="0.2">
      <c r="A5537" s="183" t="s">
        <v>14310</v>
      </c>
      <c r="B5537" t="s">
        <v>14311</v>
      </c>
      <c r="C5537">
        <v>3</v>
      </c>
      <c r="D5537" s="221" t="s">
        <v>3057</v>
      </c>
      <c r="E5537" s="186">
        <v>46293</v>
      </c>
      <c r="F5537" t="s">
        <v>16141</v>
      </c>
      <c r="G5537" s="183" t="s">
        <v>16145</v>
      </c>
      <c r="H5537" t="s">
        <v>16146</v>
      </c>
    </row>
    <row r="5538" spans="1:8" x14ac:dyDescent="0.2">
      <c r="A5538" s="183" t="s">
        <v>14312</v>
      </c>
      <c r="B5538" t="s">
        <v>14313</v>
      </c>
      <c r="C5538">
        <v>3</v>
      </c>
      <c r="D5538" s="221" t="s">
        <v>3057</v>
      </c>
      <c r="E5538" s="186">
        <v>46293</v>
      </c>
      <c r="F5538" t="s">
        <v>16141</v>
      </c>
      <c r="G5538" s="183" t="s">
        <v>16145</v>
      </c>
      <c r="H5538" t="s">
        <v>16146</v>
      </c>
    </row>
    <row r="5539" spans="1:8" x14ac:dyDescent="0.2">
      <c r="A5539" s="183" t="s">
        <v>14314</v>
      </c>
      <c r="B5539" t="s">
        <v>14315</v>
      </c>
      <c r="C5539">
        <v>4</v>
      </c>
      <c r="D5539" s="221" t="s">
        <v>3057</v>
      </c>
      <c r="E5539" s="186">
        <v>46293</v>
      </c>
      <c r="F5539" t="s">
        <v>16141</v>
      </c>
      <c r="G5539" s="183" t="s">
        <v>16145</v>
      </c>
      <c r="H5539" t="s">
        <v>16146</v>
      </c>
    </row>
    <row r="5540" spans="1:8" x14ac:dyDescent="0.2">
      <c r="A5540" s="183" t="s">
        <v>14316</v>
      </c>
      <c r="B5540" t="s">
        <v>14317</v>
      </c>
      <c r="C5540">
        <v>2</v>
      </c>
      <c r="D5540" s="221" t="s">
        <v>3057</v>
      </c>
      <c r="E5540" s="186">
        <v>46293</v>
      </c>
      <c r="F5540" t="s">
        <v>16141</v>
      </c>
      <c r="G5540" s="183" t="s">
        <v>16145</v>
      </c>
      <c r="H5540" t="s">
        <v>16146</v>
      </c>
    </row>
    <row r="5541" spans="1:8" x14ac:dyDescent="0.2">
      <c r="A5541" s="183" t="s">
        <v>14318</v>
      </c>
      <c r="B5541" t="s">
        <v>14319</v>
      </c>
      <c r="C5541">
        <v>2</v>
      </c>
      <c r="D5541" s="221" t="s">
        <v>3057</v>
      </c>
      <c r="E5541" s="186">
        <v>46293</v>
      </c>
      <c r="F5541" t="s">
        <v>16141</v>
      </c>
      <c r="G5541" s="183" t="s">
        <v>16145</v>
      </c>
      <c r="H5541" t="s">
        <v>16146</v>
      </c>
    </row>
    <row r="5542" spans="1:8" x14ac:dyDescent="0.2">
      <c r="A5542" s="183" t="s">
        <v>14320</v>
      </c>
      <c r="B5542" t="s">
        <v>14321</v>
      </c>
      <c r="C5542">
        <v>1</v>
      </c>
      <c r="D5542" s="221" t="s">
        <v>3057</v>
      </c>
      <c r="E5542" s="186">
        <v>46293</v>
      </c>
      <c r="F5542" t="s">
        <v>16141</v>
      </c>
      <c r="G5542" s="183" t="s">
        <v>16145</v>
      </c>
      <c r="H5542" t="s">
        <v>16146</v>
      </c>
    </row>
    <row r="5543" spans="1:8" x14ac:dyDescent="0.2">
      <c r="A5543" s="183" t="s">
        <v>14322</v>
      </c>
      <c r="B5543" t="s">
        <v>14323</v>
      </c>
      <c r="C5543">
        <v>3</v>
      </c>
      <c r="D5543" s="221" t="s">
        <v>3057</v>
      </c>
      <c r="E5543" s="186">
        <v>46293</v>
      </c>
      <c r="F5543" t="s">
        <v>16141</v>
      </c>
      <c r="G5543" s="183" t="s">
        <v>16145</v>
      </c>
      <c r="H5543" t="s">
        <v>16146</v>
      </c>
    </row>
    <row r="5544" spans="1:8" x14ac:dyDescent="0.2">
      <c r="A5544" s="183" t="s">
        <v>14324</v>
      </c>
      <c r="B5544" t="s">
        <v>14325</v>
      </c>
      <c r="C5544">
        <v>2</v>
      </c>
      <c r="D5544" s="221" t="s">
        <v>3057</v>
      </c>
      <c r="E5544" s="186">
        <v>46293</v>
      </c>
      <c r="F5544" t="s">
        <v>16141</v>
      </c>
      <c r="G5544" s="183" t="s">
        <v>16145</v>
      </c>
      <c r="H5544" t="s">
        <v>16146</v>
      </c>
    </row>
    <row r="5545" spans="1:8" x14ac:dyDescent="0.2">
      <c r="A5545" s="183" t="s">
        <v>14326</v>
      </c>
      <c r="B5545" t="s">
        <v>14327</v>
      </c>
      <c r="C5545">
        <v>2</v>
      </c>
      <c r="D5545" s="221" t="s">
        <v>3057</v>
      </c>
      <c r="E5545" s="186">
        <v>46293</v>
      </c>
      <c r="F5545" t="s">
        <v>16141</v>
      </c>
      <c r="G5545" s="183" t="s">
        <v>16145</v>
      </c>
      <c r="H5545" t="s">
        <v>16146</v>
      </c>
    </row>
    <row r="5546" spans="1:8" x14ac:dyDescent="0.2">
      <c r="A5546" s="183" t="s">
        <v>14328</v>
      </c>
      <c r="B5546" t="s">
        <v>14329</v>
      </c>
      <c r="C5546">
        <v>1</v>
      </c>
      <c r="D5546" s="221" t="s">
        <v>3057</v>
      </c>
      <c r="E5546" s="186">
        <v>46293</v>
      </c>
      <c r="F5546" t="s">
        <v>16141</v>
      </c>
      <c r="G5546" s="183" t="s">
        <v>16145</v>
      </c>
      <c r="H5546" t="s">
        <v>16146</v>
      </c>
    </row>
    <row r="5547" spans="1:8" x14ac:dyDescent="0.2">
      <c r="A5547" s="183" t="s">
        <v>14330</v>
      </c>
      <c r="B5547" t="s">
        <v>14331</v>
      </c>
      <c r="C5547">
        <v>0</v>
      </c>
      <c r="D5547" s="221" t="s">
        <v>3057</v>
      </c>
      <c r="E5547" s="186">
        <v>46293</v>
      </c>
      <c r="F5547" t="s">
        <v>16141</v>
      </c>
      <c r="G5547" s="183" t="s">
        <v>16145</v>
      </c>
      <c r="H5547" t="s">
        <v>16146</v>
      </c>
    </row>
    <row r="5548" spans="1:8" x14ac:dyDescent="0.2">
      <c r="A5548" s="183" t="s">
        <v>15226</v>
      </c>
      <c r="B5548" t="s">
        <v>15227</v>
      </c>
      <c r="C5548">
        <v>0</v>
      </c>
      <c r="D5548" s="221" t="s">
        <v>3057</v>
      </c>
      <c r="E5548" s="186">
        <v>46293</v>
      </c>
      <c r="F5548" t="s">
        <v>16141</v>
      </c>
      <c r="G5548" s="183" t="s">
        <v>16145</v>
      </c>
      <c r="H5548" t="s">
        <v>16146</v>
      </c>
    </row>
    <row r="5549" spans="1:8" x14ac:dyDescent="0.2">
      <c r="A5549" s="183" t="s">
        <v>15228</v>
      </c>
      <c r="B5549" t="s">
        <v>15229</v>
      </c>
      <c r="C5549">
        <v>112</v>
      </c>
      <c r="D5549" s="221" t="s">
        <v>3057</v>
      </c>
      <c r="E5549" s="186">
        <v>46293</v>
      </c>
      <c r="F5549" t="s">
        <v>16141</v>
      </c>
      <c r="G5549" s="183" t="s">
        <v>16145</v>
      </c>
      <c r="H5549" t="s">
        <v>16146</v>
      </c>
    </row>
    <row r="5550" spans="1:8" x14ac:dyDescent="0.2">
      <c r="A5550" s="183" t="s">
        <v>15230</v>
      </c>
      <c r="B5550" t="s">
        <v>15231</v>
      </c>
      <c r="C5550">
        <v>369</v>
      </c>
      <c r="D5550" s="221" t="s">
        <v>3057</v>
      </c>
      <c r="E5550" s="186">
        <v>46293</v>
      </c>
      <c r="F5550" t="s">
        <v>16141</v>
      </c>
      <c r="G5550" s="183" t="s">
        <v>16145</v>
      </c>
      <c r="H5550" t="s">
        <v>16146</v>
      </c>
    </row>
    <row r="5551" spans="1:8" x14ac:dyDescent="0.2">
      <c r="A5551" s="183" t="s">
        <v>15232</v>
      </c>
      <c r="B5551" t="s">
        <v>15233</v>
      </c>
      <c r="C5551">
        <v>0</v>
      </c>
      <c r="D5551" s="221" t="s">
        <v>3057</v>
      </c>
      <c r="E5551" s="186">
        <v>46293</v>
      </c>
      <c r="F5551" t="s">
        <v>16141</v>
      </c>
      <c r="G5551" s="183" t="s">
        <v>16145</v>
      </c>
      <c r="H5551" t="s">
        <v>16146</v>
      </c>
    </row>
    <row r="5552" spans="1:8" x14ac:dyDescent="0.2">
      <c r="A5552" s="183" t="s">
        <v>15234</v>
      </c>
      <c r="B5552" t="s">
        <v>15235</v>
      </c>
      <c r="C5552">
        <v>0</v>
      </c>
      <c r="D5552" s="221" t="s">
        <v>3057</v>
      </c>
      <c r="E5552" s="186">
        <v>46293</v>
      </c>
      <c r="F5552" t="s">
        <v>16141</v>
      </c>
      <c r="G5552" s="183" t="s">
        <v>16145</v>
      </c>
      <c r="H5552" t="s">
        <v>16146</v>
      </c>
    </row>
    <row r="5553" spans="1:8" x14ac:dyDescent="0.2">
      <c r="A5553" s="183" t="s">
        <v>15236</v>
      </c>
      <c r="B5553" t="s">
        <v>15237</v>
      </c>
      <c r="C5553">
        <v>89</v>
      </c>
      <c r="D5553" s="221" t="s">
        <v>3057</v>
      </c>
      <c r="E5553" s="186">
        <v>46293</v>
      </c>
      <c r="F5553" t="s">
        <v>16141</v>
      </c>
      <c r="G5553" s="183" t="s">
        <v>16145</v>
      </c>
      <c r="H5553" t="s">
        <v>16146</v>
      </c>
    </row>
    <row r="5554" spans="1:8" x14ac:dyDescent="0.2">
      <c r="A5554" s="183" t="s">
        <v>15238</v>
      </c>
      <c r="B5554" t="s">
        <v>15239</v>
      </c>
      <c r="C5554">
        <v>6</v>
      </c>
      <c r="D5554" s="221" t="s">
        <v>3057</v>
      </c>
      <c r="E5554" s="186">
        <v>46293</v>
      </c>
      <c r="F5554" t="s">
        <v>16141</v>
      </c>
      <c r="G5554" s="183" t="s">
        <v>16145</v>
      </c>
      <c r="H5554" t="s">
        <v>16146</v>
      </c>
    </row>
    <row r="5555" spans="1:8" x14ac:dyDescent="0.2">
      <c r="A5555" s="183" t="s">
        <v>15240</v>
      </c>
      <c r="B5555" t="s">
        <v>15241</v>
      </c>
      <c r="C5555">
        <v>76</v>
      </c>
      <c r="D5555" s="221" t="s">
        <v>3057</v>
      </c>
      <c r="E5555" s="186">
        <v>46293</v>
      </c>
      <c r="F5555" t="s">
        <v>16141</v>
      </c>
      <c r="G5555" s="183" t="s">
        <v>16145</v>
      </c>
      <c r="H5555" t="s">
        <v>16146</v>
      </c>
    </row>
    <row r="5556" spans="1:8" x14ac:dyDescent="0.2">
      <c r="A5556" s="183" t="s">
        <v>15242</v>
      </c>
      <c r="B5556" t="s">
        <v>15243</v>
      </c>
      <c r="C5556">
        <v>95</v>
      </c>
      <c r="D5556" s="221" t="s">
        <v>3057</v>
      </c>
      <c r="E5556" s="186">
        <v>46293</v>
      </c>
      <c r="F5556" t="s">
        <v>16141</v>
      </c>
      <c r="G5556" s="183" t="s">
        <v>16145</v>
      </c>
      <c r="H5556" t="s">
        <v>16146</v>
      </c>
    </row>
    <row r="5557" spans="1:8" x14ac:dyDescent="0.2">
      <c r="A5557" s="183" t="s">
        <v>15244</v>
      </c>
      <c r="B5557" t="s">
        <v>15245</v>
      </c>
      <c r="C5557">
        <v>73</v>
      </c>
      <c r="D5557" s="221" t="s">
        <v>3057</v>
      </c>
      <c r="E5557" s="186">
        <v>46293</v>
      </c>
      <c r="F5557" t="s">
        <v>16141</v>
      </c>
      <c r="G5557" s="183" t="s">
        <v>16145</v>
      </c>
      <c r="H5557" t="s">
        <v>16146</v>
      </c>
    </row>
    <row r="5558" spans="1:8" x14ac:dyDescent="0.2">
      <c r="A5558" s="183" t="s">
        <v>15246</v>
      </c>
      <c r="B5558" t="s">
        <v>15247</v>
      </c>
      <c r="C5558">
        <v>14</v>
      </c>
      <c r="D5558" s="221" t="s">
        <v>3057</v>
      </c>
      <c r="E5558" s="186">
        <v>46293</v>
      </c>
      <c r="F5558" t="s">
        <v>16141</v>
      </c>
      <c r="G5558" s="183" t="s">
        <v>16145</v>
      </c>
      <c r="H5558" t="s">
        <v>16146</v>
      </c>
    </row>
    <row r="5559" spans="1:8" x14ac:dyDescent="0.2">
      <c r="A5559" s="183" t="s">
        <v>9446</v>
      </c>
      <c r="B5559" t="s">
        <v>9447</v>
      </c>
      <c r="C5559">
        <v>14</v>
      </c>
      <c r="D5559" s="221" t="s">
        <v>3057</v>
      </c>
      <c r="E5559" s="186">
        <v>46293</v>
      </c>
      <c r="F5559" t="s">
        <v>16141</v>
      </c>
      <c r="G5559" s="183" t="s">
        <v>16142</v>
      </c>
      <c r="H5559" t="s">
        <v>16143</v>
      </c>
    </row>
    <row r="5560" spans="1:8" x14ac:dyDescent="0.2">
      <c r="A5560" s="183" t="s">
        <v>9448</v>
      </c>
      <c r="B5560" t="s">
        <v>9449</v>
      </c>
      <c r="C5560">
        <v>5</v>
      </c>
      <c r="D5560" s="221" t="s">
        <v>3057</v>
      </c>
      <c r="E5560" s="186">
        <v>46293</v>
      </c>
      <c r="F5560" t="s">
        <v>16141</v>
      </c>
      <c r="G5560" s="183" t="s">
        <v>16142</v>
      </c>
      <c r="H5560" t="s">
        <v>16143</v>
      </c>
    </row>
    <row r="5561" spans="1:8" x14ac:dyDescent="0.2">
      <c r="A5561" s="183" t="s">
        <v>9450</v>
      </c>
      <c r="B5561" t="s">
        <v>9451</v>
      </c>
      <c r="C5561">
        <v>9</v>
      </c>
      <c r="D5561" s="221" t="s">
        <v>3057</v>
      </c>
      <c r="E5561" s="186">
        <v>46293</v>
      </c>
      <c r="F5561" t="s">
        <v>16141</v>
      </c>
      <c r="G5561" s="183" t="s">
        <v>16142</v>
      </c>
      <c r="H5561" t="s">
        <v>16143</v>
      </c>
    </row>
    <row r="5562" spans="1:8" x14ac:dyDescent="0.2">
      <c r="A5562" s="183" t="s">
        <v>9452</v>
      </c>
      <c r="B5562" t="s">
        <v>9453</v>
      </c>
      <c r="C5562">
        <v>8</v>
      </c>
      <c r="D5562" s="221" t="s">
        <v>3057</v>
      </c>
      <c r="E5562" s="186">
        <v>46293</v>
      </c>
      <c r="F5562" t="s">
        <v>16141</v>
      </c>
      <c r="G5562" s="183" t="s">
        <v>16142</v>
      </c>
      <c r="H5562" t="s">
        <v>16143</v>
      </c>
    </row>
    <row r="5563" spans="1:8" x14ac:dyDescent="0.2">
      <c r="A5563" s="183" t="s">
        <v>9454</v>
      </c>
      <c r="B5563" t="s">
        <v>9455</v>
      </c>
      <c r="C5563">
        <v>9</v>
      </c>
      <c r="D5563" s="221" t="s">
        <v>3057</v>
      </c>
      <c r="E5563" s="186">
        <v>46293</v>
      </c>
      <c r="F5563" t="s">
        <v>16141</v>
      </c>
      <c r="G5563" s="183" t="s">
        <v>16142</v>
      </c>
      <c r="H5563" t="s">
        <v>16143</v>
      </c>
    </row>
    <row r="5564" spans="1:8" x14ac:dyDescent="0.2">
      <c r="A5564" s="183" t="s">
        <v>9456</v>
      </c>
      <c r="B5564" t="s">
        <v>9457</v>
      </c>
      <c r="C5564">
        <v>5</v>
      </c>
      <c r="D5564" s="221" t="s">
        <v>3057</v>
      </c>
      <c r="E5564" s="186">
        <v>46293</v>
      </c>
      <c r="F5564" t="s">
        <v>16141</v>
      </c>
      <c r="G5564" s="183" t="s">
        <v>16142</v>
      </c>
      <c r="H5564" t="s">
        <v>16143</v>
      </c>
    </row>
    <row r="5565" spans="1:8" x14ac:dyDescent="0.2">
      <c r="A5565" s="183" t="s">
        <v>14332</v>
      </c>
      <c r="B5565" t="s">
        <v>14333</v>
      </c>
      <c r="C5565">
        <v>17</v>
      </c>
      <c r="D5565" s="221" t="s">
        <v>3057</v>
      </c>
      <c r="E5565" s="186">
        <v>46293</v>
      </c>
      <c r="F5565" t="s">
        <v>16141</v>
      </c>
      <c r="G5565" s="183" t="s">
        <v>16145</v>
      </c>
      <c r="H5565" t="s">
        <v>16146</v>
      </c>
    </row>
    <row r="5566" spans="1:8" x14ac:dyDescent="0.2">
      <c r="A5566" s="183" t="s">
        <v>14334</v>
      </c>
      <c r="B5566" t="s">
        <v>14335</v>
      </c>
      <c r="C5566">
        <v>0</v>
      </c>
      <c r="D5566" s="221" t="s">
        <v>3057</v>
      </c>
      <c r="E5566" s="186">
        <v>46293</v>
      </c>
      <c r="F5566" t="s">
        <v>16141</v>
      </c>
      <c r="G5566" s="183" t="s">
        <v>16145</v>
      </c>
      <c r="H5566" t="s">
        <v>16146</v>
      </c>
    </row>
    <row r="5567" spans="1:8" x14ac:dyDescent="0.2">
      <c r="A5567" s="183" t="s">
        <v>14336</v>
      </c>
      <c r="B5567" t="s">
        <v>14337</v>
      </c>
      <c r="C5567">
        <v>3</v>
      </c>
      <c r="D5567" s="221" t="s">
        <v>3057</v>
      </c>
      <c r="E5567" s="186">
        <v>46293</v>
      </c>
      <c r="F5567" t="s">
        <v>16141</v>
      </c>
      <c r="G5567" s="183" t="s">
        <v>16145</v>
      </c>
      <c r="H5567" t="s">
        <v>16146</v>
      </c>
    </row>
    <row r="5568" spans="1:8" x14ac:dyDescent="0.2">
      <c r="A5568" s="183" t="s">
        <v>14338</v>
      </c>
      <c r="B5568" t="s">
        <v>14339</v>
      </c>
      <c r="C5568">
        <v>0</v>
      </c>
      <c r="D5568" s="221" t="s">
        <v>3057</v>
      </c>
      <c r="E5568" s="186">
        <v>46293</v>
      </c>
      <c r="F5568" t="s">
        <v>16141</v>
      </c>
      <c r="G5568" s="183" t="s">
        <v>16145</v>
      </c>
      <c r="H5568" t="s">
        <v>16146</v>
      </c>
    </row>
    <row r="5569" spans="1:8" x14ac:dyDescent="0.2">
      <c r="A5569" s="183" t="s">
        <v>14340</v>
      </c>
      <c r="B5569" t="s">
        <v>14341</v>
      </c>
      <c r="C5569">
        <v>25</v>
      </c>
      <c r="D5569" s="221" t="s">
        <v>3057</v>
      </c>
      <c r="E5569" s="186">
        <v>46293</v>
      </c>
      <c r="F5569" t="s">
        <v>16141</v>
      </c>
      <c r="G5569" s="183" t="s">
        <v>16145</v>
      </c>
      <c r="H5569" t="s">
        <v>16146</v>
      </c>
    </row>
    <row r="5570" spans="1:8" x14ac:dyDescent="0.2">
      <c r="A5570" s="183" t="s">
        <v>14342</v>
      </c>
      <c r="B5570" t="s">
        <v>14343</v>
      </c>
      <c r="C5570">
        <v>0</v>
      </c>
      <c r="D5570" s="221" t="s">
        <v>3057</v>
      </c>
      <c r="E5570" s="186">
        <v>46293</v>
      </c>
      <c r="F5570" t="s">
        <v>16141</v>
      </c>
      <c r="G5570" s="183" t="s">
        <v>16145</v>
      </c>
      <c r="H5570" t="s">
        <v>16146</v>
      </c>
    </row>
    <row r="5571" spans="1:8" x14ac:dyDescent="0.2">
      <c r="A5571" s="183" t="s">
        <v>14344</v>
      </c>
      <c r="B5571" t="s">
        <v>14345</v>
      </c>
      <c r="C5571">
        <v>0</v>
      </c>
      <c r="D5571" s="221" t="s">
        <v>3057</v>
      </c>
      <c r="E5571" s="186">
        <v>46293</v>
      </c>
      <c r="F5571" t="s">
        <v>16141</v>
      </c>
      <c r="G5571" s="183" t="s">
        <v>16145</v>
      </c>
      <c r="H5571" t="s">
        <v>16146</v>
      </c>
    </row>
    <row r="5572" spans="1:8" x14ac:dyDescent="0.2">
      <c r="A5572" s="183" t="s">
        <v>14346</v>
      </c>
      <c r="B5572" t="s">
        <v>14347</v>
      </c>
      <c r="C5572">
        <v>0</v>
      </c>
      <c r="D5572" s="221" t="s">
        <v>3057</v>
      </c>
      <c r="E5572" s="186">
        <v>46293</v>
      </c>
      <c r="F5572" t="s">
        <v>16141</v>
      </c>
      <c r="G5572" s="183" t="s">
        <v>16145</v>
      </c>
      <c r="H5572" t="s">
        <v>16146</v>
      </c>
    </row>
    <row r="5573" spans="1:8" x14ac:dyDescent="0.2">
      <c r="A5573" s="183" t="s">
        <v>14348</v>
      </c>
      <c r="B5573" t="s">
        <v>14349</v>
      </c>
      <c r="C5573">
        <v>0</v>
      </c>
      <c r="D5573" s="221" t="s">
        <v>3057</v>
      </c>
      <c r="E5573" s="186">
        <v>46293</v>
      </c>
      <c r="F5573" t="s">
        <v>16141</v>
      </c>
      <c r="G5573" s="183" t="s">
        <v>16145</v>
      </c>
      <c r="H5573" t="s">
        <v>16146</v>
      </c>
    </row>
    <row r="5574" spans="1:8" x14ac:dyDescent="0.2">
      <c r="A5574" s="183" t="s">
        <v>14350</v>
      </c>
      <c r="B5574" t="s">
        <v>14351</v>
      </c>
      <c r="C5574">
        <v>31</v>
      </c>
      <c r="D5574" s="221" t="s">
        <v>3057</v>
      </c>
      <c r="E5574" s="186">
        <v>46293</v>
      </c>
      <c r="F5574" t="s">
        <v>16141</v>
      </c>
      <c r="G5574" s="183" t="s">
        <v>16145</v>
      </c>
      <c r="H5574" t="s">
        <v>16146</v>
      </c>
    </row>
    <row r="5575" spans="1:8" x14ac:dyDescent="0.2">
      <c r="A5575" s="183" t="s">
        <v>14352</v>
      </c>
      <c r="B5575" t="s">
        <v>14353</v>
      </c>
      <c r="C5575">
        <v>0</v>
      </c>
      <c r="D5575" s="221" t="s">
        <v>3057</v>
      </c>
      <c r="E5575" s="186">
        <v>46293</v>
      </c>
      <c r="F5575" t="s">
        <v>16141</v>
      </c>
      <c r="G5575" s="183" t="s">
        <v>16145</v>
      </c>
      <c r="H5575" t="s">
        <v>16146</v>
      </c>
    </row>
    <row r="5576" spans="1:8" x14ac:dyDescent="0.2">
      <c r="A5576" s="183" t="s">
        <v>14354</v>
      </c>
      <c r="B5576" t="s">
        <v>14355</v>
      </c>
      <c r="C5576">
        <v>0</v>
      </c>
      <c r="D5576" s="221" t="s">
        <v>3057</v>
      </c>
      <c r="E5576" s="186">
        <v>46293</v>
      </c>
      <c r="F5576" t="s">
        <v>16141</v>
      </c>
      <c r="G5576" s="183" t="s">
        <v>16145</v>
      </c>
      <c r="H5576" t="s">
        <v>16146</v>
      </c>
    </row>
    <row r="5577" spans="1:8" x14ac:dyDescent="0.2">
      <c r="A5577" s="183" t="s">
        <v>14356</v>
      </c>
      <c r="B5577" t="s">
        <v>14357</v>
      </c>
      <c r="C5577">
        <v>53</v>
      </c>
      <c r="D5577" s="221" t="s">
        <v>3057</v>
      </c>
      <c r="E5577" s="186">
        <v>46293</v>
      </c>
      <c r="F5577" t="s">
        <v>16141</v>
      </c>
      <c r="G5577" s="183" t="s">
        <v>16145</v>
      </c>
      <c r="H5577" t="s">
        <v>16146</v>
      </c>
    </row>
    <row r="5578" spans="1:8" x14ac:dyDescent="0.2">
      <c r="A5578" s="183" t="s">
        <v>14358</v>
      </c>
      <c r="B5578" t="s">
        <v>14359</v>
      </c>
      <c r="C5578">
        <v>102</v>
      </c>
      <c r="D5578" s="221" t="s">
        <v>3057</v>
      </c>
      <c r="E5578" s="186">
        <v>46293</v>
      </c>
      <c r="F5578" t="s">
        <v>16141</v>
      </c>
      <c r="G5578" s="183" t="s">
        <v>16145</v>
      </c>
      <c r="H5578" t="s">
        <v>16146</v>
      </c>
    </row>
    <row r="5579" spans="1:8" x14ac:dyDescent="0.2">
      <c r="A5579" s="183" t="s">
        <v>14360</v>
      </c>
      <c r="B5579" t="s">
        <v>14361</v>
      </c>
      <c r="C5579">
        <v>63</v>
      </c>
      <c r="D5579" s="221" t="s">
        <v>3057</v>
      </c>
      <c r="E5579" s="186">
        <v>46293</v>
      </c>
      <c r="F5579" t="s">
        <v>16141</v>
      </c>
      <c r="G5579" s="183" t="s">
        <v>16145</v>
      </c>
      <c r="H5579" t="s">
        <v>16146</v>
      </c>
    </row>
    <row r="5580" spans="1:8" x14ac:dyDescent="0.2">
      <c r="A5580" s="183" t="s">
        <v>14362</v>
      </c>
      <c r="B5580" t="s">
        <v>14363</v>
      </c>
      <c r="C5580">
        <v>19</v>
      </c>
      <c r="D5580" s="221" t="s">
        <v>3057</v>
      </c>
      <c r="E5580" s="186">
        <v>46293</v>
      </c>
      <c r="F5580" t="s">
        <v>16141</v>
      </c>
      <c r="G5580" s="183" t="s">
        <v>16145</v>
      </c>
      <c r="H5580" t="s">
        <v>16146</v>
      </c>
    </row>
    <row r="5581" spans="1:8" x14ac:dyDescent="0.2">
      <c r="A5581" s="183" t="s">
        <v>14364</v>
      </c>
      <c r="B5581" t="s">
        <v>14365</v>
      </c>
      <c r="C5581">
        <v>0</v>
      </c>
      <c r="D5581" s="221" t="s">
        <v>3057</v>
      </c>
      <c r="E5581" s="186">
        <v>46293</v>
      </c>
      <c r="F5581" t="s">
        <v>16141</v>
      </c>
      <c r="G5581" s="183" t="s">
        <v>16145</v>
      </c>
      <c r="H5581" t="s">
        <v>16146</v>
      </c>
    </row>
    <row r="5582" spans="1:8" x14ac:dyDescent="0.2">
      <c r="A5582" s="183" t="s">
        <v>14366</v>
      </c>
      <c r="B5582" t="s">
        <v>14367</v>
      </c>
      <c r="C5582">
        <v>0</v>
      </c>
      <c r="D5582" s="221" t="s">
        <v>3057</v>
      </c>
      <c r="E5582" s="186">
        <v>46293</v>
      </c>
      <c r="F5582" t="s">
        <v>16141</v>
      </c>
      <c r="G5582" s="183" t="s">
        <v>16145</v>
      </c>
      <c r="H5582" t="s">
        <v>16146</v>
      </c>
    </row>
    <row r="5583" spans="1:8" x14ac:dyDescent="0.2">
      <c r="A5583" s="183" t="s">
        <v>14368</v>
      </c>
      <c r="B5583" t="s">
        <v>14369</v>
      </c>
      <c r="C5583">
        <v>0</v>
      </c>
      <c r="D5583" s="221" t="s">
        <v>3057</v>
      </c>
      <c r="E5583" s="186">
        <v>46293</v>
      </c>
      <c r="F5583" t="s">
        <v>16141</v>
      </c>
      <c r="G5583" s="183" t="s">
        <v>16145</v>
      </c>
      <c r="H5583" t="s">
        <v>16146</v>
      </c>
    </row>
    <row r="5584" spans="1:8" x14ac:dyDescent="0.2">
      <c r="A5584" s="183" t="s">
        <v>14370</v>
      </c>
      <c r="B5584" t="s">
        <v>14371</v>
      </c>
      <c r="C5584">
        <v>0</v>
      </c>
      <c r="D5584" s="221" t="s">
        <v>3057</v>
      </c>
      <c r="E5584" s="186">
        <v>46293</v>
      </c>
      <c r="F5584" t="s">
        <v>16141</v>
      </c>
      <c r="G5584" s="183" t="s">
        <v>16145</v>
      </c>
      <c r="H5584" t="s">
        <v>16146</v>
      </c>
    </row>
    <row r="5585" spans="1:8" x14ac:dyDescent="0.2">
      <c r="A5585" s="183" t="s">
        <v>14372</v>
      </c>
      <c r="B5585" t="s">
        <v>14373</v>
      </c>
      <c r="C5585">
        <v>0</v>
      </c>
      <c r="D5585" s="221" t="s">
        <v>3057</v>
      </c>
      <c r="E5585" s="186">
        <v>46293</v>
      </c>
      <c r="F5585" t="s">
        <v>16141</v>
      </c>
      <c r="G5585" s="183" t="s">
        <v>16145</v>
      </c>
      <c r="H5585" t="s">
        <v>16146</v>
      </c>
    </row>
    <row r="5586" spans="1:8" x14ac:dyDescent="0.2">
      <c r="A5586" s="183" t="s">
        <v>14374</v>
      </c>
      <c r="B5586" t="s">
        <v>14375</v>
      </c>
      <c r="C5586">
        <v>0</v>
      </c>
      <c r="D5586" s="221" t="s">
        <v>3057</v>
      </c>
      <c r="E5586" s="186">
        <v>46293</v>
      </c>
      <c r="F5586" t="s">
        <v>16141</v>
      </c>
      <c r="G5586" s="183" t="s">
        <v>16145</v>
      </c>
      <c r="H5586" t="s">
        <v>16146</v>
      </c>
    </row>
    <row r="5587" spans="1:8" x14ac:dyDescent="0.2">
      <c r="A5587" s="183" t="s">
        <v>9458</v>
      </c>
      <c r="B5587" t="s">
        <v>9459</v>
      </c>
      <c r="C5587">
        <v>11</v>
      </c>
      <c r="D5587" s="221" t="s">
        <v>3057</v>
      </c>
      <c r="E5587" s="186">
        <v>46293</v>
      </c>
      <c r="F5587" t="s">
        <v>16141</v>
      </c>
      <c r="G5587" s="183" t="s">
        <v>16142</v>
      </c>
      <c r="H5587" t="s">
        <v>16143</v>
      </c>
    </row>
    <row r="5588" spans="1:8" x14ac:dyDescent="0.2">
      <c r="A5588" s="183" t="s">
        <v>9460</v>
      </c>
      <c r="B5588" t="s">
        <v>9461</v>
      </c>
      <c r="C5588">
        <v>9</v>
      </c>
      <c r="D5588" s="221" t="s">
        <v>3057</v>
      </c>
      <c r="E5588" s="186">
        <v>46293</v>
      </c>
      <c r="F5588" t="s">
        <v>16141</v>
      </c>
      <c r="G5588" s="183" t="s">
        <v>16142</v>
      </c>
      <c r="H5588" t="s">
        <v>16143</v>
      </c>
    </row>
    <row r="5589" spans="1:8" x14ac:dyDescent="0.2">
      <c r="A5589" s="183" t="s">
        <v>9462</v>
      </c>
      <c r="B5589" t="s">
        <v>9463</v>
      </c>
      <c r="C5589">
        <v>9</v>
      </c>
      <c r="D5589" s="221" t="s">
        <v>3057</v>
      </c>
      <c r="E5589" s="186">
        <v>46293</v>
      </c>
      <c r="F5589" t="s">
        <v>16141</v>
      </c>
      <c r="G5589" s="183" t="s">
        <v>16142</v>
      </c>
      <c r="H5589" t="s">
        <v>16143</v>
      </c>
    </row>
    <row r="5590" spans="1:8" x14ac:dyDescent="0.2">
      <c r="A5590" s="183" t="s">
        <v>9464</v>
      </c>
      <c r="B5590" t="s">
        <v>9465</v>
      </c>
      <c r="C5590">
        <v>5</v>
      </c>
      <c r="D5590" s="221" t="s">
        <v>3057</v>
      </c>
      <c r="E5590" s="186">
        <v>46293</v>
      </c>
      <c r="F5590" t="s">
        <v>16141</v>
      </c>
      <c r="G5590" s="183" t="s">
        <v>16142</v>
      </c>
      <c r="H5590" t="s">
        <v>16143</v>
      </c>
    </row>
    <row r="5591" spans="1:8" x14ac:dyDescent="0.2">
      <c r="A5591" s="183" t="s">
        <v>9466</v>
      </c>
      <c r="B5591" t="s">
        <v>9467</v>
      </c>
      <c r="C5591">
        <v>8</v>
      </c>
      <c r="D5591" s="221" t="s">
        <v>3057</v>
      </c>
      <c r="E5591" s="186">
        <v>46293</v>
      </c>
      <c r="F5591" t="s">
        <v>16141</v>
      </c>
      <c r="G5591" s="183" t="s">
        <v>16142</v>
      </c>
      <c r="H5591" t="s">
        <v>16143</v>
      </c>
    </row>
    <row r="5592" spans="1:8" x14ac:dyDescent="0.2">
      <c r="A5592" s="183" t="s">
        <v>9468</v>
      </c>
      <c r="B5592" t="s">
        <v>9469</v>
      </c>
      <c r="C5592">
        <v>4</v>
      </c>
      <c r="D5592" s="221" t="s">
        <v>3057</v>
      </c>
      <c r="E5592" s="186">
        <v>46293</v>
      </c>
      <c r="F5592" t="s">
        <v>16141</v>
      </c>
      <c r="G5592" s="183" t="s">
        <v>16142</v>
      </c>
      <c r="H5592" t="s">
        <v>16143</v>
      </c>
    </row>
    <row r="5593" spans="1:8" x14ac:dyDescent="0.2">
      <c r="A5593" s="183" t="s">
        <v>9470</v>
      </c>
      <c r="B5593" t="s">
        <v>9471</v>
      </c>
      <c r="C5593">
        <v>3</v>
      </c>
      <c r="D5593" s="221" t="s">
        <v>3057</v>
      </c>
      <c r="E5593" s="186">
        <v>46293</v>
      </c>
      <c r="F5593" t="s">
        <v>16141</v>
      </c>
      <c r="G5593" s="183" t="s">
        <v>16142</v>
      </c>
      <c r="H5593" t="s">
        <v>16143</v>
      </c>
    </row>
    <row r="5594" spans="1:8" x14ac:dyDescent="0.2">
      <c r="A5594" s="183" t="s">
        <v>9472</v>
      </c>
      <c r="B5594" t="s">
        <v>9473</v>
      </c>
      <c r="C5594">
        <v>5</v>
      </c>
      <c r="D5594" s="221" t="s">
        <v>3057</v>
      </c>
      <c r="E5594" s="186">
        <v>46293</v>
      </c>
      <c r="F5594" t="s">
        <v>16141</v>
      </c>
      <c r="G5594" s="183" t="s">
        <v>16142</v>
      </c>
      <c r="H5594" t="s">
        <v>16143</v>
      </c>
    </row>
    <row r="5595" spans="1:8" x14ac:dyDescent="0.2">
      <c r="A5595" s="183" t="s">
        <v>9474</v>
      </c>
      <c r="B5595" t="s">
        <v>9475</v>
      </c>
      <c r="C5595">
        <v>6</v>
      </c>
      <c r="D5595" s="221" t="s">
        <v>3057</v>
      </c>
      <c r="E5595" s="186">
        <v>46293</v>
      </c>
      <c r="F5595" t="s">
        <v>16141</v>
      </c>
      <c r="G5595" s="183" t="s">
        <v>16142</v>
      </c>
      <c r="H5595" t="s">
        <v>16143</v>
      </c>
    </row>
    <row r="5596" spans="1:8" x14ac:dyDescent="0.2">
      <c r="A5596" s="183" t="s">
        <v>9476</v>
      </c>
      <c r="B5596" t="s">
        <v>9477</v>
      </c>
      <c r="C5596">
        <v>7</v>
      </c>
      <c r="D5596" s="221" t="s">
        <v>3057</v>
      </c>
      <c r="E5596" s="186">
        <v>46293</v>
      </c>
      <c r="F5596" t="s">
        <v>16141</v>
      </c>
      <c r="G5596" s="183" t="s">
        <v>16142</v>
      </c>
      <c r="H5596" t="s">
        <v>16143</v>
      </c>
    </row>
    <row r="5597" spans="1:8" x14ac:dyDescent="0.2">
      <c r="A5597" s="183" t="s">
        <v>9478</v>
      </c>
      <c r="B5597" t="s">
        <v>9479</v>
      </c>
      <c r="C5597">
        <v>4</v>
      </c>
      <c r="D5597" s="221" t="s">
        <v>3057</v>
      </c>
      <c r="E5597" s="186">
        <v>46293</v>
      </c>
      <c r="F5597" t="s">
        <v>16141</v>
      </c>
      <c r="G5597" s="183" t="s">
        <v>16142</v>
      </c>
      <c r="H5597" t="s">
        <v>16143</v>
      </c>
    </row>
    <row r="5598" spans="1:8" x14ac:dyDescent="0.2">
      <c r="A5598" s="183" t="s">
        <v>9480</v>
      </c>
      <c r="B5598" t="s">
        <v>9481</v>
      </c>
      <c r="C5598">
        <v>8</v>
      </c>
      <c r="D5598" s="221" t="s">
        <v>3057</v>
      </c>
      <c r="E5598" s="186">
        <v>46293</v>
      </c>
      <c r="F5598" t="s">
        <v>16141</v>
      </c>
      <c r="G5598" s="183" t="s">
        <v>16142</v>
      </c>
      <c r="H5598" t="s">
        <v>16143</v>
      </c>
    </row>
    <row r="5599" spans="1:8" x14ac:dyDescent="0.2">
      <c r="A5599" s="183" t="s">
        <v>9482</v>
      </c>
      <c r="B5599" t="s">
        <v>9483</v>
      </c>
      <c r="C5599">
        <v>5</v>
      </c>
      <c r="D5599" s="221" t="s">
        <v>3057</v>
      </c>
      <c r="E5599" s="186">
        <v>46293</v>
      </c>
      <c r="F5599" t="s">
        <v>16141</v>
      </c>
      <c r="G5599" s="183" t="s">
        <v>16142</v>
      </c>
      <c r="H5599" t="s">
        <v>16143</v>
      </c>
    </row>
    <row r="5600" spans="1:8" x14ac:dyDescent="0.2">
      <c r="A5600" s="183" t="s">
        <v>9484</v>
      </c>
      <c r="B5600" t="s">
        <v>9485</v>
      </c>
      <c r="C5600">
        <v>8</v>
      </c>
      <c r="D5600" s="221" t="s">
        <v>3057</v>
      </c>
      <c r="E5600" s="186">
        <v>46293</v>
      </c>
      <c r="F5600" t="s">
        <v>16141</v>
      </c>
      <c r="G5600" s="183" t="s">
        <v>16142</v>
      </c>
      <c r="H5600" t="s">
        <v>16143</v>
      </c>
    </row>
    <row r="5601" spans="1:8" x14ac:dyDescent="0.2">
      <c r="A5601" s="183" t="s">
        <v>9486</v>
      </c>
      <c r="B5601" t="s">
        <v>9487</v>
      </c>
      <c r="C5601">
        <v>5</v>
      </c>
      <c r="D5601" s="221" t="s">
        <v>3057</v>
      </c>
      <c r="E5601" s="186">
        <v>46293</v>
      </c>
      <c r="F5601" t="s">
        <v>16141</v>
      </c>
      <c r="G5601" s="183" t="s">
        <v>16142</v>
      </c>
      <c r="H5601" t="s">
        <v>16143</v>
      </c>
    </row>
    <row r="5602" spans="1:8" x14ac:dyDescent="0.2">
      <c r="A5602" s="183" t="s">
        <v>9488</v>
      </c>
      <c r="B5602" t="s">
        <v>9489</v>
      </c>
      <c r="C5602">
        <v>2</v>
      </c>
      <c r="D5602" s="221" t="s">
        <v>3057</v>
      </c>
      <c r="E5602" s="186">
        <v>46293</v>
      </c>
      <c r="F5602" t="s">
        <v>16141</v>
      </c>
      <c r="G5602" s="183" t="s">
        <v>16142</v>
      </c>
      <c r="H5602" t="s">
        <v>16143</v>
      </c>
    </row>
    <row r="5603" spans="1:8" x14ac:dyDescent="0.2">
      <c r="A5603" s="183" t="s">
        <v>9490</v>
      </c>
      <c r="B5603" t="s">
        <v>9491</v>
      </c>
      <c r="C5603">
        <v>9</v>
      </c>
      <c r="D5603" s="221" t="s">
        <v>3057</v>
      </c>
      <c r="E5603" s="186">
        <v>46293</v>
      </c>
      <c r="F5603" t="s">
        <v>16141</v>
      </c>
      <c r="G5603" s="183" t="s">
        <v>16142</v>
      </c>
      <c r="H5603" t="s">
        <v>16143</v>
      </c>
    </row>
    <row r="5604" spans="1:8" x14ac:dyDescent="0.2">
      <c r="A5604" s="183" t="s">
        <v>9492</v>
      </c>
      <c r="B5604" t="s">
        <v>9493</v>
      </c>
      <c r="C5604">
        <v>4</v>
      </c>
      <c r="D5604" s="221" t="s">
        <v>3057</v>
      </c>
      <c r="E5604" s="186">
        <v>46293</v>
      </c>
      <c r="F5604" t="s">
        <v>16141</v>
      </c>
      <c r="G5604" s="183" t="s">
        <v>16142</v>
      </c>
      <c r="H5604" t="s">
        <v>16143</v>
      </c>
    </row>
    <row r="5605" spans="1:8" x14ac:dyDescent="0.2">
      <c r="A5605" s="183" t="s">
        <v>9494</v>
      </c>
      <c r="B5605" t="s">
        <v>9495</v>
      </c>
      <c r="C5605">
        <v>4</v>
      </c>
      <c r="D5605" s="221" t="s">
        <v>3057</v>
      </c>
      <c r="E5605" s="186">
        <v>46293</v>
      </c>
      <c r="F5605" t="s">
        <v>16141</v>
      </c>
      <c r="G5605" s="183" t="s">
        <v>16142</v>
      </c>
      <c r="H5605" t="s">
        <v>16143</v>
      </c>
    </row>
    <row r="5606" spans="1:8" x14ac:dyDescent="0.2">
      <c r="A5606" s="183" t="s">
        <v>9496</v>
      </c>
      <c r="B5606" t="s">
        <v>5354</v>
      </c>
      <c r="C5606">
        <v>60</v>
      </c>
      <c r="D5606" s="221" t="s">
        <v>3057</v>
      </c>
      <c r="E5606" s="186">
        <v>46293</v>
      </c>
      <c r="F5606" t="s">
        <v>16141</v>
      </c>
      <c r="G5606" s="183" t="s">
        <v>16142</v>
      </c>
      <c r="H5606" t="s">
        <v>16143</v>
      </c>
    </row>
    <row r="5607" spans="1:8" x14ac:dyDescent="0.2">
      <c r="A5607" s="183" t="s">
        <v>5355</v>
      </c>
      <c r="B5607" t="s">
        <v>9497</v>
      </c>
      <c r="C5607">
        <v>14</v>
      </c>
      <c r="D5607" s="221" t="s">
        <v>3057</v>
      </c>
      <c r="E5607" s="186">
        <v>46293</v>
      </c>
      <c r="F5607" t="s">
        <v>16141</v>
      </c>
      <c r="G5607" s="183" t="s">
        <v>16142</v>
      </c>
      <c r="H5607" t="s">
        <v>16143</v>
      </c>
    </row>
    <row r="5608" spans="1:8" x14ac:dyDescent="0.2">
      <c r="A5608" s="183" t="s">
        <v>14376</v>
      </c>
      <c r="B5608" t="s">
        <v>14377</v>
      </c>
      <c r="C5608">
        <v>10</v>
      </c>
      <c r="D5608" s="221" t="s">
        <v>3057</v>
      </c>
      <c r="E5608" s="186">
        <v>46293</v>
      </c>
      <c r="F5608" t="s">
        <v>16141</v>
      </c>
      <c r="G5608" s="183" t="s">
        <v>16145</v>
      </c>
      <c r="H5608" t="s">
        <v>16146</v>
      </c>
    </row>
    <row r="5609" spans="1:8" x14ac:dyDescent="0.2">
      <c r="A5609" s="183" t="s">
        <v>14378</v>
      </c>
      <c r="B5609" t="s">
        <v>14379</v>
      </c>
      <c r="C5609">
        <v>6</v>
      </c>
      <c r="D5609" s="221" t="s">
        <v>3057</v>
      </c>
      <c r="E5609" s="186">
        <v>46293</v>
      </c>
      <c r="F5609" t="s">
        <v>16141</v>
      </c>
      <c r="G5609" s="183" t="s">
        <v>16145</v>
      </c>
      <c r="H5609" t="s">
        <v>16146</v>
      </c>
    </row>
    <row r="5610" spans="1:8" x14ac:dyDescent="0.2">
      <c r="A5610" s="183" t="s">
        <v>14380</v>
      </c>
      <c r="B5610" t="s">
        <v>14381</v>
      </c>
      <c r="C5610">
        <v>7</v>
      </c>
      <c r="D5610" s="221" t="s">
        <v>3057</v>
      </c>
      <c r="E5610" s="186">
        <v>46293</v>
      </c>
      <c r="F5610" t="s">
        <v>16141</v>
      </c>
      <c r="G5610" s="183" t="s">
        <v>16145</v>
      </c>
      <c r="H5610" t="s">
        <v>16146</v>
      </c>
    </row>
    <row r="5611" spans="1:8" x14ac:dyDescent="0.2">
      <c r="A5611" s="183" t="s">
        <v>14382</v>
      </c>
      <c r="B5611" t="s">
        <v>14383</v>
      </c>
      <c r="C5611">
        <v>8</v>
      </c>
      <c r="D5611" s="221" t="s">
        <v>3057</v>
      </c>
      <c r="E5611" s="186">
        <v>46293</v>
      </c>
      <c r="F5611" t="s">
        <v>16141</v>
      </c>
      <c r="G5611" s="183" t="s">
        <v>16145</v>
      </c>
      <c r="H5611" t="s">
        <v>16146</v>
      </c>
    </row>
    <row r="5612" spans="1:8" x14ac:dyDescent="0.2">
      <c r="A5612" s="183" t="s">
        <v>14384</v>
      </c>
      <c r="B5612" t="s">
        <v>14385</v>
      </c>
      <c r="C5612">
        <v>2</v>
      </c>
      <c r="D5612" s="221" t="s">
        <v>3057</v>
      </c>
      <c r="E5612" s="186">
        <v>46293</v>
      </c>
      <c r="F5612" t="s">
        <v>16141</v>
      </c>
      <c r="G5612" s="183" t="s">
        <v>16145</v>
      </c>
      <c r="H5612" t="s">
        <v>16146</v>
      </c>
    </row>
    <row r="5613" spans="1:8" x14ac:dyDescent="0.2">
      <c r="A5613" s="183" t="s">
        <v>14386</v>
      </c>
      <c r="B5613" t="s">
        <v>14387</v>
      </c>
      <c r="C5613">
        <v>17</v>
      </c>
      <c r="D5613" s="221" t="s">
        <v>3057</v>
      </c>
      <c r="E5613" s="186">
        <v>46293</v>
      </c>
      <c r="F5613" t="s">
        <v>16141</v>
      </c>
      <c r="G5613" s="183" t="s">
        <v>16145</v>
      </c>
      <c r="H5613" t="s">
        <v>16146</v>
      </c>
    </row>
    <row r="5614" spans="1:8" x14ac:dyDescent="0.2">
      <c r="A5614" s="183" t="s">
        <v>14388</v>
      </c>
      <c r="B5614" t="s">
        <v>14389</v>
      </c>
      <c r="C5614">
        <v>4</v>
      </c>
      <c r="D5614" s="221" t="s">
        <v>3057</v>
      </c>
      <c r="E5614" s="186">
        <v>46293</v>
      </c>
      <c r="F5614" t="s">
        <v>16141</v>
      </c>
      <c r="G5614" s="183" t="s">
        <v>16145</v>
      </c>
      <c r="H5614" t="s">
        <v>16146</v>
      </c>
    </row>
    <row r="5615" spans="1:8" x14ac:dyDescent="0.2">
      <c r="A5615" s="183" t="s">
        <v>14390</v>
      </c>
      <c r="B5615" t="s">
        <v>14391</v>
      </c>
      <c r="C5615">
        <v>2</v>
      </c>
      <c r="D5615" s="221" t="s">
        <v>3057</v>
      </c>
      <c r="E5615" s="186">
        <v>46293</v>
      </c>
      <c r="F5615" t="s">
        <v>16141</v>
      </c>
      <c r="G5615" s="183" t="s">
        <v>16145</v>
      </c>
      <c r="H5615" t="s">
        <v>16146</v>
      </c>
    </row>
    <row r="5616" spans="1:8" x14ac:dyDescent="0.2">
      <c r="A5616" s="183" t="s">
        <v>14392</v>
      </c>
      <c r="B5616" t="s">
        <v>14393</v>
      </c>
      <c r="C5616">
        <v>22</v>
      </c>
      <c r="D5616" s="221" t="s">
        <v>3057</v>
      </c>
      <c r="E5616" s="186">
        <v>46293</v>
      </c>
      <c r="F5616" t="s">
        <v>16141</v>
      </c>
      <c r="G5616" s="183" t="s">
        <v>16145</v>
      </c>
      <c r="H5616" t="s">
        <v>16146</v>
      </c>
    </row>
    <row r="5617" spans="1:8" x14ac:dyDescent="0.2">
      <c r="A5617" s="183" t="s">
        <v>14394</v>
      </c>
      <c r="B5617" t="s">
        <v>14395</v>
      </c>
      <c r="C5617">
        <v>11</v>
      </c>
      <c r="D5617" s="221" t="s">
        <v>3057</v>
      </c>
      <c r="E5617" s="186">
        <v>46293</v>
      </c>
      <c r="F5617" t="s">
        <v>16141</v>
      </c>
      <c r="G5617" s="183" t="s">
        <v>16145</v>
      </c>
      <c r="H5617" t="s">
        <v>16146</v>
      </c>
    </row>
    <row r="5618" spans="1:8" x14ac:dyDescent="0.2">
      <c r="A5618" s="183" t="s">
        <v>14396</v>
      </c>
      <c r="B5618" t="s">
        <v>14397</v>
      </c>
      <c r="C5618">
        <v>16</v>
      </c>
      <c r="D5618" s="221" t="s">
        <v>3057</v>
      </c>
      <c r="E5618" s="186">
        <v>46293</v>
      </c>
      <c r="F5618" t="s">
        <v>16141</v>
      </c>
      <c r="G5618" s="183" t="s">
        <v>16145</v>
      </c>
      <c r="H5618" t="s">
        <v>16146</v>
      </c>
    </row>
    <row r="5619" spans="1:8" x14ac:dyDescent="0.2">
      <c r="A5619" s="183" t="s">
        <v>14398</v>
      </c>
      <c r="B5619" t="s">
        <v>14399</v>
      </c>
      <c r="C5619">
        <v>15</v>
      </c>
      <c r="D5619" s="221" t="s">
        <v>3057</v>
      </c>
      <c r="E5619" s="186">
        <v>46293</v>
      </c>
      <c r="F5619" t="s">
        <v>16141</v>
      </c>
      <c r="G5619" s="183" t="s">
        <v>16145</v>
      </c>
      <c r="H5619" t="s">
        <v>16146</v>
      </c>
    </row>
    <row r="5620" spans="1:8" x14ac:dyDescent="0.2">
      <c r="A5620" s="183" t="s">
        <v>14400</v>
      </c>
      <c r="B5620" t="s">
        <v>14401</v>
      </c>
      <c r="C5620">
        <v>5</v>
      </c>
      <c r="D5620" s="221" t="s">
        <v>3057</v>
      </c>
      <c r="E5620" s="186">
        <v>46293</v>
      </c>
      <c r="F5620" t="s">
        <v>16141</v>
      </c>
      <c r="G5620" s="183" t="s">
        <v>16145</v>
      </c>
      <c r="H5620" t="s">
        <v>16146</v>
      </c>
    </row>
    <row r="5621" spans="1:8" x14ac:dyDescent="0.2">
      <c r="A5621" s="183" t="s">
        <v>14402</v>
      </c>
      <c r="B5621" t="s">
        <v>14403</v>
      </c>
      <c r="C5621">
        <v>15</v>
      </c>
      <c r="D5621" s="221" t="s">
        <v>3057</v>
      </c>
      <c r="E5621" s="186">
        <v>46293</v>
      </c>
      <c r="F5621" t="s">
        <v>16141</v>
      </c>
      <c r="G5621" s="183" t="s">
        <v>16145</v>
      </c>
      <c r="H5621" t="s">
        <v>16146</v>
      </c>
    </row>
    <row r="5622" spans="1:8" x14ac:dyDescent="0.2">
      <c r="A5622" s="183" t="s">
        <v>14404</v>
      </c>
      <c r="B5622" t="s">
        <v>14405</v>
      </c>
      <c r="C5622">
        <v>12</v>
      </c>
      <c r="D5622" s="221" t="s">
        <v>3057</v>
      </c>
      <c r="E5622" s="186">
        <v>46293</v>
      </c>
      <c r="F5622" t="s">
        <v>16141</v>
      </c>
      <c r="G5622" s="183" t="s">
        <v>16145</v>
      </c>
      <c r="H5622" t="s">
        <v>16146</v>
      </c>
    </row>
    <row r="5623" spans="1:8" x14ac:dyDescent="0.2">
      <c r="A5623" s="183" t="s">
        <v>14406</v>
      </c>
      <c r="B5623" t="s">
        <v>14407</v>
      </c>
      <c r="C5623">
        <v>9</v>
      </c>
      <c r="D5623" s="221" t="s">
        <v>3057</v>
      </c>
      <c r="E5623" s="186">
        <v>46293</v>
      </c>
      <c r="F5623" t="s">
        <v>16141</v>
      </c>
      <c r="G5623" s="183" t="s">
        <v>16145</v>
      </c>
      <c r="H5623" t="s">
        <v>16146</v>
      </c>
    </row>
    <row r="5624" spans="1:8" x14ac:dyDescent="0.2">
      <c r="A5624" s="183" t="s">
        <v>14408</v>
      </c>
      <c r="B5624" t="s">
        <v>14409</v>
      </c>
      <c r="C5624">
        <v>8</v>
      </c>
      <c r="D5624" s="221" t="s">
        <v>3057</v>
      </c>
      <c r="E5624" s="186">
        <v>46293</v>
      </c>
      <c r="F5624" t="s">
        <v>16141</v>
      </c>
      <c r="G5624" s="183" t="s">
        <v>16145</v>
      </c>
      <c r="H5624" t="s">
        <v>16146</v>
      </c>
    </row>
    <row r="5625" spans="1:8" x14ac:dyDescent="0.2">
      <c r="A5625" s="183" t="s">
        <v>14410</v>
      </c>
      <c r="B5625" t="s">
        <v>14411</v>
      </c>
      <c r="C5625">
        <v>12</v>
      </c>
      <c r="D5625" s="221" t="s">
        <v>3057</v>
      </c>
      <c r="E5625" s="186">
        <v>46293</v>
      </c>
      <c r="F5625" t="s">
        <v>16141</v>
      </c>
      <c r="G5625" s="183" t="s">
        <v>16145</v>
      </c>
      <c r="H5625" t="s">
        <v>16146</v>
      </c>
    </row>
    <row r="5626" spans="1:8" x14ac:dyDescent="0.2">
      <c r="A5626" s="183" t="s">
        <v>14412</v>
      </c>
      <c r="B5626" t="s">
        <v>14413</v>
      </c>
      <c r="C5626">
        <v>5</v>
      </c>
      <c r="D5626" s="221" t="s">
        <v>3057</v>
      </c>
      <c r="E5626" s="186">
        <v>46293</v>
      </c>
      <c r="F5626" t="s">
        <v>16141</v>
      </c>
      <c r="G5626" s="183" t="s">
        <v>16145</v>
      </c>
      <c r="H5626" t="s">
        <v>16146</v>
      </c>
    </row>
    <row r="5627" spans="1:8" x14ac:dyDescent="0.2">
      <c r="A5627" s="183" t="s">
        <v>14414</v>
      </c>
      <c r="B5627" t="s">
        <v>14415</v>
      </c>
      <c r="C5627">
        <v>5</v>
      </c>
      <c r="D5627" s="221" t="s">
        <v>3057</v>
      </c>
      <c r="E5627" s="186">
        <v>46293</v>
      </c>
      <c r="F5627" t="s">
        <v>16141</v>
      </c>
      <c r="G5627" s="183" t="s">
        <v>16145</v>
      </c>
      <c r="H5627" t="s">
        <v>16146</v>
      </c>
    </row>
    <row r="5628" spans="1:8" x14ac:dyDescent="0.2">
      <c r="A5628" s="183" t="s">
        <v>14416</v>
      </c>
      <c r="B5628" t="s">
        <v>14417</v>
      </c>
      <c r="C5628">
        <v>4</v>
      </c>
      <c r="D5628" s="221" t="s">
        <v>3057</v>
      </c>
      <c r="E5628" s="186">
        <v>46293</v>
      </c>
      <c r="F5628" t="s">
        <v>16141</v>
      </c>
      <c r="G5628" s="183" t="s">
        <v>16145</v>
      </c>
      <c r="H5628" t="s">
        <v>16146</v>
      </c>
    </row>
    <row r="5629" spans="1:8" x14ac:dyDescent="0.2">
      <c r="A5629" s="183" t="s">
        <v>14418</v>
      </c>
      <c r="B5629" t="s">
        <v>14419</v>
      </c>
      <c r="C5629">
        <v>5</v>
      </c>
      <c r="D5629" s="221" t="s">
        <v>3057</v>
      </c>
      <c r="E5629" s="186">
        <v>46293</v>
      </c>
      <c r="F5629" t="s">
        <v>16141</v>
      </c>
      <c r="G5629" s="183" t="s">
        <v>16145</v>
      </c>
      <c r="H5629" t="s">
        <v>16146</v>
      </c>
    </row>
    <row r="5630" spans="1:8" x14ac:dyDescent="0.2">
      <c r="A5630" s="183" t="s">
        <v>14420</v>
      </c>
      <c r="B5630" t="s">
        <v>14421</v>
      </c>
      <c r="C5630">
        <v>125</v>
      </c>
      <c r="D5630" s="221" t="s">
        <v>3057</v>
      </c>
      <c r="E5630" s="186">
        <v>46293</v>
      </c>
      <c r="F5630" t="s">
        <v>16141</v>
      </c>
      <c r="G5630" s="183" t="s">
        <v>16145</v>
      </c>
      <c r="H5630" t="s">
        <v>16146</v>
      </c>
    </row>
    <row r="5631" spans="1:8" x14ac:dyDescent="0.2">
      <c r="A5631" s="183" t="s">
        <v>14422</v>
      </c>
      <c r="B5631" t="s">
        <v>14423</v>
      </c>
      <c r="C5631">
        <v>51</v>
      </c>
      <c r="D5631" s="221" t="s">
        <v>3057</v>
      </c>
      <c r="E5631" s="186">
        <v>46293</v>
      </c>
      <c r="F5631" t="s">
        <v>16141</v>
      </c>
      <c r="G5631" s="183" t="s">
        <v>16145</v>
      </c>
      <c r="H5631" t="s">
        <v>16146</v>
      </c>
    </row>
    <row r="5632" spans="1:8" x14ac:dyDescent="0.2">
      <c r="A5632" s="183" t="s">
        <v>14424</v>
      </c>
      <c r="B5632" t="s">
        <v>14425</v>
      </c>
      <c r="C5632">
        <v>29</v>
      </c>
      <c r="D5632" s="221" t="s">
        <v>3057</v>
      </c>
      <c r="E5632" s="186">
        <v>46293</v>
      </c>
      <c r="F5632" t="s">
        <v>16141</v>
      </c>
      <c r="G5632" s="183" t="s">
        <v>16145</v>
      </c>
      <c r="H5632" t="s">
        <v>16146</v>
      </c>
    </row>
    <row r="5633" spans="1:8" x14ac:dyDescent="0.2">
      <c r="A5633" s="183" t="s">
        <v>14426</v>
      </c>
      <c r="B5633" t="s">
        <v>14427</v>
      </c>
      <c r="C5633">
        <v>28</v>
      </c>
      <c r="D5633" s="221" t="s">
        <v>3057</v>
      </c>
      <c r="E5633" s="186">
        <v>46293</v>
      </c>
      <c r="F5633" t="s">
        <v>16141</v>
      </c>
      <c r="G5633" s="183" t="s">
        <v>16145</v>
      </c>
      <c r="H5633" t="s">
        <v>16146</v>
      </c>
    </row>
    <row r="5634" spans="1:8" x14ac:dyDescent="0.2">
      <c r="A5634" s="183" t="s">
        <v>14428</v>
      </c>
      <c r="B5634" t="s">
        <v>14429</v>
      </c>
      <c r="C5634">
        <v>18</v>
      </c>
      <c r="D5634" s="221" t="s">
        <v>3057</v>
      </c>
      <c r="E5634" s="186">
        <v>46293</v>
      </c>
      <c r="F5634" t="s">
        <v>16141</v>
      </c>
      <c r="G5634" s="183" t="s">
        <v>16145</v>
      </c>
      <c r="H5634" t="s">
        <v>16146</v>
      </c>
    </row>
    <row r="5635" spans="1:8" x14ac:dyDescent="0.2">
      <c r="A5635" s="183" t="s">
        <v>14430</v>
      </c>
      <c r="B5635" t="s">
        <v>14431</v>
      </c>
      <c r="C5635">
        <v>10</v>
      </c>
      <c r="D5635" s="221" t="s">
        <v>3057</v>
      </c>
      <c r="E5635" s="186">
        <v>46293</v>
      </c>
      <c r="F5635" t="s">
        <v>16141</v>
      </c>
      <c r="G5635" s="183" t="s">
        <v>16145</v>
      </c>
      <c r="H5635" t="s">
        <v>16146</v>
      </c>
    </row>
    <row r="5636" spans="1:8" x14ac:dyDescent="0.2">
      <c r="A5636" s="183" t="s">
        <v>14432</v>
      </c>
      <c r="B5636" t="s">
        <v>14433</v>
      </c>
      <c r="C5636">
        <v>24</v>
      </c>
      <c r="D5636" s="221" t="s">
        <v>3057</v>
      </c>
      <c r="E5636" s="186">
        <v>46293</v>
      </c>
      <c r="F5636" t="s">
        <v>16141</v>
      </c>
      <c r="G5636" s="183" t="s">
        <v>16145</v>
      </c>
      <c r="H5636" t="s">
        <v>16146</v>
      </c>
    </row>
    <row r="5637" spans="1:8" x14ac:dyDescent="0.2">
      <c r="A5637" s="183" t="s">
        <v>14434</v>
      </c>
      <c r="B5637" t="s">
        <v>14435</v>
      </c>
      <c r="C5637">
        <v>0</v>
      </c>
      <c r="D5637" s="221" t="s">
        <v>3057</v>
      </c>
      <c r="E5637" s="186">
        <v>46293</v>
      </c>
      <c r="F5637" t="s">
        <v>16141</v>
      </c>
      <c r="G5637" s="183" t="s">
        <v>16145</v>
      </c>
      <c r="H5637" t="s">
        <v>16146</v>
      </c>
    </row>
    <row r="5638" spans="1:8" x14ac:dyDescent="0.2">
      <c r="A5638" s="183" t="s">
        <v>14436</v>
      </c>
      <c r="B5638" t="s">
        <v>14437</v>
      </c>
      <c r="C5638">
        <v>21</v>
      </c>
      <c r="D5638" s="221" t="s">
        <v>3057</v>
      </c>
      <c r="E5638" s="186">
        <v>46293</v>
      </c>
      <c r="F5638" t="s">
        <v>16141</v>
      </c>
      <c r="G5638" s="183" t="s">
        <v>16145</v>
      </c>
      <c r="H5638" t="s">
        <v>16146</v>
      </c>
    </row>
    <row r="5639" spans="1:8" x14ac:dyDescent="0.2">
      <c r="A5639" s="183" t="s">
        <v>14438</v>
      </c>
      <c r="B5639" t="s">
        <v>14439</v>
      </c>
      <c r="C5639">
        <v>25</v>
      </c>
      <c r="D5639" s="221" t="s">
        <v>3057</v>
      </c>
      <c r="E5639" s="186">
        <v>46293</v>
      </c>
      <c r="F5639" t="s">
        <v>16141</v>
      </c>
      <c r="G5639" s="183" t="s">
        <v>16145</v>
      </c>
      <c r="H5639" t="s">
        <v>16146</v>
      </c>
    </row>
    <row r="5640" spans="1:8" x14ac:dyDescent="0.2">
      <c r="A5640" s="183" t="s">
        <v>14440</v>
      </c>
      <c r="B5640" t="s">
        <v>14441</v>
      </c>
      <c r="C5640">
        <v>25</v>
      </c>
      <c r="D5640" s="221" t="s">
        <v>3057</v>
      </c>
      <c r="E5640" s="186">
        <v>46293</v>
      </c>
      <c r="F5640" t="s">
        <v>16141</v>
      </c>
      <c r="G5640" s="183" t="s">
        <v>16145</v>
      </c>
      <c r="H5640" t="s">
        <v>16146</v>
      </c>
    </row>
    <row r="5641" spans="1:8" x14ac:dyDescent="0.2">
      <c r="A5641" s="183" t="s">
        <v>14442</v>
      </c>
      <c r="B5641" t="s">
        <v>14443</v>
      </c>
      <c r="C5641">
        <v>3</v>
      </c>
      <c r="D5641" s="221" t="s">
        <v>3057</v>
      </c>
      <c r="E5641" s="186">
        <v>46293</v>
      </c>
      <c r="F5641" t="s">
        <v>16141</v>
      </c>
      <c r="G5641" s="183" t="s">
        <v>16145</v>
      </c>
      <c r="H5641" t="s">
        <v>16146</v>
      </c>
    </row>
    <row r="5642" spans="1:8" x14ac:dyDescent="0.2">
      <c r="A5642" s="183" t="s">
        <v>14444</v>
      </c>
      <c r="B5642" t="s">
        <v>14445</v>
      </c>
      <c r="C5642">
        <v>52</v>
      </c>
      <c r="D5642" s="221" t="s">
        <v>3057</v>
      </c>
      <c r="E5642" s="186">
        <v>46293</v>
      </c>
      <c r="F5642" t="s">
        <v>16141</v>
      </c>
      <c r="G5642" s="183" t="s">
        <v>16145</v>
      </c>
      <c r="H5642" t="s">
        <v>16146</v>
      </c>
    </row>
    <row r="5643" spans="1:8" x14ac:dyDescent="0.2">
      <c r="A5643" s="183" t="s">
        <v>14446</v>
      </c>
      <c r="B5643" t="s">
        <v>14447</v>
      </c>
      <c r="C5643">
        <v>37</v>
      </c>
      <c r="D5643" s="221" t="s">
        <v>3057</v>
      </c>
      <c r="E5643" s="186">
        <v>46293</v>
      </c>
      <c r="F5643" t="s">
        <v>16141</v>
      </c>
      <c r="G5643" s="183" t="s">
        <v>16145</v>
      </c>
      <c r="H5643" t="s">
        <v>16146</v>
      </c>
    </row>
    <row r="5644" spans="1:8" x14ac:dyDescent="0.2">
      <c r="A5644" s="183" t="s">
        <v>14448</v>
      </c>
      <c r="B5644" t="s">
        <v>14449</v>
      </c>
      <c r="C5644">
        <v>9</v>
      </c>
      <c r="D5644" s="221" t="s">
        <v>3057</v>
      </c>
      <c r="E5644" s="186">
        <v>46293</v>
      </c>
      <c r="F5644" t="s">
        <v>16141</v>
      </c>
      <c r="G5644" s="183" t="s">
        <v>16145</v>
      </c>
      <c r="H5644" t="s">
        <v>16146</v>
      </c>
    </row>
    <row r="5645" spans="1:8" x14ac:dyDescent="0.2">
      <c r="A5645" s="183" t="s">
        <v>14450</v>
      </c>
      <c r="B5645" t="s">
        <v>14451</v>
      </c>
      <c r="C5645">
        <v>0</v>
      </c>
      <c r="D5645" s="221" t="s">
        <v>3057</v>
      </c>
      <c r="E5645" s="186">
        <v>46293</v>
      </c>
      <c r="F5645" t="s">
        <v>16141</v>
      </c>
      <c r="G5645" s="183" t="s">
        <v>16145</v>
      </c>
      <c r="H5645" t="s">
        <v>16146</v>
      </c>
    </row>
    <row r="5646" spans="1:8" x14ac:dyDescent="0.2">
      <c r="A5646" s="183" t="s">
        <v>14452</v>
      </c>
      <c r="B5646" t="s">
        <v>14453</v>
      </c>
      <c r="C5646">
        <v>1</v>
      </c>
      <c r="D5646" s="221" t="s">
        <v>3057</v>
      </c>
      <c r="E5646" s="186">
        <v>46293</v>
      </c>
      <c r="F5646" t="s">
        <v>16141</v>
      </c>
      <c r="G5646" s="183" t="s">
        <v>16145</v>
      </c>
      <c r="H5646" t="s">
        <v>16146</v>
      </c>
    </row>
    <row r="5647" spans="1:8" x14ac:dyDescent="0.2">
      <c r="A5647" s="183" t="s">
        <v>14454</v>
      </c>
      <c r="B5647" t="s">
        <v>14455</v>
      </c>
      <c r="C5647">
        <v>8</v>
      </c>
      <c r="D5647" s="221" t="s">
        <v>3057</v>
      </c>
      <c r="E5647" s="186">
        <v>46293</v>
      </c>
      <c r="F5647" t="s">
        <v>16141</v>
      </c>
      <c r="G5647" s="183" t="s">
        <v>16145</v>
      </c>
      <c r="H5647" t="s">
        <v>16146</v>
      </c>
    </row>
    <row r="5648" spans="1:8" x14ac:dyDescent="0.2">
      <c r="A5648" s="183" t="s">
        <v>14456</v>
      </c>
      <c r="B5648" t="s">
        <v>14457</v>
      </c>
      <c r="C5648">
        <v>0</v>
      </c>
      <c r="D5648" s="221" t="s">
        <v>3057</v>
      </c>
      <c r="E5648" s="186">
        <v>46293</v>
      </c>
      <c r="F5648" t="s">
        <v>16141</v>
      </c>
      <c r="G5648" s="183" t="s">
        <v>16145</v>
      </c>
      <c r="H5648" t="s">
        <v>16146</v>
      </c>
    </row>
    <row r="5649" spans="1:8" x14ac:dyDescent="0.2">
      <c r="A5649" s="183" t="s">
        <v>14458</v>
      </c>
      <c r="B5649" t="s">
        <v>14459</v>
      </c>
      <c r="C5649">
        <v>6</v>
      </c>
      <c r="D5649" s="221" t="s">
        <v>3057</v>
      </c>
      <c r="E5649" s="186">
        <v>46293</v>
      </c>
      <c r="F5649" t="s">
        <v>16141</v>
      </c>
      <c r="G5649" s="183" t="s">
        <v>16145</v>
      </c>
      <c r="H5649" t="s">
        <v>16146</v>
      </c>
    </row>
    <row r="5650" spans="1:8" x14ac:dyDescent="0.2">
      <c r="A5650" s="183" t="s">
        <v>14460</v>
      </c>
      <c r="B5650" t="s">
        <v>14461</v>
      </c>
      <c r="C5650">
        <v>4</v>
      </c>
      <c r="D5650" s="221" t="s">
        <v>3057</v>
      </c>
      <c r="E5650" s="186">
        <v>46293</v>
      </c>
      <c r="F5650" t="s">
        <v>16141</v>
      </c>
      <c r="G5650" s="183" t="s">
        <v>16145</v>
      </c>
      <c r="H5650" t="s">
        <v>16146</v>
      </c>
    </row>
    <row r="5651" spans="1:8" x14ac:dyDescent="0.2">
      <c r="A5651" s="183" t="s">
        <v>14462</v>
      </c>
      <c r="B5651" t="s">
        <v>14463</v>
      </c>
      <c r="C5651">
        <v>14</v>
      </c>
      <c r="D5651" s="221" t="s">
        <v>3057</v>
      </c>
      <c r="E5651" s="186">
        <v>46293</v>
      </c>
      <c r="F5651" t="s">
        <v>16141</v>
      </c>
      <c r="G5651" s="183" t="s">
        <v>16145</v>
      </c>
      <c r="H5651" t="s">
        <v>16146</v>
      </c>
    </row>
    <row r="5652" spans="1:8" x14ac:dyDescent="0.2">
      <c r="A5652" s="183" t="s">
        <v>14464</v>
      </c>
      <c r="B5652" t="s">
        <v>14465</v>
      </c>
      <c r="C5652">
        <v>32</v>
      </c>
      <c r="D5652" s="221" t="s">
        <v>3057</v>
      </c>
      <c r="E5652" s="186">
        <v>46293</v>
      </c>
      <c r="F5652" t="s">
        <v>16141</v>
      </c>
      <c r="G5652" s="183" t="s">
        <v>16145</v>
      </c>
      <c r="H5652" t="s">
        <v>16146</v>
      </c>
    </row>
    <row r="5653" spans="1:8" x14ac:dyDescent="0.2">
      <c r="A5653" s="183" t="s">
        <v>14466</v>
      </c>
      <c r="B5653" t="s">
        <v>14467</v>
      </c>
      <c r="C5653">
        <v>2</v>
      </c>
      <c r="D5653" s="221" t="s">
        <v>3057</v>
      </c>
      <c r="E5653" s="186">
        <v>46293</v>
      </c>
      <c r="F5653" t="s">
        <v>16141</v>
      </c>
      <c r="G5653" s="183" t="s">
        <v>16145</v>
      </c>
      <c r="H5653" t="s">
        <v>16146</v>
      </c>
    </row>
    <row r="5654" spans="1:8" x14ac:dyDescent="0.2">
      <c r="A5654" s="183" t="s">
        <v>14468</v>
      </c>
      <c r="B5654" t="s">
        <v>14469</v>
      </c>
      <c r="C5654">
        <v>0</v>
      </c>
      <c r="D5654" s="221" t="s">
        <v>3057</v>
      </c>
      <c r="E5654" s="186">
        <v>46293</v>
      </c>
      <c r="F5654" t="s">
        <v>16141</v>
      </c>
      <c r="G5654" s="183" t="s">
        <v>16145</v>
      </c>
      <c r="H5654" t="s">
        <v>16146</v>
      </c>
    </row>
    <row r="5655" spans="1:8" x14ac:dyDescent="0.2">
      <c r="A5655" s="183" t="s">
        <v>14470</v>
      </c>
      <c r="B5655" t="s">
        <v>14471</v>
      </c>
      <c r="C5655">
        <v>14</v>
      </c>
      <c r="D5655" s="221" t="s">
        <v>3057</v>
      </c>
      <c r="E5655" s="186">
        <v>46293</v>
      </c>
      <c r="F5655" t="s">
        <v>16141</v>
      </c>
      <c r="G5655" s="183" t="s">
        <v>16145</v>
      </c>
      <c r="H5655" t="s">
        <v>16146</v>
      </c>
    </row>
    <row r="5656" spans="1:8" x14ac:dyDescent="0.2">
      <c r="A5656" s="183" t="s">
        <v>14472</v>
      </c>
      <c r="B5656" t="s">
        <v>14473</v>
      </c>
      <c r="C5656">
        <v>0</v>
      </c>
      <c r="D5656" s="221" t="s">
        <v>3057</v>
      </c>
      <c r="E5656" s="186">
        <v>46293</v>
      </c>
      <c r="F5656" t="s">
        <v>16141</v>
      </c>
      <c r="G5656" s="183" t="s">
        <v>16145</v>
      </c>
      <c r="H5656" t="s">
        <v>16146</v>
      </c>
    </row>
    <row r="5657" spans="1:8" x14ac:dyDescent="0.2">
      <c r="A5657" s="183" t="s">
        <v>14474</v>
      </c>
      <c r="B5657" t="s">
        <v>14475</v>
      </c>
      <c r="C5657">
        <v>6</v>
      </c>
      <c r="D5657" s="221" t="s">
        <v>3057</v>
      </c>
      <c r="E5657" s="186">
        <v>46293</v>
      </c>
      <c r="F5657" t="s">
        <v>16141</v>
      </c>
      <c r="G5657" s="183" t="s">
        <v>16145</v>
      </c>
      <c r="H5657" t="s">
        <v>16146</v>
      </c>
    </row>
    <row r="5658" spans="1:8" x14ac:dyDescent="0.2">
      <c r="A5658" s="183" t="s">
        <v>14476</v>
      </c>
      <c r="B5658" t="s">
        <v>14477</v>
      </c>
      <c r="C5658">
        <v>50</v>
      </c>
      <c r="D5658" s="221" t="s">
        <v>3057</v>
      </c>
      <c r="E5658" s="186">
        <v>46293</v>
      </c>
      <c r="F5658" t="s">
        <v>16141</v>
      </c>
      <c r="G5658" s="183" t="s">
        <v>16145</v>
      </c>
      <c r="H5658" t="s">
        <v>16146</v>
      </c>
    </row>
    <row r="5659" spans="1:8" x14ac:dyDescent="0.2">
      <c r="A5659" s="183" t="s">
        <v>14478</v>
      </c>
      <c r="B5659" t="s">
        <v>14479</v>
      </c>
      <c r="C5659">
        <v>28</v>
      </c>
      <c r="D5659" s="221" t="s">
        <v>3057</v>
      </c>
      <c r="E5659" s="186">
        <v>46293</v>
      </c>
      <c r="F5659" t="s">
        <v>16141</v>
      </c>
      <c r="G5659" s="183" t="s">
        <v>16145</v>
      </c>
      <c r="H5659" t="s">
        <v>16146</v>
      </c>
    </row>
    <row r="5660" spans="1:8" x14ac:dyDescent="0.2">
      <c r="A5660" s="183" t="s">
        <v>14480</v>
      </c>
      <c r="B5660" t="s">
        <v>14481</v>
      </c>
      <c r="C5660">
        <v>9</v>
      </c>
      <c r="D5660" s="221" t="s">
        <v>3057</v>
      </c>
      <c r="E5660" s="186">
        <v>46293</v>
      </c>
      <c r="F5660" t="s">
        <v>16141</v>
      </c>
      <c r="G5660" s="183" t="s">
        <v>16145</v>
      </c>
      <c r="H5660" t="s">
        <v>16146</v>
      </c>
    </row>
    <row r="5661" spans="1:8" x14ac:dyDescent="0.2">
      <c r="A5661" s="183" t="s">
        <v>14482</v>
      </c>
      <c r="B5661" t="s">
        <v>14483</v>
      </c>
      <c r="C5661">
        <v>5</v>
      </c>
      <c r="D5661" s="221" t="s">
        <v>3057</v>
      </c>
      <c r="E5661" s="186">
        <v>46293</v>
      </c>
      <c r="F5661" t="s">
        <v>16141</v>
      </c>
      <c r="G5661" s="183" t="s">
        <v>16145</v>
      </c>
      <c r="H5661" t="s">
        <v>16146</v>
      </c>
    </row>
    <row r="5662" spans="1:8" x14ac:dyDescent="0.2">
      <c r="A5662" s="183" t="s">
        <v>14484</v>
      </c>
      <c r="B5662" t="s">
        <v>14485</v>
      </c>
      <c r="C5662">
        <v>4</v>
      </c>
      <c r="D5662" s="221" t="s">
        <v>3057</v>
      </c>
      <c r="E5662" s="186">
        <v>46293</v>
      </c>
      <c r="F5662" t="s">
        <v>16141</v>
      </c>
      <c r="G5662" s="183" t="s">
        <v>16145</v>
      </c>
      <c r="H5662" t="s">
        <v>16146</v>
      </c>
    </row>
    <row r="5663" spans="1:8" x14ac:dyDescent="0.2">
      <c r="A5663" s="183" t="s">
        <v>14486</v>
      </c>
      <c r="B5663" t="s">
        <v>14487</v>
      </c>
      <c r="C5663">
        <v>0</v>
      </c>
      <c r="D5663" s="221" t="s">
        <v>3057</v>
      </c>
      <c r="E5663" s="186">
        <v>46293</v>
      </c>
      <c r="F5663" t="s">
        <v>16141</v>
      </c>
      <c r="G5663" s="183" t="s">
        <v>16145</v>
      </c>
      <c r="H5663" t="s">
        <v>16146</v>
      </c>
    </row>
    <row r="5664" spans="1:8" x14ac:dyDescent="0.2">
      <c r="A5664" s="183" t="s">
        <v>14488</v>
      </c>
      <c r="B5664" t="s">
        <v>14489</v>
      </c>
      <c r="C5664">
        <v>29</v>
      </c>
      <c r="D5664" s="221" t="s">
        <v>3057</v>
      </c>
      <c r="E5664" s="186">
        <v>46293</v>
      </c>
      <c r="F5664" t="s">
        <v>16141</v>
      </c>
      <c r="G5664" s="183" t="s">
        <v>16145</v>
      </c>
      <c r="H5664" t="s">
        <v>16146</v>
      </c>
    </row>
    <row r="5665" spans="1:8" x14ac:dyDescent="0.2">
      <c r="A5665" s="183" t="s">
        <v>14490</v>
      </c>
      <c r="B5665" t="s">
        <v>14491</v>
      </c>
      <c r="C5665">
        <v>3</v>
      </c>
      <c r="D5665" s="221" t="s">
        <v>3057</v>
      </c>
      <c r="E5665" s="186">
        <v>46293</v>
      </c>
      <c r="F5665" t="s">
        <v>16141</v>
      </c>
      <c r="G5665" s="183" t="s">
        <v>16145</v>
      </c>
      <c r="H5665" t="s">
        <v>16146</v>
      </c>
    </row>
    <row r="5666" spans="1:8" x14ac:dyDescent="0.2">
      <c r="A5666" s="183" t="s">
        <v>14492</v>
      </c>
      <c r="B5666" t="s">
        <v>14493</v>
      </c>
      <c r="C5666">
        <v>1</v>
      </c>
      <c r="D5666" s="221" t="s">
        <v>3057</v>
      </c>
      <c r="E5666" s="186">
        <v>46293</v>
      </c>
      <c r="F5666" t="s">
        <v>16141</v>
      </c>
      <c r="G5666" s="183" t="s">
        <v>16145</v>
      </c>
      <c r="H5666" t="s">
        <v>16146</v>
      </c>
    </row>
    <row r="5667" spans="1:8" x14ac:dyDescent="0.2">
      <c r="A5667" s="183" t="s">
        <v>14494</v>
      </c>
      <c r="B5667" t="s">
        <v>14495</v>
      </c>
      <c r="C5667">
        <v>1</v>
      </c>
      <c r="D5667" s="221" t="s">
        <v>3057</v>
      </c>
      <c r="E5667" s="186">
        <v>46293</v>
      </c>
      <c r="F5667" t="s">
        <v>16141</v>
      </c>
      <c r="G5667" s="183" t="s">
        <v>16145</v>
      </c>
      <c r="H5667" t="s">
        <v>16146</v>
      </c>
    </row>
    <row r="5668" spans="1:8" x14ac:dyDescent="0.2">
      <c r="A5668" s="183" t="s">
        <v>14496</v>
      </c>
      <c r="B5668" t="s">
        <v>14497</v>
      </c>
      <c r="C5668">
        <v>5</v>
      </c>
      <c r="D5668" s="221" t="s">
        <v>3057</v>
      </c>
      <c r="E5668" s="186">
        <v>46293</v>
      </c>
      <c r="F5668" t="s">
        <v>16141</v>
      </c>
      <c r="G5668" s="183" t="s">
        <v>16145</v>
      </c>
      <c r="H5668" t="s">
        <v>16146</v>
      </c>
    </row>
    <row r="5669" spans="1:8" x14ac:dyDescent="0.2">
      <c r="A5669" s="183" t="s">
        <v>14498</v>
      </c>
      <c r="B5669" t="s">
        <v>14499</v>
      </c>
      <c r="C5669">
        <v>0</v>
      </c>
      <c r="D5669" s="221" t="s">
        <v>3057</v>
      </c>
      <c r="E5669" s="186">
        <v>46293</v>
      </c>
      <c r="F5669" t="s">
        <v>16141</v>
      </c>
      <c r="G5669" s="183" t="s">
        <v>16145</v>
      </c>
      <c r="H5669" t="s">
        <v>16146</v>
      </c>
    </row>
    <row r="5670" spans="1:8" x14ac:dyDescent="0.2">
      <c r="A5670" s="183" t="s">
        <v>14500</v>
      </c>
      <c r="B5670" t="s">
        <v>14501</v>
      </c>
      <c r="C5670">
        <v>10</v>
      </c>
      <c r="D5670" s="221" t="s">
        <v>3057</v>
      </c>
      <c r="E5670" s="186">
        <v>46293</v>
      </c>
      <c r="F5670" t="s">
        <v>16141</v>
      </c>
      <c r="G5670" s="183" t="s">
        <v>16145</v>
      </c>
      <c r="H5670" t="s">
        <v>16146</v>
      </c>
    </row>
    <row r="5671" spans="1:8" x14ac:dyDescent="0.2">
      <c r="A5671" s="183" t="s">
        <v>14502</v>
      </c>
      <c r="B5671" t="s">
        <v>14503</v>
      </c>
      <c r="C5671">
        <v>0</v>
      </c>
      <c r="D5671" s="221" t="s">
        <v>3057</v>
      </c>
      <c r="E5671" s="186">
        <v>46293</v>
      </c>
      <c r="F5671" t="s">
        <v>16141</v>
      </c>
      <c r="G5671" s="183" t="s">
        <v>16145</v>
      </c>
      <c r="H5671" t="s">
        <v>16146</v>
      </c>
    </row>
    <row r="5672" spans="1:8" x14ac:dyDescent="0.2">
      <c r="A5672" s="183" t="s">
        <v>14504</v>
      </c>
      <c r="B5672" t="s">
        <v>14505</v>
      </c>
      <c r="C5672">
        <v>0</v>
      </c>
      <c r="D5672" s="221" t="s">
        <v>3057</v>
      </c>
      <c r="E5672" s="186">
        <v>46293</v>
      </c>
      <c r="F5672" t="s">
        <v>16141</v>
      </c>
      <c r="G5672" s="183" t="s">
        <v>16145</v>
      </c>
      <c r="H5672" t="s">
        <v>16146</v>
      </c>
    </row>
    <row r="5673" spans="1:8" x14ac:dyDescent="0.2">
      <c r="A5673" s="183" t="s">
        <v>14506</v>
      </c>
      <c r="B5673" t="s">
        <v>14507</v>
      </c>
      <c r="C5673">
        <v>0</v>
      </c>
      <c r="D5673" s="221" t="s">
        <v>3057</v>
      </c>
      <c r="E5673" s="186">
        <v>46293</v>
      </c>
      <c r="F5673" t="s">
        <v>16141</v>
      </c>
      <c r="G5673" s="183" t="s">
        <v>16145</v>
      </c>
      <c r="H5673" t="s">
        <v>16146</v>
      </c>
    </row>
    <row r="5674" spans="1:8" x14ac:dyDescent="0.2">
      <c r="A5674" s="183" t="s">
        <v>14508</v>
      </c>
      <c r="B5674" t="s">
        <v>14509</v>
      </c>
      <c r="C5674">
        <v>0</v>
      </c>
      <c r="D5674" s="221" t="s">
        <v>3057</v>
      </c>
      <c r="E5674" s="186">
        <v>46293</v>
      </c>
      <c r="F5674" t="s">
        <v>16141</v>
      </c>
      <c r="G5674" s="183" t="s">
        <v>16145</v>
      </c>
      <c r="H5674" t="s">
        <v>16146</v>
      </c>
    </row>
    <row r="5675" spans="1:8" x14ac:dyDescent="0.2">
      <c r="A5675" s="183" t="s">
        <v>9498</v>
      </c>
      <c r="B5675" t="s">
        <v>9499</v>
      </c>
      <c r="C5675">
        <v>3</v>
      </c>
      <c r="D5675" s="221" t="s">
        <v>3057</v>
      </c>
      <c r="E5675" s="186">
        <v>46293</v>
      </c>
      <c r="F5675" t="s">
        <v>16141</v>
      </c>
      <c r="G5675" s="183" t="s">
        <v>16142</v>
      </c>
      <c r="H5675" t="s">
        <v>16143</v>
      </c>
    </row>
    <row r="5676" spans="1:8" x14ac:dyDescent="0.2">
      <c r="A5676" s="183" t="s">
        <v>5356</v>
      </c>
      <c r="B5676" t="s">
        <v>9500</v>
      </c>
      <c r="C5676">
        <v>6</v>
      </c>
      <c r="D5676" s="221" t="s">
        <v>3057</v>
      </c>
      <c r="E5676" s="186">
        <v>46293</v>
      </c>
      <c r="F5676" t="s">
        <v>16141</v>
      </c>
      <c r="G5676" s="183" t="s">
        <v>16142</v>
      </c>
      <c r="H5676" t="s">
        <v>16143</v>
      </c>
    </row>
    <row r="5677" spans="1:8" x14ac:dyDescent="0.2">
      <c r="A5677" s="183" t="s">
        <v>5357</v>
      </c>
      <c r="B5677" t="s">
        <v>9501</v>
      </c>
      <c r="C5677">
        <v>6</v>
      </c>
      <c r="D5677" s="221" t="s">
        <v>3057</v>
      </c>
      <c r="E5677" s="186">
        <v>46293</v>
      </c>
      <c r="F5677" t="s">
        <v>16141</v>
      </c>
      <c r="G5677" s="183" t="s">
        <v>16142</v>
      </c>
      <c r="H5677" t="s">
        <v>16143</v>
      </c>
    </row>
    <row r="5678" spans="1:8" x14ac:dyDescent="0.2">
      <c r="A5678" s="183" t="s">
        <v>5358</v>
      </c>
      <c r="B5678" t="s">
        <v>9502</v>
      </c>
      <c r="C5678">
        <v>3</v>
      </c>
      <c r="D5678" s="221" t="s">
        <v>3057</v>
      </c>
      <c r="E5678" s="186">
        <v>46293</v>
      </c>
      <c r="F5678" t="s">
        <v>16141</v>
      </c>
      <c r="G5678" s="183" t="s">
        <v>16142</v>
      </c>
      <c r="H5678" t="s">
        <v>16143</v>
      </c>
    </row>
    <row r="5679" spans="1:8" x14ac:dyDescent="0.2">
      <c r="A5679" s="183" t="s">
        <v>5359</v>
      </c>
      <c r="B5679" t="s">
        <v>9503</v>
      </c>
      <c r="C5679">
        <v>2</v>
      </c>
      <c r="D5679" s="221" t="s">
        <v>3057</v>
      </c>
      <c r="E5679" s="186">
        <v>46293</v>
      </c>
      <c r="F5679" t="s">
        <v>16141</v>
      </c>
      <c r="G5679" s="183" t="s">
        <v>16142</v>
      </c>
      <c r="H5679" t="s">
        <v>16143</v>
      </c>
    </row>
    <row r="5680" spans="1:8" x14ac:dyDescent="0.2">
      <c r="A5680" s="183" t="s">
        <v>5360</v>
      </c>
      <c r="B5680" t="s">
        <v>9504</v>
      </c>
      <c r="C5680">
        <v>3</v>
      </c>
      <c r="D5680" s="221" t="s">
        <v>3057</v>
      </c>
      <c r="E5680" s="186">
        <v>46293</v>
      </c>
      <c r="F5680" t="s">
        <v>16141</v>
      </c>
      <c r="G5680" s="183" t="s">
        <v>16142</v>
      </c>
      <c r="H5680" t="s">
        <v>16143</v>
      </c>
    </row>
    <row r="5681" spans="1:8" x14ac:dyDescent="0.2">
      <c r="A5681" s="183" t="s">
        <v>5361</v>
      </c>
      <c r="B5681" t="s">
        <v>9505</v>
      </c>
      <c r="C5681">
        <v>4</v>
      </c>
      <c r="D5681" s="221" t="s">
        <v>3057</v>
      </c>
      <c r="E5681" s="186">
        <v>46293</v>
      </c>
      <c r="F5681" t="s">
        <v>16141</v>
      </c>
      <c r="G5681" s="183" t="s">
        <v>16142</v>
      </c>
      <c r="H5681" t="s">
        <v>16143</v>
      </c>
    </row>
    <row r="5682" spans="1:8" x14ac:dyDescent="0.2">
      <c r="A5682" s="183" t="s">
        <v>5362</v>
      </c>
      <c r="B5682" t="s">
        <v>9506</v>
      </c>
      <c r="C5682">
        <v>1</v>
      </c>
      <c r="D5682" s="221" t="s">
        <v>3057</v>
      </c>
      <c r="E5682" s="186">
        <v>46293</v>
      </c>
      <c r="F5682" t="s">
        <v>16141</v>
      </c>
      <c r="G5682" s="183" t="s">
        <v>16142</v>
      </c>
      <c r="H5682" t="s">
        <v>16143</v>
      </c>
    </row>
    <row r="5683" spans="1:8" x14ac:dyDescent="0.2">
      <c r="A5683" s="183" t="s">
        <v>5363</v>
      </c>
      <c r="B5683" t="s">
        <v>9507</v>
      </c>
      <c r="C5683">
        <v>5</v>
      </c>
      <c r="D5683" s="221" t="s">
        <v>3057</v>
      </c>
      <c r="E5683" s="186">
        <v>46293</v>
      </c>
      <c r="F5683" t="s">
        <v>16141</v>
      </c>
      <c r="G5683" s="183" t="s">
        <v>16142</v>
      </c>
      <c r="H5683" t="s">
        <v>16143</v>
      </c>
    </row>
    <row r="5684" spans="1:8" x14ac:dyDescent="0.2">
      <c r="A5684" s="183" t="s">
        <v>5364</v>
      </c>
      <c r="B5684" t="s">
        <v>9508</v>
      </c>
      <c r="C5684">
        <v>2</v>
      </c>
      <c r="D5684" s="221" t="s">
        <v>3057</v>
      </c>
      <c r="E5684" s="186">
        <v>46293</v>
      </c>
      <c r="F5684" t="s">
        <v>16141</v>
      </c>
      <c r="G5684" s="183" t="s">
        <v>16142</v>
      </c>
      <c r="H5684" t="s">
        <v>16143</v>
      </c>
    </row>
    <row r="5685" spans="1:8" x14ac:dyDescent="0.2">
      <c r="A5685" s="183" t="s">
        <v>5365</v>
      </c>
      <c r="B5685" t="s">
        <v>9509</v>
      </c>
      <c r="C5685">
        <v>4</v>
      </c>
      <c r="D5685" s="221" t="s">
        <v>3057</v>
      </c>
      <c r="E5685" s="186">
        <v>46293</v>
      </c>
      <c r="F5685" t="s">
        <v>16141</v>
      </c>
      <c r="G5685" s="183" t="s">
        <v>16142</v>
      </c>
      <c r="H5685" t="s">
        <v>16143</v>
      </c>
    </row>
    <row r="5686" spans="1:8" x14ac:dyDescent="0.2">
      <c r="A5686" s="183" t="s">
        <v>5366</v>
      </c>
      <c r="B5686" t="s">
        <v>9510</v>
      </c>
      <c r="C5686">
        <v>2</v>
      </c>
      <c r="D5686" s="221" t="s">
        <v>3057</v>
      </c>
      <c r="E5686" s="186">
        <v>46293</v>
      </c>
      <c r="F5686" t="s">
        <v>16141</v>
      </c>
      <c r="G5686" s="183" t="s">
        <v>16142</v>
      </c>
      <c r="H5686" t="s">
        <v>16143</v>
      </c>
    </row>
    <row r="5687" spans="1:8" x14ac:dyDescent="0.2">
      <c r="A5687" s="183" t="s">
        <v>5367</v>
      </c>
      <c r="B5687" t="s">
        <v>5368</v>
      </c>
      <c r="C5687">
        <v>0</v>
      </c>
      <c r="D5687" s="221" t="s">
        <v>3057</v>
      </c>
      <c r="E5687" s="186">
        <v>46293</v>
      </c>
      <c r="F5687" t="s">
        <v>16141</v>
      </c>
      <c r="G5687" s="183" t="s">
        <v>16145</v>
      </c>
      <c r="H5687" t="s">
        <v>16146</v>
      </c>
    </row>
    <row r="5688" spans="1:8" x14ac:dyDescent="0.2">
      <c r="A5688" s="183" t="s">
        <v>5367</v>
      </c>
      <c r="B5688" t="s">
        <v>5368</v>
      </c>
      <c r="C5688">
        <v>5</v>
      </c>
      <c r="D5688" s="221" t="s">
        <v>3057</v>
      </c>
      <c r="E5688" s="186">
        <v>46293</v>
      </c>
      <c r="F5688" t="s">
        <v>16141</v>
      </c>
      <c r="G5688" s="183" t="s">
        <v>16142</v>
      </c>
      <c r="H5688" t="s">
        <v>16143</v>
      </c>
    </row>
    <row r="5689" spans="1:8" x14ac:dyDescent="0.2">
      <c r="A5689" s="183" t="s">
        <v>5369</v>
      </c>
      <c r="B5689" t="s">
        <v>5370</v>
      </c>
      <c r="C5689">
        <v>6</v>
      </c>
      <c r="D5689" s="221" t="s">
        <v>3057</v>
      </c>
      <c r="E5689" s="186">
        <v>46293</v>
      </c>
      <c r="F5689" t="s">
        <v>16141</v>
      </c>
      <c r="G5689" s="183" t="s">
        <v>16142</v>
      </c>
      <c r="H5689" t="s">
        <v>16143</v>
      </c>
    </row>
    <row r="5690" spans="1:8" x14ac:dyDescent="0.2">
      <c r="A5690" s="183" t="s">
        <v>14510</v>
      </c>
      <c r="B5690" t="s">
        <v>14511</v>
      </c>
      <c r="C5690">
        <v>0</v>
      </c>
      <c r="D5690" s="221" t="s">
        <v>3057</v>
      </c>
      <c r="E5690" s="186">
        <v>46293</v>
      </c>
      <c r="F5690" t="s">
        <v>16141</v>
      </c>
      <c r="G5690" s="183" t="s">
        <v>16145</v>
      </c>
      <c r="H5690" t="s">
        <v>16146</v>
      </c>
    </row>
    <row r="5691" spans="1:8" x14ac:dyDescent="0.2">
      <c r="A5691" s="183" t="s">
        <v>14512</v>
      </c>
      <c r="B5691" t="s">
        <v>14513</v>
      </c>
      <c r="C5691">
        <v>44</v>
      </c>
      <c r="D5691" s="221" t="s">
        <v>3057</v>
      </c>
      <c r="E5691" s="186">
        <v>46293</v>
      </c>
      <c r="F5691" t="s">
        <v>16141</v>
      </c>
      <c r="G5691" s="183" t="s">
        <v>16145</v>
      </c>
      <c r="H5691" t="s">
        <v>16146</v>
      </c>
    </row>
    <row r="5692" spans="1:8" x14ac:dyDescent="0.2">
      <c r="A5692" s="183" t="s">
        <v>14514</v>
      </c>
      <c r="B5692" t="s">
        <v>14515</v>
      </c>
      <c r="C5692">
        <v>170</v>
      </c>
      <c r="D5692" s="221" t="s">
        <v>3057</v>
      </c>
      <c r="E5692" s="186">
        <v>46293</v>
      </c>
      <c r="F5692" t="s">
        <v>16141</v>
      </c>
      <c r="G5692" s="183" t="s">
        <v>16145</v>
      </c>
      <c r="H5692" t="s">
        <v>16146</v>
      </c>
    </row>
    <row r="5693" spans="1:8" x14ac:dyDescent="0.2">
      <c r="A5693" s="183" t="s">
        <v>14516</v>
      </c>
      <c r="B5693" t="s">
        <v>14517</v>
      </c>
      <c r="C5693">
        <v>0</v>
      </c>
      <c r="D5693" s="221" t="s">
        <v>3057</v>
      </c>
      <c r="E5693" s="186">
        <v>46293</v>
      </c>
      <c r="F5693" t="s">
        <v>16141</v>
      </c>
      <c r="G5693" s="183" t="s">
        <v>16145</v>
      </c>
      <c r="H5693" t="s">
        <v>16146</v>
      </c>
    </row>
    <row r="5694" spans="1:8" x14ac:dyDescent="0.2">
      <c r="A5694" s="183" t="s">
        <v>14518</v>
      </c>
      <c r="B5694" t="s">
        <v>14519</v>
      </c>
      <c r="C5694">
        <v>19</v>
      </c>
      <c r="D5694" s="221" t="s">
        <v>3057</v>
      </c>
      <c r="E5694" s="186">
        <v>46293</v>
      </c>
      <c r="F5694" t="s">
        <v>16141</v>
      </c>
      <c r="G5694" s="183" t="s">
        <v>16145</v>
      </c>
      <c r="H5694" t="s">
        <v>16146</v>
      </c>
    </row>
    <row r="5695" spans="1:8" x14ac:dyDescent="0.2">
      <c r="A5695" s="183" t="s">
        <v>14520</v>
      </c>
      <c r="B5695" t="s">
        <v>14521</v>
      </c>
      <c r="C5695">
        <v>90</v>
      </c>
      <c r="D5695" s="221" t="s">
        <v>3057</v>
      </c>
      <c r="E5695" s="186">
        <v>46293</v>
      </c>
      <c r="F5695" t="s">
        <v>16141</v>
      </c>
      <c r="G5695" s="183" t="s">
        <v>16145</v>
      </c>
      <c r="H5695" t="s">
        <v>16146</v>
      </c>
    </row>
    <row r="5696" spans="1:8" x14ac:dyDescent="0.2">
      <c r="A5696" s="183" t="s">
        <v>14522</v>
      </c>
      <c r="B5696" t="s">
        <v>14523</v>
      </c>
      <c r="C5696">
        <v>0</v>
      </c>
      <c r="D5696" s="221" t="s">
        <v>3057</v>
      </c>
      <c r="E5696" s="186">
        <v>46293</v>
      </c>
      <c r="F5696" t="s">
        <v>16141</v>
      </c>
      <c r="G5696" s="183" t="s">
        <v>16145</v>
      </c>
      <c r="H5696" t="s">
        <v>16146</v>
      </c>
    </row>
    <row r="5697" spans="1:8" x14ac:dyDescent="0.2">
      <c r="A5697" s="183" t="s">
        <v>14524</v>
      </c>
      <c r="B5697" t="s">
        <v>14525</v>
      </c>
      <c r="C5697">
        <v>70</v>
      </c>
      <c r="D5697" s="221" t="s">
        <v>3057</v>
      </c>
      <c r="E5697" s="186">
        <v>46293</v>
      </c>
      <c r="F5697" t="s">
        <v>16141</v>
      </c>
      <c r="G5697" s="183" t="s">
        <v>16145</v>
      </c>
      <c r="H5697" t="s">
        <v>16146</v>
      </c>
    </row>
    <row r="5698" spans="1:8" x14ac:dyDescent="0.2">
      <c r="A5698" s="183" t="s">
        <v>14526</v>
      </c>
      <c r="B5698" t="s">
        <v>14527</v>
      </c>
      <c r="C5698">
        <v>0</v>
      </c>
      <c r="D5698" s="221" t="s">
        <v>3057</v>
      </c>
      <c r="E5698" s="186">
        <v>46293</v>
      </c>
      <c r="F5698" t="s">
        <v>16141</v>
      </c>
      <c r="G5698" s="183" t="s">
        <v>16145</v>
      </c>
      <c r="H5698" t="s">
        <v>16146</v>
      </c>
    </row>
    <row r="5699" spans="1:8" x14ac:dyDescent="0.2">
      <c r="A5699" s="183" t="s">
        <v>14528</v>
      </c>
      <c r="B5699" t="s">
        <v>14529</v>
      </c>
      <c r="C5699">
        <v>0</v>
      </c>
      <c r="D5699" s="221" t="s">
        <v>3057</v>
      </c>
      <c r="E5699" s="186">
        <v>46293</v>
      </c>
      <c r="F5699" t="s">
        <v>16141</v>
      </c>
      <c r="G5699" s="183" t="s">
        <v>16145</v>
      </c>
      <c r="H5699" t="s">
        <v>16146</v>
      </c>
    </row>
    <row r="5700" spans="1:8" x14ac:dyDescent="0.2">
      <c r="A5700" s="183" t="s">
        <v>14530</v>
      </c>
      <c r="B5700" t="s">
        <v>14531</v>
      </c>
      <c r="C5700">
        <v>0</v>
      </c>
      <c r="D5700" s="221" t="s">
        <v>3057</v>
      </c>
      <c r="E5700" s="186">
        <v>46293</v>
      </c>
      <c r="F5700" t="s">
        <v>16141</v>
      </c>
      <c r="G5700" s="183" t="s">
        <v>16145</v>
      </c>
      <c r="H5700" t="s">
        <v>16146</v>
      </c>
    </row>
    <row r="5701" spans="1:8" x14ac:dyDescent="0.2">
      <c r="A5701" s="183" t="s">
        <v>14532</v>
      </c>
      <c r="B5701" t="s">
        <v>14533</v>
      </c>
      <c r="C5701">
        <v>0</v>
      </c>
      <c r="D5701" s="221" t="s">
        <v>3057</v>
      </c>
      <c r="E5701" s="186">
        <v>46293</v>
      </c>
      <c r="F5701" t="s">
        <v>16141</v>
      </c>
      <c r="G5701" s="183" t="s">
        <v>16145</v>
      </c>
      <c r="H5701" t="s">
        <v>16146</v>
      </c>
    </row>
    <row r="5702" spans="1:8" x14ac:dyDescent="0.2">
      <c r="A5702" s="183" t="s">
        <v>14534</v>
      </c>
      <c r="B5702" t="s">
        <v>14535</v>
      </c>
      <c r="C5702">
        <v>0</v>
      </c>
      <c r="D5702" s="221" t="s">
        <v>3057</v>
      </c>
      <c r="E5702" s="186">
        <v>46293</v>
      </c>
      <c r="F5702" t="s">
        <v>16141</v>
      </c>
      <c r="G5702" s="183" t="s">
        <v>16145</v>
      </c>
      <c r="H5702" t="s">
        <v>16146</v>
      </c>
    </row>
    <row r="5703" spans="1:8" x14ac:dyDescent="0.2">
      <c r="A5703" s="183" t="s">
        <v>14536</v>
      </c>
      <c r="B5703" t="s">
        <v>14537</v>
      </c>
      <c r="C5703">
        <v>0</v>
      </c>
      <c r="D5703" s="221" t="s">
        <v>3057</v>
      </c>
      <c r="E5703" s="186">
        <v>46293</v>
      </c>
      <c r="F5703" t="s">
        <v>16141</v>
      </c>
      <c r="G5703" s="183" t="s">
        <v>16145</v>
      </c>
      <c r="H5703" t="s">
        <v>16146</v>
      </c>
    </row>
    <row r="5704" spans="1:8" x14ac:dyDescent="0.2">
      <c r="A5704" s="183" t="s">
        <v>14538</v>
      </c>
      <c r="B5704" t="s">
        <v>14539</v>
      </c>
      <c r="C5704">
        <v>0</v>
      </c>
      <c r="D5704" s="221" t="s">
        <v>3057</v>
      </c>
      <c r="E5704" s="186">
        <v>46293</v>
      </c>
      <c r="F5704" t="s">
        <v>16141</v>
      </c>
      <c r="G5704" s="183" t="s">
        <v>16145</v>
      </c>
      <c r="H5704" t="s">
        <v>16146</v>
      </c>
    </row>
    <row r="5705" spans="1:8" x14ac:dyDescent="0.2">
      <c r="A5705" s="183" t="s">
        <v>14540</v>
      </c>
      <c r="B5705" t="s">
        <v>14541</v>
      </c>
      <c r="C5705">
        <v>0</v>
      </c>
      <c r="D5705" s="221" t="s">
        <v>3057</v>
      </c>
      <c r="E5705" s="186">
        <v>46293</v>
      </c>
      <c r="F5705" t="s">
        <v>16141</v>
      </c>
      <c r="G5705" s="183" t="s">
        <v>16145</v>
      </c>
      <c r="H5705" t="s">
        <v>16146</v>
      </c>
    </row>
    <row r="5706" spans="1:8" x14ac:dyDescent="0.2">
      <c r="A5706" s="183" t="s">
        <v>14542</v>
      </c>
      <c r="B5706" t="s">
        <v>14543</v>
      </c>
      <c r="C5706">
        <v>15</v>
      </c>
      <c r="D5706" s="221" t="s">
        <v>3057</v>
      </c>
      <c r="E5706" s="186">
        <v>46293</v>
      </c>
      <c r="F5706" t="s">
        <v>16141</v>
      </c>
      <c r="G5706" s="183" t="s">
        <v>16145</v>
      </c>
      <c r="H5706" t="s">
        <v>16146</v>
      </c>
    </row>
    <row r="5707" spans="1:8" x14ac:dyDescent="0.2">
      <c r="A5707" s="183" t="s">
        <v>14544</v>
      </c>
      <c r="B5707" t="s">
        <v>14545</v>
      </c>
      <c r="C5707">
        <v>0</v>
      </c>
      <c r="D5707" s="221" t="s">
        <v>3057</v>
      </c>
      <c r="E5707" s="186">
        <v>46293</v>
      </c>
      <c r="F5707" t="s">
        <v>16141</v>
      </c>
      <c r="G5707" s="183" t="s">
        <v>16145</v>
      </c>
      <c r="H5707" t="s">
        <v>16146</v>
      </c>
    </row>
    <row r="5708" spans="1:8" x14ac:dyDescent="0.2">
      <c r="A5708" s="183" t="s">
        <v>5371</v>
      </c>
      <c r="B5708" t="s">
        <v>5372</v>
      </c>
      <c r="C5708">
        <v>803</v>
      </c>
      <c r="D5708" s="221" t="s">
        <v>3057</v>
      </c>
      <c r="E5708" s="186">
        <v>46293</v>
      </c>
      <c r="F5708" t="s">
        <v>16141</v>
      </c>
      <c r="G5708" s="183" t="s">
        <v>16145</v>
      </c>
      <c r="H5708" t="s">
        <v>16146</v>
      </c>
    </row>
    <row r="5709" spans="1:8" x14ac:dyDescent="0.2">
      <c r="A5709" s="183" t="s">
        <v>5371</v>
      </c>
      <c r="B5709" t="s">
        <v>5372</v>
      </c>
      <c r="C5709">
        <v>41</v>
      </c>
      <c r="D5709" s="221" t="s">
        <v>3057</v>
      </c>
      <c r="E5709" s="186">
        <v>46293</v>
      </c>
      <c r="F5709" t="s">
        <v>16141</v>
      </c>
      <c r="G5709" s="183" t="s">
        <v>16142</v>
      </c>
      <c r="H5709" t="s">
        <v>16143</v>
      </c>
    </row>
    <row r="5710" spans="1:8" x14ac:dyDescent="0.2">
      <c r="A5710" s="183" t="s">
        <v>15285</v>
      </c>
      <c r="B5710" t="s">
        <v>15286</v>
      </c>
      <c r="C5710">
        <v>1</v>
      </c>
      <c r="D5710" s="221" t="s">
        <v>3057</v>
      </c>
      <c r="E5710" s="186">
        <v>46293</v>
      </c>
      <c r="F5710" t="s">
        <v>16141</v>
      </c>
      <c r="G5710" s="183" t="s">
        <v>16145</v>
      </c>
      <c r="H5710" t="s">
        <v>16146</v>
      </c>
    </row>
    <row r="5711" spans="1:8" x14ac:dyDescent="0.2">
      <c r="A5711" s="183" t="s">
        <v>5385</v>
      </c>
      <c r="B5711" t="s">
        <v>5386</v>
      </c>
      <c r="C5711">
        <v>0</v>
      </c>
      <c r="D5711" s="221" t="s">
        <v>3057</v>
      </c>
      <c r="E5711" s="186">
        <v>46293</v>
      </c>
      <c r="F5711" t="s">
        <v>16141</v>
      </c>
      <c r="G5711" s="183" t="s">
        <v>16145</v>
      </c>
      <c r="H5711" t="s">
        <v>16146</v>
      </c>
    </row>
    <row r="5712" spans="1:8" x14ac:dyDescent="0.2">
      <c r="A5712" s="183" t="s">
        <v>5385</v>
      </c>
      <c r="B5712" t="s">
        <v>5386</v>
      </c>
      <c r="C5712">
        <v>0</v>
      </c>
      <c r="D5712" s="221" t="s">
        <v>3057</v>
      </c>
      <c r="E5712" s="186">
        <v>46293</v>
      </c>
      <c r="F5712" t="s">
        <v>16141</v>
      </c>
      <c r="G5712" s="183" t="s">
        <v>16142</v>
      </c>
      <c r="H5712" t="s">
        <v>16143</v>
      </c>
    </row>
    <row r="5713" spans="1:8" x14ac:dyDescent="0.2">
      <c r="A5713" s="183" t="s">
        <v>15287</v>
      </c>
      <c r="B5713" t="s">
        <v>15288</v>
      </c>
      <c r="C5713">
        <v>4</v>
      </c>
      <c r="D5713" s="221" t="s">
        <v>3057</v>
      </c>
      <c r="E5713" s="186">
        <v>46293</v>
      </c>
      <c r="F5713" t="s">
        <v>16141</v>
      </c>
      <c r="G5713" s="183" t="s">
        <v>16145</v>
      </c>
      <c r="H5713" t="s">
        <v>16146</v>
      </c>
    </row>
    <row r="5714" spans="1:8" x14ac:dyDescent="0.2">
      <c r="A5714" s="183" t="s">
        <v>5387</v>
      </c>
      <c r="B5714" t="s">
        <v>9514</v>
      </c>
      <c r="C5714">
        <v>1</v>
      </c>
      <c r="D5714" s="221" t="s">
        <v>3057</v>
      </c>
      <c r="E5714" s="186">
        <v>46293</v>
      </c>
      <c r="F5714" t="s">
        <v>16141</v>
      </c>
      <c r="G5714" s="183" t="s">
        <v>16142</v>
      </c>
      <c r="H5714" t="s">
        <v>16143</v>
      </c>
    </row>
    <row r="5715" spans="1:8" x14ac:dyDescent="0.2">
      <c r="A5715" s="183" t="s">
        <v>9521</v>
      </c>
      <c r="B5715" t="s">
        <v>9522</v>
      </c>
      <c r="C5715">
        <v>754</v>
      </c>
      <c r="D5715" s="221" t="s">
        <v>3057</v>
      </c>
      <c r="E5715" s="186">
        <v>46293</v>
      </c>
      <c r="F5715" t="s">
        <v>16141</v>
      </c>
      <c r="G5715" s="183" t="s">
        <v>16142</v>
      </c>
      <c r="H5715" t="s">
        <v>16143</v>
      </c>
    </row>
    <row r="5716" spans="1:8" x14ac:dyDescent="0.2">
      <c r="A5716" s="183" t="s">
        <v>9523</v>
      </c>
      <c r="B5716" t="s">
        <v>9524</v>
      </c>
      <c r="C5716">
        <v>394</v>
      </c>
      <c r="D5716" s="221" t="s">
        <v>3057</v>
      </c>
      <c r="E5716" s="186">
        <v>46293</v>
      </c>
      <c r="F5716" t="s">
        <v>16141</v>
      </c>
      <c r="G5716" s="183" t="s">
        <v>16142</v>
      </c>
      <c r="H5716" t="s">
        <v>16143</v>
      </c>
    </row>
    <row r="5717" spans="1:8" x14ac:dyDescent="0.2">
      <c r="A5717" s="183" t="s">
        <v>9525</v>
      </c>
      <c r="B5717" t="s">
        <v>9526</v>
      </c>
      <c r="C5717">
        <v>255</v>
      </c>
      <c r="D5717" s="221" t="s">
        <v>3057</v>
      </c>
      <c r="E5717" s="186">
        <v>46293</v>
      </c>
      <c r="F5717" t="s">
        <v>16141</v>
      </c>
      <c r="G5717" s="183" t="s">
        <v>16142</v>
      </c>
      <c r="H5717" t="s">
        <v>16143</v>
      </c>
    </row>
    <row r="5718" spans="1:8" x14ac:dyDescent="0.2">
      <c r="A5718" s="183" t="s">
        <v>9527</v>
      </c>
      <c r="B5718" t="s">
        <v>9528</v>
      </c>
      <c r="C5718">
        <v>54</v>
      </c>
      <c r="D5718" s="221" t="s">
        <v>3057</v>
      </c>
      <c r="E5718" s="186">
        <v>46293</v>
      </c>
      <c r="F5718" t="s">
        <v>16141</v>
      </c>
      <c r="G5718" s="183" t="s">
        <v>16142</v>
      </c>
      <c r="H5718" t="s">
        <v>16143</v>
      </c>
    </row>
    <row r="5719" spans="1:8" x14ac:dyDescent="0.2">
      <c r="A5719" s="183" t="s">
        <v>9529</v>
      </c>
      <c r="B5719" t="s">
        <v>9530</v>
      </c>
      <c r="C5719">
        <v>90</v>
      </c>
      <c r="D5719" s="221" t="s">
        <v>3057</v>
      </c>
      <c r="E5719" s="186">
        <v>46293</v>
      </c>
      <c r="F5719" t="s">
        <v>16141</v>
      </c>
      <c r="G5719" s="183" t="s">
        <v>16142</v>
      </c>
      <c r="H5719" t="s">
        <v>16143</v>
      </c>
    </row>
    <row r="5720" spans="1:8" x14ac:dyDescent="0.2">
      <c r="A5720" s="183" t="s">
        <v>9531</v>
      </c>
      <c r="B5720" t="s">
        <v>9532</v>
      </c>
      <c r="C5720">
        <v>149</v>
      </c>
      <c r="D5720" s="221" t="s">
        <v>3057</v>
      </c>
      <c r="E5720" s="186">
        <v>46293</v>
      </c>
      <c r="F5720" t="s">
        <v>16141</v>
      </c>
      <c r="G5720" s="183" t="s">
        <v>16142</v>
      </c>
      <c r="H5720" t="s">
        <v>16143</v>
      </c>
    </row>
    <row r="5721" spans="1:8" x14ac:dyDescent="0.2">
      <c r="A5721" s="183" t="s">
        <v>9533</v>
      </c>
      <c r="B5721" t="s">
        <v>9534</v>
      </c>
      <c r="C5721">
        <v>148</v>
      </c>
      <c r="D5721" s="221" t="s">
        <v>3057</v>
      </c>
      <c r="E5721" s="186">
        <v>46293</v>
      </c>
      <c r="F5721" t="s">
        <v>16141</v>
      </c>
      <c r="G5721" s="183" t="s">
        <v>16142</v>
      </c>
      <c r="H5721" t="s">
        <v>16143</v>
      </c>
    </row>
    <row r="5722" spans="1:8" x14ac:dyDescent="0.2">
      <c r="A5722" s="183" t="s">
        <v>9535</v>
      </c>
      <c r="B5722" t="s">
        <v>9536</v>
      </c>
      <c r="C5722">
        <v>50</v>
      </c>
      <c r="D5722" s="221" t="s">
        <v>3057</v>
      </c>
      <c r="E5722" s="186">
        <v>46293</v>
      </c>
      <c r="F5722" t="s">
        <v>16141</v>
      </c>
      <c r="G5722" s="183" t="s">
        <v>16142</v>
      </c>
      <c r="H5722" t="s">
        <v>16143</v>
      </c>
    </row>
    <row r="5723" spans="1:8" x14ac:dyDescent="0.2">
      <c r="A5723" s="183" t="s">
        <v>9537</v>
      </c>
      <c r="B5723" t="s">
        <v>9538</v>
      </c>
      <c r="C5723">
        <v>75</v>
      </c>
      <c r="D5723" s="221" t="s">
        <v>3057</v>
      </c>
      <c r="E5723" s="186">
        <v>46293</v>
      </c>
      <c r="F5723" t="s">
        <v>16141</v>
      </c>
      <c r="G5723" s="183" t="s">
        <v>16142</v>
      </c>
      <c r="H5723" t="s">
        <v>16143</v>
      </c>
    </row>
    <row r="5724" spans="1:8" x14ac:dyDescent="0.2">
      <c r="A5724" s="183" t="s">
        <v>9539</v>
      </c>
      <c r="B5724" t="s">
        <v>9540</v>
      </c>
      <c r="C5724">
        <v>29</v>
      </c>
      <c r="D5724" s="221" t="s">
        <v>3057</v>
      </c>
      <c r="E5724" s="186">
        <v>46293</v>
      </c>
      <c r="F5724" t="s">
        <v>16141</v>
      </c>
      <c r="G5724" s="183" t="s">
        <v>16142</v>
      </c>
      <c r="H5724" t="s">
        <v>16143</v>
      </c>
    </row>
    <row r="5725" spans="1:8" x14ac:dyDescent="0.2">
      <c r="A5725" s="183" t="s">
        <v>9541</v>
      </c>
      <c r="B5725" t="s">
        <v>9542</v>
      </c>
      <c r="C5725">
        <v>15</v>
      </c>
      <c r="D5725" s="221" t="s">
        <v>3057</v>
      </c>
      <c r="E5725" s="186">
        <v>46293</v>
      </c>
      <c r="F5725" t="s">
        <v>16141</v>
      </c>
      <c r="G5725" s="183" t="s">
        <v>16142</v>
      </c>
      <c r="H5725" t="s">
        <v>16143</v>
      </c>
    </row>
    <row r="5726" spans="1:8" x14ac:dyDescent="0.2">
      <c r="A5726" s="183" t="s">
        <v>9543</v>
      </c>
      <c r="B5726" t="s">
        <v>9544</v>
      </c>
      <c r="C5726">
        <v>19</v>
      </c>
      <c r="D5726" s="221" t="s">
        <v>3057</v>
      </c>
      <c r="E5726" s="186">
        <v>46293</v>
      </c>
      <c r="F5726" t="s">
        <v>16141</v>
      </c>
      <c r="G5726" s="183" t="s">
        <v>16142</v>
      </c>
      <c r="H5726" t="s">
        <v>16143</v>
      </c>
    </row>
    <row r="5727" spans="1:8" x14ac:dyDescent="0.2">
      <c r="A5727" s="183" t="s">
        <v>9545</v>
      </c>
      <c r="B5727" t="s">
        <v>9546</v>
      </c>
      <c r="C5727">
        <v>29</v>
      </c>
      <c r="D5727" s="221" t="s">
        <v>3057</v>
      </c>
      <c r="E5727" s="186">
        <v>46293</v>
      </c>
      <c r="F5727" t="s">
        <v>16141</v>
      </c>
      <c r="G5727" s="183" t="s">
        <v>16142</v>
      </c>
      <c r="H5727" t="s">
        <v>16143</v>
      </c>
    </row>
    <row r="5728" spans="1:8" x14ac:dyDescent="0.2">
      <c r="A5728" s="183" t="s">
        <v>9547</v>
      </c>
      <c r="B5728" t="s">
        <v>9548</v>
      </c>
      <c r="C5728">
        <v>7</v>
      </c>
      <c r="D5728" s="221" t="s">
        <v>3057</v>
      </c>
      <c r="E5728" s="186">
        <v>46293</v>
      </c>
      <c r="F5728" t="s">
        <v>16141</v>
      </c>
      <c r="G5728" s="183" t="s">
        <v>16142</v>
      </c>
      <c r="H5728" t="s">
        <v>16143</v>
      </c>
    </row>
    <row r="5729" spans="1:8" x14ac:dyDescent="0.2">
      <c r="A5729" s="183" t="s">
        <v>9549</v>
      </c>
      <c r="B5729" t="s">
        <v>9550</v>
      </c>
      <c r="C5729">
        <v>51</v>
      </c>
      <c r="D5729" s="221" t="s">
        <v>3057</v>
      </c>
      <c r="E5729" s="186">
        <v>46293</v>
      </c>
      <c r="F5729" t="s">
        <v>16141</v>
      </c>
      <c r="G5729" s="183" t="s">
        <v>16142</v>
      </c>
      <c r="H5729" t="s">
        <v>16143</v>
      </c>
    </row>
    <row r="5730" spans="1:8" x14ac:dyDescent="0.2">
      <c r="A5730" s="183" t="s">
        <v>9551</v>
      </c>
      <c r="B5730" t="s">
        <v>9552</v>
      </c>
      <c r="C5730">
        <v>5</v>
      </c>
      <c r="D5730" s="221" t="s">
        <v>3057</v>
      </c>
      <c r="E5730" s="186">
        <v>46293</v>
      </c>
      <c r="F5730" t="s">
        <v>16141</v>
      </c>
      <c r="G5730" s="183" t="s">
        <v>16142</v>
      </c>
      <c r="H5730" t="s">
        <v>16143</v>
      </c>
    </row>
    <row r="5731" spans="1:8" x14ac:dyDescent="0.2">
      <c r="A5731" s="183" t="s">
        <v>9553</v>
      </c>
      <c r="B5731" t="s">
        <v>9554</v>
      </c>
      <c r="C5731">
        <v>51</v>
      </c>
      <c r="D5731" s="221" t="s">
        <v>3057</v>
      </c>
      <c r="E5731" s="186">
        <v>46293</v>
      </c>
      <c r="F5731" t="s">
        <v>16141</v>
      </c>
      <c r="G5731" s="183" t="s">
        <v>16142</v>
      </c>
      <c r="H5731" t="s">
        <v>16143</v>
      </c>
    </row>
    <row r="5732" spans="1:8" x14ac:dyDescent="0.2">
      <c r="A5732" s="183" t="s">
        <v>9555</v>
      </c>
      <c r="B5732" t="s">
        <v>9556</v>
      </c>
      <c r="C5732">
        <v>16</v>
      </c>
      <c r="D5732" s="221" t="s">
        <v>3057</v>
      </c>
      <c r="E5732" s="186">
        <v>46293</v>
      </c>
      <c r="F5732" t="s">
        <v>16141</v>
      </c>
      <c r="G5732" s="183" t="s">
        <v>16142</v>
      </c>
      <c r="H5732" t="s">
        <v>16143</v>
      </c>
    </row>
    <row r="5733" spans="1:8" x14ac:dyDescent="0.2">
      <c r="A5733" s="183" t="s">
        <v>9557</v>
      </c>
      <c r="B5733" t="s">
        <v>9558</v>
      </c>
      <c r="C5733">
        <v>11</v>
      </c>
      <c r="D5733" s="221" t="s">
        <v>3057</v>
      </c>
      <c r="E5733" s="186">
        <v>46293</v>
      </c>
      <c r="F5733" t="s">
        <v>16141</v>
      </c>
      <c r="G5733" s="183" t="s">
        <v>16142</v>
      </c>
      <c r="H5733" t="s">
        <v>16143</v>
      </c>
    </row>
    <row r="5734" spans="1:8" x14ac:dyDescent="0.2">
      <c r="A5734" s="183" t="s">
        <v>5389</v>
      </c>
      <c r="B5734" t="s">
        <v>9559</v>
      </c>
      <c r="C5734">
        <v>15</v>
      </c>
      <c r="D5734" s="221" t="s">
        <v>3057</v>
      </c>
      <c r="E5734" s="186">
        <v>46293</v>
      </c>
      <c r="F5734" t="s">
        <v>16141</v>
      </c>
      <c r="G5734" s="183" t="s">
        <v>16142</v>
      </c>
      <c r="H5734" t="s">
        <v>16143</v>
      </c>
    </row>
    <row r="5735" spans="1:8" x14ac:dyDescent="0.2">
      <c r="A5735" s="183" t="s">
        <v>5390</v>
      </c>
      <c r="B5735" t="s">
        <v>9560</v>
      </c>
      <c r="C5735">
        <v>62</v>
      </c>
      <c r="D5735" s="221" t="s">
        <v>3057</v>
      </c>
      <c r="E5735" s="186">
        <v>46293</v>
      </c>
      <c r="F5735" t="s">
        <v>16141</v>
      </c>
      <c r="G5735" s="183" t="s">
        <v>16142</v>
      </c>
      <c r="H5735" t="s">
        <v>16143</v>
      </c>
    </row>
    <row r="5736" spans="1:8" x14ac:dyDescent="0.2">
      <c r="A5736" s="183" t="s">
        <v>5391</v>
      </c>
      <c r="B5736" t="s">
        <v>9561</v>
      </c>
      <c r="C5736">
        <v>52</v>
      </c>
      <c r="D5736" s="221" t="s">
        <v>3057</v>
      </c>
      <c r="E5736" s="186">
        <v>46293</v>
      </c>
      <c r="F5736" t="s">
        <v>16141</v>
      </c>
      <c r="G5736" s="183" t="s">
        <v>16142</v>
      </c>
      <c r="H5736" t="s">
        <v>16143</v>
      </c>
    </row>
    <row r="5737" spans="1:8" x14ac:dyDescent="0.2">
      <c r="A5737" s="183" t="s">
        <v>9562</v>
      </c>
      <c r="B5737" t="s">
        <v>5392</v>
      </c>
      <c r="C5737">
        <v>0</v>
      </c>
      <c r="D5737" s="221" t="s">
        <v>3057</v>
      </c>
      <c r="E5737" s="186">
        <v>46293</v>
      </c>
      <c r="F5737" t="s">
        <v>16141</v>
      </c>
      <c r="G5737" s="183" t="s">
        <v>16142</v>
      </c>
      <c r="H5737" t="s">
        <v>16143</v>
      </c>
    </row>
    <row r="5738" spans="1:8" x14ac:dyDescent="0.2">
      <c r="A5738" s="183" t="s">
        <v>9563</v>
      </c>
      <c r="B5738" t="s">
        <v>5393</v>
      </c>
      <c r="C5738">
        <v>35</v>
      </c>
      <c r="D5738" s="221" t="s">
        <v>3057</v>
      </c>
      <c r="E5738" s="186">
        <v>46293</v>
      </c>
      <c r="F5738" t="s">
        <v>16141</v>
      </c>
      <c r="G5738" s="183" t="s">
        <v>16142</v>
      </c>
      <c r="H5738" t="s">
        <v>16143</v>
      </c>
    </row>
    <row r="5739" spans="1:8" x14ac:dyDescent="0.2">
      <c r="A5739" s="183" t="s">
        <v>9564</v>
      </c>
      <c r="B5739" t="s">
        <v>5394</v>
      </c>
      <c r="C5739">
        <v>0</v>
      </c>
      <c r="D5739" s="221" t="s">
        <v>3057</v>
      </c>
      <c r="E5739" s="186">
        <v>46293</v>
      </c>
      <c r="F5739" t="s">
        <v>16141</v>
      </c>
      <c r="G5739" s="183" t="s">
        <v>16142</v>
      </c>
      <c r="H5739" t="s">
        <v>16143</v>
      </c>
    </row>
    <row r="5740" spans="1:8" x14ac:dyDescent="0.2">
      <c r="A5740" s="183" t="s">
        <v>9565</v>
      </c>
      <c r="B5740" t="s">
        <v>5395</v>
      </c>
      <c r="C5740">
        <v>13</v>
      </c>
      <c r="D5740" s="221" t="s">
        <v>3057</v>
      </c>
      <c r="E5740" s="186">
        <v>46293</v>
      </c>
      <c r="F5740" t="s">
        <v>16141</v>
      </c>
      <c r="G5740" s="183" t="s">
        <v>16142</v>
      </c>
      <c r="H5740" t="s">
        <v>16143</v>
      </c>
    </row>
    <row r="5741" spans="1:8" x14ac:dyDescent="0.2">
      <c r="A5741" s="183" t="s">
        <v>5396</v>
      </c>
      <c r="B5741" t="s">
        <v>9566</v>
      </c>
      <c r="C5741">
        <v>6</v>
      </c>
      <c r="D5741" s="221" t="s">
        <v>3057</v>
      </c>
      <c r="E5741" s="186">
        <v>46293</v>
      </c>
      <c r="F5741" t="s">
        <v>16141</v>
      </c>
      <c r="G5741" s="183" t="s">
        <v>16142</v>
      </c>
      <c r="H5741" t="s">
        <v>16143</v>
      </c>
    </row>
    <row r="5742" spans="1:8" x14ac:dyDescent="0.2">
      <c r="A5742" s="183" t="s">
        <v>5397</v>
      </c>
      <c r="B5742" t="s">
        <v>9567</v>
      </c>
      <c r="C5742">
        <v>112</v>
      </c>
      <c r="D5742" s="221" t="s">
        <v>3057</v>
      </c>
      <c r="E5742" s="186">
        <v>46293</v>
      </c>
      <c r="F5742" t="s">
        <v>16141</v>
      </c>
      <c r="G5742" s="183" t="s">
        <v>16142</v>
      </c>
      <c r="H5742" t="s">
        <v>16143</v>
      </c>
    </row>
    <row r="5743" spans="1:8" x14ac:dyDescent="0.2">
      <c r="A5743" s="183" t="s">
        <v>5398</v>
      </c>
      <c r="B5743" t="s">
        <v>9568</v>
      </c>
      <c r="C5743">
        <v>75</v>
      </c>
      <c r="D5743" s="221" t="s">
        <v>3057</v>
      </c>
      <c r="E5743" s="186">
        <v>46293</v>
      </c>
      <c r="F5743" t="s">
        <v>16141</v>
      </c>
      <c r="G5743" s="183" t="s">
        <v>16142</v>
      </c>
      <c r="H5743" t="s">
        <v>16143</v>
      </c>
    </row>
    <row r="5744" spans="1:8" x14ac:dyDescent="0.2">
      <c r="A5744" s="183" t="s">
        <v>5399</v>
      </c>
      <c r="B5744" t="s">
        <v>9569</v>
      </c>
      <c r="C5744">
        <v>25</v>
      </c>
      <c r="D5744" s="221" t="s">
        <v>3057</v>
      </c>
      <c r="E5744" s="186">
        <v>46293</v>
      </c>
      <c r="F5744" t="s">
        <v>16141</v>
      </c>
      <c r="G5744" s="183" t="s">
        <v>16142</v>
      </c>
      <c r="H5744" t="s">
        <v>16143</v>
      </c>
    </row>
    <row r="5745" spans="1:8" x14ac:dyDescent="0.2">
      <c r="A5745" s="183" t="s">
        <v>5400</v>
      </c>
      <c r="B5745" t="s">
        <v>9570</v>
      </c>
      <c r="C5745">
        <v>29</v>
      </c>
      <c r="D5745" s="221" t="s">
        <v>3057</v>
      </c>
      <c r="E5745" s="186">
        <v>46293</v>
      </c>
      <c r="F5745" t="s">
        <v>16141</v>
      </c>
      <c r="G5745" s="183" t="s">
        <v>16142</v>
      </c>
      <c r="H5745" t="s">
        <v>16143</v>
      </c>
    </row>
    <row r="5746" spans="1:8" x14ac:dyDescent="0.2">
      <c r="A5746" s="183" t="s">
        <v>5401</v>
      </c>
      <c r="B5746" t="s">
        <v>9571</v>
      </c>
      <c r="C5746">
        <v>13</v>
      </c>
      <c r="D5746" s="221" t="s">
        <v>3057</v>
      </c>
      <c r="E5746" s="186">
        <v>46293</v>
      </c>
      <c r="F5746" t="s">
        <v>16141</v>
      </c>
      <c r="G5746" s="183" t="s">
        <v>16142</v>
      </c>
      <c r="H5746" t="s">
        <v>16143</v>
      </c>
    </row>
    <row r="5747" spans="1:8" x14ac:dyDescent="0.2">
      <c r="A5747" s="183" t="s">
        <v>5402</v>
      </c>
      <c r="B5747" t="s">
        <v>9572</v>
      </c>
      <c r="C5747">
        <v>8</v>
      </c>
      <c r="D5747" s="221" t="s">
        <v>3057</v>
      </c>
      <c r="E5747" s="186">
        <v>46293</v>
      </c>
      <c r="F5747" t="s">
        <v>16141</v>
      </c>
      <c r="G5747" s="183" t="s">
        <v>16142</v>
      </c>
      <c r="H5747" t="s">
        <v>16143</v>
      </c>
    </row>
    <row r="5748" spans="1:8" x14ac:dyDescent="0.2">
      <c r="A5748" s="183" t="s">
        <v>5403</v>
      </c>
      <c r="B5748" t="s">
        <v>9573</v>
      </c>
      <c r="C5748">
        <v>18</v>
      </c>
      <c r="D5748" s="221" t="s">
        <v>3057</v>
      </c>
      <c r="E5748" s="186">
        <v>46293</v>
      </c>
      <c r="F5748" t="s">
        <v>16141</v>
      </c>
      <c r="G5748" s="183" t="s">
        <v>16142</v>
      </c>
      <c r="H5748" t="s">
        <v>16143</v>
      </c>
    </row>
    <row r="5749" spans="1:8" x14ac:dyDescent="0.2">
      <c r="A5749" s="183" t="s">
        <v>9574</v>
      </c>
      <c r="B5749" t="s">
        <v>9575</v>
      </c>
      <c r="C5749">
        <v>5</v>
      </c>
      <c r="D5749" s="221" t="s">
        <v>3057</v>
      </c>
      <c r="E5749" s="186">
        <v>46293</v>
      </c>
      <c r="F5749" t="s">
        <v>16141</v>
      </c>
      <c r="G5749" s="183" t="s">
        <v>16142</v>
      </c>
      <c r="H5749" t="s">
        <v>16143</v>
      </c>
    </row>
    <row r="5750" spans="1:8" x14ac:dyDescent="0.2">
      <c r="A5750" s="183" t="s">
        <v>9576</v>
      </c>
      <c r="B5750" t="s">
        <v>9577</v>
      </c>
      <c r="C5750">
        <v>20</v>
      </c>
      <c r="D5750" s="221" t="s">
        <v>3057</v>
      </c>
      <c r="E5750" s="186">
        <v>46293</v>
      </c>
      <c r="F5750" t="s">
        <v>16141</v>
      </c>
      <c r="G5750" s="183" t="s">
        <v>16142</v>
      </c>
      <c r="H5750" t="s">
        <v>16143</v>
      </c>
    </row>
    <row r="5751" spans="1:8" x14ac:dyDescent="0.2">
      <c r="A5751" s="183" t="s">
        <v>9578</v>
      </c>
      <c r="B5751" t="s">
        <v>9579</v>
      </c>
      <c r="C5751">
        <v>24</v>
      </c>
      <c r="D5751" s="221" t="s">
        <v>3057</v>
      </c>
      <c r="E5751" s="186">
        <v>46293</v>
      </c>
      <c r="F5751" t="s">
        <v>16141</v>
      </c>
      <c r="G5751" s="183" t="s">
        <v>16142</v>
      </c>
      <c r="H5751" t="s">
        <v>16143</v>
      </c>
    </row>
    <row r="5752" spans="1:8" x14ac:dyDescent="0.2">
      <c r="A5752" s="183" t="s">
        <v>5404</v>
      </c>
      <c r="B5752" t="s">
        <v>9580</v>
      </c>
      <c r="C5752">
        <v>1</v>
      </c>
      <c r="D5752" s="221" t="s">
        <v>3057</v>
      </c>
      <c r="E5752" s="186">
        <v>46293</v>
      </c>
      <c r="F5752" t="s">
        <v>16141</v>
      </c>
      <c r="G5752" s="183" t="s">
        <v>16142</v>
      </c>
      <c r="H5752" t="s">
        <v>16143</v>
      </c>
    </row>
    <row r="5753" spans="1:8" x14ac:dyDescent="0.2">
      <c r="A5753" s="183" t="s">
        <v>9581</v>
      </c>
      <c r="B5753" t="s">
        <v>9582</v>
      </c>
      <c r="C5753">
        <v>4</v>
      </c>
      <c r="D5753" s="221" t="s">
        <v>3057</v>
      </c>
      <c r="E5753" s="186">
        <v>46293</v>
      </c>
      <c r="F5753" t="s">
        <v>16141</v>
      </c>
      <c r="G5753" s="183" t="s">
        <v>16142</v>
      </c>
      <c r="H5753" t="s">
        <v>16143</v>
      </c>
    </row>
    <row r="5754" spans="1:8" x14ac:dyDescent="0.2">
      <c r="A5754" s="183" t="s">
        <v>5405</v>
      </c>
      <c r="B5754" t="s">
        <v>9583</v>
      </c>
      <c r="C5754">
        <v>0</v>
      </c>
      <c r="D5754" s="221" t="s">
        <v>3057</v>
      </c>
      <c r="E5754" s="186">
        <v>46293</v>
      </c>
      <c r="F5754" t="s">
        <v>16141</v>
      </c>
      <c r="G5754" s="183" t="s">
        <v>16142</v>
      </c>
      <c r="H5754" t="s">
        <v>16143</v>
      </c>
    </row>
    <row r="5755" spans="1:8" x14ac:dyDescent="0.2">
      <c r="A5755" s="183" t="s">
        <v>9584</v>
      </c>
      <c r="B5755" t="s">
        <v>9585</v>
      </c>
      <c r="C5755">
        <v>12</v>
      </c>
      <c r="D5755" s="221" t="s">
        <v>3057</v>
      </c>
      <c r="E5755" s="186">
        <v>46293</v>
      </c>
      <c r="F5755" t="s">
        <v>16141</v>
      </c>
      <c r="G5755" s="183" t="s">
        <v>16142</v>
      </c>
      <c r="H5755" t="s">
        <v>16143</v>
      </c>
    </row>
    <row r="5756" spans="1:8" x14ac:dyDescent="0.2">
      <c r="A5756" s="183" t="s">
        <v>5406</v>
      </c>
      <c r="B5756" t="s">
        <v>9586</v>
      </c>
      <c r="C5756">
        <v>0</v>
      </c>
      <c r="D5756" s="221" t="s">
        <v>3057</v>
      </c>
      <c r="E5756" s="186">
        <v>46293</v>
      </c>
      <c r="F5756" t="s">
        <v>16141</v>
      </c>
      <c r="G5756" s="183" t="s">
        <v>16142</v>
      </c>
      <c r="H5756" t="s">
        <v>16143</v>
      </c>
    </row>
    <row r="5757" spans="1:8" x14ac:dyDescent="0.2">
      <c r="A5757" s="183" t="s">
        <v>9587</v>
      </c>
      <c r="B5757" t="s">
        <v>9588</v>
      </c>
      <c r="C5757">
        <v>5</v>
      </c>
      <c r="D5757" s="221" t="s">
        <v>3057</v>
      </c>
      <c r="E5757" s="186">
        <v>46293</v>
      </c>
      <c r="F5757" t="s">
        <v>16141</v>
      </c>
      <c r="G5757" s="183" t="s">
        <v>16142</v>
      </c>
      <c r="H5757" t="s">
        <v>16143</v>
      </c>
    </row>
    <row r="5758" spans="1:8" x14ac:dyDescent="0.2">
      <c r="A5758" s="183" t="s">
        <v>5407</v>
      </c>
      <c r="B5758" t="s">
        <v>9589</v>
      </c>
      <c r="C5758">
        <v>0</v>
      </c>
      <c r="D5758" s="221" t="s">
        <v>3057</v>
      </c>
      <c r="E5758" s="186">
        <v>46293</v>
      </c>
      <c r="F5758" t="s">
        <v>16141</v>
      </c>
      <c r="G5758" s="183" t="s">
        <v>16142</v>
      </c>
      <c r="H5758" t="s">
        <v>16143</v>
      </c>
    </row>
    <row r="5759" spans="1:8" x14ac:dyDescent="0.2">
      <c r="A5759" s="183" t="s">
        <v>5408</v>
      </c>
      <c r="B5759" t="s">
        <v>9590</v>
      </c>
      <c r="C5759">
        <v>1</v>
      </c>
      <c r="D5759" s="221" t="s">
        <v>3057</v>
      </c>
      <c r="E5759" s="186">
        <v>46293</v>
      </c>
      <c r="F5759" t="s">
        <v>16141</v>
      </c>
      <c r="G5759" s="183" t="s">
        <v>16142</v>
      </c>
      <c r="H5759" t="s">
        <v>16143</v>
      </c>
    </row>
    <row r="5760" spans="1:8" x14ac:dyDescent="0.2">
      <c r="A5760" s="183" t="s">
        <v>9591</v>
      </c>
      <c r="B5760" t="s">
        <v>9592</v>
      </c>
      <c r="C5760">
        <v>5</v>
      </c>
      <c r="D5760" s="221" t="s">
        <v>3057</v>
      </c>
      <c r="E5760" s="186">
        <v>46293</v>
      </c>
      <c r="F5760" t="s">
        <v>16141</v>
      </c>
      <c r="G5760" s="183" t="s">
        <v>16142</v>
      </c>
      <c r="H5760" t="s">
        <v>16143</v>
      </c>
    </row>
    <row r="5761" spans="1:8" x14ac:dyDescent="0.2">
      <c r="A5761" s="183" t="s">
        <v>5409</v>
      </c>
      <c r="B5761" t="s">
        <v>9593</v>
      </c>
      <c r="C5761">
        <v>1</v>
      </c>
      <c r="D5761" s="221" t="s">
        <v>3057</v>
      </c>
      <c r="E5761" s="186">
        <v>46293</v>
      </c>
      <c r="F5761" t="s">
        <v>16141</v>
      </c>
      <c r="G5761" s="183" t="s">
        <v>16142</v>
      </c>
      <c r="H5761" t="s">
        <v>16143</v>
      </c>
    </row>
    <row r="5762" spans="1:8" x14ac:dyDescent="0.2">
      <c r="A5762" s="183" t="s">
        <v>9594</v>
      </c>
      <c r="B5762" t="s">
        <v>9595</v>
      </c>
      <c r="C5762">
        <v>5</v>
      </c>
      <c r="D5762" s="221" t="s">
        <v>3057</v>
      </c>
      <c r="E5762" s="186">
        <v>46293</v>
      </c>
      <c r="F5762" t="s">
        <v>16141</v>
      </c>
      <c r="G5762" s="183" t="s">
        <v>16142</v>
      </c>
      <c r="H5762" t="s">
        <v>16143</v>
      </c>
    </row>
    <row r="5763" spans="1:8" x14ac:dyDescent="0.2">
      <c r="A5763" s="183" t="s">
        <v>5410</v>
      </c>
      <c r="B5763" t="s">
        <v>9596</v>
      </c>
      <c r="C5763">
        <v>4</v>
      </c>
      <c r="D5763" s="221" t="s">
        <v>3057</v>
      </c>
      <c r="E5763" s="186">
        <v>46293</v>
      </c>
      <c r="F5763" t="s">
        <v>16141</v>
      </c>
      <c r="G5763" s="183" t="s">
        <v>16142</v>
      </c>
      <c r="H5763" t="s">
        <v>16143</v>
      </c>
    </row>
    <row r="5764" spans="1:8" x14ac:dyDescent="0.2">
      <c r="A5764" s="183" t="s">
        <v>5411</v>
      </c>
      <c r="B5764" t="s">
        <v>9597</v>
      </c>
      <c r="C5764">
        <v>0</v>
      </c>
      <c r="D5764" s="221" t="s">
        <v>3057</v>
      </c>
      <c r="E5764" s="186">
        <v>46293</v>
      </c>
      <c r="F5764" t="s">
        <v>16141</v>
      </c>
      <c r="G5764" s="183" t="s">
        <v>16142</v>
      </c>
      <c r="H5764" t="s">
        <v>16143</v>
      </c>
    </row>
    <row r="5765" spans="1:8" x14ac:dyDescent="0.2">
      <c r="A5765" s="183" t="s">
        <v>9598</v>
      </c>
      <c r="B5765" t="s">
        <v>9599</v>
      </c>
      <c r="C5765">
        <v>6</v>
      </c>
      <c r="D5765" s="221" t="s">
        <v>3057</v>
      </c>
      <c r="E5765" s="186">
        <v>46293</v>
      </c>
      <c r="F5765" t="s">
        <v>16141</v>
      </c>
      <c r="G5765" s="183" t="s">
        <v>16142</v>
      </c>
      <c r="H5765" t="s">
        <v>16143</v>
      </c>
    </row>
    <row r="5766" spans="1:8" x14ac:dyDescent="0.2">
      <c r="A5766" s="183" t="s">
        <v>5412</v>
      </c>
      <c r="B5766" t="s">
        <v>9600</v>
      </c>
      <c r="C5766">
        <v>3</v>
      </c>
      <c r="D5766" s="221" t="s">
        <v>3057</v>
      </c>
      <c r="E5766" s="186">
        <v>46293</v>
      </c>
      <c r="F5766" t="s">
        <v>16141</v>
      </c>
      <c r="G5766" s="183" t="s">
        <v>16142</v>
      </c>
      <c r="H5766" t="s">
        <v>16143</v>
      </c>
    </row>
    <row r="5767" spans="1:8" x14ac:dyDescent="0.2">
      <c r="A5767" s="183" t="s">
        <v>9601</v>
      </c>
      <c r="B5767" t="s">
        <v>9602</v>
      </c>
      <c r="C5767">
        <v>11</v>
      </c>
      <c r="D5767" s="221" t="s">
        <v>3057</v>
      </c>
      <c r="E5767" s="186">
        <v>46293</v>
      </c>
      <c r="F5767" t="s">
        <v>16141</v>
      </c>
      <c r="G5767" s="183" t="s">
        <v>16142</v>
      </c>
      <c r="H5767" t="s">
        <v>16143</v>
      </c>
    </row>
    <row r="5768" spans="1:8" x14ac:dyDescent="0.2">
      <c r="A5768" s="183" t="s">
        <v>5413</v>
      </c>
      <c r="B5768" t="s">
        <v>3638</v>
      </c>
      <c r="C5768">
        <v>7</v>
      </c>
      <c r="D5768" s="221" t="s">
        <v>3057</v>
      </c>
      <c r="E5768" s="186">
        <v>46293</v>
      </c>
      <c r="F5768" t="s">
        <v>16141</v>
      </c>
      <c r="G5768" s="183" t="s">
        <v>16142</v>
      </c>
      <c r="H5768" t="s">
        <v>16143</v>
      </c>
    </row>
    <row r="5769" spans="1:8" x14ac:dyDescent="0.2">
      <c r="A5769" s="183" t="s">
        <v>9603</v>
      </c>
      <c r="B5769" t="s">
        <v>9604</v>
      </c>
      <c r="C5769">
        <v>90</v>
      </c>
      <c r="D5769" s="221" t="s">
        <v>3057</v>
      </c>
      <c r="E5769" s="186">
        <v>46293</v>
      </c>
      <c r="F5769" t="s">
        <v>16141</v>
      </c>
      <c r="G5769" s="183" t="s">
        <v>16142</v>
      </c>
      <c r="H5769" t="s">
        <v>16143</v>
      </c>
    </row>
    <row r="5770" spans="1:8" x14ac:dyDescent="0.2">
      <c r="A5770" s="183" t="s">
        <v>9605</v>
      </c>
      <c r="B5770" t="s">
        <v>9606</v>
      </c>
      <c r="C5770">
        <v>2</v>
      </c>
      <c r="D5770" s="221" t="s">
        <v>3057</v>
      </c>
      <c r="E5770" s="186">
        <v>46293</v>
      </c>
      <c r="F5770" t="s">
        <v>16141</v>
      </c>
      <c r="G5770" s="183" t="s">
        <v>16142</v>
      </c>
      <c r="H5770" t="s">
        <v>16143</v>
      </c>
    </row>
    <row r="5771" spans="1:8" x14ac:dyDescent="0.2">
      <c r="A5771" s="183" t="s">
        <v>9607</v>
      </c>
      <c r="B5771" t="s">
        <v>9608</v>
      </c>
      <c r="C5771">
        <v>1</v>
      </c>
      <c r="D5771" s="221" t="s">
        <v>3057</v>
      </c>
      <c r="E5771" s="186">
        <v>46293</v>
      </c>
      <c r="F5771" t="s">
        <v>16141</v>
      </c>
      <c r="G5771" s="183" t="s">
        <v>16142</v>
      </c>
      <c r="H5771" t="s">
        <v>16143</v>
      </c>
    </row>
    <row r="5772" spans="1:8" x14ac:dyDescent="0.2">
      <c r="A5772" s="183" t="s">
        <v>9609</v>
      </c>
      <c r="B5772" t="s">
        <v>9610</v>
      </c>
      <c r="C5772">
        <v>2</v>
      </c>
      <c r="D5772" s="221" t="s">
        <v>3057</v>
      </c>
      <c r="E5772" s="186">
        <v>46293</v>
      </c>
      <c r="F5772" t="s">
        <v>16141</v>
      </c>
      <c r="G5772" s="183" t="s">
        <v>16142</v>
      </c>
      <c r="H5772" t="s">
        <v>16143</v>
      </c>
    </row>
    <row r="5773" spans="1:8" x14ac:dyDescent="0.2">
      <c r="A5773" s="183" t="s">
        <v>9611</v>
      </c>
      <c r="B5773" t="s">
        <v>9612</v>
      </c>
      <c r="C5773">
        <v>2</v>
      </c>
      <c r="D5773" s="221" t="s">
        <v>3057</v>
      </c>
      <c r="E5773" s="186">
        <v>46293</v>
      </c>
      <c r="F5773" t="s">
        <v>16141</v>
      </c>
      <c r="G5773" s="183" t="s">
        <v>16142</v>
      </c>
      <c r="H5773" t="s">
        <v>16143</v>
      </c>
    </row>
    <row r="5774" spans="1:8" x14ac:dyDescent="0.2">
      <c r="A5774" s="183" t="s">
        <v>9613</v>
      </c>
      <c r="B5774" t="s">
        <v>9614</v>
      </c>
      <c r="C5774">
        <v>1</v>
      </c>
      <c r="D5774" s="221" t="s">
        <v>3057</v>
      </c>
      <c r="E5774" s="186">
        <v>46293</v>
      </c>
      <c r="F5774" t="s">
        <v>16141</v>
      </c>
      <c r="G5774" s="183" t="s">
        <v>16142</v>
      </c>
      <c r="H5774" t="s">
        <v>16143</v>
      </c>
    </row>
    <row r="5775" spans="1:8" x14ac:dyDescent="0.2">
      <c r="A5775" s="183" t="s">
        <v>5414</v>
      </c>
      <c r="B5775" t="s">
        <v>5415</v>
      </c>
      <c r="C5775">
        <v>10</v>
      </c>
      <c r="D5775" s="221" t="s">
        <v>3057</v>
      </c>
      <c r="E5775" s="186">
        <v>46293</v>
      </c>
      <c r="F5775" t="s">
        <v>16141</v>
      </c>
      <c r="G5775" s="183" t="s">
        <v>16142</v>
      </c>
      <c r="H5775" t="s">
        <v>16143</v>
      </c>
    </row>
    <row r="5776" spans="1:8" x14ac:dyDescent="0.2">
      <c r="A5776" s="183" t="s">
        <v>5416</v>
      </c>
      <c r="B5776" t="s">
        <v>5417</v>
      </c>
      <c r="C5776">
        <v>5</v>
      </c>
      <c r="D5776" s="221" t="s">
        <v>3057</v>
      </c>
      <c r="E5776" s="186">
        <v>46293</v>
      </c>
      <c r="F5776" t="s">
        <v>16141</v>
      </c>
      <c r="G5776" s="183" t="s">
        <v>16142</v>
      </c>
      <c r="H5776" t="s">
        <v>16143</v>
      </c>
    </row>
    <row r="5777" spans="1:8" x14ac:dyDescent="0.2">
      <c r="A5777" s="183" t="s">
        <v>5418</v>
      </c>
      <c r="B5777" t="s">
        <v>9615</v>
      </c>
      <c r="C5777">
        <v>3</v>
      </c>
      <c r="D5777" s="221" t="s">
        <v>3057</v>
      </c>
      <c r="E5777" s="186">
        <v>46293</v>
      </c>
      <c r="F5777" t="s">
        <v>16141</v>
      </c>
      <c r="G5777" s="183" t="s">
        <v>16142</v>
      </c>
      <c r="H5777" t="s">
        <v>16143</v>
      </c>
    </row>
    <row r="5778" spans="1:8" x14ac:dyDescent="0.2">
      <c r="A5778" s="183" t="s">
        <v>5419</v>
      </c>
      <c r="B5778" t="s">
        <v>5420</v>
      </c>
      <c r="C5778">
        <v>2</v>
      </c>
      <c r="D5778" s="221" t="s">
        <v>3057</v>
      </c>
      <c r="E5778" s="186">
        <v>46293</v>
      </c>
      <c r="F5778" t="s">
        <v>16141</v>
      </c>
      <c r="G5778" s="183" t="s">
        <v>16142</v>
      </c>
      <c r="H5778" t="s">
        <v>16143</v>
      </c>
    </row>
    <row r="5779" spans="1:8" x14ac:dyDescent="0.2">
      <c r="A5779" s="183" t="s">
        <v>5421</v>
      </c>
      <c r="B5779" t="s">
        <v>5422</v>
      </c>
      <c r="C5779">
        <v>13</v>
      </c>
      <c r="D5779" s="221" t="s">
        <v>3057</v>
      </c>
      <c r="E5779" s="186">
        <v>46293</v>
      </c>
      <c r="F5779" t="s">
        <v>16141</v>
      </c>
      <c r="G5779" s="183" t="s">
        <v>16142</v>
      </c>
      <c r="H5779" t="s">
        <v>16143</v>
      </c>
    </row>
    <row r="5780" spans="1:8" x14ac:dyDescent="0.2">
      <c r="A5780" s="183" t="s">
        <v>5423</v>
      </c>
      <c r="B5780" t="s">
        <v>5424</v>
      </c>
      <c r="C5780">
        <v>6</v>
      </c>
      <c r="D5780" s="221" t="s">
        <v>3057</v>
      </c>
      <c r="E5780" s="186">
        <v>46293</v>
      </c>
      <c r="F5780" t="s">
        <v>16141</v>
      </c>
      <c r="G5780" s="183" t="s">
        <v>16142</v>
      </c>
      <c r="H5780" t="s">
        <v>16143</v>
      </c>
    </row>
    <row r="5781" spans="1:8" x14ac:dyDescent="0.2">
      <c r="A5781" s="183" t="s">
        <v>5425</v>
      </c>
      <c r="B5781" t="s">
        <v>5426</v>
      </c>
      <c r="C5781">
        <v>1</v>
      </c>
      <c r="D5781" s="221" t="s">
        <v>3057</v>
      </c>
      <c r="E5781" s="186">
        <v>46293</v>
      </c>
      <c r="F5781" t="s">
        <v>16141</v>
      </c>
      <c r="G5781" s="183" t="s">
        <v>16142</v>
      </c>
      <c r="H5781" t="s">
        <v>16143</v>
      </c>
    </row>
    <row r="5782" spans="1:8" x14ac:dyDescent="0.2">
      <c r="A5782" s="183" t="s">
        <v>5427</v>
      </c>
      <c r="B5782" t="s">
        <v>5428</v>
      </c>
      <c r="C5782">
        <v>1</v>
      </c>
      <c r="D5782" s="221" t="s">
        <v>3057</v>
      </c>
      <c r="E5782" s="186">
        <v>46293</v>
      </c>
      <c r="F5782" t="s">
        <v>16141</v>
      </c>
      <c r="G5782" s="183" t="s">
        <v>16142</v>
      </c>
      <c r="H5782" t="s">
        <v>16143</v>
      </c>
    </row>
    <row r="5783" spans="1:8" x14ac:dyDescent="0.2">
      <c r="A5783" s="183" t="s">
        <v>5429</v>
      </c>
      <c r="B5783" t="s">
        <v>9616</v>
      </c>
      <c r="C5783">
        <v>18</v>
      </c>
      <c r="D5783" s="221" t="s">
        <v>3057</v>
      </c>
      <c r="E5783" s="186">
        <v>46293</v>
      </c>
      <c r="F5783" t="s">
        <v>16141</v>
      </c>
      <c r="G5783" s="183" t="s">
        <v>16142</v>
      </c>
      <c r="H5783" t="s">
        <v>16143</v>
      </c>
    </row>
    <row r="5784" spans="1:8" x14ac:dyDescent="0.2">
      <c r="A5784" s="183" t="s">
        <v>5430</v>
      </c>
      <c r="B5784" t="s">
        <v>9617</v>
      </c>
      <c r="C5784">
        <v>5</v>
      </c>
      <c r="D5784" s="221" t="s">
        <v>3057</v>
      </c>
      <c r="E5784" s="186">
        <v>46293</v>
      </c>
      <c r="F5784" t="s">
        <v>16141</v>
      </c>
      <c r="G5784" s="183" t="s">
        <v>16142</v>
      </c>
      <c r="H5784" t="s">
        <v>16143</v>
      </c>
    </row>
    <row r="5785" spans="1:8" x14ac:dyDescent="0.2">
      <c r="A5785" s="183" t="s">
        <v>5431</v>
      </c>
      <c r="B5785" t="s">
        <v>9618</v>
      </c>
      <c r="C5785">
        <v>8</v>
      </c>
      <c r="D5785" s="221" t="s">
        <v>3057</v>
      </c>
      <c r="E5785" s="186">
        <v>46293</v>
      </c>
      <c r="F5785" t="s">
        <v>16141</v>
      </c>
      <c r="G5785" s="183" t="s">
        <v>16142</v>
      </c>
      <c r="H5785" t="s">
        <v>16143</v>
      </c>
    </row>
    <row r="5786" spans="1:8" x14ac:dyDescent="0.2">
      <c r="A5786" s="183" t="s">
        <v>5432</v>
      </c>
      <c r="B5786" t="s">
        <v>9619</v>
      </c>
      <c r="C5786">
        <v>8</v>
      </c>
      <c r="D5786" s="221" t="s">
        <v>3057</v>
      </c>
      <c r="E5786" s="186">
        <v>46293</v>
      </c>
      <c r="F5786" t="s">
        <v>16141</v>
      </c>
      <c r="G5786" s="183" t="s">
        <v>16142</v>
      </c>
      <c r="H5786" t="s">
        <v>16143</v>
      </c>
    </row>
    <row r="5787" spans="1:8" x14ac:dyDescent="0.2">
      <c r="A5787" s="183" t="s">
        <v>5433</v>
      </c>
      <c r="B5787" t="s">
        <v>9620</v>
      </c>
      <c r="C5787">
        <v>9</v>
      </c>
      <c r="D5787" s="221" t="s">
        <v>3057</v>
      </c>
      <c r="E5787" s="186">
        <v>46293</v>
      </c>
      <c r="F5787" t="s">
        <v>16141</v>
      </c>
      <c r="G5787" s="183" t="s">
        <v>16142</v>
      </c>
      <c r="H5787" t="s">
        <v>16143</v>
      </c>
    </row>
    <row r="5788" spans="1:8" x14ac:dyDescent="0.2">
      <c r="A5788" s="183" t="s">
        <v>5434</v>
      </c>
      <c r="B5788" t="s">
        <v>9621</v>
      </c>
      <c r="C5788">
        <v>5</v>
      </c>
      <c r="D5788" s="221" t="s">
        <v>3057</v>
      </c>
      <c r="E5788" s="186">
        <v>46293</v>
      </c>
      <c r="F5788" t="s">
        <v>16141</v>
      </c>
      <c r="G5788" s="183" t="s">
        <v>16142</v>
      </c>
      <c r="H5788" t="s">
        <v>16143</v>
      </c>
    </row>
    <row r="5789" spans="1:8" x14ac:dyDescent="0.2">
      <c r="A5789" s="183" t="s">
        <v>5435</v>
      </c>
      <c r="B5789" t="s">
        <v>9622</v>
      </c>
      <c r="C5789">
        <v>1</v>
      </c>
      <c r="D5789" s="221" t="s">
        <v>3057</v>
      </c>
      <c r="E5789" s="186">
        <v>46293</v>
      </c>
      <c r="F5789" t="s">
        <v>16141</v>
      </c>
      <c r="G5789" s="183" t="s">
        <v>16142</v>
      </c>
      <c r="H5789" t="s">
        <v>16143</v>
      </c>
    </row>
    <row r="5790" spans="1:8" x14ac:dyDescent="0.2">
      <c r="A5790" s="183" t="s">
        <v>5436</v>
      </c>
      <c r="B5790" t="s">
        <v>9623</v>
      </c>
      <c r="C5790">
        <v>1</v>
      </c>
      <c r="D5790" s="221" t="s">
        <v>3057</v>
      </c>
      <c r="E5790" s="186">
        <v>46293</v>
      </c>
      <c r="F5790" t="s">
        <v>16141</v>
      </c>
      <c r="G5790" s="183" t="s">
        <v>16142</v>
      </c>
      <c r="H5790" t="s">
        <v>16143</v>
      </c>
    </row>
    <row r="5791" spans="1:8" x14ac:dyDescent="0.2">
      <c r="A5791" s="183" t="s">
        <v>5437</v>
      </c>
      <c r="B5791" t="s">
        <v>5438</v>
      </c>
      <c r="C5791">
        <v>0</v>
      </c>
      <c r="D5791" s="221" t="s">
        <v>3057</v>
      </c>
      <c r="E5791" s="186">
        <v>46293</v>
      </c>
      <c r="F5791" t="s">
        <v>16141</v>
      </c>
      <c r="G5791" s="183" t="s">
        <v>16142</v>
      </c>
      <c r="H5791" t="s">
        <v>16143</v>
      </c>
    </row>
    <row r="5792" spans="1:8" x14ac:dyDescent="0.2">
      <c r="A5792" s="183" t="s">
        <v>5439</v>
      </c>
      <c r="B5792" t="s">
        <v>5440</v>
      </c>
      <c r="C5792">
        <v>1</v>
      </c>
      <c r="D5792" s="221" t="s">
        <v>3057</v>
      </c>
      <c r="E5792" s="186">
        <v>46293</v>
      </c>
      <c r="F5792" t="s">
        <v>16141</v>
      </c>
      <c r="G5792" s="183" t="s">
        <v>16142</v>
      </c>
      <c r="H5792" t="s">
        <v>16143</v>
      </c>
    </row>
    <row r="5793" spans="1:8" x14ac:dyDescent="0.2">
      <c r="A5793" s="183" t="s">
        <v>5441</v>
      </c>
      <c r="B5793" t="s">
        <v>5442</v>
      </c>
      <c r="C5793">
        <v>2</v>
      </c>
      <c r="D5793" s="221" t="s">
        <v>3057</v>
      </c>
      <c r="E5793" s="186">
        <v>46293</v>
      </c>
      <c r="F5793" t="s">
        <v>16141</v>
      </c>
      <c r="G5793" s="183" t="s">
        <v>16142</v>
      </c>
      <c r="H5793" t="s">
        <v>16143</v>
      </c>
    </row>
    <row r="5794" spans="1:8" x14ac:dyDescent="0.2">
      <c r="A5794" s="183" t="s">
        <v>5443</v>
      </c>
      <c r="B5794" t="s">
        <v>5444</v>
      </c>
      <c r="C5794">
        <v>15</v>
      </c>
      <c r="D5794" s="221" t="s">
        <v>3057</v>
      </c>
      <c r="E5794" s="186">
        <v>46293</v>
      </c>
      <c r="F5794" t="s">
        <v>16141</v>
      </c>
      <c r="G5794" s="183" t="s">
        <v>16142</v>
      </c>
      <c r="H5794" t="s">
        <v>16143</v>
      </c>
    </row>
    <row r="5795" spans="1:8" x14ac:dyDescent="0.2">
      <c r="A5795" s="183" t="s">
        <v>5445</v>
      </c>
      <c r="B5795" t="s">
        <v>5446</v>
      </c>
      <c r="C5795">
        <v>2</v>
      </c>
      <c r="D5795" s="221" t="s">
        <v>3057</v>
      </c>
      <c r="E5795" s="186">
        <v>46293</v>
      </c>
      <c r="F5795" t="s">
        <v>16141</v>
      </c>
      <c r="G5795" s="183" t="s">
        <v>16142</v>
      </c>
      <c r="H5795" t="s">
        <v>16143</v>
      </c>
    </row>
    <row r="5796" spans="1:8" x14ac:dyDescent="0.2">
      <c r="A5796" s="183" t="s">
        <v>9624</v>
      </c>
      <c r="B5796" t="s">
        <v>9625</v>
      </c>
      <c r="C5796">
        <v>17</v>
      </c>
      <c r="D5796" s="221" t="s">
        <v>3057</v>
      </c>
      <c r="E5796" s="186">
        <v>46293</v>
      </c>
      <c r="F5796" t="s">
        <v>16141</v>
      </c>
      <c r="G5796" s="183" t="s">
        <v>16142</v>
      </c>
      <c r="H5796" t="s">
        <v>16143</v>
      </c>
    </row>
    <row r="5797" spans="1:8" x14ac:dyDescent="0.2">
      <c r="A5797" s="183" t="s">
        <v>5447</v>
      </c>
      <c r="B5797" t="s">
        <v>5448</v>
      </c>
      <c r="C5797">
        <v>6</v>
      </c>
      <c r="D5797" s="221" t="s">
        <v>3057</v>
      </c>
      <c r="E5797" s="186">
        <v>46293</v>
      </c>
      <c r="F5797" t="s">
        <v>16141</v>
      </c>
      <c r="G5797" s="183" t="s">
        <v>16142</v>
      </c>
      <c r="H5797" t="s">
        <v>16143</v>
      </c>
    </row>
    <row r="5798" spans="1:8" x14ac:dyDescent="0.2">
      <c r="A5798" s="183" t="s">
        <v>9626</v>
      </c>
      <c r="B5798" t="s">
        <v>9627</v>
      </c>
      <c r="C5798">
        <v>0</v>
      </c>
      <c r="D5798" s="221" t="s">
        <v>3057</v>
      </c>
      <c r="E5798" s="186">
        <v>46293</v>
      </c>
      <c r="F5798" t="s">
        <v>16141</v>
      </c>
      <c r="G5798" s="183" t="s">
        <v>16142</v>
      </c>
      <c r="H5798" t="s">
        <v>16143</v>
      </c>
    </row>
    <row r="5799" spans="1:8" x14ac:dyDescent="0.2">
      <c r="A5799" s="183" t="s">
        <v>5449</v>
      </c>
      <c r="B5799" t="s">
        <v>5450</v>
      </c>
      <c r="C5799">
        <v>3</v>
      </c>
      <c r="D5799" s="221" t="s">
        <v>3057</v>
      </c>
      <c r="E5799" s="186">
        <v>46293</v>
      </c>
      <c r="F5799" t="s">
        <v>16141</v>
      </c>
      <c r="G5799" s="183" t="s">
        <v>16142</v>
      </c>
      <c r="H5799" t="s">
        <v>16143</v>
      </c>
    </row>
    <row r="5800" spans="1:8" x14ac:dyDescent="0.2">
      <c r="A5800" s="183" t="s">
        <v>5451</v>
      </c>
      <c r="B5800" t="s">
        <v>5452</v>
      </c>
      <c r="C5800">
        <v>0</v>
      </c>
      <c r="D5800" s="221" t="s">
        <v>3057</v>
      </c>
      <c r="E5800" s="186">
        <v>46293</v>
      </c>
      <c r="F5800" t="s">
        <v>16141</v>
      </c>
      <c r="G5800" s="183" t="s">
        <v>16142</v>
      </c>
      <c r="H5800" t="s">
        <v>16143</v>
      </c>
    </row>
    <row r="5801" spans="1:8" x14ac:dyDescent="0.2">
      <c r="A5801" s="183" t="s">
        <v>5453</v>
      </c>
      <c r="B5801" t="s">
        <v>5454</v>
      </c>
      <c r="C5801">
        <v>2</v>
      </c>
      <c r="D5801" s="221" t="s">
        <v>3057</v>
      </c>
      <c r="E5801" s="186">
        <v>46293</v>
      </c>
      <c r="F5801" t="s">
        <v>16141</v>
      </c>
      <c r="G5801" s="183" t="s">
        <v>16142</v>
      </c>
      <c r="H5801" t="s">
        <v>16143</v>
      </c>
    </row>
    <row r="5802" spans="1:8" x14ac:dyDescent="0.2">
      <c r="A5802" s="183" t="s">
        <v>9628</v>
      </c>
      <c r="B5802" t="s">
        <v>9629</v>
      </c>
      <c r="C5802">
        <v>10</v>
      </c>
      <c r="D5802" s="221" t="s">
        <v>3057</v>
      </c>
      <c r="E5802" s="186">
        <v>46293</v>
      </c>
      <c r="F5802" t="s">
        <v>16141</v>
      </c>
      <c r="G5802" s="183" t="s">
        <v>16142</v>
      </c>
      <c r="H5802" t="s">
        <v>16143</v>
      </c>
    </row>
    <row r="5803" spans="1:8" x14ac:dyDescent="0.2">
      <c r="A5803" s="183" t="s">
        <v>5455</v>
      </c>
      <c r="B5803" t="s">
        <v>5456</v>
      </c>
      <c r="C5803">
        <v>8</v>
      </c>
      <c r="D5803" s="221" t="s">
        <v>3057</v>
      </c>
      <c r="E5803" s="186">
        <v>46293</v>
      </c>
      <c r="F5803" t="s">
        <v>16141</v>
      </c>
      <c r="G5803" s="183" t="s">
        <v>16142</v>
      </c>
      <c r="H5803" t="s">
        <v>16143</v>
      </c>
    </row>
    <row r="5804" spans="1:8" x14ac:dyDescent="0.2">
      <c r="A5804" s="183" t="s">
        <v>9630</v>
      </c>
      <c r="B5804" t="s">
        <v>9631</v>
      </c>
      <c r="C5804">
        <v>3</v>
      </c>
      <c r="D5804" s="221" t="s">
        <v>3057</v>
      </c>
      <c r="E5804" s="186">
        <v>46293</v>
      </c>
      <c r="F5804" t="s">
        <v>16141</v>
      </c>
      <c r="G5804" s="183" t="s">
        <v>16142</v>
      </c>
      <c r="H5804" t="s">
        <v>16143</v>
      </c>
    </row>
    <row r="5805" spans="1:8" x14ac:dyDescent="0.2">
      <c r="A5805" s="183" t="s">
        <v>5457</v>
      </c>
      <c r="B5805" t="s">
        <v>5458</v>
      </c>
      <c r="C5805">
        <v>3</v>
      </c>
      <c r="D5805" s="221" t="s">
        <v>3057</v>
      </c>
      <c r="E5805" s="186">
        <v>46293</v>
      </c>
      <c r="F5805" t="s">
        <v>16141</v>
      </c>
      <c r="G5805" s="183" t="s">
        <v>16142</v>
      </c>
      <c r="H5805" t="s">
        <v>16143</v>
      </c>
    </row>
    <row r="5806" spans="1:8" x14ac:dyDescent="0.2">
      <c r="A5806" s="183" t="s">
        <v>5459</v>
      </c>
      <c r="B5806" t="s">
        <v>5460</v>
      </c>
      <c r="C5806">
        <v>24</v>
      </c>
      <c r="D5806" s="221" t="s">
        <v>3057</v>
      </c>
      <c r="E5806" s="186">
        <v>46293</v>
      </c>
      <c r="F5806" t="s">
        <v>16141</v>
      </c>
      <c r="G5806" s="183" t="s">
        <v>16142</v>
      </c>
      <c r="H5806" t="s">
        <v>16143</v>
      </c>
    </row>
    <row r="5807" spans="1:8" x14ac:dyDescent="0.2">
      <c r="A5807" s="183" t="s">
        <v>5461</v>
      </c>
      <c r="B5807" t="s">
        <v>5462</v>
      </c>
      <c r="C5807">
        <v>1</v>
      </c>
      <c r="D5807" s="221" t="s">
        <v>3057</v>
      </c>
      <c r="E5807" s="186">
        <v>46293</v>
      </c>
      <c r="F5807" t="s">
        <v>16141</v>
      </c>
      <c r="G5807" s="183" t="s">
        <v>16142</v>
      </c>
      <c r="H5807" t="s">
        <v>16143</v>
      </c>
    </row>
    <row r="5808" spans="1:8" x14ac:dyDescent="0.2">
      <c r="A5808" s="183" t="s">
        <v>9632</v>
      </c>
      <c r="B5808" t="s">
        <v>9633</v>
      </c>
      <c r="C5808">
        <v>37</v>
      </c>
      <c r="D5808" s="221" t="s">
        <v>3057</v>
      </c>
      <c r="E5808" s="186">
        <v>46293</v>
      </c>
      <c r="F5808" t="s">
        <v>16141</v>
      </c>
      <c r="G5808" s="183" t="s">
        <v>16142</v>
      </c>
      <c r="H5808" t="s">
        <v>16143</v>
      </c>
    </row>
    <row r="5809" spans="1:8" x14ac:dyDescent="0.2">
      <c r="A5809" s="183" t="s">
        <v>5463</v>
      </c>
      <c r="B5809" t="s">
        <v>5464</v>
      </c>
      <c r="C5809">
        <v>6</v>
      </c>
      <c r="D5809" s="221" t="s">
        <v>3057</v>
      </c>
      <c r="E5809" s="186">
        <v>46293</v>
      </c>
      <c r="F5809" t="s">
        <v>16141</v>
      </c>
      <c r="G5809" s="183" t="s">
        <v>16142</v>
      </c>
      <c r="H5809" t="s">
        <v>16143</v>
      </c>
    </row>
    <row r="5810" spans="1:8" x14ac:dyDescent="0.2">
      <c r="A5810" s="183" t="s">
        <v>9634</v>
      </c>
      <c r="B5810" t="s">
        <v>9635</v>
      </c>
      <c r="C5810">
        <v>29</v>
      </c>
      <c r="D5810" s="221" t="s">
        <v>3057</v>
      </c>
      <c r="E5810" s="186">
        <v>46293</v>
      </c>
      <c r="F5810" t="s">
        <v>16141</v>
      </c>
      <c r="G5810" s="183" t="s">
        <v>16142</v>
      </c>
      <c r="H5810" t="s">
        <v>16143</v>
      </c>
    </row>
    <row r="5811" spans="1:8" x14ac:dyDescent="0.2">
      <c r="A5811" s="183" t="s">
        <v>5465</v>
      </c>
      <c r="B5811" t="s">
        <v>5466</v>
      </c>
      <c r="C5811">
        <v>2</v>
      </c>
      <c r="D5811" s="221" t="s">
        <v>3057</v>
      </c>
      <c r="E5811" s="186">
        <v>46293</v>
      </c>
      <c r="F5811" t="s">
        <v>16141</v>
      </c>
      <c r="G5811" s="183" t="s">
        <v>16142</v>
      </c>
      <c r="H5811" t="s">
        <v>16143</v>
      </c>
    </row>
    <row r="5812" spans="1:8" x14ac:dyDescent="0.2">
      <c r="A5812" s="183" t="s">
        <v>9636</v>
      </c>
      <c r="B5812" t="s">
        <v>9637</v>
      </c>
      <c r="C5812">
        <v>4</v>
      </c>
      <c r="D5812" s="221" t="s">
        <v>3057</v>
      </c>
      <c r="E5812" s="186">
        <v>46293</v>
      </c>
      <c r="F5812" t="s">
        <v>16141</v>
      </c>
      <c r="G5812" s="183" t="s">
        <v>16142</v>
      </c>
      <c r="H5812" t="s">
        <v>16143</v>
      </c>
    </row>
    <row r="5813" spans="1:8" x14ac:dyDescent="0.2">
      <c r="A5813" s="183" t="s">
        <v>5467</v>
      </c>
      <c r="B5813" t="s">
        <v>5468</v>
      </c>
      <c r="C5813">
        <v>8</v>
      </c>
      <c r="D5813" s="221" t="s">
        <v>3057</v>
      </c>
      <c r="E5813" s="186">
        <v>46293</v>
      </c>
      <c r="F5813" t="s">
        <v>16141</v>
      </c>
      <c r="G5813" s="183" t="s">
        <v>16142</v>
      </c>
      <c r="H5813" t="s">
        <v>16143</v>
      </c>
    </row>
    <row r="5814" spans="1:8" x14ac:dyDescent="0.2">
      <c r="A5814" s="183" t="s">
        <v>5469</v>
      </c>
      <c r="B5814" t="s">
        <v>5470</v>
      </c>
      <c r="C5814">
        <v>0</v>
      </c>
      <c r="D5814" s="221" t="s">
        <v>3057</v>
      </c>
      <c r="E5814" s="186">
        <v>46293</v>
      </c>
      <c r="F5814" t="s">
        <v>16141</v>
      </c>
      <c r="G5814" s="183" t="s">
        <v>16142</v>
      </c>
      <c r="H5814" t="s">
        <v>16143</v>
      </c>
    </row>
    <row r="5815" spans="1:8" x14ac:dyDescent="0.2">
      <c r="A5815" s="183" t="s">
        <v>9638</v>
      </c>
      <c r="B5815" t="s">
        <v>9639</v>
      </c>
      <c r="C5815">
        <v>20</v>
      </c>
      <c r="D5815" s="221" t="s">
        <v>3057</v>
      </c>
      <c r="E5815" s="186">
        <v>46293</v>
      </c>
      <c r="F5815" t="s">
        <v>16141</v>
      </c>
      <c r="G5815" s="183" t="s">
        <v>16142</v>
      </c>
      <c r="H5815" t="s">
        <v>16143</v>
      </c>
    </row>
    <row r="5816" spans="1:8" x14ac:dyDescent="0.2">
      <c r="A5816" s="183" t="s">
        <v>9640</v>
      </c>
      <c r="B5816" t="s">
        <v>9641</v>
      </c>
      <c r="C5816">
        <v>9</v>
      </c>
      <c r="D5816" s="221" t="s">
        <v>3057</v>
      </c>
      <c r="E5816" s="186">
        <v>46293</v>
      </c>
      <c r="F5816" t="s">
        <v>16141</v>
      </c>
      <c r="G5816" s="183" t="s">
        <v>16142</v>
      </c>
      <c r="H5816" t="s">
        <v>16143</v>
      </c>
    </row>
    <row r="5817" spans="1:8" x14ac:dyDescent="0.2">
      <c r="A5817" s="183" t="s">
        <v>5471</v>
      </c>
      <c r="B5817" t="s">
        <v>9642</v>
      </c>
      <c r="C5817">
        <v>3</v>
      </c>
      <c r="D5817" s="221" t="s">
        <v>3057</v>
      </c>
      <c r="E5817" s="186">
        <v>46293</v>
      </c>
      <c r="F5817" t="s">
        <v>16141</v>
      </c>
      <c r="G5817" s="183" t="s">
        <v>16142</v>
      </c>
      <c r="H5817" t="s">
        <v>16143</v>
      </c>
    </row>
    <row r="5818" spans="1:8" x14ac:dyDescent="0.2">
      <c r="A5818" s="183" t="s">
        <v>5472</v>
      </c>
      <c r="B5818" t="s">
        <v>5473</v>
      </c>
      <c r="C5818">
        <v>18</v>
      </c>
      <c r="D5818" s="221" t="s">
        <v>3057</v>
      </c>
      <c r="E5818" s="186">
        <v>46293</v>
      </c>
      <c r="F5818" t="s">
        <v>16141</v>
      </c>
      <c r="G5818" s="183" t="s">
        <v>16142</v>
      </c>
      <c r="H5818" t="s">
        <v>16143</v>
      </c>
    </row>
    <row r="5819" spans="1:8" x14ac:dyDescent="0.2">
      <c r="A5819" s="183" t="s">
        <v>9643</v>
      </c>
      <c r="B5819" t="s">
        <v>9644</v>
      </c>
      <c r="C5819">
        <v>11</v>
      </c>
      <c r="D5819" s="221" t="s">
        <v>3057</v>
      </c>
      <c r="E5819" s="186">
        <v>46293</v>
      </c>
      <c r="F5819" t="s">
        <v>16141</v>
      </c>
      <c r="G5819" s="183" t="s">
        <v>16142</v>
      </c>
      <c r="H5819" t="s">
        <v>16143</v>
      </c>
    </row>
    <row r="5820" spans="1:8" x14ac:dyDescent="0.2">
      <c r="A5820" s="183" t="s">
        <v>9645</v>
      </c>
      <c r="B5820" t="s">
        <v>9646</v>
      </c>
      <c r="C5820">
        <v>11</v>
      </c>
      <c r="D5820" s="221" t="s">
        <v>3057</v>
      </c>
      <c r="E5820" s="186">
        <v>46293</v>
      </c>
      <c r="F5820" t="s">
        <v>16141</v>
      </c>
      <c r="G5820" s="183" t="s">
        <v>16142</v>
      </c>
      <c r="H5820" t="s">
        <v>16143</v>
      </c>
    </row>
    <row r="5821" spans="1:8" x14ac:dyDescent="0.2">
      <c r="A5821" s="183" t="s">
        <v>9647</v>
      </c>
      <c r="B5821" t="s">
        <v>9648</v>
      </c>
      <c r="C5821">
        <v>29</v>
      </c>
      <c r="D5821" s="221" t="s">
        <v>3057</v>
      </c>
      <c r="E5821" s="186">
        <v>46293</v>
      </c>
      <c r="F5821" t="s">
        <v>16141</v>
      </c>
      <c r="G5821" s="183" t="s">
        <v>16142</v>
      </c>
      <c r="H5821" t="s">
        <v>16143</v>
      </c>
    </row>
    <row r="5822" spans="1:8" x14ac:dyDescent="0.2">
      <c r="A5822" s="183" t="s">
        <v>9649</v>
      </c>
      <c r="B5822" t="s">
        <v>9650</v>
      </c>
      <c r="C5822">
        <v>20</v>
      </c>
      <c r="D5822" s="221" t="s">
        <v>3057</v>
      </c>
      <c r="E5822" s="186">
        <v>46293</v>
      </c>
      <c r="F5822" t="s">
        <v>16141</v>
      </c>
      <c r="G5822" s="183" t="s">
        <v>16142</v>
      </c>
      <c r="H5822" t="s">
        <v>16143</v>
      </c>
    </row>
    <row r="5823" spans="1:8" x14ac:dyDescent="0.2">
      <c r="A5823" s="183" t="s">
        <v>5474</v>
      </c>
      <c r="B5823" t="s">
        <v>9651</v>
      </c>
      <c r="C5823">
        <v>6</v>
      </c>
      <c r="D5823" s="221" t="s">
        <v>3057</v>
      </c>
      <c r="E5823" s="186">
        <v>46293</v>
      </c>
      <c r="F5823" t="s">
        <v>16141</v>
      </c>
      <c r="G5823" s="183" t="s">
        <v>16142</v>
      </c>
      <c r="H5823" t="s">
        <v>16143</v>
      </c>
    </row>
    <row r="5824" spans="1:8" x14ac:dyDescent="0.2">
      <c r="A5824" s="183" t="s">
        <v>9652</v>
      </c>
      <c r="B5824" t="s">
        <v>9653</v>
      </c>
      <c r="C5824">
        <v>16</v>
      </c>
      <c r="D5824" s="221" t="s">
        <v>3057</v>
      </c>
      <c r="E5824" s="186">
        <v>46293</v>
      </c>
      <c r="F5824" t="s">
        <v>16141</v>
      </c>
      <c r="G5824" s="183" t="s">
        <v>16142</v>
      </c>
      <c r="H5824" t="s">
        <v>16143</v>
      </c>
    </row>
    <row r="5825" spans="1:8" x14ac:dyDescent="0.2">
      <c r="A5825" s="183" t="s">
        <v>9654</v>
      </c>
      <c r="B5825" t="s">
        <v>9655</v>
      </c>
      <c r="C5825">
        <v>26</v>
      </c>
      <c r="D5825" s="221" t="s">
        <v>3057</v>
      </c>
      <c r="E5825" s="186">
        <v>46293</v>
      </c>
      <c r="F5825" t="s">
        <v>16141</v>
      </c>
      <c r="G5825" s="183" t="s">
        <v>16142</v>
      </c>
      <c r="H5825" t="s">
        <v>16143</v>
      </c>
    </row>
    <row r="5826" spans="1:8" x14ac:dyDescent="0.2">
      <c r="A5826" s="183" t="s">
        <v>5475</v>
      </c>
      <c r="B5826" t="s">
        <v>3639</v>
      </c>
      <c r="C5826">
        <v>18</v>
      </c>
      <c r="D5826" s="221" t="s">
        <v>3057</v>
      </c>
      <c r="E5826" s="186">
        <v>46293</v>
      </c>
      <c r="F5826" t="s">
        <v>16141</v>
      </c>
      <c r="G5826" s="183" t="s">
        <v>16142</v>
      </c>
      <c r="H5826" t="s">
        <v>16143</v>
      </c>
    </row>
    <row r="5827" spans="1:8" x14ac:dyDescent="0.2">
      <c r="A5827" s="183" t="s">
        <v>16097</v>
      </c>
      <c r="B5827" t="s">
        <v>16098</v>
      </c>
      <c r="C5827">
        <v>0</v>
      </c>
      <c r="D5827" s="221" t="s">
        <v>3057</v>
      </c>
      <c r="E5827" s="186">
        <v>46293</v>
      </c>
      <c r="F5827" t="s">
        <v>16141</v>
      </c>
      <c r="G5827" s="183" t="s">
        <v>16142</v>
      </c>
      <c r="H5827" t="s">
        <v>16143</v>
      </c>
    </row>
    <row r="5828" spans="1:8" x14ac:dyDescent="0.2">
      <c r="A5828" s="183" t="s">
        <v>9656</v>
      </c>
      <c r="B5828" t="s">
        <v>9657</v>
      </c>
      <c r="C5828">
        <v>8</v>
      </c>
      <c r="D5828" s="221" t="s">
        <v>3057</v>
      </c>
      <c r="E5828" s="186">
        <v>46293</v>
      </c>
      <c r="F5828" t="s">
        <v>16141</v>
      </c>
      <c r="G5828" s="183" t="s">
        <v>16142</v>
      </c>
      <c r="H5828" t="s">
        <v>16143</v>
      </c>
    </row>
    <row r="5829" spans="1:8" x14ac:dyDescent="0.2">
      <c r="A5829" s="183" t="s">
        <v>9658</v>
      </c>
      <c r="B5829" t="s">
        <v>9659</v>
      </c>
      <c r="C5829">
        <v>4</v>
      </c>
      <c r="D5829" s="221" t="s">
        <v>3057</v>
      </c>
      <c r="E5829" s="186">
        <v>46293</v>
      </c>
      <c r="F5829" t="s">
        <v>16141</v>
      </c>
      <c r="G5829" s="183" t="s">
        <v>16142</v>
      </c>
      <c r="H5829" t="s">
        <v>16143</v>
      </c>
    </row>
    <row r="5830" spans="1:8" x14ac:dyDescent="0.2">
      <c r="A5830" s="183" t="s">
        <v>9660</v>
      </c>
      <c r="B5830" t="s">
        <v>9661</v>
      </c>
      <c r="C5830">
        <v>12</v>
      </c>
      <c r="D5830" s="221" t="s">
        <v>3057</v>
      </c>
      <c r="E5830" s="186">
        <v>46293</v>
      </c>
      <c r="F5830" t="s">
        <v>16141</v>
      </c>
      <c r="G5830" s="183" t="s">
        <v>16142</v>
      </c>
      <c r="H5830" t="s">
        <v>16143</v>
      </c>
    </row>
    <row r="5831" spans="1:8" x14ac:dyDescent="0.2">
      <c r="A5831" s="183" t="s">
        <v>9662</v>
      </c>
      <c r="B5831" t="s">
        <v>9663</v>
      </c>
      <c r="C5831">
        <v>12</v>
      </c>
      <c r="D5831" s="221" t="s">
        <v>3057</v>
      </c>
      <c r="E5831" s="186">
        <v>46293</v>
      </c>
      <c r="F5831" t="s">
        <v>16141</v>
      </c>
      <c r="G5831" s="183" t="s">
        <v>16142</v>
      </c>
      <c r="H5831" t="s">
        <v>16143</v>
      </c>
    </row>
    <row r="5832" spans="1:8" x14ac:dyDescent="0.2">
      <c r="A5832" s="183" t="s">
        <v>9664</v>
      </c>
      <c r="B5832" t="s">
        <v>9665</v>
      </c>
      <c r="C5832">
        <v>4</v>
      </c>
      <c r="D5832" s="221" t="s">
        <v>3057</v>
      </c>
      <c r="E5832" s="186">
        <v>46293</v>
      </c>
      <c r="F5832" t="s">
        <v>16141</v>
      </c>
      <c r="G5832" s="183" t="s">
        <v>16142</v>
      </c>
      <c r="H5832" t="s">
        <v>16143</v>
      </c>
    </row>
    <row r="5833" spans="1:8" x14ac:dyDescent="0.2">
      <c r="A5833" s="183" t="s">
        <v>9666</v>
      </c>
      <c r="B5833" t="s">
        <v>9667</v>
      </c>
      <c r="C5833">
        <v>8</v>
      </c>
      <c r="D5833" s="221" t="s">
        <v>3057</v>
      </c>
      <c r="E5833" s="186">
        <v>46293</v>
      </c>
      <c r="F5833" t="s">
        <v>16141</v>
      </c>
      <c r="G5833" s="183" t="s">
        <v>16142</v>
      </c>
      <c r="H5833" t="s">
        <v>16143</v>
      </c>
    </row>
    <row r="5834" spans="1:8" x14ac:dyDescent="0.2">
      <c r="A5834" s="183" t="s">
        <v>9668</v>
      </c>
      <c r="B5834" t="s">
        <v>9669</v>
      </c>
      <c r="C5834">
        <v>13</v>
      </c>
      <c r="D5834" s="221" t="s">
        <v>3057</v>
      </c>
      <c r="E5834" s="186">
        <v>46293</v>
      </c>
      <c r="F5834" t="s">
        <v>16141</v>
      </c>
      <c r="G5834" s="183" t="s">
        <v>16142</v>
      </c>
      <c r="H5834" t="s">
        <v>16143</v>
      </c>
    </row>
    <row r="5835" spans="1:8" x14ac:dyDescent="0.2">
      <c r="A5835" s="183" t="s">
        <v>9670</v>
      </c>
      <c r="B5835" t="s">
        <v>9671</v>
      </c>
      <c r="C5835">
        <v>9</v>
      </c>
      <c r="D5835" s="221" t="s">
        <v>3057</v>
      </c>
      <c r="E5835" s="186">
        <v>46293</v>
      </c>
      <c r="F5835" t="s">
        <v>16141</v>
      </c>
      <c r="G5835" s="183" t="s">
        <v>16142</v>
      </c>
      <c r="H5835" t="s">
        <v>16143</v>
      </c>
    </row>
    <row r="5836" spans="1:8" x14ac:dyDescent="0.2">
      <c r="A5836" s="183" t="s">
        <v>9672</v>
      </c>
      <c r="B5836" t="s">
        <v>9673</v>
      </c>
      <c r="C5836">
        <v>12</v>
      </c>
      <c r="D5836" s="221" t="s">
        <v>3057</v>
      </c>
      <c r="E5836" s="186">
        <v>46293</v>
      </c>
      <c r="F5836" t="s">
        <v>16141</v>
      </c>
      <c r="G5836" s="183" t="s">
        <v>16142</v>
      </c>
      <c r="H5836" t="s">
        <v>16143</v>
      </c>
    </row>
    <row r="5837" spans="1:8" x14ac:dyDescent="0.2">
      <c r="A5837" s="183" t="s">
        <v>9674</v>
      </c>
      <c r="B5837" t="s">
        <v>9675</v>
      </c>
      <c r="C5837">
        <v>7</v>
      </c>
      <c r="D5837" s="221" t="s">
        <v>3057</v>
      </c>
      <c r="E5837" s="186">
        <v>46293</v>
      </c>
      <c r="F5837" t="s">
        <v>16141</v>
      </c>
      <c r="G5837" s="183" t="s">
        <v>16142</v>
      </c>
      <c r="H5837" t="s">
        <v>16143</v>
      </c>
    </row>
    <row r="5838" spans="1:8" x14ac:dyDescent="0.2">
      <c r="A5838" s="183" t="s">
        <v>9676</v>
      </c>
      <c r="B5838" t="s">
        <v>9677</v>
      </c>
      <c r="C5838">
        <v>16</v>
      </c>
      <c r="D5838" s="221" t="s">
        <v>3057</v>
      </c>
      <c r="E5838" s="186">
        <v>46293</v>
      </c>
      <c r="F5838" t="s">
        <v>16141</v>
      </c>
      <c r="G5838" s="183" t="s">
        <v>16142</v>
      </c>
      <c r="H5838" t="s">
        <v>16143</v>
      </c>
    </row>
    <row r="5839" spans="1:8" x14ac:dyDescent="0.2">
      <c r="A5839" s="183" t="s">
        <v>9678</v>
      </c>
      <c r="B5839" t="s">
        <v>9679</v>
      </c>
      <c r="C5839">
        <v>21</v>
      </c>
      <c r="D5839" s="221" t="s">
        <v>3057</v>
      </c>
      <c r="E5839" s="186">
        <v>46293</v>
      </c>
      <c r="F5839" t="s">
        <v>16141</v>
      </c>
      <c r="G5839" s="183" t="s">
        <v>16142</v>
      </c>
      <c r="H5839" t="s">
        <v>16143</v>
      </c>
    </row>
    <row r="5840" spans="1:8" x14ac:dyDescent="0.2">
      <c r="A5840" s="183" t="s">
        <v>9680</v>
      </c>
      <c r="B5840" t="s">
        <v>9681</v>
      </c>
      <c r="C5840">
        <v>13</v>
      </c>
      <c r="D5840" s="221" t="s">
        <v>3057</v>
      </c>
      <c r="E5840" s="186">
        <v>46293</v>
      </c>
      <c r="F5840" t="s">
        <v>16141</v>
      </c>
      <c r="G5840" s="183" t="s">
        <v>16142</v>
      </c>
      <c r="H5840" t="s">
        <v>16143</v>
      </c>
    </row>
    <row r="5841" spans="1:8" x14ac:dyDescent="0.2">
      <c r="A5841" s="183" t="s">
        <v>9682</v>
      </c>
      <c r="B5841" t="s">
        <v>9683</v>
      </c>
      <c r="C5841">
        <v>31</v>
      </c>
      <c r="D5841" s="221" t="s">
        <v>3057</v>
      </c>
      <c r="E5841" s="186">
        <v>46293</v>
      </c>
      <c r="F5841" t="s">
        <v>16141</v>
      </c>
      <c r="G5841" s="183" t="s">
        <v>16142</v>
      </c>
      <c r="H5841" t="s">
        <v>16143</v>
      </c>
    </row>
    <row r="5842" spans="1:8" x14ac:dyDescent="0.2">
      <c r="A5842" s="183" t="s">
        <v>9684</v>
      </c>
      <c r="B5842" t="s">
        <v>9685</v>
      </c>
      <c r="C5842">
        <v>7</v>
      </c>
      <c r="D5842" s="221" t="s">
        <v>3057</v>
      </c>
      <c r="E5842" s="186">
        <v>46293</v>
      </c>
      <c r="F5842" t="s">
        <v>16141</v>
      </c>
      <c r="G5842" s="183" t="s">
        <v>16142</v>
      </c>
      <c r="H5842" t="s">
        <v>16143</v>
      </c>
    </row>
    <row r="5843" spans="1:8" x14ac:dyDescent="0.2">
      <c r="A5843" s="183" t="s">
        <v>9686</v>
      </c>
      <c r="B5843" t="s">
        <v>9687</v>
      </c>
      <c r="C5843">
        <v>11</v>
      </c>
      <c r="D5843" s="221" t="s">
        <v>3057</v>
      </c>
      <c r="E5843" s="186">
        <v>46293</v>
      </c>
      <c r="F5843" t="s">
        <v>16141</v>
      </c>
      <c r="G5843" s="183" t="s">
        <v>16142</v>
      </c>
      <c r="H5843" t="s">
        <v>16143</v>
      </c>
    </row>
    <row r="5844" spans="1:8" x14ac:dyDescent="0.2">
      <c r="A5844" s="183" t="s">
        <v>9688</v>
      </c>
      <c r="B5844" t="s">
        <v>9689</v>
      </c>
      <c r="C5844">
        <v>15</v>
      </c>
      <c r="D5844" s="221" t="s">
        <v>3057</v>
      </c>
      <c r="E5844" s="186">
        <v>46293</v>
      </c>
      <c r="F5844" t="s">
        <v>16141</v>
      </c>
      <c r="G5844" s="183" t="s">
        <v>16142</v>
      </c>
      <c r="H5844" t="s">
        <v>16143</v>
      </c>
    </row>
    <row r="5845" spans="1:8" x14ac:dyDescent="0.2">
      <c r="A5845" s="183" t="s">
        <v>9690</v>
      </c>
      <c r="B5845" t="s">
        <v>9691</v>
      </c>
      <c r="C5845">
        <v>26</v>
      </c>
      <c r="D5845" s="221" t="s">
        <v>3057</v>
      </c>
      <c r="E5845" s="186">
        <v>46293</v>
      </c>
      <c r="F5845" t="s">
        <v>16141</v>
      </c>
      <c r="G5845" s="183" t="s">
        <v>16142</v>
      </c>
      <c r="H5845" t="s">
        <v>16143</v>
      </c>
    </row>
    <row r="5846" spans="1:8" x14ac:dyDescent="0.2">
      <c r="A5846" s="183" t="s">
        <v>9692</v>
      </c>
      <c r="B5846" t="s">
        <v>9693</v>
      </c>
      <c r="C5846">
        <v>7</v>
      </c>
      <c r="D5846" s="221" t="s">
        <v>3057</v>
      </c>
      <c r="E5846" s="186">
        <v>46293</v>
      </c>
      <c r="F5846" t="s">
        <v>16141</v>
      </c>
      <c r="G5846" s="183" t="s">
        <v>16142</v>
      </c>
      <c r="H5846" t="s">
        <v>16143</v>
      </c>
    </row>
    <row r="5847" spans="1:8" x14ac:dyDescent="0.2">
      <c r="A5847" s="183" t="s">
        <v>9694</v>
      </c>
      <c r="B5847" t="s">
        <v>9695</v>
      </c>
      <c r="C5847">
        <v>14</v>
      </c>
      <c r="D5847" s="221" t="s">
        <v>3057</v>
      </c>
      <c r="E5847" s="186">
        <v>46293</v>
      </c>
      <c r="F5847" t="s">
        <v>16141</v>
      </c>
      <c r="G5847" s="183" t="s">
        <v>16142</v>
      </c>
      <c r="H5847" t="s">
        <v>16143</v>
      </c>
    </row>
    <row r="5848" spans="1:8" x14ac:dyDescent="0.2">
      <c r="A5848" s="183" t="s">
        <v>9696</v>
      </c>
      <c r="B5848" t="s">
        <v>9697</v>
      </c>
      <c r="C5848">
        <v>6</v>
      </c>
      <c r="D5848" s="221" t="s">
        <v>3057</v>
      </c>
      <c r="E5848" s="186">
        <v>46293</v>
      </c>
      <c r="F5848" t="s">
        <v>16141</v>
      </c>
      <c r="G5848" s="183" t="s">
        <v>16142</v>
      </c>
      <c r="H5848" t="s">
        <v>16143</v>
      </c>
    </row>
    <row r="5849" spans="1:8" x14ac:dyDescent="0.2">
      <c r="A5849" s="183" t="s">
        <v>9698</v>
      </c>
      <c r="B5849" t="s">
        <v>9699</v>
      </c>
      <c r="C5849">
        <v>32</v>
      </c>
      <c r="D5849" s="221" t="s">
        <v>3057</v>
      </c>
      <c r="E5849" s="186">
        <v>46293</v>
      </c>
      <c r="F5849" t="s">
        <v>16141</v>
      </c>
      <c r="G5849" s="183" t="s">
        <v>16142</v>
      </c>
      <c r="H5849" t="s">
        <v>16143</v>
      </c>
    </row>
    <row r="5850" spans="1:8" x14ac:dyDescent="0.2">
      <c r="A5850" s="183" t="s">
        <v>9700</v>
      </c>
      <c r="B5850" t="s">
        <v>9701</v>
      </c>
      <c r="C5850">
        <v>33</v>
      </c>
      <c r="D5850" s="221" t="s">
        <v>3057</v>
      </c>
      <c r="E5850" s="186">
        <v>46293</v>
      </c>
      <c r="F5850" t="s">
        <v>16141</v>
      </c>
      <c r="G5850" s="183" t="s">
        <v>16142</v>
      </c>
      <c r="H5850" t="s">
        <v>16143</v>
      </c>
    </row>
    <row r="5851" spans="1:8" x14ac:dyDescent="0.2">
      <c r="A5851" s="183" t="s">
        <v>9702</v>
      </c>
      <c r="B5851" t="s">
        <v>9703</v>
      </c>
      <c r="C5851">
        <v>9</v>
      </c>
      <c r="D5851" s="221" t="s">
        <v>3057</v>
      </c>
      <c r="E5851" s="186">
        <v>46293</v>
      </c>
      <c r="F5851" t="s">
        <v>16141</v>
      </c>
      <c r="G5851" s="183" t="s">
        <v>16142</v>
      </c>
      <c r="H5851" t="s">
        <v>16143</v>
      </c>
    </row>
    <row r="5852" spans="1:8" x14ac:dyDescent="0.2">
      <c r="A5852" s="183" t="s">
        <v>9704</v>
      </c>
      <c r="B5852" t="s">
        <v>9705</v>
      </c>
      <c r="C5852">
        <v>20</v>
      </c>
      <c r="D5852" s="221" t="s">
        <v>3057</v>
      </c>
      <c r="E5852" s="186">
        <v>46293</v>
      </c>
      <c r="F5852" t="s">
        <v>16141</v>
      </c>
      <c r="G5852" s="183" t="s">
        <v>16142</v>
      </c>
      <c r="H5852" t="s">
        <v>16143</v>
      </c>
    </row>
    <row r="5853" spans="1:8" x14ac:dyDescent="0.2">
      <c r="A5853" s="183" t="s">
        <v>9706</v>
      </c>
      <c r="B5853" t="s">
        <v>9707</v>
      </c>
      <c r="C5853">
        <v>26</v>
      </c>
      <c r="D5853" s="221" t="s">
        <v>3057</v>
      </c>
      <c r="E5853" s="186">
        <v>46293</v>
      </c>
      <c r="F5853" t="s">
        <v>16141</v>
      </c>
      <c r="G5853" s="183" t="s">
        <v>16142</v>
      </c>
      <c r="H5853" t="s">
        <v>16143</v>
      </c>
    </row>
    <row r="5854" spans="1:8" x14ac:dyDescent="0.2">
      <c r="A5854" s="183" t="s">
        <v>9708</v>
      </c>
      <c r="B5854" t="s">
        <v>9709</v>
      </c>
      <c r="C5854">
        <v>29</v>
      </c>
      <c r="D5854" s="221" t="s">
        <v>3057</v>
      </c>
      <c r="E5854" s="186">
        <v>46293</v>
      </c>
      <c r="F5854" t="s">
        <v>16141</v>
      </c>
      <c r="G5854" s="183" t="s">
        <v>16142</v>
      </c>
      <c r="H5854" t="s">
        <v>16143</v>
      </c>
    </row>
    <row r="5855" spans="1:8" x14ac:dyDescent="0.2">
      <c r="A5855" s="183" t="s">
        <v>9710</v>
      </c>
      <c r="B5855" t="s">
        <v>9711</v>
      </c>
      <c r="C5855">
        <v>13</v>
      </c>
      <c r="D5855" s="221" t="s">
        <v>3057</v>
      </c>
      <c r="E5855" s="186">
        <v>46293</v>
      </c>
      <c r="F5855" t="s">
        <v>16141</v>
      </c>
      <c r="G5855" s="183" t="s">
        <v>16142</v>
      </c>
      <c r="H5855" t="s">
        <v>16143</v>
      </c>
    </row>
    <row r="5856" spans="1:8" x14ac:dyDescent="0.2">
      <c r="A5856" s="183" t="s">
        <v>9712</v>
      </c>
      <c r="B5856" t="s">
        <v>9713</v>
      </c>
      <c r="C5856">
        <v>20</v>
      </c>
      <c r="D5856" s="221" t="s">
        <v>3057</v>
      </c>
      <c r="E5856" s="186">
        <v>46293</v>
      </c>
      <c r="F5856" t="s">
        <v>16141</v>
      </c>
      <c r="G5856" s="183" t="s">
        <v>16142</v>
      </c>
      <c r="H5856" t="s">
        <v>16143</v>
      </c>
    </row>
    <row r="5857" spans="1:8" x14ac:dyDescent="0.2">
      <c r="A5857" s="183" t="s">
        <v>9714</v>
      </c>
      <c r="B5857" t="s">
        <v>9715</v>
      </c>
      <c r="C5857">
        <v>4</v>
      </c>
      <c r="D5857" s="221" t="s">
        <v>3057</v>
      </c>
      <c r="E5857" s="186">
        <v>46293</v>
      </c>
      <c r="F5857" t="s">
        <v>16141</v>
      </c>
      <c r="G5857" s="183" t="s">
        <v>16142</v>
      </c>
      <c r="H5857" t="s">
        <v>16143</v>
      </c>
    </row>
    <row r="5858" spans="1:8" x14ac:dyDescent="0.2">
      <c r="A5858" s="183" t="s">
        <v>9716</v>
      </c>
      <c r="B5858" t="s">
        <v>9717</v>
      </c>
      <c r="C5858">
        <v>4</v>
      </c>
      <c r="D5858" s="221" t="s">
        <v>3057</v>
      </c>
      <c r="E5858" s="186">
        <v>46293</v>
      </c>
      <c r="F5858" t="s">
        <v>16141</v>
      </c>
      <c r="G5858" s="183" t="s">
        <v>16142</v>
      </c>
      <c r="H5858" t="s">
        <v>16143</v>
      </c>
    </row>
    <row r="5859" spans="1:8" x14ac:dyDescent="0.2">
      <c r="A5859" s="183" t="s">
        <v>9718</v>
      </c>
      <c r="B5859" t="s">
        <v>9719</v>
      </c>
      <c r="C5859">
        <v>7</v>
      </c>
      <c r="D5859" s="221" t="s">
        <v>3057</v>
      </c>
      <c r="E5859" s="186">
        <v>46293</v>
      </c>
      <c r="F5859" t="s">
        <v>16141</v>
      </c>
      <c r="G5859" s="183" t="s">
        <v>16142</v>
      </c>
      <c r="H5859" t="s">
        <v>16143</v>
      </c>
    </row>
    <row r="5860" spans="1:8" x14ac:dyDescent="0.2">
      <c r="A5860" s="183" t="s">
        <v>9720</v>
      </c>
      <c r="B5860" t="s">
        <v>9721</v>
      </c>
      <c r="C5860">
        <v>37</v>
      </c>
      <c r="D5860" s="221" t="s">
        <v>3057</v>
      </c>
      <c r="E5860" s="186">
        <v>46293</v>
      </c>
      <c r="F5860" t="s">
        <v>16141</v>
      </c>
      <c r="G5860" s="183" t="s">
        <v>16142</v>
      </c>
      <c r="H5860" t="s">
        <v>16143</v>
      </c>
    </row>
    <row r="5861" spans="1:8" x14ac:dyDescent="0.2">
      <c r="A5861" s="183" t="s">
        <v>9722</v>
      </c>
      <c r="B5861" t="s">
        <v>9723</v>
      </c>
      <c r="C5861">
        <v>49</v>
      </c>
      <c r="D5861" s="221" t="s">
        <v>3057</v>
      </c>
      <c r="E5861" s="186">
        <v>46293</v>
      </c>
      <c r="F5861" t="s">
        <v>16141</v>
      </c>
      <c r="G5861" s="183" t="s">
        <v>16142</v>
      </c>
      <c r="H5861" t="s">
        <v>16143</v>
      </c>
    </row>
    <row r="5862" spans="1:8" x14ac:dyDescent="0.2">
      <c r="A5862" s="183" t="s">
        <v>9724</v>
      </c>
      <c r="B5862" t="s">
        <v>9725</v>
      </c>
      <c r="C5862">
        <v>67</v>
      </c>
      <c r="D5862" s="221" t="s">
        <v>3057</v>
      </c>
      <c r="E5862" s="186">
        <v>46293</v>
      </c>
      <c r="F5862" t="s">
        <v>16141</v>
      </c>
      <c r="G5862" s="183" t="s">
        <v>16142</v>
      </c>
      <c r="H5862" t="s">
        <v>16143</v>
      </c>
    </row>
    <row r="5863" spans="1:8" x14ac:dyDescent="0.2">
      <c r="A5863" s="183" t="s">
        <v>9726</v>
      </c>
      <c r="B5863" t="s">
        <v>9727</v>
      </c>
      <c r="C5863">
        <v>17</v>
      </c>
      <c r="D5863" s="221" t="s">
        <v>3057</v>
      </c>
      <c r="E5863" s="186">
        <v>46293</v>
      </c>
      <c r="F5863" t="s">
        <v>16141</v>
      </c>
      <c r="G5863" s="183" t="s">
        <v>16142</v>
      </c>
      <c r="H5863" t="s">
        <v>16143</v>
      </c>
    </row>
    <row r="5864" spans="1:8" x14ac:dyDescent="0.2">
      <c r="A5864" s="183" t="s">
        <v>9728</v>
      </c>
      <c r="B5864" t="s">
        <v>9729</v>
      </c>
      <c r="C5864">
        <v>11</v>
      </c>
      <c r="D5864" s="221" t="s">
        <v>3057</v>
      </c>
      <c r="E5864" s="186">
        <v>46293</v>
      </c>
      <c r="F5864" t="s">
        <v>16141</v>
      </c>
      <c r="G5864" s="183" t="s">
        <v>16142</v>
      </c>
      <c r="H5864" t="s">
        <v>16143</v>
      </c>
    </row>
    <row r="5865" spans="1:8" x14ac:dyDescent="0.2">
      <c r="A5865" s="183" t="s">
        <v>9730</v>
      </c>
      <c r="B5865" t="s">
        <v>9731</v>
      </c>
      <c r="C5865">
        <v>14</v>
      </c>
      <c r="D5865" s="221" t="s">
        <v>3057</v>
      </c>
      <c r="E5865" s="186">
        <v>46293</v>
      </c>
      <c r="F5865" t="s">
        <v>16141</v>
      </c>
      <c r="G5865" s="183" t="s">
        <v>16142</v>
      </c>
      <c r="H5865" t="s">
        <v>16143</v>
      </c>
    </row>
    <row r="5866" spans="1:8" x14ac:dyDescent="0.2">
      <c r="A5866" s="183" t="s">
        <v>9732</v>
      </c>
      <c r="B5866" t="s">
        <v>9733</v>
      </c>
      <c r="C5866">
        <v>20</v>
      </c>
      <c r="D5866" s="221" t="s">
        <v>3057</v>
      </c>
      <c r="E5866" s="186">
        <v>46293</v>
      </c>
      <c r="F5866" t="s">
        <v>16141</v>
      </c>
      <c r="G5866" s="183" t="s">
        <v>16142</v>
      </c>
      <c r="H5866" t="s">
        <v>16143</v>
      </c>
    </row>
    <row r="5867" spans="1:8" x14ac:dyDescent="0.2">
      <c r="A5867" s="183" t="s">
        <v>9734</v>
      </c>
      <c r="B5867" t="s">
        <v>9735</v>
      </c>
      <c r="C5867">
        <v>11</v>
      </c>
      <c r="D5867" s="221" t="s">
        <v>3057</v>
      </c>
      <c r="E5867" s="186">
        <v>46293</v>
      </c>
      <c r="F5867" t="s">
        <v>16141</v>
      </c>
      <c r="G5867" s="183" t="s">
        <v>16142</v>
      </c>
      <c r="H5867" t="s">
        <v>16143</v>
      </c>
    </row>
    <row r="5868" spans="1:8" x14ac:dyDescent="0.2">
      <c r="A5868" s="183" t="s">
        <v>9736</v>
      </c>
      <c r="B5868" t="s">
        <v>9737</v>
      </c>
      <c r="C5868">
        <v>12</v>
      </c>
      <c r="D5868" s="221" t="s">
        <v>3057</v>
      </c>
      <c r="E5868" s="186">
        <v>46293</v>
      </c>
      <c r="F5868" t="s">
        <v>16141</v>
      </c>
      <c r="G5868" s="183" t="s">
        <v>16142</v>
      </c>
      <c r="H5868" t="s">
        <v>16143</v>
      </c>
    </row>
    <row r="5869" spans="1:8" x14ac:dyDescent="0.2">
      <c r="A5869" s="183" t="s">
        <v>9741</v>
      </c>
      <c r="B5869" t="s">
        <v>9742</v>
      </c>
      <c r="C5869">
        <v>1</v>
      </c>
      <c r="D5869" s="221" t="s">
        <v>3057</v>
      </c>
      <c r="E5869" s="186">
        <v>46293</v>
      </c>
      <c r="F5869" t="s">
        <v>16141</v>
      </c>
      <c r="G5869" s="183" t="s">
        <v>16142</v>
      </c>
      <c r="H5869" t="s">
        <v>16143</v>
      </c>
    </row>
    <row r="5870" spans="1:8" x14ac:dyDescent="0.2">
      <c r="A5870" s="183" t="s">
        <v>9743</v>
      </c>
      <c r="B5870" t="s">
        <v>9744</v>
      </c>
      <c r="C5870">
        <v>1</v>
      </c>
      <c r="D5870" s="221" t="s">
        <v>3057</v>
      </c>
      <c r="E5870" s="186">
        <v>46293</v>
      </c>
      <c r="F5870" t="s">
        <v>16141</v>
      </c>
      <c r="G5870" s="183" t="s">
        <v>16142</v>
      </c>
      <c r="H5870" t="s">
        <v>16143</v>
      </c>
    </row>
    <row r="5871" spans="1:8" x14ac:dyDescent="0.2">
      <c r="A5871" s="183" t="s">
        <v>9745</v>
      </c>
      <c r="B5871" t="s">
        <v>9746</v>
      </c>
      <c r="C5871">
        <v>31</v>
      </c>
      <c r="D5871" s="221" t="s">
        <v>3057</v>
      </c>
      <c r="E5871" s="186">
        <v>46293</v>
      </c>
      <c r="F5871" t="s">
        <v>16141</v>
      </c>
      <c r="G5871" s="183" t="s">
        <v>16142</v>
      </c>
      <c r="H5871" t="s">
        <v>16143</v>
      </c>
    </row>
    <row r="5872" spans="1:8" x14ac:dyDescent="0.2">
      <c r="A5872" s="183" t="s">
        <v>9747</v>
      </c>
      <c r="B5872" t="s">
        <v>9748</v>
      </c>
      <c r="C5872">
        <v>68</v>
      </c>
      <c r="D5872" s="221" t="s">
        <v>3057</v>
      </c>
      <c r="E5872" s="186">
        <v>46293</v>
      </c>
      <c r="F5872" t="s">
        <v>16141</v>
      </c>
      <c r="G5872" s="183" t="s">
        <v>16142</v>
      </c>
      <c r="H5872" t="s">
        <v>16143</v>
      </c>
    </row>
    <row r="5873" spans="1:8" x14ac:dyDescent="0.2">
      <c r="A5873" s="183" t="s">
        <v>9749</v>
      </c>
      <c r="B5873" t="s">
        <v>9750</v>
      </c>
      <c r="C5873">
        <v>15</v>
      </c>
      <c r="D5873" s="221" t="s">
        <v>3057</v>
      </c>
      <c r="E5873" s="186">
        <v>46293</v>
      </c>
      <c r="F5873" t="s">
        <v>16141</v>
      </c>
      <c r="G5873" s="183" t="s">
        <v>16142</v>
      </c>
      <c r="H5873" t="s">
        <v>16143</v>
      </c>
    </row>
    <row r="5874" spans="1:8" x14ac:dyDescent="0.2">
      <c r="A5874" s="183" t="s">
        <v>9751</v>
      </c>
      <c r="B5874" t="s">
        <v>9752</v>
      </c>
      <c r="C5874">
        <v>35</v>
      </c>
      <c r="D5874" s="221" t="s">
        <v>3057</v>
      </c>
      <c r="E5874" s="186">
        <v>46293</v>
      </c>
      <c r="F5874" t="s">
        <v>16141</v>
      </c>
      <c r="G5874" s="183" t="s">
        <v>16142</v>
      </c>
      <c r="H5874" t="s">
        <v>16143</v>
      </c>
    </row>
    <row r="5875" spans="1:8" x14ac:dyDescent="0.2">
      <c r="A5875" s="183" t="s">
        <v>9753</v>
      </c>
      <c r="B5875" t="s">
        <v>9754</v>
      </c>
      <c r="C5875">
        <v>12</v>
      </c>
      <c r="D5875" s="221" t="s">
        <v>3057</v>
      </c>
      <c r="E5875" s="186">
        <v>46293</v>
      </c>
      <c r="F5875" t="s">
        <v>16141</v>
      </c>
      <c r="G5875" s="183" t="s">
        <v>16142</v>
      </c>
      <c r="H5875" t="s">
        <v>16143</v>
      </c>
    </row>
    <row r="5876" spans="1:8" x14ac:dyDescent="0.2">
      <c r="A5876" s="183" t="s">
        <v>9755</v>
      </c>
      <c r="B5876" t="s">
        <v>9756</v>
      </c>
      <c r="C5876">
        <v>44</v>
      </c>
      <c r="D5876" s="221" t="s">
        <v>3057</v>
      </c>
      <c r="E5876" s="186">
        <v>46293</v>
      </c>
      <c r="F5876" t="s">
        <v>16141</v>
      </c>
      <c r="G5876" s="183" t="s">
        <v>16142</v>
      </c>
      <c r="H5876" t="s">
        <v>16143</v>
      </c>
    </row>
    <row r="5877" spans="1:8" x14ac:dyDescent="0.2">
      <c r="A5877" s="183" t="s">
        <v>9757</v>
      </c>
      <c r="B5877" t="s">
        <v>9758</v>
      </c>
      <c r="C5877">
        <v>13</v>
      </c>
      <c r="D5877" s="221" t="s">
        <v>3057</v>
      </c>
      <c r="E5877" s="186">
        <v>46293</v>
      </c>
      <c r="F5877" t="s">
        <v>16141</v>
      </c>
      <c r="G5877" s="183" t="s">
        <v>16142</v>
      </c>
      <c r="H5877" t="s">
        <v>16143</v>
      </c>
    </row>
    <row r="5878" spans="1:8" x14ac:dyDescent="0.2">
      <c r="A5878" s="183" t="s">
        <v>9759</v>
      </c>
      <c r="B5878" t="s">
        <v>9760</v>
      </c>
      <c r="C5878">
        <v>3</v>
      </c>
      <c r="D5878" s="221" t="s">
        <v>3057</v>
      </c>
      <c r="E5878" s="186">
        <v>46293</v>
      </c>
      <c r="F5878" t="s">
        <v>16141</v>
      </c>
      <c r="G5878" s="183" t="s">
        <v>16142</v>
      </c>
      <c r="H5878" t="s">
        <v>16143</v>
      </c>
    </row>
    <row r="5879" spans="1:8" x14ac:dyDescent="0.2">
      <c r="A5879" s="183" t="s">
        <v>9761</v>
      </c>
      <c r="B5879" t="s">
        <v>9762</v>
      </c>
      <c r="C5879">
        <v>27</v>
      </c>
      <c r="D5879" s="221" t="s">
        <v>3057</v>
      </c>
      <c r="E5879" s="186">
        <v>46293</v>
      </c>
      <c r="F5879" t="s">
        <v>16141</v>
      </c>
      <c r="G5879" s="183" t="s">
        <v>16142</v>
      </c>
      <c r="H5879" t="s">
        <v>16143</v>
      </c>
    </row>
    <row r="5880" spans="1:8" x14ac:dyDescent="0.2">
      <c r="A5880" s="183" t="s">
        <v>9763</v>
      </c>
      <c r="B5880" t="s">
        <v>9764</v>
      </c>
      <c r="C5880">
        <v>11</v>
      </c>
      <c r="D5880" s="221" t="s">
        <v>3057</v>
      </c>
      <c r="E5880" s="186">
        <v>46293</v>
      </c>
      <c r="F5880" t="s">
        <v>16141</v>
      </c>
      <c r="G5880" s="183" t="s">
        <v>16142</v>
      </c>
      <c r="H5880" t="s">
        <v>16143</v>
      </c>
    </row>
    <row r="5881" spans="1:8" x14ac:dyDescent="0.2">
      <c r="A5881" s="183" t="s">
        <v>9765</v>
      </c>
      <c r="B5881" t="s">
        <v>9766</v>
      </c>
      <c r="C5881">
        <v>11</v>
      </c>
      <c r="D5881" s="221" t="s">
        <v>3057</v>
      </c>
      <c r="E5881" s="186">
        <v>46293</v>
      </c>
      <c r="F5881" t="s">
        <v>16141</v>
      </c>
      <c r="G5881" s="183" t="s">
        <v>16142</v>
      </c>
      <c r="H5881" t="s">
        <v>16143</v>
      </c>
    </row>
    <row r="5882" spans="1:8" x14ac:dyDescent="0.2">
      <c r="A5882" s="183" t="s">
        <v>9767</v>
      </c>
      <c r="B5882" t="s">
        <v>9768</v>
      </c>
      <c r="C5882">
        <v>22</v>
      </c>
      <c r="D5882" s="221" t="s">
        <v>3057</v>
      </c>
      <c r="E5882" s="186">
        <v>46293</v>
      </c>
      <c r="F5882" t="s">
        <v>16141</v>
      </c>
      <c r="G5882" s="183" t="s">
        <v>16142</v>
      </c>
      <c r="H5882" t="s">
        <v>16143</v>
      </c>
    </row>
    <row r="5883" spans="1:8" x14ac:dyDescent="0.2">
      <c r="A5883" s="183" t="s">
        <v>9769</v>
      </c>
      <c r="B5883" t="s">
        <v>9770</v>
      </c>
      <c r="C5883">
        <v>27</v>
      </c>
      <c r="D5883" s="221" t="s">
        <v>3057</v>
      </c>
      <c r="E5883" s="186">
        <v>46293</v>
      </c>
      <c r="F5883" t="s">
        <v>16141</v>
      </c>
      <c r="G5883" s="183" t="s">
        <v>16142</v>
      </c>
      <c r="H5883" t="s">
        <v>16143</v>
      </c>
    </row>
    <row r="5884" spans="1:8" x14ac:dyDescent="0.2">
      <c r="A5884" s="183" t="s">
        <v>9771</v>
      </c>
      <c r="B5884" t="s">
        <v>9772</v>
      </c>
      <c r="C5884">
        <v>20</v>
      </c>
      <c r="D5884" s="221" t="s">
        <v>3057</v>
      </c>
      <c r="E5884" s="186">
        <v>46293</v>
      </c>
      <c r="F5884" t="s">
        <v>16141</v>
      </c>
      <c r="G5884" s="183" t="s">
        <v>16142</v>
      </c>
      <c r="H5884" t="s">
        <v>16143</v>
      </c>
    </row>
    <row r="5885" spans="1:8" x14ac:dyDescent="0.2">
      <c r="A5885" s="183" t="s">
        <v>9773</v>
      </c>
      <c r="B5885" t="s">
        <v>9774</v>
      </c>
      <c r="C5885">
        <v>28</v>
      </c>
      <c r="D5885" s="221" t="s">
        <v>3057</v>
      </c>
      <c r="E5885" s="186">
        <v>46293</v>
      </c>
      <c r="F5885" t="s">
        <v>16141</v>
      </c>
      <c r="G5885" s="183" t="s">
        <v>16142</v>
      </c>
      <c r="H5885" t="s">
        <v>16143</v>
      </c>
    </row>
    <row r="5886" spans="1:8" x14ac:dyDescent="0.2">
      <c r="A5886" s="183" t="s">
        <v>9775</v>
      </c>
      <c r="B5886" t="s">
        <v>9776</v>
      </c>
      <c r="C5886">
        <v>6</v>
      </c>
      <c r="D5886" s="221" t="s">
        <v>3057</v>
      </c>
      <c r="E5886" s="186">
        <v>46293</v>
      </c>
      <c r="F5886" t="s">
        <v>16141</v>
      </c>
      <c r="G5886" s="183" t="s">
        <v>16142</v>
      </c>
      <c r="H5886" t="s">
        <v>16143</v>
      </c>
    </row>
    <row r="5887" spans="1:8" x14ac:dyDescent="0.2">
      <c r="A5887" s="183" t="s">
        <v>9777</v>
      </c>
      <c r="B5887" t="s">
        <v>9778</v>
      </c>
      <c r="C5887">
        <v>13</v>
      </c>
      <c r="D5887" s="221" t="s">
        <v>3057</v>
      </c>
      <c r="E5887" s="186">
        <v>46293</v>
      </c>
      <c r="F5887" t="s">
        <v>16141</v>
      </c>
      <c r="G5887" s="183" t="s">
        <v>16142</v>
      </c>
      <c r="H5887" t="s">
        <v>16143</v>
      </c>
    </row>
    <row r="5888" spans="1:8" x14ac:dyDescent="0.2">
      <c r="A5888" s="183" t="s">
        <v>9779</v>
      </c>
      <c r="B5888" t="s">
        <v>9780</v>
      </c>
      <c r="C5888">
        <v>56</v>
      </c>
      <c r="D5888" s="221" t="s">
        <v>3057</v>
      </c>
      <c r="E5888" s="186">
        <v>46293</v>
      </c>
      <c r="F5888" t="s">
        <v>16141</v>
      </c>
      <c r="G5888" s="183" t="s">
        <v>16142</v>
      </c>
      <c r="H5888" t="s">
        <v>16143</v>
      </c>
    </row>
    <row r="5889" spans="1:8" x14ac:dyDescent="0.2">
      <c r="A5889" s="183" t="s">
        <v>9781</v>
      </c>
      <c r="B5889" t="s">
        <v>9782</v>
      </c>
      <c r="C5889">
        <v>3</v>
      </c>
      <c r="D5889" s="221" t="s">
        <v>3057</v>
      </c>
      <c r="E5889" s="186">
        <v>46293</v>
      </c>
      <c r="F5889" t="s">
        <v>16141</v>
      </c>
      <c r="G5889" s="183" t="s">
        <v>16142</v>
      </c>
      <c r="H5889" t="s">
        <v>16143</v>
      </c>
    </row>
    <row r="5890" spans="1:8" x14ac:dyDescent="0.2">
      <c r="A5890" s="183" t="s">
        <v>9783</v>
      </c>
      <c r="B5890" t="s">
        <v>9784</v>
      </c>
      <c r="C5890">
        <v>22</v>
      </c>
      <c r="D5890" s="221" t="s">
        <v>3057</v>
      </c>
      <c r="E5890" s="186">
        <v>46293</v>
      </c>
      <c r="F5890" t="s">
        <v>16141</v>
      </c>
      <c r="G5890" s="183" t="s">
        <v>16142</v>
      </c>
      <c r="H5890" t="s">
        <v>16143</v>
      </c>
    </row>
    <row r="5891" spans="1:8" x14ac:dyDescent="0.2">
      <c r="A5891" s="183" t="s">
        <v>9785</v>
      </c>
      <c r="B5891" t="s">
        <v>9786</v>
      </c>
      <c r="C5891">
        <v>18</v>
      </c>
      <c r="D5891" s="221" t="s">
        <v>3057</v>
      </c>
      <c r="E5891" s="186">
        <v>46293</v>
      </c>
      <c r="F5891" t="s">
        <v>16141</v>
      </c>
      <c r="G5891" s="183" t="s">
        <v>16142</v>
      </c>
      <c r="H5891" t="s">
        <v>16143</v>
      </c>
    </row>
    <row r="5892" spans="1:8" x14ac:dyDescent="0.2">
      <c r="A5892" s="183" t="s">
        <v>9787</v>
      </c>
      <c r="B5892" t="s">
        <v>9788</v>
      </c>
      <c r="C5892">
        <v>24</v>
      </c>
      <c r="D5892" s="221" t="s">
        <v>3057</v>
      </c>
      <c r="E5892" s="186">
        <v>46293</v>
      </c>
      <c r="F5892" t="s">
        <v>16141</v>
      </c>
      <c r="G5892" s="183" t="s">
        <v>16142</v>
      </c>
      <c r="H5892" t="s">
        <v>16143</v>
      </c>
    </row>
    <row r="5893" spans="1:8" x14ac:dyDescent="0.2">
      <c r="A5893" s="183" t="s">
        <v>9789</v>
      </c>
      <c r="B5893" t="s">
        <v>9790</v>
      </c>
      <c r="C5893">
        <v>21</v>
      </c>
      <c r="D5893" s="221" t="s">
        <v>3057</v>
      </c>
      <c r="E5893" s="186">
        <v>46293</v>
      </c>
      <c r="F5893" t="s">
        <v>16141</v>
      </c>
      <c r="G5893" s="183" t="s">
        <v>16142</v>
      </c>
      <c r="H5893" t="s">
        <v>16143</v>
      </c>
    </row>
    <row r="5894" spans="1:8" x14ac:dyDescent="0.2">
      <c r="A5894" s="183" t="s">
        <v>9791</v>
      </c>
      <c r="B5894" t="s">
        <v>9792</v>
      </c>
      <c r="C5894">
        <v>7</v>
      </c>
      <c r="D5894" s="221" t="s">
        <v>3057</v>
      </c>
      <c r="E5894" s="186">
        <v>46293</v>
      </c>
      <c r="F5894" t="s">
        <v>16141</v>
      </c>
      <c r="G5894" s="183" t="s">
        <v>16142</v>
      </c>
      <c r="H5894" t="s">
        <v>16143</v>
      </c>
    </row>
    <row r="5895" spans="1:8" x14ac:dyDescent="0.2">
      <c r="A5895" s="183" t="s">
        <v>9793</v>
      </c>
      <c r="B5895" t="s">
        <v>9794</v>
      </c>
      <c r="C5895">
        <v>1</v>
      </c>
      <c r="D5895" s="221" t="s">
        <v>3057</v>
      </c>
      <c r="E5895" s="186">
        <v>46293</v>
      </c>
      <c r="F5895" t="s">
        <v>16141</v>
      </c>
      <c r="G5895" s="183" t="s">
        <v>16142</v>
      </c>
      <c r="H5895" t="s">
        <v>16143</v>
      </c>
    </row>
    <row r="5896" spans="1:8" x14ac:dyDescent="0.2">
      <c r="A5896" s="183" t="s">
        <v>9795</v>
      </c>
      <c r="B5896" t="s">
        <v>9796</v>
      </c>
      <c r="C5896">
        <v>22</v>
      </c>
      <c r="D5896" s="221" t="s">
        <v>3057</v>
      </c>
      <c r="E5896" s="186">
        <v>46293</v>
      </c>
      <c r="F5896" t="s">
        <v>16141</v>
      </c>
      <c r="G5896" s="183" t="s">
        <v>16142</v>
      </c>
      <c r="H5896" t="s">
        <v>16143</v>
      </c>
    </row>
    <row r="5897" spans="1:8" x14ac:dyDescent="0.2">
      <c r="A5897" s="183" t="s">
        <v>9797</v>
      </c>
      <c r="B5897" t="s">
        <v>9798</v>
      </c>
      <c r="C5897">
        <v>27</v>
      </c>
      <c r="D5897" s="221" t="s">
        <v>3057</v>
      </c>
      <c r="E5897" s="186">
        <v>46293</v>
      </c>
      <c r="F5897" t="s">
        <v>16141</v>
      </c>
      <c r="G5897" s="183" t="s">
        <v>16142</v>
      </c>
      <c r="H5897" t="s">
        <v>16143</v>
      </c>
    </row>
    <row r="5898" spans="1:8" x14ac:dyDescent="0.2">
      <c r="A5898" s="183" t="s">
        <v>9799</v>
      </c>
      <c r="B5898" t="s">
        <v>9800</v>
      </c>
      <c r="C5898">
        <v>10</v>
      </c>
      <c r="D5898" s="221" t="s">
        <v>3057</v>
      </c>
      <c r="E5898" s="186">
        <v>46293</v>
      </c>
      <c r="F5898" t="s">
        <v>16141</v>
      </c>
      <c r="G5898" s="183" t="s">
        <v>16142</v>
      </c>
      <c r="H5898" t="s">
        <v>16143</v>
      </c>
    </row>
    <row r="5899" spans="1:8" x14ac:dyDescent="0.2">
      <c r="A5899" s="183" t="s">
        <v>9801</v>
      </c>
      <c r="B5899" t="s">
        <v>9802</v>
      </c>
      <c r="C5899">
        <v>24</v>
      </c>
      <c r="D5899" s="221" t="s">
        <v>3057</v>
      </c>
      <c r="E5899" s="186">
        <v>46293</v>
      </c>
      <c r="F5899" t="s">
        <v>16141</v>
      </c>
      <c r="G5899" s="183" t="s">
        <v>16142</v>
      </c>
      <c r="H5899" t="s">
        <v>16143</v>
      </c>
    </row>
    <row r="5900" spans="1:8" x14ac:dyDescent="0.2">
      <c r="A5900" s="183" t="s">
        <v>9803</v>
      </c>
      <c r="B5900" t="s">
        <v>9804</v>
      </c>
      <c r="C5900">
        <v>2</v>
      </c>
      <c r="D5900" s="221" t="s">
        <v>3057</v>
      </c>
      <c r="E5900" s="186">
        <v>46293</v>
      </c>
      <c r="F5900" t="s">
        <v>16141</v>
      </c>
      <c r="G5900" s="183" t="s">
        <v>16142</v>
      </c>
      <c r="H5900" t="s">
        <v>16143</v>
      </c>
    </row>
    <row r="5901" spans="1:8" x14ac:dyDescent="0.2">
      <c r="A5901" s="183" t="s">
        <v>9805</v>
      </c>
      <c r="B5901" t="s">
        <v>9806</v>
      </c>
      <c r="C5901">
        <v>7</v>
      </c>
      <c r="D5901" s="221" t="s">
        <v>3057</v>
      </c>
      <c r="E5901" s="186">
        <v>46293</v>
      </c>
      <c r="F5901" t="s">
        <v>16141</v>
      </c>
      <c r="G5901" s="183" t="s">
        <v>16142</v>
      </c>
      <c r="H5901" t="s">
        <v>16143</v>
      </c>
    </row>
    <row r="5902" spans="1:8" x14ac:dyDescent="0.2">
      <c r="A5902" s="183" t="s">
        <v>9807</v>
      </c>
      <c r="B5902" t="s">
        <v>9808</v>
      </c>
      <c r="C5902">
        <v>7</v>
      </c>
      <c r="D5902" s="221" t="s">
        <v>3057</v>
      </c>
      <c r="E5902" s="186">
        <v>46293</v>
      </c>
      <c r="F5902" t="s">
        <v>16141</v>
      </c>
      <c r="G5902" s="183" t="s">
        <v>16142</v>
      </c>
      <c r="H5902" t="s">
        <v>16143</v>
      </c>
    </row>
    <row r="5903" spans="1:8" x14ac:dyDescent="0.2">
      <c r="A5903" s="183" t="s">
        <v>9809</v>
      </c>
      <c r="B5903" t="s">
        <v>9810</v>
      </c>
      <c r="C5903">
        <v>7</v>
      </c>
      <c r="D5903" s="221" t="s">
        <v>3057</v>
      </c>
      <c r="E5903" s="186">
        <v>46293</v>
      </c>
      <c r="F5903" t="s">
        <v>16141</v>
      </c>
      <c r="G5903" s="183" t="s">
        <v>16142</v>
      </c>
      <c r="H5903" t="s">
        <v>16143</v>
      </c>
    </row>
    <row r="5904" spans="1:8" x14ac:dyDescent="0.2">
      <c r="A5904" s="183" t="s">
        <v>9811</v>
      </c>
      <c r="B5904" t="s">
        <v>9812</v>
      </c>
      <c r="C5904">
        <v>3</v>
      </c>
      <c r="D5904" s="221" t="s">
        <v>3057</v>
      </c>
      <c r="E5904" s="186">
        <v>46293</v>
      </c>
      <c r="F5904" t="s">
        <v>16141</v>
      </c>
      <c r="G5904" s="183" t="s">
        <v>16142</v>
      </c>
      <c r="H5904" t="s">
        <v>16143</v>
      </c>
    </row>
    <row r="5905" spans="1:8" x14ac:dyDescent="0.2">
      <c r="A5905" s="183" t="s">
        <v>9813</v>
      </c>
      <c r="B5905" t="s">
        <v>9814</v>
      </c>
      <c r="C5905">
        <v>5</v>
      </c>
      <c r="D5905" s="221" t="s">
        <v>3057</v>
      </c>
      <c r="E5905" s="186">
        <v>46293</v>
      </c>
      <c r="F5905" t="s">
        <v>16141</v>
      </c>
      <c r="G5905" s="183" t="s">
        <v>16142</v>
      </c>
      <c r="H5905" t="s">
        <v>16143</v>
      </c>
    </row>
    <row r="5906" spans="1:8" x14ac:dyDescent="0.2">
      <c r="A5906" s="183" t="s">
        <v>9815</v>
      </c>
      <c r="B5906" t="s">
        <v>9816</v>
      </c>
      <c r="C5906">
        <v>9</v>
      </c>
      <c r="D5906" s="221" t="s">
        <v>3057</v>
      </c>
      <c r="E5906" s="186">
        <v>46293</v>
      </c>
      <c r="F5906" t="s">
        <v>16141</v>
      </c>
      <c r="G5906" s="183" t="s">
        <v>16142</v>
      </c>
      <c r="H5906" t="s">
        <v>16143</v>
      </c>
    </row>
    <row r="5907" spans="1:8" x14ac:dyDescent="0.2">
      <c r="A5907" s="183" t="s">
        <v>5476</v>
      </c>
      <c r="B5907" t="s">
        <v>9849</v>
      </c>
      <c r="C5907">
        <v>32</v>
      </c>
      <c r="D5907" s="221" t="s">
        <v>3057</v>
      </c>
      <c r="E5907" s="186">
        <v>46293</v>
      </c>
      <c r="F5907" t="s">
        <v>16141</v>
      </c>
      <c r="G5907" s="183" t="s">
        <v>16142</v>
      </c>
      <c r="H5907" t="s">
        <v>16143</v>
      </c>
    </row>
    <row r="5908" spans="1:8" x14ac:dyDescent="0.2">
      <c r="A5908" s="183" t="s">
        <v>5477</v>
      </c>
      <c r="B5908" t="s">
        <v>9850</v>
      </c>
      <c r="C5908">
        <v>25</v>
      </c>
      <c r="D5908" s="221" t="s">
        <v>3057</v>
      </c>
      <c r="E5908" s="186">
        <v>46293</v>
      </c>
      <c r="F5908" t="s">
        <v>16141</v>
      </c>
      <c r="G5908" s="183" t="s">
        <v>16142</v>
      </c>
      <c r="H5908" t="s">
        <v>16143</v>
      </c>
    </row>
    <row r="5909" spans="1:8" x14ac:dyDescent="0.2">
      <c r="A5909" s="183" t="s">
        <v>5478</v>
      </c>
      <c r="B5909" t="s">
        <v>9851</v>
      </c>
      <c r="C5909">
        <v>12</v>
      </c>
      <c r="D5909" s="221" t="s">
        <v>3057</v>
      </c>
      <c r="E5909" s="186">
        <v>46293</v>
      </c>
      <c r="F5909" t="s">
        <v>16141</v>
      </c>
      <c r="G5909" s="183" t="s">
        <v>16142</v>
      </c>
      <c r="H5909" t="s">
        <v>16143</v>
      </c>
    </row>
    <row r="5910" spans="1:8" x14ac:dyDescent="0.2">
      <c r="A5910" s="183" t="s">
        <v>5479</v>
      </c>
      <c r="B5910" t="s">
        <v>9852</v>
      </c>
      <c r="C5910">
        <v>20</v>
      </c>
      <c r="D5910" s="221" t="s">
        <v>3057</v>
      </c>
      <c r="E5910" s="186">
        <v>46293</v>
      </c>
      <c r="F5910" t="s">
        <v>16141</v>
      </c>
      <c r="G5910" s="183" t="s">
        <v>16142</v>
      </c>
      <c r="H5910" t="s">
        <v>16143</v>
      </c>
    </row>
    <row r="5911" spans="1:8" x14ac:dyDescent="0.2">
      <c r="A5911" s="183" t="s">
        <v>5480</v>
      </c>
      <c r="B5911" t="s">
        <v>9853</v>
      </c>
      <c r="C5911">
        <v>11</v>
      </c>
      <c r="D5911" s="221" t="s">
        <v>3057</v>
      </c>
      <c r="E5911" s="186">
        <v>46293</v>
      </c>
      <c r="F5911" t="s">
        <v>16141</v>
      </c>
      <c r="G5911" s="183" t="s">
        <v>16142</v>
      </c>
      <c r="H5911" t="s">
        <v>16143</v>
      </c>
    </row>
    <row r="5912" spans="1:8" x14ac:dyDescent="0.2">
      <c r="A5912" s="183" t="s">
        <v>5481</v>
      </c>
      <c r="B5912" t="s">
        <v>9854</v>
      </c>
      <c r="C5912">
        <v>9</v>
      </c>
      <c r="D5912" s="221" t="s">
        <v>3057</v>
      </c>
      <c r="E5912" s="186">
        <v>46293</v>
      </c>
      <c r="F5912" t="s">
        <v>16141</v>
      </c>
      <c r="G5912" s="183" t="s">
        <v>16142</v>
      </c>
      <c r="H5912" t="s">
        <v>16143</v>
      </c>
    </row>
    <row r="5913" spans="1:8" x14ac:dyDescent="0.2">
      <c r="A5913" s="183" t="s">
        <v>5482</v>
      </c>
      <c r="B5913" t="s">
        <v>9855</v>
      </c>
      <c r="C5913">
        <v>17</v>
      </c>
      <c r="D5913" s="221" t="s">
        <v>3057</v>
      </c>
      <c r="E5913" s="186">
        <v>46293</v>
      </c>
      <c r="F5913" t="s">
        <v>16141</v>
      </c>
      <c r="G5913" s="183" t="s">
        <v>16142</v>
      </c>
      <c r="H5913" t="s">
        <v>16143</v>
      </c>
    </row>
    <row r="5914" spans="1:8" x14ac:dyDescent="0.2">
      <c r="A5914" s="183" t="s">
        <v>5483</v>
      </c>
      <c r="B5914" t="s">
        <v>9856</v>
      </c>
      <c r="C5914">
        <v>10</v>
      </c>
      <c r="D5914" s="221" t="s">
        <v>3057</v>
      </c>
      <c r="E5914" s="186">
        <v>46293</v>
      </c>
      <c r="F5914" t="s">
        <v>16141</v>
      </c>
      <c r="G5914" s="183" t="s">
        <v>16142</v>
      </c>
      <c r="H5914" t="s">
        <v>16143</v>
      </c>
    </row>
    <row r="5915" spans="1:8" x14ac:dyDescent="0.2">
      <c r="A5915" s="183" t="s">
        <v>5484</v>
      </c>
      <c r="B5915" t="s">
        <v>9857</v>
      </c>
      <c r="C5915">
        <v>8</v>
      </c>
      <c r="D5915" s="221" t="s">
        <v>3057</v>
      </c>
      <c r="E5915" s="186">
        <v>46293</v>
      </c>
      <c r="F5915" t="s">
        <v>16141</v>
      </c>
      <c r="G5915" s="183" t="s">
        <v>16142</v>
      </c>
      <c r="H5915" t="s">
        <v>16143</v>
      </c>
    </row>
    <row r="5916" spans="1:8" x14ac:dyDescent="0.2">
      <c r="A5916" s="183" t="s">
        <v>5485</v>
      </c>
      <c r="B5916" t="s">
        <v>9858</v>
      </c>
      <c r="C5916">
        <v>9</v>
      </c>
      <c r="D5916" s="221" t="s">
        <v>3057</v>
      </c>
      <c r="E5916" s="186">
        <v>46293</v>
      </c>
      <c r="F5916" t="s">
        <v>16141</v>
      </c>
      <c r="G5916" s="183" t="s">
        <v>16142</v>
      </c>
      <c r="H5916" t="s">
        <v>16143</v>
      </c>
    </row>
    <row r="5917" spans="1:8" x14ac:dyDescent="0.2">
      <c r="A5917" s="183" t="s">
        <v>5486</v>
      </c>
      <c r="B5917" t="s">
        <v>9859</v>
      </c>
      <c r="C5917">
        <v>11</v>
      </c>
      <c r="D5917" s="221" t="s">
        <v>3057</v>
      </c>
      <c r="E5917" s="186">
        <v>46293</v>
      </c>
      <c r="F5917" t="s">
        <v>16141</v>
      </c>
      <c r="G5917" s="183" t="s">
        <v>16142</v>
      </c>
      <c r="H5917" t="s">
        <v>16143</v>
      </c>
    </row>
    <row r="5918" spans="1:8" x14ac:dyDescent="0.2">
      <c r="A5918" s="183" t="s">
        <v>9860</v>
      </c>
      <c r="B5918" t="s">
        <v>9861</v>
      </c>
      <c r="C5918">
        <v>3</v>
      </c>
      <c r="D5918" s="221" t="s">
        <v>3057</v>
      </c>
      <c r="E5918" s="186">
        <v>46293</v>
      </c>
      <c r="F5918" t="s">
        <v>16141</v>
      </c>
      <c r="G5918" s="183" t="s">
        <v>16142</v>
      </c>
      <c r="H5918" t="s">
        <v>16143</v>
      </c>
    </row>
    <row r="5919" spans="1:8" x14ac:dyDescent="0.2">
      <c r="A5919" s="183" t="s">
        <v>9862</v>
      </c>
      <c r="B5919" t="s">
        <v>9863</v>
      </c>
      <c r="C5919">
        <v>41</v>
      </c>
      <c r="D5919" s="221" t="s">
        <v>3057</v>
      </c>
      <c r="E5919" s="186">
        <v>46293</v>
      </c>
      <c r="F5919" t="s">
        <v>16141</v>
      </c>
      <c r="G5919" s="183" t="s">
        <v>16142</v>
      </c>
      <c r="H5919" t="s">
        <v>16143</v>
      </c>
    </row>
    <row r="5920" spans="1:8" x14ac:dyDescent="0.2">
      <c r="A5920" s="183" t="s">
        <v>9864</v>
      </c>
      <c r="B5920" t="s">
        <v>9865</v>
      </c>
      <c r="C5920">
        <v>27</v>
      </c>
      <c r="D5920" s="221" t="s">
        <v>3057</v>
      </c>
      <c r="E5920" s="186">
        <v>46293</v>
      </c>
      <c r="F5920" t="s">
        <v>16141</v>
      </c>
      <c r="G5920" s="183" t="s">
        <v>16142</v>
      </c>
      <c r="H5920" t="s">
        <v>16143</v>
      </c>
    </row>
    <row r="5921" spans="1:8" x14ac:dyDescent="0.2">
      <c r="A5921" s="183" t="s">
        <v>9866</v>
      </c>
      <c r="B5921" t="s">
        <v>9867</v>
      </c>
      <c r="C5921">
        <v>5</v>
      </c>
      <c r="D5921" s="221" t="s">
        <v>3057</v>
      </c>
      <c r="E5921" s="186">
        <v>46293</v>
      </c>
      <c r="F5921" t="s">
        <v>16141</v>
      </c>
      <c r="G5921" s="183" t="s">
        <v>16142</v>
      </c>
      <c r="H5921" t="s">
        <v>16143</v>
      </c>
    </row>
    <row r="5922" spans="1:8" x14ac:dyDescent="0.2">
      <c r="A5922" s="183" t="s">
        <v>9868</v>
      </c>
      <c r="B5922" t="s">
        <v>9869</v>
      </c>
      <c r="C5922">
        <v>57</v>
      </c>
      <c r="D5922" s="221" t="s">
        <v>3057</v>
      </c>
      <c r="E5922" s="186">
        <v>46293</v>
      </c>
      <c r="F5922" t="s">
        <v>16141</v>
      </c>
      <c r="G5922" s="183" t="s">
        <v>16142</v>
      </c>
      <c r="H5922" t="s">
        <v>16143</v>
      </c>
    </row>
    <row r="5923" spans="1:8" x14ac:dyDescent="0.2">
      <c r="A5923" s="183" t="s">
        <v>9870</v>
      </c>
      <c r="B5923" t="s">
        <v>9871</v>
      </c>
      <c r="C5923">
        <v>10</v>
      </c>
      <c r="D5923" s="221" t="s">
        <v>3057</v>
      </c>
      <c r="E5923" s="186">
        <v>46293</v>
      </c>
      <c r="F5923" t="s">
        <v>16141</v>
      </c>
      <c r="G5923" s="183" t="s">
        <v>16142</v>
      </c>
      <c r="H5923" t="s">
        <v>16143</v>
      </c>
    </row>
    <row r="5924" spans="1:8" x14ac:dyDescent="0.2">
      <c r="A5924" s="183" t="s">
        <v>9872</v>
      </c>
      <c r="B5924" t="s">
        <v>9873</v>
      </c>
      <c r="C5924">
        <v>41</v>
      </c>
      <c r="D5924" s="221" t="s">
        <v>3057</v>
      </c>
      <c r="E5924" s="186">
        <v>46293</v>
      </c>
      <c r="F5924" t="s">
        <v>16141</v>
      </c>
      <c r="G5924" s="183" t="s">
        <v>16142</v>
      </c>
      <c r="H5924" t="s">
        <v>16143</v>
      </c>
    </row>
    <row r="5925" spans="1:8" x14ac:dyDescent="0.2">
      <c r="A5925" s="183" t="s">
        <v>9874</v>
      </c>
      <c r="B5925" t="s">
        <v>9875</v>
      </c>
      <c r="C5925">
        <v>4</v>
      </c>
      <c r="D5925" s="221" t="s">
        <v>3057</v>
      </c>
      <c r="E5925" s="186">
        <v>46293</v>
      </c>
      <c r="F5925" t="s">
        <v>16141</v>
      </c>
      <c r="G5925" s="183" t="s">
        <v>16142</v>
      </c>
      <c r="H5925" t="s">
        <v>16143</v>
      </c>
    </row>
    <row r="5926" spans="1:8" x14ac:dyDescent="0.2">
      <c r="A5926" s="183" t="s">
        <v>9876</v>
      </c>
      <c r="B5926" t="s">
        <v>9877</v>
      </c>
      <c r="C5926">
        <v>22</v>
      </c>
      <c r="D5926" s="221" t="s">
        <v>3057</v>
      </c>
      <c r="E5926" s="186">
        <v>46293</v>
      </c>
      <c r="F5926" t="s">
        <v>16141</v>
      </c>
      <c r="G5926" s="183" t="s">
        <v>16142</v>
      </c>
      <c r="H5926" t="s">
        <v>16143</v>
      </c>
    </row>
    <row r="5927" spans="1:8" x14ac:dyDescent="0.2">
      <c r="A5927" s="183" t="s">
        <v>9878</v>
      </c>
      <c r="B5927" t="s">
        <v>9879</v>
      </c>
      <c r="C5927">
        <v>26</v>
      </c>
      <c r="D5927" s="221" t="s">
        <v>3057</v>
      </c>
      <c r="E5927" s="186">
        <v>46293</v>
      </c>
      <c r="F5927" t="s">
        <v>16141</v>
      </c>
      <c r="G5927" s="183" t="s">
        <v>16142</v>
      </c>
      <c r="H5927" t="s">
        <v>16143</v>
      </c>
    </row>
    <row r="5928" spans="1:8" x14ac:dyDescent="0.2">
      <c r="A5928" s="183" t="s">
        <v>9880</v>
      </c>
      <c r="B5928" t="s">
        <v>9881</v>
      </c>
      <c r="C5928">
        <v>22</v>
      </c>
      <c r="D5928" s="221" t="s">
        <v>3057</v>
      </c>
      <c r="E5928" s="186">
        <v>46293</v>
      </c>
      <c r="F5928" t="s">
        <v>16141</v>
      </c>
      <c r="G5928" s="183" t="s">
        <v>16142</v>
      </c>
      <c r="H5928" t="s">
        <v>16143</v>
      </c>
    </row>
    <row r="5929" spans="1:8" x14ac:dyDescent="0.2">
      <c r="A5929" s="183" t="s">
        <v>9882</v>
      </c>
      <c r="B5929" t="s">
        <v>9883</v>
      </c>
      <c r="C5929">
        <v>4</v>
      </c>
      <c r="D5929" s="221" t="s">
        <v>3057</v>
      </c>
      <c r="E5929" s="186">
        <v>46293</v>
      </c>
      <c r="F5929" t="s">
        <v>16141</v>
      </c>
      <c r="G5929" s="183" t="s">
        <v>16142</v>
      </c>
      <c r="H5929" t="s">
        <v>16143</v>
      </c>
    </row>
    <row r="5930" spans="1:8" x14ac:dyDescent="0.2">
      <c r="A5930" s="183" t="s">
        <v>9884</v>
      </c>
      <c r="B5930" t="s">
        <v>9885</v>
      </c>
      <c r="C5930">
        <v>20</v>
      </c>
      <c r="D5930" s="221" t="s">
        <v>3057</v>
      </c>
      <c r="E5930" s="186">
        <v>46293</v>
      </c>
      <c r="F5930" t="s">
        <v>16141</v>
      </c>
      <c r="G5930" s="183" t="s">
        <v>16142</v>
      </c>
      <c r="H5930" t="s">
        <v>16143</v>
      </c>
    </row>
    <row r="5931" spans="1:8" x14ac:dyDescent="0.2">
      <c r="A5931" s="183" t="s">
        <v>9886</v>
      </c>
      <c r="B5931" t="s">
        <v>9887</v>
      </c>
      <c r="C5931">
        <v>25</v>
      </c>
      <c r="D5931" s="221" t="s">
        <v>3057</v>
      </c>
      <c r="E5931" s="186">
        <v>46293</v>
      </c>
      <c r="F5931" t="s">
        <v>16141</v>
      </c>
      <c r="G5931" s="183" t="s">
        <v>16142</v>
      </c>
      <c r="H5931" t="s">
        <v>16143</v>
      </c>
    </row>
    <row r="5932" spans="1:8" x14ac:dyDescent="0.2">
      <c r="A5932" s="183" t="s">
        <v>9888</v>
      </c>
      <c r="B5932" t="s">
        <v>9889</v>
      </c>
      <c r="C5932">
        <v>4</v>
      </c>
      <c r="D5932" s="221" t="s">
        <v>3057</v>
      </c>
      <c r="E5932" s="186">
        <v>46293</v>
      </c>
      <c r="F5932" t="s">
        <v>16141</v>
      </c>
      <c r="G5932" s="183" t="s">
        <v>16142</v>
      </c>
      <c r="H5932" t="s">
        <v>16143</v>
      </c>
    </row>
    <row r="5933" spans="1:8" x14ac:dyDescent="0.2">
      <c r="A5933" s="183" t="s">
        <v>9890</v>
      </c>
      <c r="B5933" t="s">
        <v>9891</v>
      </c>
      <c r="C5933">
        <v>20</v>
      </c>
      <c r="D5933" s="221" t="s">
        <v>3057</v>
      </c>
      <c r="E5933" s="186">
        <v>46293</v>
      </c>
      <c r="F5933" t="s">
        <v>16141</v>
      </c>
      <c r="G5933" s="183" t="s">
        <v>16142</v>
      </c>
      <c r="H5933" t="s">
        <v>16143</v>
      </c>
    </row>
    <row r="5934" spans="1:8" x14ac:dyDescent="0.2">
      <c r="A5934" s="183" t="s">
        <v>9892</v>
      </c>
      <c r="B5934" t="s">
        <v>9893</v>
      </c>
      <c r="C5934">
        <v>49</v>
      </c>
      <c r="D5934" s="221" t="s">
        <v>3057</v>
      </c>
      <c r="E5934" s="186">
        <v>46293</v>
      </c>
      <c r="F5934" t="s">
        <v>16141</v>
      </c>
      <c r="G5934" s="183" t="s">
        <v>16142</v>
      </c>
      <c r="H5934" t="s">
        <v>16143</v>
      </c>
    </row>
    <row r="5935" spans="1:8" x14ac:dyDescent="0.2">
      <c r="A5935" s="183" t="s">
        <v>9894</v>
      </c>
      <c r="B5935" t="s">
        <v>9895</v>
      </c>
      <c r="C5935">
        <v>1</v>
      </c>
      <c r="D5935" s="221" t="s">
        <v>3057</v>
      </c>
      <c r="E5935" s="186">
        <v>46293</v>
      </c>
      <c r="F5935" t="s">
        <v>16141</v>
      </c>
      <c r="G5935" s="183" t="s">
        <v>16142</v>
      </c>
      <c r="H5935" t="s">
        <v>16143</v>
      </c>
    </row>
    <row r="5936" spans="1:8" x14ac:dyDescent="0.2">
      <c r="A5936" s="183" t="s">
        <v>9896</v>
      </c>
      <c r="B5936" t="s">
        <v>9897</v>
      </c>
      <c r="C5936">
        <v>28</v>
      </c>
      <c r="D5936" s="221" t="s">
        <v>3057</v>
      </c>
      <c r="E5936" s="186">
        <v>46293</v>
      </c>
      <c r="F5936" t="s">
        <v>16141</v>
      </c>
      <c r="G5936" s="183" t="s">
        <v>16142</v>
      </c>
      <c r="H5936" t="s">
        <v>16143</v>
      </c>
    </row>
    <row r="5937" spans="1:8" x14ac:dyDescent="0.2">
      <c r="A5937" s="183" t="s">
        <v>9898</v>
      </c>
      <c r="B5937" t="s">
        <v>9899</v>
      </c>
      <c r="C5937">
        <v>24</v>
      </c>
      <c r="D5937" s="221" t="s">
        <v>3057</v>
      </c>
      <c r="E5937" s="186">
        <v>46293</v>
      </c>
      <c r="F5937" t="s">
        <v>16141</v>
      </c>
      <c r="G5937" s="183" t="s">
        <v>16142</v>
      </c>
      <c r="H5937" t="s">
        <v>16143</v>
      </c>
    </row>
    <row r="5938" spans="1:8" x14ac:dyDescent="0.2">
      <c r="A5938" s="183" t="s">
        <v>9900</v>
      </c>
      <c r="B5938" t="s">
        <v>9901</v>
      </c>
      <c r="C5938">
        <v>2</v>
      </c>
      <c r="D5938" s="221" t="s">
        <v>3057</v>
      </c>
      <c r="E5938" s="186">
        <v>46293</v>
      </c>
      <c r="F5938" t="s">
        <v>16141</v>
      </c>
      <c r="G5938" s="183" t="s">
        <v>16142</v>
      </c>
      <c r="H5938" t="s">
        <v>16143</v>
      </c>
    </row>
    <row r="5939" spans="1:8" x14ac:dyDescent="0.2">
      <c r="A5939" s="183" t="s">
        <v>9902</v>
      </c>
      <c r="B5939" t="s">
        <v>9903</v>
      </c>
      <c r="C5939">
        <v>12</v>
      </c>
      <c r="D5939" s="221" t="s">
        <v>3057</v>
      </c>
      <c r="E5939" s="186">
        <v>46293</v>
      </c>
      <c r="F5939" t="s">
        <v>16141</v>
      </c>
      <c r="G5939" s="183" t="s">
        <v>16142</v>
      </c>
      <c r="H5939" t="s">
        <v>16143</v>
      </c>
    </row>
    <row r="5940" spans="1:8" x14ac:dyDescent="0.2">
      <c r="A5940" s="183" t="s">
        <v>9904</v>
      </c>
      <c r="B5940" t="s">
        <v>9905</v>
      </c>
      <c r="C5940">
        <v>19</v>
      </c>
      <c r="D5940" s="221" t="s">
        <v>3057</v>
      </c>
      <c r="E5940" s="186">
        <v>46293</v>
      </c>
      <c r="F5940" t="s">
        <v>16141</v>
      </c>
      <c r="G5940" s="183" t="s">
        <v>16142</v>
      </c>
      <c r="H5940" t="s">
        <v>16143</v>
      </c>
    </row>
    <row r="5941" spans="1:8" x14ac:dyDescent="0.2">
      <c r="A5941" s="183" t="s">
        <v>9906</v>
      </c>
      <c r="B5941" t="s">
        <v>9907</v>
      </c>
      <c r="C5941">
        <v>2</v>
      </c>
      <c r="D5941" s="221" t="s">
        <v>3057</v>
      </c>
      <c r="E5941" s="186">
        <v>46293</v>
      </c>
      <c r="F5941" t="s">
        <v>16141</v>
      </c>
      <c r="G5941" s="183" t="s">
        <v>16142</v>
      </c>
      <c r="H5941" t="s">
        <v>16143</v>
      </c>
    </row>
    <row r="5942" spans="1:8" x14ac:dyDescent="0.2">
      <c r="A5942" s="183" t="s">
        <v>9908</v>
      </c>
      <c r="B5942" t="s">
        <v>9909</v>
      </c>
      <c r="C5942">
        <v>11</v>
      </c>
      <c r="D5942" s="221" t="s">
        <v>3057</v>
      </c>
      <c r="E5942" s="186">
        <v>46293</v>
      </c>
      <c r="F5942" t="s">
        <v>16141</v>
      </c>
      <c r="G5942" s="183" t="s">
        <v>16142</v>
      </c>
      <c r="H5942" t="s">
        <v>16143</v>
      </c>
    </row>
    <row r="5943" spans="1:8" x14ac:dyDescent="0.2">
      <c r="A5943" s="183" t="s">
        <v>9910</v>
      </c>
      <c r="B5943" t="s">
        <v>9911</v>
      </c>
      <c r="C5943">
        <v>34</v>
      </c>
      <c r="D5943" s="221" t="s">
        <v>3057</v>
      </c>
      <c r="E5943" s="186">
        <v>46293</v>
      </c>
      <c r="F5943" t="s">
        <v>16141</v>
      </c>
      <c r="G5943" s="183" t="s">
        <v>16142</v>
      </c>
      <c r="H5943" t="s">
        <v>16143</v>
      </c>
    </row>
    <row r="5944" spans="1:8" x14ac:dyDescent="0.2">
      <c r="A5944" s="183" t="s">
        <v>9912</v>
      </c>
      <c r="B5944" t="s">
        <v>9913</v>
      </c>
      <c r="C5944">
        <v>9</v>
      </c>
      <c r="D5944" s="221" t="s">
        <v>3057</v>
      </c>
      <c r="E5944" s="186">
        <v>46293</v>
      </c>
      <c r="F5944" t="s">
        <v>16141</v>
      </c>
      <c r="G5944" s="183" t="s">
        <v>16142</v>
      </c>
      <c r="H5944" t="s">
        <v>16143</v>
      </c>
    </row>
    <row r="5945" spans="1:8" x14ac:dyDescent="0.2">
      <c r="A5945" s="183" t="s">
        <v>9914</v>
      </c>
      <c r="B5945" t="s">
        <v>9915</v>
      </c>
      <c r="C5945">
        <v>21</v>
      </c>
      <c r="D5945" s="221" t="s">
        <v>3057</v>
      </c>
      <c r="E5945" s="186">
        <v>46293</v>
      </c>
      <c r="F5945" t="s">
        <v>16141</v>
      </c>
      <c r="G5945" s="183" t="s">
        <v>16142</v>
      </c>
      <c r="H5945" t="s">
        <v>16143</v>
      </c>
    </row>
    <row r="5946" spans="1:8" x14ac:dyDescent="0.2">
      <c r="A5946" s="183" t="s">
        <v>9916</v>
      </c>
      <c r="B5946" t="s">
        <v>9917</v>
      </c>
      <c r="C5946">
        <v>18</v>
      </c>
      <c r="D5946" s="221" t="s">
        <v>3057</v>
      </c>
      <c r="E5946" s="186">
        <v>46293</v>
      </c>
      <c r="F5946" t="s">
        <v>16141</v>
      </c>
      <c r="G5946" s="183" t="s">
        <v>16142</v>
      </c>
      <c r="H5946" t="s">
        <v>16143</v>
      </c>
    </row>
    <row r="5947" spans="1:8" x14ac:dyDescent="0.2">
      <c r="A5947" s="183" t="s">
        <v>9918</v>
      </c>
      <c r="B5947" t="s">
        <v>9919</v>
      </c>
      <c r="C5947">
        <v>2</v>
      </c>
      <c r="D5947" s="221" t="s">
        <v>3057</v>
      </c>
      <c r="E5947" s="186">
        <v>46293</v>
      </c>
      <c r="F5947" t="s">
        <v>16141</v>
      </c>
      <c r="G5947" s="183" t="s">
        <v>16142</v>
      </c>
      <c r="H5947" t="s">
        <v>16143</v>
      </c>
    </row>
    <row r="5948" spans="1:8" x14ac:dyDescent="0.2">
      <c r="A5948" s="183" t="s">
        <v>9920</v>
      </c>
      <c r="B5948" t="s">
        <v>9921</v>
      </c>
      <c r="C5948">
        <v>25</v>
      </c>
      <c r="D5948" s="221" t="s">
        <v>3057</v>
      </c>
      <c r="E5948" s="186">
        <v>46293</v>
      </c>
      <c r="F5948" t="s">
        <v>16141</v>
      </c>
      <c r="G5948" s="183" t="s">
        <v>16142</v>
      </c>
      <c r="H5948" t="s">
        <v>16143</v>
      </c>
    </row>
    <row r="5949" spans="1:8" x14ac:dyDescent="0.2">
      <c r="A5949" s="183" t="s">
        <v>9922</v>
      </c>
      <c r="B5949" t="s">
        <v>9923</v>
      </c>
      <c r="C5949">
        <v>11</v>
      </c>
      <c r="D5949" s="221" t="s">
        <v>3057</v>
      </c>
      <c r="E5949" s="186">
        <v>46293</v>
      </c>
      <c r="F5949" t="s">
        <v>16141</v>
      </c>
      <c r="G5949" s="183" t="s">
        <v>16142</v>
      </c>
      <c r="H5949" t="s">
        <v>16143</v>
      </c>
    </row>
    <row r="5950" spans="1:8" x14ac:dyDescent="0.2">
      <c r="A5950" s="183" t="s">
        <v>9924</v>
      </c>
      <c r="B5950" t="s">
        <v>9925</v>
      </c>
      <c r="C5950">
        <v>3</v>
      </c>
      <c r="D5950" s="221" t="s">
        <v>3057</v>
      </c>
      <c r="E5950" s="186">
        <v>46293</v>
      </c>
      <c r="F5950" t="s">
        <v>16141</v>
      </c>
      <c r="G5950" s="183" t="s">
        <v>16142</v>
      </c>
      <c r="H5950" t="s">
        <v>16143</v>
      </c>
    </row>
    <row r="5951" spans="1:8" x14ac:dyDescent="0.2">
      <c r="A5951" s="183" t="s">
        <v>9926</v>
      </c>
      <c r="B5951" t="s">
        <v>9927</v>
      </c>
      <c r="C5951">
        <v>2</v>
      </c>
      <c r="D5951" s="221" t="s">
        <v>3057</v>
      </c>
      <c r="E5951" s="186">
        <v>46293</v>
      </c>
      <c r="F5951" t="s">
        <v>16141</v>
      </c>
      <c r="G5951" s="183" t="s">
        <v>16142</v>
      </c>
      <c r="H5951" t="s">
        <v>16143</v>
      </c>
    </row>
    <row r="5952" spans="1:8" x14ac:dyDescent="0.2">
      <c r="A5952" s="183" t="s">
        <v>9928</v>
      </c>
      <c r="B5952" t="s">
        <v>9929</v>
      </c>
      <c r="C5952">
        <v>8</v>
      </c>
      <c r="D5952" s="221" t="s">
        <v>3057</v>
      </c>
      <c r="E5952" s="186">
        <v>46293</v>
      </c>
      <c r="F5952" t="s">
        <v>16141</v>
      </c>
      <c r="G5952" s="183" t="s">
        <v>16142</v>
      </c>
      <c r="H5952" t="s">
        <v>16143</v>
      </c>
    </row>
    <row r="5953" spans="1:8" x14ac:dyDescent="0.2">
      <c r="A5953" s="183" t="s">
        <v>9930</v>
      </c>
      <c r="B5953" t="s">
        <v>9931</v>
      </c>
      <c r="C5953">
        <v>9</v>
      </c>
      <c r="D5953" s="221" t="s">
        <v>3057</v>
      </c>
      <c r="E5953" s="186">
        <v>46293</v>
      </c>
      <c r="F5953" t="s">
        <v>16141</v>
      </c>
      <c r="G5953" s="183" t="s">
        <v>16142</v>
      </c>
      <c r="H5953" t="s">
        <v>16143</v>
      </c>
    </row>
    <row r="5954" spans="1:8" x14ac:dyDescent="0.2">
      <c r="A5954" s="183" t="s">
        <v>9932</v>
      </c>
      <c r="B5954" t="s">
        <v>9933</v>
      </c>
      <c r="C5954">
        <v>0</v>
      </c>
      <c r="D5954" s="221" t="s">
        <v>3057</v>
      </c>
      <c r="E5954" s="186">
        <v>46293</v>
      </c>
      <c r="F5954" t="s">
        <v>16141</v>
      </c>
      <c r="G5954" s="183" t="s">
        <v>16142</v>
      </c>
      <c r="H5954" t="s">
        <v>16143</v>
      </c>
    </row>
    <row r="5955" spans="1:8" x14ac:dyDescent="0.2">
      <c r="A5955" s="183" t="s">
        <v>5487</v>
      </c>
      <c r="B5955" t="s">
        <v>9934</v>
      </c>
      <c r="C5955">
        <v>23</v>
      </c>
      <c r="D5955" s="221" t="s">
        <v>3057</v>
      </c>
      <c r="E5955" s="186">
        <v>46293</v>
      </c>
      <c r="F5955" t="s">
        <v>16141</v>
      </c>
      <c r="G5955" s="183" t="s">
        <v>16142</v>
      </c>
      <c r="H5955" t="s">
        <v>16143</v>
      </c>
    </row>
    <row r="5956" spans="1:8" x14ac:dyDescent="0.2">
      <c r="A5956" s="183" t="s">
        <v>5488</v>
      </c>
      <c r="B5956" t="s">
        <v>9935</v>
      </c>
      <c r="C5956">
        <v>20</v>
      </c>
      <c r="D5956" s="221" t="s">
        <v>3057</v>
      </c>
      <c r="E5956" s="186">
        <v>46293</v>
      </c>
      <c r="F5956" t="s">
        <v>16141</v>
      </c>
      <c r="G5956" s="183" t="s">
        <v>16142</v>
      </c>
      <c r="H5956" t="s">
        <v>16143</v>
      </c>
    </row>
    <row r="5957" spans="1:8" x14ac:dyDescent="0.2">
      <c r="A5957" s="183" t="s">
        <v>5489</v>
      </c>
      <c r="B5957" t="s">
        <v>9936</v>
      </c>
      <c r="C5957">
        <v>19</v>
      </c>
      <c r="D5957" s="221" t="s">
        <v>3057</v>
      </c>
      <c r="E5957" s="186">
        <v>46293</v>
      </c>
      <c r="F5957" t="s">
        <v>16141</v>
      </c>
      <c r="G5957" s="183" t="s">
        <v>16142</v>
      </c>
      <c r="H5957" t="s">
        <v>16143</v>
      </c>
    </row>
    <row r="5958" spans="1:8" x14ac:dyDescent="0.2">
      <c r="A5958" s="183" t="s">
        <v>5490</v>
      </c>
      <c r="B5958" t="s">
        <v>9937</v>
      </c>
      <c r="C5958">
        <v>12</v>
      </c>
      <c r="D5958" s="221" t="s">
        <v>3057</v>
      </c>
      <c r="E5958" s="186">
        <v>46293</v>
      </c>
      <c r="F5958" t="s">
        <v>16141</v>
      </c>
      <c r="G5958" s="183" t="s">
        <v>16142</v>
      </c>
      <c r="H5958" t="s">
        <v>16143</v>
      </c>
    </row>
    <row r="5959" spans="1:8" x14ac:dyDescent="0.2">
      <c r="A5959" s="183" t="s">
        <v>5491</v>
      </c>
      <c r="B5959" t="s">
        <v>9938</v>
      </c>
      <c r="C5959">
        <v>32</v>
      </c>
      <c r="D5959" s="221" t="s">
        <v>3057</v>
      </c>
      <c r="E5959" s="186">
        <v>46293</v>
      </c>
      <c r="F5959" t="s">
        <v>16141</v>
      </c>
      <c r="G5959" s="183" t="s">
        <v>16142</v>
      </c>
      <c r="H5959" t="s">
        <v>16143</v>
      </c>
    </row>
    <row r="5960" spans="1:8" x14ac:dyDescent="0.2">
      <c r="A5960" s="183" t="s">
        <v>5492</v>
      </c>
      <c r="B5960" t="s">
        <v>9939</v>
      </c>
      <c r="C5960">
        <v>11</v>
      </c>
      <c r="D5960" s="221" t="s">
        <v>3057</v>
      </c>
      <c r="E5960" s="186">
        <v>46293</v>
      </c>
      <c r="F5960" t="s">
        <v>16141</v>
      </c>
      <c r="G5960" s="183" t="s">
        <v>16142</v>
      </c>
      <c r="H5960" t="s">
        <v>16143</v>
      </c>
    </row>
    <row r="5961" spans="1:8" x14ac:dyDescent="0.2">
      <c r="A5961" s="183" t="s">
        <v>5493</v>
      </c>
      <c r="B5961" t="s">
        <v>9940</v>
      </c>
      <c r="C5961">
        <v>72</v>
      </c>
      <c r="D5961" s="221" t="s">
        <v>3057</v>
      </c>
      <c r="E5961" s="186">
        <v>46293</v>
      </c>
      <c r="F5961" t="s">
        <v>16141</v>
      </c>
      <c r="G5961" s="183" t="s">
        <v>16142</v>
      </c>
      <c r="H5961" t="s">
        <v>16143</v>
      </c>
    </row>
    <row r="5962" spans="1:8" x14ac:dyDescent="0.2">
      <c r="A5962" s="183" t="s">
        <v>5494</v>
      </c>
      <c r="B5962" t="s">
        <v>9941</v>
      </c>
      <c r="C5962">
        <v>80</v>
      </c>
      <c r="D5962" s="221" t="s">
        <v>3057</v>
      </c>
      <c r="E5962" s="186">
        <v>46293</v>
      </c>
      <c r="F5962" t="s">
        <v>16141</v>
      </c>
      <c r="G5962" s="183" t="s">
        <v>16142</v>
      </c>
      <c r="H5962" t="s">
        <v>16143</v>
      </c>
    </row>
    <row r="5963" spans="1:8" x14ac:dyDescent="0.2">
      <c r="A5963" s="183" t="s">
        <v>5495</v>
      </c>
      <c r="B5963" t="s">
        <v>9942</v>
      </c>
      <c r="C5963">
        <v>13</v>
      </c>
      <c r="D5963" s="221" t="s">
        <v>3057</v>
      </c>
      <c r="E5963" s="186">
        <v>46293</v>
      </c>
      <c r="F5963" t="s">
        <v>16141</v>
      </c>
      <c r="G5963" s="183" t="s">
        <v>16142</v>
      </c>
      <c r="H5963" t="s">
        <v>16143</v>
      </c>
    </row>
    <row r="5964" spans="1:8" x14ac:dyDescent="0.2">
      <c r="A5964" s="183" t="s">
        <v>5496</v>
      </c>
      <c r="B5964" t="s">
        <v>9943</v>
      </c>
      <c r="C5964">
        <v>14</v>
      </c>
      <c r="D5964" s="221" t="s">
        <v>3057</v>
      </c>
      <c r="E5964" s="186">
        <v>46293</v>
      </c>
      <c r="F5964" t="s">
        <v>16141</v>
      </c>
      <c r="G5964" s="183" t="s">
        <v>16142</v>
      </c>
      <c r="H5964" t="s">
        <v>16143</v>
      </c>
    </row>
    <row r="5965" spans="1:8" x14ac:dyDescent="0.2">
      <c r="A5965" s="183" t="s">
        <v>5497</v>
      </c>
      <c r="B5965" t="s">
        <v>5498</v>
      </c>
      <c r="C5965">
        <v>42</v>
      </c>
      <c r="D5965" s="221" t="s">
        <v>3057</v>
      </c>
      <c r="E5965" s="186">
        <v>46293</v>
      </c>
      <c r="F5965" t="s">
        <v>16141</v>
      </c>
      <c r="G5965" s="183" t="s">
        <v>16142</v>
      </c>
      <c r="H5965" t="s">
        <v>16143</v>
      </c>
    </row>
    <row r="5966" spans="1:8" x14ac:dyDescent="0.2">
      <c r="A5966" s="183" t="s">
        <v>5499</v>
      </c>
      <c r="B5966" t="s">
        <v>5500</v>
      </c>
      <c r="C5966">
        <v>33</v>
      </c>
      <c r="D5966" s="221" t="s">
        <v>3057</v>
      </c>
      <c r="E5966" s="186">
        <v>46293</v>
      </c>
      <c r="F5966" t="s">
        <v>16141</v>
      </c>
      <c r="G5966" s="183" t="s">
        <v>16142</v>
      </c>
      <c r="H5966" t="s">
        <v>16143</v>
      </c>
    </row>
    <row r="5967" spans="1:8" x14ac:dyDescent="0.2">
      <c r="A5967" s="183" t="s">
        <v>9944</v>
      </c>
      <c r="B5967" t="s">
        <v>9945</v>
      </c>
      <c r="C5967">
        <v>48</v>
      </c>
      <c r="D5967" s="221" t="s">
        <v>3057</v>
      </c>
      <c r="E5967" s="186">
        <v>46293</v>
      </c>
      <c r="F5967" t="s">
        <v>16141</v>
      </c>
      <c r="G5967" s="183" t="s">
        <v>16142</v>
      </c>
      <c r="H5967" t="s">
        <v>16143</v>
      </c>
    </row>
    <row r="5968" spans="1:8" x14ac:dyDescent="0.2">
      <c r="A5968" s="183" t="s">
        <v>5501</v>
      </c>
      <c r="B5968" t="s">
        <v>5502</v>
      </c>
      <c r="C5968">
        <v>20</v>
      </c>
      <c r="D5968" s="221" t="s">
        <v>3057</v>
      </c>
      <c r="E5968" s="186">
        <v>46293</v>
      </c>
      <c r="F5968" t="s">
        <v>16141</v>
      </c>
      <c r="G5968" s="183" t="s">
        <v>16142</v>
      </c>
      <c r="H5968" t="s">
        <v>16143</v>
      </c>
    </row>
    <row r="5969" spans="1:8" x14ac:dyDescent="0.2">
      <c r="A5969" s="183" t="s">
        <v>9946</v>
      </c>
      <c r="B5969" t="s">
        <v>9947</v>
      </c>
      <c r="C5969">
        <v>18</v>
      </c>
      <c r="D5969" s="221" t="s">
        <v>3057</v>
      </c>
      <c r="E5969" s="186">
        <v>46293</v>
      </c>
      <c r="F5969" t="s">
        <v>16141</v>
      </c>
      <c r="G5969" s="183" t="s">
        <v>16142</v>
      </c>
      <c r="H5969" t="s">
        <v>16143</v>
      </c>
    </row>
    <row r="5970" spans="1:8" x14ac:dyDescent="0.2">
      <c r="A5970" s="183" t="s">
        <v>5503</v>
      </c>
      <c r="B5970" t="s">
        <v>5504</v>
      </c>
      <c r="C5970">
        <v>2</v>
      </c>
      <c r="D5970" s="221" t="s">
        <v>3057</v>
      </c>
      <c r="E5970" s="186">
        <v>46293</v>
      </c>
      <c r="F5970" t="s">
        <v>16141</v>
      </c>
      <c r="G5970" s="183" t="s">
        <v>16142</v>
      </c>
      <c r="H5970" t="s">
        <v>16143</v>
      </c>
    </row>
    <row r="5971" spans="1:8" x14ac:dyDescent="0.2">
      <c r="A5971" s="183" t="s">
        <v>5505</v>
      </c>
      <c r="B5971" t="s">
        <v>5506</v>
      </c>
      <c r="C5971">
        <v>8</v>
      </c>
      <c r="D5971" s="221" t="s">
        <v>3057</v>
      </c>
      <c r="E5971" s="186">
        <v>46293</v>
      </c>
      <c r="F5971" t="s">
        <v>16141</v>
      </c>
      <c r="G5971" s="183" t="s">
        <v>16142</v>
      </c>
      <c r="H5971" t="s">
        <v>16143</v>
      </c>
    </row>
    <row r="5972" spans="1:8" x14ac:dyDescent="0.2">
      <c r="A5972" s="183" t="s">
        <v>5507</v>
      </c>
      <c r="B5972" t="s">
        <v>5508</v>
      </c>
      <c r="C5972">
        <v>93</v>
      </c>
      <c r="D5972" s="221" t="s">
        <v>3057</v>
      </c>
      <c r="E5972" s="186">
        <v>46293</v>
      </c>
      <c r="F5972" t="s">
        <v>16141</v>
      </c>
      <c r="G5972" s="183" t="s">
        <v>16142</v>
      </c>
      <c r="H5972" t="s">
        <v>16143</v>
      </c>
    </row>
    <row r="5973" spans="1:8" x14ac:dyDescent="0.2">
      <c r="A5973" s="183" t="s">
        <v>5509</v>
      </c>
      <c r="B5973" t="s">
        <v>5510</v>
      </c>
      <c r="C5973">
        <v>75</v>
      </c>
      <c r="D5973" s="221" t="s">
        <v>3057</v>
      </c>
      <c r="E5973" s="186">
        <v>46293</v>
      </c>
      <c r="F5973" t="s">
        <v>16141</v>
      </c>
      <c r="G5973" s="183" t="s">
        <v>16142</v>
      </c>
      <c r="H5973" t="s">
        <v>16143</v>
      </c>
    </row>
    <row r="5974" spans="1:8" x14ac:dyDescent="0.2">
      <c r="A5974" s="183" t="s">
        <v>5511</v>
      </c>
      <c r="B5974" t="s">
        <v>5512</v>
      </c>
      <c r="C5974">
        <v>73</v>
      </c>
      <c r="D5974" s="221" t="s">
        <v>3057</v>
      </c>
      <c r="E5974" s="186">
        <v>46293</v>
      </c>
      <c r="F5974" t="s">
        <v>16141</v>
      </c>
      <c r="G5974" s="183" t="s">
        <v>16142</v>
      </c>
      <c r="H5974" t="s">
        <v>16143</v>
      </c>
    </row>
    <row r="5975" spans="1:8" x14ac:dyDescent="0.2">
      <c r="A5975" s="183" t="s">
        <v>5513</v>
      </c>
      <c r="B5975" t="s">
        <v>5514</v>
      </c>
      <c r="C5975">
        <v>109</v>
      </c>
      <c r="D5975" s="221" t="s">
        <v>3057</v>
      </c>
      <c r="E5975" s="186">
        <v>46293</v>
      </c>
      <c r="F5975" t="s">
        <v>16141</v>
      </c>
      <c r="G5975" s="183" t="s">
        <v>16142</v>
      </c>
      <c r="H5975" t="s">
        <v>16143</v>
      </c>
    </row>
    <row r="5976" spans="1:8" x14ac:dyDescent="0.2">
      <c r="A5976" s="183" t="s">
        <v>5515</v>
      </c>
      <c r="B5976" t="s">
        <v>5516</v>
      </c>
      <c r="C5976">
        <v>63</v>
      </c>
      <c r="D5976" s="221" t="s">
        <v>3057</v>
      </c>
      <c r="E5976" s="186">
        <v>46293</v>
      </c>
      <c r="F5976" t="s">
        <v>16141</v>
      </c>
      <c r="G5976" s="183" t="s">
        <v>16142</v>
      </c>
      <c r="H5976" t="s">
        <v>16143</v>
      </c>
    </row>
    <row r="5977" spans="1:8" x14ac:dyDescent="0.2">
      <c r="A5977" s="183" t="s">
        <v>5517</v>
      </c>
      <c r="B5977" t="s">
        <v>5518</v>
      </c>
      <c r="C5977">
        <v>114</v>
      </c>
      <c r="D5977" s="221" t="s">
        <v>3057</v>
      </c>
      <c r="E5977" s="186">
        <v>46293</v>
      </c>
      <c r="F5977" t="s">
        <v>16141</v>
      </c>
      <c r="G5977" s="183" t="s">
        <v>16142</v>
      </c>
      <c r="H5977" t="s">
        <v>16143</v>
      </c>
    </row>
    <row r="5978" spans="1:8" x14ac:dyDescent="0.2">
      <c r="A5978" s="183" t="s">
        <v>5519</v>
      </c>
      <c r="B5978" t="s">
        <v>5520</v>
      </c>
      <c r="C5978">
        <v>80</v>
      </c>
      <c r="D5978" s="221" t="s">
        <v>3057</v>
      </c>
      <c r="E5978" s="186">
        <v>46293</v>
      </c>
      <c r="F5978" t="s">
        <v>16141</v>
      </c>
      <c r="G5978" s="183" t="s">
        <v>16142</v>
      </c>
      <c r="H5978" t="s">
        <v>16143</v>
      </c>
    </row>
    <row r="5979" spans="1:8" x14ac:dyDescent="0.2">
      <c r="A5979" s="183" t="s">
        <v>5521</v>
      </c>
      <c r="B5979" t="s">
        <v>5522</v>
      </c>
      <c r="C5979">
        <v>11</v>
      </c>
      <c r="D5979" s="221" t="s">
        <v>3057</v>
      </c>
      <c r="E5979" s="186">
        <v>46293</v>
      </c>
      <c r="F5979" t="s">
        <v>16141</v>
      </c>
      <c r="G5979" s="183" t="s">
        <v>16142</v>
      </c>
      <c r="H5979" t="s">
        <v>16143</v>
      </c>
    </row>
    <row r="5980" spans="1:8" x14ac:dyDescent="0.2">
      <c r="A5980" s="183" t="s">
        <v>5523</v>
      </c>
      <c r="B5980" t="s">
        <v>5524</v>
      </c>
      <c r="C5980">
        <v>7</v>
      </c>
      <c r="D5980" s="221" t="s">
        <v>3057</v>
      </c>
      <c r="E5980" s="186">
        <v>46293</v>
      </c>
      <c r="F5980" t="s">
        <v>16141</v>
      </c>
      <c r="G5980" s="183" t="s">
        <v>16142</v>
      </c>
      <c r="H5980" t="s">
        <v>16143</v>
      </c>
    </row>
    <row r="5981" spans="1:8" x14ac:dyDescent="0.2">
      <c r="A5981" s="183" t="s">
        <v>5525</v>
      </c>
      <c r="B5981" t="s">
        <v>5526</v>
      </c>
      <c r="C5981">
        <v>2</v>
      </c>
      <c r="D5981" s="221" t="s">
        <v>3057</v>
      </c>
      <c r="E5981" s="186">
        <v>46293</v>
      </c>
      <c r="F5981" t="s">
        <v>16141</v>
      </c>
      <c r="G5981" s="183" t="s">
        <v>16142</v>
      </c>
      <c r="H5981" t="s">
        <v>16143</v>
      </c>
    </row>
    <row r="5982" spans="1:8" x14ac:dyDescent="0.2">
      <c r="A5982" s="183" t="s">
        <v>5527</v>
      </c>
      <c r="B5982" t="s">
        <v>5528</v>
      </c>
      <c r="C5982">
        <v>4</v>
      </c>
      <c r="D5982" s="221" t="s">
        <v>3057</v>
      </c>
      <c r="E5982" s="186">
        <v>46293</v>
      </c>
      <c r="F5982" t="s">
        <v>16141</v>
      </c>
      <c r="G5982" s="183" t="s">
        <v>16142</v>
      </c>
      <c r="H5982" t="s">
        <v>16143</v>
      </c>
    </row>
    <row r="5983" spans="1:8" x14ac:dyDescent="0.2">
      <c r="A5983" s="183" t="s">
        <v>5529</v>
      </c>
      <c r="B5983" t="s">
        <v>5530</v>
      </c>
      <c r="C5983">
        <v>3</v>
      </c>
      <c r="D5983" s="221" t="s">
        <v>3057</v>
      </c>
      <c r="E5983" s="186">
        <v>46293</v>
      </c>
      <c r="F5983" t="s">
        <v>16141</v>
      </c>
      <c r="G5983" s="183" t="s">
        <v>16142</v>
      </c>
      <c r="H5983" t="s">
        <v>16143</v>
      </c>
    </row>
    <row r="5984" spans="1:8" x14ac:dyDescent="0.2">
      <c r="A5984" s="183" t="s">
        <v>5531</v>
      </c>
      <c r="B5984" t="s">
        <v>5532</v>
      </c>
      <c r="C5984">
        <v>4</v>
      </c>
      <c r="D5984" s="221" t="s">
        <v>3057</v>
      </c>
      <c r="E5984" s="186">
        <v>46293</v>
      </c>
      <c r="F5984" t="s">
        <v>16141</v>
      </c>
      <c r="G5984" s="183" t="s">
        <v>16142</v>
      </c>
      <c r="H5984" t="s">
        <v>16143</v>
      </c>
    </row>
    <row r="5985" spans="1:8" x14ac:dyDescent="0.2">
      <c r="A5985" s="183" t="s">
        <v>5533</v>
      </c>
      <c r="B5985" t="s">
        <v>5534</v>
      </c>
      <c r="C5985">
        <v>2</v>
      </c>
      <c r="D5985" s="221" t="s">
        <v>3057</v>
      </c>
      <c r="E5985" s="186">
        <v>46293</v>
      </c>
      <c r="F5985" t="s">
        <v>16141</v>
      </c>
      <c r="G5985" s="183" t="s">
        <v>16142</v>
      </c>
      <c r="H5985" t="s">
        <v>16143</v>
      </c>
    </row>
    <row r="5986" spans="1:8" x14ac:dyDescent="0.2">
      <c r="A5986" s="183" t="s">
        <v>5535</v>
      </c>
      <c r="B5986" t="s">
        <v>5536</v>
      </c>
      <c r="C5986">
        <v>3</v>
      </c>
      <c r="D5986" s="221" t="s">
        <v>3057</v>
      </c>
      <c r="E5986" s="186">
        <v>46293</v>
      </c>
      <c r="F5986" t="s">
        <v>16141</v>
      </c>
      <c r="G5986" s="183" t="s">
        <v>16142</v>
      </c>
      <c r="H5986" t="s">
        <v>16143</v>
      </c>
    </row>
    <row r="5987" spans="1:8" x14ac:dyDescent="0.2">
      <c r="A5987" s="183" t="s">
        <v>5537</v>
      </c>
      <c r="B5987" t="s">
        <v>5538</v>
      </c>
      <c r="C5987">
        <v>4</v>
      </c>
      <c r="D5987" s="221" t="s">
        <v>3057</v>
      </c>
      <c r="E5987" s="186">
        <v>46293</v>
      </c>
      <c r="F5987" t="s">
        <v>16141</v>
      </c>
      <c r="G5987" s="183" t="s">
        <v>16142</v>
      </c>
      <c r="H5987" t="s">
        <v>16143</v>
      </c>
    </row>
    <row r="5988" spans="1:8" x14ac:dyDescent="0.2">
      <c r="A5988" s="183" t="s">
        <v>5539</v>
      </c>
      <c r="B5988" t="s">
        <v>5540</v>
      </c>
      <c r="C5988">
        <v>1</v>
      </c>
      <c r="D5988" s="221" t="s">
        <v>3057</v>
      </c>
      <c r="E5988" s="186">
        <v>46293</v>
      </c>
      <c r="F5988" t="s">
        <v>16141</v>
      </c>
      <c r="G5988" s="183" t="s">
        <v>16142</v>
      </c>
      <c r="H5988" t="s">
        <v>16143</v>
      </c>
    </row>
    <row r="5989" spans="1:8" x14ac:dyDescent="0.2">
      <c r="A5989" s="183" t="s">
        <v>14546</v>
      </c>
      <c r="B5989" t="s">
        <v>14547</v>
      </c>
      <c r="C5989">
        <v>320</v>
      </c>
      <c r="D5989" s="221" t="s">
        <v>3057</v>
      </c>
      <c r="E5989" s="186">
        <v>46293</v>
      </c>
      <c r="F5989" t="s">
        <v>16141</v>
      </c>
      <c r="G5989" s="183" t="s">
        <v>16145</v>
      </c>
      <c r="H5989" t="s">
        <v>16146</v>
      </c>
    </row>
    <row r="5990" spans="1:8" x14ac:dyDescent="0.2">
      <c r="A5990" s="183" t="s">
        <v>14548</v>
      </c>
      <c r="B5990" t="s">
        <v>14549</v>
      </c>
      <c r="C5990">
        <v>320</v>
      </c>
      <c r="D5990" s="221" t="s">
        <v>3057</v>
      </c>
      <c r="E5990" s="186">
        <v>46293</v>
      </c>
      <c r="F5990" t="s">
        <v>16141</v>
      </c>
      <c r="G5990" s="183" t="s">
        <v>16145</v>
      </c>
      <c r="H5990" t="s">
        <v>16146</v>
      </c>
    </row>
    <row r="5991" spans="1:8" x14ac:dyDescent="0.2">
      <c r="A5991" s="183" t="s">
        <v>14550</v>
      </c>
      <c r="B5991" t="s">
        <v>14551</v>
      </c>
      <c r="C5991">
        <v>868</v>
      </c>
      <c r="D5991" s="221" t="s">
        <v>3057</v>
      </c>
      <c r="E5991" s="186">
        <v>46293</v>
      </c>
      <c r="F5991" t="s">
        <v>16141</v>
      </c>
      <c r="G5991" s="183" t="s">
        <v>16145</v>
      </c>
      <c r="H5991" t="s">
        <v>16146</v>
      </c>
    </row>
    <row r="5992" spans="1:8" x14ac:dyDescent="0.2">
      <c r="A5992" s="183" t="s">
        <v>14552</v>
      </c>
      <c r="B5992" t="s">
        <v>14553</v>
      </c>
      <c r="C5992">
        <v>359</v>
      </c>
      <c r="D5992" s="221" t="s">
        <v>3057</v>
      </c>
      <c r="E5992" s="186">
        <v>46293</v>
      </c>
      <c r="F5992" t="s">
        <v>16141</v>
      </c>
      <c r="G5992" s="183" t="s">
        <v>16145</v>
      </c>
      <c r="H5992" t="s">
        <v>16146</v>
      </c>
    </row>
    <row r="5993" spans="1:8" x14ac:dyDescent="0.2">
      <c r="A5993" s="183" t="s">
        <v>14554</v>
      </c>
      <c r="B5993" t="s">
        <v>14555</v>
      </c>
      <c r="C5993">
        <v>688</v>
      </c>
      <c r="D5993" s="221" t="s">
        <v>3057</v>
      </c>
      <c r="E5993" s="186">
        <v>46293</v>
      </c>
      <c r="F5993" t="s">
        <v>16141</v>
      </c>
      <c r="G5993" s="183" t="s">
        <v>16145</v>
      </c>
      <c r="H5993" t="s">
        <v>16146</v>
      </c>
    </row>
    <row r="5994" spans="1:8" x14ac:dyDescent="0.2">
      <c r="A5994" s="183" t="s">
        <v>14556</v>
      </c>
      <c r="B5994" t="s">
        <v>14557</v>
      </c>
      <c r="C5994">
        <v>90</v>
      </c>
      <c r="D5994" s="221" t="s">
        <v>3057</v>
      </c>
      <c r="E5994" s="186">
        <v>46293</v>
      </c>
      <c r="F5994" t="s">
        <v>16141</v>
      </c>
      <c r="G5994" s="183" t="s">
        <v>16145</v>
      </c>
      <c r="H5994" t="s">
        <v>16146</v>
      </c>
    </row>
    <row r="5995" spans="1:8" x14ac:dyDescent="0.2">
      <c r="A5995" s="183" t="s">
        <v>14558</v>
      </c>
      <c r="B5995" t="s">
        <v>14559</v>
      </c>
      <c r="C5995">
        <v>1873</v>
      </c>
      <c r="D5995" s="221" t="s">
        <v>3057</v>
      </c>
      <c r="E5995" s="186">
        <v>46293</v>
      </c>
      <c r="F5995" t="s">
        <v>16141</v>
      </c>
      <c r="G5995" s="183" t="s">
        <v>16145</v>
      </c>
      <c r="H5995" t="s">
        <v>16146</v>
      </c>
    </row>
    <row r="5996" spans="1:8" x14ac:dyDescent="0.2">
      <c r="A5996" s="183" t="s">
        <v>14560</v>
      </c>
      <c r="B5996" t="s">
        <v>14561</v>
      </c>
      <c r="C5996">
        <v>295</v>
      </c>
      <c r="D5996" s="221" t="s">
        <v>3057</v>
      </c>
      <c r="E5996" s="186">
        <v>46293</v>
      </c>
      <c r="F5996" t="s">
        <v>16141</v>
      </c>
      <c r="G5996" s="183" t="s">
        <v>16145</v>
      </c>
      <c r="H5996" t="s">
        <v>16146</v>
      </c>
    </row>
    <row r="5997" spans="1:8" x14ac:dyDescent="0.2">
      <c r="A5997" s="183" t="s">
        <v>14562</v>
      </c>
      <c r="B5997" t="s">
        <v>14563</v>
      </c>
      <c r="C5997">
        <v>500</v>
      </c>
      <c r="D5997" s="221" t="s">
        <v>3057</v>
      </c>
      <c r="E5997" s="186">
        <v>46293</v>
      </c>
      <c r="F5997" t="s">
        <v>16141</v>
      </c>
      <c r="G5997" s="183" t="s">
        <v>16145</v>
      </c>
      <c r="H5997" t="s">
        <v>16146</v>
      </c>
    </row>
    <row r="5998" spans="1:8" x14ac:dyDescent="0.2">
      <c r="A5998" s="183" t="s">
        <v>14564</v>
      </c>
      <c r="B5998" t="s">
        <v>14565</v>
      </c>
      <c r="C5998">
        <v>426</v>
      </c>
      <c r="D5998" s="221" t="s">
        <v>3057</v>
      </c>
      <c r="E5998" s="186">
        <v>46293</v>
      </c>
      <c r="F5998" t="s">
        <v>16141</v>
      </c>
      <c r="G5998" s="183" t="s">
        <v>16145</v>
      </c>
      <c r="H5998" t="s">
        <v>16146</v>
      </c>
    </row>
    <row r="5999" spans="1:8" x14ac:dyDescent="0.2">
      <c r="A5999" s="183" t="s">
        <v>14566</v>
      </c>
      <c r="B5999" t="s">
        <v>14567</v>
      </c>
      <c r="C5999">
        <v>465</v>
      </c>
      <c r="D5999" s="221" t="s">
        <v>3057</v>
      </c>
      <c r="E5999" s="186">
        <v>46293</v>
      </c>
      <c r="F5999" t="s">
        <v>16141</v>
      </c>
      <c r="G5999" s="183" t="s">
        <v>16145</v>
      </c>
      <c r="H5999" t="s">
        <v>16146</v>
      </c>
    </row>
    <row r="6000" spans="1:8" x14ac:dyDescent="0.2">
      <c r="A6000" s="183" t="s">
        <v>14568</v>
      </c>
      <c r="B6000" t="s">
        <v>14569</v>
      </c>
      <c r="C6000">
        <v>573</v>
      </c>
      <c r="D6000" s="221" t="s">
        <v>3057</v>
      </c>
      <c r="E6000" s="186">
        <v>46293</v>
      </c>
      <c r="F6000" t="s">
        <v>16141</v>
      </c>
      <c r="G6000" s="183" t="s">
        <v>16145</v>
      </c>
      <c r="H6000" t="s">
        <v>16146</v>
      </c>
    </row>
    <row r="6001" spans="1:8" x14ac:dyDescent="0.2">
      <c r="A6001" s="183" t="s">
        <v>14570</v>
      </c>
      <c r="B6001" t="s">
        <v>14571</v>
      </c>
      <c r="C6001">
        <v>214</v>
      </c>
      <c r="D6001" s="221" t="s">
        <v>3057</v>
      </c>
      <c r="E6001" s="186">
        <v>46293</v>
      </c>
      <c r="F6001" t="s">
        <v>16141</v>
      </c>
      <c r="G6001" s="183" t="s">
        <v>16145</v>
      </c>
      <c r="H6001" t="s">
        <v>16146</v>
      </c>
    </row>
    <row r="6002" spans="1:8" x14ac:dyDescent="0.2">
      <c r="A6002" s="183" t="s">
        <v>14572</v>
      </c>
      <c r="B6002" t="s">
        <v>14573</v>
      </c>
      <c r="C6002">
        <v>90</v>
      </c>
      <c r="D6002" s="221" t="s">
        <v>3057</v>
      </c>
      <c r="E6002" s="186">
        <v>46293</v>
      </c>
      <c r="F6002" t="s">
        <v>16141</v>
      </c>
      <c r="G6002" s="183" t="s">
        <v>16145</v>
      </c>
      <c r="H6002" t="s">
        <v>16146</v>
      </c>
    </row>
    <row r="6003" spans="1:8" x14ac:dyDescent="0.2">
      <c r="A6003" s="183" t="s">
        <v>14574</v>
      </c>
      <c r="B6003" t="s">
        <v>14575</v>
      </c>
      <c r="C6003">
        <v>236</v>
      </c>
      <c r="D6003" s="221" t="s">
        <v>3057</v>
      </c>
      <c r="E6003" s="186">
        <v>46293</v>
      </c>
      <c r="F6003" t="s">
        <v>16141</v>
      </c>
      <c r="G6003" s="183" t="s">
        <v>16145</v>
      </c>
      <c r="H6003" t="s">
        <v>16146</v>
      </c>
    </row>
    <row r="6004" spans="1:8" x14ac:dyDescent="0.2">
      <c r="A6004" s="183" t="s">
        <v>14576</v>
      </c>
      <c r="B6004" t="s">
        <v>14577</v>
      </c>
      <c r="C6004">
        <v>387</v>
      </c>
      <c r="D6004" s="221" t="s">
        <v>3057</v>
      </c>
      <c r="E6004" s="186">
        <v>46293</v>
      </c>
      <c r="F6004" t="s">
        <v>16141</v>
      </c>
      <c r="G6004" s="183" t="s">
        <v>16145</v>
      </c>
      <c r="H6004" t="s">
        <v>16146</v>
      </c>
    </row>
    <row r="6005" spans="1:8" x14ac:dyDescent="0.2">
      <c r="A6005" s="183" t="s">
        <v>14578</v>
      </c>
      <c r="B6005" t="s">
        <v>14579</v>
      </c>
      <c r="C6005">
        <v>10</v>
      </c>
      <c r="D6005" s="221" t="s">
        <v>3057</v>
      </c>
      <c r="E6005" s="186">
        <v>46293</v>
      </c>
      <c r="F6005" t="s">
        <v>16141</v>
      </c>
      <c r="G6005" s="183" t="s">
        <v>16145</v>
      </c>
      <c r="H6005" t="s">
        <v>16146</v>
      </c>
    </row>
    <row r="6006" spans="1:8" x14ac:dyDescent="0.2">
      <c r="A6006" s="183" t="s">
        <v>14580</v>
      </c>
      <c r="B6006" t="s">
        <v>14581</v>
      </c>
      <c r="C6006">
        <v>1951</v>
      </c>
      <c r="D6006" s="221" t="s">
        <v>3057</v>
      </c>
      <c r="E6006" s="186">
        <v>46293</v>
      </c>
      <c r="F6006" t="s">
        <v>16141</v>
      </c>
      <c r="G6006" s="183" t="s">
        <v>16145</v>
      </c>
      <c r="H6006" t="s">
        <v>16146</v>
      </c>
    </row>
    <row r="6007" spans="1:8" x14ac:dyDescent="0.2">
      <c r="A6007" s="183" t="s">
        <v>14582</v>
      </c>
      <c r="B6007" t="s">
        <v>14583</v>
      </c>
      <c r="C6007">
        <v>1700</v>
      </c>
      <c r="D6007" s="221" t="s">
        <v>3057</v>
      </c>
      <c r="E6007" s="186">
        <v>46293</v>
      </c>
      <c r="F6007" t="s">
        <v>16141</v>
      </c>
      <c r="G6007" s="183" t="s">
        <v>16145</v>
      </c>
      <c r="H6007" t="s">
        <v>16146</v>
      </c>
    </row>
    <row r="6008" spans="1:8" x14ac:dyDescent="0.2">
      <c r="A6008" s="183" t="s">
        <v>14584</v>
      </c>
      <c r="B6008" t="s">
        <v>14585</v>
      </c>
      <c r="C6008">
        <v>2613</v>
      </c>
      <c r="D6008" s="221" t="s">
        <v>3057</v>
      </c>
      <c r="E6008" s="186">
        <v>46293</v>
      </c>
      <c r="F6008" t="s">
        <v>16141</v>
      </c>
      <c r="G6008" s="183" t="s">
        <v>16145</v>
      </c>
      <c r="H6008" t="s">
        <v>16146</v>
      </c>
    </row>
    <row r="6009" spans="1:8" x14ac:dyDescent="0.2">
      <c r="A6009" s="183" t="s">
        <v>14586</v>
      </c>
      <c r="B6009" t="s">
        <v>14587</v>
      </c>
      <c r="C6009">
        <v>559</v>
      </c>
      <c r="D6009" s="221" t="s">
        <v>3057</v>
      </c>
      <c r="E6009" s="186">
        <v>46293</v>
      </c>
      <c r="F6009" t="s">
        <v>16141</v>
      </c>
      <c r="G6009" s="183" t="s">
        <v>16145</v>
      </c>
      <c r="H6009" t="s">
        <v>16146</v>
      </c>
    </row>
    <row r="6010" spans="1:8" x14ac:dyDescent="0.2">
      <c r="A6010" s="183" t="s">
        <v>14588</v>
      </c>
      <c r="B6010" t="s">
        <v>14589</v>
      </c>
      <c r="C6010">
        <v>374</v>
      </c>
      <c r="D6010" s="221" t="s">
        <v>3057</v>
      </c>
      <c r="E6010" s="186">
        <v>46293</v>
      </c>
      <c r="F6010" t="s">
        <v>16141</v>
      </c>
      <c r="G6010" s="183" t="s">
        <v>16145</v>
      </c>
      <c r="H6010" t="s">
        <v>16146</v>
      </c>
    </row>
    <row r="6011" spans="1:8" x14ac:dyDescent="0.2">
      <c r="A6011" s="183" t="s">
        <v>14590</v>
      </c>
      <c r="B6011" t="s">
        <v>14591</v>
      </c>
      <c r="C6011">
        <v>479</v>
      </c>
      <c r="D6011" s="221" t="s">
        <v>3057</v>
      </c>
      <c r="E6011" s="186">
        <v>46293</v>
      </c>
      <c r="F6011" t="s">
        <v>16141</v>
      </c>
      <c r="G6011" s="183" t="s">
        <v>16145</v>
      </c>
      <c r="H6011" t="s">
        <v>16146</v>
      </c>
    </row>
    <row r="6012" spans="1:8" x14ac:dyDescent="0.2">
      <c r="A6012" s="183" t="s">
        <v>14592</v>
      </c>
      <c r="B6012" t="s">
        <v>14593</v>
      </c>
      <c r="C6012">
        <v>239</v>
      </c>
      <c r="D6012" s="221" t="s">
        <v>3057</v>
      </c>
      <c r="E6012" s="186">
        <v>46293</v>
      </c>
      <c r="F6012" t="s">
        <v>16141</v>
      </c>
      <c r="G6012" s="183" t="s">
        <v>16145</v>
      </c>
      <c r="H6012" t="s">
        <v>16146</v>
      </c>
    </row>
    <row r="6013" spans="1:8" x14ac:dyDescent="0.2">
      <c r="A6013" s="183" t="s">
        <v>14594</v>
      </c>
      <c r="B6013" t="s">
        <v>14595</v>
      </c>
      <c r="C6013">
        <v>49</v>
      </c>
      <c r="D6013" s="221" t="s">
        <v>3057</v>
      </c>
      <c r="E6013" s="186">
        <v>46293</v>
      </c>
      <c r="F6013" t="s">
        <v>16141</v>
      </c>
      <c r="G6013" s="183" t="s">
        <v>16145</v>
      </c>
      <c r="H6013" t="s">
        <v>16146</v>
      </c>
    </row>
    <row r="6014" spans="1:8" x14ac:dyDescent="0.2">
      <c r="A6014" s="183" t="s">
        <v>14596</v>
      </c>
      <c r="B6014" t="s">
        <v>14597</v>
      </c>
      <c r="C6014">
        <v>45</v>
      </c>
      <c r="D6014" s="221" t="s">
        <v>3057</v>
      </c>
      <c r="E6014" s="186">
        <v>46293</v>
      </c>
      <c r="F6014" t="s">
        <v>16141</v>
      </c>
      <c r="G6014" s="183" t="s">
        <v>16145</v>
      </c>
      <c r="H6014" t="s">
        <v>16146</v>
      </c>
    </row>
    <row r="6015" spans="1:8" x14ac:dyDescent="0.2">
      <c r="A6015" s="183" t="s">
        <v>14598</v>
      </c>
      <c r="B6015" t="s">
        <v>14599</v>
      </c>
      <c r="C6015">
        <v>27</v>
      </c>
      <c r="D6015" s="221" t="s">
        <v>3057</v>
      </c>
      <c r="E6015" s="186">
        <v>46293</v>
      </c>
      <c r="F6015" t="s">
        <v>16141</v>
      </c>
      <c r="G6015" s="183" t="s">
        <v>16145</v>
      </c>
      <c r="H6015" t="s">
        <v>16146</v>
      </c>
    </row>
    <row r="6016" spans="1:8" x14ac:dyDescent="0.2">
      <c r="A6016" s="183" t="s">
        <v>14600</v>
      </c>
      <c r="B6016" t="s">
        <v>14601</v>
      </c>
      <c r="C6016">
        <v>412</v>
      </c>
      <c r="D6016" s="221" t="s">
        <v>3057</v>
      </c>
      <c r="E6016" s="186">
        <v>46293</v>
      </c>
      <c r="F6016" t="s">
        <v>16141</v>
      </c>
      <c r="G6016" s="183" t="s">
        <v>16145</v>
      </c>
      <c r="H6016" t="s">
        <v>16146</v>
      </c>
    </row>
    <row r="6017" spans="1:8" x14ac:dyDescent="0.2">
      <c r="A6017" s="183" t="s">
        <v>14602</v>
      </c>
      <c r="B6017" t="s">
        <v>14603</v>
      </c>
      <c r="C6017">
        <v>137</v>
      </c>
      <c r="D6017" s="221" t="s">
        <v>3057</v>
      </c>
      <c r="E6017" s="186">
        <v>46293</v>
      </c>
      <c r="F6017" t="s">
        <v>16141</v>
      </c>
      <c r="G6017" s="183" t="s">
        <v>16145</v>
      </c>
      <c r="H6017" t="s">
        <v>16146</v>
      </c>
    </row>
    <row r="6018" spans="1:8" x14ac:dyDescent="0.2">
      <c r="A6018" s="183" t="s">
        <v>14604</v>
      </c>
      <c r="B6018" t="s">
        <v>14605</v>
      </c>
      <c r="C6018">
        <v>146</v>
      </c>
      <c r="D6018" s="221" t="s">
        <v>3057</v>
      </c>
      <c r="E6018" s="186">
        <v>46293</v>
      </c>
      <c r="F6018" t="s">
        <v>16141</v>
      </c>
      <c r="G6018" s="183" t="s">
        <v>16145</v>
      </c>
      <c r="H6018" t="s">
        <v>16146</v>
      </c>
    </row>
    <row r="6019" spans="1:8" x14ac:dyDescent="0.2">
      <c r="A6019" s="183" t="s">
        <v>14606</v>
      </c>
      <c r="B6019" t="s">
        <v>14607</v>
      </c>
      <c r="C6019">
        <v>0</v>
      </c>
      <c r="D6019" s="221" t="s">
        <v>3057</v>
      </c>
      <c r="E6019" s="186">
        <v>46293</v>
      </c>
      <c r="F6019" t="s">
        <v>16141</v>
      </c>
      <c r="G6019" s="183" t="s">
        <v>16145</v>
      </c>
      <c r="H6019" t="s">
        <v>16146</v>
      </c>
    </row>
    <row r="6020" spans="1:8" x14ac:dyDescent="0.2">
      <c r="A6020" s="183" t="s">
        <v>14608</v>
      </c>
      <c r="B6020" t="s">
        <v>14609</v>
      </c>
      <c r="C6020">
        <v>16</v>
      </c>
      <c r="D6020" s="221" t="s">
        <v>3057</v>
      </c>
      <c r="E6020" s="186">
        <v>46293</v>
      </c>
      <c r="F6020" t="s">
        <v>16141</v>
      </c>
      <c r="G6020" s="183" t="s">
        <v>16145</v>
      </c>
      <c r="H6020" t="s">
        <v>16146</v>
      </c>
    </row>
    <row r="6021" spans="1:8" x14ac:dyDescent="0.2">
      <c r="A6021" s="183" t="s">
        <v>14610</v>
      </c>
      <c r="B6021" t="s">
        <v>14611</v>
      </c>
      <c r="C6021">
        <v>43</v>
      </c>
      <c r="D6021" s="221" t="s">
        <v>3057</v>
      </c>
      <c r="E6021" s="186">
        <v>46293</v>
      </c>
      <c r="F6021" t="s">
        <v>16141</v>
      </c>
      <c r="G6021" s="183" t="s">
        <v>16145</v>
      </c>
      <c r="H6021" t="s">
        <v>16146</v>
      </c>
    </row>
    <row r="6022" spans="1:8" x14ac:dyDescent="0.2">
      <c r="A6022" s="183" t="s">
        <v>14612</v>
      </c>
      <c r="B6022" t="s">
        <v>14613</v>
      </c>
      <c r="C6022">
        <v>211</v>
      </c>
      <c r="D6022" s="221" t="s">
        <v>3057</v>
      </c>
      <c r="E6022" s="186">
        <v>46293</v>
      </c>
      <c r="F6022" t="s">
        <v>16141</v>
      </c>
      <c r="G6022" s="183" t="s">
        <v>16145</v>
      </c>
      <c r="H6022" t="s">
        <v>16146</v>
      </c>
    </row>
    <row r="6023" spans="1:8" x14ac:dyDescent="0.2">
      <c r="A6023" s="183" t="s">
        <v>14614</v>
      </c>
      <c r="B6023" t="s">
        <v>14615</v>
      </c>
      <c r="C6023">
        <v>0</v>
      </c>
      <c r="D6023" s="221" t="s">
        <v>3057</v>
      </c>
      <c r="E6023" s="186">
        <v>46293</v>
      </c>
      <c r="F6023" t="s">
        <v>16141</v>
      </c>
      <c r="G6023" s="183" t="s">
        <v>16145</v>
      </c>
      <c r="H6023" t="s">
        <v>16146</v>
      </c>
    </row>
    <row r="6024" spans="1:8" x14ac:dyDescent="0.2">
      <c r="A6024" s="183" t="s">
        <v>14616</v>
      </c>
      <c r="B6024" t="s">
        <v>14617</v>
      </c>
      <c r="C6024">
        <v>24</v>
      </c>
      <c r="D6024" s="221" t="s">
        <v>3057</v>
      </c>
      <c r="E6024" s="186">
        <v>46293</v>
      </c>
      <c r="F6024" t="s">
        <v>16141</v>
      </c>
      <c r="G6024" s="183" t="s">
        <v>16145</v>
      </c>
      <c r="H6024" t="s">
        <v>16146</v>
      </c>
    </row>
    <row r="6025" spans="1:8" x14ac:dyDescent="0.2">
      <c r="A6025" s="183" t="s">
        <v>14618</v>
      </c>
      <c r="B6025" t="s">
        <v>14619</v>
      </c>
      <c r="C6025">
        <v>103</v>
      </c>
      <c r="D6025" s="221" t="s">
        <v>3057</v>
      </c>
      <c r="E6025" s="186">
        <v>46293</v>
      </c>
      <c r="F6025" t="s">
        <v>16141</v>
      </c>
      <c r="G6025" s="183" t="s">
        <v>16145</v>
      </c>
      <c r="H6025" t="s">
        <v>16146</v>
      </c>
    </row>
    <row r="6026" spans="1:8" x14ac:dyDescent="0.2">
      <c r="A6026" s="183" t="s">
        <v>14865</v>
      </c>
      <c r="B6026" t="s">
        <v>14866</v>
      </c>
      <c r="C6026">
        <v>7</v>
      </c>
      <c r="D6026" s="221" t="s">
        <v>3057</v>
      </c>
      <c r="E6026" s="186">
        <v>46293</v>
      </c>
      <c r="F6026" t="s">
        <v>16141</v>
      </c>
      <c r="G6026" s="183" t="s">
        <v>16145</v>
      </c>
      <c r="H6026" t="s">
        <v>16146</v>
      </c>
    </row>
    <row r="6027" spans="1:8" x14ac:dyDescent="0.2">
      <c r="A6027" s="183" t="s">
        <v>14867</v>
      </c>
      <c r="B6027" t="s">
        <v>14868</v>
      </c>
      <c r="C6027">
        <v>3</v>
      </c>
      <c r="D6027" s="221" t="s">
        <v>3057</v>
      </c>
      <c r="E6027" s="186">
        <v>46293</v>
      </c>
      <c r="F6027" t="s">
        <v>16141</v>
      </c>
      <c r="G6027" s="183" t="s">
        <v>16145</v>
      </c>
      <c r="H6027" t="s">
        <v>16146</v>
      </c>
    </row>
    <row r="6028" spans="1:8" x14ac:dyDescent="0.2">
      <c r="A6028" s="183" t="s">
        <v>14869</v>
      </c>
      <c r="B6028" t="s">
        <v>14870</v>
      </c>
      <c r="C6028">
        <v>4</v>
      </c>
      <c r="D6028" s="221" t="s">
        <v>3057</v>
      </c>
      <c r="E6028" s="186">
        <v>46293</v>
      </c>
      <c r="F6028" t="s">
        <v>16141</v>
      </c>
      <c r="G6028" s="183" t="s">
        <v>16145</v>
      </c>
      <c r="H6028" t="s">
        <v>16146</v>
      </c>
    </row>
    <row r="6029" spans="1:8" x14ac:dyDescent="0.2">
      <c r="A6029" s="183" t="s">
        <v>14871</v>
      </c>
      <c r="B6029" t="s">
        <v>14872</v>
      </c>
      <c r="C6029">
        <v>3</v>
      </c>
      <c r="D6029" s="221" t="s">
        <v>3057</v>
      </c>
      <c r="E6029" s="186">
        <v>46293</v>
      </c>
      <c r="F6029" t="s">
        <v>16141</v>
      </c>
      <c r="G6029" s="183" t="s">
        <v>16145</v>
      </c>
      <c r="H6029" t="s">
        <v>16146</v>
      </c>
    </row>
    <row r="6030" spans="1:8" x14ac:dyDescent="0.2">
      <c r="A6030" s="183" t="s">
        <v>14873</v>
      </c>
      <c r="B6030" t="s">
        <v>14874</v>
      </c>
      <c r="C6030">
        <v>8</v>
      </c>
      <c r="D6030" s="221" t="s">
        <v>3057</v>
      </c>
      <c r="E6030" s="186">
        <v>46293</v>
      </c>
      <c r="F6030" t="s">
        <v>16141</v>
      </c>
      <c r="G6030" s="183" t="s">
        <v>16145</v>
      </c>
      <c r="H6030" t="s">
        <v>16146</v>
      </c>
    </row>
    <row r="6031" spans="1:8" x14ac:dyDescent="0.2">
      <c r="A6031" s="183" t="s">
        <v>14875</v>
      </c>
      <c r="B6031" t="s">
        <v>14876</v>
      </c>
      <c r="C6031">
        <v>21</v>
      </c>
      <c r="D6031" s="221" t="s">
        <v>3057</v>
      </c>
      <c r="E6031" s="186">
        <v>46293</v>
      </c>
      <c r="F6031" t="s">
        <v>16141</v>
      </c>
      <c r="G6031" s="183" t="s">
        <v>16145</v>
      </c>
      <c r="H6031" t="s">
        <v>16146</v>
      </c>
    </row>
    <row r="6032" spans="1:8" x14ac:dyDescent="0.2">
      <c r="A6032" s="183" t="s">
        <v>14877</v>
      </c>
      <c r="B6032" t="s">
        <v>14878</v>
      </c>
      <c r="C6032">
        <v>138</v>
      </c>
      <c r="D6032" s="221" t="s">
        <v>3057</v>
      </c>
      <c r="E6032" s="186">
        <v>46293</v>
      </c>
      <c r="F6032" t="s">
        <v>16141</v>
      </c>
      <c r="G6032" s="183" t="s">
        <v>16145</v>
      </c>
      <c r="H6032" t="s">
        <v>16146</v>
      </c>
    </row>
    <row r="6033" spans="1:8" x14ac:dyDescent="0.2">
      <c r="A6033" s="183" t="s">
        <v>5567</v>
      </c>
      <c r="B6033" t="s">
        <v>3640</v>
      </c>
      <c r="C6033">
        <v>3</v>
      </c>
      <c r="D6033" s="221" t="s">
        <v>3057</v>
      </c>
      <c r="E6033" s="186">
        <v>46293</v>
      </c>
      <c r="F6033" t="s">
        <v>16141</v>
      </c>
      <c r="G6033" s="183" t="s">
        <v>16142</v>
      </c>
      <c r="H6033" t="s">
        <v>16143</v>
      </c>
    </row>
    <row r="6034" spans="1:8" x14ac:dyDescent="0.2">
      <c r="A6034" s="183" t="s">
        <v>5568</v>
      </c>
      <c r="B6034" t="s">
        <v>10029</v>
      </c>
      <c r="C6034">
        <v>9</v>
      </c>
      <c r="D6034" s="221" t="s">
        <v>3057</v>
      </c>
      <c r="E6034" s="186">
        <v>46293</v>
      </c>
      <c r="F6034" t="s">
        <v>16141</v>
      </c>
      <c r="G6034" s="183" t="s">
        <v>16142</v>
      </c>
      <c r="H6034" t="s">
        <v>16143</v>
      </c>
    </row>
    <row r="6035" spans="1:8" x14ac:dyDescent="0.2">
      <c r="A6035" s="183" t="s">
        <v>5569</v>
      </c>
      <c r="B6035" t="s">
        <v>10030</v>
      </c>
      <c r="C6035">
        <v>9</v>
      </c>
      <c r="D6035" s="221" t="s">
        <v>3057</v>
      </c>
      <c r="E6035" s="186">
        <v>46293</v>
      </c>
      <c r="F6035" t="s">
        <v>16141</v>
      </c>
      <c r="G6035" s="183" t="s">
        <v>16142</v>
      </c>
      <c r="H6035" t="s">
        <v>16143</v>
      </c>
    </row>
    <row r="6036" spans="1:8" x14ac:dyDescent="0.2">
      <c r="A6036" s="183" t="s">
        <v>5570</v>
      </c>
      <c r="B6036" t="s">
        <v>10031</v>
      </c>
      <c r="C6036">
        <v>10</v>
      </c>
      <c r="D6036" s="221" t="s">
        <v>3057</v>
      </c>
      <c r="E6036" s="186">
        <v>46293</v>
      </c>
      <c r="F6036" t="s">
        <v>16141</v>
      </c>
      <c r="G6036" s="183" t="s">
        <v>16142</v>
      </c>
      <c r="H6036" t="s">
        <v>16143</v>
      </c>
    </row>
    <row r="6037" spans="1:8" x14ac:dyDescent="0.2">
      <c r="A6037" s="183" t="s">
        <v>5571</v>
      </c>
      <c r="B6037" t="s">
        <v>10032</v>
      </c>
      <c r="C6037">
        <v>11</v>
      </c>
      <c r="D6037" s="221" t="s">
        <v>3057</v>
      </c>
      <c r="E6037" s="186">
        <v>46293</v>
      </c>
      <c r="F6037" t="s">
        <v>16141</v>
      </c>
      <c r="G6037" s="183" t="s">
        <v>16142</v>
      </c>
      <c r="H6037" t="s">
        <v>16143</v>
      </c>
    </row>
    <row r="6038" spans="1:8" x14ac:dyDescent="0.2">
      <c r="A6038" s="183" t="s">
        <v>5572</v>
      </c>
      <c r="B6038" t="s">
        <v>10033</v>
      </c>
      <c r="C6038">
        <v>15</v>
      </c>
      <c r="D6038" s="221" t="s">
        <v>3057</v>
      </c>
      <c r="E6038" s="186">
        <v>46293</v>
      </c>
      <c r="F6038" t="s">
        <v>16141</v>
      </c>
      <c r="G6038" s="183" t="s">
        <v>16142</v>
      </c>
      <c r="H6038" t="s">
        <v>16143</v>
      </c>
    </row>
    <row r="6039" spans="1:8" x14ac:dyDescent="0.2">
      <c r="A6039" s="183" t="s">
        <v>5573</v>
      </c>
      <c r="B6039" t="s">
        <v>10034</v>
      </c>
      <c r="C6039">
        <v>47</v>
      </c>
      <c r="D6039" s="221" t="s">
        <v>3057</v>
      </c>
      <c r="E6039" s="186">
        <v>46293</v>
      </c>
      <c r="F6039" t="s">
        <v>16141</v>
      </c>
      <c r="G6039" s="183" t="s">
        <v>16142</v>
      </c>
      <c r="H6039" t="s">
        <v>16143</v>
      </c>
    </row>
    <row r="6040" spans="1:8" x14ac:dyDescent="0.2">
      <c r="A6040" s="183" t="s">
        <v>5574</v>
      </c>
      <c r="B6040" t="s">
        <v>10035</v>
      </c>
      <c r="C6040">
        <v>3</v>
      </c>
      <c r="D6040" s="221" t="s">
        <v>3057</v>
      </c>
      <c r="E6040" s="186">
        <v>46293</v>
      </c>
      <c r="F6040" t="s">
        <v>16141</v>
      </c>
      <c r="G6040" s="183" t="s">
        <v>16142</v>
      </c>
      <c r="H6040" t="s">
        <v>16143</v>
      </c>
    </row>
    <row r="6041" spans="1:8" x14ac:dyDescent="0.2">
      <c r="A6041" s="183" t="s">
        <v>5575</v>
      </c>
      <c r="B6041" t="s">
        <v>10036</v>
      </c>
      <c r="C6041">
        <v>10</v>
      </c>
      <c r="D6041" s="221" t="s">
        <v>3057</v>
      </c>
      <c r="E6041" s="186">
        <v>46293</v>
      </c>
      <c r="F6041" t="s">
        <v>16141</v>
      </c>
      <c r="G6041" s="183" t="s">
        <v>16142</v>
      </c>
      <c r="H6041" t="s">
        <v>16143</v>
      </c>
    </row>
    <row r="6042" spans="1:8" x14ac:dyDescent="0.2">
      <c r="A6042" s="183" t="s">
        <v>5576</v>
      </c>
      <c r="B6042" t="s">
        <v>10037</v>
      </c>
      <c r="C6042">
        <v>0</v>
      </c>
      <c r="D6042" s="221" t="s">
        <v>3057</v>
      </c>
      <c r="E6042" s="186">
        <v>46293</v>
      </c>
      <c r="F6042" t="s">
        <v>16141</v>
      </c>
      <c r="G6042" s="183" t="s">
        <v>16142</v>
      </c>
      <c r="H6042" t="s">
        <v>16143</v>
      </c>
    </row>
    <row r="6043" spans="1:8" x14ac:dyDescent="0.2">
      <c r="A6043" s="183" t="s">
        <v>10038</v>
      </c>
      <c r="B6043" t="s">
        <v>10039</v>
      </c>
      <c r="C6043">
        <v>21</v>
      </c>
      <c r="D6043" s="221" t="s">
        <v>3057</v>
      </c>
      <c r="E6043" s="186">
        <v>46293</v>
      </c>
      <c r="F6043" t="s">
        <v>16141</v>
      </c>
      <c r="G6043" s="183" t="s">
        <v>16142</v>
      </c>
      <c r="H6043" t="s">
        <v>16143</v>
      </c>
    </row>
    <row r="6044" spans="1:8" x14ac:dyDescent="0.2">
      <c r="A6044" s="183" t="s">
        <v>16020</v>
      </c>
      <c r="B6044" t="s">
        <v>16021</v>
      </c>
      <c r="C6044">
        <v>11</v>
      </c>
      <c r="D6044" s="221" t="s">
        <v>3057</v>
      </c>
      <c r="E6044" s="186">
        <v>46293</v>
      </c>
      <c r="F6044" t="s">
        <v>16141</v>
      </c>
      <c r="G6044" s="183" t="s">
        <v>16142</v>
      </c>
      <c r="H6044" t="s">
        <v>16143</v>
      </c>
    </row>
    <row r="6045" spans="1:8" x14ac:dyDescent="0.2">
      <c r="A6045" s="183" t="s">
        <v>16032</v>
      </c>
      <c r="B6045" t="s">
        <v>16033</v>
      </c>
      <c r="C6045">
        <v>5</v>
      </c>
      <c r="D6045" s="221" t="s">
        <v>3057</v>
      </c>
      <c r="E6045" s="186">
        <v>46293</v>
      </c>
      <c r="F6045" t="s">
        <v>16141</v>
      </c>
      <c r="G6045" s="183" t="s">
        <v>16142</v>
      </c>
      <c r="H6045" t="s">
        <v>16143</v>
      </c>
    </row>
    <row r="6046" spans="1:8" x14ac:dyDescent="0.2">
      <c r="A6046" s="183" t="s">
        <v>16044</v>
      </c>
      <c r="B6046" t="s">
        <v>16045</v>
      </c>
      <c r="C6046">
        <v>11</v>
      </c>
      <c r="D6046" s="221" t="s">
        <v>3057</v>
      </c>
      <c r="E6046" s="186">
        <v>46293</v>
      </c>
      <c r="F6046" t="s">
        <v>16141</v>
      </c>
      <c r="G6046" s="183" t="s">
        <v>16142</v>
      </c>
      <c r="H6046" t="s">
        <v>16143</v>
      </c>
    </row>
    <row r="6047" spans="1:8" x14ac:dyDescent="0.2">
      <c r="A6047" s="183" t="s">
        <v>16046</v>
      </c>
      <c r="B6047" t="s">
        <v>16047</v>
      </c>
      <c r="C6047">
        <v>2</v>
      </c>
      <c r="D6047" s="221" t="s">
        <v>3057</v>
      </c>
      <c r="E6047" s="186">
        <v>46293</v>
      </c>
      <c r="F6047" t="s">
        <v>16141</v>
      </c>
      <c r="G6047" s="183" t="s">
        <v>16142</v>
      </c>
      <c r="H6047" t="s">
        <v>16143</v>
      </c>
    </row>
  </sheetData>
  <mergeCells count="1">
    <mergeCell ref="A1:H1"/>
  </mergeCells>
  <phoneticPr fontId="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pageSetUpPr fitToPage="1"/>
  </sheetPr>
  <dimension ref="A41:AD108"/>
  <sheetViews>
    <sheetView topLeftCell="A36" zoomScaleNormal="100" zoomScaleSheetLayoutView="100" workbookViewId="0">
      <selection activeCell="A58" sqref="A58"/>
    </sheetView>
  </sheetViews>
  <sheetFormatPr defaultColWidth="9.109375" defaultRowHeight="13.2" x14ac:dyDescent="0.2"/>
  <cols>
    <col min="1" max="1" width="12.44140625" style="26" customWidth="1"/>
    <col min="2" max="29" width="6.109375" style="26" customWidth="1"/>
    <col min="30" max="16384" width="9.109375" style="26"/>
  </cols>
  <sheetData>
    <row r="41" spans="1:30" s="84" customFormat="1" x14ac:dyDescent="0.2">
      <c r="A41" s="83"/>
      <c r="B41" s="166">
        <v>46252</v>
      </c>
      <c r="C41" s="166">
        <v>46253</v>
      </c>
      <c r="D41" s="166">
        <v>46254</v>
      </c>
      <c r="E41" s="166">
        <v>46255</v>
      </c>
      <c r="F41" s="166">
        <v>46258</v>
      </c>
      <c r="G41" s="166">
        <v>46259</v>
      </c>
      <c r="H41" s="166">
        <v>46260</v>
      </c>
      <c r="I41" s="166">
        <v>46261</v>
      </c>
      <c r="J41" s="166">
        <v>46262</v>
      </c>
      <c r="K41" s="166">
        <v>46265</v>
      </c>
      <c r="L41" s="166">
        <v>46266</v>
      </c>
      <c r="M41" s="166">
        <v>46267</v>
      </c>
      <c r="N41" s="166">
        <v>46268</v>
      </c>
      <c r="O41" s="166">
        <v>46269</v>
      </c>
      <c r="P41" s="166">
        <v>46272</v>
      </c>
      <c r="Q41" s="166">
        <v>46273</v>
      </c>
      <c r="R41" s="166">
        <v>46274</v>
      </c>
      <c r="S41" s="166">
        <v>46275</v>
      </c>
      <c r="T41" s="166">
        <v>46276</v>
      </c>
      <c r="U41" s="166">
        <v>46279</v>
      </c>
      <c r="V41" s="166">
        <v>46280</v>
      </c>
      <c r="W41" s="166">
        <v>46281</v>
      </c>
      <c r="X41" s="166">
        <v>46282</v>
      </c>
      <c r="Y41" s="166">
        <v>46283</v>
      </c>
      <c r="Z41" s="166">
        <v>46289</v>
      </c>
      <c r="AA41" s="166">
        <v>46290</v>
      </c>
      <c r="AB41" s="166">
        <v>46293</v>
      </c>
      <c r="AC41" s="87">
        <f ca="1">TODAY()</f>
        <v>46293</v>
      </c>
    </row>
    <row r="42" spans="1:30" s="84" customFormat="1" x14ac:dyDescent="0.2">
      <c r="A42" s="85" t="s">
        <v>2297</v>
      </c>
      <c r="B42" s="86">
        <f t="shared" ref="B42:AA42" si="0">(MAX($B43:$AE43)+MIN($B43:$AE43))/2</f>
        <v>11</v>
      </c>
      <c r="C42" s="86">
        <f t="shared" si="0"/>
        <v>11</v>
      </c>
      <c r="D42" s="86">
        <f t="shared" si="0"/>
        <v>11</v>
      </c>
      <c r="E42" s="86">
        <f t="shared" si="0"/>
        <v>11</v>
      </c>
      <c r="F42" s="86">
        <f t="shared" si="0"/>
        <v>11</v>
      </c>
      <c r="G42" s="86">
        <f t="shared" si="0"/>
        <v>11</v>
      </c>
      <c r="H42" s="86">
        <f t="shared" si="0"/>
        <v>11</v>
      </c>
      <c r="I42" s="86">
        <f t="shared" si="0"/>
        <v>11</v>
      </c>
      <c r="J42" s="86">
        <f t="shared" si="0"/>
        <v>11</v>
      </c>
      <c r="K42" s="86">
        <f t="shared" si="0"/>
        <v>11</v>
      </c>
      <c r="L42" s="86">
        <f t="shared" si="0"/>
        <v>11</v>
      </c>
      <c r="M42" s="86">
        <f t="shared" si="0"/>
        <v>11</v>
      </c>
      <c r="N42" s="86">
        <f t="shared" si="0"/>
        <v>11</v>
      </c>
      <c r="O42" s="86">
        <f t="shared" si="0"/>
        <v>11</v>
      </c>
      <c r="P42" s="86">
        <f t="shared" si="0"/>
        <v>11</v>
      </c>
      <c r="Q42" s="86">
        <f t="shared" si="0"/>
        <v>11</v>
      </c>
      <c r="R42" s="86">
        <f t="shared" si="0"/>
        <v>11</v>
      </c>
      <c r="S42" s="86">
        <f t="shared" si="0"/>
        <v>11</v>
      </c>
      <c r="T42" s="86">
        <f t="shared" si="0"/>
        <v>11</v>
      </c>
      <c r="U42" s="86">
        <f t="shared" si="0"/>
        <v>11</v>
      </c>
      <c r="V42" s="86">
        <f t="shared" si="0"/>
        <v>11</v>
      </c>
      <c r="W42" s="86">
        <f t="shared" si="0"/>
        <v>11</v>
      </c>
      <c r="X42" s="86">
        <f t="shared" si="0"/>
        <v>11</v>
      </c>
      <c r="Y42" s="86">
        <f t="shared" si="0"/>
        <v>11</v>
      </c>
      <c r="Z42" s="86">
        <f t="shared" si="0"/>
        <v>11</v>
      </c>
      <c r="AA42" s="86">
        <f t="shared" si="0"/>
        <v>11</v>
      </c>
      <c r="AB42" s="86">
        <f>(MAX($B43:$AE43)+MIN($B43:$AE43))/2</f>
        <v>11</v>
      </c>
      <c r="AC42" s="86">
        <f>(MAX($B43:$AE43)+MIN($B43:$AE43))/2</f>
        <v>11</v>
      </c>
      <c r="AD42" s="84">
        <v>3.5000000000000003E-2</v>
      </c>
    </row>
    <row r="43" spans="1:30" s="84" customFormat="1" ht="14.25" customHeight="1" x14ac:dyDescent="0.2">
      <c r="A43" s="83" t="s">
        <v>985</v>
      </c>
      <c r="B43" s="86">
        <f t="shared" ref="B43:V43" si="1">SUM(B44:B61)</f>
        <v>9</v>
      </c>
      <c r="C43" s="86">
        <f t="shared" si="1"/>
        <v>9</v>
      </c>
      <c r="D43" s="86">
        <f t="shared" si="1"/>
        <v>12</v>
      </c>
      <c r="E43" s="86">
        <f t="shared" si="1"/>
        <v>13</v>
      </c>
      <c r="F43" s="86">
        <f t="shared" si="1"/>
        <v>17</v>
      </c>
      <c r="G43" s="86">
        <f t="shared" si="1"/>
        <v>13</v>
      </c>
      <c r="H43" s="86">
        <f t="shared" si="1"/>
        <v>14</v>
      </c>
      <c r="I43" s="86">
        <f t="shared" si="1"/>
        <v>14</v>
      </c>
      <c r="J43" s="86">
        <f t="shared" si="1"/>
        <v>14</v>
      </c>
      <c r="K43" s="86">
        <f t="shared" si="1"/>
        <v>14</v>
      </c>
      <c r="L43" s="86">
        <f t="shared" si="1"/>
        <v>9</v>
      </c>
      <c r="M43" s="86">
        <f t="shared" si="1"/>
        <v>8</v>
      </c>
      <c r="N43" s="86">
        <f t="shared" si="1"/>
        <v>8</v>
      </c>
      <c r="O43" s="86">
        <f t="shared" si="1"/>
        <v>7</v>
      </c>
      <c r="P43" s="86">
        <f t="shared" si="1"/>
        <v>6</v>
      </c>
      <c r="Q43" s="86">
        <f t="shared" si="1"/>
        <v>6</v>
      </c>
      <c r="R43" s="86">
        <f t="shared" si="1"/>
        <v>6</v>
      </c>
      <c r="S43" s="86">
        <f t="shared" si="1"/>
        <v>6</v>
      </c>
      <c r="T43" s="86">
        <f t="shared" si="1"/>
        <v>6</v>
      </c>
      <c r="U43" s="86">
        <f t="shared" si="1"/>
        <v>6</v>
      </c>
      <c r="V43" s="86">
        <f t="shared" si="1"/>
        <v>5</v>
      </c>
      <c r="W43" s="86">
        <f t="shared" ref="W43:AC43" si="2">SUM(W44:W61)</f>
        <v>5</v>
      </c>
      <c r="X43" s="86">
        <f t="shared" ref="X43:AB43" si="3">SUM(X44:X61)</f>
        <v>5</v>
      </c>
      <c r="Y43" s="86">
        <f t="shared" si="3"/>
        <v>6</v>
      </c>
      <c r="Z43" s="86">
        <f t="shared" si="3"/>
        <v>5</v>
      </c>
      <c r="AA43" s="86">
        <f t="shared" si="3"/>
        <v>5</v>
      </c>
      <c r="AB43" s="86">
        <f t="shared" si="3"/>
        <v>5</v>
      </c>
      <c r="AC43" s="86">
        <f t="shared" si="2"/>
        <v>6</v>
      </c>
    </row>
    <row r="44" spans="1:30" x14ac:dyDescent="0.2">
      <c r="A44" s="73" t="str">
        <f>'1'!$C$2</f>
        <v>1.その他</v>
      </c>
      <c r="B44" s="104">
        <v>0</v>
      </c>
      <c r="C44" s="104">
        <v>0</v>
      </c>
      <c r="D44" s="104">
        <v>0</v>
      </c>
      <c r="E44" s="104">
        <v>0</v>
      </c>
      <c r="F44" s="104">
        <v>0</v>
      </c>
      <c r="G44" s="104">
        <v>0</v>
      </c>
      <c r="H44" s="104">
        <v>0</v>
      </c>
      <c r="I44" s="104">
        <v>0</v>
      </c>
      <c r="J44" s="104">
        <v>0</v>
      </c>
      <c r="K44" s="104">
        <v>0</v>
      </c>
      <c r="L44" s="104">
        <v>0</v>
      </c>
      <c r="M44" s="104">
        <v>0</v>
      </c>
      <c r="N44" s="104">
        <v>0</v>
      </c>
      <c r="O44" s="104">
        <v>0</v>
      </c>
      <c r="P44" s="104">
        <v>0</v>
      </c>
      <c r="Q44" s="104">
        <v>0</v>
      </c>
      <c r="R44" s="104">
        <v>0</v>
      </c>
      <c r="S44" s="104">
        <v>0</v>
      </c>
      <c r="T44" s="104">
        <v>0</v>
      </c>
      <c r="U44" s="104">
        <v>0</v>
      </c>
      <c r="V44" s="104">
        <v>0</v>
      </c>
      <c r="W44" s="104">
        <v>0</v>
      </c>
      <c r="X44" s="104">
        <v>0</v>
      </c>
      <c r="Y44" s="104">
        <v>0</v>
      </c>
      <c r="Z44" s="104">
        <v>0</v>
      </c>
      <c r="AA44" s="104">
        <v>0</v>
      </c>
      <c r="AB44" s="104">
        <v>0</v>
      </c>
      <c r="AC44" s="104">
        <f>'1'!I2</f>
        <v>0</v>
      </c>
    </row>
    <row r="45" spans="1:30" x14ac:dyDescent="0.2">
      <c r="A45" s="27" t="str">
        <f>'10'!C2</f>
        <v>10.ミキシング</v>
      </c>
      <c r="B45" s="104">
        <v>0</v>
      </c>
      <c r="C45" s="104">
        <v>0</v>
      </c>
      <c r="D45" s="104">
        <v>0</v>
      </c>
      <c r="E45" s="104">
        <v>0</v>
      </c>
      <c r="F45" s="104">
        <v>0</v>
      </c>
      <c r="G45" s="104">
        <v>0</v>
      </c>
      <c r="H45" s="104">
        <v>0</v>
      </c>
      <c r="I45" s="104">
        <v>0</v>
      </c>
      <c r="J45" s="104">
        <v>0</v>
      </c>
      <c r="K45" s="104">
        <v>0</v>
      </c>
      <c r="L45" s="104">
        <v>0</v>
      </c>
      <c r="M45" s="104">
        <v>0</v>
      </c>
      <c r="N45" s="104">
        <v>0</v>
      </c>
      <c r="O45" s="104">
        <v>0</v>
      </c>
      <c r="P45" s="104">
        <v>0</v>
      </c>
      <c r="Q45" s="104">
        <v>0</v>
      </c>
      <c r="R45" s="104">
        <v>0</v>
      </c>
      <c r="S45" s="104">
        <v>0</v>
      </c>
      <c r="T45" s="104">
        <v>0</v>
      </c>
      <c r="U45" s="104">
        <v>1</v>
      </c>
      <c r="V45" s="104">
        <v>1</v>
      </c>
      <c r="W45" s="104">
        <v>1</v>
      </c>
      <c r="X45" s="104">
        <v>1</v>
      </c>
      <c r="Y45" s="104">
        <v>1</v>
      </c>
      <c r="Z45" s="104">
        <v>1</v>
      </c>
      <c r="AA45" s="104">
        <v>1</v>
      </c>
      <c r="AB45" s="104">
        <v>1</v>
      </c>
      <c r="AC45" s="104">
        <f>'10'!I2</f>
        <v>1</v>
      </c>
    </row>
    <row r="46" spans="1:30" x14ac:dyDescent="0.2">
      <c r="A46" s="27" t="str">
        <f>'11'!C2</f>
        <v>11.シール類</v>
      </c>
      <c r="B46" s="104">
        <v>1</v>
      </c>
      <c r="C46" s="104">
        <v>1</v>
      </c>
      <c r="D46" s="104">
        <v>1</v>
      </c>
      <c r="E46" s="104">
        <v>1</v>
      </c>
      <c r="F46" s="104">
        <v>1</v>
      </c>
      <c r="G46" s="104">
        <v>1</v>
      </c>
      <c r="H46" s="104">
        <v>1</v>
      </c>
      <c r="I46" s="104">
        <v>1</v>
      </c>
      <c r="J46" s="104">
        <v>1</v>
      </c>
      <c r="K46" s="104">
        <v>1</v>
      </c>
      <c r="L46" s="104">
        <v>1</v>
      </c>
      <c r="M46" s="104">
        <v>1</v>
      </c>
      <c r="N46" s="104">
        <v>1</v>
      </c>
      <c r="O46" s="104">
        <v>1</v>
      </c>
      <c r="P46" s="104">
        <v>1</v>
      </c>
      <c r="Q46" s="104">
        <v>1</v>
      </c>
      <c r="R46" s="104">
        <v>1</v>
      </c>
      <c r="S46" s="104">
        <v>1</v>
      </c>
      <c r="T46" s="104">
        <v>1</v>
      </c>
      <c r="U46" s="104">
        <v>1</v>
      </c>
      <c r="V46" s="104">
        <v>1</v>
      </c>
      <c r="W46" s="104">
        <v>1</v>
      </c>
      <c r="X46" s="104">
        <v>1</v>
      </c>
      <c r="Y46" s="104">
        <v>1</v>
      </c>
      <c r="Z46" s="104">
        <v>1</v>
      </c>
      <c r="AA46" s="104">
        <v>1</v>
      </c>
      <c r="AB46" s="104">
        <v>1</v>
      </c>
      <c r="AC46" s="104">
        <f>'11'!I2</f>
        <v>1</v>
      </c>
    </row>
    <row r="47" spans="1:30" x14ac:dyDescent="0.2">
      <c r="A47" s="27" t="str">
        <f>'12'!C2</f>
        <v>12.バルブ類</v>
      </c>
      <c r="B47" s="104">
        <v>1</v>
      </c>
      <c r="C47" s="104">
        <v>1</v>
      </c>
      <c r="D47" s="104">
        <v>1</v>
      </c>
      <c r="E47" s="104">
        <v>1</v>
      </c>
      <c r="F47" s="104">
        <v>1</v>
      </c>
      <c r="G47" s="104">
        <v>1</v>
      </c>
      <c r="H47" s="104">
        <v>1</v>
      </c>
      <c r="I47" s="104">
        <v>1</v>
      </c>
      <c r="J47" s="104">
        <v>1</v>
      </c>
      <c r="K47" s="104">
        <v>1</v>
      </c>
      <c r="L47" s="104">
        <v>1</v>
      </c>
      <c r="M47" s="104">
        <v>1</v>
      </c>
      <c r="N47" s="104">
        <v>1</v>
      </c>
      <c r="O47" s="104">
        <v>1</v>
      </c>
      <c r="P47" s="104">
        <v>1</v>
      </c>
      <c r="Q47" s="104">
        <v>1</v>
      </c>
      <c r="R47" s="104">
        <v>1</v>
      </c>
      <c r="S47" s="104">
        <v>1</v>
      </c>
      <c r="T47" s="104">
        <v>1</v>
      </c>
      <c r="U47" s="104">
        <v>0</v>
      </c>
      <c r="V47" s="104">
        <v>0</v>
      </c>
      <c r="W47" s="104">
        <v>0</v>
      </c>
      <c r="X47" s="104">
        <v>0</v>
      </c>
      <c r="Y47" s="104">
        <v>0</v>
      </c>
      <c r="Z47" s="104">
        <v>0</v>
      </c>
      <c r="AA47" s="104">
        <v>0</v>
      </c>
      <c r="AB47" s="104">
        <v>0</v>
      </c>
      <c r="AC47" s="104">
        <f>'12'!I2</f>
        <v>0</v>
      </c>
    </row>
    <row r="48" spans="1:30" s="84" customFormat="1" x14ac:dyDescent="0.2">
      <c r="A48" s="73" t="str">
        <f>'13'!$C$2</f>
        <v>13.亜鉛棒</v>
      </c>
      <c r="B48" s="104">
        <v>0</v>
      </c>
      <c r="C48" s="104">
        <v>0</v>
      </c>
      <c r="D48" s="104">
        <v>0</v>
      </c>
      <c r="E48" s="104">
        <v>0</v>
      </c>
      <c r="F48" s="104">
        <v>0</v>
      </c>
      <c r="G48" s="104">
        <v>0</v>
      </c>
      <c r="H48" s="104">
        <v>0</v>
      </c>
      <c r="I48" s="104">
        <v>0</v>
      </c>
      <c r="J48" s="104">
        <v>0</v>
      </c>
      <c r="K48" s="104">
        <v>0</v>
      </c>
      <c r="L48" s="104">
        <v>0</v>
      </c>
      <c r="M48" s="104">
        <v>0</v>
      </c>
      <c r="N48" s="104">
        <v>0</v>
      </c>
      <c r="O48" s="104">
        <v>0</v>
      </c>
      <c r="P48" s="104">
        <v>0</v>
      </c>
      <c r="Q48" s="104">
        <v>0</v>
      </c>
      <c r="R48" s="104">
        <v>0</v>
      </c>
      <c r="S48" s="104">
        <v>0</v>
      </c>
      <c r="T48" s="104">
        <v>0</v>
      </c>
      <c r="U48" s="104">
        <v>0</v>
      </c>
      <c r="V48" s="104">
        <v>0</v>
      </c>
      <c r="W48" s="104">
        <v>0</v>
      </c>
      <c r="X48" s="104">
        <v>0</v>
      </c>
      <c r="Y48" s="104">
        <v>0</v>
      </c>
      <c r="Z48" s="104">
        <v>0</v>
      </c>
      <c r="AA48" s="104">
        <v>0</v>
      </c>
      <c r="AB48" s="104">
        <v>0</v>
      </c>
      <c r="AC48" s="104">
        <f>'13'!I2</f>
        <v>0</v>
      </c>
      <c r="AD48" s="26"/>
    </row>
    <row r="49" spans="1:29" x14ac:dyDescent="0.2">
      <c r="A49" s="27" t="str">
        <f>'14'!C2</f>
        <v>14.メタル</v>
      </c>
      <c r="B49" s="104">
        <v>1</v>
      </c>
      <c r="C49" s="104">
        <v>1</v>
      </c>
      <c r="D49" s="104">
        <v>1</v>
      </c>
      <c r="E49" s="104">
        <v>1</v>
      </c>
      <c r="F49" s="104">
        <v>1</v>
      </c>
      <c r="G49" s="104">
        <v>1</v>
      </c>
      <c r="H49" s="104">
        <v>1</v>
      </c>
      <c r="I49" s="104">
        <v>1</v>
      </c>
      <c r="J49" s="104">
        <v>1</v>
      </c>
      <c r="K49" s="104">
        <v>1</v>
      </c>
      <c r="L49" s="104">
        <v>1</v>
      </c>
      <c r="M49" s="104">
        <v>1</v>
      </c>
      <c r="N49" s="104">
        <v>1</v>
      </c>
      <c r="O49" s="104">
        <v>1</v>
      </c>
      <c r="P49" s="104">
        <v>1</v>
      </c>
      <c r="Q49" s="104">
        <v>1</v>
      </c>
      <c r="R49" s="104">
        <v>1</v>
      </c>
      <c r="S49" s="104">
        <v>1</v>
      </c>
      <c r="T49" s="104">
        <v>1</v>
      </c>
      <c r="U49" s="104">
        <v>1</v>
      </c>
      <c r="V49" s="104">
        <v>1</v>
      </c>
      <c r="W49" s="104">
        <v>1</v>
      </c>
      <c r="X49" s="104">
        <v>1</v>
      </c>
      <c r="Y49" s="104">
        <v>1</v>
      </c>
      <c r="Z49" s="104">
        <v>1</v>
      </c>
      <c r="AA49" s="104">
        <v>1</v>
      </c>
      <c r="AB49" s="104">
        <v>1</v>
      </c>
      <c r="AC49" s="104">
        <f>'14'!I2</f>
        <v>1</v>
      </c>
    </row>
    <row r="50" spans="1:29" x14ac:dyDescent="0.2">
      <c r="A50" s="73" t="str">
        <f>'15'!$C$2</f>
        <v>15.ポンプ</v>
      </c>
      <c r="B50" s="104">
        <v>0</v>
      </c>
      <c r="C50" s="104">
        <v>0</v>
      </c>
      <c r="D50" s="104">
        <v>0</v>
      </c>
      <c r="E50" s="104">
        <v>0</v>
      </c>
      <c r="F50" s="104">
        <v>0</v>
      </c>
      <c r="G50" s="104">
        <v>0</v>
      </c>
      <c r="H50" s="104">
        <v>0</v>
      </c>
      <c r="I50" s="104">
        <v>0</v>
      </c>
      <c r="J50" s="104">
        <v>0</v>
      </c>
      <c r="K50" s="104">
        <v>0</v>
      </c>
      <c r="L50" s="104">
        <v>0</v>
      </c>
      <c r="M50" s="104">
        <v>0</v>
      </c>
      <c r="N50" s="104">
        <v>0</v>
      </c>
      <c r="O50" s="104">
        <v>0</v>
      </c>
      <c r="P50" s="104">
        <v>0</v>
      </c>
      <c r="Q50" s="104">
        <v>0</v>
      </c>
      <c r="R50" s="104">
        <v>0</v>
      </c>
      <c r="S50" s="104">
        <v>0</v>
      </c>
      <c r="T50" s="104">
        <v>0</v>
      </c>
      <c r="U50" s="104">
        <v>0</v>
      </c>
      <c r="V50" s="104">
        <v>0</v>
      </c>
      <c r="W50" s="104">
        <v>0</v>
      </c>
      <c r="X50" s="104">
        <v>0</v>
      </c>
      <c r="Y50" s="104">
        <v>0</v>
      </c>
      <c r="Z50" s="104">
        <v>0</v>
      </c>
      <c r="AA50" s="104">
        <v>0</v>
      </c>
      <c r="AB50" s="104">
        <v>0</v>
      </c>
      <c r="AC50" s="104">
        <f>'15'!I2</f>
        <v>0</v>
      </c>
    </row>
    <row r="51" spans="1:29" x14ac:dyDescent="0.2">
      <c r="A51" s="73" t="str">
        <f>'16'!$C$2</f>
        <v>16.ペラ亜鉛</v>
      </c>
      <c r="B51" s="104">
        <v>3</v>
      </c>
      <c r="C51" s="104">
        <v>3</v>
      </c>
      <c r="D51" s="104">
        <v>5</v>
      </c>
      <c r="E51" s="104">
        <v>5</v>
      </c>
      <c r="F51" s="104">
        <v>6</v>
      </c>
      <c r="G51" s="104">
        <v>4</v>
      </c>
      <c r="H51" s="104">
        <v>4</v>
      </c>
      <c r="I51" s="104">
        <v>5</v>
      </c>
      <c r="J51" s="104">
        <v>5</v>
      </c>
      <c r="K51" s="104">
        <v>5</v>
      </c>
      <c r="L51" s="104">
        <v>3</v>
      </c>
      <c r="M51" s="104">
        <v>2</v>
      </c>
      <c r="N51" s="104">
        <v>2</v>
      </c>
      <c r="O51" s="104">
        <v>2</v>
      </c>
      <c r="P51" s="104">
        <v>2</v>
      </c>
      <c r="Q51" s="104">
        <v>2</v>
      </c>
      <c r="R51" s="104">
        <v>2</v>
      </c>
      <c r="S51" s="104">
        <v>2</v>
      </c>
      <c r="T51" s="104">
        <v>2</v>
      </c>
      <c r="U51" s="104">
        <v>2</v>
      </c>
      <c r="V51" s="104">
        <v>1</v>
      </c>
      <c r="W51" s="104">
        <v>1</v>
      </c>
      <c r="X51" s="104">
        <v>1</v>
      </c>
      <c r="Y51" s="104">
        <v>1</v>
      </c>
      <c r="Z51" s="104">
        <v>1</v>
      </c>
      <c r="AA51" s="104">
        <v>1</v>
      </c>
      <c r="AB51" s="104">
        <v>1</v>
      </c>
      <c r="AC51" s="104">
        <f>'16'!I2</f>
        <v>1</v>
      </c>
    </row>
    <row r="52" spans="1:29" x14ac:dyDescent="0.2">
      <c r="A52" s="90" t="str">
        <f>'17'!C2</f>
        <v>17.亜鉛板</v>
      </c>
      <c r="B52" s="116">
        <v>0</v>
      </c>
      <c r="C52" s="116">
        <v>0</v>
      </c>
      <c r="D52" s="116">
        <v>0</v>
      </c>
      <c r="E52" s="116">
        <v>0</v>
      </c>
      <c r="F52" s="116">
        <v>0</v>
      </c>
      <c r="G52" s="116">
        <v>0</v>
      </c>
      <c r="H52" s="116">
        <v>0</v>
      </c>
      <c r="I52" s="116">
        <v>0</v>
      </c>
      <c r="J52" s="116">
        <v>0</v>
      </c>
      <c r="K52" s="116">
        <v>0</v>
      </c>
      <c r="L52" s="116">
        <v>0</v>
      </c>
      <c r="M52" s="116">
        <v>0</v>
      </c>
      <c r="N52" s="116">
        <v>0</v>
      </c>
      <c r="O52" s="116">
        <v>0</v>
      </c>
      <c r="P52" s="116">
        <v>0</v>
      </c>
      <c r="Q52" s="116">
        <v>0</v>
      </c>
      <c r="R52" s="116">
        <v>0</v>
      </c>
      <c r="S52" s="116">
        <v>0</v>
      </c>
      <c r="T52" s="116">
        <v>0</v>
      </c>
      <c r="U52" s="116">
        <v>0</v>
      </c>
      <c r="V52" s="116">
        <v>0</v>
      </c>
      <c r="W52" s="116">
        <v>0</v>
      </c>
      <c r="X52" s="116">
        <v>0</v>
      </c>
      <c r="Y52" s="116">
        <v>0</v>
      </c>
      <c r="Z52" s="116">
        <v>0</v>
      </c>
      <c r="AA52" s="116">
        <v>0</v>
      </c>
      <c r="AB52" s="116">
        <v>0</v>
      </c>
      <c r="AC52" s="114">
        <f>'17'!I2</f>
        <v>0</v>
      </c>
    </row>
    <row r="53" spans="1:29" x14ac:dyDescent="0.2">
      <c r="A53" s="73" t="str">
        <f>'18'!$C$2</f>
        <v>18.ドラム</v>
      </c>
      <c r="B53" s="104">
        <v>0</v>
      </c>
      <c r="C53" s="104">
        <v>0</v>
      </c>
      <c r="D53" s="104">
        <v>0</v>
      </c>
      <c r="E53" s="104">
        <v>0</v>
      </c>
      <c r="F53" s="104">
        <v>0</v>
      </c>
      <c r="G53" s="104">
        <v>0</v>
      </c>
      <c r="H53" s="104">
        <v>0</v>
      </c>
      <c r="I53" s="104">
        <v>0</v>
      </c>
      <c r="J53" s="104">
        <v>0</v>
      </c>
      <c r="K53" s="104">
        <v>0</v>
      </c>
      <c r="L53" s="104">
        <v>0</v>
      </c>
      <c r="M53" s="104">
        <v>0</v>
      </c>
      <c r="N53" s="104">
        <v>0</v>
      </c>
      <c r="O53" s="104">
        <v>0</v>
      </c>
      <c r="P53" s="104">
        <v>0</v>
      </c>
      <c r="Q53" s="104">
        <v>0</v>
      </c>
      <c r="R53" s="104">
        <v>0</v>
      </c>
      <c r="S53" s="104">
        <v>0</v>
      </c>
      <c r="T53" s="104">
        <v>0</v>
      </c>
      <c r="U53" s="104">
        <v>0</v>
      </c>
      <c r="V53" s="104">
        <v>0</v>
      </c>
      <c r="W53" s="104">
        <v>0</v>
      </c>
      <c r="X53" s="104">
        <v>0</v>
      </c>
      <c r="Y53" s="104">
        <v>0</v>
      </c>
      <c r="Z53" s="104">
        <v>0</v>
      </c>
      <c r="AA53" s="104">
        <v>0</v>
      </c>
      <c r="AB53" s="104">
        <v>0</v>
      </c>
      <c r="AC53" s="104">
        <f>'18'!I2</f>
        <v>0</v>
      </c>
    </row>
    <row r="54" spans="1:29" x14ac:dyDescent="0.2">
      <c r="A54" s="90" t="str">
        <f>'2'!C2</f>
        <v>2.ﾕﾆﾊﾞｰｻﾙ</v>
      </c>
      <c r="B54" s="104">
        <v>1</v>
      </c>
      <c r="C54" s="104">
        <v>1</v>
      </c>
      <c r="D54" s="104">
        <v>1</v>
      </c>
      <c r="E54" s="104">
        <v>2</v>
      </c>
      <c r="F54" s="104">
        <v>2</v>
      </c>
      <c r="G54" s="104">
        <v>0</v>
      </c>
      <c r="H54" s="104">
        <v>0</v>
      </c>
      <c r="I54" s="104">
        <v>0</v>
      </c>
      <c r="J54" s="104">
        <v>0</v>
      </c>
      <c r="K54" s="104">
        <v>0</v>
      </c>
      <c r="L54" s="104">
        <v>0</v>
      </c>
      <c r="M54" s="104">
        <v>0</v>
      </c>
      <c r="N54" s="104">
        <v>0</v>
      </c>
      <c r="O54" s="104">
        <v>0</v>
      </c>
      <c r="P54" s="104">
        <v>0</v>
      </c>
      <c r="Q54" s="104">
        <v>0</v>
      </c>
      <c r="R54" s="104">
        <v>0</v>
      </c>
      <c r="S54" s="104">
        <v>0</v>
      </c>
      <c r="T54" s="104">
        <v>0</v>
      </c>
      <c r="U54" s="104">
        <v>0</v>
      </c>
      <c r="V54" s="104">
        <v>0</v>
      </c>
      <c r="W54" s="104">
        <v>0</v>
      </c>
      <c r="X54" s="104">
        <v>0</v>
      </c>
      <c r="Y54" s="104">
        <v>0</v>
      </c>
      <c r="Z54" s="104">
        <v>0</v>
      </c>
      <c r="AA54" s="104">
        <v>0</v>
      </c>
      <c r="AB54" s="104">
        <v>0</v>
      </c>
      <c r="AC54" s="104">
        <f>'2'!I2</f>
        <v>0</v>
      </c>
    </row>
    <row r="55" spans="1:29" x14ac:dyDescent="0.2">
      <c r="A55" s="27" t="str">
        <f>'3'!C2</f>
        <v>3.スタン</v>
      </c>
      <c r="B55" s="104">
        <v>1</v>
      </c>
      <c r="C55" s="104">
        <v>1</v>
      </c>
      <c r="D55" s="104">
        <v>2</v>
      </c>
      <c r="E55" s="104">
        <v>2</v>
      </c>
      <c r="F55" s="104">
        <v>3</v>
      </c>
      <c r="G55" s="104">
        <v>3</v>
      </c>
      <c r="H55" s="104">
        <v>3</v>
      </c>
      <c r="I55" s="104">
        <v>2</v>
      </c>
      <c r="J55" s="104">
        <v>2</v>
      </c>
      <c r="K55" s="104">
        <v>2</v>
      </c>
      <c r="L55" s="104">
        <v>1</v>
      </c>
      <c r="M55" s="104">
        <v>1</v>
      </c>
      <c r="N55" s="104">
        <v>1</v>
      </c>
      <c r="O55" s="104">
        <v>1</v>
      </c>
      <c r="P55" s="104">
        <v>0</v>
      </c>
      <c r="Q55" s="104">
        <v>0</v>
      </c>
      <c r="R55" s="104">
        <v>0</v>
      </c>
      <c r="S55" s="104">
        <v>0</v>
      </c>
      <c r="T55" s="104">
        <v>0</v>
      </c>
      <c r="U55" s="104">
        <v>0</v>
      </c>
      <c r="V55" s="104">
        <v>0</v>
      </c>
      <c r="W55" s="104">
        <v>0</v>
      </c>
      <c r="X55" s="104">
        <v>0</v>
      </c>
      <c r="Y55" s="104">
        <v>0</v>
      </c>
      <c r="Z55" s="104">
        <v>0</v>
      </c>
      <c r="AA55" s="104">
        <v>0</v>
      </c>
      <c r="AB55" s="104">
        <v>0</v>
      </c>
      <c r="AC55" s="124">
        <f>'3'!I2</f>
        <v>2</v>
      </c>
    </row>
    <row r="56" spans="1:29" x14ac:dyDescent="0.2">
      <c r="A56" s="27" t="str">
        <f>'4'!C2</f>
        <v>4.キングストン</v>
      </c>
      <c r="B56" s="104">
        <v>0</v>
      </c>
      <c r="C56" s="104">
        <v>0</v>
      </c>
      <c r="D56" s="104">
        <v>0</v>
      </c>
      <c r="E56" s="104">
        <v>0</v>
      </c>
      <c r="F56" s="104">
        <v>0</v>
      </c>
      <c r="G56" s="104">
        <v>0</v>
      </c>
      <c r="H56" s="104">
        <v>0</v>
      </c>
      <c r="I56" s="104">
        <v>0</v>
      </c>
      <c r="J56" s="104">
        <v>0</v>
      </c>
      <c r="K56" s="104">
        <v>0</v>
      </c>
      <c r="L56" s="104">
        <v>0</v>
      </c>
      <c r="M56" s="104">
        <v>0</v>
      </c>
      <c r="N56" s="104">
        <v>0</v>
      </c>
      <c r="O56" s="104">
        <v>0</v>
      </c>
      <c r="P56" s="104">
        <v>0</v>
      </c>
      <c r="Q56" s="104">
        <v>0</v>
      </c>
      <c r="R56" s="104">
        <v>0</v>
      </c>
      <c r="S56" s="104">
        <v>0</v>
      </c>
      <c r="T56" s="104">
        <v>0</v>
      </c>
      <c r="U56" s="104">
        <v>0</v>
      </c>
      <c r="V56" s="104">
        <v>0</v>
      </c>
      <c r="W56" s="104">
        <v>0</v>
      </c>
      <c r="X56" s="104">
        <v>0</v>
      </c>
      <c r="Y56" s="104">
        <v>0</v>
      </c>
      <c r="Z56" s="104">
        <v>0</v>
      </c>
      <c r="AA56" s="104">
        <v>0</v>
      </c>
      <c r="AB56" s="104">
        <v>0</v>
      </c>
      <c r="AC56" s="104">
        <f>'4'!I2</f>
        <v>0</v>
      </c>
    </row>
    <row r="57" spans="1:29" x14ac:dyDescent="0.2">
      <c r="A57" s="73" t="str">
        <f>'5'!$C$2</f>
        <v>5.シール類</v>
      </c>
      <c r="B57" s="104">
        <v>0</v>
      </c>
      <c r="C57" s="104">
        <v>0</v>
      </c>
      <c r="D57" s="104">
        <v>0</v>
      </c>
      <c r="E57" s="104">
        <v>0</v>
      </c>
      <c r="F57" s="104">
        <v>0</v>
      </c>
      <c r="G57" s="104">
        <v>0</v>
      </c>
      <c r="H57" s="104">
        <v>0</v>
      </c>
      <c r="I57" s="104">
        <v>0</v>
      </c>
      <c r="J57" s="104">
        <v>0</v>
      </c>
      <c r="K57" s="104">
        <v>0</v>
      </c>
      <c r="L57" s="104">
        <v>0</v>
      </c>
      <c r="M57" s="104">
        <v>0</v>
      </c>
      <c r="N57" s="104">
        <v>0</v>
      </c>
      <c r="O57" s="104">
        <v>0</v>
      </c>
      <c r="P57" s="104">
        <v>0</v>
      </c>
      <c r="Q57" s="104">
        <v>0</v>
      </c>
      <c r="R57" s="104">
        <v>0</v>
      </c>
      <c r="S57" s="104">
        <v>0</v>
      </c>
      <c r="T57" s="104">
        <v>0</v>
      </c>
      <c r="U57" s="104">
        <v>0</v>
      </c>
      <c r="V57" s="104">
        <v>0</v>
      </c>
      <c r="W57" s="104">
        <v>0</v>
      </c>
      <c r="X57" s="104">
        <v>0</v>
      </c>
      <c r="Y57" s="104">
        <v>0</v>
      </c>
      <c r="Z57" s="104">
        <v>0</v>
      </c>
      <c r="AA57" s="104">
        <v>0</v>
      </c>
      <c r="AB57" s="104">
        <v>0</v>
      </c>
      <c r="AC57" s="104">
        <f>'5'!I2</f>
        <v>0</v>
      </c>
    </row>
    <row r="58" spans="1:29" x14ac:dyDescent="0.2">
      <c r="A58" s="27" t="str">
        <f>'6'!C2</f>
        <v>6.海水コシ器</v>
      </c>
      <c r="B58" s="104">
        <v>1</v>
      </c>
      <c r="C58" s="104">
        <v>1</v>
      </c>
      <c r="D58" s="104">
        <v>1</v>
      </c>
      <c r="E58" s="104">
        <v>1</v>
      </c>
      <c r="F58" s="104">
        <v>3</v>
      </c>
      <c r="G58" s="104">
        <v>3</v>
      </c>
      <c r="H58" s="104">
        <v>4</v>
      </c>
      <c r="I58" s="104">
        <v>4</v>
      </c>
      <c r="J58" s="104">
        <v>4</v>
      </c>
      <c r="K58" s="104">
        <v>4</v>
      </c>
      <c r="L58" s="104">
        <v>2</v>
      </c>
      <c r="M58" s="104">
        <v>2</v>
      </c>
      <c r="N58" s="104">
        <v>2</v>
      </c>
      <c r="O58" s="104">
        <v>1</v>
      </c>
      <c r="P58" s="104">
        <v>1</v>
      </c>
      <c r="Q58" s="104">
        <v>1</v>
      </c>
      <c r="R58" s="104">
        <v>1</v>
      </c>
      <c r="S58" s="104">
        <v>1</v>
      </c>
      <c r="T58" s="104">
        <v>1</v>
      </c>
      <c r="U58" s="104">
        <v>1</v>
      </c>
      <c r="V58" s="104">
        <v>1</v>
      </c>
      <c r="W58" s="104">
        <v>1</v>
      </c>
      <c r="X58" s="104">
        <v>1</v>
      </c>
      <c r="Y58" s="104">
        <v>2</v>
      </c>
      <c r="Z58" s="104">
        <v>1</v>
      </c>
      <c r="AA58" s="104">
        <v>1</v>
      </c>
      <c r="AB58" s="104">
        <v>1</v>
      </c>
      <c r="AC58" s="104">
        <f>'6'!I2</f>
        <v>0</v>
      </c>
    </row>
    <row r="59" spans="1:29" x14ac:dyDescent="0.2">
      <c r="A59" s="73" t="str">
        <f>'7'!$C$2</f>
        <v>7.ペラナット</v>
      </c>
      <c r="B59" s="104">
        <v>0</v>
      </c>
      <c r="C59" s="104">
        <v>0</v>
      </c>
      <c r="D59" s="104">
        <v>0</v>
      </c>
      <c r="E59" s="104">
        <v>0</v>
      </c>
      <c r="F59" s="104">
        <v>0</v>
      </c>
      <c r="G59" s="104">
        <v>0</v>
      </c>
      <c r="H59" s="104">
        <v>0</v>
      </c>
      <c r="I59" s="104">
        <v>0</v>
      </c>
      <c r="J59" s="104">
        <v>0</v>
      </c>
      <c r="K59" s="104">
        <v>0</v>
      </c>
      <c r="L59" s="104">
        <v>0</v>
      </c>
      <c r="M59" s="104">
        <v>0</v>
      </c>
      <c r="N59" s="104">
        <v>0</v>
      </c>
      <c r="O59" s="104">
        <v>0</v>
      </c>
      <c r="P59" s="104">
        <v>0</v>
      </c>
      <c r="Q59" s="104">
        <v>0</v>
      </c>
      <c r="R59" s="104">
        <v>0</v>
      </c>
      <c r="S59" s="104">
        <v>0</v>
      </c>
      <c r="T59" s="104">
        <v>0</v>
      </c>
      <c r="U59" s="104">
        <v>0</v>
      </c>
      <c r="V59" s="104">
        <v>0</v>
      </c>
      <c r="W59" s="104">
        <v>0</v>
      </c>
      <c r="X59" s="104">
        <v>0</v>
      </c>
      <c r="Y59" s="104">
        <v>0</v>
      </c>
      <c r="Z59" s="104">
        <v>0</v>
      </c>
      <c r="AA59" s="104">
        <v>0</v>
      </c>
      <c r="AB59" s="104">
        <v>0</v>
      </c>
      <c r="AC59" s="104">
        <f>'7'!I2</f>
        <v>0</v>
      </c>
    </row>
    <row r="60" spans="1:29" x14ac:dyDescent="0.2">
      <c r="A60" s="73" t="str">
        <f>'8'!$C$2</f>
        <v>8.ホース類</v>
      </c>
      <c r="B60" s="104">
        <v>0</v>
      </c>
      <c r="C60" s="104">
        <v>0</v>
      </c>
      <c r="D60" s="104">
        <v>0</v>
      </c>
      <c r="E60" s="104">
        <v>0</v>
      </c>
      <c r="F60" s="104">
        <v>0</v>
      </c>
      <c r="G60" s="104">
        <v>0</v>
      </c>
      <c r="H60" s="104">
        <v>0</v>
      </c>
      <c r="I60" s="104">
        <v>0</v>
      </c>
      <c r="J60" s="104">
        <v>0</v>
      </c>
      <c r="K60" s="104">
        <v>0</v>
      </c>
      <c r="L60" s="104">
        <v>0</v>
      </c>
      <c r="M60" s="104">
        <v>0</v>
      </c>
      <c r="N60" s="104">
        <v>0</v>
      </c>
      <c r="O60" s="104">
        <v>0</v>
      </c>
      <c r="P60" s="104">
        <v>0</v>
      </c>
      <c r="Q60" s="104">
        <v>0</v>
      </c>
      <c r="R60" s="104">
        <v>0</v>
      </c>
      <c r="S60" s="104">
        <v>0</v>
      </c>
      <c r="T60" s="104">
        <v>0</v>
      </c>
      <c r="U60" s="104">
        <v>0</v>
      </c>
      <c r="V60" s="104">
        <v>0</v>
      </c>
      <c r="W60" s="104">
        <v>0</v>
      </c>
      <c r="X60" s="104">
        <v>0</v>
      </c>
      <c r="Y60" s="104">
        <v>0</v>
      </c>
      <c r="Z60" s="104">
        <v>0</v>
      </c>
      <c r="AA60" s="104">
        <v>0</v>
      </c>
      <c r="AB60" s="104">
        <v>0</v>
      </c>
      <c r="AC60" s="104">
        <f>'8'!I2</f>
        <v>0</v>
      </c>
    </row>
    <row r="61" spans="1:29" x14ac:dyDescent="0.2">
      <c r="A61" s="73" t="str">
        <f>'9'!C2</f>
        <v>9.シールリング</v>
      </c>
      <c r="B61" s="104">
        <v>0</v>
      </c>
      <c r="C61" s="104">
        <v>0</v>
      </c>
      <c r="D61" s="104">
        <v>0</v>
      </c>
      <c r="E61" s="104">
        <v>0</v>
      </c>
      <c r="F61" s="104">
        <v>0</v>
      </c>
      <c r="G61" s="104">
        <v>0</v>
      </c>
      <c r="H61" s="104">
        <v>0</v>
      </c>
      <c r="I61" s="104">
        <v>0</v>
      </c>
      <c r="J61" s="104">
        <v>0</v>
      </c>
      <c r="K61" s="104">
        <v>0</v>
      </c>
      <c r="L61" s="104">
        <v>0</v>
      </c>
      <c r="M61" s="104">
        <v>0</v>
      </c>
      <c r="N61" s="104">
        <v>0</v>
      </c>
      <c r="O61" s="104">
        <v>0</v>
      </c>
      <c r="P61" s="104">
        <v>0</v>
      </c>
      <c r="Q61" s="104">
        <v>0</v>
      </c>
      <c r="R61" s="104">
        <v>0</v>
      </c>
      <c r="S61" s="104">
        <v>0</v>
      </c>
      <c r="T61" s="104">
        <v>0</v>
      </c>
      <c r="U61" s="104">
        <v>0</v>
      </c>
      <c r="V61" s="104">
        <v>0</v>
      </c>
      <c r="W61" s="104">
        <v>0</v>
      </c>
      <c r="X61" s="104">
        <v>0</v>
      </c>
      <c r="Y61" s="104">
        <v>0</v>
      </c>
      <c r="Z61" s="104">
        <v>0</v>
      </c>
      <c r="AA61" s="104">
        <v>0</v>
      </c>
      <c r="AB61" s="104">
        <v>0</v>
      </c>
      <c r="AC61" s="104">
        <f>'9'!I2</f>
        <v>0</v>
      </c>
    </row>
    <row r="62" spans="1:29" x14ac:dyDescent="0.2">
      <c r="A62" s="79"/>
    </row>
    <row r="63" spans="1:29" x14ac:dyDescent="0.2">
      <c r="A63" s="79"/>
    </row>
    <row r="64" spans="1:29" x14ac:dyDescent="0.2">
      <c r="A64" s="79"/>
    </row>
    <row r="65" spans="1:1" x14ac:dyDescent="0.2">
      <c r="A65" s="79"/>
    </row>
    <row r="66" spans="1:1" x14ac:dyDescent="0.2">
      <c r="A66" s="79"/>
    </row>
    <row r="67" spans="1:1" x14ac:dyDescent="0.2">
      <c r="A67" s="79"/>
    </row>
    <row r="68" spans="1:1" x14ac:dyDescent="0.2">
      <c r="A68" s="79"/>
    </row>
    <row r="69" spans="1:1" x14ac:dyDescent="0.2">
      <c r="A69" s="79"/>
    </row>
    <row r="70" spans="1:1" x14ac:dyDescent="0.2">
      <c r="A70" s="79"/>
    </row>
    <row r="71" spans="1:1" x14ac:dyDescent="0.2">
      <c r="A71" s="79"/>
    </row>
    <row r="72" spans="1:1" x14ac:dyDescent="0.2">
      <c r="A72" s="79"/>
    </row>
    <row r="73" spans="1:1" x14ac:dyDescent="0.2">
      <c r="A73" s="79"/>
    </row>
    <row r="74" spans="1:1" x14ac:dyDescent="0.2">
      <c r="A74" s="79"/>
    </row>
    <row r="75" spans="1:1" x14ac:dyDescent="0.2">
      <c r="A75" s="79"/>
    </row>
    <row r="76" spans="1:1" x14ac:dyDescent="0.2">
      <c r="A76" s="79"/>
    </row>
    <row r="77" spans="1:1" x14ac:dyDescent="0.2">
      <c r="A77" s="79"/>
    </row>
    <row r="78" spans="1:1" x14ac:dyDescent="0.2">
      <c r="A78" s="79"/>
    </row>
    <row r="79" spans="1:1" x14ac:dyDescent="0.2">
      <c r="A79" s="79"/>
    </row>
    <row r="80" spans="1:1" x14ac:dyDescent="0.2">
      <c r="A80" s="79"/>
    </row>
    <row r="81" spans="1:1" x14ac:dyDescent="0.2">
      <c r="A81" s="79"/>
    </row>
    <row r="82" spans="1:1" x14ac:dyDescent="0.2">
      <c r="A82" s="79"/>
    </row>
    <row r="83" spans="1:1" x14ac:dyDescent="0.2">
      <c r="A83" s="79"/>
    </row>
    <row r="84" spans="1:1" x14ac:dyDescent="0.2">
      <c r="A84" s="79"/>
    </row>
    <row r="85" spans="1:1" x14ac:dyDescent="0.2">
      <c r="A85" s="79"/>
    </row>
    <row r="86" spans="1:1" x14ac:dyDescent="0.2">
      <c r="A86" s="79"/>
    </row>
    <row r="87" spans="1:1" x14ac:dyDescent="0.2">
      <c r="A87" s="79"/>
    </row>
    <row r="88" spans="1:1" x14ac:dyDescent="0.2">
      <c r="A88" s="79"/>
    </row>
    <row r="89" spans="1:1" x14ac:dyDescent="0.2">
      <c r="A89" s="79"/>
    </row>
    <row r="90" spans="1:1" x14ac:dyDescent="0.2">
      <c r="A90" s="79"/>
    </row>
    <row r="91" spans="1:1" x14ac:dyDescent="0.2">
      <c r="A91" s="79"/>
    </row>
    <row r="92" spans="1:1" x14ac:dyDescent="0.2">
      <c r="A92" s="79"/>
    </row>
    <row r="93" spans="1:1" x14ac:dyDescent="0.2">
      <c r="A93" s="79"/>
    </row>
    <row r="94" spans="1:1" x14ac:dyDescent="0.2">
      <c r="A94" s="79"/>
    </row>
    <row r="95" spans="1:1" x14ac:dyDescent="0.2">
      <c r="A95" s="79"/>
    </row>
    <row r="96" spans="1:1" x14ac:dyDescent="0.2">
      <c r="A96" s="79"/>
    </row>
    <row r="97" spans="1:1" x14ac:dyDescent="0.2">
      <c r="A97" s="79"/>
    </row>
    <row r="98" spans="1:1" x14ac:dyDescent="0.2">
      <c r="A98" s="79"/>
    </row>
    <row r="99" spans="1:1" x14ac:dyDescent="0.2">
      <c r="A99" s="79"/>
    </row>
    <row r="100" spans="1:1" x14ac:dyDescent="0.2">
      <c r="A100" s="79"/>
    </row>
    <row r="101" spans="1:1" x14ac:dyDescent="0.2">
      <c r="A101" s="79"/>
    </row>
    <row r="102" spans="1:1" x14ac:dyDescent="0.2">
      <c r="A102" s="79"/>
    </row>
    <row r="103" spans="1:1" x14ac:dyDescent="0.2">
      <c r="A103" s="79"/>
    </row>
    <row r="104" spans="1:1" x14ac:dyDescent="0.2">
      <c r="A104" s="79"/>
    </row>
    <row r="105" spans="1:1" x14ac:dyDescent="0.2">
      <c r="A105" s="79"/>
    </row>
    <row r="106" spans="1:1" x14ac:dyDescent="0.2">
      <c r="A106" s="79"/>
    </row>
    <row r="107" spans="1:1" x14ac:dyDescent="0.2">
      <c r="A107" s="79"/>
    </row>
    <row r="108" spans="1:1" x14ac:dyDescent="0.2">
      <c r="A108" s="79"/>
    </row>
  </sheetData>
  <sortState xmlns:xlrd2="http://schemas.microsoft.com/office/spreadsheetml/2017/richdata2" ref="A44:AD61">
    <sortCondition ref="A44:A61"/>
  </sortState>
  <phoneticPr fontId="9"/>
  <printOptions horizontalCentered="1"/>
  <pageMargins left="0.31496062992125984" right="0.31496062992125984" top="0.94488188976377963" bottom="0.35433070866141736" header="0.51181102362204722" footer="0.11811023622047245"/>
  <pageSetup paperSize="9" scale="67" orientation="landscape" r:id="rId1"/>
  <headerFooter>
    <oddHeader>&amp;R&amp;D</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pageSetUpPr fitToPage="1"/>
  </sheetPr>
  <dimension ref="A39:AG65"/>
  <sheetViews>
    <sheetView zoomScale="90" zoomScaleNormal="90" workbookViewId="0">
      <selection activeCell="AD42" sqref="AD42:AD43"/>
    </sheetView>
  </sheetViews>
  <sheetFormatPr defaultColWidth="9.109375" defaultRowHeight="13.2" x14ac:dyDescent="0.2"/>
  <cols>
    <col min="1" max="1" width="12.6640625" style="26" bestFit="1" customWidth="1"/>
    <col min="2" max="31" width="6.33203125" style="26" customWidth="1"/>
    <col min="32" max="34" width="7.109375" style="26" customWidth="1"/>
    <col min="35" max="16384" width="9.109375" style="26"/>
  </cols>
  <sheetData>
    <row r="39" spans="1:32" x14ac:dyDescent="0.2">
      <c r="AF39" s="112"/>
    </row>
    <row r="41" spans="1:32" s="84" customFormat="1" x14ac:dyDescent="0.2">
      <c r="A41" s="83"/>
      <c r="B41" s="167">
        <v>46246</v>
      </c>
      <c r="C41" s="167">
        <v>46251</v>
      </c>
      <c r="D41" s="167">
        <v>46252</v>
      </c>
      <c r="E41" s="167">
        <v>46253</v>
      </c>
      <c r="F41" s="167">
        <v>46254</v>
      </c>
      <c r="G41" s="167">
        <v>46255</v>
      </c>
      <c r="H41" s="167">
        <v>46258</v>
      </c>
      <c r="I41" s="167">
        <v>46259</v>
      </c>
      <c r="J41" s="167">
        <v>46260</v>
      </c>
      <c r="K41" s="167">
        <v>46261</v>
      </c>
      <c r="L41" s="167">
        <v>46262</v>
      </c>
      <c r="M41" s="167">
        <v>46265</v>
      </c>
      <c r="N41" s="167">
        <v>46266</v>
      </c>
      <c r="O41" s="167">
        <v>46267</v>
      </c>
      <c r="P41" s="167">
        <v>46268</v>
      </c>
      <c r="Q41" s="167">
        <v>46269</v>
      </c>
      <c r="R41" s="167">
        <v>46272</v>
      </c>
      <c r="S41" s="167">
        <v>46273</v>
      </c>
      <c r="T41" s="167">
        <v>46274</v>
      </c>
      <c r="U41" s="167">
        <v>46275</v>
      </c>
      <c r="V41" s="167">
        <v>46276</v>
      </c>
      <c r="W41" s="167">
        <v>46279</v>
      </c>
      <c r="X41" s="167">
        <v>46280</v>
      </c>
      <c r="Y41" s="167">
        <v>46281</v>
      </c>
      <c r="Z41" s="167">
        <v>46282</v>
      </c>
      <c r="AA41" s="167">
        <v>46283</v>
      </c>
      <c r="AB41" s="167">
        <v>46289</v>
      </c>
      <c r="AC41" s="167">
        <v>46290</v>
      </c>
      <c r="AD41" s="167">
        <v>46293</v>
      </c>
      <c r="AE41" s="115">
        <f ca="1">TODAY()-AE64</f>
        <v>46293</v>
      </c>
    </row>
    <row r="42" spans="1:32" s="84" customFormat="1" x14ac:dyDescent="0.2">
      <c r="A42" s="83" t="s">
        <v>985</v>
      </c>
      <c r="B42" s="86">
        <f t="shared" ref="B42:AC42" si="0">(MAX($B43:$AE43)+MIN($B43:$AE43))/2</f>
        <v>116.5</v>
      </c>
      <c r="C42" s="86">
        <f t="shared" si="0"/>
        <v>116.5</v>
      </c>
      <c r="D42" s="86">
        <f t="shared" si="0"/>
        <v>116.5</v>
      </c>
      <c r="E42" s="86">
        <f t="shared" si="0"/>
        <v>116.5</v>
      </c>
      <c r="F42" s="86">
        <f t="shared" si="0"/>
        <v>116.5</v>
      </c>
      <c r="G42" s="86">
        <f t="shared" si="0"/>
        <v>116.5</v>
      </c>
      <c r="H42" s="86">
        <f t="shared" si="0"/>
        <v>116.5</v>
      </c>
      <c r="I42" s="86">
        <f t="shared" si="0"/>
        <v>116.5</v>
      </c>
      <c r="J42" s="86">
        <f t="shared" si="0"/>
        <v>116.5</v>
      </c>
      <c r="K42" s="86">
        <f t="shared" si="0"/>
        <v>116.5</v>
      </c>
      <c r="L42" s="86">
        <f t="shared" si="0"/>
        <v>116.5</v>
      </c>
      <c r="M42" s="86">
        <f t="shared" si="0"/>
        <v>116.5</v>
      </c>
      <c r="N42" s="86">
        <f t="shared" si="0"/>
        <v>116.5</v>
      </c>
      <c r="O42" s="86">
        <f t="shared" si="0"/>
        <v>116.5</v>
      </c>
      <c r="P42" s="86">
        <f t="shared" si="0"/>
        <v>116.5</v>
      </c>
      <c r="Q42" s="86">
        <f t="shared" si="0"/>
        <v>116.5</v>
      </c>
      <c r="R42" s="86">
        <f t="shared" si="0"/>
        <v>116.5</v>
      </c>
      <c r="S42" s="86">
        <f t="shared" si="0"/>
        <v>116.5</v>
      </c>
      <c r="T42" s="86">
        <f t="shared" si="0"/>
        <v>116.5</v>
      </c>
      <c r="U42" s="86">
        <f t="shared" si="0"/>
        <v>116.5</v>
      </c>
      <c r="V42" s="86">
        <f t="shared" si="0"/>
        <v>116.5</v>
      </c>
      <c r="W42" s="86">
        <f t="shared" si="0"/>
        <v>116.5</v>
      </c>
      <c r="X42" s="86">
        <f t="shared" si="0"/>
        <v>116.5</v>
      </c>
      <c r="Y42" s="86">
        <f t="shared" si="0"/>
        <v>116.5</v>
      </c>
      <c r="Z42" s="86">
        <f t="shared" si="0"/>
        <v>116.5</v>
      </c>
      <c r="AA42" s="86">
        <f t="shared" si="0"/>
        <v>116.5</v>
      </c>
      <c r="AB42" s="86">
        <f t="shared" si="0"/>
        <v>116.5</v>
      </c>
      <c r="AC42" s="86">
        <f t="shared" si="0"/>
        <v>116.5</v>
      </c>
      <c r="AD42" s="86">
        <f>(MAX($B43:$AE43)+MIN($B43:$AE43))/2</f>
        <v>116.5</v>
      </c>
      <c r="AE42" s="86">
        <f>(MAX($B43:$AE43)+MIN($B43:$AE43))/2</f>
        <v>116.5</v>
      </c>
      <c r="AF42" s="84">
        <v>0.22</v>
      </c>
    </row>
    <row r="43" spans="1:32" s="84" customFormat="1" x14ac:dyDescent="0.2">
      <c r="A43" s="85" t="s">
        <v>2297</v>
      </c>
      <c r="B43" s="149">
        <f t="shared" ref="B43:Z43" si="1">SUM(B44:B61)</f>
        <v>110</v>
      </c>
      <c r="C43" s="149">
        <f t="shared" si="1"/>
        <v>106</v>
      </c>
      <c r="D43" s="149">
        <f t="shared" si="1"/>
        <v>111</v>
      </c>
      <c r="E43" s="149">
        <f t="shared" si="1"/>
        <v>112</v>
      </c>
      <c r="F43" s="149">
        <f t="shared" si="1"/>
        <v>117</v>
      </c>
      <c r="G43" s="149">
        <f t="shared" si="1"/>
        <v>122</v>
      </c>
      <c r="H43" s="149">
        <f t="shared" si="1"/>
        <v>127</v>
      </c>
      <c r="I43" s="149">
        <f t="shared" si="1"/>
        <v>119</v>
      </c>
      <c r="J43" s="149">
        <f t="shared" si="1"/>
        <v>120</v>
      </c>
      <c r="K43" s="149">
        <f t="shared" si="1"/>
        <v>117</v>
      </c>
      <c r="L43" s="149">
        <f t="shared" si="1"/>
        <v>118</v>
      </c>
      <c r="M43" s="149">
        <f t="shared" si="1"/>
        <v>122</v>
      </c>
      <c r="N43" s="149">
        <f t="shared" si="1"/>
        <v>117</v>
      </c>
      <c r="O43" s="149">
        <f t="shared" si="1"/>
        <v>119</v>
      </c>
      <c r="P43" s="149">
        <f t="shared" si="1"/>
        <v>120</v>
      </c>
      <c r="Q43" s="149">
        <f t="shared" si="1"/>
        <v>112</v>
      </c>
      <c r="R43" s="149">
        <f t="shared" si="1"/>
        <v>117</v>
      </c>
      <c r="S43" s="149">
        <f t="shared" si="1"/>
        <v>110</v>
      </c>
      <c r="T43" s="149">
        <f t="shared" si="1"/>
        <v>111</v>
      </c>
      <c r="U43" s="149">
        <f t="shared" si="1"/>
        <v>111</v>
      </c>
      <c r="V43" s="149">
        <f t="shared" si="1"/>
        <v>112</v>
      </c>
      <c r="W43" s="149">
        <f t="shared" si="1"/>
        <v>113</v>
      </c>
      <c r="X43" s="149">
        <f t="shared" si="1"/>
        <v>108</v>
      </c>
      <c r="Y43" s="149">
        <f t="shared" si="1"/>
        <v>107</v>
      </c>
      <c r="Z43" s="149">
        <f t="shared" si="1"/>
        <v>116</v>
      </c>
      <c r="AA43" s="149">
        <f t="shared" ref="AA43:AE43" si="2">SUM(AA44:AA61)</f>
        <v>113</v>
      </c>
      <c r="AB43" s="149">
        <f t="shared" ref="AB43:AD43" si="3">SUM(AB44:AB61)</f>
        <v>114</v>
      </c>
      <c r="AC43" s="149">
        <f t="shared" si="3"/>
        <v>110</v>
      </c>
      <c r="AD43" s="149">
        <f t="shared" si="3"/>
        <v>109</v>
      </c>
      <c r="AE43" s="149">
        <f t="shared" si="2"/>
        <v>108</v>
      </c>
    </row>
    <row r="44" spans="1:32" x14ac:dyDescent="0.2">
      <c r="A44" s="90" t="str">
        <f>'16'!C2</f>
        <v>16.ペラ亜鉛</v>
      </c>
      <c r="B44" s="90">
        <v>28</v>
      </c>
      <c r="C44" s="90">
        <v>27</v>
      </c>
      <c r="D44" s="90">
        <v>28</v>
      </c>
      <c r="E44" s="90">
        <v>28</v>
      </c>
      <c r="F44" s="90">
        <v>32</v>
      </c>
      <c r="G44" s="90">
        <v>32</v>
      </c>
      <c r="H44" s="90">
        <v>33</v>
      </c>
      <c r="I44" s="90">
        <v>29</v>
      </c>
      <c r="J44" s="90">
        <v>29</v>
      </c>
      <c r="K44" s="90">
        <v>29</v>
      </c>
      <c r="L44" s="90">
        <v>29</v>
      </c>
      <c r="M44" s="90">
        <v>30</v>
      </c>
      <c r="N44" s="90">
        <v>26</v>
      </c>
      <c r="O44" s="90">
        <v>26</v>
      </c>
      <c r="P44" s="90">
        <v>26</v>
      </c>
      <c r="Q44" s="90">
        <v>26</v>
      </c>
      <c r="R44" s="90">
        <v>27</v>
      </c>
      <c r="S44" s="90">
        <v>25</v>
      </c>
      <c r="T44" s="90">
        <v>26</v>
      </c>
      <c r="U44" s="90">
        <v>26</v>
      </c>
      <c r="V44" s="90">
        <v>26</v>
      </c>
      <c r="W44" s="90">
        <v>26</v>
      </c>
      <c r="X44" s="90">
        <v>21</v>
      </c>
      <c r="Y44" s="90">
        <v>21</v>
      </c>
      <c r="Z44" s="90">
        <v>26</v>
      </c>
      <c r="AA44" s="90">
        <v>24</v>
      </c>
      <c r="AB44" s="90">
        <v>24</v>
      </c>
      <c r="AC44" s="90">
        <v>20</v>
      </c>
      <c r="AD44" s="90">
        <v>20</v>
      </c>
      <c r="AE44" s="90">
        <f>'16'!G2</f>
        <v>21</v>
      </c>
    </row>
    <row r="45" spans="1:32" x14ac:dyDescent="0.2">
      <c r="A45" s="27" t="str">
        <f>'3'!C2</f>
        <v>3.スタン</v>
      </c>
      <c r="B45" s="27">
        <v>12</v>
      </c>
      <c r="C45" s="27">
        <v>11</v>
      </c>
      <c r="D45" s="27">
        <v>12</v>
      </c>
      <c r="E45" s="27">
        <v>12</v>
      </c>
      <c r="F45" s="27">
        <v>14</v>
      </c>
      <c r="G45" s="27">
        <v>13</v>
      </c>
      <c r="H45" s="27">
        <v>13</v>
      </c>
      <c r="I45" s="27">
        <v>15</v>
      </c>
      <c r="J45" s="27">
        <v>15</v>
      </c>
      <c r="K45" s="27">
        <v>14</v>
      </c>
      <c r="L45" s="27">
        <v>15</v>
      </c>
      <c r="M45" s="27">
        <v>16</v>
      </c>
      <c r="N45" s="27">
        <v>17</v>
      </c>
      <c r="O45" s="27">
        <v>17</v>
      </c>
      <c r="P45" s="27">
        <v>17</v>
      </c>
      <c r="Q45" s="27">
        <v>14</v>
      </c>
      <c r="R45" s="27">
        <v>13</v>
      </c>
      <c r="S45" s="27">
        <v>13</v>
      </c>
      <c r="T45" s="27">
        <v>12</v>
      </c>
      <c r="U45" s="27">
        <v>12</v>
      </c>
      <c r="V45" s="27">
        <v>12</v>
      </c>
      <c r="W45" s="27">
        <v>13</v>
      </c>
      <c r="X45" s="27">
        <v>13</v>
      </c>
      <c r="Y45" s="27">
        <v>13</v>
      </c>
      <c r="Z45" s="27">
        <v>15</v>
      </c>
      <c r="AA45" s="27">
        <v>12</v>
      </c>
      <c r="AB45" s="27">
        <v>12</v>
      </c>
      <c r="AC45" s="27">
        <v>13</v>
      </c>
      <c r="AD45" s="27">
        <v>13</v>
      </c>
      <c r="AE45" s="90">
        <f>'3'!G2</f>
        <v>15</v>
      </c>
    </row>
    <row r="46" spans="1:32" x14ac:dyDescent="0.2">
      <c r="A46" s="90" t="str">
        <f>'17'!C2</f>
        <v>17.亜鉛板</v>
      </c>
      <c r="B46" s="114">
        <v>7</v>
      </c>
      <c r="C46" s="114">
        <v>8</v>
      </c>
      <c r="D46" s="114">
        <v>8</v>
      </c>
      <c r="E46" s="114">
        <v>8</v>
      </c>
      <c r="F46" s="114">
        <v>6</v>
      </c>
      <c r="G46" s="114">
        <v>5</v>
      </c>
      <c r="H46" s="114">
        <v>6</v>
      </c>
      <c r="I46" s="114">
        <v>6</v>
      </c>
      <c r="J46" s="114">
        <v>7</v>
      </c>
      <c r="K46" s="114">
        <v>7</v>
      </c>
      <c r="L46" s="114">
        <v>7</v>
      </c>
      <c r="M46" s="114">
        <v>7</v>
      </c>
      <c r="N46" s="114">
        <v>7</v>
      </c>
      <c r="O46" s="114">
        <v>7</v>
      </c>
      <c r="P46" s="114">
        <v>7</v>
      </c>
      <c r="Q46" s="114">
        <v>7</v>
      </c>
      <c r="R46" s="114">
        <v>9</v>
      </c>
      <c r="S46" s="114">
        <v>9</v>
      </c>
      <c r="T46" s="114">
        <v>8</v>
      </c>
      <c r="U46" s="114">
        <v>8</v>
      </c>
      <c r="V46" s="114">
        <v>8</v>
      </c>
      <c r="W46" s="114">
        <v>8</v>
      </c>
      <c r="X46" s="114">
        <v>8</v>
      </c>
      <c r="Y46" s="114">
        <v>8</v>
      </c>
      <c r="Z46" s="114">
        <v>6</v>
      </c>
      <c r="AA46" s="114">
        <v>8</v>
      </c>
      <c r="AB46" s="114">
        <v>8</v>
      </c>
      <c r="AC46" s="114">
        <v>8</v>
      </c>
      <c r="AD46" s="114">
        <v>8</v>
      </c>
      <c r="AE46" s="116">
        <f>'17'!G2</f>
        <v>6</v>
      </c>
    </row>
    <row r="47" spans="1:32" x14ac:dyDescent="0.2">
      <c r="A47" s="27" t="str">
        <f>'4'!C2</f>
        <v>4.キングストン</v>
      </c>
      <c r="B47" s="90">
        <v>9</v>
      </c>
      <c r="C47" s="90">
        <v>9</v>
      </c>
      <c r="D47" s="90">
        <v>9</v>
      </c>
      <c r="E47" s="90">
        <v>9</v>
      </c>
      <c r="F47" s="90">
        <v>9</v>
      </c>
      <c r="G47" s="90">
        <v>9</v>
      </c>
      <c r="H47" s="90">
        <v>9</v>
      </c>
      <c r="I47" s="90">
        <v>9</v>
      </c>
      <c r="J47" s="90">
        <v>9</v>
      </c>
      <c r="K47" s="90">
        <v>9</v>
      </c>
      <c r="L47" s="90">
        <v>9</v>
      </c>
      <c r="M47" s="90">
        <v>10</v>
      </c>
      <c r="N47" s="90">
        <v>10</v>
      </c>
      <c r="O47" s="90">
        <v>10</v>
      </c>
      <c r="P47" s="90">
        <v>10</v>
      </c>
      <c r="Q47" s="90">
        <v>10</v>
      </c>
      <c r="R47" s="90">
        <v>10</v>
      </c>
      <c r="S47" s="90">
        <v>10</v>
      </c>
      <c r="T47" s="90">
        <v>10</v>
      </c>
      <c r="U47" s="90">
        <v>9</v>
      </c>
      <c r="V47" s="90">
        <v>9</v>
      </c>
      <c r="W47" s="90">
        <v>9</v>
      </c>
      <c r="X47" s="90">
        <v>9</v>
      </c>
      <c r="Y47" s="90">
        <v>10</v>
      </c>
      <c r="Z47" s="90">
        <v>11</v>
      </c>
      <c r="AA47" s="90">
        <v>11</v>
      </c>
      <c r="AB47" s="90">
        <v>11</v>
      </c>
      <c r="AC47" s="90">
        <v>12</v>
      </c>
      <c r="AD47" s="90">
        <v>10</v>
      </c>
      <c r="AE47" s="90">
        <f>'4'!G2</f>
        <v>10</v>
      </c>
    </row>
    <row r="48" spans="1:32" x14ac:dyDescent="0.2">
      <c r="A48" s="27" t="str">
        <f>'12'!C2</f>
        <v>12.バルブ類</v>
      </c>
      <c r="B48" s="27">
        <v>2</v>
      </c>
      <c r="C48" s="27">
        <v>2</v>
      </c>
      <c r="D48" s="27">
        <v>2</v>
      </c>
      <c r="E48" s="27">
        <v>2</v>
      </c>
      <c r="F48" s="27">
        <v>2</v>
      </c>
      <c r="G48" s="27">
        <v>2</v>
      </c>
      <c r="H48" s="27">
        <v>2</v>
      </c>
      <c r="I48" s="27">
        <v>2</v>
      </c>
      <c r="J48" s="27">
        <v>2</v>
      </c>
      <c r="K48" s="27">
        <v>2</v>
      </c>
      <c r="L48" s="27">
        <v>2</v>
      </c>
      <c r="M48" s="27">
        <v>2</v>
      </c>
      <c r="N48" s="27">
        <v>2</v>
      </c>
      <c r="O48" s="27">
        <v>2</v>
      </c>
      <c r="P48" s="27">
        <v>2</v>
      </c>
      <c r="Q48" s="27">
        <v>2</v>
      </c>
      <c r="R48" s="27">
        <v>2</v>
      </c>
      <c r="S48" s="27">
        <v>2</v>
      </c>
      <c r="T48" s="27">
        <v>2</v>
      </c>
      <c r="U48" s="27">
        <v>2</v>
      </c>
      <c r="V48" s="27">
        <v>2</v>
      </c>
      <c r="W48" s="27">
        <v>2</v>
      </c>
      <c r="X48" s="27">
        <v>2</v>
      </c>
      <c r="Y48" s="27">
        <v>2</v>
      </c>
      <c r="Z48" s="27">
        <v>2</v>
      </c>
      <c r="AA48" s="27">
        <v>2</v>
      </c>
      <c r="AB48" s="27">
        <v>2</v>
      </c>
      <c r="AC48" s="27">
        <v>2</v>
      </c>
      <c r="AD48" s="27">
        <v>2</v>
      </c>
      <c r="AE48" s="27">
        <f>'12'!G2</f>
        <v>2</v>
      </c>
    </row>
    <row r="49" spans="1:33" x14ac:dyDescent="0.2">
      <c r="A49" s="27" t="str">
        <f>'6'!C2</f>
        <v>6.海水コシ器</v>
      </c>
      <c r="B49" s="90">
        <v>12</v>
      </c>
      <c r="C49" s="90">
        <v>12</v>
      </c>
      <c r="D49" s="90">
        <v>12</v>
      </c>
      <c r="E49" s="90">
        <v>12</v>
      </c>
      <c r="F49" s="90">
        <v>12</v>
      </c>
      <c r="G49" s="90">
        <v>13</v>
      </c>
      <c r="H49" s="90">
        <v>14</v>
      </c>
      <c r="I49" s="90">
        <v>14</v>
      </c>
      <c r="J49" s="90">
        <v>14</v>
      </c>
      <c r="K49" s="90">
        <v>13</v>
      </c>
      <c r="L49" s="90">
        <v>13</v>
      </c>
      <c r="M49" s="90">
        <v>14</v>
      </c>
      <c r="N49" s="90">
        <v>12</v>
      </c>
      <c r="O49" s="90">
        <v>12</v>
      </c>
      <c r="P49" s="90">
        <v>12</v>
      </c>
      <c r="Q49" s="90">
        <v>10</v>
      </c>
      <c r="R49" s="90">
        <v>12</v>
      </c>
      <c r="S49" s="90">
        <v>13</v>
      </c>
      <c r="T49" s="90">
        <v>14</v>
      </c>
      <c r="U49" s="90">
        <v>13</v>
      </c>
      <c r="V49" s="90">
        <v>13</v>
      </c>
      <c r="W49" s="90">
        <v>13</v>
      </c>
      <c r="X49" s="90">
        <v>14</v>
      </c>
      <c r="Y49" s="90">
        <v>14</v>
      </c>
      <c r="Z49" s="90">
        <v>15</v>
      </c>
      <c r="AA49" s="90">
        <v>15</v>
      </c>
      <c r="AB49" s="90">
        <v>16</v>
      </c>
      <c r="AC49" s="90">
        <v>15</v>
      </c>
      <c r="AD49" s="90">
        <v>14</v>
      </c>
      <c r="AE49" s="90">
        <f>'6'!G2</f>
        <v>13</v>
      </c>
    </row>
    <row r="50" spans="1:33" x14ac:dyDescent="0.2">
      <c r="A50" s="27" t="str">
        <f>'11'!C2</f>
        <v>11.シール類</v>
      </c>
      <c r="B50" s="105">
        <v>7</v>
      </c>
      <c r="C50" s="105">
        <v>6</v>
      </c>
      <c r="D50" s="105">
        <v>6</v>
      </c>
      <c r="E50" s="105">
        <v>6</v>
      </c>
      <c r="F50" s="105">
        <v>6</v>
      </c>
      <c r="G50" s="105">
        <v>9</v>
      </c>
      <c r="H50" s="105">
        <v>9</v>
      </c>
      <c r="I50" s="105">
        <v>9</v>
      </c>
      <c r="J50" s="105">
        <v>9</v>
      </c>
      <c r="K50" s="105">
        <v>9</v>
      </c>
      <c r="L50" s="105">
        <v>10</v>
      </c>
      <c r="M50" s="105">
        <v>10</v>
      </c>
      <c r="N50" s="105">
        <v>10</v>
      </c>
      <c r="O50" s="105">
        <v>10</v>
      </c>
      <c r="P50" s="105">
        <v>10</v>
      </c>
      <c r="Q50" s="105">
        <v>10</v>
      </c>
      <c r="R50" s="105">
        <v>10</v>
      </c>
      <c r="S50" s="105">
        <v>8</v>
      </c>
      <c r="T50" s="105">
        <v>8</v>
      </c>
      <c r="U50" s="105">
        <v>8</v>
      </c>
      <c r="V50" s="105">
        <v>8</v>
      </c>
      <c r="W50" s="105">
        <v>8</v>
      </c>
      <c r="X50" s="105">
        <v>8</v>
      </c>
      <c r="Y50" s="105">
        <v>8</v>
      </c>
      <c r="Z50" s="105">
        <v>8</v>
      </c>
      <c r="AA50" s="105">
        <v>8</v>
      </c>
      <c r="AB50" s="105">
        <v>8</v>
      </c>
      <c r="AC50" s="105">
        <v>8</v>
      </c>
      <c r="AD50" s="105">
        <v>8</v>
      </c>
      <c r="AE50" s="90">
        <f>'11'!G2</f>
        <v>7</v>
      </c>
    </row>
    <row r="51" spans="1:33" x14ac:dyDescent="0.2">
      <c r="A51" s="27" t="str">
        <f>'8'!C2</f>
        <v>8.ホース類</v>
      </c>
      <c r="B51" s="27">
        <v>5</v>
      </c>
      <c r="C51" s="27">
        <v>5</v>
      </c>
      <c r="D51" s="27">
        <v>7</v>
      </c>
      <c r="E51" s="27">
        <v>7</v>
      </c>
      <c r="F51" s="27">
        <v>7</v>
      </c>
      <c r="G51" s="27">
        <v>7</v>
      </c>
      <c r="H51" s="27">
        <v>7</v>
      </c>
      <c r="I51" s="27">
        <v>7</v>
      </c>
      <c r="J51" s="27">
        <v>7</v>
      </c>
      <c r="K51" s="27">
        <v>7</v>
      </c>
      <c r="L51" s="27">
        <v>7</v>
      </c>
      <c r="M51" s="27">
        <v>7</v>
      </c>
      <c r="N51" s="27">
        <v>6</v>
      </c>
      <c r="O51" s="27">
        <v>7</v>
      </c>
      <c r="P51" s="27">
        <v>7</v>
      </c>
      <c r="Q51" s="27">
        <v>6</v>
      </c>
      <c r="R51" s="27">
        <v>6</v>
      </c>
      <c r="S51" s="27">
        <v>6</v>
      </c>
      <c r="T51" s="27">
        <v>5</v>
      </c>
      <c r="U51" s="27">
        <v>5</v>
      </c>
      <c r="V51" s="27">
        <v>5</v>
      </c>
      <c r="W51" s="27">
        <v>5</v>
      </c>
      <c r="X51" s="27">
        <v>4</v>
      </c>
      <c r="Y51" s="27">
        <v>4</v>
      </c>
      <c r="Z51" s="27">
        <v>4</v>
      </c>
      <c r="AA51" s="27">
        <v>4</v>
      </c>
      <c r="AB51" s="27">
        <v>4</v>
      </c>
      <c r="AC51" s="27">
        <v>5</v>
      </c>
      <c r="AD51" s="27">
        <v>6</v>
      </c>
      <c r="AE51" s="90">
        <f>'8'!G2</f>
        <v>5</v>
      </c>
    </row>
    <row r="52" spans="1:33" x14ac:dyDescent="0.2">
      <c r="A52" s="27" t="str">
        <f>'10'!C2</f>
        <v>10.ミキシング</v>
      </c>
      <c r="B52" s="27">
        <v>4</v>
      </c>
      <c r="C52" s="27">
        <v>4</v>
      </c>
      <c r="D52" s="27">
        <v>4</v>
      </c>
      <c r="E52" s="27">
        <v>4</v>
      </c>
      <c r="F52" s="27">
        <v>4</v>
      </c>
      <c r="G52" s="27">
        <v>5</v>
      </c>
      <c r="H52" s="27">
        <v>5</v>
      </c>
      <c r="I52" s="27">
        <v>6</v>
      </c>
      <c r="J52" s="27">
        <v>6</v>
      </c>
      <c r="K52" s="27">
        <v>6</v>
      </c>
      <c r="L52" s="27">
        <v>5</v>
      </c>
      <c r="M52" s="27">
        <v>5</v>
      </c>
      <c r="N52" s="27">
        <v>5</v>
      </c>
      <c r="O52" s="27">
        <v>5</v>
      </c>
      <c r="P52" s="27">
        <v>5</v>
      </c>
      <c r="Q52" s="27">
        <v>4</v>
      </c>
      <c r="R52" s="27">
        <v>4</v>
      </c>
      <c r="S52" s="27">
        <v>4</v>
      </c>
      <c r="T52" s="27">
        <v>4</v>
      </c>
      <c r="U52" s="27">
        <v>5</v>
      </c>
      <c r="V52" s="27">
        <v>5</v>
      </c>
      <c r="W52" s="27">
        <v>5</v>
      </c>
      <c r="X52" s="27">
        <v>5</v>
      </c>
      <c r="Y52" s="27">
        <v>6</v>
      </c>
      <c r="Z52" s="27">
        <v>6</v>
      </c>
      <c r="AA52" s="27">
        <v>6</v>
      </c>
      <c r="AB52" s="27">
        <v>6</v>
      </c>
      <c r="AC52" s="27">
        <v>6</v>
      </c>
      <c r="AD52" s="27">
        <v>6</v>
      </c>
      <c r="AE52" s="90">
        <f>'10'!G2</f>
        <v>6</v>
      </c>
    </row>
    <row r="53" spans="1:33" x14ac:dyDescent="0.2">
      <c r="A53" s="73" t="str">
        <f>'9'!C2</f>
        <v>9.シールリング</v>
      </c>
      <c r="B53" s="90">
        <v>4</v>
      </c>
      <c r="C53" s="90">
        <v>4</v>
      </c>
      <c r="D53" s="90">
        <v>4</v>
      </c>
      <c r="E53" s="90">
        <v>5</v>
      </c>
      <c r="F53" s="90">
        <v>5</v>
      </c>
      <c r="G53" s="90">
        <v>5</v>
      </c>
      <c r="H53" s="90">
        <v>6</v>
      </c>
      <c r="I53" s="90">
        <v>4</v>
      </c>
      <c r="J53" s="90">
        <v>3</v>
      </c>
      <c r="K53" s="90">
        <v>3</v>
      </c>
      <c r="L53" s="90">
        <v>3</v>
      </c>
      <c r="M53" s="90">
        <v>3</v>
      </c>
      <c r="N53" s="90">
        <v>4</v>
      </c>
      <c r="O53" s="90">
        <v>5</v>
      </c>
      <c r="P53" s="90">
        <v>6</v>
      </c>
      <c r="Q53" s="90">
        <v>6</v>
      </c>
      <c r="R53" s="90">
        <v>6</v>
      </c>
      <c r="S53" s="90">
        <v>3</v>
      </c>
      <c r="T53" s="90">
        <v>4</v>
      </c>
      <c r="U53" s="90">
        <v>4</v>
      </c>
      <c r="V53" s="90">
        <v>4</v>
      </c>
      <c r="W53" s="90">
        <v>4</v>
      </c>
      <c r="X53" s="90">
        <v>4</v>
      </c>
      <c r="Y53" s="90">
        <v>3</v>
      </c>
      <c r="Z53" s="90">
        <v>5</v>
      </c>
      <c r="AA53" s="90">
        <v>5</v>
      </c>
      <c r="AB53" s="90">
        <v>5</v>
      </c>
      <c r="AC53" s="90">
        <v>5</v>
      </c>
      <c r="AD53" s="90">
        <v>5</v>
      </c>
      <c r="AE53" s="90">
        <f>'9'!G2</f>
        <v>5</v>
      </c>
    </row>
    <row r="54" spans="1:33" x14ac:dyDescent="0.2">
      <c r="A54" s="27" t="str">
        <f>'7'!C2</f>
        <v>7.ペラナット</v>
      </c>
      <c r="B54" s="27">
        <v>4</v>
      </c>
      <c r="C54" s="27">
        <v>4</v>
      </c>
      <c r="D54" s="27">
        <v>4</v>
      </c>
      <c r="E54" s="27">
        <v>4</v>
      </c>
      <c r="F54" s="27">
        <v>4</v>
      </c>
      <c r="G54" s="27">
        <v>4</v>
      </c>
      <c r="H54" s="27">
        <v>4</v>
      </c>
      <c r="I54" s="27">
        <v>4</v>
      </c>
      <c r="J54" s="27">
        <v>4</v>
      </c>
      <c r="K54" s="27">
        <v>4</v>
      </c>
      <c r="L54" s="27">
        <v>3</v>
      </c>
      <c r="M54" s="27">
        <v>3</v>
      </c>
      <c r="N54" s="27">
        <v>3</v>
      </c>
      <c r="O54" s="27">
        <v>3</v>
      </c>
      <c r="P54" s="27">
        <v>3</v>
      </c>
      <c r="Q54" s="27">
        <v>3</v>
      </c>
      <c r="R54" s="27">
        <v>3</v>
      </c>
      <c r="S54" s="27">
        <v>3</v>
      </c>
      <c r="T54" s="27">
        <v>3</v>
      </c>
      <c r="U54" s="27">
        <v>3</v>
      </c>
      <c r="V54" s="27">
        <v>3</v>
      </c>
      <c r="W54" s="27">
        <v>3</v>
      </c>
      <c r="X54" s="27">
        <v>3</v>
      </c>
      <c r="Y54" s="27">
        <v>3</v>
      </c>
      <c r="Z54" s="27">
        <v>3</v>
      </c>
      <c r="AA54" s="27">
        <v>3</v>
      </c>
      <c r="AB54" s="27">
        <v>3</v>
      </c>
      <c r="AC54" s="27">
        <v>3</v>
      </c>
      <c r="AD54" s="27">
        <v>3</v>
      </c>
      <c r="AE54" s="90">
        <f>'7'!G2</f>
        <v>3</v>
      </c>
    </row>
    <row r="55" spans="1:33" x14ac:dyDescent="0.2">
      <c r="A55" s="90" t="str">
        <f>'2'!C2</f>
        <v>2.ﾕﾆﾊﾞｰｻﾙ</v>
      </c>
      <c r="B55" s="27">
        <v>3</v>
      </c>
      <c r="C55" s="27">
        <v>3</v>
      </c>
      <c r="D55" s="27">
        <v>3</v>
      </c>
      <c r="E55" s="27">
        <v>3</v>
      </c>
      <c r="F55" s="27">
        <v>3</v>
      </c>
      <c r="G55" s="27">
        <v>4</v>
      </c>
      <c r="H55" s="27">
        <v>4</v>
      </c>
      <c r="I55" s="27">
        <v>1</v>
      </c>
      <c r="J55" s="27">
        <v>1</v>
      </c>
      <c r="K55" s="27">
        <v>0</v>
      </c>
      <c r="L55" s="27">
        <v>0</v>
      </c>
      <c r="M55" s="27">
        <v>0</v>
      </c>
      <c r="N55" s="27">
        <v>0</v>
      </c>
      <c r="O55" s="27">
        <v>0</v>
      </c>
      <c r="P55" s="27">
        <v>0</v>
      </c>
      <c r="Q55" s="27">
        <v>0</v>
      </c>
      <c r="R55" s="27">
        <v>0</v>
      </c>
      <c r="S55" s="27">
        <v>0</v>
      </c>
      <c r="T55" s="27">
        <v>0</v>
      </c>
      <c r="U55" s="27">
        <v>0</v>
      </c>
      <c r="V55" s="27">
        <v>1</v>
      </c>
      <c r="W55" s="27">
        <v>1</v>
      </c>
      <c r="X55" s="27">
        <v>1</v>
      </c>
      <c r="Y55" s="27">
        <v>1</v>
      </c>
      <c r="Z55" s="27">
        <v>1</v>
      </c>
      <c r="AA55" s="27">
        <v>1</v>
      </c>
      <c r="AB55" s="27">
        <v>1</v>
      </c>
      <c r="AC55" s="27">
        <v>1</v>
      </c>
      <c r="AD55" s="27">
        <v>1</v>
      </c>
      <c r="AE55" s="90">
        <f>'2'!G2</f>
        <v>1</v>
      </c>
      <c r="AG55" s="103"/>
    </row>
    <row r="56" spans="1:33" x14ac:dyDescent="0.2">
      <c r="A56" s="27" t="str">
        <f>'13'!C2</f>
        <v>13.亜鉛棒</v>
      </c>
      <c r="B56" s="27">
        <v>4</v>
      </c>
      <c r="C56" s="27">
        <v>4</v>
      </c>
      <c r="D56" s="27">
        <v>4</v>
      </c>
      <c r="E56" s="27">
        <v>4</v>
      </c>
      <c r="F56" s="27">
        <v>5</v>
      </c>
      <c r="G56" s="27">
        <v>5</v>
      </c>
      <c r="H56" s="27">
        <v>6</v>
      </c>
      <c r="I56" s="27">
        <v>6</v>
      </c>
      <c r="J56" s="27">
        <v>6</v>
      </c>
      <c r="K56" s="27">
        <v>6</v>
      </c>
      <c r="L56" s="27">
        <v>7</v>
      </c>
      <c r="M56" s="27">
        <v>7</v>
      </c>
      <c r="N56" s="27">
        <v>7</v>
      </c>
      <c r="O56" s="27">
        <v>7</v>
      </c>
      <c r="P56" s="27">
        <v>7</v>
      </c>
      <c r="Q56" s="27">
        <v>7</v>
      </c>
      <c r="R56" s="27">
        <v>7</v>
      </c>
      <c r="S56" s="27">
        <v>7</v>
      </c>
      <c r="T56" s="27">
        <v>7</v>
      </c>
      <c r="U56" s="27">
        <v>7</v>
      </c>
      <c r="V56" s="27">
        <v>7</v>
      </c>
      <c r="W56" s="27">
        <v>7</v>
      </c>
      <c r="X56" s="27">
        <v>7</v>
      </c>
      <c r="Y56" s="27">
        <v>6</v>
      </c>
      <c r="Z56" s="27">
        <v>6</v>
      </c>
      <c r="AA56" s="27">
        <v>6</v>
      </c>
      <c r="AB56" s="27">
        <v>6</v>
      </c>
      <c r="AC56" s="27">
        <v>6</v>
      </c>
      <c r="AD56" s="27">
        <v>7</v>
      </c>
      <c r="AE56" s="90">
        <f>'13'!G2</f>
        <v>8</v>
      </c>
    </row>
    <row r="57" spans="1:33" x14ac:dyDescent="0.2">
      <c r="A57" s="90" t="str">
        <f>'5'!C2</f>
        <v>5.シール類</v>
      </c>
      <c r="B57" s="27">
        <v>3</v>
      </c>
      <c r="C57" s="27">
        <v>1</v>
      </c>
      <c r="D57" s="27">
        <v>2</v>
      </c>
      <c r="E57" s="27">
        <v>2</v>
      </c>
      <c r="F57" s="27">
        <v>2</v>
      </c>
      <c r="G57" s="27">
        <v>3</v>
      </c>
      <c r="H57" s="27">
        <v>3</v>
      </c>
      <c r="I57" s="27">
        <v>1</v>
      </c>
      <c r="J57" s="27">
        <v>2</v>
      </c>
      <c r="K57" s="27">
        <v>2</v>
      </c>
      <c r="L57" s="27">
        <v>2</v>
      </c>
      <c r="M57" s="27">
        <v>2</v>
      </c>
      <c r="N57" s="27">
        <v>2</v>
      </c>
      <c r="O57" s="27">
        <v>2</v>
      </c>
      <c r="P57" s="27">
        <v>2</v>
      </c>
      <c r="Q57" s="27">
        <v>2</v>
      </c>
      <c r="R57" s="27">
        <v>3</v>
      </c>
      <c r="S57" s="27">
        <v>2</v>
      </c>
      <c r="T57" s="27">
        <v>3</v>
      </c>
      <c r="U57" s="27">
        <v>4</v>
      </c>
      <c r="V57" s="27">
        <v>4</v>
      </c>
      <c r="W57" s="27">
        <v>4</v>
      </c>
      <c r="X57" s="27">
        <v>4</v>
      </c>
      <c r="Y57" s="27">
        <v>3</v>
      </c>
      <c r="Z57" s="27">
        <v>3</v>
      </c>
      <c r="AA57" s="27">
        <v>3</v>
      </c>
      <c r="AB57" s="27">
        <v>3</v>
      </c>
      <c r="AC57" s="27">
        <v>2</v>
      </c>
      <c r="AD57" s="27">
        <v>2</v>
      </c>
      <c r="AE57" s="90">
        <f>'5'!G2</f>
        <v>2</v>
      </c>
    </row>
    <row r="58" spans="1:33" x14ac:dyDescent="0.2">
      <c r="A58" s="90" t="str">
        <f>'18'!C2</f>
        <v>18.ドラム</v>
      </c>
      <c r="B58" s="27">
        <v>0</v>
      </c>
      <c r="C58" s="27">
        <v>0</v>
      </c>
      <c r="D58" s="27">
        <v>0</v>
      </c>
      <c r="E58" s="27">
        <v>0</v>
      </c>
      <c r="F58" s="27">
        <v>0</v>
      </c>
      <c r="G58" s="27">
        <v>0</v>
      </c>
      <c r="H58" s="27">
        <v>0</v>
      </c>
      <c r="I58" s="27">
        <v>0</v>
      </c>
      <c r="J58" s="27">
        <v>0</v>
      </c>
      <c r="K58" s="27">
        <v>0</v>
      </c>
      <c r="L58" s="27">
        <v>0</v>
      </c>
      <c r="M58" s="27">
        <v>0</v>
      </c>
      <c r="N58" s="27">
        <v>0</v>
      </c>
      <c r="O58" s="27">
        <v>0</v>
      </c>
      <c r="P58" s="27">
        <v>0</v>
      </c>
      <c r="Q58" s="27">
        <v>0</v>
      </c>
      <c r="R58" s="27">
        <v>0</v>
      </c>
      <c r="S58" s="27">
        <v>0</v>
      </c>
      <c r="T58" s="27">
        <v>0</v>
      </c>
      <c r="U58" s="27">
        <v>0</v>
      </c>
      <c r="V58" s="27">
        <v>0</v>
      </c>
      <c r="W58" s="27">
        <v>0</v>
      </c>
      <c r="X58" s="27">
        <v>0</v>
      </c>
      <c r="Y58" s="27">
        <v>0</v>
      </c>
      <c r="Z58" s="27">
        <v>0</v>
      </c>
      <c r="AA58" s="27">
        <v>0</v>
      </c>
      <c r="AB58" s="27">
        <v>0</v>
      </c>
      <c r="AC58" s="27">
        <v>0</v>
      </c>
      <c r="AD58" s="27">
        <v>0</v>
      </c>
      <c r="AE58" s="27">
        <f>'18'!G2</f>
        <v>0</v>
      </c>
    </row>
    <row r="59" spans="1:33" x14ac:dyDescent="0.2">
      <c r="A59" s="27" t="str">
        <f>'14'!C2</f>
        <v>14.メタル</v>
      </c>
      <c r="B59" s="27">
        <v>4</v>
      </c>
      <c r="C59" s="27">
        <v>4</v>
      </c>
      <c r="D59" s="27">
        <v>4</v>
      </c>
      <c r="E59" s="27">
        <v>4</v>
      </c>
      <c r="F59" s="27">
        <v>4</v>
      </c>
      <c r="G59" s="27">
        <v>4</v>
      </c>
      <c r="H59" s="27">
        <v>4</v>
      </c>
      <c r="I59" s="27">
        <v>4</v>
      </c>
      <c r="J59" s="27">
        <v>4</v>
      </c>
      <c r="K59" s="27">
        <v>4</v>
      </c>
      <c r="L59" s="27">
        <v>4</v>
      </c>
      <c r="M59" s="27">
        <v>4</v>
      </c>
      <c r="N59" s="27">
        <v>4</v>
      </c>
      <c r="O59" s="27">
        <v>4</v>
      </c>
      <c r="P59" s="27">
        <v>4</v>
      </c>
      <c r="Q59" s="27">
        <v>4</v>
      </c>
      <c r="R59" s="27">
        <v>4</v>
      </c>
      <c r="S59" s="27">
        <v>4</v>
      </c>
      <c r="T59" s="27">
        <v>4</v>
      </c>
      <c r="U59" s="27">
        <v>4</v>
      </c>
      <c r="V59" s="27">
        <v>4</v>
      </c>
      <c r="W59" s="27">
        <v>4</v>
      </c>
      <c r="X59" s="27">
        <v>4</v>
      </c>
      <c r="Y59" s="27">
        <v>4</v>
      </c>
      <c r="Z59" s="27">
        <v>4</v>
      </c>
      <c r="AA59" s="27">
        <v>4</v>
      </c>
      <c r="AB59" s="27">
        <v>4</v>
      </c>
      <c r="AC59" s="27">
        <v>3</v>
      </c>
      <c r="AD59" s="27">
        <v>3</v>
      </c>
      <c r="AE59" s="90">
        <f>'14'!G2</f>
        <v>3</v>
      </c>
    </row>
    <row r="60" spans="1:33" x14ac:dyDescent="0.2">
      <c r="A60" s="27" t="str">
        <f>'15'!C2</f>
        <v>15.ポンプ</v>
      </c>
      <c r="B60" s="27">
        <v>1</v>
      </c>
      <c r="C60" s="27">
        <v>1</v>
      </c>
      <c r="D60" s="27">
        <v>1</v>
      </c>
      <c r="E60" s="27">
        <v>1</v>
      </c>
      <c r="F60" s="27">
        <v>1</v>
      </c>
      <c r="G60" s="27">
        <v>1</v>
      </c>
      <c r="H60" s="27">
        <v>1</v>
      </c>
      <c r="I60" s="27">
        <v>1</v>
      </c>
      <c r="J60" s="27">
        <v>1</v>
      </c>
      <c r="K60" s="27">
        <v>1</v>
      </c>
      <c r="L60" s="27">
        <v>1</v>
      </c>
      <c r="M60" s="27">
        <v>1</v>
      </c>
      <c r="N60" s="27">
        <v>1</v>
      </c>
      <c r="O60" s="27">
        <v>1</v>
      </c>
      <c r="P60" s="27">
        <v>1</v>
      </c>
      <c r="Q60" s="27">
        <v>1</v>
      </c>
      <c r="R60" s="27">
        <v>1</v>
      </c>
      <c r="S60" s="27">
        <v>1</v>
      </c>
      <c r="T60" s="27">
        <v>1</v>
      </c>
      <c r="U60" s="27">
        <v>1</v>
      </c>
      <c r="V60" s="27">
        <v>1</v>
      </c>
      <c r="W60" s="27">
        <v>1</v>
      </c>
      <c r="X60" s="27">
        <v>1</v>
      </c>
      <c r="Y60" s="27">
        <v>1</v>
      </c>
      <c r="Z60" s="27">
        <v>1</v>
      </c>
      <c r="AA60" s="27">
        <v>1</v>
      </c>
      <c r="AB60" s="27">
        <v>1</v>
      </c>
      <c r="AC60" s="27">
        <v>1</v>
      </c>
      <c r="AD60" s="27">
        <v>1</v>
      </c>
      <c r="AE60" s="27">
        <f>'15'!G2</f>
        <v>1</v>
      </c>
      <c r="AG60" s="103"/>
    </row>
    <row r="61" spans="1:33" x14ac:dyDescent="0.2">
      <c r="A61" s="89" t="str">
        <f>'1'!C2</f>
        <v>1.その他</v>
      </c>
      <c r="B61" s="27">
        <v>1</v>
      </c>
      <c r="C61" s="27">
        <v>1</v>
      </c>
      <c r="D61" s="27">
        <v>1</v>
      </c>
      <c r="E61" s="27">
        <v>1</v>
      </c>
      <c r="F61" s="27">
        <v>1</v>
      </c>
      <c r="G61" s="27">
        <v>1</v>
      </c>
      <c r="H61" s="27">
        <v>1</v>
      </c>
      <c r="I61" s="27">
        <v>1</v>
      </c>
      <c r="J61" s="27">
        <v>1</v>
      </c>
      <c r="K61" s="27">
        <v>1</v>
      </c>
      <c r="L61" s="27">
        <v>1</v>
      </c>
      <c r="M61" s="27">
        <v>1</v>
      </c>
      <c r="N61" s="27">
        <v>1</v>
      </c>
      <c r="O61" s="27">
        <v>1</v>
      </c>
      <c r="P61" s="27">
        <v>1</v>
      </c>
      <c r="Q61" s="27">
        <v>0</v>
      </c>
      <c r="R61" s="27">
        <v>0</v>
      </c>
      <c r="S61" s="27">
        <v>0</v>
      </c>
      <c r="T61" s="27">
        <v>0</v>
      </c>
      <c r="U61" s="27">
        <v>0</v>
      </c>
      <c r="V61" s="27">
        <v>0</v>
      </c>
      <c r="W61" s="27">
        <v>0</v>
      </c>
      <c r="X61" s="27">
        <v>0</v>
      </c>
      <c r="Y61" s="27">
        <v>0</v>
      </c>
      <c r="Z61" s="27">
        <v>0</v>
      </c>
      <c r="AA61" s="27">
        <v>0</v>
      </c>
      <c r="AB61" s="27">
        <v>0</v>
      </c>
      <c r="AC61" s="27">
        <v>0</v>
      </c>
      <c r="AD61" s="27">
        <v>0</v>
      </c>
      <c r="AE61" s="27">
        <f>'1'!G2</f>
        <v>0</v>
      </c>
    </row>
    <row r="62" spans="1:33" x14ac:dyDescent="0.2">
      <c r="AE62" s="123"/>
    </row>
    <row r="63" spans="1:33" x14ac:dyDescent="0.2">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c r="AA63" s="103"/>
      <c r="AB63" s="103"/>
      <c r="AC63" s="103"/>
      <c r="AD63" s="103"/>
    </row>
    <row r="64" spans="1:33" x14ac:dyDescent="0.2">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c r="AA64" s="103"/>
      <c r="AB64" s="103"/>
      <c r="AC64" s="103"/>
      <c r="AD64" s="103"/>
      <c r="AE64" s="26">
        <v>0</v>
      </c>
    </row>
    <row r="65" spans="2:30" x14ac:dyDescent="0.2">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c r="AA65" s="103"/>
      <c r="AB65" s="103"/>
      <c r="AC65" s="103"/>
      <c r="AD65" s="103"/>
    </row>
  </sheetData>
  <sortState xmlns:xlrd2="http://schemas.microsoft.com/office/spreadsheetml/2017/richdata2" ref="A44:AH60">
    <sortCondition descending="1" ref="AE44:AE60"/>
  </sortState>
  <phoneticPr fontId="9"/>
  <printOptions horizontalCentered="1"/>
  <pageMargins left="0.31496062992125984" right="0.31496062992125984" top="0.94488188976377963" bottom="0.35433070866141736" header="0.51181102362204722" footer="0.11811023622047245"/>
  <pageSetup paperSize="9" scale="67" orientation="landscape" r:id="rId1"/>
  <headerFooter>
    <oddHeader>&amp;R&amp;D</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033"/>
  <sheetViews>
    <sheetView zoomScaleNormal="100" workbookViewId="0">
      <pane ySplit="1" topLeftCell="A4015" activePane="bottomLeft" state="frozen"/>
      <selection pane="bottomLeft" activeCell="A4034" sqref="A4034:D8033"/>
    </sheetView>
  </sheetViews>
  <sheetFormatPr defaultColWidth="8.88671875" defaultRowHeight="13.2" x14ac:dyDescent="0.2"/>
  <cols>
    <col min="1" max="1" width="15.109375" bestFit="1" customWidth="1"/>
    <col min="2" max="2" width="48.109375" bestFit="1" customWidth="1"/>
    <col min="3" max="3" width="11.88671875" style="75" bestFit="1" customWidth="1"/>
    <col min="5" max="5" width="11.6640625" bestFit="1" customWidth="1"/>
    <col min="242" max="242" width="4.33203125" bestFit="1" customWidth="1"/>
    <col min="243" max="243" width="11.88671875" bestFit="1" customWidth="1"/>
    <col min="244" max="244" width="15.109375" bestFit="1" customWidth="1"/>
    <col min="245" max="245" width="48.109375" bestFit="1" customWidth="1"/>
    <col min="246" max="248" width="11.88671875" bestFit="1" customWidth="1"/>
    <col min="249" max="249" width="15.109375" bestFit="1" customWidth="1"/>
    <col min="250" max="250" width="17" bestFit="1" customWidth="1"/>
    <col min="251" max="251" width="21.33203125" bestFit="1" customWidth="1"/>
    <col min="252" max="254" width="27.33203125" bestFit="1" customWidth="1"/>
    <col min="255" max="256" width="28.6640625" bestFit="1" customWidth="1"/>
    <col min="498" max="498" width="4.33203125" bestFit="1" customWidth="1"/>
    <col min="499" max="499" width="11.88671875" bestFit="1" customWidth="1"/>
    <col min="500" max="500" width="15.109375" bestFit="1" customWidth="1"/>
    <col min="501" max="501" width="48.109375" bestFit="1" customWidth="1"/>
    <col min="502" max="504" width="11.88671875" bestFit="1" customWidth="1"/>
    <col min="505" max="505" width="15.109375" bestFit="1" customWidth="1"/>
    <col min="506" max="506" width="17" bestFit="1" customWidth="1"/>
    <col min="507" max="507" width="21.33203125" bestFit="1" customWidth="1"/>
    <col min="508" max="510" width="27.33203125" bestFit="1" customWidth="1"/>
    <col min="511" max="512" width="28.6640625" bestFit="1" customWidth="1"/>
    <col min="754" max="754" width="4.33203125" bestFit="1" customWidth="1"/>
    <col min="755" max="755" width="11.88671875" bestFit="1" customWidth="1"/>
    <col min="756" max="756" width="15.109375" bestFit="1" customWidth="1"/>
    <col min="757" max="757" width="48.109375" bestFit="1" customWidth="1"/>
    <col min="758" max="760" width="11.88671875" bestFit="1" customWidth="1"/>
    <col min="761" max="761" width="15.109375" bestFit="1" customWidth="1"/>
    <col min="762" max="762" width="17" bestFit="1" customWidth="1"/>
    <col min="763" max="763" width="21.33203125" bestFit="1" customWidth="1"/>
    <col min="764" max="766" width="27.33203125" bestFit="1" customWidth="1"/>
    <col min="767" max="768" width="28.6640625" bestFit="1" customWidth="1"/>
    <col min="1010" max="1010" width="4.33203125" bestFit="1" customWidth="1"/>
    <col min="1011" max="1011" width="11.88671875" bestFit="1" customWidth="1"/>
    <col min="1012" max="1012" width="15.109375" bestFit="1" customWidth="1"/>
    <col min="1013" max="1013" width="48.109375" bestFit="1" customWidth="1"/>
    <col min="1014" max="1016" width="11.88671875" bestFit="1" customWidth="1"/>
    <col min="1017" max="1017" width="15.109375" bestFit="1" customWidth="1"/>
    <col min="1018" max="1018" width="17" bestFit="1" customWidth="1"/>
    <col min="1019" max="1019" width="21.33203125" bestFit="1" customWidth="1"/>
    <col min="1020" max="1022" width="27.33203125" bestFit="1" customWidth="1"/>
    <col min="1023" max="1024" width="28.6640625" bestFit="1" customWidth="1"/>
    <col min="1266" max="1266" width="4.33203125" bestFit="1" customWidth="1"/>
    <col min="1267" max="1267" width="11.88671875" bestFit="1" customWidth="1"/>
    <col min="1268" max="1268" width="15.109375" bestFit="1" customWidth="1"/>
    <col min="1269" max="1269" width="48.109375" bestFit="1" customWidth="1"/>
    <col min="1270" max="1272" width="11.88671875" bestFit="1" customWidth="1"/>
    <col min="1273" max="1273" width="15.109375" bestFit="1" customWidth="1"/>
    <col min="1274" max="1274" width="17" bestFit="1" customWidth="1"/>
    <col min="1275" max="1275" width="21.33203125" bestFit="1" customWidth="1"/>
    <col min="1276" max="1278" width="27.33203125" bestFit="1" customWidth="1"/>
    <col min="1279" max="1280" width="28.6640625" bestFit="1" customWidth="1"/>
    <col min="1522" max="1522" width="4.33203125" bestFit="1" customWidth="1"/>
    <col min="1523" max="1523" width="11.88671875" bestFit="1" customWidth="1"/>
    <col min="1524" max="1524" width="15.109375" bestFit="1" customWidth="1"/>
    <col min="1525" max="1525" width="48.109375" bestFit="1" customWidth="1"/>
    <col min="1526" max="1528" width="11.88671875" bestFit="1" customWidth="1"/>
    <col min="1529" max="1529" width="15.109375" bestFit="1" customWidth="1"/>
    <col min="1530" max="1530" width="17" bestFit="1" customWidth="1"/>
    <col min="1531" max="1531" width="21.33203125" bestFit="1" customWidth="1"/>
    <col min="1532" max="1534" width="27.33203125" bestFit="1" customWidth="1"/>
    <col min="1535" max="1536" width="28.6640625" bestFit="1" customWidth="1"/>
    <col min="1778" max="1778" width="4.33203125" bestFit="1" customWidth="1"/>
    <col min="1779" max="1779" width="11.88671875" bestFit="1" customWidth="1"/>
    <col min="1780" max="1780" width="15.109375" bestFit="1" customWidth="1"/>
    <col min="1781" max="1781" width="48.109375" bestFit="1" customWidth="1"/>
    <col min="1782" max="1784" width="11.88671875" bestFit="1" customWidth="1"/>
    <col min="1785" max="1785" width="15.109375" bestFit="1" customWidth="1"/>
    <col min="1786" max="1786" width="17" bestFit="1" customWidth="1"/>
    <col min="1787" max="1787" width="21.33203125" bestFit="1" customWidth="1"/>
    <col min="1788" max="1790" width="27.33203125" bestFit="1" customWidth="1"/>
    <col min="1791" max="1792" width="28.6640625" bestFit="1" customWidth="1"/>
    <col min="2034" max="2034" width="4.33203125" bestFit="1" customWidth="1"/>
    <col min="2035" max="2035" width="11.88671875" bestFit="1" customWidth="1"/>
    <col min="2036" max="2036" width="15.109375" bestFit="1" customWidth="1"/>
    <col min="2037" max="2037" width="48.109375" bestFit="1" customWidth="1"/>
    <col min="2038" max="2040" width="11.88671875" bestFit="1" customWidth="1"/>
    <col min="2041" max="2041" width="15.109375" bestFit="1" customWidth="1"/>
    <col min="2042" max="2042" width="17" bestFit="1" customWidth="1"/>
    <col min="2043" max="2043" width="21.33203125" bestFit="1" customWidth="1"/>
    <col min="2044" max="2046" width="27.33203125" bestFit="1" customWidth="1"/>
    <col min="2047" max="2048" width="28.6640625" bestFit="1" customWidth="1"/>
    <col min="2290" max="2290" width="4.33203125" bestFit="1" customWidth="1"/>
    <col min="2291" max="2291" width="11.88671875" bestFit="1" customWidth="1"/>
    <col min="2292" max="2292" width="15.109375" bestFit="1" customWidth="1"/>
    <col min="2293" max="2293" width="48.109375" bestFit="1" customWidth="1"/>
    <col min="2294" max="2296" width="11.88671875" bestFit="1" customWidth="1"/>
    <col min="2297" max="2297" width="15.109375" bestFit="1" customWidth="1"/>
    <col min="2298" max="2298" width="17" bestFit="1" customWidth="1"/>
    <col min="2299" max="2299" width="21.33203125" bestFit="1" customWidth="1"/>
    <col min="2300" max="2302" width="27.33203125" bestFit="1" customWidth="1"/>
    <col min="2303" max="2304" width="28.6640625" bestFit="1" customWidth="1"/>
    <col min="2546" max="2546" width="4.33203125" bestFit="1" customWidth="1"/>
    <col min="2547" max="2547" width="11.88671875" bestFit="1" customWidth="1"/>
    <col min="2548" max="2548" width="15.109375" bestFit="1" customWidth="1"/>
    <col min="2549" max="2549" width="48.109375" bestFit="1" customWidth="1"/>
    <col min="2550" max="2552" width="11.88671875" bestFit="1" customWidth="1"/>
    <col min="2553" max="2553" width="15.109375" bestFit="1" customWidth="1"/>
    <col min="2554" max="2554" width="17" bestFit="1" customWidth="1"/>
    <col min="2555" max="2555" width="21.33203125" bestFit="1" customWidth="1"/>
    <col min="2556" max="2558" width="27.33203125" bestFit="1" customWidth="1"/>
    <col min="2559" max="2560" width="28.6640625" bestFit="1" customWidth="1"/>
    <col min="2802" max="2802" width="4.33203125" bestFit="1" customWidth="1"/>
    <col min="2803" max="2803" width="11.88671875" bestFit="1" customWidth="1"/>
    <col min="2804" max="2804" width="15.109375" bestFit="1" customWidth="1"/>
    <col min="2805" max="2805" width="48.109375" bestFit="1" customWidth="1"/>
    <col min="2806" max="2808" width="11.88671875" bestFit="1" customWidth="1"/>
    <col min="2809" max="2809" width="15.109375" bestFit="1" customWidth="1"/>
    <col min="2810" max="2810" width="17" bestFit="1" customWidth="1"/>
    <col min="2811" max="2811" width="21.33203125" bestFit="1" customWidth="1"/>
    <col min="2812" max="2814" width="27.33203125" bestFit="1" customWidth="1"/>
    <col min="2815" max="2816" width="28.6640625" bestFit="1" customWidth="1"/>
    <col min="3058" max="3058" width="4.33203125" bestFit="1" customWidth="1"/>
    <col min="3059" max="3059" width="11.88671875" bestFit="1" customWidth="1"/>
    <col min="3060" max="3060" width="15.109375" bestFit="1" customWidth="1"/>
    <col min="3061" max="3061" width="48.109375" bestFit="1" customWidth="1"/>
    <col min="3062" max="3064" width="11.88671875" bestFit="1" customWidth="1"/>
    <col min="3065" max="3065" width="15.109375" bestFit="1" customWidth="1"/>
    <col min="3066" max="3066" width="17" bestFit="1" customWidth="1"/>
    <col min="3067" max="3067" width="21.33203125" bestFit="1" customWidth="1"/>
    <col min="3068" max="3070" width="27.33203125" bestFit="1" customWidth="1"/>
    <col min="3071" max="3072" width="28.6640625" bestFit="1" customWidth="1"/>
    <col min="3314" max="3314" width="4.33203125" bestFit="1" customWidth="1"/>
    <col min="3315" max="3315" width="11.88671875" bestFit="1" customWidth="1"/>
    <col min="3316" max="3316" width="15.109375" bestFit="1" customWidth="1"/>
    <col min="3317" max="3317" width="48.109375" bestFit="1" customWidth="1"/>
    <col min="3318" max="3320" width="11.88671875" bestFit="1" customWidth="1"/>
    <col min="3321" max="3321" width="15.109375" bestFit="1" customWidth="1"/>
    <col min="3322" max="3322" width="17" bestFit="1" customWidth="1"/>
    <col min="3323" max="3323" width="21.33203125" bestFit="1" customWidth="1"/>
    <col min="3324" max="3326" width="27.33203125" bestFit="1" customWidth="1"/>
    <col min="3327" max="3328" width="28.6640625" bestFit="1" customWidth="1"/>
    <col min="3570" max="3570" width="4.33203125" bestFit="1" customWidth="1"/>
    <col min="3571" max="3571" width="11.88671875" bestFit="1" customWidth="1"/>
    <col min="3572" max="3572" width="15.109375" bestFit="1" customWidth="1"/>
    <col min="3573" max="3573" width="48.109375" bestFit="1" customWidth="1"/>
    <col min="3574" max="3576" width="11.88671875" bestFit="1" customWidth="1"/>
    <col min="3577" max="3577" width="15.109375" bestFit="1" customWidth="1"/>
    <col min="3578" max="3578" width="17" bestFit="1" customWidth="1"/>
    <col min="3579" max="3579" width="21.33203125" bestFit="1" customWidth="1"/>
    <col min="3580" max="3582" width="27.33203125" bestFit="1" customWidth="1"/>
    <col min="3583" max="3584" width="28.6640625" bestFit="1" customWidth="1"/>
    <col min="3826" max="3826" width="4.33203125" bestFit="1" customWidth="1"/>
    <col min="3827" max="3827" width="11.88671875" bestFit="1" customWidth="1"/>
    <col min="3828" max="3828" width="15.109375" bestFit="1" customWidth="1"/>
    <col min="3829" max="3829" width="48.109375" bestFit="1" customWidth="1"/>
    <col min="3830" max="3832" width="11.88671875" bestFit="1" customWidth="1"/>
    <col min="3833" max="3833" width="15.109375" bestFit="1" customWidth="1"/>
    <col min="3834" max="3834" width="17" bestFit="1" customWidth="1"/>
    <col min="3835" max="3835" width="21.33203125" bestFit="1" customWidth="1"/>
    <col min="3836" max="3838" width="27.33203125" bestFit="1" customWidth="1"/>
    <col min="3839" max="3840" width="28.6640625" bestFit="1" customWidth="1"/>
    <col min="4082" max="4082" width="4.33203125" bestFit="1" customWidth="1"/>
    <col min="4083" max="4083" width="11.88671875" bestFit="1" customWidth="1"/>
    <col min="4084" max="4084" width="15.109375" bestFit="1" customWidth="1"/>
    <col min="4085" max="4085" width="48.109375" bestFit="1" customWidth="1"/>
    <col min="4086" max="4088" width="11.88671875" bestFit="1" customWidth="1"/>
    <col min="4089" max="4089" width="15.109375" bestFit="1" customWidth="1"/>
    <col min="4090" max="4090" width="17" bestFit="1" customWidth="1"/>
    <col min="4091" max="4091" width="21.33203125" bestFit="1" customWidth="1"/>
    <col min="4092" max="4094" width="27.33203125" bestFit="1" customWidth="1"/>
    <col min="4095" max="4096" width="28.6640625" bestFit="1" customWidth="1"/>
    <col min="4338" max="4338" width="4.33203125" bestFit="1" customWidth="1"/>
    <col min="4339" max="4339" width="11.88671875" bestFit="1" customWidth="1"/>
    <col min="4340" max="4340" width="15.109375" bestFit="1" customWidth="1"/>
    <col min="4341" max="4341" width="48.109375" bestFit="1" customWidth="1"/>
    <col min="4342" max="4344" width="11.88671875" bestFit="1" customWidth="1"/>
    <col min="4345" max="4345" width="15.109375" bestFit="1" customWidth="1"/>
    <col min="4346" max="4346" width="17" bestFit="1" customWidth="1"/>
    <col min="4347" max="4347" width="21.33203125" bestFit="1" customWidth="1"/>
    <col min="4348" max="4350" width="27.33203125" bestFit="1" customWidth="1"/>
    <col min="4351" max="4352" width="28.6640625" bestFit="1" customWidth="1"/>
    <col min="4594" max="4594" width="4.33203125" bestFit="1" customWidth="1"/>
    <col min="4595" max="4595" width="11.88671875" bestFit="1" customWidth="1"/>
    <col min="4596" max="4596" width="15.109375" bestFit="1" customWidth="1"/>
    <col min="4597" max="4597" width="48.109375" bestFit="1" customWidth="1"/>
    <col min="4598" max="4600" width="11.88671875" bestFit="1" customWidth="1"/>
    <col min="4601" max="4601" width="15.109375" bestFit="1" customWidth="1"/>
    <col min="4602" max="4602" width="17" bestFit="1" customWidth="1"/>
    <col min="4603" max="4603" width="21.33203125" bestFit="1" customWidth="1"/>
    <col min="4604" max="4606" width="27.33203125" bestFit="1" customWidth="1"/>
    <col min="4607" max="4608" width="28.6640625" bestFit="1" customWidth="1"/>
    <col min="4850" max="4850" width="4.33203125" bestFit="1" customWidth="1"/>
    <col min="4851" max="4851" width="11.88671875" bestFit="1" customWidth="1"/>
    <col min="4852" max="4852" width="15.109375" bestFit="1" customWidth="1"/>
    <col min="4853" max="4853" width="48.109375" bestFit="1" customWidth="1"/>
    <col min="4854" max="4856" width="11.88671875" bestFit="1" customWidth="1"/>
    <col min="4857" max="4857" width="15.109375" bestFit="1" customWidth="1"/>
    <col min="4858" max="4858" width="17" bestFit="1" customWidth="1"/>
    <col min="4859" max="4859" width="21.33203125" bestFit="1" customWidth="1"/>
    <col min="4860" max="4862" width="27.33203125" bestFit="1" customWidth="1"/>
    <col min="4863" max="4864" width="28.6640625" bestFit="1" customWidth="1"/>
    <col min="5106" max="5106" width="4.33203125" bestFit="1" customWidth="1"/>
    <col min="5107" max="5107" width="11.88671875" bestFit="1" customWidth="1"/>
    <col min="5108" max="5108" width="15.109375" bestFit="1" customWidth="1"/>
    <col min="5109" max="5109" width="48.109375" bestFit="1" customWidth="1"/>
    <col min="5110" max="5112" width="11.88671875" bestFit="1" customWidth="1"/>
    <col min="5113" max="5113" width="15.109375" bestFit="1" customWidth="1"/>
    <col min="5114" max="5114" width="17" bestFit="1" customWidth="1"/>
    <col min="5115" max="5115" width="21.33203125" bestFit="1" customWidth="1"/>
    <col min="5116" max="5118" width="27.33203125" bestFit="1" customWidth="1"/>
    <col min="5119" max="5120" width="28.6640625" bestFit="1" customWidth="1"/>
    <col min="5362" max="5362" width="4.33203125" bestFit="1" customWidth="1"/>
    <col min="5363" max="5363" width="11.88671875" bestFit="1" customWidth="1"/>
    <col min="5364" max="5364" width="15.109375" bestFit="1" customWidth="1"/>
    <col min="5365" max="5365" width="48.109375" bestFit="1" customWidth="1"/>
    <col min="5366" max="5368" width="11.88671875" bestFit="1" customWidth="1"/>
    <col min="5369" max="5369" width="15.109375" bestFit="1" customWidth="1"/>
    <col min="5370" max="5370" width="17" bestFit="1" customWidth="1"/>
    <col min="5371" max="5371" width="21.33203125" bestFit="1" customWidth="1"/>
    <col min="5372" max="5374" width="27.33203125" bestFit="1" customWidth="1"/>
    <col min="5375" max="5376" width="28.6640625" bestFit="1" customWidth="1"/>
    <col min="5618" max="5618" width="4.33203125" bestFit="1" customWidth="1"/>
    <col min="5619" max="5619" width="11.88671875" bestFit="1" customWidth="1"/>
    <col min="5620" max="5620" width="15.109375" bestFit="1" customWidth="1"/>
    <col min="5621" max="5621" width="48.109375" bestFit="1" customWidth="1"/>
    <col min="5622" max="5624" width="11.88671875" bestFit="1" customWidth="1"/>
    <col min="5625" max="5625" width="15.109375" bestFit="1" customWidth="1"/>
    <col min="5626" max="5626" width="17" bestFit="1" customWidth="1"/>
    <col min="5627" max="5627" width="21.33203125" bestFit="1" customWidth="1"/>
    <col min="5628" max="5630" width="27.33203125" bestFit="1" customWidth="1"/>
    <col min="5631" max="5632" width="28.6640625" bestFit="1" customWidth="1"/>
    <col min="5874" max="5874" width="4.33203125" bestFit="1" customWidth="1"/>
    <col min="5875" max="5875" width="11.88671875" bestFit="1" customWidth="1"/>
    <col min="5876" max="5876" width="15.109375" bestFit="1" customWidth="1"/>
    <col min="5877" max="5877" width="48.109375" bestFit="1" customWidth="1"/>
    <col min="5878" max="5880" width="11.88671875" bestFit="1" customWidth="1"/>
    <col min="5881" max="5881" width="15.109375" bestFit="1" customWidth="1"/>
    <col min="5882" max="5882" width="17" bestFit="1" customWidth="1"/>
    <col min="5883" max="5883" width="21.33203125" bestFit="1" customWidth="1"/>
    <col min="5884" max="5886" width="27.33203125" bestFit="1" customWidth="1"/>
    <col min="5887" max="5888" width="28.6640625" bestFit="1" customWidth="1"/>
    <col min="6130" max="6130" width="4.33203125" bestFit="1" customWidth="1"/>
    <col min="6131" max="6131" width="11.88671875" bestFit="1" customWidth="1"/>
    <col min="6132" max="6132" width="15.109375" bestFit="1" customWidth="1"/>
    <col min="6133" max="6133" width="48.109375" bestFit="1" customWidth="1"/>
    <col min="6134" max="6136" width="11.88671875" bestFit="1" customWidth="1"/>
    <col min="6137" max="6137" width="15.109375" bestFit="1" customWidth="1"/>
    <col min="6138" max="6138" width="17" bestFit="1" customWidth="1"/>
    <col min="6139" max="6139" width="21.33203125" bestFit="1" customWidth="1"/>
    <col min="6140" max="6142" width="27.33203125" bestFit="1" customWidth="1"/>
    <col min="6143" max="6144" width="28.6640625" bestFit="1" customWidth="1"/>
    <col min="6386" max="6386" width="4.33203125" bestFit="1" customWidth="1"/>
    <col min="6387" max="6387" width="11.88671875" bestFit="1" customWidth="1"/>
    <col min="6388" max="6388" width="15.109375" bestFit="1" customWidth="1"/>
    <col min="6389" max="6389" width="48.109375" bestFit="1" customWidth="1"/>
    <col min="6390" max="6392" width="11.88671875" bestFit="1" customWidth="1"/>
    <col min="6393" max="6393" width="15.109375" bestFit="1" customWidth="1"/>
    <col min="6394" max="6394" width="17" bestFit="1" customWidth="1"/>
    <col min="6395" max="6395" width="21.33203125" bestFit="1" customWidth="1"/>
    <col min="6396" max="6398" width="27.33203125" bestFit="1" customWidth="1"/>
    <col min="6399" max="6400" width="28.6640625" bestFit="1" customWidth="1"/>
    <col min="6642" max="6642" width="4.33203125" bestFit="1" customWidth="1"/>
    <col min="6643" max="6643" width="11.88671875" bestFit="1" customWidth="1"/>
    <col min="6644" max="6644" width="15.109375" bestFit="1" customWidth="1"/>
    <col min="6645" max="6645" width="48.109375" bestFit="1" customWidth="1"/>
    <col min="6646" max="6648" width="11.88671875" bestFit="1" customWidth="1"/>
    <col min="6649" max="6649" width="15.109375" bestFit="1" customWidth="1"/>
    <col min="6650" max="6650" width="17" bestFit="1" customWidth="1"/>
    <col min="6651" max="6651" width="21.33203125" bestFit="1" customWidth="1"/>
    <col min="6652" max="6654" width="27.33203125" bestFit="1" customWidth="1"/>
    <col min="6655" max="6656" width="28.6640625" bestFit="1" customWidth="1"/>
    <col min="6898" max="6898" width="4.33203125" bestFit="1" customWidth="1"/>
    <col min="6899" max="6899" width="11.88671875" bestFit="1" customWidth="1"/>
    <col min="6900" max="6900" width="15.109375" bestFit="1" customWidth="1"/>
    <col min="6901" max="6901" width="48.109375" bestFit="1" customWidth="1"/>
    <col min="6902" max="6904" width="11.88671875" bestFit="1" customWidth="1"/>
    <col min="6905" max="6905" width="15.109375" bestFit="1" customWidth="1"/>
    <col min="6906" max="6906" width="17" bestFit="1" customWidth="1"/>
    <col min="6907" max="6907" width="21.33203125" bestFit="1" customWidth="1"/>
    <col min="6908" max="6910" width="27.33203125" bestFit="1" customWidth="1"/>
    <col min="6911" max="6912" width="28.6640625" bestFit="1" customWidth="1"/>
    <col min="7154" max="7154" width="4.33203125" bestFit="1" customWidth="1"/>
    <col min="7155" max="7155" width="11.88671875" bestFit="1" customWidth="1"/>
    <col min="7156" max="7156" width="15.109375" bestFit="1" customWidth="1"/>
    <col min="7157" max="7157" width="48.109375" bestFit="1" customWidth="1"/>
    <col min="7158" max="7160" width="11.88671875" bestFit="1" customWidth="1"/>
    <col min="7161" max="7161" width="15.109375" bestFit="1" customWidth="1"/>
    <col min="7162" max="7162" width="17" bestFit="1" customWidth="1"/>
    <col min="7163" max="7163" width="21.33203125" bestFit="1" customWidth="1"/>
    <col min="7164" max="7166" width="27.33203125" bestFit="1" customWidth="1"/>
    <col min="7167" max="7168" width="28.6640625" bestFit="1" customWidth="1"/>
    <col min="7410" max="7410" width="4.33203125" bestFit="1" customWidth="1"/>
    <col min="7411" max="7411" width="11.88671875" bestFit="1" customWidth="1"/>
    <col min="7412" max="7412" width="15.109375" bestFit="1" customWidth="1"/>
    <col min="7413" max="7413" width="48.109375" bestFit="1" customWidth="1"/>
    <col min="7414" max="7416" width="11.88671875" bestFit="1" customWidth="1"/>
    <col min="7417" max="7417" width="15.109375" bestFit="1" customWidth="1"/>
    <col min="7418" max="7418" width="17" bestFit="1" customWidth="1"/>
    <col min="7419" max="7419" width="21.33203125" bestFit="1" customWidth="1"/>
    <col min="7420" max="7422" width="27.33203125" bestFit="1" customWidth="1"/>
    <col min="7423" max="7424" width="28.6640625" bestFit="1" customWidth="1"/>
    <col min="7666" max="7666" width="4.33203125" bestFit="1" customWidth="1"/>
    <col min="7667" max="7667" width="11.88671875" bestFit="1" customWidth="1"/>
    <col min="7668" max="7668" width="15.109375" bestFit="1" customWidth="1"/>
    <col min="7669" max="7669" width="48.109375" bestFit="1" customWidth="1"/>
    <col min="7670" max="7672" width="11.88671875" bestFit="1" customWidth="1"/>
    <col min="7673" max="7673" width="15.109375" bestFit="1" customWidth="1"/>
    <col min="7674" max="7674" width="17" bestFit="1" customWidth="1"/>
    <col min="7675" max="7675" width="21.33203125" bestFit="1" customWidth="1"/>
    <col min="7676" max="7678" width="27.33203125" bestFit="1" customWidth="1"/>
    <col min="7679" max="7680" width="28.6640625" bestFit="1" customWidth="1"/>
    <col min="7922" max="7922" width="4.33203125" bestFit="1" customWidth="1"/>
    <col min="7923" max="7923" width="11.88671875" bestFit="1" customWidth="1"/>
    <col min="7924" max="7924" width="15.109375" bestFit="1" customWidth="1"/>
    <col min="7925" max="7925" width="48.109375" bestFit="1" customWidth="1"/>
    <col min="7926" max="7928" width="11.88671875" bestFit="1" customWidth="1"/>
    <col min="7929" max="7929" width="15.109375" bestFit="1" customWidth="1"/>
    <col min="7930" max="7930" width="17" bestFit="1" customWidth="1"/>
    <col min="7931" max="7931" width="21.33203125" bestFit="1" customWidth="1"/>
    <col min="7932" max="7934" width="27.33203125" bestFit="1" customWidth="1"/>
    <col min="7935" max="7936" width="28.6640625" bestFit="1" customWidth="1"/>
    <col min="8178" max="8178" width="4.33203125" bestFit="1" customWidth="1"/>
    <col min="8179" max="8179" width="11.88671875" bestFit="1" customWidth="1"/>
    <col min="8180" max="8180" width="15.109375" bestFit="1" customWidth="1"/>
    <col min="8181" max="8181" width="48.109375" bestFit="1" customWidth="1"/>
    <col min="8182" max="8184" width="11.88671875" bestFit="1" customWidth="1"/>
    <col min="8185" max="8185" width="15.109375" bestFit="1" customWidth="1"/>
    <col min="8186" max="8186" width="17" bestFit="1" customWidth="1"/>
    <col min="8187" max="8187" width="21.33203125" bestFit="1" customWidth="1"/>
    <col min="8188" max="8190" width="27.33203125" bestFit="1" customWidth="1"/>
    <col min="8191" max="8192" width="28.6640625" bestFit="1" customWidth="1"/>
    <col min="8434" max="8434" width="4.33203125" bestFit="1" customWidth="1"/>
    <col min="8435" max="8435" width="11.88671875" bestFit="1" customWidth="1"/>
    <col min="8436" max="8436" width="15.109375" bestFit="1" customWidth="1"/>
    <col min="8437" max="8437" width="48.109375" bestFit="1" customWidth="1"/>
    <col min="8438" max="8440" width="11.88671875" bestFit="1" customWidth="1"/>
    <col min="8441" max="8441" width="15.109375" bestFit="1" customWidth="1"/>
    <col min="8442" max="8442" width="17" bestFit="1" customWidth="1"/>
    <col min="8443" max="8443" width="21.33203125" bestFit="1" customWidth="1"/>
    <col min="8444" max="8446" width="27.33203125" bestFit="1" customWidth="1"/>
    <col min="8447" max="8448" width="28.6640625" bestFit="1" customWidth="1"/>
    <col min="8690" max="8690" width="4.33203125" bestFit="1" customWidth="1"/>
    <col min="8691" max="8691" width="11.88671875" bestFit="1" customWidth="1"/>
    <col min="8692" max="8692" width="15.109375" bestFit="1" customWidth="1"/>
    <col min="8693" max="8693" width="48.109375" bestFit="1" customWidth="1"/>
    <col min="8694" max="8696" width="11.88671875" bestFit="1" customWidth="1"/>
    <col min="8697" max="8697" width="15.109375" bestFit="1" customWidth="1"/>
    <col min="8698" max="8698" width="17" bestFit="1" customWidth="1"/>
    <col min="8699" max="8699" width="21.33203125" bestFit="1" customWidth="1"/>
    <col min="8700" max="8702" width="27.33203125" bestFit="1" customWidth="1"/>
    <col min="8703" max="8704" width="28.6640625" bestFit="1" customWidth="1"/>
    <col min="8946" max="8946" width="4.33203125" bestFit="1" customWidth="1"/>
    <col min="8947" max="8947" width="11.88671875" bestFit="1" customWidth="1"/>
    <col min="8948" max="8948" width="15.109375" bestFit="1" customWidth="1"/>
    <col min="8949" max="8949" width="48.109375" bestFit="1" customWidth="1"/>
    <col min="8950" max="8952" width="11.88671875" bestFit="1" customWidth="1"/>
    <col min="8953" max="8953" width="15.109375" bestFit="1" customWidth="1"/>
    <col min="8954" max="8954" width="17" bestFit="1" customWidth="1"/>
    <col min="8955" max="8955" width="21.33203125" bestFit="1" customWidth="1"/>
    <col min="8956" max="8958" width="27.33203125" bestFit="1" customWidth="1"/>
    <col min="8959" max="8960" width="28.6640625" bestFit="1" customWidth="1"/>
    <col min="9202" max="9202" width="4.33203125" bestFit="1" customWidth="1"/>
    <col min="9203" max="9203" width="11.88671875" bestFit="1" customWidth="1"/>
    <col min="9204" max="9204" width="15.109375" bestFit="1" customWidth="1"/>
    <col min="9205" max="9205" width="48.109375" bestFit="1" customWidth="1"/>
    <col min="9206" max="9208" width="11.88671875" bestFit="1" customWidth="1"/>
    <col min="9209" max="9209" width="15.109375" bestFit="1" customWidth="1"/>
    <col min="9210" max="9210" width="17" bestFit="1" customWidth="1"/>
    <col min="9211" max="9211" width="21.33203125" bestFit="1" customWidth="1"/>
    <col min="9212" max="9214" width="27.33203125" bestFit="1" customWidth="1"/>
    <col min="9215" max="9216" width="28.6640625" bestFit="1" customWidth="1"/>
    <col min="9458" max="9458" width="4.33203125" bestFit="1" customWidth="1"/>
    <col min="9459" max="9459" width="11.88671875" bestFit="1" customWidth="1"/>
    <col min="9460" max="9460" width="15.109375" bestFit="1" customWidth="1"/>
    <col min="9461" max="9461" width="48.109375" bestFit="1" customWidth="1"/>
    <col min="9462" max="9464" width="11.88671875" bestFit="1" customWidth="1"/>
    <col min="9465" max="9465" width="15.109375" bestFit="1" customWidth="1"/>
    <col min="9466" max="9466" width="17" bestFit="1" customWidth="1"/>
    <col min="9467" max="9467" width="21.33203125" bestFit="1" customWidth="1"/>
    <col min="9468" max="9470" width="27.33203125" bestFit="1" customWidth="1"/>
    <col min="9471" max="9472" width="28.6640625" bestFit="1" customWidth="1"/>
    <col min="9714" max="9714" width="4.33203125" bestFit="1" customWidth="1"/>
    <col min="9715" max="9715" width="11.88671875" bestFit="1" customWidth="1"/>
    <col min="9716" max="9716" width="15.109375" bestFit="1" customWidth="1"/>
    <col min="9717" max="9717" width="48.109375" bestFit="1" customWidth="1"/>
    <col min="9718" max="9720" width="11.88671875" bestFit="1" customWidth="1"/>
    <col min="9721" max="9721" width="15.109375" bestFit="1" customWidth="1"/>
    <col min="9722" max="9722" width="17" bestFit="1" customWidth="1"/>
    <col min="9723" max="9723" width="21.33203125" bestFit="1" customWidth="1"/>
    <col min="9724" max="9726" width="27.33203125" bestFit="1" customWidth="1"/>
    <col min="9727" max="9728" width="28.6640625" bestFit="1" customWidth="1"/>
    <col min="9970" max="9970" width="4.33203125" bestFit="1" customWidth="1"/>
    <col min="9971" max="9971" width="11.88671875" bestFit="1" customWidth="1"/>
    <col min="9972" max="9972" width="15.109375" bestFit="1" customWidth="1"/>
    <col min="9973" max="9973" width="48.109375" bestFit="1" customWidth="1"/>
    <col min="9974" max="9976" width="11.88671875" bestFit="1" customWidth="1"/>
    <col min="9977" max="9977" width="15.109375" bestFit="1" customWidth="1"/>
    <col min="9978" max="9978" width="17" bestFit="1" customWidth="1"/>
    <col min="9979" max="9979" width="21.33203125" bestFit="1" customWidth="1"/>
    <col min="9980" max="9982" width="27.33203125" bestFit="1" customWidth="1"/>
    <col min="9983" max="9984" width="28.6640625" bestFit="1" customWidth="1"/>
    <col min="10226" max="10226" width="4.33203125" bestFit="1" customWidth="1"/>
    <col min="10227" max="10227" width="11.88671875" bestFit="1" customWidth="1"/>
    <col min="10228" max="10228" width="15.109375" bestFit="1" customWidth="1"/>
    <col min="10229" max="10229" width="48.109375" bestFit="1" customWidth="1"/>
    <col min="10230" max="10232" width="11.88671875" bestFit="1" customWidth="1"/>
    <col min="10233" max="10233" width="15.109375" bestFit="1" customWidth="1"/>
    <col min="10234" max="10234" width="17" bestFit="1" customWidth="1"/>
    <col min="10235" max="10235" width="21.33203125" bestFit="1" customWidth="1"/>
    <col min="10236" max="10238" width="27.33203125" bestFit="1" customWidth="1"/>
    <col min="10239" max="10240" width="28.6640625" bestFit="1" customWidth="1"/>
    <col min="10482" max="10482" width="4.33203125" bestFit="1" customWidth="1"/>
    <col min="10483" max="10483" width="11.88671875" bestFit="1" customWidth="1"/>
    <col min="10484" max="10484" width="15.109375" bestFit="1" customWidth="1"/>
    <col min="10485" max="10485" width="48.109375" bestFit="1" customWidth="1"/>
    <col min="10486" max="10488" width="11.88671875" bestFit="1" customWidth="1"/>
    <col min="10489" max="10489" width="15.109375" bestFit="1" customWidth="1"/>
    <col min="10490" max="10490" width="17" bestFit="1" customWidth="1"/>
    <col min="10491" max="10491" width="21.33203125" bestFit="1" customWidth="1"/>
    <col min="10492" max="10494" width="27.33203125" bestFit="1" customWidth="1"/>
    <col min="10495" max="10496" width="28.6640625" bestFit="1" customWidth="1"/>
    <col min="10738" max="10738" width="4.33203125" bestFit="1" customWidth="1"/>
    <col min="10739" max="10739" width="11.88671875" bestFit="1" customWidth="1"/>
    <col min="10740" max="10740" width="15.109375" bestFit="1" customWidth="1"/>
    <col min="10741" max="10741" width="48.109375" bestFit="1" customWidth="1"/>
    <col min="10742" max="10744" width="11.88671875" bestFit="1" customWidth="1"/>
    <col min="10745" max="10745" width="15.109375" bestFit="1" customWidth="1"/>
    <col min="10746" max="10746" width="17" bestFit="1" customWidth="1"/>
    <col min="10747" max="10747" width="21.33203125" bestFit="1" customWidth="1"/>
    <col min="10748" max="10750" width="27.33203125" bestFit="1" customWidth="1"/>
    <col min="10751" max="10752" width="28.6640625" bestFit="1" customWidth="1"/>
    <col min="10994" max="10994" width="4.33203125" bestFit="1" customWidth="1"/>
    <col min="10995" max="10995" width="11.88671875" bestFit="1" customWidth="1"/>
    <col min="10996" max="10996" width="15.109375" bestFit="1" customWidth="1"/>
    <col min="10997" max="10997" width="48.109375" bestFit="1" customWidth="1"/>
    <col min="10998" max="11000" width="11.88671875" bestFit="1" customWidth="1"/>
    <col min="11001" max="11001" width="15.109375" bestFit="1" customWidth="1"/>
    <col min="11002" max="11002" width="17" bestFit="1" customWidth="1"/>
    <col min="11003" max="11003" width="21.33203125" bestFit="1" customWidth="1"/>
    <col min="11004" max="11006" width="27.33203125" bestFit="1" customWidth="1"/>
    <col min="11007" max="11008" width="28.6640625" bestFit="1" customWidth="1"/>
    <col min="11250" max="11250" width="4.33203125" bestFit="1" customWidth="1"/>
    <col min="11251" max="11251" width="11.88671875" bestFit="1" customWidth="1"/>
    <col min="11252" max="11252" width="15.109375" bestFit="1" customWidth="1"/>
    <col min="11253" max="11253" width="48.109375" bestFit="1" customWidth="1"/>
    <col min="11254" max="11256" width="11.88671875" bestFit="1" customWidth="1"/>
    <col min="11257" max="11257" width="15.109375" bestFit="1" customWidth="1"/>
    <col min="11258" max="11258" width="17" bestFit="1" customWidth="1"/>
    <col min="11259" max="11259" width="21.33203125" bestFit="1" customWidth="1"/>
    <col min="11260" max="11262" width="27.33203125" bestFit="1" customWidth="1"/>
    <col min="11263" max="11264" width="28.6640625" bestFit="1" customWidth="1"/>
    <col min="11506" max="11506" width="4.33203125" bestFit="1" customWidth="1"/>
    <col min="11507" max="11507" width="11.88671875" bestFit="1" customWidth="1"/>
    <col min="11508" max="11508" width="15.109375" bestFit="1" customWidth="1"/>
    <col min="11509" max="11509" width="48.109375" bestFit="1" customWidth="1"/>
    <col min="11510" max="11512" width="11.88671875" bestFit="1" customWidth="1"/>
    <col min="11513" max="11513" width="15.109375" bestFit="1" customWidth="1"/>
    <col min="11514" max="11514" width="17" bestFit="1" customWidth="1"/>
    <col min="11515" max="11515" width="21.33203125" bestFit="1" customWidth="1"/>
    <col min="11516" max="11518" width="27.33203125" bestFit="1" customWidth="1"/>
    <col min="11519" max="11520" width="28.6640625" bestFit="1" customWidth="1"/>
    <col min="11762" max="11762" width="4.33203125" bestFit="1" customWidth="1"/>
    <col min="11763" max="11763" width="11.88671875" bestFit="1" customWidth="1"/>
    <col min="11764" max="11764" width="15.109375" bestFit="1" customWidth="1"/>
    <col min="11765" max="11765" width="48.109375" bestFit="1" customWidth="1"/>
    <col min="11766" max="11768" width="11.88671875" bestFit="1" customWidth="1"/>
    <col min="11769" max="11769" width="15.109375" bestFit="1" customWidth="1"/>
    <col min="11770" max="11770" width="17" bestFit="1" customWidth="1"/>
    <col min="11771" max="11771" width="21.33203125" bestFit="1" customWidth="1"/>
    <col min="11772" max="11774" width="27.33203125" bestFit="1" customWidth="1"/>
    <col min="11775" max="11776" width="28.6640625" bestFit="1" customWidth="1"/>
    <col min="12018" max="12018" width="4.33203125" bestFit="1" customWidth="1"/>
    <col min="12019" max="12019" width="11.88671875" bestFit="1" customWidth="1"/>
    <col min="12020" max="12020" width="15.109375" bestFit="1" customWidth="1"/>
    <col min="12021" max="12021" width="48.109375" bestFit="1" customWidth="1"/>
    <col min="12022" max="12024" width="11.88671875" bestFit="1" customWidth="1"/>
    <col min="12025" max="12025" width="15.109375" bestFit="1" customWidth="1"/>
    <col min="12026" max="12026" width="17" bestFit="1" customWidth="1"/>
    <col min="12027" max="12027" width="21.33203125" bestFit="1" customWidth="1"/>
    <col min="12028" max="12030" width="27.33203125" bestFit="1" customWidth="1"/>
    <col min="12031" max="12032" width="28.6640625" bestFit="1" customWidth="1"/>
    <col min="12274" max="12274" width="4.33203125" bestFit="1" customWidth="1"/>
    <col min="12275" max="12275" width="11.88671875" bestFit="1" customWidth="1"/>
    <col min="12276" max="12276" width="15.109375" bestFit="1" customWidth="1"/>
    <col min="12277" max="12277" width="48.109375" bestFit="1" customWidth="1"/>
    <col min="12278" max="12280" width="11.88671875" bestFit="1" customWidth="1"/>
    <col min="12281" max="12281" width="15.109375" bestFit="1" customWidth="1"/>
    <col min="12282" max="12282" width="17" bestFit="1" customWidth="1"/>
    <col min="12283" max="12283" width="21.33203125" bestFit="1" customWidth="1"/>
    <col min="12284" max="12286" width="27.33203125" bestFit="1" customWidth="1"/>
    <col min="12287" max="12288" width="28.6640625" bestFit="1" customWidth="1"/>
    <col min="12530" max="12530" width="4.33203125" bestFit="1" customWidth="1"/>
    <col min="12531" max="12531" width="11.88671875" bestFit="1" customWidth="1"/>
    <col min="12532" max="12532" width="15.109375" bestFit="1" customWidth="1"/>
    <col min="12533" max="12533" width="48.109375" bestFit="1" customWidth="1"/>
    <col min="12534" max="12536" width="11.88671875" bestFit="1" customWidth="1"/>
    <col min="12537" max="12537" width="15.109375" bestFit="1" customWidth="1"/>
    <col min="12538" max="12538" width="17" bestFit="1" customWidth="1"/>
    <col min="12539" max="12539" width="21.33203125" bestFit="1" customWidth="1"/>
    <col min="12540" max="12542" width="27.33203125" bestFit="1" customWidth="1"/>
    <col min="12543" max="12544" width="28.6640625" bestFit="1" customWidth="1"/>
    <col min="12786" max="12786" width="4.33203125" bestFit="1" customWidth="1"/>
    <col min="12787" max="12787" width="11.88671875" bestFit="1" customWidth="1"/>
    <col min="12788" max="12788" width="15.109375" bestFit="1" customWidth="1"/>
    <col min="12789" max="12789" width="48.109375" bestFit="1" customWidth="1"/>
    <col min="12790" max="12792" width="11.88671875" bestFit="1" customWidth="1"/>
    <col min="12793" max="12793" width="15.109375" bestFit="1" customWidth="1"/>
    <col min="12794" max="12794" width="17" bestFit="1" customWidth="1"/>
    <col min="12795" max="12795" width="21.33203125" bestFit="1" customWidth="1"/>
    <col min="12796" max="12798" width="27.33203125" bestFit="1" customWidth="1"/>
    <col min="12799" max="12800" width="28.6640625" bestFit="1" customWidth="1"/>
    <col min="13042" max="13042" width="4.33203125" bestFit="1" customWidth="1"/>
    <col min="13043" max="13043" width="11.88671875" bestFit="1" customWidth="1"/>
    <col min="13044" max="13044" width="15.109375" bestFit="1" customWidth="1"/>
    <col min="13045" max="13045" width="48.109375" bestFit="1" customWidth="1"/>
    <col min="13046" max="13048" width="11.88671875" bestFit="1" customWidth="1"/>
    <col min="13049" max="13049" width="15.109375" bestFit="1" customWidth="1"/>
    <col min="13050" max="13050" width="17" bestFit="1" customWidth="1"/>
    <col min="13051" max="13051" width="21.33203125" bestFit="1" customWidth="1"/>
    <col min="13052" max="13054" width="27.33203125" bestFit="1" customWidth="1"/>
    <col min="13055" max="13056" width="28.6640625" bestFit="1" customWidth="1"/>
    <col min="13298" max="13298" width="4.33203125" bestFit="1" customWidth="1"/>
    <col min="13299" max="13299" width="11.88671875" bestFit="1" customWidth="1"/>
    <col min="13300" max="13300" width="15.109375" bestFit="1" customWidth="1"/>
    <col min="13301" max="13301" width="48.109375" bestFit="1" customWidth="1"/>
    <col min="13302" max="13304" width="11.88671875" bestFit="1" customWidth="1"/>
    <col min="13305" max="13305" width="15.109375" bestFit="1" customWidth="1"/>
    <col min="13306" max="13306" width="17" bestFit="1" customWidth="1"/>
    <col min="13307" max="13307" width="21.33203125" bestFit="1" customWidth="1"/>
    <col min="13308" max="13310" width="27.33203125" bestFit="1" customWidth="1"/>
    <col min="13311" max="13312" width="28.6640625" bestFit="1" customWidth="1"/>
    <col min="13554" max="13554" width="4.33203125" bestFit="1" customWidth="1"/>
    <col min="13555" max="13555" width="11.88671875" bestFit="1" customWidth="1"/>
    <col min="13556" max="13556" width="15.109375" bestFit="1" customWidth="1"/>
    <col min="13557" max="13557" width="48.109375" bestFit="1" customWidth="1"/>
    <col min="13558" max="13560" width="11.88671875" bestFit="1" customWidth="1"/>
    <col min="13561" max="13561" width="15.109375" bestFit="1" customWidth="1"/>
    <col min="13562" max="13562" width="17" bestFit="1" customWidth="1"/>
    <col min="13563" max="13563" width="21.33203125" bestFit="1" customWidth="1"/>
    <col min="13564" max="13566" width="27.33203125" bestFit="1" customWidth="1"/>
    <col min="13567" max="13568" width="28.6640625" bestFit="1" customWidth="1"/>
    <col min="13810" max="13810" width="4.33203125" bestFit="1" customWidth="1"/>
    <col min="13811" max="13811" width="11.88671875" bestFit="1" customWidth="1"/>
    <col min="13812" max="13812" width="15.109375" bestFit="1" customWidth="1"/>
    <col min="13813" max="13813" width="48.109375" bestFit="1" customWidth="1"/>
    <col min="13814" max="13816" width="11.88671875" bestFit="1" customWidth="1"/>
    <col min="13817" max="13817" width="15.109375" bestFit="1" customWidth="1"/>
    <col min="13818" max="13818" width="17" bestFit="1" customWidth="1"/>
    <col min="13819" max="13819" width="21.33203125" bestFit="1" customWidth="1"/>
    <col min="13820" max="13822" width="27.33203125" bestFit="1" customWidth="1"/>
    <col min="13823" max="13824" width="28.6640625" bestFit="1" customWidth="1"/>
    <col min="14066" max="14066" width="4.33203125" bestFit="1" customWidth="1"/>
    <col min="14067" max="14067" width="11.88671875" bestFit="1" customWidth="1"/>
    <col min="14068" max="14068" width="15.109375" bestFit="1" customWidth="1"/>
    <col min="14069" max="14069" width="48.109375" bestFit="1" customWidth="1"/>
    <col min="14070" max="14072" width="11.88671875" bestFit="1" customWidth="1"/>
    <col min="14073" max="14073" width="15.109375" bestFit="1" customWidth="1"/>
    <col min="14074" max="14074" width="17" bestFit="1" customWidth="1"/>
    <col min="14075" max="14075" width="21.33203125" bestFit="1" customWidth="1"/>
    <col min="14076" max="14078" width="27.33203125" bestFit="1" customWidth="1"/>
    <col min="14079" max="14080" width="28.6640625" bestFit="1" customWidth="1"/>
    <col min="14322" max="14322" width="4.33203125" bestFit="1" customWidth="1"/>
    <col min="14323" max="14323" width="11.88671875" bestFit="1" customWidth="1"/>
    <col min="14324" max="14324" width="15.109375" bestFit="1" customWidth="1"/>
    <col min="14325" max="14325" width="48.109375" bestFit="1" customWidth="1"/>
    <col min="14326" max="14328" width="11.88671875" bestFit="1" customWidth="1"/>
    <col min="14329" max="14329" width="15.109375" bestFit="1" customWidth="1"/>
    <col min="14330" max="14330" width="17" bestFit="1" customWidth="1"/>
    <col min="14331" max="14331" width="21.33203125" bestFit="1" customWidth="1"/>
    <col min="14332" max="14334" width="27.33203125" bestFit="1" customWidth="1"/>
    <col min="14335" max="14336" width="28.6640625" bestFit="1" customWidth="1"/>
    <col min="14578" max="14578" width="4.33203125" bestFit="1" customWidth="1"/>
    <col min="14579" max="14579" width="11.88671875" bestFit="1" customWidth="1"/>
    <col min="14580" max="14580" width="15.109375" bestFit="1" customWidth="1"/>
    <col min="14581" max="14581" width="48.109375" bestFit="1" customWidth="1"/>
    <col min="14582" max="14584" width="11.88671875" bestFit="1" customWidth="1"/>
    <col min="14585" max="14585" width="15.109375" bestFit="1" customWidth="1"/>
    <col min="14586" max="14586" width="17" bestFit="1" customWidth="1"/>
    <col min="14587" max="14587" width="21.33203125" bestFit="1" customWidth="1"/>
    <col min="14588" max="14590" width="27.33203125" bestFit="1" customWidth="1"/>
    <col min="14591" max="14592" width="28.6640625" bestFit="1" customWidth="1"/>
    <col min="14834" max="14834" width="4.33203125" bestFit="1" customWidth="1"/>
    <col min="14835" max="14835" width="11.88671875" bestFit="1" customWidth="1"/>
    <col min="14836" max="14836" width="15.109375" bestFit="1" customWidth="1"/>
    <col min="14837" max="14837" width="48.109375" bestFit="1" customWidth="1"/>
    <col min="14838" max="14840" width="11.88671875" bestFit="1" customWidth="1"/>
    <col min="14841" max="14841" width="15.109375" bestFit="1" customWidth="1"/>
    <col min="14842" max="14842" width="17" bestFit="1" customWidth="1"/>
    <col min="14843" max="14843" width="21.33203125" bestFit="1" customWidth="1"/>
    <col min="14844" max="14846" width="27.33203125" bestFit="1" customWidth="1"/>
    <col min="14847" max="14848" width="28.6640625" bestFit="1" customWidth="1"/>
    <col min="15090" max="15090" width="4.33203125" bestFit="1" customWidth="1"/>
    <col min="15091" max="15091" width="11.88671875" bestFit="1" customWidth="1"/>
    <col min="15092" max="15092" width="15.109375" bestFit="1" customWidth="1"/>
    <col min="15093" max="15093" width="48.109375" bestFit="1" customWidth="1"/>
    <col min="15094" max="15096" width="11.88671875" bestFit="1" customWidth="1"/>
    <col min="15097" max="15097" width="15.109375" bestFit="1" customWidth="1"/>
    <col min="15098" max="15098" width="17" bestFit="1" customWidth="1"/>
    <col min="15099" max="15099" width="21.33203125" bestFit="1" customWidth="1"/>
    <col min="15100" max="15102" width="27.33203125" bestFit="1" customWidth="1"/>
    <col min="15103" max="15104" width="28.6640625" bestFit="1" customWidth="1"/>
    <col min="15346" max="15346" width="4.33203125" bestFit="1" customWidth="1"/>
    <col min="15347" max="15347" width="11.88671875" bestFit="1" customWidth="1"/>
    <col min="15348" max="15348" width="15.109375" bestFit="1" customWidth="1"/>
    <col min="15349" max="15349" width="48.109375" bestFit="1" customWidth="1"/>
    <col min="15350" max="15352" width="11.88671875" bestFit="1" customWidth="1"/>
    <col min="15353" max="15353" width="15.109375" bestFit="1" customWidth="1"/>
    <col min="15354" max="15354" width="17" bestFit="1" customWidth="1"/>
    <col min="15355" max="15355" width="21.33203125" bestFit="1" customWidth="1"/>
    <col min="15356" max="15358" width="27.33203125" bestFit="1" customWidth="1"/>
    <col min="15359" max="15360" width="28.6640625" bestFit="1" customWidth="1"/>
    <col min="15602" max="15602" width="4.33203125" bestFit="1" customWidth="1"/>
    <col min="15603" max="15603" width="11.88671875" bestFit="1" customWidth="1"/>
    <col min="15604" max="15604" width="15.109375" bestFit="1" customWidth="1"/>
    <col min="15605" max="15605" width="48.109375" bestFit="1" customWidth="1"/>
    <col min="15606" max="15608" width="11.88671875" bestFit="1" customWidth="1"/>
    <col min="15609" max="15609" width="15.109375" bestFit="1" customWidth="1"/>
    <col min="15610" max="15610" width="17" bestFit="1" customWidth="1"/>
    <col min="15611" max="15611" width="21.33203125" bestFit="1" customWidth="1"/>
    <col min="15612" max="15614" width="27.33203125" bestFit="1" customWidth="1"/>
    <col min="15615" max="15616" width="28.6640625" bestFit="1" customWidth="1"/>
    <col min="15858" max="15858" width="4.33203125" bestFit="1" customWidth="1"/>
    <col min="15859" max="15859" width="11.88671875" bestFit="1" customWidth="1"/>
    <col min="15860" max="15860" width="15.109375" bestFit="1" customWidth="1"/>
    <col min="15861" max="15861" width="48.109375" bestFit="1" customWidth="1"/>
    <col min="15862" max="15864" width="11.88671875" bestFit="1" customWidth="1"/>
    <col min="15865" max="15865" width="15.109375" bestFit="1" customWidth="1"/>
    <col min="15866" max="15866" width="17" bestFit="1" customWidth="1"/>
    <col min="15867" max="15867" width="21.33203125" bestFit="1" customWidth="1"/>
    <col min="15868" max="15870" width="27.33203125" bestFit="1" customWidth="1"/>
    <col min="15871" max="15872" width="28.6640625" bestFit="1" customWidth="1"/>
    <col min="16114" max="16114" width="4.33203125" bestFit="1" customWidth="1"/>
    <col min="16115" max="16115" width="11.88671875" bestFit="1" customWidth="1"/>
    <col min="16116" max="16116" width="15.109375" bestFit="1" customWidth="1"/>
    <col min="16117" max="16117" width="48.109375" bestFit="1" customWidth="1"/>
    <col min="16118" max="16120" width="11.88671875" bestFit="1" customWidth="1"/>
    <col min="16121" max="16121" width="15.109375" bestFit="1" customWidth="1"/>
    <col min="16122" max="16122" width="17" bestFit="1" customWidth="1"/>
    <col min="16123" max="16123" width="21.33203125" bestFit="1" customWidth="1"/>
    <col min="16124" max="16126" width="27.33203125" bestFit="1" customWidth="1"/>
    <col min="16127" max="16128" width="28.6640625" bestFit="1" customWidth="1"/>
  </cols>
  <sheetData>
    <row r="1" spans="1:5" s="2" customFormat="1" x14ac:dyDescent="0.2">
      <c r="A1" s="1" t="s">
        <v>0</v>
      </c>
      <c r="B1" s="1" t="s">
        <v>1</v>
      </c>
      <c r="C1" s="74" t="s">
        <v>2</v>
      </c>
      <c r="D1" s="1" t="s">
        <v>977</v>
      </c>
    </row>
    <row r="2" spans="1:5" s="70" customFormat="1" x14ac:dyDescent="0.2">
      <c r="A2" s="81" t="s">
        <v>3057</v>
      </c>
      <c r="B2" s="81"/>
      <c r="C2" s="81"/>
      <c r="D2" s="81"/>
    </row>
    <row r="3" spans="1:5" x14ac:dyDescent="0.2">
      <c r="A3" s="79" t="s">
        <v>5578</v>
      </c>
      <c r="B3" s="79" t="s">
        <v>3646</v>
      </c>
      <c r="C3" s="79">
        <v>0</v>
      </c>
      <c r="D3" s="79">
        <v>10</v>
      </c>
      <c r="E3" s="88"/>
    </row>
    <row r="4" spans="1:5" x14ac:dyDescent="0.2">
      <c r="A4" s="79" t="s">
        <v>5579</v>
      </c>
      <c r="B4" s="79" t="s">
        <v>5580</v>
      </c>
      <c r="C4" s="79">
        <v>20</v>
      </c>
      <c r="D4" s="79">
        <v>8</v>
      </c>
      <c r="E4" s="88"/>
    </row>
    <row r="5" spans="1:5" x14ac:dyDescent="0.2">
      <c r="A5" s="79" t="s">
        <v>5581</v>
      </c>
      <c r="B5" s="79" t="s">
        <v>5582</v>
      </c>
      <c r="C5" s="79">
        <v>0</v>
      </c>
      <c r="D5" s="79">
        <v>12</v>
      </c>
      <c r="E5" s="88"/>
    </row>
    <row r="6" spans="1:5" x14ac:dyDescent="0.2">
      <c r="A6" s="79" t="s">
        <v>5583</v>
      </c>
      <c r="B6" s="79" t="s">
        <v>5584</v>
      </c>
      <c r="C6" s="79">
        <v>5</v>
      </c>
      <c r="D6" s="79">
        <v>2</v>
      </c>
      <c r="E6" s="88"/>
    </row>
    <row r="7" spans="1:5" x14ac:dyDescent="0.2">
      <c r="A7" s="79" t="s">
        <v>5585</v>
      </c>
      <c r="B7" s="79" t="s">
        <v>5586</v>
      </c>
      <c r="C7" s="79">
        <v>6</v>
      </c>
      <c r="D7" s="79">
        <v>1</v>
      </c>
      <c r="E7" s="88"/>
    </row>
    <row r="8" spans="1:5" x14ac:dyDescent="0.2">
      <c r="A8" s="79" t="s">
        <v>5587</v>
      </c>
      <c r="B8" s="79" t="s">
        <v>5588</v>
      </c>
      <c r="C8" s="79">
        <v>1</v>
      </c>
      <c r="D8" s="79">
        <v>0</v>
      </c>
      <c r="E8" s="88"/>
    </row>
    <row r="9" spans="1:5" x14ac:dyDescent="0.2">
      <c r="A9" s="79" t="s">
        <v>5589</v>
      </c>
      <c r="B9" s="79" t="s">
        <v>5590</v>
      </c>
      <c r="C9" s="79">
        <v>1</v>
      </c>
      <c r="D9" s="79">
        <v>0</v>
      </c>
      <c r="E9" s="88"/>
    </row>
    <row r="10" spans="1:5" x14ac:dyDescent="0.2">
      <c r="A10" s="79" t="s">
        <v>5591</v>
      </c>
      <c r="B10" s="79" t="s">
        <v>5592</v>
      </c>
      <c r="C10" s="79">
        <v>4</v>
      </c>
      <c r="D10" s="79">
        <v>1</v>
      </c>
      <c r="E10" s="88"/>
    </row>
    <row r="11" spans="1:5" x14ac:dyDescent="0.2">
      <c r="A11" s="79" t="s">
        <v>5593</v>
      </c>
      <c r="B11" s="79" t="s">
        <v>5594</v>
      </c>
      <c r="C11" s="79">
        <v>77</v>
      </c>
      <c r="D11" s="79">
        <v>1</v>
      </c>
      <c r="E11" s="88"/>
    </row>
    <row r="12" spans="1:5" x14ac:dyDescent="0.2">
      <c r="A12" s="79" t="s">
        <v>5595</v>
      </c>
      <c r="B12" s="79" t="s">
        <v>5596</v>
      </c>
      <c r="C12" s="79">
        <v>7</v>
      </c>
      <c r="D12" s="79">
        <v>1</v>
      </c>
      <c r="E12" s="88"/>
    </row>
    <row r="13" spans="1:5" x14ac:dyDescent="0.2">
      <c r="A13" s="79" t="s">
        <v>5597</v>
      </c>
      <c r="B13" s="79" t="s">
        <v>5598</v>
      </c>
      <c r="C13" s="79">
        <v>18</v>
      </c>
      <c r="D13" s="79">
        <v>1</v>
      </c>
      <c r="E13" s="88"/>
    </row>
    <row r="14" spans="1:5" x14ac:dyDescent="0.2">
      <c r="A14" s="79" t="s">
        <v>5599</v>
      </c>
      <c r="B14" s="79" t="s">
        <v>5600</v>
      </c>
      <c r="C14" s="79">
        <v>11</v>
      </c>
      <c r="D14" s="79">
        <v>1</v>
      </c>
      <c r="E14" s="88"/>
    </row>
    <row r="15" spans="1:5" x14ac:dyDescent="0.2">
      <c r="A15" s="79" t="s">
        <v>5601</v>
      </c>
      <c r="B15" s="79" t="s">
        <v>5602</v>
      </c>
      <c r="C15" s="79">
        <v>33</v>
      </c>
      <c r="D15" s="79">
        <v>1</v>
      </c>
      <c r="E15" s="88"/>
    </row>
    <row r="16" spans="1:5" x14ac:dyDescent="0.2">
      <c r="A16" s="79" t="s">
        <v>5603</v>
      </c>
      <c r="B16" s="79" t="s">
        <v>5604</v>
      </c>
      <c r="C16" s="79">
        <v>20</v>
      </c>
      <c r="D16" s="79">
        <v>1</v>
      </c>
      <c r="E16" s="88"/>
    </row>
    <row r="17" spans="1:5" x14ac:dyDescent="0.2">
      <c r="A17" s="79" t="s">
        <v>5605</v>
      </c>
      <c r="B17" s="79" t="s">
        <v>5606</v>
      </c>
      <c r="C17" s="79">
        <v>25</v>
      </c>
      <c r="D17" s="79">
        <v>1</v>
      </c>
      <c r="E17" s="88"/>
    </row>
    <row r="18" spans="1:5" x14ac:dyDescent="0.2">
      <c r="A18" s="79" t="s">
        <v>5607</v>
      </c>
      <c r="B18" s="79" t="s">
        <v>3647</v>
      </c>
      <c r="C18" s="79">
        <v>13</v>
      </c>
      <c r="D18" s="79">
        <v>36</v>
      </c>
      <c r="E18" s="88"/>
    </row>
    <row r="19" spans="1:5" x14ac:dyDescent="0.2">
      <c r="A19" s="79" t="s">
        <v>5608</v>
      </c>
      <c r="B19" s="79" t="s">
        <v>3648</v>
      </c>
      <c r="C19" s="79">
        <v>236</v>
      </c>
      <c r="D19" s="79">
        <v>84</v>
      </c>
      <c r="E19" s="88"/>
    </row>
    <row r="20" spans="1:5" x14ac:dyDescent="0.2">
      <c r="A20" s="79" t="s">
        <v>5609</v>
      </c>
      <c r="B20" s="79" t="s">
        <v>3649</v>
      </c>
      <c r="C20" s="79">
        <v>64</v>
      </c>
      <c r="D20" s="79">
        <v>48</v>
      </c>
      <c r="E20" s="88"/>
    </row>
    <row r="21" spans="1:5" x14ac:dyDescent="0.2">
      <c r="A21" s="79" t="s">
        <v>5610</v>
      </c>
      <c r="B21" s="79" t="s">
        <v>5611</v>
      </c>
      <c r="C21" s="79">
        <v>8</v>
      </c>
      <c r="D21" s="79">
        <v>8</v>
      </c>
      <c r="E21" s="88"/>
    </row>
    <row r="22" spans="1:5" x14ac:dyDescent="0.2">
      <c r="A22" s="79" t="s">
        <v>5612</v>
      </c>
      <c r="B22" s="79" t="s">
        <v>5613</v>
      </c>
      <c r="C22" s="79">
        <v>3</v>
      </c>
      <c r="D22" s="79">
        <v>6</v>
      </c>
      <c r="E22" s="88"/>
    </row>
    <row r="23" spans="1:5" x14ac:dyDescent="0.2">
      <c r="A23" s="79" t="s">
        <v>5614</v>
      </c>
      <c r="B23" s="79" t="s">
        <v>5615</v>
      </c>
      <c r="C23" s="79">
        <v>9</v>
      </c>
      <c r="D23" s="79">
        <v>6</v>
      </c>
      <c r="E23" s="88"/>
    </row>
    <row r="24" spans="1:5" x14ac:dyDescent="0.2">
      <c r="A24" s="79" t="s">
        <v>5616</v>
      </c>
      <c r="B24" s="79" t="s">
        <v>5617</v>
      </c>
      <c r="C24" s="79">
        <v>8</v>
      </c>
      <c r="D24" s="79">
        <v>4</v>
      </c>
      <c r="E24" s="88"/>
    </row>
    <row r="25" spans="1:5" x14ac:dyDescent="0.2">
      <c r="A25" s="79" t="s">
        <v>5618</v>
      </c>
      <c r="B25" s="79" t="s">
        <v>5619</v>
      </c>
      <c r="C25" s="79">
        <v>9</v>
      </c>
      <c r="D25" s="79">
        <v>4</v>
      </c>
      <c r="E25" s="88"/>
    </row>
    <row r="26" spans="1:5" x14ac:dyDescent="0.2">
      <c r="A26" s="79" t="s">
        <v>960</v>
      </c>
      <c r="B26" s="79" t="s">
        <v>5620</v>
      </c>
      <c r="C26" s="79">
        <v>42</v>
      </c>
      <c r="D26" s="79">
        <v>150</v>
      </c>
      <c r="E26" s="88"/>
    </row>
    <row r="27" spans="1:5" x14ac:dyDescent="0.2">
      <c r="A27" s="79" t="s">
        <v>191</v>
      </c>
      <c r="B27" s="79" t="s">
        <v>5621</v>
      </c>
      <c r="C27" s="79">
        <v>530</v>
      </c>
      <c r="D27" s="79">
        <v>30</v>
      </c>
      <c r="E27" s="88"/>
    </row>
    <row r="28" spans="1:5" x14ac:dyDescent="0.2">
      <c r="A28" s="79" t="s">
        <v>192</v>
      </c>
      <c r="B28" s="79" t="s">
        <v>3650</v>
      </c>
      <c r="C28" s="79">
        <v>403</v>
      </c>
      <c r="D28" s="79">
        <v>10</v>
      </c>
      <c r="E28" s="88"/>
    </row>
    <row r="29" spans="1:5" x14ac:dyDescent="0.2">
      <c r="A29" s="79" t="s">
        <v>193</v>
      </c>
      <c r="B29" s="79" t="s">
        <v>3487</v>
      </c>
      <c r="C29" s="79">
        <v>166</v>
      </c>
      <c r="D29" s="79">
        <v>50</v>
      </c>
      <c r="E29" s="88"/>
    </row>
    <row r="30" spans="1:5" x14ac:dyDescent="0.2">
      <c r="A30" s="79" t="s">
        <v>194</v>
      </c>
      <c r="B30" s="79" t="s">
        <v>3488</v>
      </c>
      <c r="C30" s="79">
        <v>59</v>
      </c>
      <c r="D30" s="79">
        <v>30</v>
      </c>
      <c r="E30" s="88"/>
    </row>
    <row r="31" spans="1:5" x14ac:dyDescent="0.2">
      <c r="A31" s="79" t="s">
        <v>195</v>
      </c>
      <c r="B31" s="79" t="s">
        <v>3651</v>
      </c>
      <c r="C31" s="79">
        <v>10</v>
      </c>
      <c r="D31" s="79">
        <v>0</v>
      </c>
      <c r="E31" s="88"/>
    </row>
    <row r="32" spans="1:5" x14ac:dyDescent="0.2">
      <c r="A32" s="79" t="s">
        <v>530</v>
      </c>
      <c r="B32" s="79" t="s">
        <v>5622</v>
      </c>
      <c r="C32" s="79">
        <v>26</v>
      </c>
      <c r="D32" s="79">
        <v>56</v>
      </c>
      <c r="E32" s="88"/>
    </row>
    <row r="33" spans="1:5" x14ac:dyDescent="0.2">
      <c r="A33" s="79" t="s">
        <v>961</v>
      </c>
      <c r="B33" s="79" t="s">
        <v>5623</v>
      </c>
      <c r="C33" s="79">
        <v>3</v>
      </c>
      <c r="D33" s="79">
        <v>20</v>
      </c>
      <c r="E33" s="88"/>
    </row>
    <row r="34" spans="1:5" x14ac:dyDescent="0.2">
      <c r="A34" s="79" t="s">
        <v>962</v>
      </c>
      <c r="B34" s="79" t="s">
        <v>3489</v>
      </c>
      <c r="C34" s="79">
        <v>12</v>
      </c>
      <c r="D34" s="79">
        <v>6</v>
      </c>
      <c r="E34" s="88"/>
    </row>
    <row r="35" spans="1:5" x14ac:dyDescent="0.2">
      <c r="A35" s="79" t="s">
        <v>963</v>
      </c>
      <c r="B35" s="79" t="s">
        <v>3490</v>
      </c>
      <c r="C35" s="79">
        <v>7</v>
      </c>
      <c r="D35" s="79">
        <v>16</v>
      </c>
      <c r="E35" s="88"/>
    </row>
    <row r="36" spans="1:5" x14ac:dyDescent="0.2">
      <c r="A36" s="79" t="s">
        <v>531</v>
      </c>
      <c r="B36" s="79" t="s">
        <v>5624</v>
      </c>
      <c r="C36" s="79">
        <v>81</v>
      </c>
      <c r="D36" s="79">
        <v>100</v>
      </c>
      <c r="E36" s="88"/>
    </row>
    <row r="37" spans="1:5" x14ac:dyDescent="0.2">
      <c r="A37" s="79" t="s">
        <v>964</v>
      </c>
      <c r="B37" s="79" t="s">
        <v>5625</v>
      </c>
      <c r="C37" s="79">
        <v>7</v>
      </c>
      <c r="D37" s="79">
        <v>11</v>
      </c>
      <c r="E37" s="88"/>
    </row>
    <row r="38" spans="1:5" x14ac:dyDescent="0.2">
      <c r="A38" s="79" t="s">
        <v>965</v>
      </c>
      <c r="B38" s="79" t="s">
        <v>5626</v>
      </c>
      <c r="C38" s="79">
        <v>33</v>
      </c>
      <c r="D38" s="79">
        <v>57</v>
      </c>
      <c r="E38" s="88"/>
    </row>
    <row r="39" spans="1:5" x14ac:dyDescent="0.2">
      <c r="A39" s="79" t="s">
        <v>966</v>
      </c>
      <c r="B39" s="79" t="s">
        <v>3491</v>
      </c>
      <c r="C39" s="79">
        <v>5</v>
      </c>
      <c r="D39" s="79">
        <v>40</v>
      </c>
      <c r="E39" s="88"/>
    </row>
    <row r="40" spans="1:5" x14ac:dyDescent="0.2">
      <c r="A40" s="79" t="s">
        <v>967</v>
      </c>
      <c r="B40" s="79" t="s">
        <v>5627</v>
      </c>
      <c r="C40" s="79">
        <v>15</v>
      </c>
      <c r="D40" s="79">
        <v>80</v>
      </c>
      <c r="E40" s="88"/>
    </row>
    <row r="41" spans="1:5" x14ac:dyDescent="0.2">
      <c r="A41" s="79" t="s">
        <v>968</v>
      </c>
      <c r="B41" s="79" t="s">
        <v>5628</v>
      </c>
      <c r="C41" s="79">
        <v>27</v>
      </c>
      <c r="D41" s="79">
        <v>22</v>
      </c>
      <c r="E41" s="88"/>
    </row>
    <row r="42" spans="1:5" x14ac:dyDescent="0.2">
      <c r="A42" s="79" t="s">
        <v>3652</v>
      </c>
      <c r="B42" s="79" t="s">
        <v>5629</v>
      </c>
      <c r="C42" s="79">
        <v>15</v>
      </c>
      <c r="D42" s="79">
        <v>14</v>
      </c>
      <c r="E42" s="88"/>
    </row>
    <row r="43" spans="1:5" x14ac:dyDescent="0.2">
      <c r="A43" s="79" t="s">
        <v>969</v>
      </c>
      <c r="B43" s="79" t="s">
        <v>3492</v>
      </c>
      <c r="C43" s="79">
        <v>12</v>
      </c>
      <c r="D43" s="79">
        <v>22</v>
      </c>
      <c r="E43" s="88"/>
    </row>
    <row r="44" spans="1:5" x14ac:dyDescent="0.2">
      <c r="A44" s="79" t="s">
        <v>970</v>
      </c>
      <c r="B44" s="79" t="s">
        <v>3493</v>
      </c>
      <c r="C44" s="79">
        <v>4</v>
      </c>
      <c r="D44" s="79">
        <v>51</v>
      </c>
      <c r="E44" s="88"/>
    </row>
    <row r="45" spans="1:5" x14ac:dyDescent="0.2">
      <c r="A45" s="79" t="s">
        <v>971</v>
      </c>
      <c r="B45" s="79" t="s">
        <v>5630</v>
      </c>
      <c r="C45" s="79">
        <v>56</v>
      </c>
      <c r="D45" s="79">
        <v>50</v>
      </c>
      <c r="E45" s="88"/>
    </row>
    <row r="46" spans="1:5" x14ac:dyDescent="0.2">
      <c r="A46" s="79" t="s">
        <v>5631</v>
      </c>
      <c r="B46" s="79" t="s">
        <v>5632</v>
      </c>
      <c r="C46" s="79">
        <v>207</v>
      </c>
      <c r="D46" s="79">
        <v>100</v>
      </c>
      <c r="E46" s="88"/>
    </row>
    <row r="47" spans="1:5" x14ac:dyDescent="0.2">
      <c r="A47" s="79" t="s">
        <v>5633</v>
      </c>
      <c r="B47" s="79" t="s">
        <v>5634</v>
      </c>
      <c r="C47" s="79">
        <v>243</v>
      </c>
      <c r="D47" s="79">
        <v>100</v>
      </c>
      <c r="E47" s="88"/>
    </row>
    <row r="48" spans="1:5" x14ac:dyDescent="0.2">
      <c r="A48" s="79" t="s">
        <v>5635</v>
      </c>
      <c r="B48" s="79" t="s">
        <v>5636</v>
      </c>
      <c r="C48" s="79">
        <v>77</v>
      </c>
      <c r="D48" s="79">
        <v>40</v>
      </c>
      <c r="E48" s="88"/>
    </row>
    <row r="49" spans="1:5" x14ac:dyDescent="0.2">
      <c r="A49" s="79" t="s">
        <v>5637</v>
      </c>
      <c r="B49" s="79" t="s">
        <v>5638</v>
      </c>
      <c r="C49" s="79">
        <v>78</v>
      </c>
      <c r="D49" s="79">
        <v>30</v>
      </c>
      <c r="E49" s="88"/>
    </row>
    <row r="50" spans="1:5" x14ac:dyDescent="0.2">
      <c r="A50" s="79" t="s">
        <v>532</v>
      </c>
      <c r="B50" s="79" t="s">
        <v>5639</v>
      </c>
      <c r="C50" s="79">
        <v>9</v>
      </c>
      <c r="D50" s="79">
        <v>40</v>
      </c>
      <c r="E50" s="88"/>
    </row>
    <row r="51" spans="1:5" x14ac:dyDescent="0.2">
      <c r="A51" s="79" t="s">
        <v>533</v>
      </c>
      <c r="B51" s="79" t="s">
        <v>5640</v>
      </c>
      <c r="C51" s="79">
        <v>54</v>
      </c>
      <c r="D51" s="79">
        <v>62</v>
      </c>
      <c r="E51" s="88"/>
    </row>
    <row r="52" spans="1:5" x14ac:dyDescent="0.2">
      <c r="A52" s="79" t="s">
        <v>535</v>
      </c>
      <c r="B52" s="79" t="s">
        <v>3050</v>
      </c>
      <c r="C52" s="79">
        <v>25</v>
      </c>
      <c r="D52" s="79">
        <v>63</v>
      </c>
      <c r="E52" s="88"/>
    </row>
    <row r="53" spans="1:5" x14ac:dyDescent="0.2">
      <c r="A53" s="79" t="s">
        <v>536</v>
      </c>
      <c r="B53" s="79" t="s">
        <v>3494</v>
      </c>
      <c r="C53" s="79">
        <v>16</v>
      </c>
      <c r="D53" s="79">
        <v>36</v>
      </c>
      <c r="E53" s="88"/>
    </row>
    <row r="54" spans="1:5" x14ac:dyDescent="0.2">
      <c r="A54" s="79">
        <v>8808454</v>
      </c>
      <c r="B54" s="79" t="s">
        <v>5641</v>
      </c>
      <c r="C54" s="79">
        <v>0</v>
      </c>
      <c r="D54" s="79">
        <v>0</v>
      </c>
      <c r="E54" s="88"/>
    </row>
    <row r="55" spans="1:5" x14ac:dyDescent="0.2">
      <c r="A55" s="79" t="s">
        <v>3653</v>
      </c>
      <c r="B55" s="79" t="s">
        <v>5642</v>
      </c>
      <c r="C55" s="79">
        <v>71</v>
      </c>
      <c r="D55" s="79">
        <v>0</v>
      </c>
      <c r="E55" s="88"/>
    </row>
    <row r="56" spans="1:5" x14ac:dyDescent="0.2">
      <c r="A56" s="79" t="s">
        <v>5643</v>
      </c>
      <c r="B56" s="79" t="s">
        <v>5644</v>
      </c>
      <c r="C56" s="79">
        <v>6</v>
      </c>
      <c r="D56" s="79">
        <v>0</v>
      </c>
      <c r="E56" s="88"/>
    </row>
    <row r="57" spans="1:5" x14ac:dyDescent="0.2">
      <c r="A57" s="79" t="s">
        <v>3654</v>
      </c>
      <c r="B57" s="79" t="s">
        <v>5645</v>
      </c>
      <c r="C57" s="79">
        <v>18</v>
      </c>
      <c r="D57" s="79">
        <v>0</v>
      </c>
      <c r="E57" s="88"/>
    </row>
    <row r="58" spans="1:5" x14ac:dyDescent="0.2">
      <c r="A58" s="79" t="s">
        <v>3655</v>
      </c>
      <c r="B58" s="79" t="s">
        <v>5646</v>
      </c>
      <c r="C58" s="79">
        <v>34</v>
      </c>
      <c r="D58" s="79">
        <v>0</v>
      </c>
      <c r="E58" s="88"/>
    </row>
    <row r="59" spans="1:5" x14ac:dyDescent="0.2">
      <c r="A59" s="79" t="s">
        <v>3656</v>
      </c>
      <c r="B59" s="79" t="s">
        <v>5647</v>
      </c>
      <c r="C59" s="79">
        <v>3</v>
      </c>
      <c r="D59" s="79">
        <v>1</v>
      </c>
      <c r="E59" s="88"/>
    </row>
    <row r="60" spans="1:5" x14ac:dyDescent="0.2">
      <c r="A60" s="79" t="s">
        <v>5648</v>
      </c>
      <c r="B60" s="79" t="s">
        <v>3657</v>
      </c>
      <c r="C60" s="79">
        <v>57</v>
      </c>
      <c r="D60" s="79">
        <v>30</v>
      </c>
      <c r="E60" s="88"/>
    </row>
    <row r="61" spans="1:5" x14ac:dyDescent="0.2">
      <c r="A61" s="79" t="s">
        <v>5649</v>
      </c>
      <c r="B61" s="79" t="s">
        <v>3658</v>
      </c>
      <c r="C61" s="79">
        <v>62</v>
      </c>
      <c r="D61" s="79">
        <v>30</v>
      </c>
      <c r="E61" s="88"/>
    </row>
    <row r="62" spans="1:5" x14ac:dyDescent="0.2">
      <c r="A62" s="79" t="s">
        <v>3659</v>
      </c>
      <c r="B62" s="79" t="s">
        <v>5650</v>
      </c>
      <c r="C62" s="79">
        <v>28</v>
      </c>
      <c r="D62" s="79">
        <v>2</v>
      </c>
      <c r="E62" s="88"/>
    </row>
    <row r="63" spans="1:5" x14ac:dyDescent="0.2">
      <c r="A63" s="79" t="s">
        <v>3660</v>
      </c>
      <c r="B63" s="79" t="s">
        <v>5651</v>
      </c>
      <c r="C63" s="79">
        <v>12</v>
      </c>
      <c r="D63" s="79">
        <v>3</v>
      </c>
      <c r="E63" s="88"/>
    </row>
    <row r="64" spans="1:5" x14ac:dyDescent="0.2">
      <c r="A64" s="79" t="s">
        <v>3661</v>
      </c>
      <c r="B64" s="79" t="s">
        <v>5652</v>
      </c>
      <c r="C64" s="79">
        <v>27</v>
      </c>
      <c r="D64" s="79">
        <v>4</v>
      </c>
      <c r="E64" s="88"/>
    </row>
    <row r="65" spans="1:5" x14ac:dyDescent="0.2">
      <c r="A65" s="79" t="s">
        <v>3662</v>
      </c>
      <c r="B65" s="79" t="s">
        <v>5653</v>
      </c>
      <c r="C65" s="79">
        <v>7</v>
      </c>
      <c r="D65" s="79">
        <v>3</v>
      </c>
      <c r="E65" s="88"/>
    </row>
    <row r="66" spans="1:5" x14ac:dyDescent="0.2">
      <c r="A66" s="79" t="s">
        <v>3663</v>
      </c>
      <c r="B66" s="79" t="s">
        <v>5654</v>
      </c>
      <c r="C66" s="79">
        <v>26</v>
      </c>
      <c r="D66" s="79">
        <v>3</v>
      </c>
      <c r="E66" s="88"/>
    </row>
    <row r="67" spans="1:5" x14ac:dyDescent="0.2">
      <c r="A67" s="79" t="s">
        <v>3664</v>
      </c>
      <c r="B67" s="79" t="s">
        <v>5655</v>
      </c>
      <c r="C67" s="79">
        <v>11</v>
      </c>
      <c r="D67" s="79">
        <v>4</v>
      </c>
      <c r="E67" s="88"/>
    </row>
    <row r="68" spans="1:5" x14ac:dyDescent="0.2">
      <c r="A68" s="79" t="s">
        <v>3665</v>
      </c>
      <c r="B68" s="79" t="s">
        <v>5656</v>
      </c>
      <c r="C68" s="79">
        <v>32</v>
      </c>
      <c r="D68" s="79">
        <v>3</v>
      </c>
      <c r="E68" s="88"/>
    </row>
    <row r="69" spans="1:5" x14ac:dyDescent="0.2">
      <c r="A69" s="79" t="s">
        <v>3666</v>
      </c>
      <c r="B69" s="79" t="s">
        <v>5657</v>
      </c>
      <c r="C69" s="79">
        <v>25</v>
      </c>
      <c r="D69" s="79">
        <v>3</v>
      </c>
      <c r="E69" s="88"/>
    </row>
    <row r="70" spans="1:5" x14ac:dyDescent="0.2">
      <c r="A70" s="79" t="s">
        <v>3667</v>
      </c>
      <c r="B70" s="79" t="s">
        <v>5658</v>
      </c>
      <c r="C70" s="79">
        <v>24</v>
      </c>
      <c r="D70" s="79">
        <v>3</v>
      </c>
      <c r="E70" s="88"/>
    </row>
    <row r="71" spans="1:5" x14ac:dyDescent="0.2">
      <c r="A71" s="79" t="s">
        <v>3668</v>
      </c>
      <c r="B71" s="79" t="s">
        <v>5659</v>
      </c>
      <c r="C71" s="79">
        <v>22</v>
      </c>
      <c r="D71" s="79">
        <v>3</v>
      </c>
      <c r="E71" s="88"/>
    </row>
    <row r="72" spans="1:5" x14ac:dyDescent="0.2">
      <c r="A72" s="79" t="s">
        <v>3669</v>
      </c>
      <c r="B72" s="79" t="s">
        <v>5660</v>
      </c>
      <c r="C72" s="79">
        <v>5</v>
      </c>
      <c r="D72" s="79">
        <v>2</v>
      </c>
      <c r="E72" s="88"/>
    </row>
    <row r="73" spans="1:5" x14ac:dyDescent="0.2">
      <c r="A73" s="79" t="s">
        <v>3670</v>
      </c>
      <c r="B73" s="79" t="s">
        <v>5661</v>
      </c>
      <c r="C73" s="79">
        <v>12</v>
      </c>
      <c r="D73" s="79">
        <v>3</v>
      </c>
      <c r="E73" s="88"/>
    </row>
    <row r="74" spans="1:5" x14ac:dyDescent="0.2">
      <c r="A74" s="79" t="s">
        <v>3671</v>
      </c>
      <c r="B74" s="79" t="s">
        <v>5662</v>
      </c>
      <c r="C74" s="79">
        <v>171</v>
      </c>
      <c r="D74" s="79">
        <v>20</v>
      </c>
      <c r="E74" s="88"/>
    </row>
    <row r="75" spans="1:5" x14ac:dyDescent="0.2">
      <c r="A75" s="79" t="s">
        <v>3672</v>
      </c>
      <c r="B75" s="79" t="s">
        <v>5663</v>
      </c>
      <c r="C75" s="79">
        <v>98</v>
      </c>
      <c r="D75" s="79">
        <v>20</v>
      </c>
      <c r="E75" s="88"/>
    </row>
    <row r="76" spans="1:5" x14ac:dyDescent="0.2">
      <c r="A76" s="79" t="s">
        <v>5664</v>
      </c>
      <c r="B76" s="79" t="s">
        <v>5665</v>
      </c>
      <c r="C76" s="79">
        <v>125</v>
      </c>
      <c r="D76" s="79">
        <v>100</v>
      </c>
      <c r="E76" s="88"/>
    </row>
    <row r="77" spans="1:5" x14ac:dyDescent="0.2">
      <c r="A77" s="79" t="s">
        <v>5666</v>
      </c>
      <c r="B77" s="79" t="s">
        <v>5667</v>
      </c>
      <c r="C77" s="79">
        <v>50</v>
      </c>
      <c r="D77" s="79">
        <v>100</v>
      </c>
      <c r="E77" s="88"/>
    </row>
    <row r="78" spans="1:5" x14ac:dyDescent="0.2">
      <c r="A78" s="79" t="s">
        <v>5668</v>
      </c>
      <c r="B78" s="79" t="s">
        <v>5669</v>
      </c>
      <c r="C78" s="79">
        <v>238</v>
      </c>
      <c r="D78" s="79">
        <v>100</v>
      </c>
      <c r="E78" s="88"/>
    </row>
    <row r="79" spans="1:5" x14ac:dyDescent="0.2">
      <c r="A79" s="79" t="s">
        <v>5670</v>
      </c>
      <c r="B79" s="79" t="s">
        <v>5671</v>
      </c>
      <c r="C79" s="79">
        <v>129</v>
      </c>
      <c r="D79" s="79">
        <v>100</v>
      </c>
      <c r="E79" s="88"/>
    </row>
    <row r="80" spans="1:5" x14ac:dyDescent="0.2">
      <c r="A80" s="79" t="s">
        <v>5672</v>
      </c>
      <c r="B80" s="79" t="s">
        <v>5673</v>
      </c>
      <c r="C80" s="79">
        <v>0</v>
      </c>
      <c r="D80" s="79">
        <v>150</v>
      </c>
      <c r="E80" s="88"/>
    </row>
    <row r="81" spans="1:5" x14ac:dyDescent="0.2">
      <c r="A81" s="79" t="s">
        <v>5674</v>
      </c>
      <c r="B81" s="79" t="s">
        <v>5675</v>
      </c>
      <c r="C81" s="79">
        <v>241</v>
      </c>
      <c r="D81" s="79">
        <v>100</v>
      </c>
      <c r="E81" s="88"/>
    </row>
    <row r="82" spans="1:5" x14ac:dyDescent="0.2">
      <c r="A82" s="79" t="s">
        <v>3673</v>
      </c>
      <c r="B82" s="79" t="s">
        <v>3674</v>
      </c>
      <c r="C82" s="79">
        <v>128</v>
      </c>
      <c r="D82" s="79">
        <v>100</v>
      </c>
      <c r="E82" s="88"/>
    </row>
    <row r="83" spans="1:5" x14ac:dyDescent="0.2">
      <c r="A83" s="79" t="s">
        <v>5676</v>
      </c>
      <c r="B83" s="79" t="s">
        <v>5677</v>
      </c>
      <c r="C83" s="79">
        <v>170</v>
      </c>
      <c r="D83" s="79">
        <v>100</v>
      </c>
      <c r="E83" s="88"/>
    </row>
    <row r="84" spans="1:5" x14ac:dyDescent="0.2">
      <c r="A84" s="79" t="s">
        <v>5678</v>
      </c>
      <c r="B84" s="79" t="s">
        <v>5679</v>
      </c>
      <c r="C84" s="79">
        <v>83</v>
      </c>
      <c r="D84" s="79">
        <v>100</v>
      </c>
      <c r="E84" s="88"/>
    </row>
    <row r="85" spans="1:5" x14ac:dyDescent="0.2">
      <c r="A85" s="79" t="s">
        <v>5680</v>
      </c>
      <c r="B85" s="79" t="s">
        <v>5681</v>
      </c>
      <c r="C85" s="79">
        <v>174</v>
      </c>
      <c r="D85" s="79">
        <v>100</v>
      </c>
      <c r="E85" s="88"/>
    </row>
    <row r="86" spans="1:5" x14ac:dyDescent="0.2">
      <c r="A86" s="79" t="s">
        <v>5682</v>
      </c>
      <c r="B86" s="79" t="s">
        <v>5683</v>
      </c>
      <c r="C86" s="79">
        <v>248</v>
      </c>
      <c r="D86" s="79">
        <v>100</v>
      </c>
      <c r="E86" s="88"/>
    </row>
    <row r="87" spans="1:5" x14ac:dyDescent="0.2">
      <c r="A87" s="79" t="s">
        <v>5684</v>
      </c>
      <c r="B87" s="79" t="s">
        <v>5685</v>
      </c>
      <c r="C87" s="79">
        <v>111</v>
      </c>
      <c r="D87" s="79">
        <v>100</v>
      </c>
      <c r="E87" s="88"/>
    </row>
    <row r="88" spans="1:5" x14ac:dyDescent="0.2">
      <c r="A88" s="79" t="s">
        <v>5686</v>
      </c>
      <c r="B88" s="79" t="s">
        <v>5687</v>
      </c>
      <c r="C88" s="79">
        <v>200</v>
      </c>
      <c r="D88" s="79">
        <v>100</v>
      </c>
      <c r="E88" s="88"/>
    </row>
    <row r="89" spans="1:5" x14ac:dyDescent="0.2">
      <c r="A89" s="79" t="s">
        <v>5688</v>
      </c>
      <c r="B89" s="79" t="s">
        <v>5689</v>
      </c>
      <c r="C89" s="79">
        <v>81</v>
      </c>
      <c r="D89" s="79">
        <v>100</v>
      </c>
      <c r="E89" s="88"/>
    </row>
    <row r="90" spans="1:5" x14ac:dyDescent="0.2">
      <c r="A90" s="79" t="s">
        <v>5690</v>
      </c>
      <c r="B90" s="79" t="s">
        <v>5691</v>
      </c>
      <c r="C90" s="79">
        <v>141</v>
      </c>
      <c r="D90" s="79">
        <v>100</v>
      </c>
      <c r="E90" s="88"/>
    </row>
    <row r="91" spans="1:5" x14ac:dyDescent="0.2">
      <c r="A91" s="79" t="s">
        <v>5692</v>
      </c>
      <c r="B91" s="79" t="s">
        <v>5693</v>
      </c>
      <c r="C91" s="79">
        <v>282</v>
      </c>
      <c r="D91" s="79">
        <v>100</v>
      </c>
      <c r="E91" s="88"/>
    </row>
    <row r="92" spans="1:5" x14ac:dyDescent="0.2">
      <c r="A92" s="79" t="s">
        <v>5694</v>
      </c>
      <c r="B92" s="79" t="s">
        <v>5695</v>
      </c>
      <c r="C92" s="79">
        <v>305</v>
      </c>
      <c r="D92" s="79">
        <v>20</v>
      </c>
      <c r="E92" s="88"/>
    </row>
    <row r="93" spans="1:5" x14ac:dyDescent="0.2">
      <c r="A93" s="79" t="s">
        <v>5696</v>
      </c>
      <c r="B93" s="79" t="s">
        <v>5697</v>
      </c>
      <c r="C93" s="79">
        <v>289</v>
      </c>
      <c r="D93" s="79">
        <v>20</v>
      </c>
      <c r="E93" s="88"/>
    </row>
    <row r="94" spans="1:5" x14ac:dyDescent="0.2">
      <c r="A94" s="79" t="s">
        <v>5698</v>
      </c>
      <c r="B94" s="79" t="s">
        <v>5699</v>
      </c>
      <c r="C94" s="79">
        <v>183</v>
      </c>
      <c r="D94" s="79">
        <v>100</v>
      </c>
      <c r="E94" s="88"/>
    </row>
    <row r="95" spans="1:5" x14ac:dyDescent="0.2">
      <c r="A95" s="79" t="s">
        <v>5700</v>
      </c>
      <c r="B95" s="79" t="s">
        <v>5701</v>
      </c>
      <c r="C95" s="79">
        <v>140</v>
      </c>
      <c r="D95" s="79">
        <v>100</v>
      </c>
      <c r="E95" s="88"/>
    </row>
    <row r="96" spans="1:5" x14ac:dyDescent="0.2">
      <c r="A96" s="79" t="s">
        <v>3675</v>
      </c>
      <c r="B96" s="79" t="s">
        <v>3676</v>
      </c>
      <c r="C96" s="79">
        <v>70</v>
      </c>
      <c r="D96" s="79">
        <v>100</v>
      </c>
      <c r="E96" s="88"/>
    </row>
    <row r="97" spans="1:5" x14ac:dyDescent="0.2">
      <c r="A97" s="79" t="s">
        <v>3677</v>
      </c>
      <c r="B97" s="79" t="s">
        <v>5702</v>
      </c>
      <c r="C97" s="79">
        <v>13</v>
      </c>
      <c r="D97" s="79">
        <v>3</v>
      </c>
      <c r="E97" s="88"/>
    </row>
    <row r="98" spans="1:5" x14ac:dyDescent="0.2">
      <c r="A98" s="79" t="s">
        <v>3678</v>
      </c>
      <c r="B98" s="79" t="s">
        <v>5703</v>
      </c>
      <c r="C98" s="79">
        <v>25</v>
      </c>
      <c r="D98" s="79">
        <v>20</v>
      </c>
      <c r="E98" s="88"/>
    </row>
    <row r="99" spans="1:5" x14ac:dyDescent="0.2">
      <c r="A99" s="79" t="s">
        <v>5704</v>
      </c>
      <c r="B99" s="79" t="s">
        <v>5705</v>
      </c>
      <c r="C99" s="79">
        <v>12</v>
      </c>
      <c r="D99" s="79">
        <v>15</v>
      </c>
      <c r="E99" s="88"/>
    </row>
    <row r="100" spans="1:5" x14ac:dyDescent="0.2">
      <c r="A100" s="79" t="s">
        <v>3679</v>
      </c>
      <c r="B100" s="79" t="s">
        <v>3680</v>
      </c>
      <c r="C100" s="79">
        <v>0</v>
      </c>
      <c r="D100" s="79">
        <v>2</v>
      </c>
      <c r="E100" s="88"/>
    </row>
    <row r="101" spans="1:5" x14ac:dyDescent="0.2">
      <c r="A101" s="79" t="s">
        <v>3681</v>
      </c>
      <c r="B101" s="79" t="s">
        <v>3682</v>
      </c>
      <c r="C101" s="79">
        <v>0</v>
      </c>
      <c r="D101" s="79">
        <v>2</v>
      </c>
      <c r="E101" s="88"/>
    </row>
    <row r="102" spans="1:5" x14ac:dyDescent="0.2">
      <c r="A102" s="79" t="s">
        <v>5706</v>
      </c>
      <c r="B102" s="79" t="s">
        <v>3495</v>
      </c>
      <c r="C102" s="79">
        <v>6</v>
      </c>
      <c r="D102" s="79">
        <v>5</v>
      </c>
      <c r="E102" s="88"/>
    </row>
    <row r="103" spans="1:5" x14ac:dyDescent="0.2">
      <c r="A103" s="79" t="s">
        <v>5707</v>
      </c>
      <c r="B103" s="79" t="s">
        <v>3496</v>
      </c>
      <c r="C103" s="79">
        <v>14</v>
      </c>
      <c r="D103" s="79">
        <v>10</v>
      </c>
      <c r="E103" s="88"/>
    </row>
    <row r="104" spans="1:5" x14ac:dyDescent="0.2">
      <c r="A104" s="79" t="s">
        <v>5708</v>
      </c>
      <c r="B104" s="79" t="s">
        <v>5709</v>
      </c>
      <c r="C104" s="79">
        <v>53</v>
      </c>
      <c r="D104" s="79">
        <v>30</v>
      </c>
      <c r="E104" s="88"/>
    </row>
    <row r="105" spans="1:5" x14ac:dyDescent="0.2">
      <c r="A105" s="79" t="s">
        <v>5710</v>
      </c>
      <c r="B105" s="79" t="s">
        <v>3497</v>
      </c>
      <c r="C105" s="79">
        <v>23</v>
      </c>
      <c r="D105" s="79">
        <v>10</v>
      </c>
      <c r="E105" s="88"/>
    </row>
    <row r="106" spans="1:5" x14ac:dyDescent="0.2">
      <c r="A106" s="79" t="s">
        <v>5711</v>
      </c>
      <c r="B106" s="79" t="s">
        <v>3498</v>
      </c>
      <c r="C106" s="79">
        <v>20</v>
      </c>
      <c r="D106" s="79">
        <v>10</v>
      </c>
      <c r="E106" s="88"/>
    </row>
    <row r="107" spans="1:5" x14ac:dyDescent="0.2">
      <c r="A107" s="79" t="s">
        <v>5712</v>
      </c>
      <c r="B107" s="79" t="s">
        <v>3499</v>
      </c>
      <c r="C107" s="79">
        <v>20</v>
      </c>
      <c r="D107" s="79">
        <v>15</v>
      </c>
      <c r="E107" s="88"/>
    </row>
    <row r="108" spans="1:5" x14ac:dyDescent="0.2">
      <c r="A108" s="79" t="s">
        <v>3683</v>
      </c>
      <c r="B108" s="79" t="s">
        <v>5713</v>
      </c>
      <c r="C108" s="79">
        <v>41</v>
      </c>
      <c r="D108" s="79">
        <v>20</v>
      </c>
      <c r="E108" s="88"/>
    </row>
    <row r="109" spans="1:5" x14ac:dyDescent="0.2">
      <c r="A109" s="79" t="s">
        <v>3684</v>
      </c>
      <c r="B109" s="79" t="s">
        <v>5714</v>
      </c>
      <c r="C109" s="79">
        <v>46</v>
      </c>
      <c r="D109" s="79">
        <v>30</v>
      </c>
      <c r="E109" s="88"/>
    </row>
    <row r="110" spans="1:5" x14ac:dyDescent="0.2">
      <c r="A110" s="79" t="s">
        <v>3685</v>
      </c>
      <c r="B110" s="79" t="s">
        <v>5715</v>
      </c>
      <c r="C110" s="79">
        <v>45</v>
      </c>
      <c r="D110" s="79">
        <v>50</v>
      </c>
      <c r="E110" s="88"/>
    </row>
    <row r="111" spans="1:5" x14ac:dyDescent="0.2">
      <c r="A111" s="79" t="s">
        <v>3686</v>
      </c>
      <c r="B111" s="79" t="s">
        <v>5716</v>
      </c>
      <c r="C111" s="79">
        <v>55</v>
      </c>
      <c r="D111" s="79">
        <v>10</v>
      </c>
      <c r="E111" s="88"/>
    </row>
    <row r="112" spans="1:5" x14ac:dyDescent="0.2">
      <c r="A112" s="79" t="s">
        <v>3687</v>
      </c>
      <c r="B112" s="79" t="s">
        <v>5717</v>
      </c>
      <c r="C112" s="79">
        <v>55</v>
      </c>
      <c r="D112" s="79">
        <v>25</v>
      </c>
      <c r="E112" s="88"/>
    </row>
    <row r="113" spans="1:5" x14ac:dyDescent="0.2">
      <c r="A113" s="79" t="s">
        <v>3688</v>
      </c>
      <c r="B113" s="79" t="s">
        <v>5718</v>
      </c>
      <c r="C113" s="79">
        <v>62</v>
      </c>
      <c r="D113" s="79">
        <v>25</v>
      </c>
      <c r="E113" s="88"/>
    </row>
    <row r="114" spans="1:5" x14ac:dyDescent="0.2">
      <c r="A114" s="79" t="s">
        <v>3689</v>
      </c>
      <c r="B114" s="79" t="s">
        <v>5719</v>
      </c>
      <c r="C114" s="79">
        <v>55</v>
      </c>
      <c r="D114" s="79">
        <v>15</v>
      </c>
      <c r="E114" s="88"/>
    </row>
    <row r="115" spans="1:5" x14ac:dyDescent="0.2">
      <c r="A115" s="79" t="s">
        <v>3690</v>
      </c>
      <c r="B115" s="79" t="s">
        <v>5720</v>
      </c>
      <c r="C115" s="79">
        <v>31</v>
      </c>
      <c r="D115" s="79">
        <v>5</v>
      </c>
      <c r="E115" s="88"/>
    </row>
    <row r="116" spans="1:5" x14ac:dyDescent="0.2">
      <c r="A116" s="79" t="s">
        <v>3691</v>
      </c>
      <c r="B116" s="79" t="s">
        <v>5721</v>
      </c>
      <c r="C116" s="79">
        <v>47</v>
      </c>
      <c r="D116" s="79">
        <v>25</v>
      </c>
      <c r="E116" s="88"/>
    </row>
    <row r="117" spans="1:5" x14ac:dyDescent="0.2">
      <c r="A117" s="79" t="s">
        <v>3692</v>
      </c>
      <c r="B117" s="79" t="s">
        <v>5722</v>
      </c>
      <c r="C117" s="79">
        <v>73</v>
      </c>
      <c r="D117" s="79">
        <v>15</v>
      </c>
      <c r="E117" s="88"/>
    </row>
    <row r="118" spans="1:5" x14ac:dyDescent="0.2">
      <c r="A118" s="79" t="s">
        <v>3693</v>
      </c>
      <c r="B118" s="79" t="s">
        <v>5723</v>
      </c>
      <c r="C118" s="79">
        <v>42</v>
      </c>
      <c r="D118" s="79">
        <v>15</v>
      </c>
      <c r="E118" s="88"/>
    </row>
    <row r="119" spans="1:5" x14ac:dyDescent="0.2">
      <c r="A119" s="79" t="s">
        <v>3694</v>
      </c>
      <c r="B119" s="79" t="s">
        <v>5724</v>
      </c>
      <c r="C119" s="79">
        <v>35</v>
      </c>
      <c r="D119" s="79">
        <v>10</v>
      </c>
      <c r="E119" s="88"/>
    </row>
    <row r="120" spans="1:5" x14ac:dyDescent="0.2">
      <c r="A120" s="79" t="s">
        <v>3695</v>
      </c>
      <c r="B120" s="79" t="s">
        <v>5725</v>
      </c>
      <c r="C120" s="79">
        <v>79</v>
      </c>
      <c r="D120" s="79">
        <v>25</v>
      </c>
      <c r="E120" s="88"/>
    </row>
    <row r="121" spans="1:5" x14ac:dyDescent="0.2">
      <c r="A121" s="79" t="s">
        <v>3696</v>
      </c>
      <c r="B121" s="79" t="s">
        <v>5726</v>
      </c>
      <c r="C121" s="79">
        <v>29</v>
      </c>
      <c r="D121" s="79">
        <v>25</v>
      </c>
      <c r="E121" s="88"/>
    </row>
    <row r="122" spans="1:5" x14ac:dyDescent="0.2">
      <c r="A122" s="79" t="s">
        <v>3697</v>
      </c>
      <c r="B122" s="79" t="s">
        <v>5727</v>
      </c>
      <c r="C122" s="79">
        <v>31</v>
      </c>
      <c r="D122" s="79">
        <v>20</v>
      </c>
      <c r="E122" s="88"/>
    </row>
    <row r="123" spans="1:5" x14ac:dyDescent="0.2">
      <c r="A123" s="79" t="s">
        <v>3698</v>
      </c>
      <c r="B123" s="79" t="s">
        <v>5728</v>
      </c>
      <c r="C123" s="79">
        <v>25</v>
      </c>
      <c r="D123" s="79">
        <v>10</v>
      </c>
      <c r="E123" s="88"/>
    </row>
    <row r="124" spans="1:5" x14ac:dyDescent="0.2">
      <c r="A124" s="79" t="s">
        <v>3699</v>
      </c>
      <c r="B124" s="79" t="s">
        <v>5729</v>
      </c>
      <c r="C124" s="79">
        <v>31</v>
      </c>
      <c r="D124" s="79">
        <v>15</v>
      </c>
      <c r="E124" s="88"/>
    </row>
    <row r="125" spans="1:5" x14ac:dyDescent="0.2">
      <c r="A125" s="79" t="s">
        <v>3700</v>
      </c>
      <c r="B125" s="79" t="s">
        <v>5730</v>
      </c>
      <c r="C125" s="79">
        <v>16</v>
      </c>
      <c r="D125" s="79">
        <v>5</v>
      </c>
      <c r="E125" s="88"/>
    </row>
    <row r="126" spans="1:5" x14ac:dyDescent="0.2">
      <c r="A126" s="79" t="s">
        <v>3701</v>
      </c>
      <c r="B126" s="79" t="s">
        <v>5731</v>
      </c>
      <c r="C126" s="79">
        <v>19</v>
      </c>
      <c r="D126" s="79">
        <v>10</v>
      </c>
      <c r="E126" s="88"/>
    </row>
    <row r="127" spans="1:5" x14ac:dyDescent="0.2">
      <c r="A127" s="79" t="s">
        <v>3702</v>
      </c>
      <c r="B127" s="79" t="s">
        <v>5732</v>
      </c>
      <c r="C127" s="79">
        <v>115</v>
      </c>
      <c r="D127" s="79">
        <v>20</v>
      </c>
      <c r="E127" s="88"/>
    </row>
    <row r="128" spans="1:5" x14ac:dyDescent="0.2">
      <c r="A128" s="79" t="s">
        <v>5733</v>
      </c>
      <c r="B128" s="79" t="s">
        <v>3500</v>
      </c>
      <c r="C128" s="79">
        <v>6</v>
      </c>
      <c r="D128" s="79">
        <v>1</v>
      </c>
      <c r="E128" s="88"/>
    </row>
    <row r="129" spans="1:5" x14ac:dyDescent="0.2">
      <c r="A129" s="79" t="s">
        <v>5734</v>
      </c>
      <c r="B129" s="79" t="s">
        <v>5735</v>
      </c>
      <c r="C129" s="79">
        <v>8</v>
      </c>
      <c r="D129" s="79">
        <v>0</v>
      </c>
      <c r="E129" s="88"/>
    </row>
    <row r="130" spans="1:5" x14ac:dyDescent="0.2">
      <c r="A130" s="79" t="s">
        <v>5736</v>
      </c>
      <c r="B130" s="79" t="s">
        <v>5737</v>
      </c>
      <c r="C130" s="79">
        <v>3</v>
      </c>
      <c r="D130" s="79">
        <v>0</v>
      </c>
      <c r="E130" s="88"/>
    </row>
    <row r="131" spans="1:5" x14ac:dyDescent="0.2">
      <c r="A131" s="79" t="s">
        <v>3703</v>
      </c>
      <c r="B131" s="79" t="s">
        <v>5738</v>
      </c>
      <c r="C131" s="79">
        <v>13</v>
      </c>
      <c r="D131" s="79">
        <v>0</v>
      </c>
      <c r="E131" s="88"/>
    </row>
    <row r="132" spans="1:5" x14ac:dyDescent="0.2">
      <c r="A132" s="79" t="s">
        <v>5739</v>
      </c>
      <c r="B132" s="79" t="s">
        <v>3501</v>
      </c>
      <c r="C132" s="79">
        <v>8</v>
      </c>
      <c r="D132" s="79">
        <v>5</v>
      </c>
      <c r="E132" s="88"/>
    </row>
    <row r="133" spans="1:5" x14ac:dyDescent="0.2">
      <c r="A133" s="79" t="s">
        <v>3704</v>
      </c>
      <c r="B133" s="79" t="s">
        <v>5740</v>
      </c>
      <c r="C133" s="79">
        <v>17</v>
      </c>
      <c r="D133" s="79">
        <v>10</v>
      </c>
      <c r="E133" s="88"/>
    </row>
    <row r="134" spans="1:5" x14ac:dyDescent="0.2">
      <c r="A134" s="79" t="s">
        <v>3705</v>
      </c>
      <c r="B134" s="79" t="s">
        <v>5741</v>
      </c>
      <c r="C134" s="79">
        <v>18</v>
      </c>
      <c r="D134" s="79">
        <v>15</v>
      </c>
      <c r="E134" s="88"/>
    </row>
    <row r="135" spans="1:5" x14ac:dyDescent="0.2">
      <c r="A135" s="79" t="s">
        <v>5742</v>
      </c>
      <c r="B135" s="79" t="s">
        <v>5743</v>
      </c>
      <c r="C135" s="79">
        <v>76</v>
      </c>
      <c r="D135" s="79">
        <v>10</v>
      </c>
      <c r="E135" s="88"/>
    </row>
    <row r="136" spans="1:5" x14ac:dyDescent="0.2">
      <c r="A136" s="79" t="s">
        <v>3706</v>
      </c>
      <c r="B136" s="79" t="s">
        <v>5744</v>
      </c>
      <c r="C136" s="79">
        <v>5</v>
      </c>
      <c r="D136" s="79">
        <v>3</v>
      </c>
      <c r="E136" s="88"/>
    </row>
    <row r="137" spans="1:5" x14ac:dyDescent="0.2">
      <c r="A137" s="79" t="s">
        <v>3707</v>
      </c>
      <c r="B137" s="79" t="s">
        <v>5745</v>
      </c>
      <c r="C137" s="79">
        <v>29</v>
      </c>
      <c r="D137" s="79">
        <v>1</v>
      </c>
      <c r="E137" s="88"/>
    </row>
    <row r="138" spans="1:5" x14ac:dyDescent="0.2">
      <c r="A138" s="79" t="s">
        <v>3708</v>
      </c>
      <c r="B138" s="79" t="s">
        <v>5746</v>
      </c>
      <c r="C138" s="79">
        <v>121</v>
      </c>
      <c r="D138" s="79">
        <v>1</v>
      </c>
      <c r="E138" s="88"/>
    </row>
    <row r="139" spans="1:5" x14ac:dyDescent="0.2">
      <c r="A139" s="79" t="s">
        <v>3709</v>
      </c>
      <c r="B139" s="79" t="s">
        <v>5747</v>
      </c>
      <c r="C139" s="79">
        <v>70</v>
      </c>
      <c r="D139" s="79">
        <v>1</v>
      </c>
      <c r="E139" s="88"/>
    </row>
    <row r="140" spans="1:5" x14ac:dyDescent="0.2">
      <c r="A140" s="79" t="s">
        <v>3710</v>
      </c>
      <c r="B140" s="79" t="s">
        <v>5748</v>
      </c>
      <c r="C140" s="79">
        <v>26</v>
      </c>
      <c r="D140" s="79">
        <v>2</v>
      </c>
      <c r="E140" s="88"/>
    </row>
    <row r="141" spans="1:5" x14ac:dyDescent="0.2">
      <c r="A141" s="79" t="s">
        <v>3711</v>
      </c>
      <c r="B141" s="79" t="s">
        <v>5749</v>
      </c>
      <c r="C141" s="79">
        <v>3</v>
      </c>
      <c r="D141" s="79">
        <v>1</v>
      </c>
      <c r="E141" s="88"/>
    </row>
    <row r="142" spans="1:5" x14ac:dyDescent="0.2">
      <c r="A142" s="79" t="s">
        <v>3712</v>
      </c>
      <c r="B142" s="79" t="s">
        <v>5750</v>
      </c>
      <c r="C142" s="79">
        <v>1</v>
      </c>
      <c r="D142" s="79">
        <v>0</v>
      </c>
      <c r="E142" s="88"/>
    </row>
    <row r="143" spans="1:5" x14ac:dyDescent="0.2">
      <c r="A143" s="79" t="s">
        <v>3713</v>
      </c>
      <c r="B143" s="79" t="s">
        <v>3714</v>
      </c>
      <c r="C143" s="79">
        <v>1</v>
      </c>
      <c r="D143" s="79">
        <v>1</v>
      </c>
      <c r="E143" s="88"/>
    </row>
    <row r="144" spans="1:5" x14ac:dyDescent="0.2">
      <c r="A144" s="79" t="s">
        <v>3715</v>
      </c>
      <c r="B144" s="79" t="s">
        <v>3716</v>
      </c>
      <c r="C144" s="79">
        <v>1</v>
      </c>
      <c r="D144" s="79">
        <v>0</v>
      </c>
      <c r="E144" s="88"/>
    </row>
    <row r="145" spans="1:5" x14ac:dyDescent="0.2">
      <c r="A145" s="79" t="s">
        <v>3717</v>
      </c>
      <c r="B145" s="79" t="s">
        <v>3718</v>
      </c>
      <c r="C145" s="79">
        <v>1</v>
      </c>
      <c r="D145" s="79">
        <v>0</v>
      </c>
      <c r="E145" s="88"/>
    </row>
    <row r="146" spans="1:5" x14ac:dyDescent="0.2">
      <c r="A146" s="79" t="s">
        <v>3719</v>
      </c>
      <c r="B146" s="79" t="s">
        <v>3720</v>
      </c>
      <c r="C146" s="79">
        <v>1</v>
      </c>
      <c r="D146" s="79">
        <v>0</v>
      </c>
      <c r="E146" s="88"/>
    </row>
    <row r="147" spans="1:5" x14ac:dyDescent="0.2">
      <c r="A147" s="79" t="s">
        <v>419</v>
      </c>
      <c r="B147" s="79" t="s">
        <v>5751</v>
      </c>
      <c r="C147" s="79">
        <v>98</v>
      </c>
      <c r="D147" s="79">
        <v>45</v>
      </c>
      <c r="E147" s="88"/>
    </row>
    <row r="148" spans="1:5" x14ac:dyDescent="0.2">
      <c r="A148" s="79" t="s">
        <v>420</v>
      </c>
      <c r="B148" s="79" t="s">
        <v>5752</v>
      </c>
      <c r="C148" s="79">
        <v>284</v>
      </c>
      <c r="D148" s="79">
        <v>5</v>
      </c>
      <c r="E148" s="88"/>
    </row>
    <row r="149" spans="1:5" x14ac:dyDescent="0.2">
      <c r="A149" s="79" t="s">
        <v>421</v>
      </c>
      <c r="B149" s="79" t="s">
        <v>5753</v>
      </c>
      <c r="C149" s="79">
        <v>490</v>
      </c>
      <c r="D149" s="79">
        <v>5</v>
      </c>
      <c r="E149" s="88"/>
    </row>
    <row r="150" spans="1:5" x14ac:dyDescent="0.2">
      <c r="A150" s="79" t="s">
        <v>3721</v>
      </c>
      <c r="B150" s="79" t="s">
        <v>3502</v>
      </c>
      <c r="C150" s="79">
        <v>33</v>
      </c>
      <c r="D150" s="79">
        <v>10</v>
      </c>
      <c r="E150" s="88"/>
    </row>
    <row r="151" spans="1:5" x14ac:dyDescent="0.2">
      <c r="A151" s="79" t="s">
        <v>3722</v>
      </c>
      <c r="B151" s="79" t="s">
        <v>3503</v>
      </c>
      <c r="C151" s="79">
        <v>18</v>
      </c>
      <c r="D151" s="79">
        <v>10</v>
      </c>
      <c r="E151" s="88"/>
    </row>
    <row r="152" spans="1:5" x14ac:dyDescent="0.2">
      <c r="A152" s="79" t="s">
        <v>3723</v>
      </c>
      <c r="B152" s="79" t="s">
        <v>3724</v>
      </c>
      <c r="C152" s="79">
        <v>20</v>
      </c>
      <c r="D152" s="79">
        <v>5</v>
      </c>
      <c r="E152" s="88"/>
    </row>
    <row r="153" spans="1:5" x14ac:dyDescent="0.2">
      <c r="A153" s="79" t="s">
        <v>3725</v>
      </c>
      <c r="B153" s="79" t="s">
        <v>5754</v>
      </c>
      <c r="C153" s="79">
        <v>306</v>
      </c>
      <c r="D153" s="79">
        <v>0</v>
      </c>
      <c r="E153" s="88"/>
    </row>
    <row r="154" spans="1:5" x14ac:dyDescent="0.2">
      <c r="A154" s="79" t="s">
        <v>3726</v>
      </c>
      <c r="B154" s="79" t="s">
        <v>5755</v>
      </c>
      <c r="C154" s="79">
        <v>15</v>
      </c>
      <c r="D154" s="79">
        <v>0</v>
      </c>
      <c r="E154" s="88"/>
    </row>
    <row r="155" spans="1:5" x14ac:dyDescent="0.2">
      <c r="A155" s="79" t="s">
        <v>3727</v>
      </c>
      <c r="B155" s="79" t="s">
        <v>5756</v>
      </c>
      <c r="C155" s="79">
        <v>6</v>
      </c>
      <c r="D155" s="79">
        <v>0</v>
      </c>
      <c r="E155" s="88"/>
    </row>
    <row r="156" spans="1:5" x14ac:dyDescent="0.2">
      <c r="A156" s="79" t="s">
        <v>5757</v>
      </c>
      <c r="B156" s="79" t="s">
        <v>3728</v>
      </c>
      <c r="C156" s="79">
        <v>3</v>
      </c>
      <c r="D156" s="79">
        <v>2</v>
      </c>
      <c r="E156" s="88"/>
    </row>
    <row r="157" spans="1:5" x14ac:dyDescent="0.2">
      <c r="A157" s="79" t="s">
        <v>3729</v>
      </c>
      <c r="B157" s="79" t="s">
        <v>5758</v>
      </c>
      <c r="C157" s="79">
        <v>5</v>
      </c>
      <c r="D157" s="79">
        <v>4</v>
      </c>
      <c r="E157" s="88"/>
    </row>
    <row r="158" spans="1:5" x14ac:dyDescent="0.2">
      <c r="A158" s="79" t="s">
        <v>5759</v>
      </c>
      <c r="B158" s="79" t="s">
        <v>3730</v>
      </c>
      <c r="C158" s="79">
        <v>23</v>
      </c>
      <c r="D158" s="79">
        <v>15</v>
      </c>
      <c r="E158" s="88"/>
    </row>
    <row r="159" spans="1:5" x14ac:dyDescent="0.2">
      <c r="A159" s="79" t="s">
        <v>3731</v>
      </c>
      <c r="B159" s="79" t="s">
        <v>5760</v>
      </c>
      <c r="C159" s="79">
        <v>12</v>
      </c>
      <c r="D159" s="79">
        <v>8</v>
      </c>
      <c r="E159" s="88"/>
    </row>
    <row r="160" spans="1:5" x14ac:dyDescent="0.2">
      <c r="A160" s="79" t="s">
        <v>3732</v>
      </c>
      <c r="B160" s="79" t="s">
        <v>3504</v>
      </c>
      <c r="C160" s="79">
        <v>0</v>
      </c>
      <c r="D160" s="79">
        <v>0</v>
      </c>
      <c r="E160" s="88"/>
    </row>
    <row r="161" spans="1:5" x14ac:dyDescent="0.2">
      <c r="A161" s="79" t="s">
        <v>3733</v>
      </c>
      <c r="B161" s="79" t="s">
        <v>3505</v>
      </c>
      <c r="C161" s="79">
        <v>0</v>
      </c>
      <c r="D161" s="79">
        <v>0</v>
      </c>
      <c r="E161" s="88"/>
    </row>
    <row r="162" spans="1:5" x14ac:dyDescent="0.2">
      <c r="A162" s="79" t="s">
        <v>3734</v>
      </c>
      <c r="B162" s="79" t="s">
        <v>5761</v>
      </c>
      <c r="C162" s="79">
        <v>17</v>
      </c>
      <c r="D162" s="79">
        <v>8</v>
      </c>
      <c r="E162" s="88"/>
    </row>
    <row r="163" spans="1:5" x14ac:dyDescent="0.2">
      <c r="A163" s="79" t="s">
        <v>3735</v>
      </c>
      <c r="B163" s="79" t="s">
        <v>5762</v>
      </c>
      <c r="C163" s="79">
        <v>24</v>
      </c>
      <c r="D163" s="79">
        <v>15</v>
      </c>
      <c r="E163" s="88"/>
    </row>
    <row r="164" spans="1:5" x14ac:dyDescent="0.2">
      <c r="A164" s="79" t="s">
        <v>3736</v>
      </c>
      <c r="B164" s="79" t="s">
        <v>3737</v>
      </c>
      <c r="C164" s="79">
        <v>18</v>
      </c>
      <c r="D164" s="79">
        <v>5</v>
      </c>
      <c r="E164" s="88"/>
    </row>
    <row r="165" spans="1:5" x14ac:dyDescent="0.2">
      <c r="A165" s="79" t="s">
        <v>3738</v>
      </c>
      <c r="B165" s="79" t="s">
        <v>3739</v>
      </c>
      <c r="C165" s="79">
        <v>93</v>
      </c>
      <c r="D165" s="79">
        <v>5</v>
      </c>
      <c r="E165" s="88"/>
    </row>
    <row r="166" spans="1:5" x14ac:dyDescent="0.2">
      <c r="A166" s="79" t="s">
        <v>3740</v>
      </c>
      <c r="B166" s="79" t="s">
        <v>3741</v>
      </c>
      <c r="C166" s="79">
        <v>20</v>
      </c>
      <c r="D166" s="79">
        <v>5</v>
      </c>
      <c r="E166" s="88"/>
    </row>
    <row r="167" spans="1:5" x14ac:dyDescent="0.2">
      <c r="A167" s="79" t="s">
        <v>3742</v>
      </c>
      <c r="B167" s="79" t="s">
        <v>3743</v>
      </c>
      <c r="C167" s="79">
        <v>44</v>
      </c>
      <c r="D167" s="79">
        <v>5</v>
      </c>
      <c r="E167" s="88"/>
    </row>
    <row r="168" spans="1:5" x14ac:dyDescent="0.2">
      <c r="A168" s="79" t="s">
        <v>3744</v>
      </c>
      <c r="B168" s="79" t="s">
        <v>3745</v>
      </c>
      <c r="C168" s="79">
        <v>21</v>
      </c>
      <c r="D168" s="79">
        <v>5</v>
      </c>
      <c r="E168" s="88"/>
    </row>
    <row r="169" spans="1:5" x14ac:dyDescent="0.2">
      <c r="A169" s="79" t="s">
        <v>3746</v>
      </c>
      <c r="B169" s="79" t="s">
        <v>3747</v>
      </c>
      <c r="C169" s="79">
        <v>15</v>
      </c>
      <c r="D169" s="79">
        <v>5</v>
      </c>
      <c r="E169" s="88"/>
    </row>
    <row r="170" spans="1:5" x14ac:dyDescent="0.2">
      <c r="A170" s="79" t="s">
        <v>3748</v>
      </c>
      <c r="B170" s="79" t="s">
        <v>3749</v>
      </c>
      <c r="C170" s="79">
        <v>402</v>
      </c>
      <c r="D170" s="79">
        <v>10</v>
      </c>
      <c r="E170" s="88"/>
    </row>
    <row r="171" spans="1:5" x14ac:dyDescent="0.2">
      <c r="A171" s="79" t="s">
        <v>3750</v>
      </c>
      <c r="B171" s="79" t="s">
        <v>3751</v>
      </c>
      <c r="C171" s="79">
        <v>6</v>
      </c>
      <c r="D171" s="79">
        <v>10</v>
      </c>
      <c r="E171" s="88"/>
    </row>
    <row r="172" spans="1:5" x14ac:dyDescent="0.2">
      <c r="A172" s="79" t="s">
        <v>3752</v>
      </c>
      <c r="B172" s="79" t="s">
        <v>3753</v>
      </c>
      <c r="C172" s="79">
        <v>16</v>
      </c>
      <c r="D172" s="79">
        <v>10</v>
      </c>
      <c r="E172" s="88"/>
    </row>
    <row r="173" spans="1:5" x14ac:dyDescent="0.2">
      <c r="A173" s="79" t="s">
        <v>3754</v>
      </c>
      <c r="B173" s="79" t="s">
        <v>3755</v>
      </c>
      <c r="C173" s="79">
        <v>21</v>
      </c>
      <c r="D173" s="79">
        <v>10</v>
      </c>
      <c r="E173" s="88"/>
    </row>
    <row r="174" spans="1:5" x14ac:dyDescent="0.2">
      <c r="A174" s="79" t="s">
        <v>3756</v>
      </c>
      <c r="B174" s="79" t="s">
        <v>3757</v>
      </c>
      <c r="C174" s="79">
        <v>2</v>
      </c>
      <c r="D174" s="79">
        <v>10</v>
      </c>
      <c r="E174" s="88"/>
    </row>
    <row r="175" spans="1:5" x14ac:dyDescent="0.2">
      <c r="A175" s="79" t="s">
        <v>3758</v>
      </c>
      <c r="B175" s="79" t="s">
        <v>3759</v>
      </c>
      <c r="C175" s="79">
        <v>22</v>
      </c>
      <c r="D175" s="79">
        <v>20</v>
      </c>
      <c r="E175" s="88"/>
    </row>
    <row r="176" spans="1:5" x14ac:dyDescent="0.2">
      <c r="A176" s="79" t="s">
        <v>3760</v>
      </c>
      <c r="B176" s="79" t="s">
        <v>3761</v>
      </c>
      <c r="C176" s="79">
        <v>16</v>
      </c>
      <c r="D176" s="79">
        <v>1</v>
      </c>
      <c r="E176" s="88"/>
    </row>
    <row r="177" spans="1:5" x14ac:dyDescent="0.2">
      <c r="A177" s="79" t="s">
        <v>3762</v>
      </c>
      <c r="B177" s="79" t="s">
        <v>3763</v>
      </c>
      <c r="C177" s="79">
        <v>27</v>
      </c>
      <c r="D177" s="79">
        <v>5</v>
      </c>
      <c r="E177" s="88"/>
    </row>
    <row r="178" spans="1:5" x14ac:dyDescent="0.2">
      <c r="A178" s="79" t="s">
        <v>3764</v>
      </c>
      <c r="B178" s="79" t="s">
        <v>3765</v>
      </c>
      <c r="C178" s="79">
        <v>43</v>
      </c>
      <c r="D178" s="79">
        <v>5</v>
      </c>
      <c r="E178" s="88"/>
    </row>
    <row r="179" spans="1:5" x14ac:dyDescent="0.2">
      <c r="A179" s="79" t="s">
        <v>3766</v>
      </c>
      <c r="B179" s="79" t="s">
        <v>3767</v>
      </c>
      <c r="C179" s="79">
        <v>41</v>
      </c>
      <c r="D179" s="79">
        <v>5</v>
      </c>
      <c r="E179" s="88"/>
    </row>
    <row r="180" spans="1:5" x14ac:dyDescent="0.2">
      <c r="A180" s="79" t="s">
        <v>3768</v>
      </c>
      <c r="B180" s="79" t="s">
        <v>3769</v>
      </c>
      <c r="C180" s="79">
        <v>22</v>
      </c>
      <c r="D180" s="79">
        <v>5</v>
      </c>
      <c r="E180" s="88"/>
    </row>
    <row r="181" spans="1:5" x14ac:dyDescent="0.2">
      <c r="A181" s="79" t="s">
        <v>3770</v>
      </c>
      <c r="B181" s="79" t="s">
        <v>3771</v>
      </c>
      <c r="C181" s="79">
        <v>34</v>
      </c>
      <c r="D181" s="79">
        <v>5</v>
      </c>
      <c r="E181" s="88"/>
    </row>
    <row r="182" spans="1:5" x14ac:dyDescent="0.2">
      <c r="A182" s="79" t="s">
        <v>3772</v>
      </c>
      <c r="B182" s="79" t="s">
        <v>3773</v>
      </c>
      <c r="C182" s="79">
        <v>40</v>
      </c>
      <c r="D182" s="79">
        <v>5</v>
      </c>
      <c r="E182" s="88"/>
    </row>
    <row r="183" spans="1:5" x14ac:dyDescent="0.2">
      <c r="A183" s="79" t="s">
        <v>3774</v>
      </c>
      <c r="B183" s="79" t="s">
        <v>3775</v>
      </c>
      <c r="C183" s="79">
        <v>130</v>
      </c>
      <c r="D183" s="79">
        <v>20</v>
      </c>
      <c r="E183" s="88"/>
    </row>
    <row r="184" spans="1:5" x14ac:dyDescent="0.2">
      <c r="A184" s="79" t="s">
        <v>3776</v>
      </c>
      <c r="B184" s="79" t="s">
        <v>3777</v>
      </c>
      <c r="C184" s="79">
        <v>271</v>
      </c>
      <c r="D184" s="79">
        <v>50</v>
      </c>
      <c r="E184" s="88"/>
    </row>
    <row r="185" spans="1:5" x14ac:dyDescent="0.2">
      <c r="A185" s="79" t="s">
        <v>3778</v>
      </c>
      <c r="B185" s="79" t="s">
        <v>3779</v>
      </c>
      <c r="C185" s="79">
        <v>989</v>
      </c>
      <c r="D185" s="79">
        <v>150</v>
      </c>
      <c r="E185" s="88"/>
    </row>
    <row r="186" spans="1:5" x14ac:dyDescent="0.2">
      <c r="A186" s="79" t="s">
        <v>3780</v>
      </c>
      <c r="B186" s="79" t="s">
        <v>3781</v>
      </c>
      <c r="C186" s="79">
        <v>666</v>
      </c>
      <c r="D186" s="79">
        <v>100</v>
      </c>
      <c r="E186" s="88"/>
    </row>
    <row r="187" spans="1:5" x14ac:dyDescent="0.2">
      <c r="A187" s="79" t="s">
        <v>3782</v>
      </c>
      <c r="B187" s="79" t="s">
        <v>3783</v>
      </c>
      <c r="C187" s="79">
        <v>450</v>
      </c>
      <c r="D187" s="79">
        <v>200</v>
      </c>
      <c r="E187" s="88"/>
    </row>
    <row r="188" spans="1:5" x14ac:dyDescent="0.2">
      <c r="A188" s="79" t="s">
        <v>3784</v>
      </c>
      <c r="B188" s="79" t="s">
        <v>3785</v>
      </c>
      <c r="C188" s="79">
        <v>1291</v>
      </c>
      <c r="D188" s="79">
        <v>200</v>
      </c>
      <c r="E188" s="88"/>
    </row>
    <row r="189" spans="1:5" x14ac:dyDescent="0.2">
      <c r="A189" s="79" t="s">
        <v>3786</v>
      </c>
      <c r="B189" s="79" t="s">
        <v>3787</v>
      </c>
      <c r="C189" s="79">
        <v>1259</v>
      </c>
      <c r="D189" s="79">
        <v>100</v>
      </c>
      <c r="E189" s="88"/>
    </row>
    <row r="190" spans="1:5" x14ac:dyDescent="0.2">
      <c r="A190" s="79" t="s">
        <v>3788</v>
      </c>
      <c r="B190" s="79" t="s">
        <v>3789</v>
      </c>
      <c r="C190" s="79">
        <v>668</v>
      </c>
      <c r="D190" s="79">
        <v>100</v>
      </c>
      <c r="E190" s="88"/>
    </row>
    <row r="191" spans="1:5" x14ac:dyDescent="0.2">
      <c r="A191" s="79" t="s">
        <v>3790</v>
      </c>
      <c r="B191" s="79" t="s">
        <v>3791</v>
      </c>
      <c r="C191" s="79">
        <v>1949</v>
      </c>
      <c r="D191" s="79">
        <v>200</v>
      </c>
      <c r="E191" s="88"/>
    </row>
    <row r="192" spans="1:5" x14ac:dyDescent="0.2">
      <c r="A192" s="79" t="s">
        <v>3792</v>
      </c>
      <c r="B192" s="79" t="s">
        <v>3793</v>
      </c>
      <c r="C192" s="79">
        <v>1130</v>
      </c>
      <c r="D192" s="79">
        <v>300</v>
      </c>
      <c r="E192" s="88"/>
    </row>
    <row r="193" spans="1:5" x14ac:dyDescent="0.2">
      <c r="A193" s="79" t="s">
        <v>3794</v>
      </c>
      <c r="B193" s="79" t="s">
        <v>3795</v>
      </c>
      <c r="C193" s="79">
        <v>651</v>
      </c>
      <c r="D193" s="79">
        <v>120</v>
      </c>
      <c r="E193" s="88"/>
    </row>
    <row r="194" spans="1:5" x14ac:dyDescent="0.2">
      <c r="A194" s="79" t="s">
        <v>3796</v>
      </c>
      <c r="B194" s="79" t="s">
        <v>3797</v>
      </c>
      <c r="C194" s="79">
        <v>25</v>
      </c>
      <c r="D194" s="79">
        <v>5</v>
      </c>
      <c r="E194" s="88"/>
    </row>
    <row r="195" spans="1:5" x14ac:dyDescent="0.2">
      <c r="A195" s="79" t="s">
        <v>3798</v>
      </c>
      <c r="B195" s="79" t="s">
        <v>3799</v>
      </c>
      <c r="C195" s="79">
        <v>37</v>
      </c>
      <c r="D195" s="79">
        <v>5</v>
      </c>
      <c r="E195" s="88"/>
    </row>
    <row r="196" spans="1:5" x14ac:dyDescent="0.2">
      <c r="A196" s="79" t="s">
        <v>3800</v>
      </c>
      <c r="B196" s="79" t="s">
        <v>3801</v>
      </c>
      <c r="C196" s="79">
        <v>12</v>
      </c>
      <c r="D196" s="79">
        <v>10</v>
      </c>
      <c r="E196" s="88"/>
    </row>
    <row r="197" spans="1:5" x14ac:dyDescent="0.2">
      <c r="A197" s="79" t="s">
        <v>3802</v>
      </c>
      <c r="B197" s="79" t="s">
        <v>3803</v>
      </c>
      <c r="C197" s="79">
        <v>35</v>
      </c>
      <c r="D197" s="79">
        <v>5</v>
      </c>
      <c r="E197" s="88"/>
    </row>
    <row r="198" spans="1:5" x14ac:dyDescent="0.2">
      <c r="A198" s="79" t="s">
        <v>3804</v>
      </c>
      <c r="B198" s="79" t="s">
        <v>3805</v>
      </c>
      <c r="C198" s="79">
        <v>18</v>
      </c>
      <c r="D198" s="79">
        <v>8</v>
      </c>
      <c r="E198" s="88"/>
    </row>
    <row r="199" spans="1:5" x14ac:dyDescent="0.2">
      <c r="A199" s="79" t="s">
        <v>3806</v>
      </c>
      <c r="B199" s="79" t="s">
        <v>3807</v>
      </c>
      <c r="C199" s="79">
        <v>7</v>
      </c>
      <c r="D199" s="79">
        <v>10</v>
      </c>
      <c r="E199" s="88"/>
    </row>
    <row r="200" spans="1:5" x14ac:dyDescent="0.2">
      <c r="A200" s="79" t="s">
        <v>3808</v>
      </c>
      <c r="B200" s="79" t="s">
        <v>3809</v>
      </c>
      <c r="C200" s="79">
        <v>24</v>
      </c>
      <c r="D200" s="79">
        <v>5</v>
      </c>
      <c r="E200" s="88"/>
    </row>
    <row r="201" spans="1:5" x14ac:dyDescent="0.2">
      <c r="A201" s="79" t="s">
        <v>3810</v>
      </c>
      <c r="B201" s="79" t="s">
        <v>3811</v>
      </c>
      <c r="C201" s="79">
        <v>8</v>
      </c>
      <c r="D201" s="79">
        <v>10</v>
      </c>
      <c r="E201" s="88"/>
    </row>
    <row r="202" spans="1:5" x14ac:dyDescent="0.2">
      <c r="A202" s="79" t="s">
        <v>3812</v>
      </c>
      <c r="B202" s="79" t="s">
        <v>3813</v>
      </c>
      <c r="C202" s="79">
        <v>648</v>
      </c>
      <c r="D202" s="79">
        <v>300</v>
      </c>
      <c r="E202" s="88"/>
    </row>
    <row r="203" spans="1:5" x14ac:dyDescent="0.2">
      <c r="A203" s="79" t="s">
        <v>3814</v>
      </c>
      <c r="B203" s="79" t="s">
        <v>3815</v>
      </c>
      <c r="C203" s="79">
        <v>695</v>
      </c>
      <c r="D203" s="79">
        <v>200</v>
      </c>
      <c r="E203" s="88"/>
    </row>
    <row r="204" spans="1:5" x14ac:dyDescent="0.2">
      <c r="A204" s="79" t="s">
        <v>3816</v>
      </c>
      <c r="B204" s="79" t="s">
        <v>3817</v>
      </c>
      <c r="C204" s="79">
        <v>292</v>
      </c>
      <c r="D204" s="79">
        <v>200</v>
      </c>
      <c r="E204" s="88"/>
    </row>
    <row r="205" spans="1:5" x14ac:dyDescent="0.2">
      <c r="A205" s="79" t="s">
        <v>3818</v>
      </c>
      <c r="B205" s="79" t="s">
        <v>3819</v>
      </c>
      <c r="C205" s="79">
        <v>766</v>
      </c>
      <c r="D205" s="79">
        <v>300</v>
      </c>
      <c r="E205" s="88"/>
    </row>
    <row r="206" spans="1:5" x14ac:dyDescent="0.2">
      <c r="A206" s="79" t="s">
        <v>3820</v>
      </c>
      <c r="B206" s="79" t="s">
        <v>3821</v>
      </c>
      <c r="C206" s="79">
        <v>0</v>
      </c>
      <c r="D206" s="79">
        <v>0</v>
      </c>
      <c r="E206" s="88"/>
    </row>
    <row r="207" spans="1:5" x14ac:dyDescent="0.2">
      <c r="A207" s="79" t="s">
        <v>3822</v>
      </c>
      <c r="B207" s="79" t="s">
        <v>3823</v>
      </c>
      <c r="C207" s="79">
        <v>1117</v>
      </c>
      <c r="D207" s="79">
        <v>300</v>
      </c>
      <c r="E207" s="88"/>
    </row>
    <row r="208" spans="1:5" x14ac:dyDescent="0.2">
      <c r="A208" s="79" t="s">
        <v>3824</v>
      </c>
      <c r="B208" s="79" t="s">
        <v>3825</v>
      </c>
      <c r="C208" s="79">
        <v>714</v>
      </c>
      <c r="D208" s="79">
        <v>300</v>
      </c>
      <c r="E208" s="88"/>
    </row>
    <row r="209" spans="1:5" x14ac:dyDescent="0.2">
      <c r="A209" s="79" t="s">
        <v>3826</v>
      </c>
      <c r="B209" s="79" t="s">
        <v>3827</v>
      </c>
      <c r="C209" s="79">
        <v>2227</v>
      </c>
      <c r="D209" s="79">
        <v>100</v>
      </c>
      <c r="E209" s="88"/>
    </row>
    <row r="210" spans="1:5" x14ac:dyDescent="0.2">
      <c r="A210" s="79" t="s">
        <v>3828</v>
      </c>
      <c r="B210" s="79" t="s">
        <v>3829</v>
      </c>
      <c r="C210" s="79">
        <v>31</v>
      </c>
      <c r="D210" s="79">
        <v>40</v>
      </c>
      <c r="E210" s="88"/>
    </row>
    <row r="211" spans="1:5" x14ac:dyDescent="0.2">
      <c r="A211" s="79" t="s">
        <v>3830</v>
      </c>
      <c r="B211" s="79" t="s">
        <v>3831</v>
      </c>
      <c r="C211" s="79">
        <v>1697</v>
      </c>
      <c r="D211" s="79">
        <v>150</v>
      </c>
      <c r="E211" s="88"/>
    </row>
    <row r="212" spans="1:5" x14ac:dyDescent="0.2">
      <c r="A212" s="79" t="s">
        <v>3832</v>
      </c>
      <c r="B212" s="79" t="s">
        <v>3833</v>
      </c>
      <c r="C212" s="79">
        <v>0</v>
      </c>
      <c r="D212" s="79">
        <v>0</v>
      </c>
      <c r="E212" s="88"/>
    </row>
    <row r="213" spans="1:5" x14ac:dyDescent="0.2">
      <c r="A213" s="79" t="s">
        <v>3834</v>
      </c>
      <c r="B213" s="79" t="s">
        <v>3035</v>
      </c>
      <c r="C213" s="79">
        <v>189</v>
      </c>
      <c r="D213" s="79">
        <v>100</v>
      </c>
      <c r="E213" s="88"/>
    </row>
    <row r="214" spans="1:5" x14ac:dyDescent="0.2">
      <c r="A214" s="79" t="s">
        <v>527</v>
      </c>
      <c r="B214" s="79" t="s">
        <v>5763</v>
      </c>
      <c r="C214" s="79">
        <v>241</v>
      </c>
      <c r="D214" s="79">
        <v>10</v>
      </c>
      <c r="E214" s="88"/>
    </row>
    <row r="215" spans="1:5" x14ac:dyDescent="0.2">
      <c r="A215" s="79" t="s">
        <v>475</v>
      </c>
      <c r="B215" s="79" t="s">
        <v>5764</v>
      </c>
      <c r="C215" s="79">
        <v>14</v>
      </c>
      <c r="D215" s="79">
        <v>20</v>
      </c>
      <c r="E215" s="88"/>
    </row>
    <row r="216" spans="1:5" x14ac:dyDescent="0.2">
      <c r="A216" s="79" t="s">
        <v>528</v>
      </c>
      <c r="B216" s="79" t="s">
        <v>5765</v>
      </c>
      <c r="C216" s="79">
        <v>54</v>
      </c>
      <c r="D216" s="79">
        <v>30</v>
      </c>
      <c r="E216" s="88"/>
    </row>
    <row r="217" spans="1:5" x14ac:dyDescent="0.2">
      <c r="A217" s="79" t="s">
        <v>476</v>
      </c>
      <c r="B217" s="79" t="s">
        <v>5766</v>
      </c>
      <c r="C217" s="79">
        <v>0</v>
      </c>
      <c r="D217" s="79">
        <v>5</v>
      </c>
      <c r="E217" s="88"/>
    </row>
    <row r="218" spans="1:5" x14ac:dyDescent="0.2">
      <c r="A218" s="79" t="s">
        <v>477</v>
      </c>
      <c r="B218" s="79" t="s">
        <v>5767</v>
      </c>
      <c r="C218" s="79">
        <v>5</v>
      </c>
      <c r="D218" s="79">
        <v>30</v>
      </c>
      <c r="E218" s="88"/>
    </row>
    <row r="219" spans="1:5" x14ac:dyDescent="0.2">
      <c r="A219" s="79" t="s">
        <v>478</v>
      </c>
      <c r="B219" s="79" t="s">
        <v>5768</v>
      </c>
      <c r="C219" s="79">
        <v>34</v>
      </c>
      <c r="D219" s="79">
        <v>30</v>
      </c>
      <c r="E219" s="88"/>
    </row>
    <row r="220" spans="1:5" x14ac:dyDescent="0.2">
      <c r="A220" s="79" t="s">
        <v>479</v>
      </c>
      <c r="B220" s="79" t="s">
        <v>5769</v>
      </c>
      <c r="C220" s="79">
        <v>0</v>
      </c>
      <c r="D220" s="79">
        <v>2</v>
      </c>
      <c r="E220" s="88"/>
    </row>
    <row r="221" spans="1:5" x14ac:dyDescent="0.2">
      <c r="A221" s="79" t="s">
        <v>480</v>
      </c>
      <c r="B221" s="79" t="s">
        <v>5770</v>
      </c>
      <c r="C221" s="79">
        <v>10</v>
      </c>
      <c r="D221" s="79">
        <v>15</v>
      </c>
      <c r="E221" s="88"/>
    </row>
    <row r="222" spans="1:5" x14ac:dyDescent="0.2">
      <c r="A222" s="79" t="s">
        <v>529</v>
      </c>
      <c r="B222" s="79" t="s">
        <v>5771</v>
      </c>
      <c r="C222" s="79">
        <v>18</v>
      </c>
      <c r="D222" s="79">
        <v>4</v>
      </c>
      <c r="E222" s="88"/>
    </row>
    <row r="223" spans="1:5" x14ac:dyDescent="0.2">
      <c r="A223" s="79" t="s">
        <v>481</v>
      </c>
      <c r="B223" s="79" t="s">
        <v>5772</v>
      </c>
      <c r="C223" s="79">
        <v>78</v>
      </c>
      <c r="D223" s="79">
        <v>30</v>
      </c>
      <c r="E223" s="88"/>
    </row>
    <row r="224" spans="1:5" x14ac:dyDescent="0.2">
      <c r="A224" s="79" t="s">
        <v>482</v>
      </c>
      <c r="B224" s="79" t="s">
        <v>5773</v>
      </c>
      <c r="C224" s="79">
        <v>29</v>
      </c>
      <c r="D224" s="79">
        <v>30</v>
      </c>
      <c r="E224" s="88"/>
    </row>
    <row r="225" spans="1:5" x14ac:dyDescent="0.2">
      <c r="A225" s="79" t="s">
        <v>483</v>
      </c>
      <c r="B225" s="79" t="s">
        <v>5774</v>
      </c>
      <c r="C225" s="79">
        <v>27</v>
      </c>
      <c r="D225" s="79">
        <v>2</v>
      </c>
      <c r="E225" s="88"/>
    </row>
    <row r="226" spans="1:5" x14ac:dyDescent="0.2">
      <c r="A226" s="79" t="s">
        <v>484</v>
      </c>
      <c r="B226" s="79" t="s">
        <v>5775</v>
      </c>
      <c r="C226" s="79">
        <v>22</v>
      </c>
      <c r="D226" s="79">
        <v>20</v>
      </c>
      <c r="E226" s="88"/>
    </row>
    <row r="227" spans="1:5" x14ac:dyDescent="0.2">
      <c r="A227" s="79" t="s">
        <v>463</v>
      </c>
      <c r="B227" s="79" t="s">
        <v>5776</v>
      </c>
      <c r="C227" s="79">
        <v>36</v>
      </c>
      <c r="D227" s="79">
        <v>10</v>
      </c>
      <c r="E227" s="88"/>
    </row>
    <row r="228" spans="1:5" x14ac:dyDescent="0.2">
      <c r="A228" s="79" t="s">
        <v>485</v>
      </c>
      <c r="B228" s="79" t="s">
        <v>5777</v>
      </c>
      <c r="C228" s="79">
        <v>1</v>
      </c>
      <c r="D228" s="79">
        <v>2</v>
      </c>
      <c r="E228" s="88"/>
    </row>
    <row r="229" spans="1:5" x14ac:dyDescent="0.2">
      <c r="A229" s="79" t="s">
        <v>486</v>
      </c>
      <c r="B229" s="79" t="s">
        <v>5778</v>
      </c>
      <c r="C229" s="79">
        <v>46</v>
      </c>
      <c r="D229" s="79">
        <v>30</v>
      </c>
      <c r="E229" s="88"/>
    </row>
    <row r="230" spans="1:5" x14ac:dyDescent="0.2">
      <c r="A230" s="79" t="s">
        <v>464</v>
      </c>
      <c r="B230" s="79" t="s">
        <v>5779</v>
      </c>
      <c r="C230" s="79">
        <v>45</v>
      </c>
      <c r="D230" s="79">
        <v>10</v>
      </c>
      <c r="E230" s="88"/>
    </row>
    <row r="231" spans="1:5" x14ac:dyDescent="0.2">
      <c r="A231" s="79" t="s">
        <v>487</v>
      </c>
      <c r="B231" s="79" t="s">
        <v>5780</v>
      </c>
      <c r="C231" s="79">
        <v>62</v>
      </c>
      <c r="D231" s="79">
        <v>30</v>
      </c>
      <c r="E231" s="88"/>
    </row>
    <row r="232" spans="1:5" x14ac:dyDescent="0.2">
      <c r="A232" s="79" t="s">
        <v>3835</v>
      </c>
      <c r="B232" s="79" t="s">
        <v>3836</v>
      </c>
      <c r="C232" s="79">
        <v>68</v>
      </c>
      <c r="D232" s="79">
        <v>50</v>
      </c>
      <c r="E232" s="88"/>
    </row>
    <row r="233" spans="1:5" x14ac:dyDescent="0.2">
      <c r="A233" s="79" t="s">
        <v>3837</v>
      </c>
      <c r="B233" s="79" t="s">
        <v>3838</v>
      </c>
      <c r="C233" s="79">
        <v>238</v>
      </c>
      <c r="D233" s="79">
        <v>50</v>
      </c>
      <c r="E233" s="88"/>
    </row>
    <row r="234" spans="1:5" x14ac:dyDescent="0.2">
      <c r="A234" s="79" t="s">
        <v>3839</v>
      </c>
      <c r="B234" s="79" t="s">
        <v>3840</v>
      </c>
      <c r="C234" s="79">
        <v>133</v>
      </c>
      <c r="D234" s="79">
        <v>50</v>
      </c>
      <c r="E234" s="88"/>
    </row>
    <row r="235" spans="1:5" x14ac:dyDescent="0.2">
      <c r="A235" s="79" t="s">
        <v>3841</v>
      </c>
      <c r="B235" s="79" t="s">
        <v>3842</v>
      </c>
      <c r="C235" s="79">
        <v>88</v>
      </c>
      <c r="D235" s="79">
        <v>70</v>
      </c>
      <c r="E235" s="88"/>
    </row>
    <row r="236" spans="1:5" x14ac:dyDescent="0.2">
      <c r="A236" s="79" t="s">
        <v>320</v>
      </c>
      <c r="B236" s="79" t="s">
        <v>5781</v>
      </c>
      <c r="C236" s="79">
        <v>176</v>
      </c>
      <c r="D236" s="79">
        <v>200</v>
      </c>
      <c r="E236" s="88"/>
    </row>
    <row r="237" spans="1:5" x14ac:dyDescent="0.2">
      <c r="A237" s="79" t="s">
        <v>321</v>
      </c>
      <c r="B237" s="79" t="s">
        <v>5782</v>
      </c>
      <c r="C237" s="79">
        <v>155</v>
      </c>
      <c r="D237" s="79">
        <v>400</v>
      </c>
      <c r="E237" s="88"/>
    </row>
    <row r="238" spans="1:5" x14ac:dyDescent="0.2">
      <c r="A238" s="79" t="s">
        <v>322</v>
      </c>
      <c r="B238" s="79" t="s">
        <v>5783</v>
      </c>
      <c r="C238" s="79">
        <v>510</v>
      </c>
      <c r="D238" s="79">
        <v>400</v>
      </c>
      <c r="E238" s="88"/>
    </row>
    <row r="239" spans="1:5" x14ac:dyDescent="0.2">
      <c r="A239" s="79" t="s">
        <v>3843</v>
      </c>
      <c r="B239" s="79" t="s">
        <v>3844</v>
      </c>
      <c r="C239" s="79">
        <v>1710</v>
      </c>
      <c r="D239" s="79">
        <v>500</v>
      </c>
      <c r="E239" s="88"/>
    </row>
    <row r="240" spans="1:5" x14ac:dyDescent="0.2">
      <c r="A240" s="79" t="s">
        <v>3845</v>
      </c>
      <c r="B240" s="79" t="s">
        <v>15882</v>
      </c>
      <c r="C240" s="79">
        <v>300</v>
      </c>
      <c r="D240" s="79">
        <v>100</v>
      </c>
      <c r="E240" s="88"/>
    </row>
    <row r="241" spans="1:5" x14ac:dyDescent="0.2">
      <c r="A241" s="79" t="s">
        <v>3846</v>
      </c>
      <c r="B241" s="79" t="s">
        <v>15883</v>
      </c>
      <c r="C241" s="79">
        <v>241</v>
      </c>
      <c r="D241" s="79">
        <v>50</v>
      </c>
      <c r="E241" s="88"/>
    </row>
    <row r="242" spans="1:5" x14ac:dyDescent="0.2">
      <c r="A242" s="79" t="s">
        <v>3847</v>
      </c>
      <c r="B242" s="79" t="s">
        <v>15884</v>
      </c>
      <c r="C242" s="79">
        <v>795</v>
      </c>
      <c r="D242" s="79">
        <v>50</v>
      </c>
      <c r="E242" s="88"/>
    </row>
    <row r="243" spans="1:5" x14ac:dyDescent="0.2">
      <c r="A243" s="79" t="s">
        <v>3848</v>
      </c>
      <c r="B243" s="79" t="s">
        <v>3849</v>
      </c>
      <c r="C243" s="79">
        <v>0</v>
      </c>
      <c r="D243" s="79">
        <v>0</v>
      </c>
      <c r="E243" s="88"/>
    </row>
    <row r="244" spans="1:5" x14ac:dyDescent="0.2">
      <c r="A244" s="79" t="s">
        <v>3850</v>
      </c>
      <c r="B244" s="79" t="s">
        <v>5784</v>
      </c>
      <c r="C244" s="79">
        <v>31</v>
      </c>
      <c r="D244" s="79">
        <v>10</v>
      </c>
      <c r="E244" s="88"/>
    </row>
    <row r="245" spans="1:5" x14ac:dyDescent="0.2">
      <c r="A245" s="79" t="s">
        <v>3851</v>
      </c>
      <c r="B245" s="79" t="s">
        <v>5785</v>
      </c>
      <c r="C245" s="79">
        <v>10</v>
      </c>
      <c r="D245" s="79">
        <v>0</v>
      </c>
      <c r="E245" s="88"/>
    </row>
    <row r="246" spans="1:5" x14ac:dyDescent="0.2">
      <c r="A246" s="79" t="s">
        <v>3852</v>
      </c>
      <c r="B246" s="79" t="s">
        <v>5786</v>
      </c>
      <c r="C246" s="79">
        <v>16</v>
      </c>
      <c r="D246" s="79">
        <v>0</v>
      </c>
      <c r="E246" s="88"/>
    </row>
    <row r="247" spans="1:5" x14ac:dyDescent="0.2">
      <c r="A247" s="79" t="s">
        <v>3853</v>
      </c>
      <c r="B247" s="79" t="s">
        <v>5787</v>
      </c>
      <c r="C247" s="79">
        <v>5</v>
      </c>
      <c r="D247" s="79">
        <v>0</v>
      </c>
      <c r="E247" s="88"/>
    </row>
    <row r="248" spans="1:5" x14ac:dyDescent="0.2">
      <c r="A248" s="79" t="s">
        <v>5788</v>
      </c>
      <c r="B248" s="79" t="s">
        <v>5789</v>
      </c>
      <c r="C248" s="79">
        <v>0</v>
      </c>
      <c r="D248" s="79">
        <v>0</v>
      </c>
      <c r="E248" s="88"/>
    </row>
    <row r="249" spans="1:5" x14ac:dyDescent="0.2">
      <c r="A249" s="79" t="s">
        <v>5790</v>
      </c>
      <c r="B249" s="79" t="s">
        <v>16076</v>
      </c>
      <c r="C249" s="79">
        <v>70</v>
      </c>
      <c r="D249" s="79">
        <v>50</v>
      </c>
      <c r="E249" s="88"/>
    </row>
    <row r="250" spans="1:5" x14ac:dyDescent="0.2">
      <c r="A250" s="79" t="s">
        <v>3854</v>
      </c>
      <c r="B250" s="79" t="s">
        <v>5791</v>
      </c>
      <c r="C250" s="79">
        <v>35</v>
      </c>
      <c r="D250" s="79">
        <v>10</v>
      </c>
      <c r="E250" s="88"/>
    </row>
    <row r="251" spans="1:5" x14ac:dyDescent="0.2">
      <c r="A251" s="79" t="s">
        <v>5792</v>
      </c>
      <c r="B251" s="79" t="s">
        <v>16077</v>
      </c>
      <c r="C251" s="79">
        <v>80</v>
      </c>
      <c r="D251" s="79">
        <v>100</v>
      </c>
      <c r="E251" s="88"/>
    </row>
    <row r="252" spans="1:5" x14ac:dyDescent="0.2">
      <c r="A252" s="79" t="s">
        <v>5793</v>
      </c>
      <c r="B252" s="79" t="s">
        <v>3506</v>
      </c>
      <c r="C252" s="79">
        <v>5</v>
      </c>
      <c r="D252" s="79">
        <v>2</v>
      </c>
      <c r="E252" s="88"/>
    </row>
    <row r="253" spans="1:5" x14ac:dyDescent="0.2">
      <c r="A253" s="79" t="s">
        <v>5794</v>
      </c>
      <c r="B253" s="79" t="s">
        <v>3507</v>
      </c>
      <c r="C253" s="79">
        <v>40</v>
      </c>
      <c r="D253" s="79">
        <v>15</v>
      </c>
      <c r="E253" s="88"/>
    </row>
    <row r="254" spans="1:5" x14ac:dyDescent="0.2">
      <c r="A254" s="79" t="s">
        <v>5795</v>
      </c>
      <c r="B254" s="79" t="s">
        <v>3508</v>
      </c>
      <c r="C254" s="79">
        <v>46</v>
      </c>
      <c r="D254" s="79">
        <v>15</v>
      </c>
      <c r="E254" s="88"/>
    </row>
    <row r="255" spans="1:5" x14ac:dyDescent="0.2">
      <c r="A255" s="79" t="s">
        <v>3855</v>
      </c>
      <c r="B255" s="79" t="s">
        <v>3856</v>
      </c>
      <c r="C255" s="79">
        <v>113</v>
      </c>
      <c r="D255" s="79">
        <v>40</v>
      </c>
      <c r="E255" s="88"/>
    </row>
    <row r="256" spans="1:5" x14ac:dyDescent="0.2">
      <c r="A256" s="79" t="s">
        <v>3857</v>
      </c>
      <c r="B256" s="79" t="s">
        <v>3858</v>
      </c>
      <c r="C256" s="79">
        <v>0</v>
      </c>
      <c r="D256" s="79">
        <v>0</v>
      </c>
      <c r="E256" s="88"/>
    </row>
    <row r="257" spans="1:5" x14ac:dyDescent="0.2">
      <c r="A257" s="79" t="s">
        <v>3859</v>
      </c>
      <c r="B257" s="79" t="s">
        <v>3860</v>
      </c>
      <c r="C257" s="79">
        <v>0</v>
      </c>
      <c r="D257" s="79">
        <v>0</v>
      </c>
      <c r="E257" s="88"/>
    </row>
    <row r="258" spans="1:5" x14ac:dyDescent="0.2">
      <c r="A258" s="79" t="s">
        <v>957</v>
      </c>
      <c r="B258" s="79" t="s">
        <v>5796</v>
      </c>
      <c r="C258" s="79">
        <v>22</v>
      </c>
      <c r="D258" s="79">
        <v>20</v>
      </c>
      <c r="E258" s="88"/>
    </row>
    <row r="259" spans="1:5" x14ac:dyDescent="0.2">
      <c r="A259" s="79" t="s">
        <v>5797</v>
      </c>
      <c r="B259" s="79" t="s">
        <v>5798</v>
      </c>
      <c r="C259" s="79">
        <v>5</v>
      </c>
      <c r="D259" s="79">
        <v>5</v>
      </c>
      <c r="E259" s="88"/>
    </row>
    <row r="260" spans="1:5" x14ac:dyDescent="0.2">
      <c r="A260" s="79" t="s">
        <v>5799</v>
      </c>
      <c r="B260" s="79" t="s">
        <v>5800</v>
      </c>
      <c r="C260" s="79">
        <v>3</v>
      </c>
      <c r="D260" s="79">
        <v>1</v>
      </c>
      <c r="E260" s="88"/>
    </row>
    <row r="261" spans="1:5" x14ac:dyDescent="0.2">
      <c r="A261" s="79" t="s">
        <v>5801</v>
      </c>
      <c r="B261" s="79" t="s">
        <v>5802</v>
      </c>
      <c r="C261" s="79">
        <v>8</v>
      </c>
      <c r="D261" s="79">
        <v>3</v>
      </c>
      <c r="E261" s="88"/>
    </row>
    <row r="262" spans="1:5" x14ac:dyDescent="0.2">
      <c r="A262" s="79" t="s">
        <v>5803</v>
      </c>
      <c r="B262" s="79" t="s">
        <v>5804</v>
      </c>
      <c r="C262" s="79">
        <v>6</v>
      </c>
      <c r="D262" s="79">
        <v>3</v>
      </c>
      <c r="E262" s="88"/>
    </row>
    <row r="263" spans="1:5" x14ac:dyDescent="0.2">
      <c r="A263" s="79" t="s">
        <v>3861</v>
      </c>
      <c r="B263" s="79" t="s">
        <v>5805</v>
      </c>
      <c r="C263" s="79">
        <v>18</v>
      </c>
      <c r="D263" s="79">
        <v>10</v>
      </c>
      <c r="E263" s="88"/>
    </row>
    <row r="264" spans="1:5" x14ac:dyDescent="0.2">
      <c r="A264" s="79" t="s">
        <v>3862</v>
      </c>
      <c r="B264" s="79" t="s">
        <v>5806</v>
      </c>
      <c r="C264" s="79">
        <v>3</v>
      </c>
      <c r="D264" s="79">
        <v>1</v>
      </c>
      <c r="E264" s="88"/>
    </row>
    <row r="265" spans="1:5" x14ac:dyDescent="0.2">
      <c r="A265" s="79" t="s">
        <v>3863</v>
      </c>
      <c r="B265" s="79" t="s">
        <v>3036</v>
      </c>
      <c r="C265" s="79">
        <v>72</v>
      </c>
      <c r="D265" s="79">
        <v>50</v>
      </c>
      <c r="E265" s="88"/>
    </row>
    <row r="266" spans="1:5" x14ac:dyDescent="0.2">
      <c r="A266" s="79" t="s">
        <v>3864</v>
      </c>
      <c r="B266" s="79" t="s">
        <v>3376</v>
      </c>
      <c r="C266" s="79">
        <v>28</v>
      </c>
      <c r="D266" s="79">
        <v>10</v>
      </c>
      <c r="E266" s="88"/>
    </row>
    <row r="267" spans="1:5" x14ac:dyDescent="0.2">
      <c r="A267" s="79" t="s">
        <v>3865</v>
      </c>
      <c r="B267" s="79" t="s">
        <v>3037</v>
      </c>
      <c r="C267" s="79">
        <v>123</v>
      </c>
      <c r="D267" s="79">
        <v>50</v>
      </c>
      <c r="E267" s="88"/>
    </row>
    <row r="268" spans="1:5" x14ac:dyDescent="0.2">
      <c r="A268" s="79" t="s">
        <v>3866</v>
      </c>
      <c r="B268" s="79" t="s">
        <v>3038</v>
      </c>
      <c r="C268" s="79">
        <v>96</v>
      </c>
      <c r="D268" s="79">
        <v>50</v>
      </c>
      <c r="E268" s="88"/>
    </row>
    <row r="269" spans="1:5" x14ac:dyDescent="0.2">
      <c r="A269" s="79" t="s">
        <v>3867</v>
      </c>
      <c r="B269" s="79" t="s">
        <v>3039</v>
      </c>
      <c r="C269" s="79">
        <v>141</v>
      </c>
      <c r="D269" s="79">
        <v>100</v>
      </c>
      <c r="E269" s="88"/>
    </row>
    <row r="270" spans="1:5" x14ac:dyDescent="0.2">
      <c r="A270" s="79" t="s">
        <v>422</v>
      </c>
      <c r="B270" s="79" t="s">
        <v>5807</v>
      </c>
      <c r="C270" s="79">
        <v>181</v>
      </c>
      <c r="D270" s="79">
        <v>30</v>
      </c>
      <c r="E270" s="88"/>
    </row>
    <row r="271" spans="1:5" x14ac:dyDescent="0.2">
      <c r="A271" s="79" t="s">
        <v>423</v>
      </c>
      <c r="B271" s="79" t="s">
        <v>5808</v>
      </c>
      <c r="C271" s="79">
        <v>165</v>
      </c>
      <c r="D271" s="79">
        <v>20</v>
      </c>
      <c r="E271" s="88"/>
    </row>
    <row r="272" spans="1:5" x14ac:dyDescent="0.2">
      <c r="A272" s="79" t="s">
        <v>424</v>
      </c>
      <c r="B272" s="79" t="s">
        <v>5809</v>
      </c>
      <c r="C272" s="79">
        <v>242</v>
      </c>
      <c r="D272" s="79">
        <v>50</v>
      </c>
      <c r="E272" s="88"/>
    </row>
    <row r="273" spans="1:5" x14ac:dyDescent="0.2">
      <c r="A273" s="79" t="s">
        <v>3868</v>
      </c>
      <c r="B273" s="79" t="s">
        <v>3869</v>
      </c>
      <c r="C273" s="79">
        <v>198</v>
      </c>
      <c r="D273" s="79">
        <v>100</v>
      </c>
      <c r="E273" s="88"/>
    </row>
    <row r="274" spans="1:5" x14ac:dyDescent="0.2">
      <c r="A274" s="79" t="s">
        <v>3870</v>
      </c>
      <c r="B274" s="79" t="s">
        <v>3871</v>
      </c>
      <c r="C274" s="79">
        <v>133</v>
      </c>
      <c r="D274" s="79">
        <v>100</v>
      </c>
      <c r="E274" s="88"/>
    </row>
    <row r="275" spans="1:5" x14ac:dyDescent="0.2">
      <c r="A275" s="79" t="s">
        <v>3872</v>
      </c>
      <c r="B275" s="79" t="s">
        <v>3873</v>
      </c>
      <c r="C275" s="79">
        <v>238</v>
      </c>
      <c r="D275" s="79">
        <v>150</v>
      </c>
      <c r="E275" s="88"/>
    </row>
    <row r="276" spans="1:5" x14ac:dyDescent="0.2">
      <c r="A276" s="79" t="s">
        <v>3874</v>
      </c>
      <c r="B276" s="79" t="s">
        <v>3875</v>
      </c>
      <c r="C276" s="79">
        <v>145</v>
      </c>
      <c r="D276" s="79">
        <v>100</v>
      </c>
      <c r="E276" s="88"/>
    </row>
    <row r="277" spans="1:5" x14ac:dyDescent="0.2">
      <c r="A277" s="79" t="s">
        <v>3876</v>
      </c>
      <c r="B277" s="79" t="s">
        <v>5810</v>
      </c>
      <c r="C277" s="79">
        <v>0</v>
      </c>
      <c r="D277" s="79">
        <v>0</v>
      </c>
      <c r="E277" s="88"/>
    </row>
    <row r="278" spans="1:5" x14ac:dyDescent="0.2">
      <c r="A278" s="79" t="s">
        <v>3877</v>
      </c>
      <c r="B278" s="79" t="s">
        <v>5811</v>
      </c>
      <c r="C278" s="79">
        <v>79</v>
      </c>
      <c r="D278" s="79">
        <v>0</v>
      </c>
      <c r="E278" s="88"/>
    </row>
    <row r="279" spans="1:5" x14ac:dyDescent="0.2">
      <c r="A279" s="79" t="s">
        <v>3878</v>
      </c>
      <c r="B279" s="79" t="s">
        <v>5812</v>
      </c>
      <c r="C279" s="79">
        <v>12</v>
      </c>
      <c r="D279" s="79">
        <v>0</v>
      </c>
      <c r="E279" s="88"/>
    </row>
    <row r="280" spans="1:5" x14ac:dyDescent="0.2">
      <c r="A280" s="79" t="s">
        <v>3879</v>
      </c>
      <c r="B280" s="79" t="s">
        <v>5813</v>
      </c>
      <c r="C280" s="79">
        <v>4</v>
      </c>
      <c r="D280" s="79">
        <v>0</v>
      </c>
      <c r="E280" s="88"/>
    </row>
    <row r="281" spans="1:5" x14ac:dyDescent="0.2">
      <c r="A281" s="79" t="s">
        <v>3880</v>
      </c>
      <c r="B281" s="79" t="s">
        <v>5814</v>
      </c>
      <c r="C281" s="79">
        <v>8</v>
      </c>
      <c r="D281" s="79">
        <v>0</v>
      </c>
      <c r="E281" s="88"/>
    </row>
    <row r="282" spans="1:5" x14ac:dyDescent="0.2">
      <c r="A282" s="79" t="s">
        <v>3881</v>
      </c>
      <c r="B282" s="79" t="s">
        <v>5815</v>
      </c>
      <c r="C282" s="79">
        <v>6</v>
      </c>
      <c r="D282" s="79">
        <v>0</v>
      </c>
      <c r="E282" s="88"/>
    </row>
    <row r="283" spans="1:5" x14ac:dyDescent="0.2">
      <c r="A283" s="79" t="s">
        <v>3882</v>
      </c>
      <c r="B283" s="79" t="s">
        <v>5816</v>
      </c>
      <c r="C283" s="79">
        <v>15</v>
      </c>
      <c r="D283" s="79">
        <v>0</v>
      </c>
      <c r="E283" s="88"/>
    </row>
    <row r="284" spans="1:5" x14ac:dyDescent="0.2">
      <c r="A284" s="79" t="s">
        <v>3883</v>
      </c>
      <c r="B284" s="79" t="s">
        <v>5817</v>
      </c>
      <c r="C284" s="79">
        <v>7</v>
      </c>
      <c r="D284" s="79">
        <v>0</v>
      </c>
      <c r="E284" s="88"/>
    </row>
    <row r="285" spans="1:5" x14ac:dyDescent="0.2">
      <c r="A285" s="79" t="s">
        <v>3884</v>
      </c>
      <c r="B285" s="79" t="s">
        <v>5818</v>
      </c>
      <c r="C285" s="79">
        <v>11</v>
      </c>
      <c r="D285" s="79">
        <v>0</v>
      </c>
      <c r="E285" s="88"/>
    </row>
    <row r="286" spans="1:5" x14ac:dyDescent="0.2">
      <c r="A286" s="79" t="s">
        <v>3885</v>
      </c>
      <c r="B286" s="79" t="s">
        <v>5819</v>
      </c>
      <c r="C286" s="79">
        <v>99</v>
      </c>
      <c r="D286" s="79">
        <v>40</v>
      </c>
      <c r="E286" s="88"/>
    </row>
    <row r="287" spans="1:5" x14ac:dyDescent="0.2">
      <c r="A287" s="79" t="s">
        <v>5820</v>
      </c>
      <c r="B287" s="79" t="s">
        <v>5821</v>
      </c>
      <c r="C287" s="79">
        <v>10</v>
      </c>
      <c r="D287" s="79">
        <v>5</v>
      </c>
      <c r="E287" s="88"/>
    </row>
    <row r="288" spans="1:5" x14ac:dyDescent="0.2">
      <c r="A288" s="79" t="s">
        <v>5822</v>
      </c>
      <c r="B288" s="79" t="s">
        <v>5823</v>
      </c>
      <c r="C288" s="79">
        <v>9</v>
      </c>
      <c r="D288" s="79">
        <v>5</v>
      </c>
      <c r="E288" s="88"/>
    </row>
    <row r="289" spans="1:5" x14ac:dyDescent="0.2">
      <c r="A289" s="79" t="s">
        <v>5824</v>
      </c>
      <c r="B289" s="79" t="s">
        <v>5825</v>
      </c>
      <c r="C289" s="79">
        <v>11</v>
      </c>
      <c r="D289" s="79">
        <v>5</v>
      </c>
      <c r="E289" s="88"/>
    </row>
    <row r="290" spans="1:5" x14ac:dyDescent="0.2">
      <c r="A290" s="79" t="s">
        <v>5826</v>
      </c>
      <c r="B290" s="79" t="s">
        <v>5827</v>
      </c>
      <c r="C290" s="79">
        <v>21</v>
      </c>
      <c r="D290" s="79">
        <v>12</v>
      </c>
      <c r="E290" s="88"/>
    </row>
    <row r="291" spans="1:5" x14ac:dyDescent="0.2">
      <c r="A291" s="79" t="s">
        <v>5828</v>
      </c>
      <c r="B291" s="79" t="s">
        <v>5829</v>
      </c>
      <c r="C291" s="79">
        <v>7</v>
      </c>
      <c r="D291" s="79">
        <v>5</v>
      </c>
      <c r="E291" s="88"/>
    </row>
    <row r="292" spans="1:5" x14ac:dyDescent="0.2">
      <c r="A292" s="79" t="s">
        <v>5830</v>
      </c>
      <c r="B292" s="79" t="s">
        <v>5831</v>
      </c>
      <c r="C292" s="79">
        <v>19</v>
      </c>
      <c r="D292" s="79">
        <v>10</v>
      </c>
      <c r="E292" s="88"/>
    </row>
    <row r="293" spans="1:5" x14ac:dyDescent="0.2">
      <c r="A293" s="79" t="s">
        <v>5832</v>
      </c>
      <c r="B293" s="79" t="s">
        <v>5833</v>
      </c>
      <c r="C293" s="79">
        <v>23</v>
      </c>
      <c r="D293" s="79">
        <v>5</v>
      </c>
      <c r="E293" s="88"/>
    </row>
    <row r="294" spans="1:5" x14ac:dyDescent="0.2">
      <c r="A294" s="79" t="s">
        <v>5834</v>
      </c>
      <c r="B294" s="79" t="s">
        <v>5835</v>
      </c>
      <c r="C294" s="79">
        <v>17</v>
      </c>
      <c r="D294" s="79">
        <v>10</v>
      </c>
      <c r="E294" s="88"/>
    </row>
    <row r="295" spans="1:5" x14ac:dyDescent="0.2">
      <c r="A295" s="79" t="s">
        <v>5836</v>
      </c>
      <c r="B295" s="79" t="s">
        <v>5837</v>
      </c>
      <c r="C295" s="79">
        <v>14</v>
      </c>
      <c r="D295" s="79">
        <v>8</v>
      </c>
      <c r="E295" s="88"/>
    </row>
    <row r="296" spans="1:5" x14ac:dyDescent="0.2">
      <c r="A296" s="79" t="s">
        <v>5838</v>
      </c>
      <c r="B296" s="79" t="s">
        <v>5839</v>
      </c>
      <c r="C296" s="79">
        <v>4</v>
      </c>
      <c r="D296" s="79">
        <v>5</v>
      </c>
      <c r="E296" s="88"/>
    </row>
    <row r="297" spans="1:5" x14ac:dyDescent="0.2">
      <c r="A297" s="79" t="s">
        <v>5840</v>
      </c>
      <c r="B297" s="79" t="s">
        <v>5841</v>
      </c>
      <c r="C297" s="79">
        <v>7</v>
      </c>
      <c r="D297" s="79">
        <v>5</v>
      </c>
      <c r="E297" s="88"/>
    </row>
    <row r="298" spans="1:5" x14ac:dyDescent="0.2">
      <c r="A298" s="79" t="s">
        <v>5842</v>
      </c>
      <c r="B298" s="79" t="s">
        <v>5843</v>
      </c>
      <c r="C298" s="79">
        <v>9</v>
      </c>
      <c r="D298" s="79">
        <v>5</v>
      </c>
      <c r="E298" s="88"/>
    </row>
    <row r="299" spans="1:5" x14ac:dyDescent="0.2">
      <c r="A299" s="79" t="s">
        <v>5844</v>
      </c>
      <c r="B299" s="79" t="s">
        <v>5845</v>
      </c>
      <c r="C299" s="79">
        <v>10</v>
      </c>
      <c r="D299" s="79">
        <v>5</v>
      </c>
      <c r="E299" s="88"/>
    </row>
    <row r="300" spans="1:5" x14ac:dyDescent="0.2">
      <c r="A300" s="79" t="s">
        <v>5846</v>
      </c>
      <c r="B300" s="79" t="s">
        <v>5847</v>
      </c>
      <c r="C300" s="79">
        <v>23</v>
      </c>
      <c r="D300" s="79">
        <v>3</v>
      </c>
      <c r="E300" s="88"/>
    </row>
    <row r="301" spans="1:5" x14ac:dyDescent="0.2">
      <c r="A301" s="79" t="s">
        <v>5848</v>
      </c>
      <c r="B301" s="79" t="s">
        <v>5849</v>
      </c>
      <c r="C301" s="79">
        <v>7</v>
      </c>
      <c r="D301" s="79">
        <v>4</v>
      </c>
      <c r="E301" s="88"/>
    </row>
    <row r="302" spans="1:5" x14ac:dyDescent="0.2">
      <c r="A302" s="79" t="s">
        <v>5850</v>
      </c>
      <c r="B302" s="79" t="s">
        <v>5851</v>
      </c>
      <c r="C302" s="79">
        <v>9</v>
      </c>
      <c r="D302" s="79">
        <v>5</v>
      </c>
      <c r="E302" s="88"/>
    </row>
    <row r="303" spans="1:5" x14ac:dyDescent="0.2">
      <c r="A303" s="79" t="s">
        <v>5852</v>
      </c>
      <c r="B303" s="79" t="s">
        <v>5853</v>
      </c>
      <c r="C303" s="79">
        <v>6</v>
      </c>
      <c r="D303" s="79">
        <v>5</v>
      </c>
      <c r="E303" s="88"/>
    </row>
    <row r="304" spans="1:5" x14ac:dyDescent="0.2">
      <c r="A304" s="79" t="s">
        <v>5854</v>
      </c>
      <c r="B304" s="79" t="s">
        <v>5855</v>
      </c>
      <c r="C304" s="79">
        <v>12</v>
      </c>
      <c r="D304" s="79">
        <v>5</v>
      </c>
      <c r="E304" s="88"/>
    </row>
    <row r="305" spans="1:5" x14ac:dyDescent="0.2">
      <c r="A305" s="79" t="s">
        <v>5856</v>
      </c>
      <c r="B305" s="79" t="s">
        <v>5857</v>
      </c>
      <c r="C305" s="79">
        <v>15</v>
      </c>
      <c r="D305" s="79">
        <v>6</v>
      </c>
      <c r="E305" s="88"/>
    </row>
    <row r="306" spans="1:5" x14ac:dyDescent="0.2">
      <c r="A306" s="79" t="s">
        <v>5858</v>
      </c>
      <c r="B306" s="79" t="s">
        <v>5859</v>
      </c>
      <c r="C306" s="79">
        <v>26</v>
      </c>
      <c r="D306" s="79">
        <v>3</v>
      </c>
      <c r="E306" s="88"/>
    </row>
    <row r="307" spans="1:5" x14ac:dyDescent="0.2">
      <c r="A307" s="79" t="s">
        <v>5860</v>
      </c>
      <c r="B307" s="79" t="s">
        <v>5861</v>
      </c>
      <c r="C307" s="79">
        <v>10</v>
      </c>
      <c r="D307" s="79">
        <v>4</v>
      </c>
      <c r="E307" s="88"/>
    </row>
    <row r="308" spans="1:5" x14ac:dyDescent="0.2">
      <c r="A308" s="79" t="s">
        <v>5862</v>
      </c>
      <c r="B308" s="79" t="s">
        <v>5863</v>
      </c>
      <c r="C308" s="79">
        <v>16</v>
      </c>
      <c r="D308" s="79">
        <v>5</v>
      </c>
      <c r="E308" s="88"/>
    </row>
    <row r="309" spans="1:5" x14ac:dyDescent="0.2">
      <c r="A309" s="79" t="s">
        <v>5864</v>
      </c>
      <c r="B309" s="79" t="s">
        <v>5865</v>
      </c>
      <c r="C309" s="79">
        <v>10</v>
      </c>
      <c r="D309" s="79">
        <v>5</v>
      </c>
      <c r="E309" s="88"/>
    </row>
    <row r="310" spans="1:5" x14ac:dyDescent="0.2">
      <c r="A310" s="79" t="s">
        <v>5866</v>
      </c>
      <c r="B310" s="79" t="s">
        <v>5867</v>
      </c>
      <c r="C310" s="79">
        <v>9</v>
      </c>
      <c r="D310" s="79">
        <v>3</v>
      </c>
      <c r="E310" s="88"/>
    </row>
    <row r="311" spans="1:5" x14ac:dyDescent="0.2">
      <c r="A311" s="79" t="s">
        <v>5868</v>
      </c>
      <c r="B311" s="79" t="s">
        <v>5869</v>
      </c>
      <c r="C311" s="79">
        <v>7</v>
      </c>
      <c r="D311" s="79">
        <v>3</v>
      </c>
      <c r="E311" s="88"/>
    </row>
    <row r="312" spans="1:5" x14ac:dyDescent="0.2">
      <c r="A312" s="79" t="s">
        <v>5870</v>
      </c>
      <c r="B312" s="79" t="s">
        <v>5871</v>
      </c>
      <c r="C312" s="79">
        <v>7</v>
      </c>
      <c r="D312" s="79">
        <v>3</v>
      </c>
      <c r="E312" s="88"/>
    </row>
    <row r="313" spans="1:5" x14ac:dyDescent="0.2">
      <c r="A313" s="79" t="s">
        <v>3886</v>
      </c>
      <c r="B313" s="79" t="s">
        <v>5872</v>
      </c>
      <c r="C313" s="79">
        <v>290</v>
      </c>
      <c r="D313" s="79">
        <v>120</v>
      </c>
      <c r="E313" s="88"/>
    </row>
    <row r="314" spans="1:5" x14ac:dyDescent="0.2">
      <c r="A314" s="79" t="s">
        <v>3887</v>
      </c>
      <c r="B314" s="79" t="s">
        <v>5873</v>
      </c>
      <c r="C314" s="79">
        <v>8</v>
      </c>
      <c r="D314" s="79">
        <v>30</v>
      </c>
      <c r="E314" s="88"/>
    </row>
    <row r="315" spans="1:5" x14ac:dyDescent="0.2">
      <c r="A315" s="79" t="s">
        <v>3888</v>
      </c>
      <c r="B315" s="79" t="s">
        <v>3889</v>
      </c>
      <c r="C315" s="79">
        <v>0</v>
      </c>
      <c r="D315" s="79">
        <v>0</v>
      </c>
      <c r="E315" s="88"/>
    </row>
    <row r="316" spans="1:5" x14ac:dyDescent="0.2">
      <c r="A316" s="79" t="s">
        <v>3890</v>
      </c>
      <c r="B316" s="79" t="s">
        <v>3891</v>
      </c>
      <c r="C316" s="79">
        <v>0</v>
      </c>
      <c r="D316" s="79">
        <v>0</v>
      </c>
      <c r="E316" s="88"/>
    </row>
    <row r="317" spans="1:5" x14ac:dyDescent="0.2">
      <c r="A317" s="79" t="s">
        <v>3892</v>
      </c>
      <c r="B317" s="79" t="s">
        <v>3893</v>
      </c>
      <c r="C317" s="79">
        <v>0</v>
      </c>
      <c r="D317" s="79">
        <v>0</v>
      </c>
      <c r="E317" s="88"/>
    </row>
    <row r="318" spans="1:5" x14ac:dyDescent="0.2">
      <c r="A318" s="79" t="s">
        <v>3894</v>
      </c>
      <c r="B318" s="79" t="s">
        <v>3895</v>
      </c>
      <c r="C318" s="79">
        <v>0</v>
      </c>
      <c r="D318" s="79">
        <v>0</v>
      </c>
      <c r="E318" s="88"/>
    </row>
    <row r="319" spans="1:5" x14ac:dyDescent="0.2">
      <c r="A319" s="79" t="s">
        <v>5874</v>
      </c>
      <c r="B319" s="79" t="s">
        <v>3509</v>
      </c>
      <c r="C319" s="79">
        <v>24</v>
      </c>
      <c r="D319" s="79">
        <v>0</v>
      </c>
      <c r="E319" s="88"/>
    </row>
    <row r="320" spans="1:5" x14ac:dyDescent="0.2">
      <c r="A320" s="79" t="s">
        <v>5875</v>
      </c>
      <c r="B320" s="79" t="s">
        <v>5876</v>
      </c>
      <c r="C320" s="79">
        <v>37</v>
      </c>
      <c r="D320" s="79">
        <v>5</v>
      </c>
      <c r="E320" s="88"/>
    </row>
    <row r="321" spans="1:5" x14ac:dyDescent="0.2">
      <c r="A321" s="79" t="s">
        <v>5877</v>
      </c>
      <c r="B321" s="79" t="s">
        <v>5878</v>
      </c>
      <c r="C321" s="79">
        <v>3</v>
      </c>
      <c r="D321" s="79">
        <v>0</v>
      </c>
      <c r="E321" s="88"/>
    </row>
    <row r="322" spans="1:5" x14ac:dyDescent="0.2">
      <c r="A322" s="79" t="s">
        <v>5879</v>
      </c>
      <c r="B322" s="79" t="s">
        <v>5880</v>
      </c>
      <c r="C322" s="79">
        <v>35</v>
      </c>
      <c r="D322" s="79">
        <v>10</v>
      </c>
      <c r="E322" s="88"/>
    </row>
    <row r="323" spans="1:5" x14ac:dyDescent="0.2">
      <c r="A323" s="79" t="s">
        <v>5881</v>
      </c>
      <c r="B323" s="79" t="s">
        <v>5882</v>
      </c>
      <c r="C323" s="79">
        <v>1</v>
      </c>
      <c r="D323" s="79">
        <v>0</v>
      </c>
      <c r="E323" s="88"/>
    </row>
    <row r="324" spans="1:5" x14ac:dyDescent="0.2">
      <c r="A324" s="79" t="s">
        <v>5883</v>
      </c>
      <c r="B324" s="79" t="s">
        <v>5884</v>
      </c>
      <c r="C324" s="79">
        <v>1</v>
      </c>
      <c r="D324" s="79">
        <v>10</v>
      </c>
      <c r="E324" s="88"/>
    </row>
    <row r="325" spans="1:5" x14ac:dyDescent="0.2">
      <c r="A325" s="79" t="s">
        <v>5885</v>
      </c>
      <c r="B325" s="79" t="s">
        <v>5886</v>
      </c>
      <c r="C325" s="79">
        <v>5</v>
      </c>
      <c r="D325" s="79">
        <v>0</v>
      </c>
      <c r="E325" s="88"/>
    </row>
    <row r="326" spans="1:5" x14ac:dyDescent="0.2">
      <c r="A326" s="79" t="s">
        <v>5887</v>
      </c>
      <c r="B326" s="79" t="s">
        <v>5888</v>
      </c>
      <c r="C326" s="79">
        <v>32</v>
      </c>
      <c r="D326" s="79">
        <v>15</v>
      </c>
      <c r="E326" s="88"/>
    </row>
    <row r="327" spans="1:5" x14ac:dyDescent="0.2">
      <c r="A327" s="79" t="s">
        <v>5889</v>
      </c>
      <c r="B327" s="79" t="s">
        <v>5890</v>
      </c>
      <c r="C327" s="79">
        <v>35</v>
      </c>
      <c r="D327" s="79">
        <v>30</v>
      </c>
      <c r="E327" s="88"/>
    </row>
    <row r="328" spans="1:5" x14ac:dyDescent="0.2">
      <c r="A328" s="79" t="s">
        <v>5891</v>
      </c>
      <c r="B328" s="79" t="s">
        <v>5892</v>
      </c>
      <c r="C328" s="79">
        <v>48</v>
      </c>
      <c r="D328" s="79">
        <v>10</v>
      </c>
      <c r="E328" s="88"/>
    </row>
    <row r="329" spans="1:5" x14ac:dyDescent="0.2">
      <c r="A329" s="79" t="s">
        <v>5893</v>
      </c>
      <c r="B329" s="79" t="s">
        <v>5894</v>
      </c>
      <c r="C329" s="79">
        <v>15</v>
      </c>
      <c r="D329" s="79">
        <v>20</v>
      </c>
      <c r="E329" s="88"/>
    </row>
    <row r="330" spans="1:5" x14ac:dyDescent="0.2">
      <c r="A330" s="79" t="s">
        <v>3896</v>
      </c>
      <c r="B330" s="79" t="s">
        <v>3897</v>
      </c>
      <c r="C330" s="79">
        <v>0</v>
      </c>
      <c r="D330" s="79">
        <v>0</v>
      </c>
      <c r="E330" s="88"/>
    </row>
    <row r="331" spans="1:5" x14ac:dyDescent="0.2">
      <c r="A331" s="79" t="s">
        <v>3898</v>
      </c>
      <c r="B331" s="79" t="s">
        <v>5895</v>
      </c>
      <c r="C331" s="79">
        <v>84</v>
      </c>
      <c r="D331" s="79">
        <v>10</v>
      </c>
      <c r="E331" s="88"/>
    </row>
    <row r="332" spans="1:5" x14ac:dyDescent="0.2">
      <c r="A332" s="79" t="s">
        <v>3899</v>
      </c>
      <c r="B332" s="79" t="s">
        <v>5896</v>
      </c>
      <c r="C332" s="79">
        <v>37</v>
      </c>
      <c r="D332" s="79">
        <v>10</v>
      </c>
      <c r="E332" s="88"/>
    </row>
    <row r="333" spans="1:5" x14ac:dyDescent="0.2">
      <c r="A333" s="79" t="s">
        <v>3900</v>
      </c>
      <c r="B333" s="79" t="s">
        <v>5897</v>
      </c>
      <c r="C333" s="79">
        <v>24</v>
      </c>
      <c r="D333" s="79">
        <v>20</v>
      </c>
      <c r="E333" s="88"/>
    </row>
    <row r="334" spans="1:5" x14ac:dyDescent="0.2">
      <c r="A334" s="79" t="s">
        <v>3901</v>
      </c>
      <c r="B334" s="79" t="s">
        <v>5898</v>
      </c>
      <c r="C334" s="79">
        <v>74</v>
      </c>
      <c r="D334" s="79">
        <v>40</v>
      </c>
      <c r="E334" s="88"/>
    </row>
    <row r="335" spans="1:5" x14ac:dyDescent="0.2">
      <c r="A335" s="79" t="s">
        <v>3902</v>
      </c>
      <c r="B335" s="79" t="s">
        <v>5899</v>
      </c>
      <c r="C335" s="79">
        <v>41</v>
      </c>
      <c r="D335" s="79">
        <v>30</v>
      </c>
      <c r="E335" s="88"/>
    </row>
    <row r="336" spans="1:5" x14ac:dyDescent="0.2">
      <c r="A336" s="79" t="s">
        <v>3903</v>
      </c>
      <c r="B336" s="79" t="s">
        <v>5900</v>
      </c>
      <c r="C336" s="79">
        <v>740</v>
      </c>
      <c r="D336" s="79">
        <v>40</v>
      </c>
      <c r="E336" s="88"/>
    </row>
    <row r="337" spans="1:5" x14ac:dyDescent="0.2">
      <c r="A337" s="79" t="s">
        <v>3904</v>
      </c>
      <c r="B337" s="79" t="s">
        <v>5901</v>
      </c>
      <c r="C337" s="79">
        <v>90</v>
      </c>
      <c r="D337" s="79">
        <v>10</v>
      </c>
      <c r="E337" s="88"/>
    </row>
    <row r="338" spans="1:5" x14ac:dyDescent="0.2">
      <c r="A338" s="79" t="s">
        <v>3905</v>
      </c>
      <c r="B338" s="79" t="s">
        <v>5902</v>
      </c>
      <c r="C338" s="79">
        <v>5</v>
      </c>
      <c r="D338" s="79">
        <v>1</v>
      </c>
      <c r="E338" s="88"/>
    </row>
    <row r="339" spans="1:5" x14ac:dyDescent="0.2">
      <c r="A339" s="79" t="s">
        <v>3906</v>
      </c>
      <c r="B339" s="79" t="s">
        <v>5903</v>
      </c>
      <c r="C339" s="79">
        <v>3</v>
      </c>
      <c r="D339" s="79">
        <v>2</v>
      </c>
      <c r="E339" s="88"/>
    </row>
    <row r="340" spans="1:5" x14ac:dyDescent="0.2">
      <c r="A340" s="79" t="s">
        <v>3907</v>
      </c>
      <c r="B340" s="79" t="s">
        <v>5904</v>
      </c>
      <c r="C340" s="79">
        <v>7</v>
      </c>
      <c r="D340" s="79">
        <v>3</v>
      </c>
      <c r="E340" s="88"/>
    </row>
    <row r="341" spans="1:5" x14ac:dyDescent="0.2">
      <c r="A341" s="79" t="s">
        <v>3908</v>
      </c>
      <c r="B341" s="79" t="s">
        <v>5905</v>
      </c>
      <c r="C341" s="79">
        <v>7</v>
      </c>
      <c r="D341" s="79">
        <v>2</v>
      </c>
      <c r="E341" s="88"/>
    </row>
    <row r="342" spans="1:5" x14ac:dyDescent="0.2">
      <c r="A342" s="79" t="s">
        <v>3909</v>
      </c>
      <c r="B342" s="79" t="s">
        <v>5906</v>
      </c>
      <c r="C342" s="79">
        <v>5</v>
      </c>
      <c r="D342" s="79">
        <v>4</v>
      </c>
      <c r="E342" s="88"/>
    </row>
    <row r="343" spans="1:5" x14ac:dyDescent="0.2">
      <c r="A343" s="79" t="s">
        <v>3910</v>
      </c>
      <c r="B343" s="79" t="s">
        <v>5907</v>
      </c>
      <c r="C343" s="79">
        <v>6</v>
      </c>
      <c r="D343" s="79">
        <v>3</v>
      </c>
      <c r="E343" s="88"/>
    </row>
    <row r="344" spans="1:5" x14ac:dyDescent="0.2">
      <c r="A344" s="79" t="s">
        <v>3911</v>
      </c>
      <c r="B344" s="79" t="s">
        <v>5908</v>
      </c>
      <c r="C344" s="79">
        <v>5</v>
      </c>
      <c r="D344" s="79">
        <v>3</v>
      </c>
      <c r="E344" s="88"/>
    </row>
    <row r="345" spans="1:5" x14ac:dyDescent="0.2">
      <c r="A345" s="79" t="s">
        <v>3912</v>
      </c>
      <c r="B345" s="79" t="s">
        <v>5909</v>
      </c>
      <c r="C345" s="79">
        <v>7</v>
      </c>
      <c r="D345" s="79">
        <v>2</v>
      </c>
      <c r="E345" s="88"/>
    </row>
    <row r="346" spans="1:5" x14ac:dyDescent="0.2">
      <c r="A346" s="79" t="s">
        <v>3913</v>
      </c>
      <c r="B346" s="79" t="s">
        <v>3914</v>
      </c>
      <c r="C346" s="79">
        <v>0</v>
      </c>
      <c r="D346" s="79">
        <v>0</v>
      </c>
      <c r="E346" s="88"/>
    </row>
    <row r="347" spans="1:5" x14ac:dyDescent="0.2">
      <c r="A347" s="79" t="s">
        <v>3915</v>
      </c>
      <c r="B347" s="79" t="s">
        <v>3916</v>
      </c>
      <c r="C347" s="79">
        <v>0</v>
      </c>
      <c r="D347" s="79">
        <v>0</v>
      </c>
      <c r="E347" s="88"/>
    </row>
    <row r="348" spans="1:5" x14ac:dyDescent="0.2">
      <c r="A348" s="79" t="s">
        <v>5910</v>
      </c>
      <c r="B348" s="79" t="s">
        <v>5911</v>
      </c>
      <c r="C348" s="79">
        <v>760</v>
      </c>
      <c r="D348" s="79">
        <v>5</v>
      </c>
      <c r="E348" s="88"/>
    </row>
    <row r="349" spans="1:5" x14ac:dyDescent="0.2">
      <c r="A349" s="79" t="s">
        <v>5912</v>
      </c>
      <c r="B349" s="79" t="s">
        <v>5913</v>
      </c>
      <c r="C349" s="79">
        <v>630</v>
      </c>
      <c r="D349" s="79">
        <v>10</v>
      </c>
      <c r="E349" s="88"/>
    </row>
    <row r="350" spans="1:5" x14ac:dyDescent="0.2">
      <c r="A350" s="79" t="s">
        <v>5914</v>
      </c>
      <c r="B350" s="79" t="s">
        <v>5915</v>
      </c>
      <c r="C350" s="79">
        <v>932</v>
      </c>
      <c r="D350" s="79">
        <v>10</v>
      </c>
      <c r="E350" s="88"/>
    </row>
    <row r="351" spans="1:5" x14ac:dyDescent="0.2">
      <c r="A351" s="79" t="s">
        <v>5916</v>
      </c>
      <c r="B351" s="79" t="s">
        <v>5917</v>
      </c>
      <c r="C351" s="79">
        <v>513</v>
      </c>
      <c r="D351" s="79">
        <v>10</v>
      </c>
      <c r="E351" s="88"/>
    </row>
    <row r="352" spans="1:5" x14ac:dyDescent="0.2">
      <c r="A352" s="79" t="s">
        <v>5918</v>
      </c>
      <c r="B352" s="79" t="s">
        <v>5919</v>
      </c>
      <c r="C352" s="79">
        <v>233</v>
      </c>
      <c r="D352" s="79">
        <v>10</v>
      </c>
      <c r="E352" s="88"/>
    </row>
    <row r="353" spans="1:5" x14ac:dyDescent="0.2">
      <c r="A353" s="79" t="s">
        <v>5920</v>
      </c>
      <c r="B353" s="79" t="s">
        <v>5921</v>
      </c>
      <c r="C353" s="79">
        <v>140</v>
      </c>
      <c r="D353" s="79">
        <v>10</v>
      </c>
      <c r="E353" s="88"/>
    </row>
    <row r="354" spans="1:5" x14ac:dyDescent="0.2">
      <c r="A354" s="79" t="s">
        <v>5922</v>
      </c>
      <c r="B354" s="79" t="s">
        <v>5923</v>
      </c>
      <c r="C354" s="79">
        <v>320</v>
      </c>
      <c r="D354" s="79">
        <v>10</v>
      </c>
      <c r="E354" s="88"/>
    </row>
    <row r="355" spans="1:5" x14ac:dyDescent="0.2">
      <c r="A355" s="79" t="s">
        <v>5924</v>
      </c>
      <c r="B355" s="79" t="s">
        <v>5925</v>
      </c>
      <c r="C355" s="79">
        <v>224</v>
      </c>
      <c r="D355" s="79">
        <v>10</v>
      </c>
      <c r="E355" s="88"/>
    </row>
    <row r="356" spans="1:5" x14ac:dyDescent="0.2">
      <c r="A356" s="79" t="s">
        <v>5926</v>
      </c>
      <c r="B356" s="79" t="s">
        <v>5927</v>
      </c>
      <c r="C356" s="79">
        <v>81</v>
      </c>
      <c r="D356" s="79">
        <v>0</v>
      </c>
      <c r="E356" s="88"/>
    </row>
    <row r="357" spans="1:5" x14ac:dyDescent="0.2">
      <c r="A357" s="79" t="s">
        <v>5928</v>
      </c>
      <c r="B357" s="79" t="s">
        <v>5929</v>
      </c>
      <c r="C357" s="79">
        <v>191</v>
      </c>
      <c r="D357" s="79">
        <v>5</v>
      </c>
      <c r="E357" s="88"/>
    </row>
    <row r="358" spans="1:5" x14ac:dyDescent="0.2">
      <c r="A358" s="79" t="s">
        <v>5930</v>
      </c>
      <c r="B358" s="79" t="s">
        <v>5931</v>
      </c>
      <c r="C358" s="79">
        <v>1606</v>
      </c>
      <c r="D358" s="79">
        <v>30</v>
      </c>
      <c r="E358" s="88"/>
    </row>
    <row r="359" spans="1:5" x14ac:dyDescent="0.2">
      <c r="A359" s="79" t="s">
        <v>5932</v>
      </c>
      <c r="B359" s="79" t="s">
        <v>5933</v>
      </c>
      <c r="C359" s="79">
        <v>775</v>
      </c>
      <c r="D359" s="79">
        <v>30</v>
      </c>
      <c r="E359" s="88"/>
    </row>
    <row r="360" spans="1:5" x14ac:dyDescent="0.2">
      <c r="A360" s="79" t="s">
        <v>5934</v>
      </c>
      <c r="B360" s="79" t="s">
        <v>5935</v>
      </c>
      <c r="C360" s="79">
        <v>1092</v>
      </c>
      <c r="D360" s="79">
        <v>40</v>
      </c>
      <c r="E360" s="88"/>
    </row>
    <row r="361" spans="1:5" x14ac:dyDescent="0.2">
      <c r="A361" s="79" t="s">
        <v>5936</v>
      </c>
      <c r="B361" s="79" t="s">
        <v>5937</v>
      </c>
      <c r="C361" s="79">
        <v>32</v>
      </c>
      <c r="D361" s="79">
        <v>40</v>
      </c>
      <c r="E361" s="88"/>
    </row>
    <row r="362" spans="1:5" x14ac:dyDescent="0.2">
      <c r="A362" s="79" t="s">
        <v>5938</v>
      </c>
      <c r="B362" s="79" t="s">
        <v>5939</v>
      </c>
      <c r="C362" s="79">
        <v>102</v>
      </c>
      <c r="D362" s="79">
        <v>40</v>
      </c>
      <c r="E362" s="88"/>
    </row>
    <row r="363" spans="1:5" x14ac:dyDescent="0.2">
      <c r="A363" s="79" t="s">
        <v>5940</v>
      </c>
      <c r="B363" s="79" t="s">
        <v>5941</v>
      </c>
      <c r="C363" s="79">
        <v>190</v>
      </c>
      <c r="D363" s="79">
        <v>40</v>
      </c>
      <c r="E363" s="88"/>
    </row>
    <row r="364" spans="1:5" x14ac:dyDescent="0.2">
      <c r="A364" s="79" t="s">
        <v>5942</v>
      </c>
      <c r="B364" s="79" t="s">
        <v>5943</v>
      </c>
      <c r="C364" s="79">
        <v>166</v>
      </c>
      <c r="D364" s="79">
        <v>40</v>
      </c>
      <c r="E364" s="88"/>
    </row>
    <row r="365" spans="1:5" x14ac:dyDescent="0.2">
      <c r="A365" s="79" t="s">
        <v>5944</v>
      </c>
      <c r="B365" s="79" t="s">
        <v>5945</v>
      </c>
      <c r="C365" s="79">
        <v>158</v>
      </c>
      <c r="D365" s="79">
        <v>20</v>
      </c>
      <c r="E365" s="88"/>
    </row>
    <row r="366" spans="1:5" x14ac:dyDescent="0.2">
      <c r="A366" s="79" t="s">
        <v>5946</v>
      </c>
      <c r="B366" s="79" t="s">
        <v>5947</v>
      </c>
      <c r="C366" s="79">
        <v>103</v>
      </c>
      <c r="D366" s="79">
        <v>20</v>
      </c>
      <c r="E366" s="88"/>
    </row>
    <row r="367" spans="1:5" x14ac:dyDescent="0.2">
      <c r="A367" s="79" t="s">
        <v>5948</v>
      </c>
      <c r="B367" s="79" t="s">
        <v>5949</v>
      </c>
      <c r="C367" s="79">
        <v>37</v>
      </c>
      <c r="D367" s="79">
        <v>20</v>
      </c>
      <c r="E367" s="88"/>
    </row>
    <row r="368" spans="1:5" x14ac:dyDescent="0.2">
      <c r="A368" s="79" t="s">
        <v>5950</v>
      </c>
      <c r="B368" s="79" t="s">
        <v>5951</v>
      </c>
      <c r="C368" s="79">
        <v>130</v>
      </c>
      <c r="D368" s="79">
        <v>10</v>
      </c>
      <c r="E368" s="88"/>
    </row>
    <row r="369" spans="1:5" x14ac:dyDescent="0.2">
      <c r="A369" s="79" t="s">
        <v>5952</v>
      </c>
      <c r="B369" s="79" t="s">
        <v>5953</v>
      </c>
      <c r="C369" s="79">
        <v>123</v>
      </c>
      <c r="D369" s="79">
        <v>10</v>
      </c>
      <c r="E369" s="88"/>
    </row>
    <row r="370" spans="1:5" x14ac:dyDescent="0.2">
      <c r="A370" s="79" t="s">
        <v>5954</v>
      </c>
      <c r="B370" s="79" t="s">
        <v>5955</v>
      </c>
      <c r="C370" s="79">
        <v>135</v>
      </c>
      <c r="D370" s="79">
        <v>10</v>
      </c>
      <c r="E370" s="88"/>
    </row>
    <row r="371" spans="1:5" x14ac:dyDescent="0.2">
      <c r="A371" s="79" t="s">
        <v>5956</v>
      </c>
      <c r="B371" s="79" t="s">
        <v>5957</v>
      </c>
      <c r="C371" s="79">
        <v>126</v>
      </c>
      <c r="D371" s="79">
        <v>10</v>
      </c>
      <c r="E371" s="88"/>
    </row>
    <row r="372" spans="1:5" x14ac:dyDescent="0.2">
      <c r="A372" s="79" t="s">
        <v>5958</v>
      </c>
      <c r="B372" s="79" t="s">
        <v>5959</v>
      </c>
      <c r="C372" s="79">
        <v>84</v>
      </c>
      <c r="D372" s="79">
        <v>0</v>
      </c>
      <c r="E372" s="88"/>
    </row>
    <row r="373" spans="1:5" x14ac:dyDescent="0.2">
      <c r="A373" s="79" t="s">
        <v>5960</v>
      </c>
      <c r="B373" s="79" t="s">
        <v>5961</v>
      </c>
      <c r="C373" s="79">
        <v>384</v>
      </c>
      <c r="D373" s="79">
        <v>30</v>
      </c>
      <c r="E373" s="88"/>
    </row>
    <row r="374" spans="1:5" x14ac:dyDescent="0.2">
      <c r="A374" s="79" t="s">
        <v>5962</v>
      </c>
      <c r="B374" s="79" t="s">
        <v>5963</v>
      </c>
      <c r="C374" s="79">
        <v>151</v>
      </c>
      <c r="D374" s="79">
        <v>30</v>
      </c>
      <c r="E374" s="88"/>
    </row>
    <row r="375" spans="1:5" x14ac:dyDescent="0.2">
      <c r="A375" s="79" t="s">
        <v>5964</v>
      </c>
      <c r="B375" s="79" t="s">
        <v>5965</v>
      </c>
      <c r="C375" s="79">
        <v>81</v>
      </c>
      <c r="D375" s="79">
        <v>30</v>
      </c>
      <c r="E375" s="88"/>
    </row>
    <row r="376" spans="1:5" x14ac:dyDescent="0.2">
      <c r="A376" s="79" t="s">
        <v>5966</v>
      </c>
      <c r="B376" s="79" t="s">
        <v>5967</v>
      </c>
      <c r="C376" s="79">
        <v>79</v>
      </c>
      <c r="D376" s="79">
        <v>30</v>
      </c>
      <c r="E376" s="88"/>
    </row>
    <row r="377" spans="1:5" x14ac:dyDescent="0.2">
      <c r="A377" s="79" t="s">
        <v>5968</v>
      </c>
      <c r="B377" s="79" t="s">
        <v>5969</v>
      </c>
      <c r="C377" s="79">
        <v>27</v>
      </c>
      <c r="D377" s="79">
        <v>15</v>
      </c>
      <c r="E377" s="88"/>
    </row>
    <row r="378" spans="1:5" x14ac:dyDescent="0.2">
      <c r="A378" s="79" t="s">
        <v>5970</v>
      </c>
      <c r="B378" s="79" t="s">
        <v>5971</v>
      </c>
      <c r="C378" s="79">
        <v>221</v>
      </c>
      <c r="D378" s="79">
        <v>20</v>
      </c>
      <c r="E378" s="88"/>
    </row>
    <row r="379" spans="1:5" x14ac:dyDescent="0.2">
      <c r="A379" s="79" t="s">
        <v>5972</v>
      </c>
      <c r="B379" s="79" t="s">
        <v>5973</v>
      </c>
      <c r="C379" s="79">
        <v>64</v>
      </c>
      <c r="D379" s="79">
        <v>10</v>
      </c>
      <c r="E379" s="88"/>
    </row>
    <row r="380" spans="1:5" x14ac:dyDescent="0.2">
      <c r="A380" s="79" t="s">
        <v>5974</v>
      </c>
      <c r="B380" s="79" t="s">
        <v>5975</v>
      </c>
      <c r="C380" s="79">
        <v>71</v>
      </c>
      <c r="D380" s="79">
        <v>30</v>
      </c>
      <c r="E380" s="88"/>
    </row>
    <row r="381" spans="1:5" x14ac:dyDescent="0.2">
      <c r="A381" s="79" t="s">
        <v>5976</v>
      </c>
      <c r="B381" s="79" t="s">
        <v>5977</v>
      </c>
      <c r="C381" s="79">
        <v>203</v>
      </c>
      <c r="D381" s="79">
        <v>20</v>
      </c>
      <c r="E381" s="88"/>
    </row>
    <row r="382" spans="1:5" x14ac:dyDescent="0.2">
      <c r="A382" s="79" t="s">
        <v>5978</v>
      </c>
      <c r="B382" s="79" t="s">
        <v>5979</v>
      </c>
      <c r="C382" s="79">
        <v>35</v>
      </c>
      <c r="D382" s="79">
        <v>20</v>
      </c>
      <c r="E382" s="88"/>
    </row>
    <row r="383" spans="1:5" x14ac:dyDescent="0.2">
      <c r="A383" s="79" t="s">
        <v>5980</v>
      </c>
      <c r="B383" s="79" t="s">
        <v>5981</v>
      </c>
      <c r="C383" s="79">
        <v>290</v>
      </c>
      <c r="D383" s="79">
        <v>10</v>
      </c>
      <c r="E383" s="88"/>
    </row>
    <row r="384" spans="1:5" x14ac:dyDescent="0.2">
      <c r="A384" s="79" t="s">
        <v>5982</v>
      </c>
      <c r="B384" s="79" t="s">
        <v>5983</v>
      </c>
      <c r="C384" s="79">
        <v>31</v>
      </c>
      <c r="D384" s="79">
        <v>10</v>
      </c>
      <c r="E384" s="88"/>
    </row>
    <row r="385" spans="1:5" x14ac:dyDescent="0.2">
      <c r="A385" s="79" t="s">
        <v>5984</v>
      </c>
      <c r="B385" s="79" t="s">
        <v>5985</v>
      </c>
      <c r="C385" s="79">
        <v>151</v>
      </c>
      <c r="D385" s="79">
        <v>10</v>
      </c>
      <c r="E385" s="88"/>
    </row>
    <row r="386" spans="1:5" x14ac:dyDescent="0.2">
      <c r="A386" s="79" t="s">
        <v>5986</v>
      </c>
      <c r="B386" s="79" t="s">
        <v>5987</v>
      </c>
      <c r="C386" s="79">
        <v>264</v>
      </c>
      <c r="D386" s="79">
        <v>10</v>
      </c>
      <c r="E386" s="88"/>
    </row>
    <row r="387" spans="1:5" x14ac:dyDescent="0.2">
      <c r="A387" s="79" t="s">
        <v>5988</v>
      </c>
      <c r="B387" s="79" t="s">
        <v>5989</v>
      </c>
      <c r="C387" s="79">
        <v>227</v>
      </c>
      <c r="D387" s="79">
        <v>10</v>
      </c>
      <c r="E387" s="88"/>
    </row>
    <row r="388" spans="1:5" x14ac:dyDescent="0.2">
      <c r="A388" s="79" t="s">
        <v>5990</v>
      </c>
      <c r="B388" s="79" t="s">
        <v>5991</v>
      </c>
      <c r="C388" s="79">
        <v>113</v>
      </c>
      <c r="D388" s="79">
        <v>0</v>
      </c>
      <c r="E388" s="88"/>
    </row>
    <row r="389" spans="1:5" x14ac:dyDescent="0.2">
      <c r="A389" s="79" t="s">
        <v>5992</v>
      </c>
      <c r="B389" s="79" t="s">
        <v>5993</v>
      </c>
      <c r="C389" s="79">
        <v>70</v>
      </c>
      <c r="D389" s="79">
        <v>5</v>
      </c>
      <c r="E389" s="88"/>
    </row>
    <row r="390" spans="1:5" x14ac:dyDescent="0.2">
      <c r="A390" s="79" t="s">
        <v>3917</v>
      </c>
      <c r="B390" s="79" t="s">
        <v>3918</v>
      </c>
      <c r="C390" s="79">
        <v>0</v>
      </c>
      <c r="D390" s="79">
        <v>0</v>
      </c>
      <c r="E390" s="88"/>
    </row>
    <row r="391" spans="1:5" x14ac:dyDescent="0.2">
      <c r="A391" s="79" t="s">
        <v>5994</v>
      </c>
      <c r="B391" s="79" t="s">
        <v>5995</v>
      </c>
      <c r="C391" s="79">
        <v>225</v>
      </c>
      <c r="D391" s="79">
        <v>10</v>
      </c>
      <c r="E391" s="88"/>
    </row>
    <row r="392" spans="1:5" x14ac:dyDescent="0.2">
      <c r="A392" s="79" t="s">
        <v>5996</v>
      </c>
      <c r="B392" s="79" t="s">
        <v>5997</v>
      </c>
      <c r="C392" s="79">
        <v>257</v>
      </c>
      <c r="D392" s="79">
        <v>10</v>
      </c>
      <c r="E392" s="88"/>
    </row>
    <row r="393" spans="1:5" x14ac:dyDescent="0.2">
      <c r="A393" s="79" t="s">
        <v>5998</v>
      </c>
      <c r="B393" s="79" t="s">
        <v>5999</v>
      </c>
      <c r="C393" s="79">
        <v>128</v>
      </c>
      <c r="D393" s="79">
        <v>10</v>
      </c>
      <c r="E393" s="88"/>
    </row>
    <row r="394" spans="1:5" x14ac:dyDescent="0.2">
      <c r="A394" s="79" t="s">
        <v>6000</v>
      </c>
      <c r="B394" s="79" t="s">
        <v>6001</v>
      </c>
      <c r="C394" s="79">
        <v>224</v>
      </c>
      <c r="D394" s="79">
        <v>50</v>
      </c>
      <c r="E394" s="88"/>
    </row>
    <row r="395" spans="1:5" x14ac:dyDescent="0.2">
      <c r="A395" s="79" t="s">
        <v>6002</v>
      </c>
      <c r="B395" s="79" t="s">
        <v>6003</v>
      </c>
      <c r="C395" s="79">
        <v>372</v>
      </c>
      <c r="D395" s="79">
        <v>30</v>
      </c>
      <c r="E395" s="88"/>
    </row>
    <row r="396" spans="1:5" x14ac:dyDescent="0.2">
      <c r="A396" s="79" t="s">
        <v>6004</v>
      </c>
      <c r="B396" s="79" t="s">
        <v>6005</v>
      </c>
      <c r="C396" s="79">
        <v>117</v>
      </c>
      <c r="D396" s="79">
        <v>30</v>
      </c>
      <c r="E396" s="88"/>
    </row>
    <row r="397" spans="1:5" x14ac:dyDescent="0.2">
      <c r="A397" s="79" t="s">
        <v>6006</v>
      </c>
      <c r="B397" s="79" t="s">
        <v>6007</v>
      </c>
      <c r="C397" s="79">
        <v>208</v>
      </c>
      <c r="D397" s="79">
        <v>80</v>
      </c>
      <c r="E397" s="88"/>
    </row>
    <row r="398" spans="1:5" x14ac:dyDescent="0.2">
      <c r="A398" s="79" t="s">
        <v>6008</v>
      </c>
      <c r="B398" s="79" t="s">
        <v>6009</v>
      </c>
      <c r="C398" s="79">
        <v>37</v>
      </c>
      <c r="D398" s="79">
        <v>150</v>
      </c>
      <c r="E398" s="88"/>
    </row>
    <row r="399" spans="1:5" x14ac:dyDescent="0.2">
      <c r="A399" s="79" t="s">
        <v>6010</v>
      </c>
      <c r="B399" s="79" t="s">
        <v>6011</v>
      </c>
      <c r="C399" s="79">
        <v>61</v>
      </c>
      <c r="D399" s="79">
        <v>100</v>
      </c>
      <c r="E399" s="88"/>
    </row>
    <row r="400" spans="1:5" x14ac:dyDescent="0.2">
      <c r="A400" s="79" t="s">
        <v>6012</v>
      </c>
      <c r="B400" s="79" t="s">
        <v>6013</v>
      </c>
      <c r="C400" s="79">
        <v>164</v>
      </c>
      <c r="D400" s="79">
        <v>30</v>
      </c>
      <c r="E400" s="88"/>
    </row>
    <row r="401" spans="1:5" x14ac:dyDescent="0.2">
      <c r="A401" s="79" t="s">
        <v>6014</v>
      </c>
      <c r="B401" s="79" t="s">
        <v>6015</v>
      </c>
      <c r="C401" s="79">
        <v>19</v>
      </c>
      <c r="D401" s="79">
        <v>5</v>
      </c>
      <c r="E401" s="88"/>
    </row>
    <row r="402" spans="1:5" x14ac:dyDescent="0.2">
      <c r="A402" s="79" t="s">
        <v>6016</v>
      </c>
      <c r="B402" s="79" t="s">
        <v>6017</v>
      </c>
      <c r="C402" s="79">
        <v>78</v>
      </c>
      <c r="D402" s="79">
        <v>30</v>
      </c>
      <c r="E402" s="88"/>
    </row>
    <row r="403" spans="1:5" x14ac:dyDescent="0.2">
      <c r="A403" s="79" t="s">
        <v>6018</v>
      </c>
      <c r="B403" s="79" t="s">
        <v>6019</v>
      </c>
      <c r="C403" s="79">
        <v>136</v>
      </c>
      <c r="D403" s="79">
        <v>5</v>
      </c>
      <c r="E403" s="88"/>
    </row>
    <row r="404" spans="1:5" x14ac:dyDescent="0.2">
      <c r="A404" s="79" t="s">
        <v>6020</v>
      </c>
      <c r="B404" s="79" t="s">
        <v>6021</v>
      </c>
      <c r="C404" s="79">
        <v>4</v>
      </c>
      <c r="D404" s="79">
        <v>3</v>
      </c>
      <c r="E404" s="88"/>
    </row>
    <row r="405" spans="1:5" x14ac:dyDescent="0.2">
      <c r="A405" s="79" t="s">
        <v>6022</v>
      </c>
      <c r="B405" s="79" t="s">
        <v>6023</v>
      </c>
      <c r="C405" s="79">
        <v>707</v>
      </c>
      <c r="D405" s="79">
        <v>10</v>
      </c>
      <c r="E405" s="88"/>
    </row>
    <row r="406" spans="1:5" x14ac:dyDescent="0.2">
      <c r="A406" s="79" t="s">
        <v>6024</v>
      </c>
      <c r="B406" s="79" t="s">
        <v>6025</v>
      </c>
      <c r="C406" s="79">
        <v>320</v>
      </c>
      <c r="D406" s="79">
        <v>50</v>
      </c>
      <c r="E406" s="88"/>
    </row>
    <row r="407" spans="1:5" x14ac:dyDescent="0.2">
      <c r="A407" s="79" t="s">
        <v>6026</v>
      </c>
      <c r="B407" s="79" t="s">
        <v>6027</v>
      </c>
      <c r="C407" s="79">
        <v>438</v>
      </c>
      <c r="D407" s="79">
        <v>20</v>
      </c>
      <c r="E407" s="88"/>
    </row>
    <row r="408" spans="1:5" x14ac:dyDescent="0.2">
      <c r="A408" s="79" t="s">
        <v>6028</v>
      </c>
      <c r="B408" s="79" t="s">
        <v>6029</v>
      </c>
      <c r="C408" s="79">
        <v>135</v>
      </c>
      <c r="D408" s="79">
        <v>70</v>
      </c>
      <c r="E408" s="88"/>
    </row>
    <row r="409" spans="1:5" x14ac:dyDescent="0.2">
      <c r="A409" s="79" t="s">
        <v>6030</v>
      </c>
      <c r="B409" s="79" t="s">
        <v>6031</v>
      </c>
      <c r="C409" s="79">
        <v>201</v>
      </c>
      <c r="D409" s="79">
        <v>60</v>
      </c>
      <c r="E409" s="88"/>
    </row>
    <row r="410" spans="1:5" x14ac:dyDescent="0.2">
      <c r="A410" s="79" t="s">
        <v>6032</v>
      </c>
      <c r="B410" s="79" t="s">
        <v>6033</v>
      </c>
      <c r="C410" s="79">
        <v>138</v>
      </c>
      <c r="D410" s="79">
        <v>50</v>
      </c>
      <c r="E410" s="88"/>
    </row>
    <row r="411" spans="1:5" x14ac:dyDescent="0.2">
      <c r="A411" s="79" t="s">
        <v>6034</v>
      </c>
      <c r="B411" s="79" t="s">
        <v>6035</v>
      </c>
      <c r="C411" s="79">
        <v>153</v>
      </c>
      <c r="D411" s="79">
        <v>50</v>
      </c>
      <c r="E411" s="88"/>
    </row>
    <row r="412" spans="1:5" x14ac:dyDescent="0.2">
      <c r="A412" s="79" t="s">
        <v>6036</v>
      </c>
      <c r="B412" s="79" t="s">
        <v>6037</v>
      </c>
      <c r="C412" s="79">
        <v>155</v>
      </c>
      <c r="D412" s="79">
        <v>30</v>
      </c>
      <c r="E412" s="88"/>
    </row>
    <row r="413" spans="1:5" x14ac:dyDescent="0.2">
      <c r="A413" s="79" t="s">
        <v>6038</v>
      </c>
      <c r="B413" s="79" t="s">
        <v>6039</v>
      </c>
      <c r="C413" s="79">
        <v>330</v>
      </c>
      <c r="D413" s="79">
        <v>30</v>
      </c>
      <c r="E413" s="88"/>
    </row>
    <row r="414" spans="1:5" x14ac:dyDescent="0.2">
      <c r="A414" s="79" t="s">
        <v>6040</v>
      </c>
      <c r="B414" s="79" t="s">
        <v>6041</v>
      </c>
      <c r="C414" s="79">
        <v>4</v>
      </c>
      <c r="D414" s="79">
        <v>4</v>
      </c>
      <c r="E414" s="88"/>
    </row>
    <row r="415" spans="1:5" x14ac:dyDescent="0.2">
      <c r="A415" s="79" t="s">
        <v>6042</v>
      </c>
      <c r="B415" s="79" t="s">
        <v>6043</v>
      </c>
      <c r="C415" s="79">
        <v>325</v>
      </c>
      <c r="D415" s="79">
        <v>10</v>
      </c>
      <c r="E415" s="88"/>
    </row>
    <row r="416" spans="1:5" x14ac:dyDescent="0.2">
      <c r="A416" s="79" t="s">
        <v>6044</v>
      </c>
      <c r="B416" s="79" t="s">
        <v>6045</v>
      </c>
      <c r="C416" s="79">
        <v>103</v>
      </c>
      <c r="D416" s="79">
        <v>10</v>
      </c>
      <c r="E416" s="88"/>
    </row>
    <row r="417" spans="1:5" x14ac:dyDescent="0.2">
      <c r="A417" s="79" t="s">
        <v>6046</v>
      </c>
      <c r="B417" s="79" t="s">
        <v>6047</v>
      </c>
      <c r="C417" s="79">
        <v>92</v>
      </c>
      <c r="D417" s="79">
        <v>10</v>
      </c>
      <c r="E417" s="88"/>
    </row>
    <row r="418" spans="1:5" x14ac:dyDescent="0.2">
      <c r="A418" s="79" t="s">
        <v>6048</v>
      </c>
      <c r="B418" s="79" t="s">
        <v>6049</v>
      </c>
      <c r="C418" s="79">
        <v>19</v>
      </c>
      <c r="D418" s="79">
        <v>10</v>
      </c>
      <c r="E418" s="88"/>
    </row>
    <row r="419" spans="1:5" x14ac:dyDescent="0.2">
      <c r="A419" s="79" t="s">
        <v>6050</v>
      </c>
      <c r="B419" s="79" t="s">
        <v>6051</v>
      </c>
      <c r="C419" s="79">
        <v>30</v>
      </c>
      <c r="D419" s="79">
        <v>3</v>
      </c>
      <c r="E419" s="88"/>
    </row>
    <row r="420" spans="1:5" x14ac:dyDescent="0.2">
      <c r="A420" s="79" t="s">
        <v>6052</v>
      </c>
      <c r="B420" s="79" t="s">
        <v>6053</v>
      </c>
      <c r="C420" s="79">
        <v>586</v>
      </c>
      <c r="D420" s="79">
        <v>10</v>
      </c>
      <c r="E420" s="88"/>
    </row>
    <row r="421" spans="1:5" x14ac:dyDescent="0.2">
      <c r="A421" s="79" t="s">
        <v>6054</v>
      </c>
      <c r="B421" s="79" t="s">
        <v>6055</v>
      </c>
      <c r="C421" s="79">
        <v>214</v>
      </c>
      <c r="D421" s="79">
        <v>10</v>
      </c>
      <c r="E421" s="88"/>
    </row>
    <row r="422" spans="1:5" x14ac:dyDescent="0.2">
      <c r="A422" s="79" t="s">
        <v>6056</v>
      </c>
      <c r="B422" s="79" t="s">
        <v>6057</v>
      </c>
      <c r="C422" s="79">
        <v>152</v>
      </c>
      <c r="D422" s="79">
        <v>15</v>
      </c>
      <c r="E422" s="88"/>
    </row>
    <row r="423" spans="1:5" x14ac:dyDescent="0.2">
      <c r="A423" s="79" t="s">
        <v>6058</v>
      </c>
      <c r="B423" s="79" t="s">
        <v>6059</v>
      </c>
      <c r="C423" s="79">
        <v>127</v>
      </c>
      <c r="D423" s="79">
        <v>30</v>
      </c>
      <c r="E423" s="88"/>
    </row>
    <row r="424" spans="1:5" x14ac:dyDescent="0.2">
      <c r="A424" s="79" t="s">
        <v>6060</v>
      </c>
      <c r="B424" s="79" t="s">
        <v>6061</v>
      </c>
      <c r="C424" s="79">
        <v>40</v>
      </c>
      <c r="D424" s="79">
        <v>15</v>
      </c>
      <c r="E424" s="88"/>
    </row>
    <row r="425" spans="1:5" x14ac:dyDescent="0.2">
      <c r="A425" s="79" t="s">
        <v>6062</v>
      </c>
      <c r="B425" s="79" t="s">
        <v>6063</v>
      </c>
      <c r="C425" s="79">
        <v>112</v>
      </c>
      <c r="D425" s="79">
        <v>10</v>
      </c>
      <c r="E425" s="88"/>
    </row>
    <row r="426" spans="1:5" x14ac:dyDescent="0.2">
      <c r="A426" s="79" t="s">
        <v>6064</v>
      </c>
      <c r="B426" s="79" t="s">
        <v>6065</v>
      </c>
      <c r="C426" s="79">
        <v>72</v>
      </c>
      <c r="D426" s="79">
        <v>50</v>
      </c>
      <c r="E426" s="88"/>
    </row>
    <row r="427" spans="1:5" x14ac:dyDescent="0.2">
      <c r="A427" s="79" t="s">
        <v>6066</v>
      </c>
      <c r="B427" s="79" t="s">
        <v>6067</v>
      </c>
      <c r="C427" s="79">
        <v>0</v>
      </c>
      <c r="D427" s="79">
        <v>50</v>
      </c>
      <c r="E427" s="88"/>
    </row>
    <row r="428" spans="1:5" x14ac:dyDescent="0.2">
      <c r="A428" s="79" t="s">
        <v>6068</v>
      </c>
      <c r="B428" s="79" t="s">
        <v>6069</v>
      </c>
      <c r="C428" s="79">
        <v>59</v>
      </c>
      <c r="D428" s="79">
        <v>50</v>
      </c>
      <c r="E428" s="88"/>
    </row>
    <row r="429" spans="1:5" x14ac:dyDescent="0.2">
      <c r="A429" s="79" t="s">
        <v>6070</v>
      </c>
      <c r="B429" s="79" t="s">
        <v>6071</v>
      </c>
      <c r="C429" s="79">
        <v>3</v>
      </c>
      <c r="D429" s="79">
        <v>3</v>
      </c>
      <c r="E429" s="88"/>
    </row>
    <row r="430" spans="1:5" x14ac:dyDescent="0.2">
      <c r="A430" s="79" t="s">
        <v>6072</v>
      </c>
      <c r="B430" s="79" t="s">
        <v>6073</v>
      </c>
      <c r="C430" s="79">
        <v>39</v>
      </c>
      <c r="D430" s="79">
        <v>5</v>
      </c>
      <c r="E430" s="88"/>
    </row>
    <row r="431" spans="1:5" x14ac:dyDescent="0.2">
      <c r="A431" s="79" t="s">
        <v>6074</v>
      </c>
      <c r="B431" s="79" t="s">
        <v>6075</v>
      </c>
      <c r="C431" s="79">
        <v>7</v>
      </c>
      <c r="D431" s="79">
        <v>3</v>
      </c>
      <c r="E431" s="88"/>
    </row>
    <row r="432" spans="1:5" x14ac:dyDescent="0.2">
      <c r="A432" s="79" t="s">
        <v>6076</v>
      </c>
      <c r="B432" s="79" t="s">
        <v>6077</v>
      </c>
      <c r="C432" s="79">
        <v>1</v>
      </c>
      <c r="D432" s="79">
        <v>1</v>
      </c>
      <c r="E432" s="88"/>
    </row>
    <row r="433" spans="1:5" x14ac:dyDescent="0.2">
      <c r="A433" s="79" t="s">
        <v>6078</v>
      </c>
      <c r="B433" s="79" t="s">
        <v>6079</v>
      </c>
      <c r="C433" s="79">
        <v>14</v>
      </c>
      <c r="D433" s="79">
        <v>10</v>
      </c>
      <c r="E433" s="88"/>
    </row>
    <row r="434" spans="1:5" x14ac:dyDescent="0.2">
      <c r="A434" s="79" t="s">
        <v>6080</v>
      </c>
      <c r="B434" s="79" t="s">
        <v>6081</v>
      </c>
      <c r="C434" s="79">
        <v>161</v>
      </c>
      <c r="D434" s="79">
        <v>10</v>
      </c>
      <c r="E434" s="88"/>
    </row>
    <row r="435" spans="1:5" x14ac:dyDescent="0.2">
      <c r="A435" s="79" t="s">
        <v>6082</v>
      </c>
      <c r="B435" s="79" t="s">
        <v>6083</v>
      </c>
      <c r="C435" s="79">
        <v>32</v>
      </c>
      <c r="D435" s="79">
        <v>15</v>
      </c>
      <c r="E435" s="88"/>
    </row>
    <row r="436" spans="1:5" x14ac:dyDescent="0.2">
      <c r="A436" s="79" t="s">
        <v>6084</v>
      </c>
      <c r="B436" s="79" t="s">
        <v>6085</v>
      </c>
      <c r="C436" s="79">
        <v>73</v>
      </c>
      <c r="D436" s="79">
        <v>5</v>
      </c>
      <c r="E436" s="88"/>
    </row>
    <row r="437" spans="1:5" x14ac:dyDescent="0.2">
      <c r="A437" s="79" t="s">
        <v>6086</v>
      </c>
      <c r="B437" s="79" t="s">
        <v>6087</v>
      </c>
      <c r="C437" s="79">
        <v>96</v>
      </c>
      <c r="D437" s="79">
        <v>10</v>
      </c>
      <c r="E437" s="88"/>
    </row>
    <row r="438" spans="1:5" x14ac:dyDescent="0.2">
      <c r="A438" s="79" t="s">
        <v>6088</v>
      </c>
      <c r="B438" s="79" t="s">
        <v>6089</v>
      </c>
      <c r="C438" s="79">
        <v>32</v>
      </c>
      <c r="D438" s="79">
        <v>10</v>
      </c>
      <c r="E438" s="88"/>
    </row>
    <row r="439" spans="1:5" x14ac:dyDescent="0.2">
      <c r="A439" s="79" t="s">
        <v>6090</v>
      </c>
      <c r="B439" s="79" t="s">
        <v>6091</v>
      </c>
      <c r="C439" s="79">
        <v>83</v>
      </c>
      <c r="D439" s="79">
        <v>15</v>
      </c>
      <c r="E439" s="88"/>
    </row>
    <row r="440" spans="1:5" x14ac:dyDescent="0.2">
      <c r="A440" s="79" t="s">
        <v>6092</v>
      </c>
      <c r="B440" s="79" t="s">
        <v>6093</v>
      </c>
      <c r="C440" s="79">
        <v>3</v>
      </c>
      <c r="D440" s="79">
        <v>5</v>
      </c>
      <c r="E440" s="88"/>
    </row>
    <row r="441" spans="1:5" x14ac:dyDescent="0.2">
      <c r="A441" s="79" t="s">
        <v>6094</v>
      </c>
      <c r="B441" s="79" t="s">
        <v>6095</v>
      </c>
      <c r="C441" s="79">
        <v>12</v>
      </c>
      <c r="D441" s="79">
        <v>3</v>
      </c>
      <c r="E441" s="88"/>
    </row>
    <row r="442" spans="1:5" x14ac:dyDescent="0.2">
      <c r="A442" s="79" t="s">
        <v>6096</v>
      </c>
      <c r="B442" s="79" t="s">
        <v>6097</v>
      </c>
      <c r="C442" s="79">
        <v>167</v>
      </c>
      <c r="D442" s="79">
        <v>3</v>
      </c>
      <c r="E442" s="88"/>
    </row>
    <row r="443" spans="1:5" x14ac:dyDescent="0.2">
      <c r="A443" s="79" t="s">
        <v>6098</v>
      </c>
      <c r="B443" s="79" t="s">
        <v>6099</v>
      </c>
      <c r="C443" s="79">
        <v>38</v>
      </c>
      <c r="D443" s="79">
        <v>3</v>
      </c>
      <c r="E443" s="88"/>
    </row>
    <row r="444" spans="1:5" x14ac:dyDescent="0.2">
      <c r="A444" s="79" t="s">
        <v>6100</v>
      </c>
      <c r="B444" s="79" t="s">
        <v>6101</v>
      </c>
      <c r="C444" s="79">
        <v>34</v>
      </c>
      <c r="D444" s="79">
        <v>3</v>
      </c>
      <c r="E444" s="88"/>
    </row>
    <row r="445" spans="1:5" x14ac:dyDescent="0.2">
      <c r="A445" s="79" t="s">
        <v>6102</v>
      </c>
      <c r="B445" s="79" t="s">
        <v>6103</v>
      </c>
      <c r="C445" s="79">
        <v>21</v>
      </c>
      <c r="D445" s="79">
        <v>3</v>
      </c>
      <c r="E445" s="88"/>
    </row>
    <row r="446" spans="1:5" x14ac:dyDescent="0.2">
      <c r="A446" s="79" t="s">
        <v>6104</v>
      </c>
      <c r="B446" s="79" t="s">
        <v>6105</v>
      </c>
      <c r="C446" s="79">
        <v>25</v>
      </c>
      <c r="D446" s="79">
        <v>3</v>
      </c>
      <c r="E446" s="88"/>
    </row>
    <row r="447" spans="1:5" x14ac:dyDescent="0.2">
      <c r="A447" s="79" t="s">
        <v>6106</v>
      </c>
      <c r="B447" s="79" t="s">
        <v>6107</v>
      </c>
      <c r="C447" s="79">
        <v>73</v>
      </c>
      <c r="D447" s="79">
        <v>10</v>
      </c>
      <c r="E447" s="88"/>
    </row>
    <row r="448" spans="1:5" x14ac:dyDescent="0.2">
      <c r="A448" s="79" t="s">
        <v>6108</v>
      </c>
      <c r="B448" s="79" t="s">
        <v>6109</v>
      </c>
      <c r="C448" s="79">
        <v>545</v>
      </c>
      <c r="D448" s="79">
        <v>40</v>
      </c>
      <c r="E448" s="88"/>
    </row>
    <row r="449" spans="1:5" x14ac:dyDescent="0.2">
      <c r="A449" s="79" t="s">
        <v>6110</v>
      </c>
      <c r="B449" s="79" t="s">
        <v>6111</v>
      </c>
      <c r="C449" s="79">
        <v>407</v>
      </c>
      <c r="D449" s="79">
        <v>30</v>
      </c>
      <c r="E449" s="88"/>
    </row>
    <row r="450" spans="1:5" x14ac:dyDescent="0.2">
      <c r="A450" s="79" t="s">
        <v>6112</v>
      </c>
      <c r="B450" s="79" t="s">
        <v>6113</v>
      </c>
      <c r="C450" s="79">
        <v>218</v>
      </c>
      <c r="D450" s="79">
        <v>50</v>
      </c>
      <c r="E450" s="88"/>
    </row>
    <row r="451" spans="1:5" x14ac:dyDescent="0.2">
      <c r="A451" s="79" t="s">
        <v>6114</v>
      </c>
      <c r="B451" s="79" t="s">
        <v>6115</v>
      </c>
      <c r="C451" s="79">
        <v>264</v>
      </c>
      <c r="D451" s="79">
        <v>50</v>
      </c>
      <c r="E451" s="88"/>
    </row>
    <row r="452" spans="1:5" x14ac:dyDescent="0.2">
      <c r="A452" s="79" t="s">
        <v>6116</v>
      </c>
      <c r="B452" s="79" t="s">
        <v>6117</v>
      </c>
      <c r="C452" s="79">
        <v>24</v>
      </c>
      <c r="D452" s="79">
        <v>10</v>
      </c>
      <c r="E452" s="88"/>
    </row>
    <row r="453" spans="1:5" x14ac:dyDescent="0.2">
      <c r="A453" s="79" t="s">
        <v>468</v>
      </c>
      <c r="B453" s="79" t="s">
        <v>6118</v>
      </c>
      <c r="C453" s="79">
        <v>4549</v>
      </c>
      <c r="D453" s="79">
        <v>50</v>
      </c>
      <c r="E453" s="88"/>
    </row>
    <row r="454" spans="1:5" x14ac:dyDescent="0.2">
      <c r="A454" s="79" t="s">
        <v>469</v>
      </c>
      <c r="B454" s="79" t="s">
        <v>6119</v>
      </c>
      <c r="C454" s="79">
        <v>3836</v>
      </c>
      <c r="D454" s="79">
        <v>50</v>
      </c>
      <c r="E454" s="88"/>
    </row>
    <row r="455" spans="1:5" x14ac:dyDescent="0.2">
      <c r="A455" s="79" t="s">
        <v>470</v>
      </c>
      <c r="B455" s="79" t="s">
        <v>6120</v>
      </c>
      <c r="C455" s="79">
        <v>1521</v>
      </c>
      <c r="D455" s="79">
        <v>300</v>
      </c>
      <c r="E455" s="88"/>
    </row>
    <row r="456" spans="1:5" x14ac:dyDescent="0.2">
      <c r="A456" s="79" t="s">
        <v>471</v>
      </c>
      <c r="B456" s="79" t="s">
        <v>6121</v>
      </c>
      <c r="C456" s="79">
        <v>618</v>
      </c>
      <c r="D456" s="79">
        <v>150</v>
      </c>
      <c r="E456" s="88"/>
    </row>
    <row r="457" spans="1:5" x14ac:dyDescent="0.2">
      <c r="A457" s="79" t="s">
        <v>472</v>
      </c>
      <c r="B457" s="79" t="s">
        <v>6122</v>
      </c>
      <c r="C457" s="79">
        <v>285</v>
      </c>
      <c r="D457" s="79">
        <v>100</v>
      </c>
      <c r="E457" s="88"/>
    </row>
    <row r="458" spans="1:5" x14ac:dyDescent="0.2">
      <c r="A458" s="79" t="s">
        <v>6123</v>
      </c>
      <c r="B458" s="79" t="s">
        <v>6124</v>
      </c>
      <c r="C458" s="79">
        <v>342</v>
      </c>
      <c r="D458" s="79">
        <v>0</v>
      </c>
      <c r="E458" s="88"/>
    </row>
    <row r="459" spans="1:5" x14ac:dyDescent="0.2">
      <c r="A459" s="79" t="s">
        <v>473</v>
      </c>
      <c r="B459" s="79" t="s">
        <v>6125</v>
      </c>
      <c r="C459" s="79">
        <v>1025</v>
      </c>
      <c r="D459" s="79">
        <v>10</v>
      </c>
      <c r="E459" s="88"/>
    </row>
    <row r="460" spans="1:5" x14ac:dyDescent="0.2">
      <c r="A460" s="79" t="s">
        <v>474</v>
      </c>
      <c r="B460" s="79" t="s">
        <v>6126</v>
      </c>
      <c r="C460" s="79">
        <v>308</v>
      </c>
      <c r="D460" s="79">
        <v>10</v>
      </c>
      <c r="E460" s="88"/>
    </row>
    <row r="461" spans="1:5" x14ac:dyDescent="0.2">
      <c r="A461" s="79" t="s">
        <v>6127</v>
      </c>
      <c r="B461" s="79" t="s">
        <v>6128</v>
      </c>
      <c r="C461" s="79">
        <v>61</v>
      </c>
      <c r="D461" s="79">
        <v>10</v>
      </c>
      <c r="E461" s="88"/>
    </row>
    <row r="462" spans="1:5" x14ac:dyDescent="0.2">
      <c r="A462" s="79" t="s">
        <v>6129</v>
      </c>
      <c r="B462" s="79" t="s">
        <v>6130</v>
      </c>
      <c r="C462" s="79">
        <v>13</v>
      </c>
      <c r="D462" s="79">
        <v>5</v>
      </c>
      <c r="E462" s="88"/>
    </row>
    <row r="463" spans="1:5" x14ac:dyDescent="0.2">
      <c r="A463" s="79" t="s">
        <v>6131</v>
      </c>
      <c r="B463" s="79" t="s">
        <v>6132</v>
      </c>
      <c r="C463" s="79">
        <v>47</v>
      </c>
      <c r="D463" s="79">
        <v>5</v>
      </c>
      <c r="E463" s="88"/>
    </row>
    <row r="464" spans="1:5" x14ac:dyDescent="0.2">
      <c r="A464" s="79" t="s">
        <v>6133</v>
      </c>
      <c r="B464" s="79" t="s">
        <v>6134</v>
      </c>
      <c r="C464" s="79">
        <v>1440</v>
      </c>
      <c r="D464" s="79">
        <v>0</v>
      </c>
      <c r="E464" s="88"/>
    </row>
    <row r="465" spans="1:5" x14ac:dyDescent="0.2">
      <c r="A465" s="79" t="s">
        <v>6135</v>
      </c>
      <c r="B465" s="79" t="s">
        <v>6136</v>
      </c>
      <c r="C465" s="79">
        <v>128</v>
      </c>
      <c r="D465" s="79">
        <v>0</v>
      </c>
      <c r="E465" s="88"/>
    </row>
    <row r="466" spans="1:5" x14ac:dyDescent="0.2">
      <c r="A466" s="79" t="s">
        <v>6137</v>
      </c>
      <c r="B466" s="79" t="s">
        <v>6138</v>
      </c>
      <c r="C466" s="79">
        <v>214</v>
      </c>
      <c r="D466" s="79">
        <v>0</v>
      </c>
      <c r="E466" s="88"/>
    </row>
    <row r="467" spans="1:5" x14ac:dyDescent="0.2">
      <c r="A467" s="79" t="s">
        <v>6139</v>
      </c>
      <c r="B467" s="79" t="s">
        <v>3919</v>
      </c>
      <c r="C467" s="79">
        <v>1719</v>
      </c>
      <c r="D467" s="79">
        <v>0</v>
      </c>
      <c r="E467" s="88"/>
    </row>
    <row r="468" spans="1:5" x14ac:dyDescent="0.2">
      <c r="A468" s="79" t="s">
        <v>6140</v>
      </c>
      <c r="B468" s="79" t="s">
        <v>6141</v>
      </c>
      <c r="C468" s="79">
        <v>1015</v>
      </c>
      <c r="D468" s="79">
        <v>0</v>
      </c>
      <c r="E468" s="88"/>
    </row>
    <row r="469" spans="1:5" x14ac:dyDescent="0.2">
      <c r="A469" s="79" t="s">
        <v>3920</v>
      </c>
      <c r="B469" s="79" t="s">
        <v>6142</v>
      </c>
      <c r="C469" s="79">
        <v>7</v>
      </c>
      <c r="D469" s="79">
        <v>4</v>
      </c>
      <c r="E469" s="88"/>
    </row>
    <row r="470" spans="1:5" x14ac:dyDescent="0.2">
      <c r="A470" s="79" t="s">
        <v>3921</v>
      </c>
      <c r="B470" s="79" t="s">
        <v>6143</v>
      </c>
      <c r="C470" s="79">
        <v>12</v>
      </c>
      <c r="D470" s="79">
        <v>4</v>
      </c>
      <c r="E470" s="88"/>
    </row>
    <row r="471" spans="1:5" x14ac:dyDescent="0.2">
      <c r="A471" s="79" t="s">
        <v>3922</v>
      </c>
      <c r="B471" s="79" t="s">
        <v>6144</v>
      </c>
      <c r="C471" s="79">
        <v>28</v>
      </c>
      <c r="D471" s="79">
        <v>6</v>
      </c>
      <c r="E471" s="88"/>
    </row>
    <row r="472" spans="1:5" x14ac:dyDescent="0.2">
      <c r="A472" s="79" t="s">
        <v>3923</v>
      </c>
      <c r="B472" s="79" t="s">
        <v>6145</v>
      </c>
      <c r="C472" s="79">
        <v>8</v>
      </c>
      <c r="D472" s="79">
        <v>4</v>
      </c>
      <c r="E472" s="88"/>
    </row>
    <row r="473" spans="1:5" x14ac:dyDescent="0.2">
      <c r="A473" s="79" t="s">
        <v>3924</v>
      </c>
      <c r="B473" s="79" t="s">
        <v>6146</v>
      </c>
      <c r="C473" s="79">
        <v>16</v>
      </c>
      <c r="D473" s="79">
        <v>6</v>
      </c>
      <c r="E473" s="88"/>
    </row>
    <row r="474" spans="1:5" x14ac:dyDescent="0.2">
      <c r="A474" s="79" t="s">
        <v>3925</v>
      </c>
      <c r="B474" s="79" t="s">
        <v>6147</v>
      </c>
      <c r="C474" s="79">
        <v>23</v>
      </c>
      <c r="D474" s="79">
        <v>8</v>
      </c>
      <c r="E474" s="88"/>
    </row>
    <row r="475" spans="1:5" x14ac:dyDescent="0.2">
      <c r="A475" s="79" t="s">
        <v>3926</v>
      </c>
      <c r="B475" s="79" t="s">
        <v>6148</v>
      </c>
      <c r="C475" s="79">
        <v>19</v>
      </c>
      <c r="D475" s="79">
        <v>4</v>
      </c>
      <c r="E475" s="88"/>
    </row>
    <row r="476" spans="1:5" x14ac:dyDescent="0.2">
      <c r="A476" s="79" t="s">
        <v>3927</v>
      </c>
      <c r="B476" s="79" t="s">
        <v>6149</v>
      </c>
      <c r="C476" s="79">
        <v>25</v>
      </c>
      <c r="D476" s="79">
        <v>10</v>
      </c>
      <c r="E476" s="88"/>
    </row>
    <row r="477" spans="1:5" x14ac:dyDescent="0.2">
      <c r="A477" s="79" t="s">
        <v>3928</v>
      </c>
      <c r="B477" s="79" t="s">
        <v>6150</v>
      </c>
      <c r="C477" s="79">
        <v>15</v>
      </c>
      <c r="D477" s="79">
        <v>6</v>
      </c>
      <c r="E477" s="88"/>
    </row>
    <row r="478" spans="1:5" x14ac:dyDescent="0.2">
      <c r="A478" s="79" t="s">
        <v>3929</v>
      </c>
      <c r="B478" s="79" t="s">
        <v>6151</v>
      </c>
      <c r="C478" s="79">
        <v>11</v>
      </c>
      <c r="D478" s="79">
        <v>10</v>
      </c>
      <c r="E478" s="88"/>
    </row>
    <row r="479" spans="1:5" x14ac:dyDescent="0.2">
      <c r="A479" s="79" t="s">
        <v>3930</v>
      </c>
      <c r="B479" s="79" t="s">
        <v>6152</v>
      </c>
      <c r="C479" s="79">
        <v>15</v>
      </c>
      <c r="D479" s="79">
        <v>8</v>
      </c>
      <c r="E479" s="88"/>
    </row>
    <row r="480" spans="1:5" x14ac:dyDescent="0.2">
      <c r="A480" s="79" t="s">
        <v>3931</v>
      </c>
      <c r="B480" s="79" t="s">
        <v>6153</v>
      </c>
      <c r="C480" s="79">
        <v>8</v>
      </c>
      <c r="D480" s="79">
        <v>10</v>
      </c>
      <c r="E480" s="88"/>
    </row>
    <row r="481" spans="1:5" x14ac:dyDescent="0.2">
      <c r="A481" s="79" t="s">
        <v>3932</v>
      </c>
      <c r="B481" s="79" t="s">
        <v>6154</v>
      </c>
      <c r="C481" s="79">
        <v>19</v>
      </c>
      <c r="D481" s="79">
        <v>4</v>
      </c>
      <c r="E481" s="88"/>
    </row>
    <row r="482" spans="1:5" x14ac:dyDescent="0.2">
      <c r="A482" s="79" t="s">
        <v>3933</v>
      </c>
      <c r="B482" s="79" t="s">
        <v>6155</v>
      </c>
      <c r="C482" s="79">
        <v>5</v>
      </c>
      <c r="D482" s="79">
        <v>6</v>
      </c>
      <c r="E482" s="88"/>
    </row>
    <row r="483" spans="1:5" x14ac:dyDescent="0.2">
      <c r="A483" s="79" t="s">
        <v>3934</v>
      </c>
      <c r="B483" s="79" t="s">
        <v>6156</v>
      </c>
      <c r="C483" s="79">
        <v>4</v>
      </c>
      <c r="D483" s="79">
        <v>6</v>
      </c>
      <c r="E483" s="88"/>
    </row>
    <row r="484" spans="1:5" x14ac:dyDescent="0.2">
      <c r="A484" s="79" t="s">
        <v>3935</v>
      </c>
      <c r="B484" s="79" t="s">
        <v>6157</v>
      </c>
      <c r="C484" s="79">
        <v>4</v>
      </c>
      <c r="D484" s="79">
        <v>2</v>
      </c>
      <c r="E484" s="88"/>
    </row>
    <row r="485" spans="1:5" x14ac:dyDescent="0.2">
      <c r="A485" s="79" t="s">
        <v>3936</v>
      </c>
      <c r="B485" s="79" t="s">
        <v>6158</v>
      </c>
      <c r="C485" s="79">
        <v>12</v>
      </c>
      <c r="D485" s="79">
        <v>0</v>
      </c>
      <c r="E485" s="88"/>
    </row>
    <row r="486" spans="1:5" x14ac:dyDescent="0.2">
      <c r="A486" s="79" t="s">
        <v>3937</v>
      </c>
      <c r="B486" s="79" t="s">
        <v>3938</v>
      </c>
      <c r="C486" s="79">
        <v>147</v>
      </c>
      <c r="D486" s="79">
        <v>5</v>
      </c>
      <c r="E486" s="88"/>
    </row>
    <row r="487" spans="1:5" x14ac:dyDescent="0.2">
      <c r="A487" s="79" t="s">
        <v>3939</v>
      </c>
      <c r="B487" s="79" t="s">
        <v>3940</v>
      </c>
      <c r="C487" s="79">
        <v>59</v>
      </c>
      <c r="D487" s="79">
        <v>20</v>
      </c>
      <c r="E487" s="88"/>
    </row>
    <row r="488" spans="1:5" x14ac:dyDescent="0.2">
      <c r="A488" s="79" t="s">
        <v>3941</v>
      </c>
      <c r="B488" s="79" t="s">
        <v>3942</v>
      </c>
      <c r="C488" s="79">
        <v>44</v>
      </c>
      <c r="D488" s="79">
        <v>20</v>
      </c>
      <c r="E488" s="88"/>
    </row>
    <row r="489" spans="1:5" x14ac:dyDescent="0.2">
      <c r="A489" s="79" t="s">
        <v>3943</v>
      </c>
      <c r="B489" s="79" t="s">
        <v>3944</v>
      </c>
      <c r="C489" s="79">
        <v>38</v>
      </c>
      <c r="D489" s="79">
        <v>10</v>
      </c>
      <c r="E489" s="88"/>
    </row>
    <row r="490" spans="1:5" x14ac:dyDescent="0.2">
      <c r="A490" s="79" t="s">
        <v>3945</v>
      </c>
      <c r="B490" s="79" t="s">
        <v>3946</v>
      </c>
      <c r="C490" s="79">
        <v>0</v>
      </c>
      <c r="D490" s="79">
        <v>10</v>
      </c>
      <c r="E490" s="88"/>
    </row>
    <row r="491" spans="1:5" x14ac:dyDescent="0.2">
      <c r="A491" s="79" t="s">
        <v>3947</v>
      </c>
      <c r="B491" s="79" t="s">
        <v>3948</v>
      </c>
      <c r="C491" s="79">
        <v>6</v>
      </c>
      <c r="D491" s="79">
        <v>10</v>
      </c>
      <c r="E491" s="88"/>
    </row>
    <row r="492" spans="1:5" x14ac:dyDescent="0.2">
      <c r="A492" s="79" t="s">
        <v>3949</v>
      </c>
      <c r="B492" s="79" t="s">
        <v>3950</v>
      </c>
      <c r="C492" s="79">
        <v>12</v>
      </c>
      <c r="D492" s="79">
        <v>10</v>
      </c>
      <c r="E492" s="88"/>
    </row>
    <row r="493" spans="1:5" x14ac:dyDescent="0.2">
      <c r="A493" s="79" t="s">
        <v>3951</v>
      </c>
      <c r="B493" s="79" t="s">
        <v>3952</v>
      </c>
      <c r="C493" s="79">
        <v>36</v>
      </c>
      <c r="D493" s="79">
        <v>15</v>
      </c>
      <c r="E493" s="88"/>
    </row>
    <row r="494" spans="1:5" x14ac:dyDescent="0.2">
      <c r="A494" s="79" t="s">
        <v>3953</v>
      </c>
      <c r="B494" s="79" t="s">
        <v>3954</v>
      </c>
      <c r="C494" s="79">
        <v>17</v>
      </c>
      <c r="D494" s="79">
        <v>5</v>
      </c>
      <c r="E494" s="88"/>
    </row>
    <row r="495" spans="1:5" x14ac:dyDescent="0.2">
      <c r="A495" s="79" t="s">
        <v>3955</v>
      </c>
      <c r="B495" s="79" t="s">
        <v>6159</v>
      </c>
      <c r="C495" s="79">
        <v>1</v>
      </c>
      <c r="D495" s="79">
        <v>0</v>
      </c>
      <c r="E495" s="88"/>
    </row>
    <row r="496" spans="1:5" x14ac:dyDescent="0.2">
      <c r="A496" s="79" t="s">
        <v>3956</v>
      </c>
      <c r="B496" s="79" t="s">
        <v>3957</v>
      </c>
      <c r="C496" s="79">
        <v>21</v>
      </c>
      <c r="D496" s="79">
        <v>8</v>
      </c>
      <c r="E496" s="88"/>
    </row>
    <row r="497" spans="1:5" x14ac:dyDescent="0.2">
      <c r="A497" s="79" t="s">
        <v>3958</v>
      </c>
      <c r="B497" s="79" t="s">
        <v>3959</v>
      </c>
      <c r="C497" s="79">
        <v>11</v>
      </c>
      <c r="D497" s="79">
        <v>10</v>
      </c>
      <c r="E497" s="88"/>
    </row>
    <row r="498" spans="1:5" x14ac:dyDescent="0.2">
      <c r="A498" s="79" t="s">
        <v>3960</v>
      </c>
      <c r="B498" s="79" t="s">
        <v>3961</v>
      </c>
      <c r="C498" s="79">
        <v>13</v>
      </c>
      <c r="D498" s="79">
        <v>20</v>
      </c>
      <c r="E498" s="88"/>
    </row>
    <row r="499" spans="1:5" x14ac:dyDescent="0.2">
      <c r="A499" s="79" t="s">
        <v>3962</v>
      </c>
      <c r="B499" s="79" t="s">
        <v>3963</v>
      </c>
      <c r="C499" s="79">
        <v>16</v>
      </c>
      <c r="D499" s="79">
        <v>20</v>
      </c>
      <c r="E499" s="88"/>
    </row>
    <row r="500" spans="1:5" x14ac:dyDescent="0.2">
      <c r="A500" s="79" t="s">
        <v>3964</v>
      </c>
      <c r="B500" s="79" t="s">
        <v>3965</v>
      </c>
      <c r="C500" s="79">
        <v>54</v>
      </c>
      <c r="D500" s="79">
        <v>10</v>
      </c>
      <c r="E500" s="88"/>
    </row>
    <row r="501" spans="1:5" x14ac:dyDescent="0.2">
      <c r="A501" s="79" t="s">
        <v>3966</v>
      </c>
      <c r="B501" s="79" t="s">
        <v>3967</v>
      </c>
      <c r="C501" s="79">
        <v>120</v>
      </c>
      <c r="D501" s="79">
        <v>10</v>
      </c>
      <c r="E501" s="88"/>
    </row>
    <row r="502" spans="1:5" x14ac:dyDescent="0.2">
      <c r="A502" s="79" t="s">
        <v>3968</v>
      </c>
      <c r="B502" s="79" t="s">
        <v>3969</v>
      </c>
      <c r="C502" s="79">
        <v>17</v>
      </c>
      <c r="D502" s="79">
        <v>20</v>
      </c>
      <c r="E502" s="88"/>
    </row>
    <row r="503" spans="1:5" x14ac:dyDescent="0.2">
      <c r="A503" s="79" t="s">
        <v>3970</v>
      </c>
      <c r="B503" s="79" t="s">
        <v>3971</v>
      </c>
      <c r="C503" s="79">
        <v>92</v>
      </c>
      <c r="D503" s="79">
        <v>10</v>
      </c>
      <c r="E503" s="88"/>
    </row>
    <row r="504" spans="1:5" x14ac:dyDescent="0.2">
      <c r="A504" s="79" t="s">
        <v>3972</v>
      </c>
      <c r="B504" s="79" t="s">
        <v>3973</v>
      </c>
      <c r="C504" s="79">
        <v>5</v>
      </c>
      <c r="D504" s="79">
        <v>10</v>
      </c>
      <c r="E504" s="88"/>
    </row>
    <row r="505" spans="1:5" x14ac:dyDescent="0.2">
      <c r="A505" s="79" t="s">
        <v>3974</v>
      </c>
      <c r="B505" s="79" t="s">
        <v>3975</v>
      </c>
      <c r="C505" s="79">
        <v>0</v>
      </c>
      <c r="D505" s="79">
        <v>0</v>
      </c>
      <c r="E505" s="88"/>
    </row>
    <row r="506" spans="1:5" x14ac:dyDescent="0.2">
      <c r="A506" s="79" t="s">
        <v>34</v>
      </c>
      <c r="B506" s="79" t="s">
        <v>6160</v>
      </c>
      <c r="C506" s="79">
        <v>0</v>
      </c>
      <c r="D506" s="79">
        <v>0</v>
      </c>
      <c r="E506" s="88"/>
    </row>
    <row r="507" spans="1:5" x14ac:dyDescent="0.2">
      <c r="A507" s="79" t="s">
        <v>35</v>
      </c>
      <c r="B507" s="79" t="s">
        <v>6161</v>
      </c>
      <c r="C507" s="79">
        <v>1</v>
      </c>
      <c r="D507" s="79">
        <v>1</v>
      </c>
      <c r="E507" s="88"/>
    </row>
    <row r="508" spans="1:5" x14ac:dyDescent="0.2">
      <c r="A508" s="79" t="s">
        <v>36</v>
      </c>
      <c r="B508" s="79" t="s">
        <v>6162</v>
      </c>
      <c r="C508" s="79">
        <v>2</v>
      </c>
      <c r="D508" s="79">
        <v>1</v>
      </c>
      <c r="E508" s="88"/>
    </row>
    <row r="509" spans="1:5" x14ac:dyDescent="0.2">
      <c r="A509" s="79" t="s">
        <v>37</v>
      </c>
      <c r="B509" s="79" t="s">
        <v>6163</v>
      </c>
      <c r="C509" s="79">
        <v>1</v>
      </c>
      <c r="D509" s="79">
        <v>1</v>
      </c>
      <c r="E509" s="88"/>
    </row>
    <row r="510" spans="1:5" x14ac:dyDescent="0.2">
      <c r="A510" s="79" t="s">
        <v>38</v>
      </c>
      <c r="B510" s="79" t="s">
        <v>6164</v>
      </c>
      <c r="C510" s="79">
        <v>8</v>
      </c>
      <c r="D510" s="79">
        <v>5</v>
      </c>
      <c r="E510" s="88"/>
    </row>
    <row r="511" spans="1:5" x14ac:dyDescent="0.2">
      <c r="A511" s="79" t="s">
        <v>39</v>
      </c>
      <c r="B511" s="79" t="s">
        <v>6165</v>
      </c>
      <c r="C511" s="79">
        <v>2</v>
      </c>
      <c r="D511" s="79">
        <v>2</v>
      </c>
      <c r="E511" s="88"/>
    </row>
    <row r="512" spans="1:5" x14ac:dyDescent="0.2">
      <c r="A512" s="79" t="s">
        <v>40</v>
      </c>
      <c r="B512" s="79" t="s">
        <v>6166</v>
      </c>
      <c r="C512" s="79">
        <v>10</v>
      </c>
      <c r="D512" s="79">
        <v>5</v>
      </c>
      <c r="E512" s="88"/>
    </row>
    <row r="513" spans="1:5" x14ac:dyDescent="0.2">
      <c r="A513" s="79" t="s">
        <v>41</v>
      </c>
      <c r="B513" s="79" t="s">
        <v>6167</v>
      </c>
      <c r="C513" s="79">
        <v>9</v>
      </c>
      <c r="D513" s="79">
        <v>5</v>
      </c>
      <c r="E513" s="88"/>
    </row>
    <row r="514" spans="1:5" x14ac:dyDescent="0.2">
      <c r="A514" s="79" t="s">
        <v>42</v>
      </c>
      <c r="B514" s="79" t="s">
        <v>6168</v>
      </c>
      <c r="C514" s="79">
        <v>6</v>
      </c>
      <c r="D514" s="79">
        <v>5</v>
      </c>
      <c r="E514" s="88"/>
    </row>
    <row r="515" spans="1:5" x14ac:dyDescent="0.2">
      <c r="A515" s="79" t="s">
        <v>43</v>
      </c>
      <c r="B515" s="79" t="s">
        <v>6169</v>
      </c>
      <c r="C515" s="79">
        <v>11</v>
      </c>
      <c r="D515" s="79">
        <v>4</v>
      </c>
      <c r="E515" s="88"/>
    </row>
    <row r="516" spans="1:5" x14ac:dyDescent="0.2">
      <c r="A516" s="79" t="s">
        <v>6170</v>
      </c>
      <c r="B516" s="79" t="s">
        <v>6171</v>
      </c>
      <c r="C516" s="79">
        <v>12</v>
      </c>
      <c r="D516" s="79">
        <v>8</v>
      </c>
      <c r="E516" s="88"/>
    </row>
    <row r="517" spans="1:5" x14ac:dyDescent="0.2">
      <c r="A517" s="79" t="s">
        <v>106</v>
      </c>
      <c r="B517" s="79" t="s">
        <v>6172</v>
      </c>
      <c r="C517" s="79">
        <v>44</v>
      </c>
      <c r="D517" s="79">
        <v>1</v>
      </c>
      <c r="E517" s="88"/>
    </row>
    <row r="518" spans="1:5" x14ac:dyDescent="0.2">
      <c r="A518" s="79" t="s">
        <v>884</v>
      </c>
      <c r="B518" s="79" t="s">
        <v>6173</v>
      </c>
      <c r="C518" s="79">
        <v>71</v>
      </c>
      <c r="D518" s="79">
        <v>3</v>
      </c>
      <c r="E518" s="88"/>
    </row>
    <row r="519" spans="1:5" x14ac:dyDescent="0.2">
      <c r="A519" s="79" t="s">
        <v>107</v>
      </c>
      <c r="B519" s="79" t="s">
        <v>6174</v>
      </c>
      <c r="C519" s="79">
        <v>13</v>
      </c>
      <c r="D519" s="79">
        <v>5</v>
      </c>
      <c r="E519" s="88"/>
    </row>
    <row r="520" spans="1:5" x14ac:dyDescent="0.2">
      <c r="A520" s="79" t="s">
        <v>885</v>
      </c>
      <c r="B520" s="79" t="s">
        <v>6175</v>
      </c>
      <c r="C520" s="79">
        <v>68</v>
      </c>
      <c r="D520" s="79">
        <v>5</v>
      </c>
      <c r="E520" s="88"/>
    </row>
    <row r="521" spans="1:5" x14ac:dyDescent="0.2">
      <c r="A521" s="79" t="s">
        <v>108</v>
      </c>
      <c r="B521" s="79" t="s">
        <v>6176</v>
      </c>
      <c r="C521" s="79">
        <v>37</v>
      </c>
      <c r="D521" s="79">
        <v>10</v>
      </c>
      <c r="E521" s="88"/>
    </row>
    <row r="522" spans="1:5" x14ac:dyDescent="0.2">
      <c r="A522" s="79" t="s">
        <v>109</v>
      </c>
      <c r="B522" s="79" t="s">
        <v>6177</v>
      </c>
      <c r="C522" s="79">
        <v>55</v>
      </c>
      <c r="D522" s="79">
        <v>10</v>
      </c>
      <c r="E522" s="88"/>
    </row>
    <row r="523" spans="1:5" x14ac:dyDescent="0.2">
      <c r="A523" s="79" t="s">
        <v>110</v>
      </c>
      <c r="B523" s="79" t="s">
        <v>6178</v>
      </c>
      <c r="C523" s="79">
        <v>46</v>
      </c>
      <c r="D523" s="79">
        <v>5</v>
      </c>
      <c r="E523" s="88"/>
    </row>
    <row r="524" spans="1:5" x14ac:dyDescent="0.2">
      <c r="A524" s="79" t="s">
        <v>886</v>
      </c>
      <c r="B524" s="79" t="s">
        <v>6179</v>
      </c>
      <c r="C524" s="79">
        <v>46</v>
      </c>
      <c r="D524" s="79">
        <v>6</v>
      </c>
      <c r="E524" s="88"/>
    </row>
    <row r="525" spans="1:5" x14ac:dyDescent="0.2">
      <c r="A525" s="79" t="s">
        <v>111</v>
      </c>
      <c r="B525" s="79" t="s">
        <v>6180</v>
      </c>
      <c r="C525" s="79">
        <v>32</v>
      </c>
      <c r="D525" s="79">
        <v>5</v>
      </c>
      <c r="E525" s="88"/>
    </row>
    <row r="526" spans="1:5" x14ac:dyDescent="0.2">
      <c r="A526" s="79" t="s">
        <v>887</v>
      </c>
      <c r="B526" s="79" t="s">
        <v>6181</v>
      </c>
      <c r="C526" s="79">
        <v>37</v>
      </c>
      <c r="D526" s="79">
        <v>10</v>
      </c>
      <c r="E526" s="88"/>
    </row>
    <row r="527" spans="1:5" x14ac:dyDescent="0.2">
      <c r="A527" s="79" t="s">
        <v>112</v>
      </c>
      <c r="B527" s="79" t="s">
        <v>6182</v>
      </c>
      <c r="C527" s="79">
        <v>19</v>
      </c>
      <c r="D527" s="79">
        <v>13</v>
      </c>
      <c r="E527" s="88"/>
    </row>
    <row r="528" spans="1:5" x14ac:dyDescent="0.2">
      <c r="A528" s="79" t="s">
        <v>888</v>
      </c>
      <c r="B528" s="79" t="s">
        <v>6183</v>
      </c>
      <c r="C528" s="79">
        <v>50</v>
      </c>
      <c r="D528" s="79">
        <v>7</v>
      </c>
      <c r="E528" s="88"/>
    </row>
    <row r="529" spans="1:5" x14ac:dyDescent="0.2">
      <c r="A529" s="79" t="s">
        <v>113</v>
      </c>
      <c r="B529" s="79" t="s">
        <v>6184</v>
      </c>
      <c r="C529" s="79">
        <v>22</v>
      </c>
      <c r="D529" s="79">
        <v>5</v>
      </c>
      <c r="E529" s="88"/>
    </row>
    <row r="530" spans="1:5" x14ac:dyDescent="0.2">
      <c r="A530" s="79" t="s">
        <v>889</v>
      </c>
      <c r="B530" s="79" t="s">
        <v>6185</v>
      </c>
      <c r="C530" s="79">
        <v>61</v>
      </c>
      <c r="D530" s="79">
        <v>7</v>
      </c>
      <c r="E530" s="88"/>
    </row>
    <row r="531" spans="1:5" x14ac:dyDescent="0.2">
      <c r="A531" s="79" t="s">
        <v>890</v>
      </c>
      <c r="B531" s="79" t="s">
        <v>6186</v>
      </c>
      <c r="C531" s="79">
        <v>53</v>
      </c>
      <c r="D531" s="79">
        <v>8</v>
      </c>
      <c r="E531" s="88"/>
    </row>
    <row r="532" spans="1:5" x14ac:dyDescent="0.2">
      <c r="A532" s="79" t="s">
        <v>891</v>
      </c>
      <c r="B532" s="79" t="s">
        <v>6187</v>
      </c>
      <c r="C532" s="79">
        <v>0</v>
      </c>
      <c r="D532" s="79">
        <v>5</v>
      </c>
      <c r="E532" s="88"/>
    </row>
    <row r="533" spans="1:5" x14ac:dyDescent="0.2">
      <c r="A533" s="79" t="s">
        <v>892</v>
      </c>
      <c r="B533" s="79" t="s">
        <v>6188</v>
      </c>
      <c r="C533" s="79">
        <v>13</v>
      </c>
      <c r="D533" s="79">
        <v>5</v>
      </c>
      <c r="E533" s="88"/>
    </row>
    <row r="534" spans="1:5" x14ac:dyDescent="0.2">
      <c r="A534" s="79" t="s">
        <v>893</v>
      </c>
      <c r="B534" s="79" t="s">
        <v>6189</v>
      </c>
      <c r="C534" s="79">
        <v>2</v>
      </c>
      <c r="D534" s="79">
        <v>5</v>
      </c>
      <c r="E534" s="88"/>
    </row>
    <row r="535" spans="1:5" x14ac:dyDescent="0.2">
      <c r="A535" s="79" t="s">
        <v>894</v>
      </c>
      <c r="B535" s="79" t="s">
        <v>6190</v>
      </c>
      <c r="C535" s="79">
        <v>0</v>
      </c>
      <c r="D535" s="79">
        <v>1</v>
      </c>
      <c r="E535" s="88"/>
    </row>
    <row r="536" spans="1:5" x14ac:dyDescent="0.2">
      <c r="A536" s="79" t="s">
        <v>895</v>
      </c>
      <c r="B536" s="79" t="s">
        <v>6191</v>
      </c>
      <c r="C536" s="79">
        <v>0</v>
      </c>
      <c r="D536" s="79">
        <v>0</v>
      </c>
      <c r="E536" s="88"/>
    </row>
    <row r="537" spans="1:5" x14ac:dyDescent="0.2">
      <c r="A537" s="79" t="s">
        <v>896</v>
      </c>
      <c r="B537" s="79" t="s">
        <v>6192</v>
      </c>
      <c r="C537" s="79">
        <v>6</v>
      </c>
      <c r="D537" s="79">
        <v>3</v>
      </c>
      <c r="E537" s="88"/>
    </row>
    <row r="538" spans="1:5" x14ac:dyDescent="0.2">
      <c r="A538" s="79" t="s">
        <v>3976</v>
      </c>
      <c r="B538" s="79" t="s">
        <v>6193</v>
      </c>
      <c r="C538" s="79">
        <v>284</v>
      </c>
      <c r="D538" s="79">
        <v>30</v>
      </c>
      <c r="E538" s="88"/>
    </row>
    <row r="539" spans="1:5" x14ac:dyDescent="0.2">
      <c r="A539" s="79" t="s">
        <v>3977</v>
      </c>
      <c r="B539" s="79" t="s">
        <v>3978</v>
      </c>
      <c r="C539" s="79">
        <v>50</v>
      </c>
      <c r="D539" s="79">
        <v>30</v>
      </c>
      <c r="E539" s="88"/>
    </row>
    <row r="540" spans="1:5" x14ac:dyDescent="0.2">
      <c r="A540" s="79" t="s">
        <v>3979</v>
      </c>
      <c r="B540" s="79" t="s">
        <v>6194</v>
      </c>
      <c r="C540" s="79">
        <v>403</v>
      </c>
      <c r="D540" s="79">
        <v>30</v>
      </c>
      <c r="E540" s="88"/>
    </row>
    <row r="541" spans="1:5" x14ac:dyDescent="0.2">
      <c r="A541" s="79" t="s">
        <v>3980</v>
      </c>
      <c r="B541" s="79" t="s">
        <v>6195</v>
      </c>
      <c r="C541" s="79">
        <v>72</v>
      </c>
      <c r="D541" s="79">
        <v>30</v>
      </c>
      <c r="E541" s="88"/>
    </row>
    <row r="542" spans="1:5" x14ac:dyDescent="0.2">
      <c r="A542" s="79" t="s">
        <v>3981</v>
      </c>
      <c r="B542" s="79" t="s">
        <v>6196</v>
      </c>
      <c r="C542" s="79">
        <v>40</v>
      </c>
      <c r="D542" s="79">
        <v>30</v>
      </c>
      <c r="E542" s="88"/>
    </row>
    <row r="543" spans="1:5" x14ac:dyDescent="0.2">
      <c r="A543" s="79" t="s">
        <v>3982</v>
      </c>
      <c r="B543" s="79" t="s">
        <v>3983</v>
      </c>
      <c r="C543" s="79">
        <v>83</v>
      </c>
      <c r="D543" s="79">
        <v>20</v>
      </c>
      <c r="E543" s="88"/>
    </row>
    <row r="544" spans="1:5" x14ac:dyDescent="0.2">
      <c r="A544" s="79" t="s">
        <v>3984</v>
      </c>
      <c r="B544" s="79" t="s">
        <v>6197</v>
      </c>
      <c r="C544" s="79">
        <v>62</v>
      </c>
      <c r="D544" s="79">
        <v>30</v>
      </c>
      <c r="E544" s="88"/>
    </row>
    <row r="545" spans="1:5" x14ac:dyDescent="0.2">
      <c r="A545" s="79" t="s">
        <v>3985</v>
      </c>
      <c r="B545" s="79" t="s">
        <v>6198</v>
      </c>
      <c r="C545" s="79">
        <v>71</v>
      </c>
      <c r="D545" s="79">
        <v>1</v>
      </c>
      <c r="E545" s="88"/>
    </row>
    <row r="546" spans="1:5" x14ac:dyDescent="0.2">
      <c r="A546" s="79" t="s">
        <v>6199</v>
      </c>
      <c r="B546" s="79" t="s">
        <v>6200</v>
      </c>
      <c r="C546" s="79">
        <v>0</v>
      </c>
      <c r="D546" s="79">
        <v>0</v>
      </c>
      <c r="E546" s="88"/>
    </row>
    <row r="547" spans="1:5" x14ac:dyDescent="0.2">
      <c r="A547" s="79" t="s">
        <v>3986</v>
      </c>
      <c r="B547" s="79" t="s">
        <v>6201</v>
      </c>
      <c r="C547" s="79">
        <v>0</v>
      </c>
      <c r="D547" s="79">
        <v>0</v>
      </c>
      <c r="E547" s="88"/>
    </row>
    <row r="548" spans="1:5" x14ac:dyDescent="0.2">
      <c r="A548" s="79" t="s">
        <v>6202</v>
      </c>
      <c r="B548" s="79" t="s">
        <v>6203</v>
      </c>
      <c r="C548" s="79">
        <v>0</v>
      </c>
      <c r="D548" s="79">
        <v>0</v>
      </c>
      <c r="E548" s="88"/>
    </row>
    <row r="549" spans="1:5" x14ac:dyDescent="0.2">
      <c r="A549" s="79" t="s">
        <v>3987</v>
      </c>
      <c r="B549" s="79" t="s">
        <v>6204</v>
      </c>
      <c r="C549" s="79">
        <v>0</v>
      </c>
      <c r="D549" s="79">
        <v>0</v>
      </c>
      <c r="E549" s="88"/>
    </row>
    <row r="550" spans="1:5" x14ac:dyDescent="0.2">
      <c r="A550" s="79" t="s">
        <v>3988</v>
      </c>
      <c r="B550" s="79" t="s">
        <v>6205</v>
      </c>
      <c r="C550" s="79">
        <v>0</v>
      </c>
      <c r="D550" s="79">
        <v>0</v>
      </c>
      <c r="E550" s="88"/>
    </row>
    <row r="551" spans="1:5" x14ac:dyDescent="0.2">
      <c r="A551" s="79" t="s">
        <v>3989</v>
      </c>
      <c r="B551" s="79" t="s">
        <v>6206</v>
      </c>
      <c r="C551" s="79">
        <v>13</v>
      </c>
      <c r="D551" s="79">
        <v>0</v>
      </c>
      <c r="E551" s="88"/>
    </row>
    <row r="552" spans="1:5" x14ac:dyDescent="0.2">
      <c r="A552" s="79" t="s">
        <v>6207</v>
      </c>
      <c r="B552" s="79" t="s">
        <v>6208</v>
      </c>
      <c r="C552" s="79">
        <v>0</v>
      </c>
      <c r="D552" s="79">
        <v>0</v>
      </c>
      <c r="E552" s="88"/>
    </row>
    <row r="553" spans="1:5" x14ac:dyDescent="0.2">
      <c r="A553" s="79" t="s">
        <v>3990</v>
      </c>
      <c r="B553" s="79" t="s">
        <v>6209</v>
      </c>
      <c r="C553" s="79">
        <v>0</v>
      </c>
      <c r="D553" s="79">
        <v>0</v>
      </c>
      <c r="E553" s="88"/>
    </row>
    <row r="554" spans="1:5" x14ac:dyDescent="0.2">
      <c r="A554" s="79" t="s">
        <v>6210</v>
      </c>
      <c r="B554" s="79" t="s">
        <v>6211</v>
      </c>
      <c r="C554" s="79">
        <v>14</v>
      </c>
      <c r="D554" s="79">
        <v>0</v>
      </c>
      <c r="E554" s="88"/>
    </row>
    <row r="555" spans="1:5" x14ac:dyDescent="0.2">
      <c r="A555" s="79" t="s">
        <v>3991</v>
      </c>
      <c r="B555" s="79" t="s">
        <v>6212</v>
      </c>
      <c r="C555" s="79">
        <v>33</v>
      </c>
      <c r="D555" s="79">
        <v>0</v>
      </c>
      <c r="E555" s="88"/>
    </row>
    <row r="556" spans="1:5" x14ac:dyDescent="0.2">
      <c r="A556" s="79" t="s">
        <v>6213</v>
      </c>
      <c r="B556" s="79" t="s">
        <v>6214</v>
      </c>
      <c r="C556" s="79">
        <v>0</v>
      </c>
      <c r="D556" s="79">
        <v>0</v>
      </c>
      <c r="E556" s="88"/>
    </row>
    <row r="557" spans="1:5" x14ac:dyDescent="0.2">
      <c r="A557" s="79" t="s">
        <v>3992</v>
      </c>
      <c r="B557" s="79" t="s">
        <v>6215</v>
      </c>
      <c r="C557" s="79">
        <v>13</v>
      </c>
      <c r="D557" s="79">
        <v>2</v>
      </c>
      <c r="E557" s="88"/>
    </row>
    <row r="558" spans="1:5" x14ac:dyDescent="0.2">
      <c r="A558" s="79" t="s">
        <v>6216</v>
      </c>
      <c r="B558" s="79" t="s">
        <v>6217</v>
      </c>
      <c r="C558" s="79">
        <v>11</v>
      </c>
      <c r="D558" s="79">
        <v>0</v>
      </c>
      <c r="E558" s="88"/>
    </row>
    <row r="559" spans="1:5" x14ac:dyDescent="0.2">
      <c r="A559" s="79" t="s">
        <v>6218</v>
      </c>
      <c r="B559" s="79" t="s">
        <v>6219</v>
      </c>
      <c r="C559" s="79">
        <v>20</v>
      </c>
      <c r="D559" s="79">
        <v>0</v>
      </c>
      <c r="E559" s="88"/>
    </row>
    <row r="560" spans="1:5" x14ac:dyDescent="0.2">
      <c r="A560" s="79" t="s">
        <v>6220</v>
      </c>
      <c r="B560" s="79" t="s">
        <v>6221</v>
      </c>
      <c r="C560" s="79">
        <v>0</v>
      </c>
      <c r="D560" s="79">
        <v>0</v>
      </c>
      <c r="E560" s="88"/>
    </row>
    <row r="561" spans="1:5" x14ac:dyDescent="0.2">
      <c r="A561" s="79" t="s">
        <v>6222</v>
      </c>
      <c r="B561" s="79" t="s">
        <v>6223</v>
      </c>
      <c r="C561" s="79">
        <v>0</v>
      </c>
      <c r="D561" s="79">
        <v>0</v>
      </c>
      <c r="E561" s="88"/>
    </row>
    <row r="562" spans="1:5" x14ac:dyDescent="0.2">
      <c r="A562" s="79" t="s">
        <v>6224</v>
      </c>
      <c r="B562" s="79" t="s">
        <v>6225</v>
      </c>
      <c r="C562" s="79">
        <v>14</v>
      </c>
      <c r="D562" s="79">
        <v>0</v>
      </c>
      <c r="E562" s="88"/>
    </row>
    <row r="563" spans="1:5" x14ac:dyDescent="0.2">
      <c r="A563" s="79" t="s">
        <v>6226</v>
      </c>
      <c r="B563" s="79" t="s">
        <v>6227</v>
      </c>
      <c r="C563" s="79">
        <v>10</v>
      </c>
      <c r="D563" s="79">
        <v>0</v>
      </c>
      <c r="E563" s="88"/>
    </row>
    <row r="564" spans="1:5" x14ac:dyDescent="0.2">
      <c r="A564" s="79" t="s">
        <v>6228</v>
      </c>
      <c r="B564" s="79" t="s">
        <v>6229</v>
      </c>
      <c r="C564" s="79">
        <v>0</v>
      </c>
      <c r="D564" s="79">
        <v>0</v>
      </c>
      <c r="E564" s="88"/>
    </row>
    <row r="565" spans="1:5" x14ac:dyDescent="0.2">
      <c r="A565" s="79" t="s">
        <v>6230</v>
      </c>
      <c r="B565" s="79" t="s">
        <v>6231</v>
      </c>
      <c r="C565" s="79">
        <v>46</v>
      </c>
      <c r="D565" s="79">
        <v>10</v>
      </c>
      <c r="E565" s="88"/>
    </row>
    <row r="566" spans="1:5" x14ac:dyDescent="0.2">
      <c r="A566" s="79" t="s">
        <v>6232</v>
      </c>
      <c r="B566" s="79" t="s">
        <v>6233</v>
      </c>
      <c r="C566" s="79">
        <v>150</v>
      </c>
      <c r="D566" s="79">
        <v>10</v>
      </c>
      <c r="E566" s="88"/>
    </row>
    <row r="567" spans="1:5" x14ac:dyDescent="0.2">
      <c r="A567" s="79" t="s">
        <v>6234</v>
      </c>
      <c r="B567" s="79" t="s">
        <v>6235</v>
      </c>
      <c r="C567" s="79">
        <v>45</v>
      </c>
      <c r="D567" s="79">
        <v>10</v>
      </c>
      <c r="E567" s="88"/>
    </row>
    <row r="568" spans="1:5" x14ac:dyDescent="0.2">
      <c r="A568" s="79" t="s">
        <v>6236</v>
      </c>
      <c r="B568" s="79" t="s">
        <v>6237</v>
      </c>
      <c r="C568" s="79">
        <v>185</v>
      </c>
      <c r="D568" s="79">
        <v>10</v>
      </c>
      <c r="E568" s="88"/>
    </row>
    <row r="569" spans="1:5" x14ac:dyDescent="0.2">
      <c r="A569" s="79" t="s">
        <v>6238</v>
      </c>
      <c r="B569" s="79" t="s">
        <v>6239</v>
      </c>
      <c r="C569" s="79">
        <v>390</v>
      </c>
      <c r="D569" s="79">
        <v>20</v>
      </c>
      <c r="E569" s="88"/>
    </row>
    <row r="570" spans="1:5" x14ac:dyDescent="0.2">
      <c r="A570" s="79" t="s">
        <v>6240</v>
      </c>
      <c r="B570" s="79" t="s">
        <v>6241</v>
      </c>
      <c r="C570" s="79">
        <v>46</v>
      </c>
      <c r="D570" s="79">
        <v>20</v>
      </c>
      <c r="E570" s="88"/>
    </row>
    <row r="571" spans="1:5" x14ac:dyDescent="0.2">
      <c r="A571" s="79" t="s">
        <v>6242</v>
      </c>
      <c r="B571" s="79" t="s">
        <v>6243</v>
      </c>
      <c r="C571" s="79">
        <v>6</v>
      </c>
      <c r="D571" s="79">
        <v>5</v>
      </c>
      <c r="E571" s="88"/>
    </row>
    <row r="572" spans="1:5" x14ac:dyDescent="0.2">
      <c r="A572" s="79" t="s">
        <v>6244</v>
      </c>
      <c r="B572" s="79" t="s">
        <v>6245</v>
      </c>
      <c r="C572" s="79">
        <v>25</v>
      </c>
      <c r="D572" s="79">
        <v>5</v>
      </c>
      <c r="E572" s="88"/>
    </row>
    <row r="573" spans="1:5" x14ac:dyDescent="0.2">
      <c r="A573" s="79" t="s">
        <v>3993</v>
      </c>
      <c r="B573" s="79" t="s">
        <v>6246</v>
      </c>
      <c r="C573" s="79">
        <v>351</v>
      </c>
      <c r="D573" s="79">
        <v>50</v>
      </c>
      <c r="E573" s="88"/>
    </row>
    <row r="574" spans="1:5" x14ac:dyDescent="0.2">
      <c r="A574" s="79" t="s">
        <v>3994</v>
      </c>
      <c r="B574" s="79" t="s">
        <v>6247</v>
      </c>
      <c r="C574" s="79">
        <v>554</v>
      </c>
      <c r="D574" s="79">
        <v>50</v>
      </c>
      <c r="E574" s="88"/>
    </row>
    <row r="575" spans="1:5" x14ac:dyDescent="0.2">
      <c r="A575" s="79" t="s">
        <v>3995</v>
      </c>
      <c r="B575" s="79" t="s">
        <v>6248</v>
      </c>
      <c r="C575" s="79">
        <v>161</v>
      </c>
      <c r="D575" s="79">
        <v>50</v>
      </c>
      <c r="E575" s="88"/>
    </row>
    <row r="576" spans="1:5" x14ac:dyDescent="0.2">
      <c r="A576" s="79" t="s">
        <v>3996</v>
      </c>
      <c r="B576" s="79" t="s">
        <v>6249</v>
      </c>
      <c r="C576" s="79">
        <v>146</v>
      </c>
      <c r="D576" s="79">
        <v>100</v>
      </c>
      <c r="E576" s="88"/>
    </row>
    <row r="577" spans="1:5" x14ac:dyDescent="0.2">
      <c r="A577" s="79" t="s">
        <v>3997</v>
      </c>
      <c r="B577" s="79" t="s">
        <v>6250</v>
      </c>
      <c r="C577" s="79">
        <v>150</v>
      </c>
      <c r="D577" s="79">
        <v>80</v>
      </c>
      <c r="E577" s="88"/>
    </row>
    <row r="578" spans="1:5" x14ac:dyDescent="0.2">
      <c r="A578" s="79" t="s">
        <v>3998</v>
      </c>
      <c r="B578" s="79" t="s">
        <v>6251</v>
      </c>
      <c r="C578" s="79">
        <v>134</v>
      </c>
      <c r="D578" s="79">
        <v>50</v>
      </c>
      <c r="E578" s="88"/>
    </row>
    <row r="579" spans="1:5" x14ac:dyDescent="0.2">
      <c r="A579" s="79" t="s">
        <v>3999</v>
      </c>
      <c r="B579" s="79" t="s">
        <v>6252</v>
      </c>
      <c r="C579" s="79">
        <v>130</v>
      </c>
      <c r="D579" s="79">
        <v>40</v>
      </c>
      <c r="E579" s="88"/>
    </row>
    <row r="580" spans="1:5" x14ac:dyDescent="0.2">
      <c r="A580" s="79" t="s">
        <v>4000</v>
      </c>
      <c r="B580" s="79" t="s">
        <v>6253</v>
      </c>
      <c r="C580" s="79">
        <v>245</v>
      </c>
      <c r="D580" s="79">
        <v>120</v>
      </c>
      <c r="E580" s="88"/>
    </row>
    <row r="581" spans="1:5" x14ac:dyDescent="0.2">
      <c r="A581" s="79" t="s">
        <v>4001</v>
      </c>
      <c r="B581" s="79" t="s">
        <v>6254</v>
      </c>
      <c r="C581" s="79">
        <v>66</v>
      </c>
      <c r="D581" s="79">
        <v>40</v>
      </c>
      <c r="E581" s="88"/>
    </row>
    <row r="582" spans="1:5" x14ac:dyDescent="0.2">
      <c r="A582" s="79" t="s">
        <v>465</v>
      </c>
      <c r="B582" s="79" t="s">
        <v>6255</v>
      </c>
      <c r="C582" s="79">
        <v>944</v>
      </c>
      <c r="D582" s="79">
        <v>10</v>
      </c>
      <c r="E582" s="88"/>
    </row>
    <row r="583" spans="1:5" x14ac:dyDescent="0.2">
      <c r="A583" s="79" t="s">
        <v>6256</v>
      </c>
      <c r="B583" s="79" t="s">
        <v>6257</v>
      </c>
      <c r="C583" s="79">
        <v>229</v>
      </c>
      <c r="D583" s="79">
        <v>10</v>
      </c>
      <c r="E583" s="88"/>
    </row>
    <row r="584" spans="1:5" x14ac:dyDescent="0.2">
      <c r="A584" s="79" t="s">
        <v>6258</v>
      </c>
      <c r="B584" s="79" t="s">
        <v>6259</v>
      </c>
      <c r="C584" s="79">
        <v>3</v>
      </c>
      <c r="D584" s="79">
        <v>0</v>
      </c>
      <c r="E584" s="88"/>
    </row>
    <row r="585" spans="1:5" x14ac:dyDescent="0.2">
      <c r="A585" s="79" t="s">
        <v>466</v>
      </c>
      <c r="B585" s="79" t="s">
        <v>6260</v>
      </c>
      <c r="C585" s="79">
        <v>910</v>
      </c>
      <c r="D585" s="79">
        <v>50</v>
      </c>
      <c r="E585" s="88"/>
    </row>
    <row r="586" spans="1:5" x14ac:dyDescent="0.2">
      <c r="A586" s="79" t="s">
        <v>467</v>
      </c>
      <c r="B586" s="79" t="s">
        <v>6261</v>
      </c>
      <c r="C586" s="79">
        <v>240</v>
      </c>
      <c r="D586" s="79">
        <v>200</v>
      </c>
      <c r="E586" s="88"/>
    </row>
    <row r="587" spans="1:5" x14ac:dyDescent="0.2">
      <c r="A587" s="79" t="s">
        <v>6262</v>
      </c>
      <c r="B587" s="79" t="s">
        <v>6263</v>
      </c>
      <c r="C587" s="79">
        <v>58</v>
      </c>
      <c r="D587" s="79">
        <v>0</v>
      </c>
      <c r="E587" s="88"/>
    </row>
    <row r="588" spans="1:5" x14ac:dyDescent="0.2">
      <c r="A588" s="79" t="s">
        <v>6264</v>
      </c>
      <c r="B588" s="79" t="s">
        <v>6265</v>
      </c>
      <c r="C588" s="79">
        <v>123</v>
      </c>
      <c r="D588" s="79">
        <v>0</v>
      </c>
      <c r="E588" s="88"/>
    </row>
    <row r="589" spans="1:5" x14ac:dyDescent="0.2">
      <c r="A589" s="79" t="s">
        <v>6266</v>
      </c>
      <c r="B589" s="79" t="s">
        <v>6267</v>
      </c>
      <c r="C589" s="79">
        <v>48</v>
      </c>
      <c r="D589" s="79">
        <v>0</v>
      </c>
      <c r="E589" s="88"/>
    </row>
    <row r="590" spans="1:5" x14ac:dyDescent="0.2">
      <c r="A590" s="79" t="s">
        <v>6268</v>
      </c>
      <c r="B590" s="79" t="s">
        <v>6269</v>
      </c>
      <c r="C590" s="79">
        <v>83</v>
      </c>
      <c r="D590" s="79">
        <v>0</v>
      </c>
      <c r="E590" s="88"/>
    </row>
    <row r="591" spans="1:5" x14ac:dyDescent="0.2">
      <c r="A591" s="79" t="s">
        <v>6270</v>
      </c>
      <c r="B591" s="79" t="s">
        <v>6271</v>
      </c>
      <c r="C591" s="79">
        <v>230</v>
      </c>
      <c r="D591" s="79">
        <v>0</v>
      </c>
      <c r="E591" s="88"/>
    </row>
    <row r="592" spans="1:5" x14ac:dyDescent="0.2">
      <c r="A592" s="79" t="s">
        <v>6272</v>
      </c>
      <c r="B592" s="79" t="s">
        <v>6273</v>
      </c>
      <c r="C592" s="79">
        <v>2</v>
      </c>
      <c r="D592" s="79">
        <v>0</v>
      </c>
      <c r="E592" s="88"/>
    </row>
    <row r="593" spans="1:5" x14ac:dyDescent="0.2">
      <c r="A593" s="79" t="s">
        <v>6274</v>
      </c>
      <c r="B593" s="79" t="s">
        <v>6275</v>
      </c>
      <c r="C593" s="79">
        <v>9</v>
      </c>
      <c r="D593" s="79">
        <v>0</v>
      </c>
      <c r="E593" s="88"/>
    </row>
    <row r="594" spans="1:5" x14ac:dyDescent="0.2">
      <c r="A594" s="79" t="s">
        <v>6276</v>
      </c>
      <c r="B594" s="79" t="s">
        <v>6277</v>
      </c>
      <c r="C594" s="79">
        <v>129</v>
      </c>
      <c r="D594" s="79">
        <v>0</v>
      </c>
      <c r="E594" s="88"/>
    </row>
    <row r="595" spans="1:5" x14ac:dyDescent="0.2">
      <c r="A595" s="79" t="s">
        <v>6278</v>
      </c>
      <c r="B595" s="79" t="s">
        <v>6279</v>
      </c>
      <c r="C595" s="79">
        <v>6</v>
      </c>
      <c r="D595" s="79">
        <v>0</v>
      </c>
      <c r="E595" s="88"/>
    </row>
    <row r="596" spans="1:5" x14ac:dyDescent="0.2">
      <c r="A596" s="79" t="s">
        <v>6280</v>
      </c>
      <c r="B596" s="79" t="s">
        <v>6281</v>
      </c>
      <c r="C596" s="79">
        <v>23</v>
      </c>
      <c r="D596" s="79">
        <v>0</v>
      </c>
      <c r="E596" s="88"/>
    </row>
    <row r="597" spans="1:5" x14ac:dyDescent="0.2">
      <c r="A597" s="79" t="s">
        <v>6282</v>
      </c>
      <c r="B597" s="79" t="s">
        <v>6283</v>
      </c>
      <c r="C597" s="79">
        <v>0</v>
      </c>
      <c r="D597" s="79">
        <v>0</v>
      </c>
      <c r="E597" s="88"/>
    </row>
    <row r="598" spans="1:5" x14ac:dyDescent="0.2">
      <c r="A598" s="79" t="s">
        <v>6284</v>
      </c>
      <c r="B598" s="79" t="s">
        <v>6285</v>
      </c>
      <c r="C598" s="79">
        <v>4</v>
      </c>
      <c r="D598" s="79">
        <v>0</v>
      </c>
      <c r="E598" s="88"/>
    </row>
    <row r="599" spans="1:5" x14ac:dyDescent="0.2">
      <c r="A599" s="79" t="s">
        <v>6286</v>
      </c>
      <c r="B599" s="79" t="s">
        <v>6287</v>
      </c>
      <c r="C599" s="79">
        <v>22</v>
      </c>
      <c r="D599" s="79">
        <v>0</v>
      </c>
      <c r="E599" s="88"/>
    </row>
    <row r="600" spans="1:5" x14ac:dyDescent="0.2">
      <c r="A600" s="79" t="s">
        <v>6288</v>
      </c>
      <c r="B600" s="79" t="s">
        <v>6289</v>
      </c>
      <c r="C600" s="79">
        <v>6</v>
      </c>
      <c r="D600" s="79">
        <v>0</v>
      </c>
      <c r="E600" s="88"/>
    </row>
    <row r="601" spans="1:5" x14ac:dyDescent="0.2">
      <c r="A601" s="79" t="s">
        <v>6290</v>
      </c>
      <c r="B601" s="79" t="s">
        <v>6291</v>
      </c>
      <c r="C601" s="79">
        <v>486</v>
      </c>
      <c r="D601" s="79">
        <v>120</v>
      </c>
      <c r="E601" s="88"/>
    </row>
    <row r="602" spans="1:5" x14ac:dyDescent="0.2">
      <c r="A602" s="79" t="s">
        <v>6292</v>
      </c>
      <c r="B602" s="79" t="s">
        <v>6293</v>
      </c>
      <c r="C602" s="79">
        <v>900</v>
      </c>
      <c r="D602" s="79">
        <v>300</v>
      </c>
      <c r="E602" s="88"/>
    </row>
    <row r="603" spans="1:5" x14ac:dyDescent="0.2">
      <c r="A603" s="79" t="s">
        <v>4002</v>
      </c>
      <c r="B603" s="79" t="s">
        <v>6294</v>
      </c>
      <c r="C603" s="79">
        <v>189</v>
      </c>
      <c r="D603" s="79">
        <v>50</v>
      </c>
      <c r="E603" s="88"/>
    </row>
    <row r="604" spans="1:5" x14ac:dyDescent="0.2">
      <c r="A604" s="79" t="s">
        <v>6295</v>
      </c>
      <c r="B604" s="79" t="s">
        <v>6296</v>
      </c>
      <c r="C604" s="79">
        <v>350</v>
      </c>
      <c r="D604" s="79">
        <v>100</v>
      </c>
      <c r="E604" s="88"/>
    </row>
    <row r="605" spans="1:5" x14ac:dyDescent="0.2">
      <c r="A605" s="79" t="s">
        <v>6297</v>
      </c>
      <c r="B605" s="79" t="s">
        <v>6298</v>
      </c>
      <c r="C605" s="79">
        <v>461</v>
      </c>
      <c r="D605" s="79">
        <v>108</v>
      </c>
      <c r="E605" s="88"/>
    </row>
    <row r="606" spans="1:5" x14ac:dyDescent="0.2">
      <c r="A606" s="79" t="s">
        <v>6299</v>
      </c>
      <c r="B606" s="79" t="s">
        <v>6300</v>
      </c>
      <c r="C606" s="79">
        <v>411</v>
      </c>
      <c r="D606" s="79">
        <v>100</v>
      </c>
      <c r="E606" s="88"/>
    </row>
    <row r="607" spans="1:5" x14ac:dyDescent="0.2">
      <c r="A607" s="79" t="s">
        <v>6301</v>
      </c>
      <c r="B607" s="79" t="s">
        <v>6302</v>
      </c>
      <c r="C607" s="79">
        <v>118</v>
      </c>
      <c r="D607" s="79">
        <v>30</v>
      </c>
      <c r="E607" s="88"/>
    </row>
    <row r="608" spans="1:5" x14ac:dyDescent="0.2">
      <c r="A608" s="79" t="s">
        <v>6303</v>
      </c>
      <c r="B608" s="79" t="s">
        <v>6304</v>
      </c>
      <c r="C608" s="79">
        <v>60</v>
      </c>
      <c r="D608" s="79">
        <v>8</v>
      </c>
      <c r="E608" s="88"/>
    </row>
    <row r="609" spans="1:5" x14ac:dyDescent="0.2">
      <c r="A609" s="79" t="s">
        <v>6305</v>
      </c>
      <c r="B609" s="79" t="s">
        <v>6306</v>
      </c>
      <c r="C609" s="79">
        <v>9</v>
      </c>
      <c r="D609" s="79">
        <v>2</v>
      </c>
      <c r="E609" s="88"/>
    </row>
    <row r="610" spans="1:5" x14ac:dyDescent="0.2">
      <c r="A610" s="79" t="s">
        <v>6307</v>
      </c>
      <c r="B610" s="79" t="s">
        <v>6308</v>
      </c>
      <c r="C610" s="79">
        <v>108</v>
      </c>
      <c r="D610" s="79">
        <v>40</v>
      </c>
      <c r="E610" s="88"/>
    </row>
    <row r="611" spans="1:5" x14ac:dyDescent="0.2">
      <c r="A611" s="79" t="s">
        <v>6309</v>
      </c>
      <c r="B611" s="79" t="s">
        <v>6310</v>
      </c>
      <c r="C611" s="79">
        <v>70</v>
      </c>
      <c r="D611" s="79">
        <v>40</v>
      </c>
      <c r="E611" s="88"/>
    </row>
    <row r="612" spans="1:5" x14ac:dyDescent="0.2">
      <c r="A612" s="79" t="s">
        <v>6311</v>
      </c>
      <c r="B612" s="79" t="s">
        <v>6312</v>
      </c>
      <c r="C612" s="79">
        <v>113</v>
      </c>
      <c r="D612" s="79">
        <v>70</v>
      </c>
      <c r="E612" s="88"/>
    </row>
    <row r="613" spans="1:5" x14ac:dyDescent="0.2">
      <c r="A613" s="79" t="s">
        <v>4003</v>
      </c>
      <c r="B613" s="79" t="s">
        <v>4004</v>
      </c>
      <c r="C613" s="79">
        <v>77</v>
      </c>
      <c r="D613" s="79">
        <v>60</v>
      </c>
      <c r="E613" s="88"/>
    </row>
    <row r="614" spans="1:5" x14ac:dyDescent="0.2">
      <c r="A614" s="79" t="s">
        <v>6313</v>
      </c>
      <c r="B614" s="79" t="s">
        <v>6314</v>
      </c>
      <c r="C614" s="79">
        <v>121</v>
      </c>
      <c r="D614" s="79">
        <v>80</v>
      </c>
      <c r="E614" s="88"/>
    </row>
    <row r="615" spans="1:5" x14ac:dyDescent="0.2">
      <c r="A615" s="79" t="s">
        <v>6315</v>
      </c>
      <c r="B615" s="79" t="s">
        <v>6316</v>
      </c>
      <c r="C615" s="79">
        <v>104</v>
      </c>
      <c r="D615" s="79">
        <v>40</v>
      </c>
      <c r="E615" s="88"/>
    </row>
    <row r="616" spans="1:5" x14ac:dyDescent="0.2">
      <c r="A616" s="79" t="s">
        <v>6317</v>
      </c>
      <c r="B616" s="79" t="s">
        <v>6318</v>
      </c>
      <c r="C616" s="79">
        <v>61</v>
      </c>
      <c r="D616" s="79">
        <v>40</v>
      </c>
      <c r="E616" s="88"/>
    </row>
    <row r="617" spans="1:5" x14ac:dyDescent="0.2">
      <c r="A617" s="79" t="s">
        <v>6319</v>
      </c>
      <c r="B617" s="79" t="s">
        <v>6320</v>
      </c>
      <c r="C617" s="79">
        <v>50</v>
      </c>
      <c r="D617" s="79">
        <v>30</v>
      </c>
      <c r="E617" s="88"/>
    </row>
    <row r="618" spans="1:5" x14ac:dyDescent="0.2">
      <c r="A618" s="79" t="s">
        <v>6321</v>
      </c>
      <c r="B618" s="79" t="s">
        <v>14984</v>
      </c>
      <c r="C618" s="79">
        <v>39</v>
      </c>
      <c r="D618" s="79">
        <v>20</v>
      </c>
      <c r="E618" s="88"/>
    </row>
    <row r="619" spans="1:5" x14ac:dyDescent="0.2">
      <c r="A619" s="79" t="s">
        <v>6322</v>
      </c>
      <c r="B619" s="79" t="s">
        <v>4005</v>
      </c>
      <c r="C619" s="79">
        <v>16</v>
      </c>
      <c r="D619" s="79">
        <v>15</v>
      </c>
      <c r="E619" s="88"/>
    </row>
    <row r="620" spans="1:5" x14ac:dyDescent="0.2">
      <c r="A620" s="79" t="s">
        <v>6323</v>
      </c>
      <c r="B620" s="79" t="s">
        <v>6324</v>
      </c>
      <c r="C620" s="79">
        <v>32</v>
      </c>
      <c r="D620" s="79">
        <v>20</v>
      </c>
      <c r="E620" s="88"/>
    </row>
    <row r="621" spans="1:5" x14ac:dyDescent="0.2">
      <c r="A621" s="79" t="s">
        <v>6325</v>
      </c>
      <c r="B621" s="79" t="s">
        <v>3510</v>
      </c>
      <c r="C621" s="79">
        <v>70</v>
      </c>
      <c r="D621" s="79">
        <v>40</v>
      </c>
      <c r="E621" s="88"/>
    </row>
    <row r="622" spans="1:5" x14ac:dyDescent="0.2">
      <c r="A622" s="79" t="s">
        <v>6326</v>
      </c>
      <c r="B622" s="79" t="s">
        <v>6327</v>
      </c>
      <c r="C622" s="79">
        <v>75</v>
      </c>
      <c r="D622" s="79">
        <v>10</v>
      </c>
      <c r="E622" s="88"/>
    </row>
    <row r="623" spans="1:5" x14ac:dyDescent="0.2">
      <c r="A623" s="79" t="s">
        <v>4006</v>
      </c>
      <c r="B623" s="79" t="s">
        <v>4007</v>
      </c>
      <c r="C623" s="79">
        <v>0</v>
      </c>
      <c r="D623" s="79">
        <v>0</v>
      </c>
      <c r="E623" s="88"/>
    </row>
    <row r="624" spans="1:5" x14ac:dyDescent="0.2">
      <c r="A624" s="79" t="s">
        <v>4008</v>
      </c>
      <c r="B624" s="79" t="s">
        <v>4009</v>
      </c>
      <c r="C624" s="79">
        <v>0</v>
      </c>
      <c r="D624" s="79">
        <v>0</v>
      </c>
      <c r="E624" s="88"/>
    </row>
    <row r="625" spans="1:5" x14ac:dyDescent="0.2">
      <c r="A625" s="79" t="s">
        <v>4010</v>
      </c>
      <c r="B625" s="79" t="s">
        <v>4011</v>
      </c>
      <c r="C625" s="79">
        <v>0</v>
      </c>
      <c r="D625" s="79">
        <v>0</v>
      </c>
      <c r="E625" s="88"/>
    </row>
    <row r="626" spans="1:5" x14ac:dyDescent="0.2">
      <c r="A626" s="79" t="s">
        <v>4012</v>
      </c>
      <c r="B626" s="79" t="s">
        <v>6328</v>
      </c>
      <c r="C626" s="79">
        <v>47</v>
      </c>
      <c r="D626" s="79">
        <v>20</v>
      </c>
      <c r="E626" s="88"/>
    </row>
    <row r="627" spans="1:5" x14ac:dyDescent="0.2">
      <c r="A627" s="79" t="s">
        <v>6329</v>
      </c>
      <c r="B627" s="79" t="s">
        <v>6330</v>
      </c>
      <c r="C627" s="79">
        <v>15</v>
      </c>
      <c r="D627" s="79">
        <v>5</v>
      </c>
      <c r="E627" s="88"/>
    </row>
    <row r="628" spans="1:5" x14ac:dyDescent="0.2">
      <c r="A628" s="79" t="s">
        <v>644</v>
      </c>
      <c r="B628" s="79" t="s">
        <v>6331</v>
      </c>
      <c r="C628" s="79">
        <v>24</v>
      </c>
      <c r="D628" s="79">
        <v>0</v>
      </c>
      <c r="E628" s="88"/>
    </row>
    <row r="629" spans="1:5" x14ac:dyDescent="0.2">
      <c r="A629" s="79" t="s">
        <v>645</v>
      </c>
      <c r="B629" s="79" t="s">
        <v>6332</v>
      </c>
      <c r="C629" s="79">
        <v>6</v>
      </c>
      <c r="D629" s="79">
        <v>5</v>
      </c>
      <c r="E629" s="88"/>
    </row>
    <row r="630" spans="1:5" x14ac:dyDescent="0.2">
      <c r="A630" s="79" t="s">
        <v>646</v>
      </c>
      <c r="B630" s="79" t="s">
        <v>6333</v>
      </c>
      <c r="C630" s="79">
        <v>17</v>
      </c>
      <c r="D630" s="79">
        <v>5</v>
      </c>
      <c r="E630" s="88"/>
    </row>
    <row r="631" spans="1:5" x14ac:dyDescent="0.2">
      <c r="A631" s="79" t="s">
        <v>647</v>
      </c>
      <c r="B631" s="79" t="s">
        <v>6334</v>
      </c>
      <c r="C631" s="79">
        <v>18</v>
      </c>
      <c r="D631" s="79">
        <v>5</v>
      </c>
      <c r="E631" s="88"/>
    </row>
    <row r="632" spans="1:5" x14ac:dyDescent="0.2">
      <c r="A632" s="79" t="s">
        <v>648</v>
      </c>
      <c r="B632" s="79" t="s">
        <v>6335</v>
      </c>
      <c r="C632" s="79">
        <v>70</v>
      </c>
      <c r="D632" s="79">
        <v>5</v>
      </c>
      <c r="E632" s="88"/>
    </row>
    <row r="633" spans="1:5" x14ac:dyDescent="0.2">
      <c r="A633" s="79" t="s">
        <v>649</v>
      </c>
      <c r="B633" s="79" t="s">
        <v>6336</v>
      </c>
      <c r="C633" s="79">
        <v>5</v>
      </c>
      <c r="D633" s="79">
        <v>2</v>
      </c>
      <c r="E633" s="88"/>
    </row>
    <row r="634" spans="1:5" x14ac:dyDescent="0.2">
      <c r="A634" s="79" t="s">
        <v>650</v>
      </c>
      <c r="B634" s="79" t="s">
        <v>6337</v>
      </c>
      <c r="C634" s="79">
        <v>1</v>
      </c>
      <c r="D634" s="79">
        <v>4</v>
      </c>
      <c r="E634" s="88"/>
    </row>
    <row r="635" spans="1:5" x14ac:dyDescent="0.2">
      <c r="A635" s="79" t="s">
        <v>651</v>
      </c>
      <c r="B635" s="79" t="s">
        <v>6338</v>
      </c>
      <c r="C635" s="79">
        <v>7</v>
      </c>
      <c r="D635" s="79">
        <v>2</v>
      </c>
      <c r="E635" s="88"/>
    </row>
    <row r="636" spans="1:5" x14ac:dyDescent="0.2">
      <c r="A636" s="79" t="s">
        <v>652</v>
      </c>
      <c r="B636" s="79" t="s">
        <v>6339</v>
      </c>
      <c r="C636" s="79">
        <v>11</v>
      </c>
      <c r="D636" s="79">
        <v>2</v>
      </c>
      <c r="E636" s="88"/>
    </row>
    <row r="637" spans="1:5" x14ac:dyDescent="0.2">
      <c r="A637" s="79" t="s">
        <v>653</v>
      </c>
      <c r="B637" s="79" t="s">
        <v>6340</v>
      </c>
      <c r="C637" s="79">
        <v>9</v>
      </c>
      <c r="D637" s="79">
        <v>5</v>
      </c>
      <c r="E637" s="88"/>
    </row>
    <row r="638" spans="1:5" x14ac:dyDescent="0.2">
      <c r="A638" s="79" t="s">
        <v>654</v>
      </c>
      <c r="B638" s="79" t="s">
        <v>6341</v>
      </c>
      <c r="C638" s="79">
        <v>10</v>
      </c>
      <c r="D638" s="79">
        <v>5</v>
      </c>
      <c r="E638" s="88"/>
    </row>
    <row r="639" spans="1:5" x14ac:dyDescent="0.2">
      <c r="A639" s="79" t="s">
        <v>655</v>
      </c>
      <c r="B639" s="79" t="s">
        <v>6342</v>
      </c>
      <c r="C639" s="79">
        <v>5</v>
      </c>
      <c r="D639" s="79">
        <v>0</v>
      </c>
      <c r="E639" s="88"/>
    </row>
    <row r="640" spans="1:5" x14ac:dyDescent="0.2">
      <c r="A640" s="79" t="s">
        <v>656</v>
      </c>
      <c r="B640" s="79" t="s">
        <v>6343</v>
      </c>
      <c r="C640" s="79">
        <v>2</v>
      </c>
      <c r="D640" s="79">
        <v>1</v>
      </c>
      <c r="E640" s="88"/>
    </row>
    <row r="641" spans="1:5" x14ac:dyDescent="0.2">
      <c r="A641" s="79" t="s">
        <v>657</v>
      </c>
      <c r="B641" s="79" t="s">
        <v>6344</v>
      </c>
      <c r="C641" s="79">
        <v>4</v>
      </c>
      <c r="D641" s="79">
        <v>1</v>
      </c>
      <c r="E641" s="88"/>
    </row>
    <row r="642" spans="1:5" x14ac:dyDescent="0.2">
      <c r="A642" s="79" t="s">
        <v>658</v>
      </c>
      <c r="B642" s="79" t="s">
        <v>6345</v>
      </c>
      <c r="C642" s="79">
        <v>22</v>
      </c>
      <c r="D642" s="79">
        <v>5</v>
      </c>
      <c r="E642" s="88"/>
    </row>
    <row r="643" spans="1:5" x14ac:dyDescent="0.2">
      <c r="A643" s="79" t="s">
        <v>659</v>
      </c>
      <c r="B643" s="79" t="s">
        <v>6346</v>
      </c>
      <c r="C643" s="79">
        <v>2</v>
      </c>
      <c r="D643" s="79">
        <v>2</v>
      </c>
      <c r="E643" s="88"/>
    </row>
    <row r="644" spans="1:5" x14ac:dyDescent="0.2">
      <c r="A644" s="79" t="s">
        <v>660</v>
      </c>
      <c r="B644" s="79" t="s">
        <v>6347</v>
      </c>
      <c r="C644" s="79">
        <v>1</v>
      </c>
      <c r="D644" s="79">
        <v>3</v>
      </c>
      <c r="E644" s="88"/>
    </row>
    <row r="645" spans="1:5" x14ac:dyDescent="0.2">
      <c r="A645" s="79" t="s">
        <v>661</v>
      </c>
      <c r="B645" s="79" t="s">
        <v>6348</v>
      </c>
      <c r="C645" s="79">
        <v>6</v>
      </c>
      <c r="D645" s="79">
        <v>2</v>
      </c>
      <c r="E645" s="88"/>
    </row>
    <row r="646" spans="1:5" x14ac:dyDescent="0.2">
      <c r="A646" s="79" t="s">
        <v>662</v>
      </c>
      <c r="B646" s="79" t="s">
        <v>6349</v>
      </c>
      <c r="C646" s="79">
        <v>8</v>
      </c>
      <c r="D646" s="79">
        <v>2</v>
      </c>
      <c r="E646" s="88"/>
    </row>
    <row r="647" spans="1:5" x14ac:dyDescent="0.2">
      <c r="A647" s="79" t="s">
        <v>663</v>
      </c>
      <c r="B647" s="79" t="s">
        <v>6350</v>
      </c>
      <c r="C647" s="79">
        <v>10</v>
      </c>
      <c r="D647" s="79">
        <v>5</v>
      </c>
      <c r="E647" s="88"/>
    </row>
    <row r="648" spans="1:5" x14ac:dyDescent="0.2">
      <c r="A648" s="79" t="s">
        <v>664</v>
      </c>
      <c r="B648" s="79" t="s">
        <v>6351</v>
      </c>
      <c r="C648" s="79">
        <v>2</v>
      </c>
      <c r="D648" s="79">
        <v>3</v>
      </c>
      <c r="E648" s="88"/>
    </row>
    <row r="649" spans="1:5" x14ac:dyDescent="0.2">
      <c r="A649" s="79" t="s">
        <v>665</v>
      </c>
      <c r="B649" s="79" t="s">
        <v>6352</v>
      </c>
      <c r="C649" s="79">
        <v>1</v>
      </c>
      <c r="D649" s="79">
        <v>0</v>
      </c>
      <c r="E649" s="88"/>
    </row>
    <row r="650" spans="1:5" x14ac:dyDescent="0.2">
      <c r="A650" s="79" t="s">
        <v>666</v>
      </c>
      <c r="B650" s="79" t="s">
        <v>6353</v>
      </c>
      <c r="C650" s="79">
        <v>0</v>
      </c>
      <c r="D650" s="79">
        <v>0</v>
      </c>
      <c r="E650" s="88"/>
    </row>
    <row r="651" spans="1:5" x14ac:dyDescent="0.2">
      <c r="A651" s="79" t="s">
        <v>643</v>
      </c>
      <c r="B651" s="79" t="s">
        <v>6354</v>
      </c>
      <c r="C651" s="79">
        <v>120</v>
      </c>
      <c r="D651" s="79">
        <v>0</v>
      </c>
      <c r="E651" s="88"/>
    </row>
    <row r="652" spans="1:5" x14ac:dyDescent="0.2">
      <c r="A652" s="79" t="s">
        <v>775</v>
      </c>
      <c r="B652" s="79" t="s">
        <v>6355</v>
      </c>
      <c r="C652" s="79">
        <v>47</v>
      </c>
      <c r="D652" s="79">
        <v>3</v>
      </c>
      <c r="E652" s="88"/>
    </row>
    <row r="653" spans="1:5" x14ac:dyDescent="0.2">
      <c r="A653" s="79" t="s">
        <v>776</v>
      </c>
      <c r="B653" s="79" t="s">
        <v>6356</v>
      </c>
      <c r="C653" s="79">
        <v>45</v>
      </c>
      <c r="D653" s="79">
        <v>5</v>
      </c>
      <c r="E653" s="88"/>
    </row>
    <row r="654" spans="1:5" x14ac:dyDescent="0.2">
      <c r="A654" s="79" t="s">
        <v>777</v>
      </c>
      <c r="B654" s="79" t="s">
        <v>6357</v>
      </c>
      <c r="C654" s="79">
        <v>264</v>
      </c>
      <c r="D654" s="79">
        <v>5</v>
      </c>
      <c r="E654" s="88"/>
    </row>
    <row r="655" spans="1:5" x14ac:dyDescent="0.2">
      <c r="A655" s="79" t="s">
        <v>778</v>
      </c>
      <c r="B655" s="79" t="s">
        <v>6358</v>
      </c>
      <c r="C655" s="79">
        <v>21</v>
      </c>
      <c r="D655" s="79">
        <v>5</v>
      </c>
      <c r="E655" s="88"/>
    </row>
    <row r="656" spans="1:5" x14ac:dyDescent="0.2">
      <c r="A656" s="79" t="s">
        <v>779</v>
      </c>
      <c r="B656" s="79" t="s">
        <v>6359</v>
      </c>
      <c r="C656" s="79">
        <v>6</v>
      </c>
      <c r="D656" s="79">
        <v>5</v>
      </c>
      <c r="E656" s="88"/>
    </row>
    <row r="657" spans="1:5" x14ac:dyDescent="0.2">
      <c r="A657" s="79" t="s">
        <v>780</v>
      </c>
      <c r="B657" s="79" t="s">
        <v>6360</v>
      </c>
      <c r="C657" s="79">
        <v>73</v>
      </c>
      <c r="D657" s="79">
        <v>5</v>
      </c>
      <c r="E657" s="88"/>
    </row>
    <row r="658" spans="1:5" x14ac:dyDescent="0.2">
      <c r="A658" s="79" t="s">
        <v>781</v>
      </c>
      <c r="B658" s="79" t="s">
        <v>6361</v>
      </c>
      <c r="C658" s="79">
        <v>9</v>
      </c>
      <c r="D658" s="79">
        <v>5</v>
      </c>
      <c r="E658" s="88"/>
    </row>
    <row r="659" spans="1:5" x14ac:dyDescent="0.2">
      <c r="A659" s="79" t="s">
        <v>782</v>
      </c>
      <c r="B659" s="79" t="s">
        <v>6362</v>
      </c>
      <c r="C659" s="79">
        <v>36</v>
      </c>
      <c r="D659" s="79">
        <v>5</v>
      </c>
      <c r="E659" s="88"/>
    </row>
    <row r="660" spans="1:5" x14ac:dyDescent="0.2">
      <c r="A660" s="79" t="s">
        <v>783</v>
      </c>
      <c r="B660" s="79" t="s">
        <v>6363</v>
      </c>
      <c r="C660" s="79">
        <v>45</v>
      </c>
      <c r="D660" s="79">
        <v>1</v>
      </c>
      <c r="E660" s="88"/>
    </row>
    <row r="661" spans="1:5" x14ac:dyDescent="0.2">
      <c r="A661" s="79" t="s">
        <v>784</v>
      </c>
      <c r="B661" s="79" t="s">
        <v>6364</v>
      </c>
      <c r="C661" s="79">
        <v>3</v>
      </c>
      <c r="D661" s="79">
        <v>5</v>
      </c>
      <c r="E661" s="88"/>
    </row>
    <row r="662" spans="1:5" x14ac:dyDescent="0.2">
      <c r="A662" s="79" t="s">
        <v>667</v>
      </c>
      <c r="B662" s="79" t="s">
        <v>6365</v>
      </c>
      <c r="C662" s="79">
        <v>8</v>
      </c>
      <c r="D662" s="79">
        <v>1</v>
      </c>
      <c r="E662" s="88"/>
    </row>
    <row r="663" spans="1:5" x14ac:dyDescent="0.2">
      <c r="A663" s="79" t="s">
        <v>668</v>
      </c>
      <c r="B663" s="79" t="s">
        <v>6366</v>
      </c>
      <c r="C663" s="79">
        <v>13</v>
      </c>
      <c r="D663" s="79">
        <v>5</v>
      </c>
      <c r="E663" s="88"/>
    </row>
    <row r="664" spans="1:5" x14ac:dyDescent="0.2">
      <c r="A664" s="79" t="s">
        <v>669</v>
      </c>
      <c r="B664" s="79" t="s">
        <v>6367</v>
      </c>
      <c r="C664" s="79">
        <v>34</v>
      </c>
      <c r="D664" s="79">
        <v>5</v>
      </c>
      <c r="E664" s="88"/>
    </row>
    <row r="665" spans="1:5" x14ac:dyDescent="0.2">
      <c r="A665" s="79" t="s">
        <v>670</v>
      </c>
      <c r="B665" s="79" t="s">
        <v>6368</v>
      </c>
      <c r="C665" s="79">
        <v>6</v>
      </c>
      <c r="D665" s="79">
        <v>5</v>
      </c>
      <c r="E665" s="88"/>
    </row>
    <row r="666" spans="1:5" x14ac:dyDescent="0.2">
      <c r="A666" s="79" t="s">
        <v>671</v>
      </c>
      <c r="B666" s="79" t="s">
        <v>6369</v>
      </c>
      <c r="C666" s="79">
        <v>1</v>
      </c>
      <c r="D666" s="79">
        <v>1</v>
      </c>
      <c r="E666" s="88"/>
    </row>
    <row r="667" spans="1:5" x14ac:dyDescent="0.2">
      <c r="A667" s="79" t="s">
        <v>672</v>
      </c>
      <c r="B667" s="79" t="s">
        <v>6370</v>
      </c>
      <c r="C667" s="79">
        <v>13</v>
      </c>
      <c r="D667" s="79">
        <v>5</v>
      </c>
      <c r="E667" s="88"/>
    </row>
    <row r="668" spans="1:5" x14ac:dyDescent="0.2">
      <c r="A668" s="79" t="s">
        <v>673</v>
      </c>
      <c r="B668" s="79" t="s">
        <v>6371</v>
      </c>
      <c r="C668" s="79">
        <v>2</v>
      </c>
      <c r="D668" s="79">
        <v>2</v>
      </c>
      <c r="E668" s="88"/>
    </row>
    <row r="669" spans="1:5" x14ac:dyDescent="0.2">
      <c r="A669" s="79" t="s">
        <v>674</v>
      </c>
      <c r="B669" s="79" t="s">
        <v>6372</v>
      </c>
      <c r="C669" s="79">
        <v>6</v>
      </c>
      <c r="D669" s="79">
        <v>5</v>
      </c>
      <c r="E669" s="88"/>
    </row>
    <row r="670" spans="1:5" x14ac:dyDescent="0.2">
      <c r="A670" s="79" t="s">
        <v>675</v>
      </c>
      <c r="B670" s="79" t="s">
        <v>6373</v>
      </c>
      <c r="C670" s="79">
        <v>13</v>
      </c>
      <c r="D670" s="79">
        <v>1</v>
      </c>
      <c r="E670" s="88"/>
    </row>
    <row r="671" spans="1:5" x14ac:dyDescent="0.2">
      <c r="A671" s="79" t="s">
        <v>676</v>
      </c>
      <c r="B671" s="79" t="s">
        <v>6374</v>
      </c>
      <c r="C671" s="79">
        <v>2</v>
      </c>
      <c r="D671" s="79">
        <v>1</v>
      </c>
      <c r="E671" s="88"/>
    </row>
    <row r="672" spans="1:5" x14ac:dyDescent="0.2">
      <c r="A672" s="79" t="s">
        <v>677</v>
      </c>
      <c r="B672" s="79" t="s">
        <v>6375</v>
      </c>
      <c r="C672" s="79">
        <v>1</v>
      </c>
      <c r="D672" s="79">
        <v>1</v>
      </c>
      <c r="E672" s="88"/>
    </row>
    <row r="673" spans="1:5" x14ac:dyDescent="0.2">
      <c r="A673" s="79" t="s">
        <v>678</v>
      </c>
      <c r="B673" s="79" t="s">
        <v>6376</v>
      </c>
      <c r="C673" s="79">
        <v>10</v>
      </c>
      <c r="D673" s="79">
        <v>2</v>
      </c>
      <c r="E673" s="88"/>
    </row>
    <row r="674" spans="1:5" x14ac:dyDescent="0.2">
      <c r="A674" s="79" t="s">
        <v>679</v>
      </c>
      <c r="B674" s="79" t="s">
        <v>6377</v>
      </c>
      <c r="C674" s="79">
        <v>2</v>
      </c>
      <c r="D674" s="79">
        <v>1</v>
      </c>
      <c r="E674" s="88"/>
    </row>
    <row r="675" spans="1:5" x14ac:dyDescent="0.2">
      <c r="A675" s="79" t="s">
        <v>680</v>
      </c>
      <c r="B675" s="79" t="s">
        <v>6378</v>
      </c>
      <c r="C675" s="79">
        <v>11</v>
      </c>
      <c r="D675" s="79">
        <v>5</v>
      </c>
      <c r="E675" s="88"/>
    </row>
    <row r="676" spans="1:5" x14ac:dyDescent="0.2">
      <c r="A676" s="79" t="s">
        <v>681</v>
      </c>
      <c r="B676" s="79" t="s">
        <v>6379</v>
      </c>
      <c r="C676" s="79">
        <v>4</v>
      </c>
      <c r="D676" s="79">
        <v>3</v>
      </c>
      <c r="E676" s="88"/>
    </row>
    <row r="677" spans="1:5" x14ac:dyDescent="0.2">
      <c r="A677" s="79" t="s">
        <v>682</v>
      </c>
      <c r="B677" s="79" t="s">
        <v>6380</v>
      </c>
      <c r="C677" s="79">
        <v>2</v>
      </c>
      <c r="D677" s="79">
        <v>3</v>
      </c>
      <c r="E677" s="88"/>
    </row>
    <row r="678" spans="1:5" x14ac:dyDescent="0.2">
      <c r="A678" s="79" t="s">
        <v>683</v>
      </c>
      <c r="B678" s="79" t="s">
        <v>6381</v>
      </c>
      <c r="C678" s="79">
        <v>5</v>
      </c>
      <c r="D678" s="79">
        <v>3</v>
      </c>
      <c r="E678" s="88"/>
    </row>
    <row r="679" spans="1:5" x14ac:dyDescent="0.2">
      <c r="A679" s="79" t="s">
        <v>684</v>
      </c>
      <c r="B679" s="79" t="s">
        <v>6382</v>
      </c>
      <c r="C679" s="79">
        <v>4</v>
      </c>
      <c r="D679" s="79">
        <v>3</v>
      </c>
      <c r="E679" s="88"/>
    </row>
    <row r="680" spans="1:5" x14ac:dyDescent="0.2">
      <c r="A680" s="79" t="s">
        <v>685</v>
      </c>
      <c r="B680" s="79" t="s">
        <v>6383</v>
      </c>
      <c r="C680" s="79">
        <v>3</v>
      </c>
      <c r="D680" s="79">
        <v>2</v>
      </c>
      <c r="E680" s="88"/>
    </row>
    <row r="681" spans="1:5" x14ac:dyDescent="0.2">
      <c r="A681" s="79" t="s">
        <v>686</v>
      </c>
      <c r="B681" s="79" t="s">
        <v>6384</v>
      </c>
      <c r="C681" s="79">
        <v>3</v>
      </c>
      <c r="D681" s="79">
        <v>2</v>
      </c>
      <c r="E681" s="88"/>
    </row>
    <row r="682" spans="1:5" x14ac:dyDescent="0.2">
      <c r="A682" s="79" t="s">
        <v>687</v>
      </c>
      <c r="B682" s="79" t="s">
        <v>6385</v>
      </c>
      <c r="C682" s="79">
        <v>7</v>
      </c>
      <c r="D682" s="79">
        <v>2</v>
      </c>
      <c r="E682" s="88"/>
    </row>
    <row r="683" spans="1:5" x14ac:dyDescent="0.2">
      <c r="A683" s="79" t="s">
        <v>688</v>
      </c>
      <c r="B683" s="79" t="s">
        <v>6386</v>
      </c>
      <c r="C683" s="79">
        <v>12</v>
      </c>
      <c r="D683" s="79">
        <v>2</v>
      </c>
      <c r="E683" s="88"/>
    </row>
    <row r="684" spans="1:5" x14ac:dyDescent="0.2">
      <c r="A684" s="79" t="s">
        <v>689</v>
      </c>
      <c r="B684" s="79" t="s">
        <v>6387</v>
      </c>
      <c r="C684" s="79">
        <v>22</v>
      </c>
      <c r="D684" s="79">
        <v>2</v>
      </c>
      <c r="E684" s="88"/>
    </row>
    <row r="685" spans="1:5" x14ac:dyDescent="0.2">
      <c r="A685" s="79" t="s">
        <v>690</v>
      </c>
      <c r="B685" s="79" t="s">
        <v>6388</v>
      </c>
      <c r="C685" s="79">
        <v>15</v>
      </c>
      <c r="D685" s="79">
        <v>2</v>
      </c>
      <c r="E685" s="88"/>
    </row>
    <row r="686" spans="1:5" x14ac:dyDescent="0.2">
      <c r="A686" s="79" t="s">
        <v>691</v>
      </c>
      <c r="B686" s="79" t="s">
        <v>6389</v>
      </c>
      <c r="C686" s="79">
        <v>17</v>
      </c>
      <c r="D686" s="79">
        <v>2</v>
      </c>
      <c r="E686" s="88"/>
    </row>
    <row r="687" spans="1:5" x14ac:dyDescent="0.2">
      <c r="A687" s="79" t="s">
        <v>692</v>
      </c>
      <c r="B687" s="79" t="s">
        <v>6390</v>
      </c>
      <c r="C687" s="79">
        <v>9</v>
      </c>
      <c r="D687" s="79">
        <v>2</v>
      </c>
      <c r="E687" s="88"/>
    </row>
    <row r="688" spans="1:5" x14ac:dyDescent="0.2">
      <c r="A688" s="79" t="s">
        <v>693</v>
      </c>
      <c r="B688" s="79" t="s">
        <v>6391</v>
      </c>
      <c r="C688" s="79">
        <v>3</v>
      </c>
      <c r="D688" s="79">
        <v>2</v>
      </c>
      <c r="E688" s="88"/>
    </row>
    <row r="689" spans="1:5" x14ac:dyDescent="0.2">
      <c r="A689" s="79" t="s">
        <v>694</v>
      </c>
      <c r="B689" s="79" t="s">
        <v>6392</v>
      </c>
      <c r="C689" s="79">
        <v>5</v>
      </c>
      <c r="D689" s="79">
        <v>1</v>
      </c>
      <c r="E689" s="88"/>
    </row>
    <row r="690" spans="1:5" x14ac:dyDescent="0.2">
      <c r="A690" s="79" t="s">
        <v>4013</v>
      </c>
      <c r="B690" s="79" t="s">
        <v>6393</v>
      </c>
      <c r="C690" s="79">
        <v>2</v>
      </c>
      <c r="D690" s="79">
        <v>0</v>
      </c>
      <c r="E690" s="88"/>
    </row>
    <row r="691" spans="1:5" x14ac:dyDescent="0.2">
      <c r="A691" s="79" t="s">
        <v>4014</v>
      </c>
      <c r="B691" s="79" t="s">
        <v>6394</v>
      </c>
      <c r="C691" s="79">
        <v>4</v>
      </c>
      <c r="D691" s="79">
        <v>0</v>
      </c>
      <c r="E691" s="88"/>
    </row>
    <row r="692" spans="1:5" x14ac:dyDescent="0.2">
      <c r="A692" s="79" t="s">
        <v>4015</v>
      </c>
      <c r="B692" s="79" t="s">
        <v>6395</v>
      </c>
      <c r="C692" s="79">
        <v>68</v>
      </c>
      <c r="D692" s="79">
        <v>0</v>
      </c>
      <c r="E692" s="88"/>
    </row>
    <row r="693" spans="1:5" x14ac:dyDescent="0.2">
      <c r="A693" s="79" t="s">
        <v>4016</v>
      </c>
      <c r="B693" s="79" t="s">
        <v>6396</v>
      </c>
      <c r="C693" s="79">
        <v>15</v>
      </c>
      <c r="D693" s="79">
        <v>0</v>
      </c>
      <c r="E693" s="88"/>
    </row>
    <row r="694" spans="1:5" x14ac:dyDescent="0.2">
      <c r="A694" s="79" t="s">
        <v>4017</v>
      </c>
      <c r="B694" s="79" t="s">
        <v>6397</v>
      </c>
      <c r="C694" s="79">
        <v>20</v>
      </c>
      <c r="D694" s="79">
        <v>0</v>
      </c>
      <c r="E694" s="88"/>
    </row>
    <row r="695" spans="1:5" x14ac:dyDescent="0.2">
      <c r="A695" s="79" t="s">
        <v>4018</v>
      </c>
      <c r="B695" s="79" t="s">
        <v>6398</v>
      </c>
      <c r="C695" s="79">
        <v>1</v>
      </c>
      <c r="D695" s="79">
        <v>0</v>
      </c>
      <c r="E695" s="88"/>
    </row>
    <row r="696" spans="1:5" x14ac:dyDescent="0.2">
      <c r="A696" s="79" t="s">
        <v>4019</v>
      </c>
      <c r="B696" s="79" t="s">
        <v>6399</v>
      </c>
      <c r="C696" s="79">
        <v>22</v>
      </c>
      <c r="D696" s="79">
        <v>0</v>
      </c>
      <c r="E696" s="88"/>
    </row>
    <row r="697" spans="1:5" x14ac:dyDescent="0.2">
      <c r="A697" s="79" t="s">
        <v>4020</v>
      </c>
      <c r="B697" s="79" t="s">
        <v>6400</v>
      </c>
      <c r="C697" s="79">
        <v>20</v>
      </c>
      <c r="D697" s="79">
        <v>0</v>
      </c>
      <c r="E697" s="88"/>
    </row>
    <row r="698" spans="1:5" x14ac:dyDescent="0.2">
      <c r="A698" s="79" t="s">
        <v>4021</v>
      </c>
      <c r="B698" s="79" t="s">
        <v>6401</v>
      </c>
      <c r="C698" s="79">
        <v>2</v>
      </c>
      <c r="D698" s="79">
        <v>0</v>
      </c>
      <c r="E698" s="88"/>
    </row>
    <row r="699" spans="1:5" x14ac:dyDescent="0.2">
      <c r="A699" s="79" t="s">
        <v>4022</v>
      </c>
      <c r="B699" s="79" t="s">
        <v>6402</v>
      </c>
      <c r="C699" s="79">
        <v>3</v>
      </c>
      <c r="D699" s="79">
        <v>0</v>
      </c>
      <c r="E699" s="88"/>
    </row>
    <row r="700" spans="1:5" x14ac:dyDescent="0.2">
      <c r="A700" s="79" t="s">
        <v>4023</v>
      </c>
      <c r="B700" s="79" t="s">
        <v>6403</v>
      </c>
      <c r="C700" s="79">
        <v>0</v>
      </c>
      <c r="D700" s="79">
        <v>0</v>
      </c>
      <c r="E700" s="88"/>
    </row>
    <row r="701" spans="1:5" x14ac:dyDescent="0.2">
      <c r="A701" s="79" t="s">
        <v>4024</v>
      </c>
      <c r="B701" s="79" t="s">
        <v>6404</v>
      </c>
      <c r="C701" s="79">
        <v>9</v>
      </c>
      <c r="D701" s="79">
        <v>0</v>
      </c>
      <c r="E701" s="88"/>
    </row>
    <row r="702" spans="1:5" x14ac:dyDescent="0.2">
      <c r="A702" s="79" t="s">
        <v>6405</v>
      </c>
      <c r="B702" s="79" t="s">
        <v>6406</v>
      </c>
      <c r="C702" s="79">
        <v>5</v>
      </c>
      <c r="D702" s="79">
        <v>6</v>
      </c>
      <c r="E702" s="88"/>
    </row>
    <row r="703" spans="1:5" x14ac:dyDescent="0.2">
      <c r="A703" s="79" t="s">
        <v>6407</v>
      </c>
      <c r="B703" s="79" t="s">
        <v>6408</v>
      </c>
      <c r="C703" s="79">
        <v>3</v>
      </c>
      <c r="D703" s="79">
        <v>1</v>
      </c>
      <c r="E703" s="88"/>
    </row>
    <row r="704" spans="1:5" x14ac:dyDescent="0.2">
      <c r="A704" s="79" t="s">
        <v>4025</v>
      </c>
      <c r="B704" s="79" t="s">
        <v>6409</v>
      </c>
      <c r="C704" s="79">
        <v>49</v>
      </c>
      <c r="D704" s="79">
        <v>30</v>
      </c>
      <c r="E704" s="88"/>
    </row>
    <row r="705" spans="1:5" x14ac:dyDescent="0.2">
      <c r="A705" s="79" t="s">
        <v>6410</v>
      </c>
      <c r="B705" s="79" t="s">
        <v>6411</v>
      </c>
      <c r="C705" s="79">
        <v>7</v>
      </c>
      <c r="D705" s="79">
        <v>0</v>
      </c>
      <c r="E705" s="88"/>
    </row>
    <row r="706" spans="1:5" x14ac:dyDescent="0.2">
      <c r="A706" s="79" t="s">
        <v>6412</v>
      </c>
      <c r="B706" s="79" t="s">
        <v>6413</v>
      </c>
      <c r="C706" s="79">
        <v>0</v>
      </c>
      <c r="D706" s="79">
        <v>0</v>
      </c>
      <c r="E706" s="88"/>
    </row>
    <row r="707" spans="1:5" x14ac:dyDescent="0.2">
      <c r="A707" s="79" t="s">
        <v>897</v>
      </c>
      <c r="B707" s="79" t="s">
        <v>6414</v>
      </c>
      <c r="C707" s="79">
        <v>11</v>
      </c>
      <c r="D707" s="79">
        <v>5</v>
      </c>
      <c r="E707" s="88"/>
    </row>
    <row r="708" spans="1:5" x14ac:dyDescent="0.2">
      <c r="A708" s="79" t="s">
        <v>114</v>
      </c>
      <c r="B708" s="79" t="s">
        <v>6415</v>
      </c>
      <c r="C708" s="79">
        <v>79</v>
      </c>
      <c r="D708" s="79">
        <v>5</v>
      </c>
      <c r="E708" s="88"/>
    </row>
    <row r="709" spans="1:5" x14ac:dyDescent="0.2">
      <c r="A709" s="79" t="s">
        <v>898</v>
      </c>
      <c r="B709" s="79" t="s">
        <v>6416</v>
      </c>
      <c r="C709" s="79">
        <v>21</v>
      </c>
      <c r="D709" s="79">
        <v>5</v>
      </c>
      <c r="E709" s="88"/>
    </row>
    <row r="710" spans="1:5" x14ac:dyDescent="0.2">
      <c r="A710" s="79" t="s">
        <v>115</v>
      </c>
      <c r="B710" s="79" t="s">
        <v>6417</v>
      </c>
      <c r="C710" s="79">
        <v>8</v>
      </c>
      <c r="D710" s="79">
        <v>5</v>
      </c>
      <c r="E710" s="88"/>
    </row>
    <row r="711" spans="1:5" x14ac:dyDescent="0.2">
      <c r="A711" s="79" t="s">
        <v>116</v>
      </c>
      <c r="B711" s="79" t="s">
        <v>6418</v>
      </c>
      <c r="C711" s="79">
        <v>79</v>
      </c>
      <c r="D711" s="79">
        <v>5</v>
      </c>
      <c r="E711" s="88"/>
    </row>
    <row r="712" spans="1:5" x14ac:dyDescent="0.2">
      <c r="A712" s="79" t="s">
        <v>117</v>
      </c>
      <c r="B712" s="79" t="s">
        <v>6419</v>
      </c>
      <c r="C712" s="79">
        <v>159</v>
      </c>
      <c r="D712" s="79">
        <v>5</v>
      </c>
      <c r="E712" s="88"/>
    </row>
    <row r="713" spans="1:5" x14ac:dyDescent="0.2">
      <c r="A713" s="79" t="s">
        <v>899</v>
      </c>
      <c r="B713" s="79" t="s">
        <v>6420</v>
      </c>
      <c r="C713" s="79">
        <v>39</v>
      </c>
      <c r="D713" s="79">
        <v>10</v>
      </c>
      <c r="E713" s="88"/>
    </row>
    <row r="714" spans="1:5" x14ac:dyDescent="0.2">
      <c r="A714" s="79" t="s">
        <v>118</v>
      </c>
      <c r="B714" s="79" t="s">
        <v>6421</v>
      </c>
      <c r="C714" s="79">
        <v>18</v>
      </c>
      <c r="D714" s="79">
        <v>5</v>
      </c>
      <c r="E714" s="88"/>
    </row>
    <row r="715" spans="1:5" x14ac:dyDescent="0.2">
      <c r="A715" s="79" t="s">
        <v>900</v>
      </c>
      <c r="B715" s="79" t="s">
        <v>6422</v>
      </c>
      <c r="C715" s="79">
        <v>14</v>
      </c>
      <c r="D715" s="79">
        <v>6</v>
      </c>
      <c r="E715" s="88"/>
    </row>
    <row r="716" spans="1:5" x14ac:dyDescent="0.2">
      <c r="A716" s="79" t="s">
        <v>119</v>
      </c>
      <c r="B716" s="79" t="s">
        <v>6423</v>
      </c>
      <c r="C716" s="79">
        <v>0</v>
      </c>
      <c r="D716" s="79">
        <v>0</v>
      </c>
      <c r="E716" s="88"/>
    </row>
    <row r="717" spans="1:5" x14ac:dyDescent="0.2">
      <c r="A717" s="79" t="s">
        <v>120</v>
      </c>
      <c r="B717" s="79" t="s">
        <v>6424</v>
      </c>
      <c r="C717" s="79">
        <v>162</v>
      </c>
      <c r="D717" s="79">
        <v>10</v>
      </c>
      <c r="E717" s="88"/>
    </row>
    <row r="718" spans="1:5" x14ac:dyDescent="0.2">
      <c r="A718" s="79" t="s">
        <v>901</v>
      </c>
      <c r="B718" s="79" t="s">
        <v>6425</v>
      </c>
      <c r="C718" s="79">
        <v>45</v>
      </c>
      <c r="D718" s="79">
        <v>3</v>
      </c>
      <c r="E718" s="88"/>
    </row>
    <row r="719" spans="1:5" x14ac:dyDescent="0.2">
      <c r="A719" s="79" t="s">
        <v>902</v>
      </c>
      <c r="B719" s="79" t="s">
        <v>6426</v>
      </c>
      <c r="C719" s="79">
        <v>103</v>
      </c>
      <c r="D719" s="79">
        <v>10</v>
      </c>
      <c r="E719" s="88"/>
    </row>
    <row r="720" spans="1:5" x14ac:dyDescent="0.2">
      <c r="A720" s="79" t="s">
        <v>903</v>
      </c>
      <c r="B720" s="79" t="s">
        <v>6427</v>
      </c>
      <c r="C720" s="79">
        <v>21</v>
      </c>
      <c r="D720" s="79">
        <v>3</v>
      </c>
      <c r="E720" s="88"/>
    </row>
    <row r="721" spans="1:5" x14ac:dyDescent="0.2">
      <c r="A721" s="79" t="s">
        <v>904</v>
      </c>
      <c r="B721" s="79" t="s">
        <v>6428</v>
      </c>
      <c r="C721" s="79">
        <v>56</v>
      </c>
      <c r="D721" s="79">
        <v>7</v>
      </c>
      <c r="E721" s="88"/>
    </row>
    <row r="722" spans="1:5" x14ac:dyDescent="0.2">
      <c r="A722" s="79" t="s">
        <v>905</v>
      </c>
      <c r="B722" s="79" t="s">
        <v>6429</v>
      </c>
      <c r="C722" s="79">
        <v>7</v>
      </c>
      <c r="D722" s="79">
        <v>3</v>
      </c>
      <c r="E722" s="88"/>
    </row>
    <row r="723" spans="1:5" x14ac:dyDescent="0.2">
      <c r="A723" s="79" t="s">
        <v>906</v>
      </c>
      <c r="B723" s="79" t="s">
        <v>6430</v>
      </c>
      <c r="C723" s="79">
        <v>5</v>
      </c>
      <c r="D723" s="79">
        <v>1</v>
      </c>
      <c r="E723" s="88"/>
    </row>
    <row r="724" spans="1:5" x14ac:dyDescent="0.2">
      <c r="A724" s="79" t="s">
        <v>907</v>
      </c>
      <c r="B724" s="79" t="s">
        <v>6431</v>
      </c>
      <c r="C724" s="79">
        <v>5</v>
      </c>
      <c r="D724" s="79">
        <v>1</v>
      </c>
      <c r="E724" s="88"/>
    </row>
    <row r="725" spans="1:5" x14ac:dyDescent="0.2">
      <c r="A725" s="79" t="s">
        <v>908</v>
      </c>
      <c r="B725" s="79" t="s">
        <v>6432</v>
      </c>
      <c r="C725" s="79">
        <v>7</v>
      </c>
      <c r="D725" s="79">
        <v>1</v>
      </c>
      <c r="E725" s="88"/>
    </row>
    <row r="726" spans="1:5" x14ac:dyDescent="0.2">
      <c r="A726" s="79" t="s">
        <v>4026</v>
      </c>
      <c r="B726" s="79" t="s">
        <v>6433</v>
      </c>
      <c r="C726" s="79">
        <v>39</v>
      </c>
      <c r="D726" s="79">
        <v>1</v>
      </c>
      <c r="E726" s="88"/>
    </row>
    <row r="727" spans="1:5" x14ac:dyDescent="0.2">
      <c r="A727" s="79" t="s">
        <v>6434</v>
      </c>
      <c r="B727" s="79" t="s">
        <v>6435</v>
      </c>
      <c r="C727" s="79">
        <v>6</v>
      </c>
      <c r="D727" s="79">
        <v>1</v>
      </c>
      <c r="E727" s="88"/>
    </row>
    <row r="728" spans="1:5" x14ac:dyDescent="0.2">
      <c r="A728" s="79" t="s">
        <v>6436</v>
      </c>
      <c r="B728" s="79" t="s">
        <v>6437</v>
      </c>
      <c r="C728" s="79">
        <v>7</v>
      </c>
      <c r="D728" s="79">
        <v>1</v>
      </c>
      <c r="E728" s="88"/>
    </row>
    <row r="729" spans="1:5" x14ac:dyDescent="0.2">
      <c r="A729" s="79" t="s">
        <v>6438</v>
      </c>
      <c r="B729" s="79" t="s">
        <v>6439</v>
      </c>
      <c r="C729" s="79">
        <v>2</v>
      </c>
      <c r="D729" s="79">
        <v>1</v>
      </c>
      <c r="E729" s="88"/>
    </row>
    <row r="730" spans="1:5" x14ac:dyDescent="0.2">
      <c r="A730" s="79" t="s">
        <v>6440</v>
      </c>
      <c r="B730" s="79" t="s">
        <v>6441</v>
      </c>
      <c r="C730" s="79">
        <v>7</v>
      </c>
      <c r="D730" s="79">
        <v>1</v>
      </c>
      <c r="E730" s="88"/>
    </row>
    <row r="731" spans="1:5" x14ac:dyDescent="0.2">
      <c r="A731" s="79" t="s">
        <v>6442</v>
      </c>
      <c r="B731" s="79" t="s">
        <v>6443</v>
      </c>
      <c r="C731" s="79">
        <v>4</v>
      </c>
      <c r="D731" s="79">
        <v>1</v>
      </c>
      <c r="E731" s="88"/>
    </row>
    <row r="732" spans="1:5" x14ac:dyDescent="0.2">
      <c r="A732" s="79" t="s">
        <v>6444</v>
      </c>
      <c r="B732" s="79" t="s">
        <v>6445</v>
      </c>
      <c r="C732" s="79">
        <v>4</v>
      </c>
      <c r="D732" s="79">
        <v>1</v>
      </c>
      <c r="E732" s="88"/>
    </row>
    <row r="733" spans="1:5" x14ac:dyDescent="0.2">
      <c r="A733" s="79" t="s">
        <v>6446</v>
      </c>
      <c r="B733" s="79" t="s">
        <v>6447</v>
      </c>
      <c r="C733" s="79">
        <v>3</v>
      </c>
      <c r="D733" s="79">
        <v>1</v>
      </c>
      <c r="E733" s="88"/>
    </row>
    <row r="734" spans="1:5" x14ac:dyDescent="0.2">
      <c r="A734" s="79" t="s">
        <v>121</v>
      </c>
      <c r="B734" s="79" t="s">
        <v>6448</v>
      </c>
      <c r="C734" s="79">
        <v>19</v>
      </c>
      <c r="D734" s="79">
        <v>3</v>
      </c>
      <c r="E734" s="88"/>
    </row>
    <row r="735" spans="1:5" x14ac:dyDescent="0.2">
      <c r="A735" s="79" t="s">
        <v>909</v>
      </c>
      <c r="B735" s="79" t="s">
        <v>6449</v>
      </c>
      <c r="C735" s="79">
        <v>5</v>
      </c>
      <c r="D735" s="79">
        <v>2</v>
      </c>
      <c r="E735" s="88"/>
    </row>
    <row r="736" spans="1:5" x14ac:dyDescent="0.2">
      <c r="A736" s="79" t="s">
        <v>122</v>
      </c>
      <c r="B736" s="79" t="s">
        <v>6450</v>
      </c>
      <c r="C736" s="79">
        <v>124</v>
      </c>
      <c r="D736" s="79">
        <v>5</v>
      </c>
      <c r="E736" s="88"/>
    </row>
    <row r="737" spans="1:5" x14ac:dyDescent="0.2">
      <c r="A737" s="79" t="s">
        <v>910</v>
      </c>
      <c r="B737" s="79" t="s">
        <v>6451</v>
      </c>
      <c r="C737" s="79">
        <v>34</v>
      </c>
      <c r="D737" s="79">
        <v>10</v>
      </c>
      <c r="E737" s="88"/>
    </row>
    <row r="738" spans="1:5" x14ac:dyDescent="0.2">
      <c r="A738" s="79" t="s">
        <v>123</v>
      </c>
      <c r="B738" s="79" t="s">
        <v>6452</v>
      </c>
      <c r="C738" s="79">
        <v>48</v>
      </c>
      <c r="D738" s="79">
        <v>5</v>
      </c>
      <c r="E738" s="88"/>
    </row>
    <row r="739" spans="1:5" x14ac:dyDescent="0.2">
      <c r="A739" s="79" t="s">
        <v>124</v>
      </c>
      <c r="B739" s="79" t="s">
        <v>6453</v>
      </c>
      <c r="C739" s="79">
        <v>66</v>
      </c>
      <c r="D739" s="79">
        <v>5</v>
      </c>
      <c r="E739" s="88"/>
    </row>
    <row r="740" spans="1:5" x14ac:dyDescent="0.2">
      <c r="A740" s="79" t="s">
        <v>125</v>
      </c>
      <c r="B740" s="79" t="s">
        <v>6454</v>
      </c>
      <c r="C740" s="79">
        <v>75</v>
      </c>
      <c r="D740" s="79">
        <v>5</v>
      </c>
      <c r="E740" s="88"/>
    </row>
    <row r="741" spans="1:5" x14ac:dyDescent="0.2">
      <c r="A741" s="79" t="s">
        <v>911</v>
      </c>
      <c r="B741" s="79" t="s">
        <v>6455</v>
      </c>
      <c r="C741" s="79">
        <v>29</v>
      </c>
      <c r="D741" s="79">
        <v>10</v>
      </c>
      <c r="E741" s="88"/>
    </row>
    <row r="742" spans="1:5" x14ac:dyDescent="0.2">
      <c r="A742" s="79" t="s">
        <v>126</v>
      </c>
      <c r="B742" s="79" t="s">
        <v>6456</v>
      </c>
      <c r="C742" s="79">
        <v>49</v>
      </c>
      <c r="D742" s="79">
        <v>5</v>
      </c>
      <c r="E742" s="88"/>
    </row>
    <row r="743" spans="1:5" x14ac:dyDescent="0.2">
      <c r="A743" s="79" t="s">
        <v>912</v>
      </c>
      <c r="B743" s="79" t="s">
        <v>6457</v>
      </c>
      <c r="C743" s="79">
        <v>63</v>
      </c>
      <c r="D743" s="79">
        <v>15</v>
      </c>
      <c r="E743" s="88"/>
    </row>
    <row r="744" spans="1:5" x14ac:dyDescent="0.2">
      <c r="A744" s="79" t="s">
        <v>127</v>
      </c>
      <c r="B744" s="79" t="s">
        <v>6458</v>
      </c>
      <c r="C744" s="79">
        <v>7</v>
      </c>
      <c r="D744" s="79">
        <v>20</v>
      </c>
      <c r="E744" s="88"/>
    </row>
    <row r="745" spans="1:5" x14ac:dyDescent="0.2">
      <c r="A745" s="79" t="s">
        <v>128</v>
      </c>
      <c r="B745" s="79" t="s">
        <v>6459</v>
      </c>
      <c r="C745" s="79">
        <v>21</v>
      </c>
      <c r="D745" s="79">
        <v>10</v>
      </c>
      <c r="E745" s="88"/>
    </row>
    <row r="746" spans="1:5" x14ac:dyDescent="0.2">
      <c r="A746" s="79" t="s">
        <v>913</v>
      </c>
      <c r="B746" s="79" t="s">
        <v>6460</v>
      </c>
      <c r="C746" s="79">
        <v>83</v>
      </c>
      <c r="D746" s="79">
        <v>10</v>
      </c>
      <c r="E746" s="88"/>
    </row>
    <row r="747" spans="1:5" x14ac:dyDescent="0.2">
      <c r="A747" s="79" t="s">
        <v>914</v>
      </c>
      <c r="B747" s="79" t="s">
        <v>6461</v>
      </c>
      <c r="C747" s="79">
        <v>18</v>
      </c>
      <c r="D747" s="79">
        <v>8</v>
      </c>
      <c r="E747" s="88"/>
    </row>
    <row r="748" spans="1:5" x14ac:dyDescent="0.2">
      <c r="A748" s="79" t="s">
        <v>915</v>
      </c>
      <c r="B748" s="79" t="s">
        <v>6462</v>
      </c>
      <c r="C748" s="79">
        <v>10</v>
      </c>
      <c r="D748" s="79">
        <v>4</v>
      </c>
      <c r="E748" s="88"/>
    </row>
    <row r="749" spans="1:5" x14ac:dyDescent="0.2">
      <c r="A749" s="79" t="s">
        <v>916</v>
      </c>
      <c r="B749" s="79" t="s">
        <v>6463</v>
      </c>
      <c r="C749" s="79">
        <v>55</v>
      </c>
      <c r="D749" s="79">
        <v>8</v>
      </c>
      <c r="E749" s="88"/>
    </row>
    <row r="750" spans="1:5" x14ac:dyDescent="0.2">
      <c r="A750" s="79" t="s">
        <v>917</v>
      </c>
      <c r="B750" s="79" t="s">
        <v>6464</v>
      </c>
      <c r="C750" s="79">
        <v>46</v>
      </c>
      <c r="D750" s="79">
        <v>8</v>
      </c>
      <c r="E750" s="88"/>
    </row>
    <row r="751" spans="1:5" x14ac:dyDescent="0.2">
      <c r="A751" s="79" t="s">
        <v>918</v>
      </c>
      <c r="B751" s="79" t="s">
        <v>6465</v>
      </c>
      <c r="C751" s="79">
        <v>100</v>
      </c>
      <c r="D751" s="79">
        <v>3</v>
      </c>
      <c r="E751" s="88"/>
    </row>
    <row r="752" spans="1:5" x14ac:dyDescent="0.2">
      <c r="A752" s="79" t="s">
        <v>919</v>
      </c>
      <c r="B752" s="79" t="s">
        <v>6466</v>
      </c>
      <c r="C752" s="79">
        <v>42</v>
      </c>
      <c r="D752" s="79">
        <v>3</v>
      </c>
      <c r="E752" s="88"/>
    </row>
    <row r="753" spans="1:5" x14ac:dyDescent="0.2">
      <c r="A753" s="79" t="s">
        <v>6467</v>
      </c>
      <c r="B753" s="79" t="s">
        <v>6468</v>
      </c>
      <c r="C753" s="79">
        <v>145</v>
      </c>
      <c r="D753" s="79">
        <v>50</v>
      </c>
      <c r="E753" s="88"/>
    </row>
    <row r="754" spans="1:5" x14ac:dyDescent="0.2">
      <c r="A754" s="79" t="s">
        <v>6469</v>
      </c>
      <c r="B754" s="79" t="s">
        <v>6470</v>
      </c>
      <c r="C754" s="79">
        <v>114</v>
      </c>
      <c r="D754" s="79">
        <v>50</v>
      </c>
      <c r="E754" s="88"/>
    </row>
    <row r="755" spans="1:5" x14ac:dyDescent="0.2">
      <c r="A755" s="79" t="s">
        <v>6471</v>
      </c>
      <c r="B755" s="79" t="s">
        <v>6472</v>
      </c>
      <c r="C755" s="79">
        <v>0</v>
      </c>
      <c r="D755" s="79">
        <v>0</v>
      </c>
      <c r="E755" s="88"/>
    </row>
    <row r="756" spans="1:5" x14ac:dyDescent="0.2">
      <c r="A756" s="79" t="s">
        <v>447</v>
      </c>
      <c r="B756" s="79" t="s">
        <v>3511</v>
      </c>
      <c r="C756" s="79">
        <v>111</v>
      </c>
      <c r="D756" s="79">
        <v>3</v>
      </c>
      <c r="E756" s="88"/>
    </row>
    <row r="757" spans="1:5" x14ac:dyDescent="0.2">
      <c r="A757" s="79" t="s">
        <v>6473</v>
      </c>
      <c r="B757" s="79" t="s">
        <v>6474</v>
      </c>
      <c r="C757" s="79">
        <v>40</v>
      </c>
      <c r="D757" s="79">
        <v>5</v>
      </c>
      <c r="E757" s="88"/>
    </row>
    <row r="758" spans="1:5" x14ac:dyDescent="0.2">
      <c r="A758" s="79" t="s">
        <v>920</v>
      </c>
      <c r="B758" s="79" t="s">
        <v>6475</v>
      </c>
      <c r="C758" s="79">
        <v>32</v>
      </c>
      <c r="D758" s="79">
        <v>5</v>
      </c>
      <c r="E758" s="88"/>
    </row>
    <row r="759" spans="1:5" x14ac:dyDescent="0.2">
      <c r="A759" s="79" t="s">
        <v>129</v>
      </c>
      <c r="B759" s="79" t="s">
        <v>6476</v>
      </c>
      <c r="C759" s="79">
        <v>42</v>
      </c>
      <c r="D759" s="79">
        <v>5</v>
      </c>
      <c r="E759" s="88"/>
    </row>
    <row r="760" spans="1:5" x14ac:dyDescent="0.2">
      <c r="A760" s="79" t="s">
        <v>921</v>
      </c>
      <c r="B760" s="79" t="s">
        <v>6477</v>
      </c>
      <c r="C760" s="79">
        <v>106</v>
      </c>
      <c r="D760" s="79">
        <v>10</v>
      </c>
      <c r="E760" s="88"/>
    </row>
    <row r="761" spans="1:5" x14ac:dyDescent="0.2">
      <c r="A761" s="79" t="s">
        <v>130</v>
      </c>
      <c r="B761" s="79" t="s">
        <v>6478</v>
      </c>
      <c r="C761" s="79">
        <v>25</v>
      </c>
      <c r="D761" s="79">
        <v>5</v>
      </c>
      <c r="E761" s="88"/>
    </row>
    <row r="762" spans="1:5" x14ac:dyDescent="0.2">
      <c r="A762" s="79" t="s">
        <v>131</v>
      </c>
      <c r="B762" s="79" t="s">
        <v>6479</v>
      </c>
      <c r="C762" s="79">
        <v>55</v>
      </c>
      <c r="D762" s="79">
        <v>5</v>
      </c>
      <c r="E762" s="88"/>
    </row>
    <row r="763" spans="1:5" x14ac:dyDescent="0.2">
      <c r="A763" s="79" t="s">
        <v>132</v>
      </c>
      <c r="B763" s="79" t="s">
        <v>6480</v>
      </c>
      <c r="C763" s="79">
        <v>140</v>
      </c>
      <c r="D763" s="79">
        <v>5</v>
      </c>
      <c r="E763" s="88"/>
    </row>
    <row r="764" spans="1:5" x14ac:dyDescent="0.2">
      <c r="A764" s="79" t="s">
        <v>922</v>
      </c>
      <c r="B764" s="79" t="s">
        <v>6481</v>
      </c>
      <c r="C764" s="79">
        <v>55</v>
      </c>
      <c r="D764" s="79">
        <v>10</v>
      </c>
      <c r="E764" s="88"/>
    </row>
    <row r="765" spans="1:5" x14ac:dyDescent="0.2">
      <c r="A765" s="79" t="s">
        <v>133</v>
      </c>
      <c r="B765" s="79" t="s">
        <v>6482</v>
      </c>
      <c r="C765" s="79">
        <v>52</v>
      </c>
      <c r="D765" s="79">
        <v>5</v>
      </c>
      <c r="E765" s="88"/>
    </row>
    <row r="766" spans="1:5" x14ac:dyDescent="0.2">
      <c r="A766" s="79" t="s">
        <v>923</v>
      </c>
      <c r="B766" s="79" t="s">
        <v>6483</v>
      </c>
      <c r="C766" s="79">
        <v>45</v>
      </c>
      <c r="D766" s="79">
        <v>5</v>
      </c>
      <c r="E766" s="88"/>
    </row>
    <row r="767" spans="1:5" x14ac:dyDescent="0.2">
      <c r="A767" s="79" t="s">
        <v>134</v>
      </c>
      <c r="B767" s="79" t="s">
        <v>6484</v>
      </c>
      <c r="C767" s="79">
        <v>17</v>
      </c>
      <c r="D767" s="79">
        <v>5</v>
      </c>
      <c r="E767" s="88"/>
    </row>
    <row r="768" spans="1:5" x14ac:dyDescent="0.2">
      <c r="A768" s="79" t="s">
        <v>135</v>
      </c>
      <c r="B768" s="79" t="s">
        <v>6485</v>
      </c>
      <c r="C768" s="79">
        <v>98</v>
      </c>
      <c r="D768" s="79">
        <v>5</v>
      </c>
      <c r="E768" s="88"/>
    </row>
    <row r="769" spans="1:5" x14ac:dyDescent="0.2">
      <c r="A769" s="79" t="s">
        <v>924</v>
      </c>
      <c r="B769" s="79" t="s">
        <v>6486</v>
      </c>
      <c r="C769" s="79">
        <v>47</v>
      </c>
      <c r="D769" s="79">
        <v>10</v>
      </c>
      <c r="E769" s="88"/>
    </row>
    <row r="770" spans="1:5" x14ac:dyDescent="0.2">
      <c r="A770" s="79" t="s">
        <v>925</v>
      </c>
      <c r="B770" s="79" t="s">
        <v>6487</v>
      </c>
      <c r="C770" s="79">
        <v>7</v>
      </c>
      <c r="D770" s="79">
        <v>3</v>
      </c>
      <c r="E770" s="88"/>
    </row>
    <row r="771" spans="1:5" x14ac:dyDescent="0.2">
      <c r="A771" s="79" t="s">
        <v>926</v>
      </c>
      <c r="B771" s="79" t="s">
        <v>6488</v>
      </c>
      <c r="C771" s="79">
        <v>23</v>
      </c>
      <c r="D771" s="79">
        <v>8</v>
      </c>
      <c r="E771" s="88"/>
    </row>
    <row r="772" spans="1:5" x14ac:dyDescent="0.2">
      <c r="A772" s="79" t="s">
        <v>927</v>
      </c>
      <c r="B772" s="79" t="s">
        <v>6489</v>
      </c>
      <c r="C772" s="79">
        <v>50</v>
      </c>
      <c r="D772" s="79">
        <v>8</v>
      </c>
      <c r="E772" s="88"/>
    </row>
    <row r="773" spans="1:5" x14ac:dyDescent="0.2">
      <c r="A773" s="79" t="s">
        <v>928</v>
      </c>
      <c r="B773" s="79" t="s">
        <v>6490</v>
      </c>
      <c r="C773" s="79">
        <v>27</v>
      </c>
      <c r="D773" s="79">
        <v>8</v>
      </c>
      <c r="E773" s="88"/>
    </row>
    <row r="774" spans="1:5" x14ac:dyDescent="0.2">
      <c r="A774" s="79" t="s">
        <v>929</v>
      </c>
      <c r="B774" s="79" t="s">
        <v>6491</v>
      </c>
      <c r="C774" s="79">
        <v>5</v>
      </c>
      <c r="D774" s="79">
        <v>3</v>
      </c>
      <c r="E774" s="88"/>
    </row>
    <row r="775" spans="1:5" x14ac:dyDescent="0.2">
      <c r="A775" s="79" t="s">
        <v>930</v>
      </c>
      <c r="B775" s="79" t="s">
        <v>6492</v>
      </c>
      <c r="C775" s="79">
        <v>20</v>
      </c>
      <c r="D775" s="79">
        <v>3</v>
      </c>
      <c r="E775" s="88"/>
    </row>
    <row r="776" spans="1:5" x14ac:dyDescent="0.2">
      <c r="A776" s="79" t="s">
        <v>6493</v>
      </c>
      <c r="B776" s="79" t="s">
        <v>6494</v>
      </c>
      <c r="C776" s="79">
        <v>173</v>
      </c>
      <c r="D776" s="79">
        <v>30</v>
      </c>
      <c r="E776" s="88"/>
    </row>
    <row r="777" spans="1:5" x14ac:dyDescent="0.2">
      <c r="A777" s="79" t="s">
        <v>6495</v>
      </c>
      <c r="B777" s="79" t="s">
        <v>6496</v>
      </c>
      <c r="C777" s="79">
        <v>1052</v>
      </c>
      <c r="D777" s="79">
        <v>50</v>
      </c>
      <c r="E777" s="88"/>
    </row>
    <row r="778" spans="1:5" x14ac:dyDescent="0.2">
      <c r="A778" s="79" t="s">
        <v>6497</v>
      </c>
      <c r="B778" s="79" t="s">
        <v>6498</v>
      </c>
      <c r="C778" s="79">
        <v>119</v>
      </c>
      <c r="D778" s="79">
        <v>50</v>
      </c>
      <c r="E778" s="88"/>
    </row>
    <row r="779" spans="1:5" x14ac:dyDescent="0.2">
      <c r="A779" s="79" t="s">
        <v>6499</v>
      </c>
      <c r="B779" s="79" t="s">
        <v>6500</v>
      </c>
      <c r="C779" s="79">
        <v>123</v>
      </c>
      <c r="D779" s="79">
        <v>50</v>
      </c>
      <c r="E779" s="88"/>
    </row>
    <row r="780" spans="1:5" x14ac:dyDescent="0.2">
      <c r="A780" s="79" t="s">
        <v>4027</v>
      </c>
      <c r="B780" s="79" t="s">
        <v>6501</v>
      </c>
      <c r="C780" s="79">
        <v>153</v>
      </c>
      <c r="D780" s="79">
        <v>20</v>
      </c>
      <c r="E780" s="88"/>
    </row>
    <row r="781" spans="1:5" x14ac:dyDescent="0.2">
      <c r="A781" s="79" t="s">
        <v>4028</v>
      </c>
      <c r="B781" s="79" t="s">
        <v>6502</v>
      </c>
      <c r="C781" s="79">
        <v>257</v>
      </c>
      <c r="D781" s="79">
        <v>30</v>
      </c>
      <c r="E781" s="88"/>
    </row>
    <row r="782" spans="1:5" x14ac:dyDescent="0.2">
      <c r="A782" s="79" t="s">
        <v>6503</v>
      </c>
      <c r="B782" s="79" t="s">
        <v>6504</v>
      </c>
      <c r="C782" s="79">
        <v>140</v>
      </c>
      <c r="D782" s="79">
        <v>50</v>
      </c>
      <c r="E782" s="88"/>
    </row>
    <row r="783" spans="1:5" x14ac:dyDescent="0.2">
      <c r="A783" s="79" t="s">
        <v>6505</v>
      </c>
      <c r="B783" s="79" t="s">
        <v>6506</v>
      </c>
      <c r="C783" s="79">
        <v>161</v>
      </c>
      <c r="D783" s="79">
        <v>50</v>
      </c>
      <c r="E783" s="88"/>
    </row>
    <row r="784" spans="1:5" x14ac:dyDescent="0.2">
      <c r="A784" s="79" t="s">
        <v>6507</v>
      </c>
      <c r="B784" s="79" t="s">
        <v>6508</v>
      </c>
      <c r="C784" s="79">
        <v>167</v>
      </c>
      <c r="D784" s="79">
        <v>100</v>
      </c>
      <c r="E784" s="88"/>
    </row>
    <row r="785" spans="1:5" x14ac:dyDescent="0.2">
      <c r="A785" s="79" t="s">
        <v>6509</v>
      </c>
      <c r="B785" s="79" t="s">
        <v>6510</v>
      </c>
      <c r="C785" s="79">
        <v>141</v>
      </c>
      <c r="D785" s="79">
        <v>100</v>
      </c>
      <c r="E785" s="88"/>
    </row>
    <row r="786" spans="1:5" x14ac:dyDescent="0.2">
      <c r="A786" s="79" t="s">
        <v>6511</v>
      </c>
      <c r="B786" s="79" t="s">
        <v>6512</v>
      </c>
      <c r="C786" s="79">
        <v>105</v>
      </c>
      <c r="D786" s="79">
        <v>50</v>
      </c>
      <c r="E786" s="88"/>
    </row>
    <row r="787" spans="1:5" x14ac:dyDescent="0.2">
      <c r="A787" s="79" t="s">
        <v>6513</v>
      </c>
      <c r="B787" s="79" t="s">
        <v>6514</v>
      </c>
      <c r="C787" s="79">
        <v>385</v>
      </c>
      <c r="D787" s="79">
        <v>10</v>
      </c>
      <c r="E787" s="88"/>
    </row>
    <row r="788" spans="1:5" x14ac:dyDescent="0.2">
      <c r="A788" s="79" t="s">
        <v>6515</v>
      </c>
      <c r="B788" s="79" t="s">
        <v>6516</v>
      </c>
      <c r="C788" s="79">
        <v>10</v>
      </c>
      <c r="D788" s="79">
        <v>5</v>
      </c>
      <c r="E788" s="88"/>
    </row>
    <row r="789" spans="1:5" x14ac:dyDescent="0.2">
      <c r="A789" s="79" t="s">
        <v>4029</v>
      </c>
      <c r="B789" s="79" t="s">
        <v>6517</v>
      </c>
      <c r="C789" s="79">
        <v>23</v>
      </c>
      <c r="D789" s="79">
        <v>3</v>
      </c>
      <c r="E789" s="88"/>
    </row>
    <row r="790" spans="1:5" x14ac:dyDescent="0.2">
      <c r="A790" s="79" t="s">
        <v>4030</v>
      </c>
      <c r="B790" s="79" t="s">
        <v>6518</v>
      </c>
      <c r="C790" s="79">
        <v>72</v>
      </c>
      <c r="D790" s="79">
        <v>20</v>
      </c>
      <c r="E790" s="88"/>
    </row>
    <row r="791" spans="1:5" x14ac:dyDescent="0.2">
      <c r="A791" s="79" t="s">
        <v>4031</v>
      </c>
      <c r="B791" s="79" t="s">
        <v>6519</v>
      </c>
      <c r="C791" s="79">
        <v>56</v>
      </c>
      <c r="D791" s="79">
        <v>30</v>
      </c>
      <c r="E791" s="88"/>
    </row>
    <row r="792" spans="1:5" x14ac:dyDescent="0.2">
      <c r="A792" s="79" t="s">
        <v>4032</v>
      </c>
      <c r="B792" s="79" t="s">
        <v>6520</v>
      </c>
      <c r="C792" s="79">
        <v>13</v>
      </c>
      <c r="D792" s="79">
        <v>3</v>
      </c>
      <c r="E792" s="88"/>
    </row>
    <row r="793" spans="1:5" x14ac:dyDescent="0.2">
      <c r="A793" s="79" t="s">
        <v>6521</v>
      </c>
      <c r="B793" s="79" t="s">
        <v>6522</v>
      </c>
      <c r="C793" s="79">
        <v>92</v>
      </c>
      <c r="D793" s="79">
        <v>0</v>
      </c>
      <c r="E793" s="88"/>
    </row>
    <row r="794" spans="1:5" x14ac:dyDescent="0.2">
      <c r="A794" s="79" t="s">
        <v>6523</v>
      </c>
      <c r="B794" s="79" t="s">
        <v>6524</v>
      </c>
      <c r="C794" s="79">
        <v>170</v>
      </c>
      <c r="D794" s="79">
        <v>0</v>
      </c>
      <c r="E794" s="88"/>
    </row>
    <row r="795" spans="1:5" x14ac:dyDescent="0.2">
      <c r="A795" s="79" t="s">
        <v>6525</v>
      </c>
      <c r="B795" s="79" t="s">
        <v>6526</v>
      </c>
      <c r="C795" s="79">
        <v>2</v>
      </c>
      <c r="D795" s="79">
        <v>0</v>
      </c>
      <c r="E795" s="88"/>
    </row>
    <row r="796" spans="1:5" x14ac:dyDescent="0.2">
      <c r="A796" s="79" t="s">
        <v>6527</v>
      </c>
      <c r="B796" s="79" t="s">
        <v>6528</v>
      </c>
      <c r="C796" s="79">
        <v>66</v>
      </c>
      <c r="D796" s="79">
        <v>0</v>
      </c>
      <c r="E796" s="88"/>
    </row>
    <row r="797" spans="1:5" x14ac:dyDescent="0.2">
      <c r="A797" s="79" t="s">
        <v>6529</v>
      </c>
      <c r="B797" s="79" t="s">
        <v>6530</v>
      </c>
      <c r="C797" s="79">
        <v>15</v>
      </c>
      <c r="D797" s="79">
        <v>0</v>
      </c>
      <c r="E797" s="88"/>
    </row>
    <row r="798" spans="1:5" x14ac:dyDescent="0.2">
      <c r="A798" s="79" t="s">
        <v>6531</v>
      </c>
      <c r="B798" s="79" t="s">
        <v>6532</v>
      </c>
      <c r="C798" s="79">
        <v>0</v>
      </c>
      <c r="D798" s="79">
        <v>0</v>
      </c>
      <c r="E798" s="88"/>
    </row>
    <row r="799" spans="1:5" x14ac:dyDescent="0.2">
      <c r="A799" s="79" t="s">
        <v>6533</v>
      </c>
      <c r="B799" s="79" t="s">
        <v>6534</v>
      </c>
      <c r="C799" s="79">
        <v>20</v>
      </c>
      <c r="D799" s="79">
        <v>0</v>
      </c>
      <c r="E799" s="88"/>
    </row>
    <row r="800" spans="1:5" x14ac:dyDescent="0.2">
      <c r="A800" s="79" t="s">
        <v>4033</v>
      </c>
      <c r="B800" s="79" t="s">
        <v>6535</v>
      </c>
      <c r="C800" s="79">
        <v>24</v>
      </c>
      <c r="D800" s="79">
        <v>15</v>
      </c>
      <c r="E800" s="88"/>
    </row>
    <row r="801" spans="1:5" x14ac:dyDescent="0.2">
      <c r="A801" s="79" t="s">
        <v>4034</v>
      </c>
      <c r="B801" s="79" t="s">
        <v>6536</v>
      </c>
      <c r="C801" s="79">
        <v>0</v>
      </c>
      <c r="D801" s="79">
        <v>0</v>
      </c>
      <c r="E801" s="88"/>
    </row>
    <row r="802" spans="1:5" x14ac:dyDescent="0.2">
      <c r="A802" s="79" t="s">
        <v>6537</v>
      </c>
      <c r="B802" s="79" t="s">
        <v>6538</v>
      </c>
      <c r="C802" s="79">
        <v>38</v>
      </c>
      <c r="D802" s="79">
        <v>22</v>
      </c>
      <c r="E802" s="88"/>
    </row>
    <row r="803" spans="1:5" x14ac:dyDescent="0.2">
      <c r="A803" s="79" t="s">
        <v>785</v>
      </c>
      <c r="B803" s="79" t="s">
        <v>6539</v>
      </c>
      <c r="C803" s="79">
        <v>42</v>
      </c>
      <c r="D803" s="79">
        <v>1</v>
      </c>
      <c r="E803" s="88"/>
    </row>
    <row r="804" spans="1:5" x14ac:dyDescent="0.2">
      <c r="A804" s="79" t="s">
        <v>786</v>
      </c>
      <c r="B804" s="79" t="s">
        <v>6540</v>
      </c>
      <c r="C804" s="79">
        <v>39</v>
      </c>
      <c r="D804" s="79">
        <v>5</v>
      </c>
      <c r="E804" s="88"/>
    </row>
    <row r="805" spans="1:5" x14ac:dyDescent="0.2">
      <c r="A805" s="79" t="s">
        <v>787</v>
      </c>
      <c r="B805" s="79" t="s">
        <v>6541</v>
      </c>
      <c r="C805" s="79">
        <v>118</v>
      </c>
      <c r="D805" s="79">
        <v>1</v>
      </c>
      <c r="E805" s="88"/>
    </row>
    <row r="806" spans="1:5" x14ac:dyDescent="0.2">
      <c r="A806" s="79" t="s">
        <v>788</v>
      </c>
      <c r="B806" s="79" t="s">
        <v>6542</v>
      </c>
      <c r="C806" s="79">
        <v>20</v>
      </c>
      <c r="D806" s="79">
        <v>5</v>
      </c>
      <c r="E806" s="88"/>
    </row>
    <row r="807" spans="1:5" x14ac:dyDescent="0.2">
      <c r="A807" s="79" t="s">
        <v>789</v>
      </c>
      <c r="B807" s="79" t="s">
        <v>6543</v>
      </c>
      <c r="C807" s="79">
        <v>114</v>
      </c>
      <c r="D807" s="79">
        <v>1</v>
      </c>
      <c r="E807" s="88"/>
    </row>
    <row r="808" spans="1:5" x14ac:dyDescent="0.2">
      <c r="A808" s="79" t="s">
        <v>790</v>
      </c>
      <c r="B808" s="79" t="s">
        <v>6544</v>
      </c>
      <c r="C808" s="79">
        <v>4</v>
      </c>
      <c r="D808" s="79">
        <v>0</v>
      </c>
      <c r="E808" s="88"/>
    </row>
    <row r="809" spans="1:5" x14ac:dyDescent="0.2">
      <c r="A809" s="79" t="s">
        <v>791</v>
      </c>
      <c r="B809" s="79" t="s">
        <v>6545</v>
      </c>
      <c r="C809" s="79">
        <v>556</v>
      </c>
      <c r="D809" s="79">
        <v>1</v>
      </c>
      <c r="E809" s="88"/>
    </row>
    <row r="810" spans="1:5" x14ac:dyDescent="0.2">
      <c r="A810" s="79" t="s">
        <v>792</v>
      </c>
      <c r="B810" s="79" t="s">
        <v>6546</v>
      </c>
      <c r="C810" s="79">
        <v>15</v>
      </c>
      <c r="D810" s="79">
        <v>5</v>
      </c>
      <c r="E810" s="88"/>
    </row>
    <row r="811" spans="1:5" x14ac:dyDescent="0.2">
      <c r="A811" s="79" t="s">
        <v>793</v>
      </c>
      <c r="B811" s="79" t="s">
        <v>6547</v>
      </c>
      <c r="C811" s="79">
        <v>30</v>
      </c>
      <c r="D811" s="79">
        <v>1</v>
      </c>
      <c r="E811" s="88"/>
    </row>
    <row r="812" spans="1:5" x14ac:dyDescent="0.2">
      <c r="A812" s="79" t="s">
        <v>794</v>
      </c>
      <c r="B812" s="79" t="s">
        <v>6548</v>
      </c>
      <c r="C812" s="79">
        <v>195</v>
      </c>
      <c r="D812" s="79">
        <v>1</v>
      </c>
      <c r="E812" s="88"/>
    </row>
    <row r="813" spans="1:5" x14ac:dyDescent="0.2">
      <c r="A813" s="79" t="s">
        <v>795</v>
      </c>
      <c r="B813" s="79" t="s">
        <v>6549</v>
      </c>
      <c r="C813" s="79">
        <v>40</v>
      </c>
      <c r="D813" s="79">
        <v>5</v>
      </c>
      <c r="E813" s="88"/>
    </row>
    <row r="814" spans="1:5" x14ac:dyDescent="0.2">
      <c r="A814" s="79" t="s">
        <v>796</v>
      </c>
      <c r="B814" s="79" t="s">
        <v>6550</v>
      </c>
      <c r="C814" s="79">
        <v>9</v>
      </c>
      <c r="D814" s="79">
        <v>5</v>
      </c>
      <c r="E814" s="88"/>
    </row>
    <row r="815" spans="1:5" x14ac:dyDescent="0.2">
      <c r="A815" s="79" t="s">
        <v>797</v>
      </c>
      <c r="B815" s="79" t="s">
        <v>6551</v>
      </c>
      <c r="C815" s="79">
        <v>49</v>
      </c>
      <c r="D815" s="79">
        <v>0</v>
      </c>
      <c r="E815" s="88"/>
    </row>
    <row r="816" spans="1:5" x14ac:dyDescent="0.2">
      <c r="A816" s="79" t="s">
        <v>798</v>
      </c>
      <c r="B816" s="79" t="s">
        <v>6552</v>
      </c>
      <c r="C816" s="79">
        <v>27</v>
      </c>
      <c r="D816" s="79">
        <v>1</v>
      </c>
      <c r="E816" s="88"/>
    </row>
    <row r="817" spans="1:5" x14ac:dyDescent="0.2">
      <c r="A817" s="79" t="s">
        <v>799</v>
      </c>
      <c r="B817" s="79" t="s">
        <v>6553</v>
      </c>
      <c r="C817" s="79">
        <v>108</v>
      </c>
      <c r="D817" s="79">
        <v>5</v>
      </c>
      <c r="E817" s="88"/>
    </row>
    <row r="818" spans="1:5" x14ac:dyDescent="0.2">
      <c r="A818" s="79" t="s">
        <v>800</v>
      </c>
      <c r="B818" s="79" t="s">
        <v>6554</v>
      </c>
      <c r="C818" s="79">
        <v>26</v>
      </c>
      <c r="D818" s="79">
        <v>5</v>
      </c>
      <c r="E818" s="88"/>
    </row>
    <row r="819" spans="1:5" x14ac:dyDescent="0.2">
      <c r="A819" s="79" t="s">
        <v>801</v>
      </c>
      <c r="B819" s="79" t="s">
        <v>6555</v>
      </c>
      <c r="C819" s="79">
        <v>11</v>
      </c>
      <c r="D819" s="79">
        <v>5</v>
      </c>
      <c r="E819" s="88"/>
    </row>
    <row r="820" spans="1:5" x14ac:dyDescent="0.2">
      <c r="A820" s="79" t="s">
        <v>802</v>
      </c>
      <c r="B820" s="79" t="s">
        <v>6556</v>
      </c>
      <c r="C820" s="79">
        <v>191</v>
      </c>
      <c r="D820" s="79">
        <v>5</v>
      </c>
      <c r="E820" s="88"/>
    </row>
    <row r="821" spans="1:5" x14ac:dyDescent="0.2">
      <c r="A821" s="79" t="s">
        <v>803</v>
      </c>
      <c r="B821" s="79" t="s">
        <v>6557</v>
      </c>
      <c r="C821" s="79">
        <v>37</v>
      </c>
      <c r="D821" s="79">
        <v>5</v>
      </c>
      <c r="E821" s="88"/>
    </row>
    <row r="822" spans="1:5" x14ac:dyDescent="0.2">
      <c r="A822" s="79" t="s">
        <v>804</v>
      </c>
      <c r="B822" s="79" t="s">
        <v>6558</v>
      </c>
      <c r="C822" s="79">
        <v>7</v>
      </c>
      <c r="D822" s="79">
        <v>5</v>
      </c>
      <c r="E822" s="88"/>
    </row>
    <row r="823" spans="1:5" x14ac:dyDescent="0.2">
      <c r="A823" s="79" t="s">
        <v>805</v>
      </c>
      <c r="B823" s="79" t="s">
        <v>6559</v>
      </c>
      <c r="C823" s="79">
        <v>12</v>
      </c>
      <c r="D823" s="79">
        <v>10</v>
      </c>
      <c r="E823" s="88"/>
    </row>
    <row r="824" spans="1:5" x14ac:dyDescent="0.2">
      <c r="A824" s="79" t="s">
        <v>806</v>
      </c>
      <c r="B824" s="79" t="s">
        <v>6560</v>
      </c>
      <c r="C824" s="79">
        <v>133</v>
      </c>
      <c r="D824" s="79">
        <v>10</v>
      </c>
      <c r="E824" s="88"/>
    </row>
    <row r="825" spans="1:5" x14ac:dyDescent="0.2">
      <c r="A825" s="79" t="s">
        <v>807</v>
      </c>
      <c r="B825" s="79" t="s">
        <v>6561</v>
      </c>
      <c r="C825" s="79">
        <v>19</v>
      </c>
      <c r="D825" s="79">
        <v>5</v>
      </c>
      <c r="E825" s="88"/>
    </row>
    <row r="826" spans="1:5" x14ac:dyDescent="0.2">
      <c r="A826" s="79" t="s">
        <v>808</v>
      </c>
      <c r="B826" s="79" t="s">
        <v>6562</v>
      </c>
      <c r="C826" s="79">
        <v>10</v>
      </c>
      <c r="D826" s="79">
        <v>10</v>
      </c>
      <c r="E826" s="88"/>
    </row>
    <row r="827" spans="1:5" x14ac:dyDescent="0.2">
      <c r="A827" s="79" t="s">
        <v>809</v>
      </c>
      <c r="B827" s="79" t="s">
        <v>6563</v>
      </c>
      <c r="C827" s="79">
        <v>8</v>
      </c>
      <c r="D827" s="79">
        <v>10</v>
      </c>
      <c r="E827" s="88"/>
    </row>
    <row r="828" spans="1:5" x14ac:dyDescent="0.2">
      <c r="A828" s="79" t="s">
        <v>810</v>
      </c>
      <c r="B828" s="79" t="s">
        <v>6564</v>
      </c>
      <c r="C828" s="79">
        <v>67</v>
      </c>
      <c r="D828" s="79">
        <v>10</v>
      </c>
      <c r="E828" s="88"/>
    </row>
    <row r="829" spans="1:5" x14ac:dyDescent="0.2">
      <c r="A829" s="79" t="s">
        <v>811</v>
      </c>
      <c r="B829" s="79" t="s">
        <v>6565</v>
      </c>
      <c r="C829" s="79">
        <v>17</v>
      </c>
      <c r="D829" s="79">
        <v>10</v>
      </c>
      <c r="E829" s="88"/>
    </row>
    <row r="830" spans="1:5" x14ac:dyDescent="0.2">
      <c r="A830" s="79" t="s">
        <v>812</v>
      </c>
      <c r="B830" s="79" t="s">
        <v>6566</v>
      </c>
      <c r="C830" s="79">
        <v>32</v>
      </c>
      <c r="D830" s="79">
        <v>10</v>
      </c>
      <c r="E830" s="88"/>
    </row>
    <row r="831" spans="1:5" x14ac:dyDescent="0.2">
      <c r="A831" s="79" t="s">
        <v>813</v>
      </c>
      <c r="B831" s="79" t="s">
        <v>6567</v>
      </c>
      <c r="C831" s="79">
        <v>23</v>
      </c>
      <c r="D831" s="79">
        <v>10</v>
      </c>
      <c r="E831" s="88"/>
    </row>
    <row r="832" spans="1:5" x14ac:dyDescent="0.2">
      <c r="A832" s="79" t="s">
        <v>814</v>
      </c>
      <c r="B832" s="79" t="s">
        <v>6568</v>
      </c>
      <c r="C832" s="79">
        <v>15</v>
      </c>
      <c r="D832" s="79">
        <v>10</v>
      </c>
      <c r="E832" s="88"/>
    </row>
    <row r="833" spans="1:5" x14ac:dyDescent="0.2">
      <c r="A833" s="79" t="s">
        <v>815</v>
      </c>
      <c r="B833" s="79" t="s">
        <v>6569</v>
      </c>
      <c r="C833" s="79">
        <v>85</v>
      </c>
      <c r="D833" s="79">
        <v>10</v>
      </c>
      <c r="E833" s="88"/>
    </row>
    <row r="834" spans="1:5" x14ac:dyDescent="0.2">
      <c r="A834" s="79" t="s">
        <v>816</v>
      </c>
      <c r="B834" s="79" t="s">
        <v>6570</v>
      </c>
      <c r="C834" s="79">
        <v>98</v>
      </c>
      <c r="D834" s="79">
        <v>10</v>
      </c>
      <c r="E834" s="88"/>
    </row>
    <row r="835" spans="1:5" x14ac:dyDescent="0.2">
      <c r="A835" s="79" t="s">
        <v>817</v>
      </c>
      <c r="B835" s="79" t="s">
        <v>6571</v>
      </c>
      <c r="C835" s="79">
        <v>91</v>
      </c>
      <c r="D835" s="79">
        <v>10</v>
      </c>
      <c r="E835" s="88"/>
    </row>
    <row r="836" spans="1:5" x14ac:dyDescent="0.2">
      <c r="A836" s="79" t="s">
        <v>818</v>
      </c>
      <c r="B836" s="79" t="s">
        <v>6572</v>
      </c>
      <c r="C836" s="79">
        <v>4</v>
      </c>
      <c r="D836" s="79">
        <v>10</v>
      </c>
      <c r="E836" s="88"/>
    </row>
    <row r="837" spans="1:5" x14ac:dyDescent="0.2">
      <c r="A837" s="79" t="s">
        <v>819</v>
      </c>
      <c r="B837" s="79" t="s">
        <v>6573</v>
      </c>
      <c r="C837" s="79">
        <v>70</v>
      </c>
      <c r="D837" s="79">
        <v>10</v>
      </c>
      <c r="E837" s="88"/>
    </row>
    <row r="838" spans="1:5" x14ac:dyDescent="0.2">
      <c r="A838" s="79" t="s">
        <v>820</v>
      </c>
      <c r="B838" s="79" t="s">
        <v>6574</v>
      </c>
      <c r="C838" s="79">
        <v>12</v>
      </c>
      <c r="D838" s="79">
        <v>5</v>
      </c>
      <c r="E838" s="88"/>
    </row>
    <row r="839" spans="1:5" x14ac:dyDescent="0.2">
      <c r="A839" s="79" t="s">
        <v>821</v>
      </c>
      <c r="B839" s="79" t="s">
        <v>6575</v>
      </c>
      <c r="C839" s="79">
        <v>91</v>
      </c>
      <c r="D839" s="79">
        <v>10</v>
      </c>
      <c r="E839" s="88"/>
    </row>
    <row r="840" spans="1:5" x14ac:dyDescent="0.2">
      <c r="A840" s="79" t="s">
        <v>822</v>
      </c>
      <c r="B840" s="79" t="s">
        <v>6576</v>
      </c>
      <c r="C840" s="79">
        <v>8</v>
      </c>
      <c r="D840" s="79">
        <v>3</v>
      </c>
      <c r="E840" s="88"/>
    </row>
    <row r="841" spans="1:5" x14ac:dyDescent="0.2">
      <c r="A841" s="79" t="s">
        <v>823</v>
      </c>
      <c r="B841" s="79" t="s">
        <v>6577</v>
      </c>
      <c r="C841" s="79">
        <v>42</v>
      </c>
      <c r="D841" s="79">
        <v>2</v>
      </c>
      <c r="E841" s="88"/>
    </row>
    <row r="842" spans="1:5" x14ac:dyDescent="0.2">
      <c r="A842" s="79" t="s">
        <v>824</v>
      </c>
      <c r="B842" s="79" t="s">
        <v>6578</v>
      </c>
      <c r="C842" s="79">
        <v>19</v>
      </c>
      <c r="D842" s="79">
        <v>5</v>
      </c>
      <c r="E842" s="88"/>
    </row>
    <row r="843" spans="1:5" x14ac:dyDescent="0.2">
      <c r="A843" s="79" t="s">
        <v>825</v>
      </c>
      <c r="B843" s="79" t="s">
        <v>6579</v>
      </c>
      <c r="C843" s="79">
        <v>30</v>
      </c>
      <c r="D843" s="79">
        <v>5</v>
      </c>
      <c r="E843" s="88"/>
    </row>
    <row r="844" spans="1:5" x14ac:dyDescent="0.2">
      <c r="A844" s="79" t="s">
        <v>826</v>
      </c>
      <c r="B844" s="79" t="s">
        <v>6580</v>
      </c>
      <c r="C844" s="79">
        <v>29</v>
      </c>
      <c r="D844" s="79">
        <v>10</v>
      </c>
      <c r="E844" s="88"/>
    </row>
    <row r="845" spans="1:5" x14ac:dyDescent="0.2">
      <c r="A845" s="79" t="s">
        <v>827</v>
      </c>
      <c r="B845" s="79" t="s">
        <v>6581</v>
      </c>
      <c r="C845" s="79">
        <v>1</v>
      </c>
      <c r="D845" s="79">
        <v>2</v>
      </c>
      <c r="E845" s="88"/>
    </row>
    <row r="846" spans="1:5" x14ac:dyDescent="0.2">
      <c r="A846" s="79" t="s">
        <v>828</v>
      </c>
      <c r="B846" s="79" t="s">
        <v>6582</v>
      </c>
      <c r="C846" s="79">
        <v>33</v>
      </c>
      <c r="D846" s="79">
        <v>5</v>
      </c>
      <c r="E846" s="88"/>
    </row>
    <row r="847" spans="1:5" x14ac:dyDescent="0.2">
      <c r="A847" s="79" t="s">
        <v>829</v>
      </c>
      <c r="B847" s="79" t="s">
        <v>6583</v>
      </c>
      <c r="C847" s="79">
        <v>21</v>
      </c>
      <c r="D847" s="79">
        <v>5</v>
      </c>
      <c r="E847" s="88"/>
    </row>
    <row r="848" spans="1:5" x14ac:dyDescent="0.2">
      <c r="A848" s="79" t="s">
        <v>830</v>
      </c>
      <c r="B848" s="79" t="s">
        <v>6584</v>
      </c>
      <c r="C848" s="79">
        <v>1</v>
      </c>
      <c r="D848" s="79">
        <v>0</v>
      </c>
      <c r="E848" s="88"/>
    </row>
    <row r="849" spans="1:5" x14ac:dyDescent="0.2">
      <c r="A849" s="79" t="s">
        <v>831</v>
      </c>
      <c r="B849" s="79" t="s">
        <v>6585</v>
      </c>
      <c r="C849" s="79">
        <v>9</v>
      </c>
      <c r="D849" s="79">
        <v>5</v>
      </c>
      <c r="E849" s="88"/>
    </row>
    <row r="850" spans="1:5" x14ac:dyDescent="0.2">
      <c r="A850" s="79" t="s">
        <v>832</v>
      </c>
      <c r="B850" s="79" t="s">
        <v>6586</v>
      </c>
      <c r="C850" s="79">
        <v>6</v>
      </c>
      <c r="D850" s="79">
        <v>3</v>
      </c>
      <c r="E850" s="88"/>
    </row>
    <row r="851" spans="1:5" x14ac:dyDescent="0.2">
      <c r="A851" s="79" t="s">
        <v>833</v>
      </c>
      <c r="B851" s="79" t="s">
        <v>6587</v>
      </c>
      <c r="C851" s="79">
        <v>6</v>
      </c>
      <c r="D851" s="79">
        <v>1</v>
      </c>
      <c r="E851" s="88"/>
    </row>
    <row r="852" spans="1:5" x14ac:dyDescent="0.2">
      <c r="A852" s="79" t="s">
        <v>834</v>
      </c>
      <c r="B852" s="79" t="s">
        <v>6588</v>
      </c>
      <c r="C852" s="79">
        <v>7</v>
      </c>
      <c r="D852" s="79">
        <v>5</v>
      </c>
      <c r="E852" s="88"/>
    </row>
    <row r="853" spans="1:5" x14ac:dyDescent="0.2">
      <c r="A853" s="79" t="s">
        <v>835</v>
      </c>
      <c r="B853" s="79" t="s">
        <v>6589</v>
      </c>
      <c r="C853" s="79">
        <v>21</v>
      </c>
      <c r="D853" s="79">
        <v>5</v>
      </c>
      <c r="E853" s="88"/>
    </row>
    <row r="854" spans="1:5" x14ac:dyDescent="0.2">
      <c r="A854" s="79" t="s">
        <v>836</v>
      </c>
      <c r="B854" s="79" t="s">
        <v>6590</v>
      </c>
      <c r="C854" s="79">
        <v>16</v>
      </c>
      <c r="D854" s="79">
        <v>5</v>
      </c>
      <c r="E854" s="88"/>
    </row>
    <row r="855" spans="1:5" x14ac:dyDescent="0.2">
      <c r="A855" s="79" t="s">
        <v>6591</v>
      </c>
      <c r="B855" s="79" t="s">
        <v>6592</v>
      </c>
      <c r="C855" s="79">
        <v>12</v>
      </c>
      <c r="D855" s="79">
        <v>1</v>
      </c>
      <c r="E855" s="88"/>
    </row>
    <row r="856" spans="1:5" x14ac:dyDescent="0.2">
      <c r="A856" s="79" t="s">
        <v>6593</v>
      </c>
      <c r="B856" s="79" t="s">
        <v>6594</v>
      </c>
      <c r="C856" s="79">
        <v>8</v>
      </c>
      <c r="D856" s="79">
        <v>1</v>
      </c>
      <c r="E856" s="88"/>
    </row>
    <row r="857" spans="1:5" x14ac:dyDescent="0.2">
      <c r="A857" s="79" t="s">
        <v>6595</v>
      </c>
      <c r="B857" s="79" t="s">
        <v>6596</v>
      </c>
      <c r="C857" s="79">
        <v>7</v>
      </c>
      <c r="D857" s="79">
        <v>1</v>
      </c>
      <c r="E857" s="88"/>
    </row>
    <row r="858" spans="1:5" x14ac:dyDescent="0.2">
      <c r="A858" s="79" t="s">
        <v>6597</v>
      </c>
      <c r="B858" s="79" t="s">
        <v>6598</v>
      </c>
      <c r="C858" s="79">
        <v>51</v>
      </c>
      <c r="D858" s="79">
        <v>1</v>
      </c>
      <c r="E858" s="88"/>
    </row>
    <row r="859" spans="1:5" x14ac:dyDescent="0.2">
      <c r="A859" s="79" t="s">
        <v>4035</v>
      </c>
      <c r="B859" s="79" t="s">
        <v>6599</v>
      </c>
      <c r="C859" s="79">
        <v>1</v>
      </c>
      <c r="D859" s="79">
        <v>1</v>
      </c>
      <c r="E859" s="88"/>
    </row>
    <row r="860" spans="1:5" x14ac:dyDescent="0.2">
      <c r="A860" s="79" t="s">
        <v>6600</v>
      </c>
      <c r="B860" s="79" t="s">
        <v>6601</v>
      </c>
      <c r="C860" s="79">
        <v>27</v>
      </c>
      <c r="D860" s="79">
        <v>1</v>
      </c>
      <c r="E860" s="88"/>
    </row>
    <row r="861" spans="1:5" x14ac:dyDescent="0.2">
      <c r="A861" s="79" t="s">
        <v>6602</v>
      </c>
      <c r="B861" s="79" t="s">
        <v>6603</v>
      </c>
      <c r="C861" s="79">
        <v>109</v>
      </c>
      <c r="D861" s="79">
        <v>1</v>
      </c>
      <c r="E861" s="88"/>
    </row>
    <row r="862" spans="1:5" x14ac:dyDescent="0.2">
      <c r="A862" s="79" t="s">
        <v>6604</v>
      </c>
      <c r="B862" s="79" t="s">
        <v>6605</v>
      </c>
      <c r="C862" s="79">
        <v>24</v>
      </c>
      <c r="D862" s="79">
        <v>2</v>
      </c>
      <c r="E862" s="88"/>
    </row>
    <row r="863" spans="1:5" x14ac:dyDescent="0.2">
      <c r="A863" s="79" t="s">
        <v>6606</v>
      </c>
      <c r="B863" s="79" t="s">
        <v>6607</v>
      </c>
      <c r="C863" s="79">
        <v>163</v>
      </c>
      <c r="D863" s="79">
        <v>5</v>
      </c>
      <c r="E863" s="88"/>
    </row>
    <row r="864" spans="1:5" x14ac:dyDescent="0.2">
      <c r="A864" s="79" t="s">
        <v>6608</v>
      </c>
      <c r="B864" s="79" t="s">
        <v>6609</v>
      </c>
      <c r="C864" s="79">
        <v>7</v>
      </c>
      <c r="D864" s="79">
        <v>2</v>
      </c>
      <c r="E864" s="88"/>
    </row>
    <row r="865" spans="1:5" x14ac:dyDescent="0.2">
      <c r="A865" s="79" t="s">
        <v>6610</v>
      </c>
      <c r="B865" s="79" t="s">
        <v>6611</v>
      </c>
      <c r="C865" s="79">
        <v>50</v>
      </c>
      <c r="D865" s="79">
        <v>2</v>
      </c>
      <c r="E865" s="88"/>
    </row>
    <row r="866" spans="1:5" x14ac:dyDescent="0.2">
      <c r="A866" s="79" t="s">
        <v>6612</v>
      </c>
      <c r="B866" s="79" t="s">
        <v>6613</v>
      </c>
      <c r="C866" s="79">
        <v>66</v>
      </c>
      <c r="D866" s="79">
        <v>2</v>
      </c>
      <c r="E866" s="88"/>
    </row>
    <row r="867" spans="1:5" x14ac:dyDescent="0.2">
      <c r="A867" s="79" t="s">
        <v>6614</v>
      </c>
      <c r="B867" s="79" t="s">
        <v>6615</v>
      </c>
      <c r="C867" s="79">
        <v>7</v>
      </c>
      <c r="D867" s="79">
        <v>2</v>
      </c>
      <c r="E867" s="88"/>
    </row>
    <row r="868" spans="1:5" x14ac:dyDescent="0.2">
      <c r="A868" s="79" t="s">
        <v>6616</v>
      </c>
      <c r="B868" s="79" t="s">
        <v>6617</v>
      </c>
      <c r="C868" s="79">
        <v>91</v>
      </c>
      <c r="D868" s="79">
        <v>5</v>
      </c>
      <c r="E868" s="88"/>
    </row>
    <row r="869" spans="1:5" x14ac:dyDescent="0.2">
      <c r="A869" s="79" t="s">
        <v>6618</v>
      </c>
      <c r="B869" s="79" t="s">
        <v>6619</v>
      </c>
      <c r="C869" s="79">
        <v>126</v>
      </c>
      <c r="D869" s="79">
        <v>5</v>
      </c>
      <c r="E869" s="88"/>
    </row>
    <row r="870" spans="1:5" x14ac:dyDescent="0.2">
      <c r="A870" s="79" t="s">
        <v>6620</v>
      </c>
      <c r="B870" s="79" t="s">
        <v>6621</v>
      </c>
      <c r="C870" s="79">
        <v>24</v>
      </c>
      <c r="D870" s="79">
        <v>2</v>
      </c>
      <c r="E870" s="88"/>
    </row>
    <row r="871" spans="1:5" x14ac:dyDescent="0.2">
      <c r="A871" s="79" t="s">
        <v>6622</v>
      </c>
      <c r="B871" s="79" t="s">
        <v>6623</v>
      </c>
      <c r="C871" s="79">
        <v>16</v>
      </c>
      <c r="D871" s="79">
        <v>2</v>
      </c>
      <c r="E871" s="88"/>
    </row>
    <row r="872" spans="1:5" x14ac:dyDescent="0.2">
      <c r="A872" s="79" t="s">
        <v>6624</v>
      </c>
      <c r="B872" s="79" t="s">
        <v>6625</v>
      </c>
      <c r="C872" s="79">
        <v>28</v>
      </c>
      <c r="D872" s="79">
        <v>5</v>
      </c>
      <c r="E872" s="88"/>
    </row>
    <row r="873" spans="1:5" x14ac:dyDescent="0.2">
      <c r="A873" s="79" t="s">
        <v>6626</v>
      </c>
      <c r="B873" s="79" t="s">
        <v>6627</v>
      </c>
      <c r="C873" s="79">
        <v>22</v>
      </c>
      <c r="D873" s="79">
        <v>2</v>
      </c>
      <c r="E873" s="88"/>
    </row>
    <row r="874" spans="1:5" x14ac:dyDescent="0.2">
      <c r="A874" s="79" t="s">
        <v>6628</v>
      </c>
      <c r="B874" s="79" t="s">
        <v>6629</v>
      </c>
      <c r="C874" s="79">
        <v>3</v>
      </c>
      <c r="D874" s="79">
        <v>2</v>
      </c>
      <c r="E874" s="88"/>
    </row>
    <row r="875" spans="1:5" x14ac:dyDescent="0.2">
      <c r="A875" s="79" t="s">
        <v>6630</v>
      </c>
      <c r="B875" s="79" t="s">
        <v>6631</v>
      </c>
      <c r="C875" s="79">
        <v>18</v>
      </c>
      <c r="D875" s="79">
        <v>5</v>
      </c>
      <c r="E875" s="88"/>
    </row>
    <row r="876" spans="1:5" x14ac:dyDescent="0.2">
      <c r="A876" s="79" t="s">
        <v>6632</v>
      </c>
      <c r="B876" s="79" t="s">
        <v>6633</v>
      </c>
      <c r="C876" s="79">
        <v>10</v>
      </c>
      <c r="D876" s="79">
        <v>2</v>
      </c>
      <c r="E876" s="88"/>
    </row>
    <row r="877" spans="1:5" x14ac:dyDescent="0.2">
      <c r="A877" s="79" t="s">
        <v>6634</v>
      </c>
      <c r="B877" s="79" t="s">
        <v>6635</v>
      </c>
      <c r="C877" s="79">
        <v>2</v>
      </c>
      <c r="D877" s="79">
        <v>1</v>
      </c>
      <c r="E877" s="88"/>
    </row>
    <row r="878" spans="1:5" x14ac:dyDescent="0.2">
      <c r="A878" s="79" t="s">
        <v>6636</v>
      </c>
      <c r="B878" s="79" t="s">
        <v>6637</v>
      </c>
      <c r="C878" s="79">
        <v>25</v>
      </c>
      <c r="D878" s="79">
        <v>5</v>
      </c>
      <c r="E878" s="88"/>
    </row>
    <row r="879" spans="1:5" x14ac:dyDescent="0.2">
      <c r="A879" s="79" t="s">
        <v>6638</v>
      </c>
      <c r="B879" s="79" t="s">
        <v>6639</v>
      </c>
      <c r="C879" s="79">
        <v>19</v>
      </c>
      <c r="D879" s="79">
        <v>2</v>
      </c>
      <c r="E879" s="88"/>
    </row>
    <row r="880" spans="1:5" x14ac:dyDescent="0.2">
      <c r="A880" s="79" t="s">
        <v>6640</v>
      </c>
      <c r="B880" s="79" t="s">
        <v>6641</v>
      </c>
      <c r="C880" s="79">
        <v>29</v>
      </c>
      <c r="D880" s="79">
        <v>2</v>
      </c>
      <c r="E880" s="88"/>
    </row>
    <row r="881" spans="1:5" x14ac:dyDescent="0.2">
      <c r="A881" s="79" t="s">
        <v>6642</v>
      </c>
      <c r="B881" s="79" t="s">
        <v>6643</v>
      </c>
      <c r="C881" s="79">
        <v>10</v>
      </c>
      <c r="D881" s="79">
        <v>1</v>
      </c>
      <c r="E881" s="88"/>
    </row>
    <row r="882" spans="1:5" x14ac:dyDescent="0.2">
      <c r="A882" s="79" t="s">
        <v>6644</v>
      </c>
      <c r="B882" s="79" t="s">
        <v>6645</v>
      </c>
      <c r="C882" s="79">
        <v>7</v>
      </c>
      <c r="D882" s="79">
        <v>1</v>
      </c>
      <c r="E882" s="88"/>
    </row>
    <row r="883" spans="1:5" x14ac:dyDescent="0.2">
      <c r="A883" s="79" t="s">
        <v>6646</v>
      </c>
      <c r="B883" s="79" t="s">
        <v>6647</v>
      </c>
      <c r="C883" s="79">
        <v>21</v>
      </c>
      <c r="D883" s="79">
        <v>2</v>
      </c>
      <c r="E883" s="88"/>
    </row>
    <row r="884" spans="1:5" x14ac:dyDescent="0.2">
      <c r="A884" s="79" t="s">
        <v>6648</v>
      </c>
      <c r="B884" s="79" t="s">
        <v>6649</v>
      </c>
      <c r="C884" s="79">
        <v>38</v>
      </c>
      <c r="D884" s="79">
        <v>2</v>
      </c>
      <c r="E884" s="88"/>
    </row>
    <row r="885" spans="1:5" x14ac:dyDescent="0.2">
      <c r="A885" s="79" t="s">
        <v>6650</v>
      </c>
      <c r="B885" s="79" t="s">
        <v>6651</v>
      </c>
      <c r="C885" s="79">
        <v>8</v>
      </c>
      <c r="D885" s="79">
        <v>2</v>
      </c>
      <c r="E885" s="88"/>
    </row>
    <row r="886" spans="1:5" x14ac:dyDescent="0.2">
      <c r="A886" s="79" t="s">
        <v>6652</v>
      </c>
      <c r="B886" s="79" t="s">
        <v>6653</v>
      </c>
      <c r="C886" s="79">
        <v>16</v>
      </c>
      <c r="D886" s="79">
        <v>5</v>
      </c>
      <c r="E886" s="88"/>
    </row>
    <row r="887" spans="1:5" x14ac:dyDescent="0.2">
      <c r="A887" s="79" t="s">
        <v>6654</v>
      </c>
      <c r="B887" s="79" t="s">
        <v>6655</v>
      </c>
      <c r="C887" s="79">
        <v>1</v>
      </c>
      <c r="D887" s="79">
        <v>1</v>
      </c>
      <c r="E887" s="88"/>
    </row>
    <row r="888" spans="1:5" x14ac:dyDescent="0.2">
      <c r="A888" s="79" t="s">
        <v>6656</v>
      </c>
      <c r="B888" s="79" t="s">
        <v>6657</v>
      </c>
      <c r="C888" s="79">
        <v>10</v>
      </c>
      <c r="D888" s="79">
        <v>3</v>
      </c>
      <c r="E888" s="88"/>
    </row>
    <row r="889" spans="1:5" x14ac:dyDescent="0.2">
      <c r="A889" s="79" t="s">
        <v>6658</v>
      </c>
      <c r="B889" s="79" t="s">
        <v>6659</v>
      </c>
      <c r="C889" s="79">
        <v>12</v>
      </c>
      <c r="D889" s="79">
        <v>3</v>
      </c>
      <c r="E889" s="88"/>
    </row>
    <row r="890" spans="1:5" x14ac:dyDescent="0.2">
      <c r="A890" s="79" t="s">
        <v>6660</v>
      </c>
      <c r="B890" s="79" t="s">
        <v>6661</v>
      </c>
      <c r="C890" s="79">
        <v>6</v>
      </c>
      <c r="D890" s="79">
        <v>2</v>
      </c>
      <c r="E890" s="88"/>
    </row>
    <row r="891" spans="1:5" x14ac:dyDescent="0.2">
      <c r="A891" s="79" t="s">
        <v>6662</v>
      </c>
      <c r="B891" s="79" t="s">
        <v>6663</v>
      </c>
      <c r="C891" s="79">
        <v>13</v>
      </c>
      <c r="D891" s="79">
        <v>0</v>
      </c>
      <c r="E891" s="88"/>
    </row>
    <row r="892" spans="1:5" x14ac:dyDescent="0.2">
      <c r="A892" s="79" t="s">
        <v>6664</v>
      </c>
      <c r="B892" s="79" t="s">
        <v>6665</v>
      </c>
      <c r="C892" s="79">
        <v>15</v>
      </c>
      <c r="D892" s="79">
        <v>0</v>
      </c>
      <c r="E892" s="88"/>
    </row>
    <row r="893" spans="1:5" x14ac:dyDescent="0.2">
      <c r="A893" s="79" t="s">
        <v>6666</v>
      </c>
      <c r="B893" s="79" t="s">
        <v>6667</v>
      </c>
      <c r="C893" s="79">
        <v>17</v>
      </c>
      <c r="D893" s="79">
        <v>0</v>
      </c>
      <c r="E893" s="88"/>
    </row>
    <row r="894" spans="1:5" x14ac:dyDescent="0.2">
      <c r="A894" s="79" t="s">
        <v>6668</v>
      </c>
      <c r="B894" s="79" t="s">
        <v>6669</v>
      </c>
      <c r="C894" s="79">
        <v>12</v>
      </c>
      <c r="D894" s="79">
        <v>0</v>
      </c>
      <c r="E894" s="88"/>
    </row>
    <row r="895" spans="1:5" x14ac:dyDescent="0.2">
      <c r="A895" s="79" t="s">
        <v>6670</v>
      </c>
      <c r="B895" s="79" t="s">
        <v>6671</v>
      </c>
      <c r="C895" s="79">
        <v>2</v>
      </c>
      <c r="D895" s="79">
        <v>0</v>
      </c>
      <c r="E895" s="88"/>
    </row>
    <row r="896" spans="1:5" x14ac:dyDescent="0.2">
      <c r="A896" s="79" t="s">
        <v>6672</v>
      </c>
      <c r="B896" s="79" t="s">
        <v>6673</v>
      </c>
      <c r="C896" s="79">
        <v>22</v>
      </c>
      <c r="D896" s="79">
        <v>5</v>
      </c>
      <c r="E896" s="88"/>
    </row>
    <row r="897" spans="1:5" x14ac:dyDescent="0.2">
      <c r="A897" s="79" t="s">
        <v>6674</v>
      </c>
      <c r="B897" s="79" t="s">
        <v>6675</v>
      </c>
      <c r="C897" s="79">
        <v>73</v>
      </c>
      <c r="D897" s="79">
        <v>0</v>
      </c>
      <c r="E897" s="88"/>
    </row>
    <row r="898" spans="1:5" x14ac:dyDescent="0.2">
      <c r="A898" s="79" t="s">
        <v>6676</v>
      </c>
      <c r="B898" s="79" t="s">
        <v>6677</v>
      </c>
      <c r="C898" s="79">
        <v>2</v>
      </c>
      <c r="D898" s="79">
        <v>0</v>
      </c>
      <c r="E898" s="88"/>
    </row>
    <row r="899" spans="1:5" x14ac:dyDescent="0.2">
      <c r="A899" s="79" t="s">
        <v>6678</v>
      </c>
      <c r="B899" s="79" t="s">
        <v>6679</v>
      </c>
      <c r="C899" s="79">
        <v>13</v>
      </c>
      <c r="D899" s="79">
        <v>3</v>
      </c>
      <c r="E899" s="88"/>
    </row>
    <row r="900" spans="1:5" x14ac:dyDescent="0.2">
      <c r="A900" s="79" t="s">
        <v>6680</v>
      </c>
      <c r="B900" s="79" t="s">
        <v>6681</v>
      </c>
      <c r="C900" s="79">
        <v>4</v>
      </c>
      <c r="D900" s="79">
        <v>2</v>
      </c>
      <c r="E900" s="88"/>
    </row>
    <row r="901" spans="1:5" x14ac:dyDescent="0.2">
      <c r="A901" s="79" t="s">
        <v>6682</v>
      </c>
      <c r="B901" s="79" t="s">
        <v>6683</v>
      </c>
      <c r="C901" s="79">
        <v>13</v>
      </c>
      <c r="D901" s="79">
        <v>3</v>
      </c>
      <c r="E901" s="88"/>
    </row>
    <row r="902" spans="1:5" x14ac:dyDescent="0.2">
      <c r="A902" s="79" t="s">
        <v>6684</v>
      </c>
      <c r="B902" s="79" t="s">
        <v>6685</v>
      </c>
      <c r="C902" s="79">
        <v>9</v>
      </c>
      <c r="D902" s="79">
        <v>3</v>
      </c>
      <c r="E902" s="88"/>
    </row>
    <row r="903" spans="1:5" x14ac:dyDescent="0.2">
      <c r="A903" s="79" t="s">
        <v>6686</v>
      </c>
      <c r="B903" s="79" t="s">
        <v>6687</v>
      </c>
      <c r="C903" s="79">
        <v>10</v>
      </c>
      <c r="D903" s="79">
        <v>4</v>
      </c>
      <c r="E903" s="88"/>
    </row>
    <row r="904" spans="1:5" x14ac:dyDescent="0.2">
      <c r="A904" s="79" t="s">
        <v>6688</v>
      </c>
      <c r="B904" s="79" t="s">
        <v>6689</v>
      </c>
      <c r="C904" s="79">
        <v>15</v>
      </c>
      <c r="D904" s="79">
        <v>0</v>
      </c>
      <c r="E904" s="88"/>
    </row>
    <row r="905" spans="1:5" x14ac:dyDescent="0.2">
      <c r="A905" s="79" t="s">
        <v>6690</v>
      </c>
      <c r="B905" s="79" t="s">
        <v>6691</v>
      </c>
      <c r="C905" s="79">
        <v>12</v>
      </c>
      <c r="D905" s="79">
        <v>3</v>
      </c>
      <c r="E905" s="88"/>
    </row>
    <row r="906" spans="1:5" x14ac:dyDescent="0.2">
      <c r="A906" s="79" t="s">
        <v>6692</v>
      </c>
      <c r="B906" s="79" t="s">
        <v>6693</v>
      </c>
      <c r="C906" s="79">
        <v>1</v>
      </c>
      <c r="D906" s="79">
        <v>0</v>
      </c>
      <c r="E906" s="88"/>
    </row>
    <row r="907" spans="1:5" x14ac:dyDescent="0.2">
      <c r="A907" s="79" t="s">
        <v>6694</v>
      </c>
      <c r="B907" s="79" t="s">
        <v>6695</v>
      </c>
      <c r="C907" s="79">
        <v>3</v>
      </c>
      <c r="D907" s="79">
        <v>2</v>
      </c>
      <c r="E907" s="88"/>
    </row>
    <row r="908" spans="1:5" x14ac:dyDescent="0.2">
      <c r="A908" s="79" t="s">
        <v>6696</v>
      </c>
      <c r="B908" s="79" t="s">
        <v>6697</v>
      </c>
      <c r="C908" s="79">
        <v>6</v>
      </c>
      <c r="D908" s="79">
        <v>1</v>
      </c>
      <c r="E908" s="88"/>
    </row>
    <row r="909" spans="1:5" x14ac:dyDescent="0.2">
      <c r="A909" s="79" t="s">
        <v>6698</v>
      </c>
      <c r="B909" s="79" t="s">
        <v>6699</v>
      </c>
      <c r="C909" s="79">
        <v>3</v>
      </c>
      <c r="D909" s="79">
        <v>2</v>
      </c>
      <c r="E909" s="88"/>
    </row>
    <row r="910" spans="1:5" x14ac:dyDescent="0.2">
      <c r="A910" s="79" t="s">
        <v>6700</v>
      </c>
      <c r="B910" s="79" t="s">
        <v>6701</v>
      </c>
      <c r="C910" s="79">
        <v>6</v>
      </c>
      <c r="D910" s="79">
        <v>0</v>
      </c>
      <c r="E910" s="88"/>
    </row>
    <row r="911" spans="1:5" x14ac:dyDescent="0.2">
      <c r="A911" s="79" t="s">
        <v>6702</v>
      </c>
      <c r="B911" s="79" t="s">
        <v>6703</v>
      </c>
      <c r="C911" s="79">
        <v>6</v>
      </c>
      <c r="D911" s="79">
        <v>1</v>
      </c>
      <c r="E911" s="88"/>
    </row>
    <row r="912" spans="1:5" x14ac:dyDescent="0.2">
      <c r="A912" s="79" t="s">
        <v>6704</v>
      </c>
      <c r="B912" s="79" t="s">
        <v>6705</v>
      </c>
      <c r="C912" s="79">
        <v>4</v>
      </c>
      <c r="D912" s="79">
        <v>1</v>
      </c>
      <c r="E912" s="88"/>
    </row>
    <row r="913" spans="1:5" x14ac:dyDescent="0.2">
      <c r="A913" s="79" t="s">
        <v>6706</v>
      </c>
      <c r="B913" s="79" t="s">
        <v>6707</v>
      </c>
      <c r="C913" s="79">
        <v>3</v>
      </c>
      <c r="D913" s="79">
        <v>0</v>
      </c>
      <c r="E913" s="88"/>
    </row>
    <row r="914" spans="1:5" x14ac:dyDescent="0.2">
      <c r="A914" s="79" t="s">
        <v>6708</v>
      </c>
      <c r="B914" s="79" t="s">
        <v>6709</v>
      </c>
      <c r="C914" s="79">
        <v>31</v>
      </c>
      <c r="D914" s="79">
        <v>1</v>
      </c>
      <c r="E914" s="88"/>
    </row>
    <row r="915" spans="1:5" x14ac:dyDescent="0.2">
      <c r="A915" s="79" t="s">
        <v>6710</v>
      </c>
      <c r="B915" s="79" t="s">
        <v>6711</v>
      </c>
      <c r="C915" s="79">
        <v>21</v>
      </c>
      <c r="D915" s="79">
        <v>0</v>
      </c>
      <c r="E915" s="88"/>
    </row>
    <row r="916" spans="1:5" x14ac:dyDescent="0.2">
      <c r="A916" s="79" t="s">
        <v>6712</v>
      </c>
      <c r="B916" s="79" t="s">
        <v>6713</v>
      </c>
      <c r="C916" s="79">
        <v>15</v>
      </c>
      <c r="D916" s="79">
        <v>1</v>
      </c>
      <c r="E916" s="88"/>
    </row>
    <row r="917" spans="1:5" x14ac:dyDescent="0.2">
      <c r="A917" s="79" t="s">
        <v>340</v>
      </c>
      <c r="B917" s="79" t="s">
        <v>6714</v>
      </c>
      <c r="C917" s="79">
        <v>179</v>
      </c>
      <c r="D917" s="79">
        <v>20</v>
      </c>
      <c r="E917" s="88"/>
    </row>
    <row r="918" spans="1:5" x14ac:dyDescent="0.2">
      <c r="A918" s="79" t="s">
        <v>341</v>
      </c>
      <c r="B918" s="79" t="s">
        <v>6715</v>
      </c>
      <c r="C918" s="79">
        <v>253</v>
      </c>
      <c r="D918" s="79">
        <v>20</v>
      </c>
      <c r="E918" s="88"/>
    </row>
    <row r="919" spans="1:5" x14ac:dyDescent="0.2">
      <c r="A919" s="79" t="s">
        <v>342</v>
      </c>
      <c r="B919" s="79" t="s">
        <v>6716</v>
      </c>
      <c r="C919" s="79">
        <v>116</v>
      </c>
      <c r="D919" s="79">
        <v>20</v>
      </c>
      <c r="E919" s="88"/>
    </row>
    <row r="920" spans="1:5" x14ac:dyDescent="0.2">
      <c r="A920" s="79" t="s">
        <v>343</v>
      </c>
      <c r="B920" s="79" t="s">
        <v>6717</v>
      </c>
      <c r="C920" s="79">
        <v>102</v>
      </c>
      <c r="D920" s="79">
        <v>10</v>
      </c>
      <c r="E920" s="88"/>
    </row>
    <row r="921" spans="1:5" x14ac:dyDescent="0.2">
      <c r="A921" s="79" t="s">
        <v>344</v>
      </c>
      <c r="B921" s="79" t="s">
        <v>6718</v>
      </c>
      <c r="C921" s="79">
        <v>180</v>
      </c>
      <c r="D921" s="79">
        <v>10</v>
      </c>
      <c r="E921" s="88"/>
    </row>
    <row r="922" spans="1:5" x14ac:dyDescent="0.2">
      <c r="A922" s="79" t="s">
        <v>345</v>
      </c>
      <c r="B922" s="79" t="s">
        <v>6719</v>
      </c>
      <c r="C922" s="79">
        <v>177</v>
      </c>
      <c r="D922" s="79">
        <v>10</v>
      </c>
      <c r="E922" s="88"/>
    </row>
    <row r="923" spans="1:5" x14ac:dyDescent="0.2">
      <c r="A923" s="79" t="s">
        <v>346</v>
      </c>
      <c r="B923" s="79" t="s">
        <v>6720</v>
      </c>
      <c r="C923" s="79">
        <v>131</v>
      </c>
      <c r="D923" s="79">
        <v>20</v>
      </c>
      <c r="E923" s="88"/>
    </row>
    <row r="924" spans="1:5" x14ac:dyDescent="0.2">
      <c r="A924" s="79" t="s">
        <v>347</v>
      </c>
      <c r="B924" s="79" t="s">
        <v>6721</v>
      </c>
      <c r="C924" s="79">
        <v>89</v>
      </c>
      <c r="D924" s="79">
        <v>10</v>
      </c>
      <c r="E924" s="88"/>
    </row>
    <row r="925" spans="1:5" x14ac:dyDescent="0.2">
      <c r="A925" s="79" t="s">
        <v>4036</v>
      </c>
      <c r="B925" s="79" t="s">
        <v>4037</v>
      </c>
      <c r="C925" s="79">
        <v>3</v>
      </c>
      <c r="D925" s="79">
        <v>0</v>
      </c>
      <c r="E925" s="88"/>
    </row>
    <row r="926" spans="1:5" x14ac:dyDescent="0.2">
      <c r="A926" s="79" t="s">
        <v>4038</v>
      </c>
      <c r="B926" s="79" t="s">
        <v>4039</v>
      </c>
      <c r="C926" s="79">
        <v>26</v>
      </c>
      <c r="D926" s="79">
        <v>3</v>
      </c>
      <c r="E926" s="88"/>
    </row>
    <row r="927" spans="1:5" x14ac:dyDescent="0.2">
      <c r="A927" s="79" t="s">
        <v>4040</v>
      </c>
      <c r="B927" s="79" t="s">
        <v>4041</v>
      </c>
      <c r="C927" s="79">
        <v>15</v>
      </c>
      <c r="D927" s="79">
        <v>3</v>
      </c>
      <c r="E927" s="88"/>
    </row>
    <row r="928" spans="1:5" x14ac:dyDescent="0.2">
      <c r="A928" s="79" t="s">
        <v>4042</v>
      </c>
      <c r="B928" s="79" t="s">
        <v>4043</v>
      </c>
      <c r="C928" s="79">
        <v>23</v>
      </c>
      <c r="D928" s="79">
        <v>5</v>
      </c>
      <c r="E928" s="88"/>
    </row>
    <row r="929" spans="1:5" x14ac:dyDescent="0.2">
      <c r="A929" s="79" t="s">
        <v>4044</v>
      </c>
      <c r="B929" s="79" t="s">
        <v>4045</v>
      </c>
      <c r="C929" s="79">
        <v>11</v>
      </c>
      <c r="D929" s="79">
        <v>3</v>
      </c>
      <c r="E929" s="88"/>
    </row>
    <row r="930" spans="1:5" x14ac:dyDescent="0.2">
      <c r="A930" s="79" t="s">
        <v>4046</v>
      </c>
      <c r="B930" s="79" t="s">
        <v>6722</v>
      </c>
      <c r="C930" s="79">
        <v>15</v>
      </c>
      <c r="D930" s="79">
        <v>2</v>
      </c>
      <c r="E930" s="88"/>
    </row>
    <row r="931" spans="1:5" x14ac:dyDescent="0.2">
      <c r="A931" s="79" t="s">
        <v>4047</v>
      </c>
      <c r="B931" s="79" t="s">
        <v>6723</v>
      </c>
      <c r="C931" s="79">
        <v>211</v>
      </c>
      <c r="D931" s="79">
        <v>20</v>
      </c>
      <c r="E931" s="88"/>
    </row>
    <row r="932" spans="1:5" x14ac:dyDescent="0.2">
      <c r="A932" s="79" t="s">
        <v>4048</v>
      </c>
      <c r="B932" s="79" t="s">
        <v>6724</v>
      </c>
      <c r="C932" s="79">
        <v>180</v>
      </c>
      <c r="D932" s="79">
        <v>50</v>
      </c>
      <c r="E932" s="88"/>
    </row>
    <row r="933" spans="1:5" x14ac:dyDescent="0.2">
      <c r="A933" s="79" t="s">
        <v>4049</v>
      </c>
      <c r="B933" s="79" t="s">
        <v>6725</v>
      </c>
      <c r="C933" s="79">
        <v>66</v>
      </c>
      <c r="D933" s="79">
        <v>40</v>
      </c>
      <c r="E933" s="88"/>
    </row>
    <row r="934" spans="1:5" x14ac:dyDescent="0.2">
      <c r="A934" s="79" t="s">
        <v>6726</v>
      </c>
      <c r="B934" s="79" t="s">
        <v>6727</v>
      </c>
      <c r="C934" s="79">
        <v>15</v>
      </c>
      <c r="D934" s="79">
        <v>0</v>
      </c>
      <c r="E934" s="88"/>
    </row>
    <row r="935" spans="1:5" x14ac:dyDescent="0.2">
      <c r="A935" s="79" t="s">
        <v>6728</v>
      </c>
      <c r="B935" s="79" t="s">
        <v>6729</v>
      </c>
      <c r="C935" s="79">
        <v>41</v>
      </c>
      <c r="D935" s="79">
        <v>5</v>
      </c>
      <c r="E935" s="88"/>
    </row>
    <row r="936" spans="1:5" x14ac:dyDescent="0.2">
      <c r="A936" s="79" t="s">
        <v>6730</v>
      </c>
      <c r="B936" s="79" t="s">
        <v>6731</v>
      </c>
      <c r="C936" s="79">
        <v>6</v>
      </c>
      <c r="D936" s="79">
        <v>5</v>
      </c>
      <c r="E936" s="88"/>
    </row>
    <row r="937" spans="1:5" x14ac:dyDescent="0.2">
      <c r="A937" s="79" t="s">
        <v>6732</v>
      </c>
      <c r="B937" s="79" t="s">
        <v>6733</v>
      </c>
      <c r="C937" s="79">
        <v>7</v>
      </c>
      <c r="D937" s="79">
        <v>5</v>
      </c>
      <c r="E937" s="88"/>
    </row>
    <row r="938" spans="1:5" x14ac:dyDescent="0.2">
      <c r="A938" s="79" t="s">
        <v>6734</v>
      </c>
      <c r="B938" s="79" t="s">
        <v>6735</v>
      </c>
      <c r="C938" s="79">
        <v>15</v>
      </c>
      <c r="D938" s="79">
        <v>5</v>
      </c>
      <c r="E938" s="88"/>
    </row>
    <row r="939" spans="1:5" x14ac:dyDescent="0.2">
      <c r="A939" s="79" t="s">
        <v>6736</v>
      </c>
      <c r="B939" s="79" t="s">
        <v>6737</v>
      </c>
      <c r="C939" s="79">
        <v>18</v>
      </c>
      <c r="D939" s="79">
        <v>5</v>
      </c>
      <c r="E939" s="88"/>
    </row>
    <row r="940" spans="1:5" x14ac:dyDescent="0.2">
      <c r="A940" s="79" t="s">
        <v>6738</v>
      </c>
      <c r="B940" s="79" t="s">
        <v>6739</v>
      </c>
      <c r="C940" s="79">
        <v>9</v>
      </c>
      <c r="D940" s="79">
        <v>6</v>
      </c>
      <c r="E940" s="88"/>
    </row>
    <row r="941" spans="1:5" x14ac:dyDescent="0.2">
      <c r="A941" s="79" t="s">
        <v>6740</v>
      </c>
      <c r="B941" s="79" t="s">
        <v>6741</v>
      </c>
      <c r="C941" s="79">
        <v>5</v>
      </c>
      <c r="D941" s="79">
        <v>5</v>
      </c>
      <c r="E941" s="88"/>
    </row>
    <row r="942" spans="1:5" x14ac:dyDescent="0.2">
      <c r="A942" s="79" t="s">
        <v>6742</v>
      </c>
      <c r="B942" s="79" t="s">
        <v>6743</v>
      </c>
      <c r="C942" s="79">
        <v>8</v>
      </c>
      <c r="D942" s="79">
        <v>5</v>
      </c>
      <c r="E942" s="88"/>
    </row>
    <row r="943" spans="1:5" x14ac:dyDescent="0.2">
      <c r="A943" s="79" t="s">
        <v>6744</v>
      </c>
      <c r="B943" s="79" t="s">
        <v>6745</v>
      </c>
      <c r="C943" s="79">
        <v>8</v>
      </c>
      <c r="D943" s="79">
        <v>5</v>
      </c>
      <c r="E943" s="88"/>
    </row>
    <row r="944" spans="1:5" x14ac:dyDescent="0.2">
      <c r="A944" s="79" t="s">
        <v>6746</v>
      </c>
      <c r="B944" s="79" t="s">
        <v>6747</v>
      </c>
      <c r="C944" s="79">
        <v>7</v>
      </c>
      <c r="D944" s="79">
        <v>5</v>
      </c>
      <c r="E944" s="88"/>
    </row>
    <row r="945" spans="1:5" x14ac:dyDescent="0.2">
      <c r="A945" s="79" t="s">
        <v>6748</v>
      </c>
      <c r="B945" s="79" t="s">
        <v>6749</v>
      </c>
      <c r="C945" s="79">
        <v>6</v>
      </c>
      <c r="D945" s="79">
        <v>3</v>
      </c>
      <c r="E945" s="88"/>
    </row>
    <row r="946" spans="1:5" x14ac:dyDescent="0.2">
      <c r="A946" s="79" t="s">
        <v>6750</v>
      </c>
      <c r="B946" s="79" t="s">
        <v>6751</v>
      </c>
      <c r="C946" s="79">
        <v>4</v>
      </c>
      <c r="D946" s="79">
        <v>2</v>
      </c>
      <c r="E946" s="88"/>
    </row>
    <row r="947" spans="1:5" x14ac:dyDescent="0.2">
      <c r="A947" s="79" t="s">
        <v>6752</v>
      </c>
      <c r="B947" s="79" t="s">
        <v>6753</v>
      </c>
      <c r="C947" s="79">
        <v>1</v>
      </c>
      <c r="D947" s="79">
        <v>0</v>
      </c>
      <c r="E947" s="88"/>
    </row>
    <row r="948" spans="1:5" x14ac:dyDescent="0.2">
      <c r="A948" s="79" t="s">
        <v>6754</v>
      </c>
      <c r="B948" s="79" t="s">
        <v>6755</v>
      </c>
      <c r="C948" s="79">
        <v>3</v>
      </c>
      <c r="D948" s="79">
        <v>2</v>
      </c>
      <c r="E948" s="88"/>
    </row>
    <row r="949" spans="1:5" x14ac:dyDescent="0.2">
      <c r="A949" s="79" t="s">
        <v>6756</v>
      </c>
      <c r="B949" s="79" t="s">
        <v>6757</v>
      </c>
      <c r="C949" s="79">
        <v>40</v>
      </c>
      <c r="D949" s="79">
        <v>3</v>
      </c>
      <c r="E949" s="88"/>
    </row>
    <row r="950" spans="1:5" x14ac:dyDescent="0.2">
      <c r="A950" s="79" t="s">
        <v>6758</v>
      </c>
      <c r="B950" s="79" t="s">
        <v>6759</v>
      </c>
      <c r="C950" s="79">
        <v>3</v>
      </c>
      <c r="D950" s="79">
        <v>3</v>
      </c>
      <c r="E950" s="88"/>
    </row>
    <row r="951" spans="1:5" x14ac:dyDescent="0.2">
      <c r="A951" s="79" t="s">
        <v>6760</v>
      </c>
      <c r="B951" s="79" t="s">
        <v>6761</v>
      </c>
      <c r="C951" s="79">
        <v>3</v>
      </c>
      <c r="D951" s="79">
        <v>2</v>
      </c>
      <c r="E951" s="88"/>
    </row>
    <row r="952" spans="1:5" x14ac:dyDescent="0.2">
      <c r="A952" s="79" t="s">
        <v>4050</v>
      </c>
      <c r="B952" s="79" t="s">
        <v>4051</v>
      </c>
      <c r="C952" s="79">
        <v>77</v>
      </c>
      <c r="D952" s="79">
        <v>30</v>
      </c>
      <c r="E952" s="88"/>
    </row>
    <row r="953" spans="1:5" x14ac:dyDescent="0.2">
      <c r="A953" s="79" t="s">
        <v>4052</v>
      </c>
      <c r="B953" s="79" t="s">
        <v>4053</v>
      </c>
      <c r="C953" s="79">
        <v>81</v>
      </c>
      <c r="D953" s="79">
        <v>30</v>
      </c>
      <c r="E953" s="88"/>
    </row>
    <row r="954" spans="1:5" x14ac:dyDescent="0.2">
      <c r="A954" s="79" t="s">
        <v>4054</v>
      </c>
      <c r="B954" s="79" t="s">
        <v>6762</v>
      </c>
      <c r="C954" s="79">
        <v>166</v>
      </c>
      <c r="D954" s="79">
        <v>30</v>
      </c>
      <c r="E954" s="88"/>
    </row>
    <row r="955" spans="1:5" x14ac:dyDescent="0.2">
      <c r="A955" s="79" t="s">
        <v>4055</v>
      </c>
      <c r="B955" s="79" t="s">
        <v>6763</v>
      </c>
      <c r="C955" s="79">
        <v>63</v>
      </c>
      <c r="D955" s="79">
        <v>40</v>
      </c>
      <c r="E955" s="88"/>
    </row>
    <row r="956" spans="1:5" x14ac:dyDescent="0.2">
      <c r="A956" s="79" t="s">
        <v>4056</v>
      </c>
      <c r="B956" s="79" t="s">
        <v>4057</v>
      </c>
      <c r="C956" s="79">
        <v>22</v>
      </c>
      <c r="D956" s="79">
        <v>10</v>
      </c>
      <c r="E956" s="88"/>
    </row>
    <row r="957" spans="1:5" x14ac:dyDescent="0.2">
      <c r="A957" s="79" t="s">
        <v>4058</v>
      </c>
      <c r="B957" s="79" t="s">
        <v>6764</v>
      </c>
      <c r="C957" s="79">
        <v>98</v>
      </c>
      <c r="D957" s="79">
        <v>60</v>
      </c>
      <c r="E957" s="88"/>
    </row>
    <row r="958" spans="1:5" x14ac:dyDescent="0.2">
      <c r="A958" s="79" t="s">
        <v>4059</v>
      </c>
      <c r="B958" s="79" t="s">
        <v>6765</v>
      </c>
      <c r="C958" s="79">
        <v>104</v>
      </c>
      <c r="D958" s="79">
        <v>60</v>
      </c>
      <c r="E958" s="88"/>
    </row>
    <row r="959" spans="1:5" x14ac:dyDescent="0.2">
      <c r="A959" s="79" t="s">
        <v>6766</v>
      </c>
      <c r="B959" s="79" t="s">
        <v>6767</v>
      </c>
      <c r="C959" s="79">
        <v>0</v>
      </c>
      <c r="D959" s="79">
        <v>0</v>
      </c>
      <c r="E959" s="88"/>
    </row>
    <row r="960" spans="1:5" x14ac:dyDescent="0.2">
      <c r="A960" s="79" t="s">
        <v>4060</v>
      </c>
      <c r="B960" s="79" t="s">
        <v>6768</v>
      </c>
      <c r="C960" s="79">
        <v>0</v>
      </c>
      <c r="D960" s="79">
        <v>25</v>
      </c>
      <c r="E960" s="88"/>
    </row>
    <row r="961" spans="1:5" x14ac:dyDescent="0.2">
      <c r="A961" s="79" t="s">
        <v>4061</v>
      </c>
      <c r="B961" s="79" t="s">
        <v>6769</v>
      </c>
      <c r="C961" s="79">
        <v>0</v>
      </c>
      <c r="D961" s="79">
        <v>5</v>
      </c>
      <c r="E961" s="88"/>
    </row>
    <row r="962" spans="1:5" x14ac:dyDescent="0.2">
      <c r="A962" s="79" t="s">
        <v>6770</v>
      </c>
      <c r="B962" s="79" t="s">
        <v>6771</v>
      </c>
      <c r="C962" s="79">
        <v>9</v>
      </c>
      <c r="D962" s="79">
        <v>0</v>
      </c>
      <c r="E962" s="88"/>
    </row>
    <row r="963" spans="1:5" x14ac:dyDescent="0.2">
      <c r="A963" s="79" t="s">
        <v>6772</v>
      </c>
      <c r="B963" s="79" t="s">
        <v>6773</v>
      </c>
      <c r="C963" s="79">
        <v>6</v>
      </c>
      <c r="D963" s="79">
        <v>2</v>
      </c>
      <c r="E963" s="88"/>
    </row>
    <row r="964" spans="1:5" x14ac:dyDescent="0.2">
      <c r="A964" s="79" t="s">
        <v>4062</v>
      </c>
      <c r="B964" s="79" t="s">
        <v>6774</v>
      </c>
      <c r="C964" s="79">
        <v>13</v>
      </c>
      <c r="D964" s="79">
        <v>12</v>
      </c>
      <c r="E964" s="88"/>
    </row>
    <row r="965" spans="1:5" x14ac:dyDescent="0.2">
      <c r="A965" s="79" t="s">
        <v>4063</v>
      </c>
      <c r="B965" s="79" t="s">
        <v>6775</v>
      </c>
      <c r="C965" s="79">
        <v>51</v>
      </c>
      <c r="D965" s="79">
        <v>30</v>
      </c>
      <c r="E965" s="88"/>
    </row>
    <row r="966" spans="1:5" x14ac:dyDescent="0.2">
      <c r="A966" s="79" t="s">
        <v>4064</v>
      </c>
      <c r="B966" s="79" t="s">
        <v>6776</v>
      </c>
      <c r="C966" s="79">
        <v>248</v>
      </c>
      <c r="D966" s="79">
        <v>30</v>
      </c>
      <c r="E966" s="88"/>
    </row>
    <row r="967" spans="1:5" x14ac:dyDescent="0.2">
      <c r="A967" s="79" t="s">
        <v>4065</v>
      </c>
      <c r="B967" s="79" t="s">
        <v>6777</v>
      </c>
      <c r="C967" s="79">
        <v>526</v>
      </c>
      <c r="D967" s="79">
        <v>30</v>
      </c>
      <c r="E967" s="88"/>
    </row>
    <row r="968" spans="1:5" x14ac:dyDescent="0.2">
      <c r="A968" s="79" t="s">
        <v>4066</v>
      </c>
      <c r="B968" s="79" t="s">
        <v>6778</v>
      </c>
      <c r="C968" s="79">
        <v>117</v>
      </c>
      <c r="D968" s="79">
        <v>30</v>
      </c>
      <c r="E968" s="88"/>
    </row>
    <row r="969" spans="1:5" x14ac:dyDescent="0.2">
      <c r="A969" s="79" t="s">
        <v>15502</v>
      </c>
      <c r="B969" s="79" t="s">
        <v>15503</v>
      </c>
      <c r="C969" s="79">
        <v>542</v>
      </c>
      <c r="D969" s="79">
        <v>100</v>
      </c>
      <c r="E969" s="88"/>
    </row>
    <row r="970" spans="1:5" x14ac:dyDescent="0.2">
      <c r="A970" s="79" t="s">
        <v>15504</v>
      </c>
      <c r="B970" s="79" t="s">
        <v>15505</v>
      </c>
      <c r="C970" s="79">
        <v>76</v>
      </c>
      <c r="D970" s="79">
        <v>50</v>
      </c>
      <c r="E970" s="88"/>
    </row>
    <row r="971" spans="1:5" x14ac:dyDescent="0.2">
      <c r="A971" s="79" t="s">
        <v>15506</v>
      </c>
      <c r="B971" s="79" t="s">
        <v>15507</v>
      </c>
      <c r="C971" s="79">
        <v>112</v>
      </c>
      <c r="D971" s="79">
        <v>100</v>
      </c>
      <c r="E971" s="88"/>
    </row>
    <row r="972" spans="1:5" x14ac:dyDescent="0.2">
      <c r="A972" s="79" t="s">
        <v>15508</v>
      </c>
      <c r="B972" s="79" t="s">
        <v>15509</v>
      </c>
      <c r="C972" s="79">
        <v>246</v>
      </c>
      <c r="D972" s="79">
        <v>100</v>
      </c>
      <c r="E972" s="88"/>
    </row>
    <row r="973" spans="1:5" x14ac:dyDescent="0.2">
      <c r="A973" s="79" t="s">
        <v>15510</v>
      </c>
      <c r="B973" s="79" t="s">
        <v>15511</v>
      </c>
      <c r="C973" s="79">
        <v>121</v>
      </c>
      <c r="D973" s="79">
        <v>100</v>
      </c>
      <c r="E973" s="88"/>
    </row>
    <row r="974" spans="1:5" x14ac:dyDescent="0.2">
      <c r="A974" s="79" t="s">
        <v>15512</v>
      </c>
      <c r="B974" s="79" t="s">
        <v>15513</v>
      </c>
      <c r="C974" s="79">
        <v>112</v>
      </c>
      <c r="D974" s="79">
        <v>100</v>
      </c>
      <c r="E974" s="88"/>
    </row>
    <row r="975" spans="1:5" x14ac:dyDescent="0.2">
      <c r="A975" s="79" t="s">
        <v>6779</v>
      </c>
      <c r="B975" s="79" t="s">
        <v>6780</v>
      </c>
      <c r="C975" s="79">
        <v>9</v>
      </c>
      <c r="D975" s="79">
        <v>1</v>
      </c>
      <c r="E975" s="88"/>
    </row>
    <row r="976" spans="1:5" x14ac:dyDescent="0.2">
      <c r="A976" s="79" t="s">
        <v>6781</v>
      </c>
      <c r="B976" s="79" t="s">
        <v>6782</v>
      </c>
      <c r="C976" s="79">
        <v>5</v>
      </c>
      <c r="D976" s="79">
        <v>2</v>
      </c>
      <c r="E976" s="88"/>
    </row>
    <row r="977" spans="1:5" x14ac:dyDescent="0.2">
      <c r="A977" s="79" t="s">
        <v>6783</v>
      </c>
      <c r="B977" s="79" t="s">
        <v>4067</v>
      </c>
      <c r="C977" s="79">
        <v>4</v>
      </c>
      <c r="D977" s="79">
        <v>2</v>
      </c>
      <c r="E977" s="88"/>
    </row>
    <row r="978" spans="1:5" x14ac:dyDescent="0.2">
      <c r="A978" s="79" t="s">
        <v>6784</v>
      </c>
      <c r="B978" s="79" t="s">
        <v>6785</v>
      </c>
      <c r="C978" s="79">
        <v>9</v>
      </c>
      <c r="D978" s="79">
        <v>1</v>
      </c>
      <c r="E978" s="88"/>
    </row>
    <row r="979" spans="1:5" x14ac:dyDescent="0.2">
      <c r="A979" s="79" t="s">
        <v>6786</v>
      </c>
      <c r="B979" s="79" t="s">
        <v>6787</v>
      </c>
      <c r="C979" s="79">
        <v>6</v>
      </c>
      <c r="D979" s="79">
        <v>2</v>
      </c>
      <c r="E979" s="88"/>
    </row>
    <row r="980" spans="1:5" x14ac:dyDescent="0.2">
      <c r="A980" s="79" t="s">
        <v>4068</v>
      </c>
      <c r="B980" s="79" t="s">
        <v>6788</v>
      </c>
      <c r="C980" s="79">
        <v>6</v>
      </c>
      <c r="D980" s="79">
        <v>2</v>
      </c>
      <c r="E980" s="88"/>
    </row>
    <row r="981" spans="1:5" x14ac:dyDescent="0.2">
      <c r="A981" s="79" t="s">
        <v>6789</v>
      </c>
      <c r="B981" s="79" t="s">
        <v>6790</v>
      </c>
      <c r="C981" s="79">
        <v>8</v>
      </c>
      <c r="D981" s="79">
        <v>10</v>
      </c>
      <c r="E981" s="88"/>
    </row>
    <row r="982" spans="1:5" x14ac:dyDescent="0.2">
      <c r="A982" s="79" t="s">
        <v>6791</v>
      </c>
      <c r="B982" s="79" t="s">
        <v>6792</v>
      </c>
      <c r="C982" s="79">
        <v>6</v>
      </c>
      <c r="D982" s="79">
        <v>1</v>
      </c>
      <c r="E982" s="88"/>
    </row>
    <row r="983" spans="1:5" x14ac:dyDescent="0.2">
      <c r="A983" s="79" t="s">
        <v>6793</v>
      </c>
      <c r="B983" s="79" t="s">
        <v>6794</v>
      </c>
      <c r="C983" s="79">
        <v>7</v>
      </c>
      <c r="D983" s="79">
        <v>4</v>
      </c>
      <c r="E983" s="88"/>
    </row>
    <row r="984" spans="1:5" x14ac:dyDescent="0.2">
      <c r="A984" s="79" t="s">
        <v>6795</v>
      </c>
      <c r="B984" s="79" t="s">
        <v>6796</v>
      </c>
      <c r="C984" s="79">
        <v>7</v>
      </c>
      <c r="D984" s="79">
        <v>8</v>
      </c>
      <c r="E984" s="88"/>
    </row>
    <row r="985" spans="1:5" x14ac:dyDescent="0.2">
      <c r="A985" s="79" t="s">
        <v>4069</v>
      </c>
      <c r="B985" s="79" t="s">
        <v>6797</v>
      </c>
      <c r="C985" s="79">
        <v>4</v>
      </c>
      <c r="D985" s="79">
        <v>2</v>
      </c>
      <c r="E985" s="88"/>
    </row>
    <row r="986" spans="1:5" x14ac:dyDescent="0.2">
      <c r="A986" s="79" t="s">
        <v>4070</v>
      </c>
      <c r="B986" s="79" t="s">
        <v>6798</v>
      </c>
      <c r="C986" s="79">
        <v>11</v>
      </c>
      <c r="D986" s="79">
        <v>4</v>
      </c>
      <c r="E986" s="88"/>
    </row>
    <row r="987" spans="1:5" x14ac:dyDescent="0.2">
      <c r="A987" s="79" t="s">
        <v>6799</v>
      </c>
      <c r="B987" s="79" t="s">
        <v>6800</v>
      </c>
      <c r="C987" s="79">
        <v>10</v>
      </c>
      <c r="D987" s="79">
        <v>20</v>
      </c>
      <c r="E987" s="88"/>
    </row>
    <row r="988" spans="1:5" x14ac:dyDescent="0.2">
      <c r="A988" s="79" t="s">
        <v>4071</v>
      </c>
      <c r="B988" s="79" t="s">
        <v>6801</v>
      </c>
      <c r="C988" s="79">
        <v>1</v>
      </c>
      <c r="D988" s="79">
        <v>3</v>
      </c>
      <c r="E988" s="88"/>
    </row>
    <row r="989" spans="1:5" x14ac:dyDescent="0.2">
      <c r="A989" s="79" t="s">
        <v>6802</v>
      </c>
      <c r="B989" s="79" t="s">
        <v>6803</v>
      </c>
      <c r="C989" s="79">
        <v>4</v>
      </c>
      <c r="D989" s="79">
        <v>1</v>
      </c>
      <c r="E989" s="88"/>
    </row>
    <row r="990" spans="1:5" x14ac:dyDescent="0.2">
      <c r="A990" s="79" t="s">
        <v>6804</v>
      </c>
      <c r="B990" s="79" t="s">
        <v>6805</v>
      </c>
      <c r="C990" s="79">
        <v>11</v>
      </c>
      <c r="D990" s="79">
        <v>4</v>
      </c>
      <c r="E990" s="88"/>
    </row>
    <row r="991" spans="1:5" x14ac:dyDescent="0.2">
      <c r="A991" s="79" t="s">
        <v>6806</v>
      </c>
      <c r="B991" s="79" t="s">
        <v>6807</v>
      </c>
      <c r="C991" s="79">
        <v>5</v>
      </c>
      <c r="D991" s="79">
        <v>10</v>
      </c>
      <c r="E991" s="88"/>
    </row>
    <row r="992" spans="1:5" x14ac:dyDescent="0.2">
      <c r="A992" s="79" t="s">
        <v>4072</v>
      </c>
      <c r="B992" s="79" t="s">
        <v>6808</v>
      </c>
      <c r="C992" s="79">
        <v>2</v>
      </c>
      <c r="D992" s="79">
        <v>4</v>
      </c>
      <c r="E992" s="88"/>
    </row>
    <row r="993" spans="1:5" x14ac:dyDescent="0.2">
      <c r="A993" s="79" t="s">
        <v>4073</v>
      </c>
      <c r="B993" s="79" t="s">
        <v>6809</v>
      </c>
      <c r="C993" s="79">
        <v>3</v>
      </c>
      <c r="D993" s="79">
        <v>2</v>
      </c>
      <c r="E993" s="88"/>
    </row>
    <row r="994" spans="1:5" x14ac:dyDescent="0.2">
      <c r="A994" s="79" t="s">
        <v>6810</v>
      </c>
      <c r="B994" s="79" t="s">
        <v>6811</v>
      </c>
      <c r="C994" s="79">
        <v>16</v>
      </c>
      <c r="D994" s="79">
        <v>30</v>
      </c>
      <c r="E994" s="88"/>
    </row>
    <row r="995" spans="1:5" x14ac:dyDescent="0.2">
      <c r="A995" s="79" t="s">
        <v>4074</v>
      </c>
      <c r="B995" s="79" t="s">
        <v>6812</v>
      </c>
      <c r="C995" s="79">
        <v>8</v>
      </c>
      <c r="D995" s="79">
        <v>2</v>
      </c>
      <c r="E995" s="88"/>
    </row>
    <row r="996" spans="1:5" x14ac:dyDescent="0.2">
      <c r="A996" s="79" t="s">
        <v>4075</v>
      </c>
      <c r="B996" s="79" t="s">
        <v>6813</v>
      </c>
      <c r="C996" s="79">
        <v>9</v>
      </c>
      <c r="D996" s="79">
        <v>3</v>
      </c>
      <c r="E996" s="88"/>
    </row>
    <row r="997" spans="1:5" x14ac:dyDescent="0.2">
      <c r="A997" s="79" t="s">
        <v>4076</v>
      </c>
      <c r="B997" s="79" t="s">
        <v>4077</v>
      </c>
      <c r="C997" s="79">
        <v>12</v>
      </c>
      <c r="D997" s="79">
        <v>10</v>
      </c>
      <c r="E997" s="88"/>
    </row>
    <row r="998" spans="1:5" x14ac:dyDescent="0.2">
      <c r="A998" s="79" t="s">
        <v>4078</v>
      </c>
      <c r="B998" s="79" t="s">
        <v>6814</v>
      </c>
      <c r="C998" s="79">
        <v>10</v>
      </c>
      <c r="D998" s="79">
        <v>4</v>
      </c>
      <c r="E998" s="88"/>
    </row>
    <row r="999" spans="1:5" x14ac:dyDescent="0.2">
      <c r="A999" s="79" t="s">
        <v>4079</v>
      </c>
      <c r="B999" s="79" t="s">
        <v>6815</v>
      </c>
      <c r="C999" s="79">
        <v>13</v>
      </c>
      <c r="D999" s="79">
        <v>2</v>
      </c>
      <c r="E999" s="88"/>
    </row>
    <row r="1000" spans="1:5" x14ac:dyDescent="0.2">
      <c r="A1000" s="79" t="s">
        <v>6816</v>
      </c>
      <c r="B1000" s="79" t="s">
        <v>6817</v>
      </c>
      <c r="C1000" s="79">
        <v>23</v>
      </c>
      <c r="D1000" s="79">
        <v>30</v>
      </c>
      <c r="E1000" s="88"/>
    </row>
    <row r="1001" spans="1:5" x14ac:dyDescent="0.2">
      <c r="A1001" s="79" t="s">
        <v>4080</v>
      </c>
      <c r="B1001" s="79" t="s">
        <v>6818</v>
      </c>
      <c r="C1001" s="79">
        <v>3</v>
      </c>
      <c r="D1001" s="79">
        <v>5</v>
      </c>
      <c r="E1001" s="88"/>
    </row>
    <row r="1002" spans="1:5" x14ac:dyDescent="0.2">
      <c r="A1002" s="79" t="s">
        <v>4081</v>
      </c>
      <c r="B1002" s="79" t="s">
        <v>6819</v>
      </c>
      <c r="C1002" s="79">
        <v>5</v>
      </c>
      <c r="D1002" s="79">
        <v>2</v>
      </c>
      <c r="E1002" s="88"/>
    </row>
    <row r="1003" spans="1:5" x14ac:dyDescent="0.2">
      <c r="A1003" s="79" t="s">
        <v>6820</v>
      </c>
      <c r="B1003" s="79" t="s">
        <v>6821</v>
      </c>
      <c r="C1003" s="79">
        <v>11</v>
      </c>
      <c r="D1003" s="79">
        <v>18</v>
      </c>
      <c r="E1003" s="88"/>
    </row>
    <row r="1004" spans="1:5" x14ac:dyDescent="0.2">
      <c r="A1004" s="79" t="s">
        <v>4082</v>
      </c>
      <c r="B1004" s="79" t="s">
        <v>6822</v>
      </c>
      <c r="C1004" s="79">
        <v>5</v>
      </c>
      <c r="D1004" s="79">
        <v>8</v>
      </c>
      <c r="E1004" s="88"/>
    </row>
    <row r="1005" spans="1:5" x14ac:dyDescent="0.2">
      <c r="A1005" s="79" t="s">
        <v>6823</v>
      </c>
      <c r="B1005" s="79" t="s">
        <v>6824</v>
      </c>
      <c r="C1005" s="79">
        <v>11</v>
      </c>
      <c r="D1005" s="79">
        <v>4</v>
      </c>
      <c r="E1005" s="88"/>
    </row>
    <row r="1006" spans="1:5" x14ac:dyDescent="0.2">
      <c r="A1006" s="79" t="s">
        <v>6825</v>
      </c>
      <c r="B1006" s="79" t="s">
        <v>6826</v>
      </c>
      <c r="C1006" s="79">
        <v>11</v>
      </c>
      <c r="D1006" s="79">
        <v>45</v>
      </c>
      <c r="E1006" s="88"/>
    </row>
    <row r="1007" spans="1:5" x14ac:dyDescent="0.2">
      <c r="A1007" s="79" t="s">
        <v>4083</v>
      </c>
      <c r="B1007" s="79" t="s">
        <v>6827</v>
      </c>
      <c r="C1007" s="79">
        <v>14</v>
      </c>
      <c r="D1007" s="79">
        <v>5</v>
      </c>
      <c r="E1007" s="88"/>
    </row>
    <row r="1008" spans="1:5" x14ac:dyDescent="0.2">
      <c r="A1008" s="79" t="s">
        <v>4084</v>
      </c>
      <c r="B1008" s="79" t="s">
        <v>6828</v>
      </c>
      <c r="C1008" s="79">
        <v>12</v>
      </c>
      <c r="D1008" s="79">
        <v>2</v>
      </c>
      <c r="E1008" s="88"/>
    </row>
    <row r="1009" spans="1:5" x14ac:dyDescent="0.2">
      <c r="A1009" s="79" t="s">
        <v>6829</v>
      </c>
      <c r="B1009" s="79" t="s">
        <v>6830</v>
      </c>
      <c r="C1009" s="79">
        <v>4</v>
      </c>
      <c r="D1009" s="79">
        <v>2</v>
      </c>
      <c r="E1009" s="88"/>
    </row>
    <row r="1010" spans="1:5" x14ac:dyDescent="0.2">
      <c r="A1010" s="79" t="s">
        <v>6831</v>
      </c>
      <c r="B1010" s="79" t="s">
        <v>6832</v>
      </c>
      <c r="C1010" s="79">
        <v>22</v>
      </c>
      <c r="D1010" s="79">
        <v>11</v>
      </c>
      <c r="E1010" s="88"/>
    </row>
    <row r="1011" spans="1:5" x14ac:dyDescent="0.2">
      <c r="A1011" s="79" t="s">
        <v>4085</v>
      </c>
      <c r="B1011" s="79" t="s">
        <v>6833</v>
      </c>
      <c r="C1011" s="79">
        <v>8</v>
      </c>
      <c r="D1011" s="79">
        <v>7</v>
      </c>
      <c r="E1011" s="88"/>
    </row>
    <row r="1012" spans="1:5" x14ac:dyDescent="0.2">
      <c r="A1012" s="79" t="s">
        <v>6834</v>
      </c>
      <c r="B1012" s="79" t="s">
        <v>6835</v>
      </c>
      <c r="C1012" s="79">
        <v>18</v>
      </c>
      <c r="D1012" s="79">
        <v>40</v>
      </c>
      <c r="E1012" s="88"/>
    </row>
    <row r="1013" spans="1:5" x14ac:dyDescent="0.2">
      <c r="A1013" s="79" t="s">
        <v>4086</v>
      </c>
      <c r="B1013" s="79" t="s">
        <v>6836</v>
      </c>
      <c r="C1013" s="79">
        <v>5</v>
      </c>
      <c r="D1013" s="79">
        <v>3</v>
      </c>
      <c r="E1013" s="88"/>
    </row>
    <row r="1014" spans="1:5" x14ac:dyDescent="0.2">
      <c r="A1014" s="79" t="s">
        <v>6837</v>
      </c>
      <c r="B1014" s="79" t="s">
        <v>6838</v>
      </c>
      <c r="C1014" s="79">
        <v>17</v>
      </c>
      <c r="D1014" s="79">
        <v>15</v>
      </c>
      <c r="E1014" s="88"/>
    </row>
    <row r="1015" spans="1:5" x14ac:dyDescent="0.2">
      <c r="A1015" s="79" t="s">
        <v>4087</v>
      </c>
      <c r="B1015" s="79" t="s">
        <v>6839</v>
      </c>
      <c r="C1015" s="79">
        <v>2</v>
      </c>
      <c r="D1015" s="79">
        <v>4</v>
      </c>
      <c r="E1015" s="88"/>
    </row>
    <row r="1016" spans="1:5" x14ac:dyDescent="0.2">
      <c r="A1016" s="79" t="s">
        <v>6840</v>
      </c>
      <c r="B1016" s="79" t="s">
        <v>6841</v>
      </c>
      <c r="C1016" s="79">
        <v>16</v>
      </c>
      <c r="D1016" s="79">
        <v>40</v>
      </c>
      <c r="E1016" s="88"/>
    </row>
    <row r="1017" spans="1:5" x14ac:dyDescent="0.2">
      <c r="A1017" s="79" t="s">
        <v>4088</v>
      </c>
      <c r="B1017" s="79" t="s">
        <v>6842</v>
      </c>
      <c r="C1017" s="79">
        <v>6</v>
      </c>
      <c r="D1017" s="79">
        <v>2</v>
      </c>
      <c r="E1017" s="88"/>
    </row>
    <row r="1018" spans="1:5" x14ac:dyDescent="0.2">
      <c r="A1018" s="79" t="s">
        <v>6843</v>
      </c>
      <c r="B1018" s="79" t="s">
        <v>6844</v>
      </c>
      <c r="C1018" s="79">
        <v>21</v>
      </c>
      <c r="D1018" s="79">
        <v>15</v>
      </c>
      <c r="E1018" s="88"/>
    </row>
    <row r="1019" spans="1:5" x14ac:dyDescent="0.2">
      <c r="A1019" s="79" t="s">
        <v>4089</v>
      </c>
      <c r="B1019" s="79" t="s">
        <v>6845</v>
      </c>
      <c r="C1019" s="79">
        <v>12</v>
      </c>
      <c r="D1019" s="79">
        <v>3</v>
      </c>
      <c r="E1019" s="88"/>
    </row>
    <row r="1020" spans="1:5" x14ac:dyDescent="0.2">
      <c r="A1020" s="79" t="s">
        <v>6846</v>
      </c>
      <c r="B1020" s="79" t="s">
        <v>6847</v>
      </c>
      <c r="C1020" s="79">
        <v>11</v>
      </c>
      <c r="D1020" s="79">
        <v>25</v>
      </c>
      <c r="E1020" s="88"/>
    </row>
    <row r="1021" spans="1:5" x14ac:dyDescent="0.2">
      <c r="A1021" s="79" t="s">
        <v>6848</v>
      </c>
      <c r="B1021" s="79" t="s">
        <v>6849</v>
      </c>
      <c r="C1021" s="79">
        <v>24</v>
      </c>
      <c r="D1021" s="79">
        <v>15</v>
      </c>
      <c r="E1021" s="88"/>
    </row>
    <row r="1022" spans="1:5" x14ac:dyDescent="0.2">
      <c r="A1022" s="79" t="s">
        <v>4090</v>
      </c>
      <c r="B1022" s="79" t="s">
        <v>6850</v>
      </c>
      <c r="C1022" s="79">
        <v>7</v>
      </c>
      <c r="D1022" s="79">
        <v>3</v>
      </c>
      <c r="E1022" s="88"/>
    </row>
    <row r="1023" spans="1:5" x14ac:dyDescent="0.2">
      <c r="A1023" s="79" t="s">
        <v>6851</v>
      </c>
      <c r="B1023" s="79" t="s">
        <v>6852</v>
      </c>
      <c r="C1023" s="79">
        <v>16</v>
      </c>
      <c r="D1023" s="79">
        <v>30</v>
      </c>
      <c r="E1023" s="88"/>
    </row>
    <row r="1024" spans="1:5" x14ac:dyDescent="0.2">
      <c r="A1024" s="79" t="s">
        <v>6853</v>
      </c>
      <c r="B1024" s="79" t="s">
        <v>6854</v>
      </c>
      <c r="C1024" s="79">
        <v>7</v>
      </c>
      <c r="D1024" s="79">
        <v>10</v>
      </c>
      <c r="E1024" s="88"/>
    </row>
    <row r="1025" spans="1:5" x14ac:dyDescent="0.2">
      <c r="A1025" s="79" t="s">
        <v>6855</v>
      </c>
      <c r="B1025" s="79" t="s">
        <v>6856</v>
      </c>
      <c r="C1025" s="79">
        <v>12</v>
      </c>
      <c r="D1025" s="79">
        <v>15</v>
      </c>
      <c r="E1025" s="88"/>
    </row>
    <row r="1026" spans="1:5" x14ac:dyDescent="0.2">
      <c r="A1026" s="79" t="s">
        <v>6857</v>
      </c>
      <c r="B1026" s="79" t="s">
        <v>6858</v>
      </c>
      <c r="C1026" s="79">
        <v>7</v>
      </c>
      <c r="D1026" s="79">
        <v>8</v>
      </c>
      <c r="E1026" s="88"/>
    </row>
    <row r="1027" spans="1:5" x14ac:dyDescent="0.2">
      <c r="A1027" s="79" t="s">
        <v>6859</v>
      </c>
      <c r="B1027" s="79" t="s">
        <v>6860</v>
      </c>
      <c r="C1027" s="79">
        <v>16</v>
      </c>
      <c r="D1027" s="79">
        <v>15</v>
      </c>
      <c r="E1027" s="88"/>
    </row>
    <row r="1028" spans="1:5" x14ac:dyDescent="0.2">
      <c r="A1028" s="79" t="s">
        <v>6861</v>
      </c>
      <c r="B1028" s="79" t="s">
        <v>6862</v>
      </c>
      <c r="C1028" s="79">
        <v>15</v>
      </c>
      <c r="D1028" s="79">
        <v>8</v>
      </c>
      <c r="E1028" s="88"/>
    </row>
    <row r="1029" spans="1:5" x14ac:dyDescent="0.2">
      <c r="A1029" s="79" t="s">
        <v>6863</v>
      </c>
      <c r="B1029" s="79" t="s">
        <v>6864</v>
      </c>
      <c r="C1029" s="79">
        <v>16</v>
      </c>
      <c r="D1029" s="79">
        <v>10</v>
      </c>
      <c r="E1029" s="88"/>
    </row>
    <row r="1030" spans="1:5" x14ac:dyDescent="0.2">
      <c r="A1030" s="79" t="s">
        <v>6865</v>
      </c>
      <c r="B1030" s="79" t="s">
        <v>3512</v>
      </c>
      <c r="C1030" s="79">
        <v>17</v>
      </c>
      <c r="D1030" s="79">
        <v>8</v>
      </c>
      <c r="E1030" s="88"/>
    </row>
    <row r="1031" spans="1:5" x14ac:dyDescent="0.2">
      <c r="A1031" s="79" t="s">
        <v>6866</v>
      </c>
      <c r="B1031" s="79" t="s">
        <v>3513</v>
      </c>
      <c r="C1031" s="79">
        <v>18</v>
      </c>
      <c r="D1031" s="79">
        <v>12</v>
      </c>
      <c r="E1031" s="88"/>
    </row>
    <row r="1032" spans="1:5" x14ac:dyDescent="0.2">
      <c r="A1032" s="79" t="s">
        <v>6867</v>
      </c>
      <c r="B1032" s="79" t="s">
        <v>3514</v>
      </c>
      <c r="C1032" s="79">
        <v>17</v>
      </c>
      <c r="D1032" s="79">
        <v>8</v>
      </c>
      <c r="E1032" s="88"/>
    </row>
    <row r="1033" spans="1:5" x14ac:dyDescent="0.2">
      <c r="A1033" s="79" t="s">
        <v>6868</v>
      </c>
      <c r="B1033" s="79" t="s">
        <v>3515</v>
      </c>
      <c r="C1033" s="79">
        <v>10</v>
      </c>
      <c r="D1033" s="79">
        <v>10</v>
      </c>
      <c r="E1033" s="88"/>
    </row>
    <row r="1034" spans="1:5" x14ac:dyDescent="0.2">
      <c r="A1034" s="79" t="s">
        <v>6869</v>
      </c>
      <c r="B1034" s="79" t="s">
        <v>3516</v>
      </c>
      <c r="C1034" s="79">
        <v>12</v>
      </c>
      <c r="D1034" s="79">
        <v>10</v>
      </c>
      <c r="E1034" s="88"/>
    </row>
    <row r="1035" spans="1:5" x14ac:dyDescent="0.2">
      <c r="A1035" s="79" t="s">
        <v>6870</v>
      </c>
      <c r="B1035" s="79" t="s">
        <v>3517</v>
      </c>
      <c r="C1035" s="79">
        <v>18</v>
      </c>
      <c r="D1035" s="79">
        <v>15</v>
      </c>
      <c r="E1035" s="88"/>
    </row>
    <row r="1036" spans="1:5" x14ac:dyDescent="0.2">
      <c r="A1036" s="79" t="s">
        <v>6871</v>
      </c>
      <c r="B1036" s="79" t="s">
        <v>3518</v>
      </c>
      <c r="C1036" s="79">
        <v>9</v>
      </c>
      <c r="D1036" s="79">
        <v>8</v>
      </c>
      <c r="E1036" s="88"/>
    </row>
    <row r="1037" spans="1:5" x14ac:dyDescent="0.2">
      <c r="A1037" s="79" t="s">
        <v>6872</v>
      </c>
      <c r="B1037" s="79" t="s">
        <v>3519</v>
      </c>
      <c r="C1037" s="79">
        <v>11</v>
      </c>
      <c r="D1037" s="79">
        <v>10</v>
      </c>
      <c r="E1037" s="88"/>
    </row>
    <row r="1038" spans="1:5" x14ac:dyDescent="0.2">
      <c r="A1038" s="79" t="s">
        <v>6873</v>
      </c>
      <c r="B1038" s="79" t="s">
        <v>3520</v>
      </c>
      <c r="C1038" s="79">
        <v>11</v>
      </c>
      <c r="D1038" s="79">
        <v>10</v>
      </c>
      <c r="E1038" s="88"/>
    </row>
    <row r="1039" spans="1:5" x14ac:dyDescent="0.2">
      <c r="A1039" s="79" t="s">
        <v>6874</v>
      </c>
      <c r="B1039" s="79" t="s">
        <v>3521</v>
      </c>
      <c r="C1039" s="79">
        <v>13</v>
      </c>
      <c r="D1039" s="79">
        <v>15</v>
      </c>
      <c r="E1039" s="88"/>
    </row>
    <row r="1040" spans="1:5" x14ac:dyDescent="0.2">
      <c r="A1040" s="79" t="s">
        <v>6875</v>
      </c>
      <c r="B1040" s="79" t="s">
        <v>3522</v>
      </c>
      <c r="C1040" s="79">
        <v>12</v>
      </c>
      <c r="D1040" s="79">
        <v>5</v>
      </c>
      <c r="E1040" s="88"/>
    </row>
    <row r="1041" spans="1:5" x14ac:dyDescent="0.2">
      <c r="A1041" s="79" t="s">
        <v>6876</v>
      </c>
      <c r="B1041" s="79" t="s">
        <v>3523</v>
      </c>
      <c r="C1041" s="79">
        <v>13</v>
      </c>
      <c r="D1041" s="79">
        <v>10</v>
      </c>
      <c r="E1041" s="88"/>
    </row>
    <row r="1042" spans="1:5" x14ac:dyDescent="0.2">
      <c r="A1042" s="79" t="s">
        <v>6877</v>
      </c>
      <c r="B1042" s="79" t="s">
        <v>3524</v>
      </c>
      <c r="C1042" s="79">
        <v>6</v>
      </c>
      <c r="D1042" s="79">
        <v>10</v>
      </c>
      <c r="E1042" s="88"/>
    </row>
    <row r="1043" spans="1:5" x14ac:dyDescent="0.2">
      <c r="A1043" s="79" t="s">
        <v>6878</v>
      </c>
      <c r="B1043" s="79" t="s">
        <v>3525</v>
      </c>
      <c r="C1043" s="79">
        <v>7</v>
      </c>
      <c r="D1043" s="79">
        <v>10</v>
      </c>
      <c r="E1043" s="88"/>
    </row>
    <row r="1044" spans="1:5" x14ac:dyDescent="0.2">
      <c r="A1044" s="79" t="s">
        <v>6879</v>
      </c>
      <c r="B1044" s="79" t="s">
        <v>3526</v>
      </c>
      <c r="C1044" s="79">
        <v>8</v>
      </c>
      <c r="D1044" s="79">
        <v>3</v>
      </c>
      <c r="E1044" s="88"/>
    </row>
    <row r="1045" spans="1:5" x14ac:dyDescent="0.2">
      <c r="A1045" s="79" t="s">
        <v>6880</v>
      </c>
      <c r="B1045" s="79" t="s">
        <v>3527</v>
      </c>
      <c r="C1045" s="79">
        <v>14</v>
      </c>
      <c r="D1045" s="79">
        <v>3</v>
      </c>
      <c r="E1045" s="88"/>
    </row>
    <row r="1046" spans="1:5" x14ac:dyDescent="0.2">
      <c r="A1046" s="79" t="s">
        <v>6881</v>
      </c>
      <c r="B1046" s="79" t="s">
        <v>3528</v>
      </c>
      <c r="C1046" s="79">
        <v>11</v>
      </c>
      <c r="D1046" s="79">
        <v>2</v>
      </c>
      <c r="E1046" s="88"/>
    </row>
    <row r="1047" spans="1:5" x14ac:dyDescent="0.2">
      <c r="A1047" s="79" t="s">
        <v>6882</v>
      </c>
      <c r="B1047" s="79" t="s">
        <v>3529</v>
      </c>
      <c r="C1047" s="79">
        <v>8</v>
      </c>
      <c r="D1047" s="79">
        <v>3</v>
      </c>
      <c r="E1047" s="88"/>
    </row>
    <row r="1048" spans="1:5" x14ac:dyDescent="0.2">
      <c r="A1048" s="79" t="s">
        <v>6883</v>
      </c>
      <c r="B1048" s="79" t="s">
        <v>3530</v>
      </c>
      <c r="C1048" s="79">
        <v>5</v>
      </c>
      <c r="D1048" s="79">
        <v>2</v>
      </c>
      <c r="E1048" s="88"/>
    </row>
    <row r="1049" spans="1:5" x14ac:dyDescent="0.2">
      <c r="A1049" s="79" t="s">
        <v>6884</v>
      </c>
      <c r="B1049" s="79" t="s">
        <v>3531</v>
      </c>
      <c r="C1049" s="79">
        <v>2</v>
      </c>
      <c r="D1049" s="79">
        <v>2</v>
      </c>
      <c r="E1049" s="88"/>
    </row>
    <row r="1050" spans="1:5" x14ac:dyDescent="0.2">
      <c r="A1050" s="79" t="s">
        <v>6885</v>
      </c>
      <c r="B1050" s="79" t="s">
        <v>3532</v>
      </c>
      <c r="C1050" s="79">
        <v>3</v>
      </c>
      <c r="D1050" s="79">
        <v>2</v>
      </c>
      <c r="E1050" s="88"/>
    </row>
    <row r="1051" spans="1:5" x14ac:dyDescent="0.2">
      <c r="A1051" s="79" t="s">
        <v>6886</v>
      </c>
      <c r="B1051" s="79" t="s">
        <v>3533</v>
      </c>
      <c r="C1051" s="79">
        <v>6</v>
      </c>
      <c r="D1051" s="79">
        <v>2</v>
      </c>
      <c r="E1051" s="88"/>
    </row>
    <row r="1052" spans="1:5" x14ac:dyDescent="0.2">
      <c r="A1052" s="79" t="s">
        <v>6887</v>
      </c>
      <c r="B1052" s="79" t="s">
        <v>6888</v>
      </c>
      <c r="C1052" s="79">
        <v>7</v>
      </c>
      <c r="D1052" s="79">
        <v>2</v>
      </c>
      <c r="E1052" s="88"/>
    </row>
    <row r="1053" spans="1:5" x14ac:dyDescent="0.2">
      <c r="A1053" s="79" t="s">
        <v>6889</v>
      </c>
      <c r="B1053" s="79" t="s">
        <v>6890</v>
      </c>
      <c r="C1053" s="79">
        <v>3</v>
      </c>
      <c r="D1053" s="79">
        <v>2</v>
      </c>
      <c r="E1053" s="88"/>
    </row>
    <row r="1054" spans="1:5" x14ac:dyDescent="0.2">
      <c r="A1054" s="79" t="s">
        <v>6891</v>
      </c>
      <c r="B1054" s="79" t="s">
        <v>6892</v>
      </c>
      <c r="C1054" s="79">
        <v>7</v>
      </c>
      <c r="D1054" s="79">
        <v>2</v>
      </c>
      <c r="E1054" s="88"/>
    </row>
    <row r="1055" spans="1:5" x14ac:dyDescent="0.2">
      <c r="A1055" s="79" t="s">
        <v>6893</v>
      </c>
      <c r="B1055" s="79" t="s">
        <v>6894</v>
      </c>
      <c r="C1055" s="79">
        <v>8</v>
      </c>
      <c r="D1055" s="79">
        <v>4</v>
      </c>
      <c r="E1055" s="88"/>
    </row>
    <row r="1056" spans="1:5" x14ac:dyDescent="0.2">
      <c r="A1056" s="79" t="s">
        <v>6895</v>
      </c>
      <c r="B1056" s="79" t="s">
        <v>6896</v>
      </c>
      <c r="C1056" s="79">
        <v>4</v>
      </c>
      <c r="D1056" s="79">
        <v>2</v>
      </c>
      <c r="E1056" s="88"/>
    </row>
    <row r="1057" spans="1:5" x14ac:dyDescent="0.2">
      <c r="A1057" s="79" t="s">
        <v>6897</v>
      </c>
      <c r="B1057" s="79" t="s">
        <v>6898</v>
      </c>
      <c r="C1057" s="79">
        <v>3</v>
      </c>
      <c r="D1057" s="79">
        <v>2</v>
      </c>
      <c r="E1057" s="88"/>
    </row>
    <row r="1058" spans="1:5" x14ac:dyDescent="0.2">
      <c r="A1058" s="79" t="s">
        <v>6899</v>
      </c>
      <c r="B1058" s="79" t="s">
        <v>6900</v>
      </c>
      <c r="C1058" s="79">
        <v>4</v>
      </c>
      <c r="D1058" s="79">
        <v>4</v>
      </c>
      <c r="E1058" s="88"/>
    </row>
    <row r="1059" spans="1:5" x14ac:dyDescent="0.2">
      <c r="A1059" s="79" t="s">
        <v>6901</v>
      </c>
      <c r="B1059" s="79" t="s">
        <v>6902</v>
      </c>
      <c r="C1059" s="79">
        <v>3</v>
      </c>
      <c r="D1059" s="79">
        <v>2</v>
      </c>
      <c r="E1059" s="88"/>
    </row>
    <row r="1060" spans="1:5" x14ac:dyDescent="0.2">
      <c r="A1060" s="79" t="s">
        <v>6903</v>
      </c>
      <c r="B1060" s="79" t="s">
        <v>6904</v>
      </c>
      <c r="C1060" s="79">
        <v>3</v>
      </c>
      <c r="D1060" s="79">
        <v>4</v>
      </c>
      <c r="E1060" s="88"/>
    </row>
    <row r="1061" spans="1:5" x14ac:dyDescent="0.2">
      <c r="A1061" s="79" t="s">
        <v>6905</v>
      </c>
      <c r="B1061" s="79" t="s">
        <v>6906</v>
      </c>
      <c r="C1061" s="79">
        <v>3</v>
      </c>
      <c r="D1061" s="79">
        <v>4</v>
      </c>
      <c r="E1061" s="88"/>
    </row>
    <row r="1062" spans="1:5" x14ac:dyDescent="0.2">
      <c r="A1062" s="79" t="s">
        <v>6907</v>
      </c>
      <c r="B1062" s="79" t="s">
        <v>6908</v>
      </c>
      <c r="C1062" s="79">
        <v>3</v>
      </c>
      <c r="D1062" s="79">
        <v>2</v>
      </c>
      <c r="E1062" s="88"/>
    </row>
    <row r="1063" spans="1:5" x14ac:dyDescent="0.2">
      <c r="A1063" s="79" t="s">
        <v>6909</v>
      </c>
      <c r="B1063" s="79" t="s">
        <v>6910</v>
      </c>
      <c r="C1063" s="79">
        <v>5</v>
      </c>
      <c r="D1063" s="79">
        <v>2</v>
      </c>
      <c r="E1063" s="88"/>
    </row>
    <row r="1064" spans="1:5" x14ac:dyDescent="0.2">
      <c r="A1064" s="79" t="s">
        <v>6911</v>
      </c>
      <c r="B1064" s="79" t="s">
        <v>6912</v>
      </c>
      <c r="C1064" s="79">
        <v>4</v>
      </c>
      <c r="D1064" s="79">
        <v>2</v>
      </c>
      <c r="E1064" s="88"/>
    </row>
    <row r="1065" spans="1:5" x14ac:dyDescent="0.2">
      <c r="A1065" s="79" t="s">
        <v>6913</v>
      </c>
      <c r="B1065" s="79" t="s">
        <v>6914</v>
      </c>
      <c r="C1065" s="79">
        <v>5</v>
      </c>
      <c r="D1065" s="79">
        <v>2</v>
      </c>
      <c r="E1065" s="88"/>
    </row>
    <row r="1066" spans="1:5" x14ac:dyDescent="0.2">
      <c r="A1066" s="79" t="s">
        <v>6915</v>
      </c>
      <c r="B1066" s="79" t="s">
        <v>6916</v>
      </c>
      <c r="C1066" s="79">
        <v>2</v>
      </c>
      <c r="D1066" s="79">
        <v>2</v>
      </c>
      <c r="E1066" s="88"/>
    </row>
    <row r="1067" spans="1:5" x14ac:dyDescent="0.2">
      <c r="A1067" s="79" t="s">
        <v>6917</v>
      </c>
      <c r="B1067" s="79" t="s">
        <v>6918</v>
      </c>
      <c r="C1067" s="79">
        <v>1</v>
      </c>
      <c r="D1067" s="79">
        <v>2</v>
      </c>
      <c r="E1067" s="88"/>
    </row>
    <row r="1068" spans="1:5" x14ac:dyDescent="0.2">
      <c r="A1068" s="79" t="s">
        <v>6919</v>
      </c>
      <c r="B1068" s="79" t="s">
        <v>6920</v>
      </c>
      <c r="C1068" s="79">
        <v>2</v>
      </c>
      <c r="D1068" s="79">
        <v>2</v>
      </c>
      <c r="E1068" s="88"/>
    </row>
    <row r="1069" spans="1:5" x14ac:dyDescent="0.2">
      <c r="A1069" s="79" t="s">
        <v>6921</v>
      </c>
      <c r="B1069" s="79" t="s">
        <v>6922</v>
      </c>
      <c r="C1069" s="79">
        <v>1</v>
      </c>
      <c r="D1069" s="79">
        <v>2</v>
      </c>
      <c r="E1069" s="88"/>
    </row>
    <row r="1070" spans="1:5" x14ac:dyDescent="0.2">
      <c r="A1070" s="79" t="s">
        <v>6923</v>
      </c>
      <c r="B1070" s="79" t="s">
        <v>6924</v>
      </c>
      <c r="C1070" s="79">
        <v>2</v>
      </c>
      <c r="D1070" s="79">
        <v>2</v>
      </c>
      <c r="E1070" s="88"/>
    </row>
    <row r="1071" spans="1:5" x14ac:dyDescent="0.2">
      <c r="A1071" s="79" t="s">
        <v>6925</v>
      </c>
      <c r="B1071" s="79" t="s">
        <v>6926</v>
      </c>
      <c r="C1071" s="79">
        <v>3</v>
      </c>
      <c r="D1071" s="79">
        <v>2</v>
      </c>
      <c r="E1071" s="88"/>
    </row>
    <row r="1072" spans="1:5" x14ac:dyDescent="0.2">
      <c r="A1072" s="79" t="s">
        <v>6927</v>
      </c>
      <c r="B1072" s="79" t="s">
        <v>6928</v>
      </c>
      <c r="C1072" s="79">
        <v>3</v>
      </c>
      <c r="D1072" s="79">
        <v>2</v>
      </c>
      <c r="E1072" s="88"/>
    </row>
    <row r="1073" spans="1:5" x14ac:dyDescent="0.2">
      <c r="A1073" s="79" t="s">
        <v>6929</v>
      </c>
      <c r="B1073" s="79" t="s">
        <v>6930</v>
      </c>
      <c r="C1073" s="79">
        <v>2</v>
      </c>
      <c r="D1073" s="79">
        <v>2</v>
      </c>
      <c r="E1073" s="88"/>
    </row>
    <row r="1074" spans="1:5" x14ac:dyDescent="0.2">
      <c r="A1074" s="79" t="s">
        <v>6931</v>
      </c>
      <c r="B1074" s="79" t="s">
        <v>6932</v>
      </c>
      <c r="C1074" s="79">
        <v>1</v>
      </c>
      <c r="D1074" s="79">
        <v>2</v>
      </c>
      <c r="E1074" s="88"/>
    </row>
    <row r="1075" spans="1:5" x14ac:dyDescent="0.2">
      <c r="A1075" s="79" t="s">
        <v>6933</v>
      </c>
      <c r="B1075" s="79" t="s">
        <v>6934</v>
      </c>
      <c r="C1075" s="79">
        <v>1</v>
      </c>
      <c r="D1075" s="79">
        <v>2</v>
      </c>
      <c r="E1075" s="88"/>
    </row>
    <row r="1076" spans="1:5" x14ac:dyDescent="0.2">
      <c r="A1076" s="79" t="s">
        <v>6935</v>
      </c>
      <c r="B1076" s="79" t="s">
        <v>6936</v>
      </c>
      <c r="C1076" s="79">
        <v>3</v>
      </c>
      <c r="D1076" s="79">
        <v>2</v>
      </c>
      <c r="E1076" s="88"/>
    </row>
    <row r="1077" spans="1:5" x14ac:dyDescent="0.2">
      <c r="A1077" s="79" t="s">
        <v>6937</v>
      </c>
      <c r="B1077" s="79" t="s">
        <v>6938</v>
      </c>
      <c r="C1077" s="79">
        <v>3</v>
      </c>
      <c r="D1077" s="79">
        <v>2</v>
      </c>
      <c r="E1077" s="88"/>
    </row>
    <row r="1078" spans="1:5" x14ac:dyDescent="0.2">
      <c r="A1078" s="79" t="s">
        <v>6939</v>
      </c>
      <c r="B1078" s="79" t="s">
        <v>6940</v>
      </c>
      <c r="C1078" s="79">
        <v>2</v>
      </c>
      <c r="D1078" s="79">
        <v>2</v>
      </c>
      <c r="E1078" s="88"/>
    </row>
    <row r="1079" spans="1:5" x14ac:dyDescent="0.2">
      <c r="A1079" s="79" t="s">
        <v>6941</v>
      </c>
      <c r="B1079" s="79" t="s">
        <v>6942</v>
      </c>
      <c r="C1079" s="79">
        <v>3</v>
      </c>
      <c r="D1079" s="79">
        <v>2</v>
      </c>
      <c r="E1079" s="88"/>
    </row>
    <row r="1080" spans="1:5" x14ac:dyDescent="0.2">
      <c r="A1080" s="79" t="s">
        <v>6943</v>
      </c>
      <c r="B1080" s="79" t="s">
        <v>6944</v>
      </c>
      <c r="C1080" s="79">
        <v>4</v>
      </c>
      <c r="D1080" s="79">
        <v>2</v>
      </c>
      <c r="E1080" s="88"/>
    </row>
    <row r="1081" spans="1:5" x14ac:dyDescent="0.2">
      <c r="A1081" s="79" t="s">
        <v>6945</v>
      </c>
      <c r="B1081" s="79" t="s">
        <v>6946</v>
      </c>
      <c r="C1081" s="79">
        <v>3</v>
      </c>
      <c r="D1081" s="79">
        <v>2</v>
      </c>
      <c r="E1081" s="88"/>
    </row>
    <row r="1082" spans="1:5" x14ac:dyDescent="0.2">
      <c r="A1082" s="79" t="s">
        <v>6947</v>
      </c>
      <c r="B1082" s="79" t="s">
        <v>6948</v>
      </c>
      <c r="C1082" s="79">
        <v>11</v>
      </c>
      <c r="D1082" s="79">
        <v>2</v>
      </c>
      <c r="E1082" s="88"/>
    </row>
    <row r="1083" spans="1:5" x14ac:dyDescent="0.2">
      <c r="A1083" s="79" t="s">
        <v>6949</v>
      </c>
      <c r="B1083" s="79" t="s">
        <v>6950</v>
      </c>
      <c r="C1083" s="79">
        <v>6</v>
      </c>
      <c r="D1083" s="79">
        <v>2</v>
      </c>
      <c r="E1083" s="88"/>
    </row>
    <row r="1084" spans="1:5" x14ac:dyDescent="0.2">
      <c r="A1084" s="79" t="s">
        <v>6951</v>
      </c>
      <c r="B1084" s="79" t="s">
        <v>6952</v>
      </c>
      <c r="C1084" s="79">
        <v>2</v>
      </c>
      <c r="D1084" s="79">
        <v>2</v>
      </c>
      <c r="E1084" s="88"/>
    </row>
    <row r="1085" spans="1:5" x14ac:dyDescent="0.2">
      <c r="A1085" s="79" t="s">
        <v>6953</v>
      </c>
      <c r="B1085" s="79" t="s">
        <v>6954</v>
      </c>
      <c r="C1085" s="79">
        <v>3</v>
      </c>
      <c r="D1085" s="79">
        <v>2</v>
      </c>
      <c r="E1085" s="88"/>
    </row>
    <row r="1086" spans="1:5" x14ac:dyDescent="0.2">
      <c r="A1086" s="79" t="s">
        <v>6955</v>
      </c>
      <c r="B1086" s="79" t="s">
        <v>6956</v>
      </c>
      <c r="C1086" s="79">
        <v>6</v>
      </c>
      <c r="D1086" s="79">
        <v>2</v>
      </c>
      <c r="E1086" s="88"/>
    </row>
    <row r="1087" spans="1:5" x14ac:dyDescent="0.2">
      <c r="A1087" s="79" t="s">
        <v>6957</v>
      </c>
      <c r="B1087" s="79" t="s">
        <v>6958</v>
      </c>
      <c r="C1087" s="79">
        <v>3</v>
      </c>
      <c r="D1087" s="79">
        <v>2</v>
      </c>
      <c r="E1087" s="88"/>
    </row>
    <row r="1088" spans="1:5" x14ac:dyDescent="0.2">
      <c r="A1088" s="79" t="s">
        <v>6959</v>
      </c>
      <c r="B1088" s="79" t="s">
        <v>6960</v>
      </c>
      <c r="C1088" s="79">
        <v>2</v>
      </c>
      <c r="D1088" s="79">
        <v>2</v>
      </c>
      <c r="E1088" s="88"/>
    </row>
    <row r="1089" spans="1:5" x14ac:dyDescent="0.2">
      <c r="A1089" s="79" t="s">
        <v>6961</v>
      </c>
      <c r="B1089" s="79" t="s">
        <v>6962</v>
      </c>
      <c r="C1089" s="79">
        <v>0</v>
      </c>
      <c r="D1089" s="79">
        <v>2</v>
      </c>
      <c r="E1089" s="88"/>
    </row>
    <row r="1090" spans="1:5" x14ac:dyDescent="0.2">
      <c r="A1090" s="79" t="s">
        <v>6963</v>
      </c>
      <c r="B1090" s="79" t="s">
        <v>6964</v>
      </c>
      <c r="C1090" s="79">
        <v>10</v>
      </c>
      <c r="D1090" s="79">
        <v>2</v>
      </c>
      <c r="E1090" s="88"/>
    </row>
    <row r="1091" spans="1:5" x14ac:dyDescent="0.2">
      <c r="A1091" s="79" t="s">
        <v>6965</v>
      </c>
      <c r="B1091" s="79" t="s">
        <v>6966</v>
      </c>
      <c r="C1091" s="79">
        <v>7</v>
      </c>
      <c r="D1091" s="79">
        <v>2</v>
      </c>
      <c r="E1091" s="88"/>
    </row>
    <row r="1092" spans="1:5" x14ac:dyDescent="0.2">
      <c r="A1092" s="79" t="s">
        <v>6967</v>
      </c>
      <c r="B1092" s="79" t="s">
        <v>6968</v>
      </c>
      <c r="C1092" s="79">
        <v>5</v>
      </c>
      <c r="D1092" s="79">
        <v>2</v>
      </c>
      <c r="E1092" s="88"/>
    </row>
    <row r="1093" spans="1:5" x14ac:dyDescent="0.2">
      <c r="A1093" s="79" t="s">
        <v>6969</v>
      </c>
      <c r="B1093" s="79" t="s">
        <v>6970</v>
      </c>
      <c r="C1093" s="79">
        <v>2</v>
      </c>
      <c r="D1093" s="79">
        <v>2</v>
      </c>
      <c r="E1093" s="88"/>
    </row>
    <row r="1094" spans="1:5" x14ac:dyDescent="0.2">
      <c r="A1094" s="79" t="s">
        <v>6971</v>
      </c>
      <c r="B1094" s="79" t="s">
        <v>6972</v>
      </c>
      <c r="C1094" s="79">
        <v>3</v>
      </c>
      <c r="D1094" s="79">
        <v>2</v>
      </c>
      <c r="E1094" s="88"/>
    </row>
    <row r="1095" spans="1:5" x14ac:dyDescent="0.2">
      <c r="A1095" s="79" t="s">
        <v>6973</v>
      </c>
      <c r="B1095" s="79" t="s">
        <v>6974</v>
      </c>
      <c r="C1095" s="79">
        <v>7</v>
      </c>
      <c r="D1095" s="79">
        <v>2</v>
      </c>
      <c r="E1095" s="88"/>
    </row>
    <row r="1096" spans="1:5" x14ac:dyDescent="0.2">
      <c r="A1096" s="79" t="s">
        <v>6975</v>
      </c>
      <c r="B1096" s="79" t="s">
        <v>6976</v>
      </c>
      <c r="C1096" s="79">
        <v>4</v>
      </c>
      <c r="D1096" s="79">
        <v>2</v>
      </c>
      <c r="E1096" s="88"/>
    </row>
    <row r="1097" spans="1:5" x14ac:dyDescent="0.2">
      <c r="A1097" s="79" t="s">
        <v>6977</v>
      </c>
      <c r="B1097" s="79" t="s">
        <v>6978</v>
      </c>
      <c r="C1097" s="79">
        <v>2</v>
      </c>
      <c r="D1097" s="79">
        <v>2</v>
      </c>
      <c r="E1097" s="88"/>
    </row>
    <row r="1098" spans="1:5" x14ac:dyDescent="0.2">
      <c r="A1098" s="79" t="s">
        <v>6979</v>
      </c>
      <c r="B1098" s="79" t="s">
        <v>6980</v>
      </c>
      <c r="C1098" s="79">
        <v>2</v>
      </c>
      <c r="D1098" s="79">
        <v>2</v>
      </c>
      <c r="E1098" s="88"/>
    </row>
    <row r="1099" spans="1:5" x14ac:dyDescent="0.2">
      <c r="A1099" s="79" t="s">
        <v>6981</v>
      </c>
      <c r="B1099" s="79" t="s">
        <v>6982</v>
      </c>
      <c r="C1099" s="79">
        <v>3</v>
      </c>
      <c r="D1099" s="79">
        <v>2</v>
      </c>
      <c r="E1099" s="88"/>
    </row>
    <row r="1100" spans="1:5" x14ac:dyDescent="0.2">
      <c r="A1100" s="79" t="s">
        <v>6983</v>
      </c>
      <c r="B1100" s="79" t="s">
        <v>6984</v>
      </c>
      <c r="C1100" s="79">
        <v>2</v>
      </c>
      <c r="D1100" s="79">
        <v>2</v>
      </c>
      <c r="E1100" s="88"/>
    </row>
    <row r="1101" spans="1:5" x14ac:dyDescent="0.2">
      <c r="A1101" s="79" t="s">
        <v>6985</v>
      </c>
      <c r="B1101" s="79" t="s">
        <v>6986</v>
      </c>
      <c r="C1101" s="79">
        <v>2</v>
      </c>
      <c r="D1101" s="79">
        <v>2</v>
      </c>
      <c r="E1101" s="88"/>
    </row>
    <row r="1102" spans="1:5" x14ac:dyDescent="0.2">
      <c r="A1102" s="79" t="s">
        <v>6987</v>
      </c>
      <c r="B1102" s="79" t="s">
        <v>6988</v>
      </c>
      <c r="C1102" s="79">
        <v>0</v>
      </c>
      <c r="D1102" s="79">
        <v>0</v>
      </c>
      <c r="E1102" s="88"/>
    </row>
    <row r="1103" spans="1:5" x14ac:dyDescent="0.2">
      <c r="A1103" s="79" t="s">
        <v>6989</v>
      </c>
      <c r="B1103" s="79" t="s">
        <v>6990</v>
      </c>
      <c r="C1103" s="79">
        <v>6</v>
      </c>
      <c r="D1103" s="79">
        <v>3</v>
      </c>
      <c r="E1103" s="88"/>
    </row>
    <row r="1104" spans="1:5" x14ac:dyDescent="0.2">
      <c r="A1104" s="79" t="s">
        <v>6991</v>
      </c>
      <c r="B1104" s="79" t="s">
        <v>6992</v>
      </c>
      <c r="C1104" s="79">
        <v>4</v>
      </c>
      <c r="D1104" s="79">
        <v>2</v>
      </c>
      <c r="E1104" s="88"/>
    </row>
    <row r="1105" spans="1:5" x14ac:dyDescent="0.2">
      <c r="A1105" s="79" t="s">
        <v>6993</v>
      </c>
      <c r="B1105" s="79" t="s">
        <v>6994</v>
      </c>
      <c r="C1105" s="79">
        <v>7</v>
      </c>
      <c r="D1105" s="79">
        <v>5</v>
      </c>
      <c r="E1105" s="88"/>
    </row>
    <row r="1106" spans="1:5" x14ac:dyDescent="0.2">
      <c r="A1106" s="79" t="s">
        <v>6995</v>
      </c>
      <c r="B1106" s="79" t="s">
        <v>6996</v>
      </c>
      <c r="C1106" s="79">
        <v>5</v>
      </c>
      <c r="D1106" s="79">
        <v>2</v>
      </c>
      <c r="E1106" s="88"/>
    </row>
    <row r="1107" spans="1:5" x14ac:dyDescent="0.2">
      <c r="A1107" s="79" t="s">
        <v>6997</v>
      </c>
      <c r="B1107" s="79" t="s">
        <v>6998</v>
      </c>
      <c r="C1107" s="79">
        <v>4</v>
      </c>
      <c r="D1107" s="79">
        <v>1</v>
      </c>
      <c r="E1107" s="88"/>
    </row>
    <row r="1108" spans="1:5" x14ac:dyDescent="0.2">
      <c r="A1108" s="79" t="s">
        <v>6999</v>
      </c>
      <c r="B1108" s="79" t="s">
        <v>7000</v>
      </c>
      <c r="C1108" s="79">
        <v>7</v>
      </c>
      <c r="D1108" s="79">
        <v>5</v>
      </c>
      <c r="E1108" s="88"/>
    </row>
    <row r="1109" spans="1:5" x14ac:dyDescent="0.2">
      <c r="A1109" s="79" t="s">
        <v>4091</v>
      </c>
      <c r="B1109" s="79" t="s">
        <v>7001</v>
      </c>
      <c r="C1109" s="79">
        <v>6</v>
      </c>
      <c r="D1109" s="79">
        <v>2</v>
      </c>
      <c r="E1109" s="88"/>
    </row>
    <row r="1110" spans="1:5" x14ac:dyDescent="0.2">
      <c r="A1110" s="79" t="s">
        <v>7002</v>
      </c>
      <c r="B1110" s="79" t="s">
        <v>4092</v>
      </c>
      <c r="C1110" s="79">
        <v>5</v>
      </c>
      <c r="D1110" s="79">
        <v>1</v>
      </c>
      <c r="E1110" s="88"/>
    </row>
    <row r="1111" spans="1:5" x14ac:dyDescent="0.2">
      <c r="A1111" s="79" t="s">
        <v>7003</v>
      </c>
      <c r="B1111" s="79" t="s">
        <v>7004</v>
      </c>
      <c r="C1111" s="79">
        <v>0</v>
      </c>
      <c r="D1111" s="79">
        <v>5</v>
      </c>
      <c r="E1111" s="88"/>
    </row>
    <row r="1112" spans="1:5" x14ac:dyDescent="0.2">
      <c r="A1112" s="79" t="s">
        <v>4093</v>
      </c>
      <c r="B1112" s="79" t="s">
        <v>7005</v>
      </c>
      <c r="C1112" s="79">
        <v>4</v>
      </c>
      <c r="D1112" s="79">
        <v>2</v>
      </c>
      <c r="E1112" s="88"/>
    </row>
    <row r="1113" spans="1:5" x14ac:dyDescent="0.2">
      <c r="A1113" s="79" t="s">
        <v>7006</v>
      </c>
      <c r="B1113" s="79" t="s">
        <v>7007</v>
      </c>
      <c r="C1113" s="79">
        <v>4</v>
      </c>
      <c r="D1113" s="79">
        <v>1</v>
      </c>
      <c r="E1113" s="88"/>
    </row>
    <row r="1114" spans="1:5" x14ac:dyDescent="0.2">
      <c r="A1114" s="79" t="s">
        <v>7008</v>
      </c>
      <c r="B1114" s="79" t="s">
        <v>7009</v>
      </c>
      <c r="C1114" s="79">
        <v>2</v>
      </c>
      <c r="D1114" s="79">
        <v>2</v>
      </c>
      <c r="E1114" s="88"/>
    </row>
    <row r="1115" spans="1:5" x14ac:dyDescent="0.2">
      <c r="A1115" s="79" t="s">
        <v>7010</v>
      </c>
      <c r="B1115" s="79" t="s">
        <v>7011</v>
      </c>
      <c r="C1115" s="79">
        <v>2</v>
      </c>
      <c r="D1115" s="79">
        <v>0</v>
      </c>
      <c r="E1115" s="88"/>
    </row>
    <row r="1116" spans="1:5" x14ac:dyDescent="0.2">
      <c r="A1116" s="79" t="s">
        <v>7012</v>
      </c>
      <c r="B1116" s="79" t="s">
        <v>7013</v>
      </c>
      <c r="C1116" s="79">
        <v>3</v>
      </c>
      <c r="D1116" s="79">
        <v>0</v>
      </c>
      <c r="E1116" s="88"/>
    </row>
    <row r="1117" spans="1:5" x14ac:dyDescent="0.2">
      <c r="A1117" s="79" t="s">
        <v>7014</v>
      </c>
      <c r="B1117" s="79" t="s">
        <v>7015</v>
      </c>
      <c r="C1117" s="79">
        <v>3</v>
      </c>
      <c r="D1117" s="79">
        <v>2</v>
      </c>
      <c r="E1117" s="88"/>
    </row>
    <row r="1118" spans="1:5" x14ac:dyDescent="0.2">
      <c r="A1118" s="79" t="s">
        <v>4094</v>
      </c>
      <c r="B1118" s="79" t="s">
        <v>7016</v>
      </c>
      <c r="C1118" s="79">
        <v>4</v>
      </c>
      <c r="D1118" s="79">
        <v>2</v>
      </c>
      <c r="E1118" s="88"/>
    </row>
    <row r="1119" spans="1:5" x14ac:dyDescent="0.2">
      <c r="A1119" s="79" t="s">
        <v>4095</v>
      </c>
      <c r="B1119" s="79" t="s">
        <v>7017</v>
      </c>
      <c r="C1119" s="79">
        <v>6</v>
      </c>
      <c r="D1119" s="79">
        <v>2</v>
      </c>
      <c r="E1119" s="88"/>
    </row>
    <row r="1120" spans="1:5" x14ac:dyDescent="0.2">
      <c r="A1120" s="79" t="s">
        <v>4096</v>
      </c>
      <c r="B1120" s="79" t="s">
        <v>7018</v>
      </c>
      <c r="C1120" s="79">
        <v>7</v>
      </c>
      <c r="D1120" s="79">
        <v>2</v>
      </c>
      <c r="E1120" s="88"/>
    </row>
    <row r="1121" spans="1:5" x14ac:dyDescent="0.2">
      <c r="A1121" s="79" t="s">
        <v>4097</v>
      </c>
      <c r="B1121" s="79" t="s">
        <v>7019</v>
      </c>
      <c r="C1121" s="79">
        <v>6</v>
      </c>
      <c r="D1121" s="79">
        <v>2</v>
      </c>
      <c r="E1121" s="88"/>
    </row>
    <row r="1122" spans="1:5" x14ac:dyDescent="0.2">
      <c r="A1122" s="79" t="s">
        <v>7020</v>
      </c>
      <c r="B1122" s="79" t="s">
        <v>7021</v>
      </c>
      <c r="C1122" s="79">
        <v>4</v>
      </c>
      <c r="D1122" s="79">
        <v>2</v>
      </c>
      <c r="E1122" s="88"/>
    </row>
    <row r="1123" spans="1:5" x14ac:dyDescent="0.2">
      <c r="A1123" s="79" t="s">
        <v>7022</v>
      </c>
      <c r="B1123" s="79" t="s">
        <v>7023</v>
      </c>
      <c r="C1123" s="79">
        <v>3</v>
      </c>
      <c r="D1123" s="79">
        <v>2</v>
      </c>
      <c r="E1123" s="88"/>
    </row>
    <row r="1124" spans="1:5" x14ac:dyDescent="0.2">
      <c r="A1124" s="79" t="s">
        <v>4098</v>
      </c>
      <c r="B1124" s="79" t="s">
        <v>7024</v>
      </c>
      <c r="C1124" s="79">
        <v>1</v>
      </c>
      <c r="D1124" s="79">
        <v>0</v>
      </c>
      <c r="E1124" s="88"/>
    </row>
    <row r="1125" spans="1:5" x14ac:dyDescent="0.2">
      <c r="A1125" s="79" t="s">
        <v>4099</v>
      </c>
      <c r="B1125" s="79" t="s">
        <v>7025</v>
      </c>
      <c r="C1125" s="79">
        <v>7</v>
      </c>
      <c r="D1125" s="79">
        <v>2</v>
      </c>
      <c r="E1125" s="88"/>
    </row>
    <row r="1126" spans="1:5" x14ac:dyDescent="0.2">
      <c r="A1126" s="79" t="s">
        <v>4100</v>
      </c>
      <c r="B1126" s="79" t="s">
        <v>7026</v>
      </c>
      <c r="C1126" s="79">
        <v>12</v>
      </c>
      <c r="D1126" s="79">
        <v>2</v>
      </c>
      <c r="E1126" s="88"/>
    </row>
    <row r="1127" spans="1:5" x14ac:dyDescent="0.2">
      <c r="A1127" s="79" t="s">
        <v>7027</v>
      </c>
      <c r="B1127" s="79" t="s">
        <v>7028</v>
      </c>
      <c r="C1127" s="79">
        <v>2</v>
      </c>
      <c r="D1127" s="79">
        <v>0</v>
      </c>
      <c r="E1127" s="88"/>
    </row>
    <row r="1128" spans="1:5" x14ac:dyDescent="0.2">
      <c r="A1128" s="79" t="s">
        <v>7029</v>
      </c>
      <c r="B1128" s="79" t="s">
        <v>7030</v>
      </c>
      <c r="C1128" s="79">
        <v>2</v>
      </c>
      <c r="D1128" s="79">
        <v>1</v>
      </c>
      <c r="E1128" s="88"/>
    </row>
    <row r="1129" spans="1:5" x14ac:dyDescent="0.2">
      <c r="A1129" s="79" t="s">
        <v>4101</v>
      </c>
      <c r="B1129" s="79" t="s">
        <v>7031</v>
      </c>
      <c r="C1129" s="79">
        <v>7</v>
      </c>
      <c r="D1129" s="79">
        <v>2</v>
      </c>
      <c r="E1129" s="88"/>
    </row>
    <row r="1130" spans="1:5" x14ac:dyDescent="0.2">
      <c r="A1130" s="79" t="s">
        <v>7032</v>
      </c>
      <c r="B1130" s="79" t="s">
        <v>7033</v>
      </c>
      <c r="C1130" s="79">
        <v>2</v>
      </c>
      <c r="D1130" s="79">
        <v>0</v>
      </c>
      <c r="E1130" s="88"/>
    </row>
    <row r="1131" spans="1:5" x14ac:dyDescent="0.2">
      <c r="A1131" s="79" t="s">
        <v>7034</v>
      </c>
      <c r="B1131" s="79" t="s">
        <v>7035</v>
      </c>
      <c r="C1131" s="79">
        <v>1</v>
      </c>
      <c r="D1131" s="79">
        <v>0</v>
      </c>
      <c r="E1131" s="88"/>
    </row>
    <row r="1132" spans="1:5" x14ac:dyDescent="0.2">
      <c r="A1132" s="79" t="s">
        <v>4102</v>
      </c>
      <c r="B1132" s="79" t="s">
        <v>7036</v>
      </c>
      <c r="C1132" s="79">
        <v>5</v>
      </c>
      <c r="D1132" s="79">
        <v>2</v>
      </c>
      <c r="E1132" s="88"/>
    </row>
    <row r="1133" spans="1:5" x14ac:dyDescent="0.2">
      <c r="A1133" s="79" t="s">
        <v>7037</v>
      </c>
      <c r="B1133" s="79" t="s">
        <v>7038</v>
      </c>
      <c r="C1133" s="79">
        <v>3</v>
      </c>
      <c r="D1133" s="79">
        <v>1</v>
      </c>
      <c r="E1133" s="88"/>
    </row>
    <row r="1134" spans="1:5" x14ac:dyDescent="0.2">
      <c r="A1134" s="79" t="s">
        <v>4103</v>
      </c>
      <c r="B1134" s="79" t="s">
        <v>7039</v>
      </c>
      <c r="C1134" s="79">
        <v>2</v>
      </c>
      <c r="D1134" s="79">
        <v>0</v>
      </c>
      <c r="E1134" s="88"/>
    </row>
    <row r="1135" spans="1:5" x14ac:dyDescent="0.2">
      <c r="A1135" s="79" t="s">
        <v>7040</v>
      </c>
      <c r="B1135" s="79" t="s">
        <v>7041</v>
      </c>
      <c r="C1135" s="79">
        <v>2</v>
      </c>
      <c r="D1135" s="79">
        <v>0</v>
      </c>
      <c r="E1135" s="88"/>
    </row>
    <row r="1136" spans="1:5" x14ac:dyDescent="0.2">
      <c r="A1136" s="79" t="s">
        <v>7042</v>
      </c>
      <c r="B1136" s="79" t="s">
        <v>7043</v>
      </c>
      <c r="C1136" s="79">
        <v>14</v>
      </c>
      <c r="D1136" s="79">
        <v>3</v>
      </c>
      <c r="E1136" s="88"/>
    </row>
    <row r="1137" spans="1:5" x14ac:dyDescent="0.2">
      <c r="A1137" s="79" t="s">
        <v>4104</v>
      </c>
      <c r="B1137" s="79" t="s">
        <v>7044</v>
      </c>
      <c r="C1137" s="79">
        <v>7</v>
      </c>
      <c r="D1137" s="79">
        <v>5</v>
      </c>
      <c r="E1137" s="88"/>
    </row>
    <row r="1138" spans="1:5" x14ac:dyDescent="0.2">
      <c r="A1138" s="79" t="s">
        <v>4105</v>
      </c>
      <c r="B1138" s="79" t="s">
        <v>7045</v>
      </c>
      <c r="C1138" s="79">
        <v>8</v>
      </c>
      <c r="D1138" s="79">
        <v>5</v>
      </c>
      <c r="E1138" s="88"/>
    </row>
    <row r="1139" spans="1:5" x14ac:dyDescent="0.2">
      <c r="A1139" s="79" t="s">
        <v>4106</v>
      </c>
      <c r="B1139" s="79" t="s">
        <v>3534</v>
      </c>
      <c r="C1139" s="79">
        <v>7</v>
      </c>
      <c r="D1139" s="79">
        <v>0</v>
      </c>
      <c r="E1139" s="88"/>
    </row>
    <row r="1140" spans="1:5" x14ac:dyDescent="0.2">
      <c r="A1140" s="79" t="s">
        <v>4107</v>
      </c>
      <c r="B1140" s="79" t="s">
        <v>7046</v>
      </c>
      <c r="C1140" s="79">
        <v>7</v>
      </c>
      <c r="D1140" s="79">
        <v>0</v>
      </c>
      <c r="E1140" s="88"/>
    </row>
    <row r="1141" spans="1:5" x14ac:dyDescent="0.2">
      <c r="A1141" s="79" t="s">
        <v>4108</v>
      </c>
      <c r="B1141" s="79" t="s">
        <v>7047</v>
      </c>
      <c r="C1141" s="79">
        <v>4</v>
      </c>
      <c r="D1141" s="79">
        <v>2</v>
      </c>
      <c r="E1141" s="88"/>
    </row>
    <row r="1142" spans="1:5" x14ac:dyDescent="0.2">
      <c r="A1142" s="79" t="s">
        <v>4109</v>
      </c>
      <c r="B1142" s="79" t="s">
        <v>7048</v>
      </c>
      <c r="C1142" s="79">
        <v>3</v>
      </c>
      <c r="D1142" s="79">
        <v>1</v>
      </c>
      <c r="E1142" s="88"/>
    </row>
    <row r="1143" spans="1:5" x14ac:dyDescent="0.2">
      <c r="A1143" s="79" t="s">
        <v>4110</v>
      </c>
      <c r="B1143" s="79" t="s">
        <v>7049</v>
      </c>
      <c r="C1143" s="79">
        <v>5</v>
      </c>
      <c r="D1143" s="79">
        <v>2</v>
      </c>
      <c r="E1143" s="88"/>
    </row>
    <row r="1144" spans="1:5" x14ac:dyDescent="0.2">
      <c r="A1144" s="79" t="s">
        <v>7050</v>
      </c>
      <c r="B1144" s="79" t="s">
        <v>7051</v>
      </c>
      <c r="C1144" s="79">
        <v>17</v>
      </c>
      <c r="D1144" s="79">
        <v>0</v>
      </c>
      <c r="E1144" s="88"/>
    </row>
    <row r="1145" spans="1:5" x14ac:dyDescent="0.2">
      <c r="A1145" s="79" t="s">
        <v>7052</v>
      </c>
      <c r="B1145" s="79" t="s">
        <v>7053</v>
      </c>
      <c r="C1145" s="79">
        <v>17</v>
      </c>
      <c r="D1145" s="79">
        <v>2</v>
      </c>
      <c r="E1145" s="88"/>
    </row>
    <row r="1146" spans="1:5" x14ac:dyDescent="0.2">
      <c r="A1146" s="79" t="s">
        <v>7054</v>
      </c>
      <c r="B1146" s="79" t="s">
        <v>7055</v>
      </c>
      <c r="C1146" s="79">
        <v>13</v>
      </c>
      <c r="D1146" s="79">
        <v>4</v>
      </c>
      <c r="E1146" s="88"/>
    </row>
    <row r="1147" spans="1:5" x14ac:dyDescent="0.2">
      <c r="A1147" s="79" t="s">
        <v>7056</v>
      </c>
      <c r="B1147" s="79" t="s">
        <v>7057</v>
      </c>
      <c r="C1147" s="79">
        <v>6</v>
      </c>
      <c r="D1147" s="79">
        <v>4</v>
      </c>
      <c r="E1147" s="88"/>
    </row>
    <row r="1148" spans="1:5" x14ac:dyDescent="0.2">
      <c r="A1148" s="79" t="s">
        <v>4111</v>
      </c>
      <c r="B1148" s="79" t="s">
        <v>7058</v>
      </c>
      <c r="C1148" s="79">
        <v>9</v>
      </c>
      <c r="D1148" s="79">
        <v>2</v>
      </c>
      <c r="E1148" s="88"/>
    </row>
    <row r="1149" spans="1:5" x14ac:dyDescent="0.2">
      <c r="A1149" s="79" t="s">
        <v>4112</v>
      </c>
      <c r="B1149" s="79" t="s">
        <v>7059</v>
      </c>
      <c r="C1149" s="79">
        <v>10</v>
      </c>
      <c r="D1149" s="79">
        <v>2</v>
      </c>
      <c r="E1149" s="88"/>
    </row>
    <row r="1150" spans="1:5" x14ac:dyDescent="0.2">
      <c r="A1150" s="79" t="s">
        <v>7060</v>
      </c>
      <c r="B1150" s="79" t="s">
        <v>7061</v>
      </c>
      <c r="C1150" s="79">
        <v>14</v>
      </c>
      <c r="D1150" s="79">
        <v>2</v>
      </c>
      <c r="E1150" s="88"/>
    </row>
    <row r="1151" spans="1:5" x14ac:dyDescent="0.2">
      <c r="A1151" s="79" t="s">
        <v>7062</v>
      </c>
      <c r="B1151" s="79" t="s">
        <v>7063</v>
      </c>
      <c r="C1151" s="79">
        <v>10</v>
      </c>
      <c r="D1151" s="79">
        <v>2</v>
      </c>
      <c r="E1151" s="88"/>
    </row>
    <row r="1152" spans="1:5" x14ac:dyDescent="0.2">
      <c r="A1152" s="79" t="s">
        <v>4113</v>
      </c>
      <c r="B1152" s="79" t="s">
        <v>4114</v>
      </c>
      <c r="C1152" s="79">
        <v>19</v>
      </c>
      <c r="D1152" s="79">
        <v>10</v>
      </c>
      <c r="E1152" s="88"/>
    </row>
    <row r="1153" spans="1:5" x14ac:dyDescent="0.2">
      <c r="A1153" s="79" t="s">
        <v>4115</v>
      </c>
      <c r="B1153" s="79" t="s">
        <v>4116</v>
      </c>
      <c r="C1153" s="79">
        <v>32</v>
      </c>
      <c r="D1153" s="79">
        <v>15</v>
      </c>
      <c r="E1153" s="88"/>
    </row>
    <row r="1154" spans="1:5" x14ac:dyDescent="0.2">
      <c r="A1154" s="79" t="s">
        <v>4117</v>
      </c>
      <c r="B1154" s="79" t="s">
        <v>4118</v>
      </c>
      <c r="C1154" s="79">
        <v>55</v>
      </c>
      <c r="D1154" s="79">
        <v>25</v>
      </c>
      <c r="E1154" s="88"/>
    </row>
    <row r="1155" spans="1:5" x14ac:dyDescent="0.2">
      <c r="A1155" s="79" t="s">
        <v>4119</v>
      </c>
      <c r="B1155" s="79" t="s">
        <v>4120</v>
      </c>
      <c r="C1155" s="79">
        <v>21</v>
      </c>
      <c r="D1155" s="79">
        <v>3</v>
      </c>
      <c r="E1155" s="88"/>
    </row>
    <row r="1156" spans="1:5" x14ac:dyDescent="0.2">
      <c r="A1156" s="79" t="s">
        <v>7064</v>
      </c>
      <c r="B1156" s="79" t="s">
        <v>7065</v>
      </c>
      <c r="C1156" s="79">
        <v>2</v>
      </c>
      <c r="D1156" s="79">
        <v>0</v>
      </c>
      <c r="E1156" s="88"/>
    </row>
    <row r="1157" spans="1:5" x14ac:dyDescent="0.2">
      <c r="A1157" s="79" t="s">
        <v>7066</v>
      </c>
      <c r="B1157" s="79" t="s">
        <v>7067</v>
      </c>
      <c r="C1157" s="79">
        <v>7</v>
      </c>
      <c r="D1157" s="79">
        <v>2</v>
      </c>
      <c r="E1157" s="88"/>
    </row>
    <row r="1158" spans="1:5" x14ac:dyDescent="0.2">
      <c r="A1158" s="79" t="s">
        <v>7068</v>
      </c>
      <c r="B1158" s="79" t="s">
        <v>7069</v>
      </c>
      <c r="C1158" s="79">
        <v>3</v>
      </c>
      <c r="D1158" s="79">
        <v>0</v>
      </c>
      <c r="E1158" s="88"/>
    </row>
    <row r="1159" spans="1:5" x14ac:dyDescent="0.2">
      <c r="A1159" s="79" t="s">
        <v>7070</v>
      </c>
      <c r="B1159" s="79" t="s">
        <v>3535</v>
      </c>
      <c r="C1159" s="79">
        <v>6</v>
      </c>
      <c r="D1159" s="79">
        <v>2</v>
      </c>
      <c r="E1159" s="88"/>
    </row>
    <row r="1160" spans="1:5" x14ac:dyDescent="0.2">
      <c r="A1160" s="79" t="s">
        <v>4121</v>
      </c>
      <c r="B1160" s="79" t="s">
        <v>7071</v>
      </c>
      <c r="C1160" s="79">
        <v>2</v>
      </c>
      <c r="D1160" s="79">
        <v>0</v>
      </c>
      <c r="E1160" s="88"/>
    </row>
    <row r="1161" spans="1:5" x14ac:dyDescent="0.2">
      <c r="A1161" s="79" t="s">
        <v>4122</v>
      </c>
      <c r="B1161" s="79" t="s">
        <v>7072</v>
      </c>
      <c r="C1161" s="79">
        <v>7</v>
      </c>
      <c r="D1161" s="79">
        <v>2</v>
      </c>
      <c r="E1161" s="88"/>
    </row>
    <row r="1162" spans="1:5" x14ac:dyDescent="0.2">
      <c r="A1162" s="79" t="s">
        <v>4123</v>
      </c>
      <c r="B1162" s="79" t="s">
        <v>7073</v>
      </c>
      <c r="C1162" s="79">
        <v>5</v>
      </c>
      <c r="D1162" s="79">
        <v>2</v>
      </c>
      <c r="E1162" s="88"/>
    </row>
    <row r="1163" spans="1:5" x14ac:dyDescent="0.2">
      <c r="A1163" s="79" t="s">
        <v>4124</v>
      </c>
      <c r="B1163" s="79" t="s">
        <v>7074</v>
      </c>
      <c r="C1163" s="79">
        <v>3</v>
      </c>
      <c r="D1163" s="79">
        <v>0</v>
      </c>
      <c r="E1163" s="88"/>
    </row>
    <row r="1164" spans="1:5" x14ac:dyDescent="0.2">
      <c r="A1164" s="79" t="s">
        <v>4125</v>
      </c>
      <c r="B1164" s="79" t="s">
        <v>4126</v>
      </c>
      <c r="C1164" s="79">
        <v>11</v>
      </c>
      <c r="D1164" s="79">
        <v>4</v>
      </c>
      <c r="E1164" s="88"/>
    </row>
    <row r="1165" spans="1:5" x14ac:dyDescent="0.2">
      <c r="A1165" s="79" t="s">
        <v>4127</v>
      </c>
      <c r="B1165" s="79" t="s">
        <v>4128</v>
      </c>
      <c r="C1165" s="79">
        <v>21</v>
      </c>
      <c r="D1165" s="79">
        <v>5</v>
      </c>
      <c r="E1165" s="88"/>
    </row>
    <row r="1166" spans="1:5" x14ac:dyDescent="0.2">
      <c r="A1166" s="79" t="s">
        <v>7075</v>
      </c>
      <c r="B1166" s="79" t="s">
        <v>7076</v>
      </c>
      <c r="C1166" s="79">
        <v>2</v>
      </c>
      <c r="D1166" s="79">
        <v>1</v>
      </c>
      <c r="E1166" s="88"/>
    </row>
    <row r="1167" spans="1:5" x14ac:dyDescent="0.2">
      <c r="A1167" s="79" t="s">
        <v>7077</v>
      </c>
      <c r="B1167" s="79" t="s">
        <v>7078</v>
      </c>
      <c r="C1167" s="79">
        <v>17</v>
      </c>
      <c r="D1167" s="79">
        <v>5</v>
      </c>
      <c r="E1167" s="88"/>
    </row>
    <row r="1168" spans="1:5" x14ac:dyDescent="0.2">
      <c r="A1168" s="79" t="s">
        <v>4129</v>
      </c>
      <c r="B1168" s="79" t="s">
        <v>7079</v>
      </c>
      <c r="C1168" s="79">
        <v>31</v>
      </c>
      <c r="D1168" s="79">
        <v>5</v>
      </c>
      <c r="E1168" s="88"/>
    </row>
    <row r="1169" spans="1:5" x14ac:dyDescent="0.2">
      <c r="A1169" s="79" t="s">
        <v>4130</v>
      </c>
      <c r="B1169" s="79" t="s">
        <v>7080</v>
      </c>
      <c r="C1169" s="79">
        <v>3</v>
      </c>
      <c r="D1169" s="79">
        <v>1</v>
      </c>
      <c r="E1169" s="88"/>
    </row>
    <row r="1170" spans="1:5" x14ac:dyDescent="0.2">
      <c r="A1170" s="79" t="s">
        <v>4131</v>
      </c>
      <c r="B1170" s="79" t="s">
        <v>3536</v>
      </c>
      <c r="C1170" s="79">
        <v>2</v>
      </c>
      <c r="D1170" s="79">
        <v>0</v>
      </c>
      <c r="E1170" s="88"/>
    </row>
    <row r="1171" spans="1:5" x14ac:dyDescent="0.2">
      <c r="A1171" s="79" t="s">
        <v>7081</v>
      </c>
      <c r="B1171" s="79" t="s">
        <v>4132</v>
      </c>
      <c r="C1171" s="79">
        <v>12</v>
      </c>
      <c r="D1171" s="79">
        <v>4</v>
      </c>
      <c r="E1171" s="88"/>
    </row>
    <row r="1172" spans="1:5" x14ac:dyDescent="0.2">
      <c r="A1172" s="79" t="s">
        <v>7082</v>
      </c>
      <c r="B1172" s="79" t="s">
        <v>7083</v>
      </c>
      <c r="C1172" s="79">
        <v>7</v>
      </c>
      <c r="D1172" s="79">
        <v>10</v>
      </c>
      <c r="E1172" s="88"/>
    </row>
    <row r="1173" spans="1:5" x14ac:dyDescent="0.2">
      <c r="A1173" s="79" t="s">
        <v>7084</v>
      </c>
      <c r="B1173" s="79" t="s">
        <v>7085</v>
      </c>
      <c r="C1173" s="79">
        <v>0</v>
      </c>
      <c r="D1173" s="79">
        <v>15</v>
      </c>
      <c r="E1173" s="88"/>
    </row>
    <row r="1174" spans="1:5" x14ac:dyDescent="0.2">
      <c r="A1174" s="79" t="s">
        <v>7086</v>
      </c>
      <c r="B1174" s="79" t="s">
        <v>7087</v>
      </c>
      <c r="C1174" s="79">
        <v>3</v>
      </c>
      <c r="D1174" s="79">
        <v>2</v>
      </c>
      <c r="E1174" s="88"/>
    </row>
    <row r="1175" spans="1:5" x14ac:dyDescent="0.2">
      <c r="A1175" s="79" t="s">
        <v>7088</v>
      </c>
      <c r="B1175" s="79" t="s">
        <v>7089</v>
      </c>
      <c r="C1175" s="79">
        <v>6</v>
      </c>
      <c r="D1175" s="79">
        <v>2</v>
      </c>
      <c r="E1175" s="88"/>
    </row>
    <row r="1176" spans="1:5" x14ac:dyDescent="0.2">
      <c r="A1176" s="79" t="s">
        <v>4133</v>
      </c>
      <c r="B1176" s="79" t="s">
        <v>4134</v>
      </c>
      <c r="C1176" s="79">
        <v>57</v>
      </c>
      <c r="D1176" s="79">
        <v>15</v>
      </c>
      <c r="E1176" s="88"/>
    </row>
    <row r="1177" spans="1:5" x14ac:dyDescent="0.2">
      <c r="A1177" s="79" t="s">
        <v>4135</v>
      </c>
      <c r="B1177" s="79" t="s">
        <v>7090</v>
      </c>
      <c r="C1177" s="79">
        <v>39</v>
      </c>
      <c r="D1177" s="79">
        <v>5</v>
      </c>
      <c r="E1177" s="88"/>
    </row>
    <row r="1178" spans="1:5" x14ac:dyDescent="0.2">
      <c r="A1178" s="79" t="s">
        <v>7091</v>
      </c>
      <c r="B1178" s="79" t="s">
        <v>7092</v>
      </c>
      <c r="C1178" s="79">
        <v>21</v>
      </c>
      <c r="D1178" s="79">
        <v>5</v>
      </c>
      <c r="E1178" s="88"/>
    </row>
    <row r="1179" spans="1:5" x14ac:dyDescent="0.2">
      <c r="A1179" s="79" t="s">
        <v>4136</v>
      </c>
      <c r="B1179" s="79" t="s">
        <v>7093</v>
      </c>
      <c r="C1179" s="79">
        <v>16</v>
      </c>
      <c r="D1179" s="79">
        <v>2</v>
      </c>
      <c r="E1179" s="88"/>
    </row>
    <row r="1180" spans="1:5" x14ac:dyDescent="0.2">
      <c r="A1180" s="79" t="s">
        <v>4137</v>
      </c>
      <c r="B1180" s="79" t="s">
        <v>7094</v>
      </c>
      <c r="C1180" s="79">
        <v>4</v>
      </c>
      <c r="D1180" s="79">
        <v>2</v>
      </c>
      <c r="E1180" s="88"/>
    </row>
    <row r="1181" spans="1:5" x14ac:dyDescent="0.2">
      <c r="A1181" s="79" t="s">
        <v>4138</v>
      </c>
      <c r="B1181" s="79" t="s">
        <v>7095</v>
      </c>
      <c r="C1181" s="79">
        <v>5</v>
      </c>
      <c r="D1181" s="79">
        <v>3</v>
      </c>
      <c r="E1181" s="88"/>
    </row>
    <row r="1182" spans="1:5" x14ac:dyDescent="0.2">
      <c r="A1182" s="79" t="s">
        <v>4139</v>
      </c>
      <c r="B1182" s="79" t="s">
        <v>4140</v>
      </c>
      <c r="C1182" s="79">
        <v>24</v>
      </c>
      <c r="D1182" s="79">
        <v>10</v>
      </c>
      <c r="E1182" s="88"/>
    </row>
    <row r="1183" spans="1:5" x14ac:dyDescent="0.2">
      <c r="A1183" s="79" t="s">
        <v>4141</v>
      </c>
      <c r="B1183" s="79" t="s">
        <v>4142</v>
      </c>
      <c r="C1183" s="79">
        <v>15</v>
      </c>
      <c r="D1183" s="79">
        <v>5</v>
      </c>
      <c r="E1183" s="88"/>
    </row>
    <row r="1184" spans="1:5" x14ac:dyDescent="0.2">
      <c r="A1184" s="79" t="s">
        <v>4143</v>
      </c>
      <c r="B1184" s="79" t="s">
        <v>4144</v>
      </c>
      <c r="C1184" s="79">
        <v>16</v>
      </c>
      <c r="D1184" s="79">
        <v>10</v>
      </c>
      <c r="E1184" s="88"/>
    </row>
    <row r="1185" spans="1:5" x14ac:dyDescent="0.2">
      <c r="A1185" s="79" t="s">
        <v>4145</v>
      </c>
      <c r="B1185" s="79" t="s">
        <v>4146</v>
      </c>
      <c r="C1185" s="79">
        <v>6</v>
      </c>
      <c r="D1185" s="79">
        <v>2</v>
      </c>
      <c r="E1185" s="88"/>
    </row>
    <row r="1186" spans="1:5" x14ac:dyDescent="0.2">
      <c r="A1186" s="79" t="s">
        <v>4147</v>
      </c>
      <c r="B1186" s="79" t="s">
        <v>4148</v>
      </c>
      <c r="C1186" s="79">
        <v>5</v>
      </c>
      <c r="D1186" s="79">
        <v>3</v>
      </c>
      <c r="E1186" s="88"/>
    </row>
    <row r="1187" spans="1:5" x14ac:dyDescent="0.2">
      <c r="A1187" s="79" t="s">
        <v>4149</v>
      </c>
      <c r="B1187" s="79" t="s">
        <v>7096</v>
      </c>
      <c r="C1187" s="79">
        <v>29</v>
      </c>
      <c r="D1187" s="79">
        <v>0</v>
      </c>
      <c r="E1187" s="88"/>
    </row>
    <row r="1188" spans="1:5" x14ac:dyDescent="0.2">
      <c r="A1188" s="79" t="s">
        <v>4150</v>
      </c>
      <c r="B1188" s="79" t="s">
        <v>3537</v>
      </c>
      <c r="C1188" s="79">
        <v>31</v>
      </c>
      <c r="D1188" s="79">
        <v>8</v>
      </c>
      <c r="E1188" s="88"/>
    </row>
    <row r="1189" spans="1:5" x14ac:dyDescent="0.2">
      <c r="A1189" s="79" t="s">
        <v>4151</v>
      </c>
      <c r="B1189" s="79" t="s">
        <v>7097</v>
      </c>
      <c r="C1189" s="79">
        <v>14</v>
      </c>
      <c r="D1189" s="79">
        <v>2</v>
      </c>
      <c r="E1189" s="88"/>
    </row>
    <row r="1190" spans="1:5" x14ac:dyDescent="0.2">
      <c r="A1190" s="79" t="s">
        <v>4152</v>
      </c>
      <c r="B1190" s="79" t="s">
        <v>7098</v>
      </c>
      <c r="C1190" s="79">
        <v>7</v>
      </c>
      <c r="D1190" s="79">
        <v>0</v>
      </c>
      <c r="E1190" s="88"/>
    </row>
    <row r="1191" spans="1:5" x14ac:dyDescent="0.2">
      <c r="A1191" s="79" t="s">
        <v>4153</v>
      </c>
      <c r="B1191" s="79" t="s">
        <v>7099</v>
      </c>
      <c r="C1191" s="79">
        <v>3</v>
      </c>
      <c r="D1191" s="79">
        <v>2</v>
      </c>
      <c r="E1191" s="88"/>
    </row>
    <row r="1192" spans="1:5" x14ac:dyDescent="0.2">
      <c r="A1192" s="79" t="s">
        <v>4154</v>
      </c>
      <c r="B1192" s="79" t="s">
        <v>7100</v>
      </c>
      <c r="C1192" s="79">
        <v>6</v>
      </c>
      <c r="D1192" s="79">
        <v>3</v>
      </c>
      <c r="E1192" s="88"/>
    </row>
    <row r="1193" spans="1:5" x14ac:dyDescent="0.2">
      <c r="A1193" s="79" t="s">
        <v>4155</v>
      </c>
      <c r="B1193" s="79" t="s">
        <v>7101</v>
      </c>
      <c r="C1193" s="79">
        <v>18</v>
      </c>
      <c r="D1193" s="79">
        <v>6</v>
      </c>
      <c r="E1193" s="88"/>
    </row>
    <row r="1194" spans="1:5" x14ac:dyDescent="0.2">
      <c r="A1194" s="79" t="s">
        <v>4156</v>
      </c>
      <c r="B1194" s="79" t="s">
        <v>7102</v>
      </c>
      <c r="C1194" s="79">
        <v>11</v>
      </c>
      <c r="D1194" s="79">
        <v>5</v>
      </c>
      <c r="E1194" s="88"/>
    </row>
    <row r="1195" spans="1:5" x14ac:dyDescent="0.2">
      <c r="A1195" s="79" t="s">
        <v>4157</v>
      </c>
      <c r="B1195" s="79" t="s">
        <v>7103</v>
      </c>
      <c r="C1195" s="79">
        <v>9</v>
      </c>
      <c r="D1195" s="79">
        <v>5</v>
      </c>
      <c r="E1195" s="88"/>
    </row>
    <row r="1196" spans="1:5" x14ac:dyDescent="0.2">
      <c r="A1196" s="79" t="s">
        <v>4158</v>
      </c>
      <c r="B1196" s="79" t="s">
        <v>7104</v>
      </c>
      <c r="C1196" s="79">
        <v>15</v>
      </c>
      <c r="D1196" s="79">
        <v>5</v>
      </c>
      <c r="E1196" s="88"/>
    </row>
    <row r="1197" spans="1:5" x14ac:dyDescent="0.2">
      <c r="A1197" s="79" t="s">
        <v>4159</v>
      </c>
      <c r="B1197" s="79" t="s">
        <v>7105</v>
      </c>
      <c r="C1197" s="79">
        <v>7</v>
      </c>
      <c r="D1197" s="79">
        <v>4</v>
      </c>
      <c r="E1197" s="88"/>
    </row>
    <row r="1198" spans="1:5" x14ac:dyDescent="0.2">
      <c r="A1198" s="79" t="s">
        <v>4160</v>
      </c>
      <c r="B1198" s="79" t="s">
        <v>7106</v>
      </c>
      <c r="C1198" s="79">
        <v>6</v>
      </c>
      <c r="D1198" s="79">
        <v>4</v>
      </c>
      <c r="E1198" s="88"/>
    </row>
    <row r="1199" spans="1:5" x14ac:dyDescent="0.2">
      <c r="A1199" s="79" t="s">
        <v>4161</v>
      </c>
      <c r="B1199" s="79" t="s">
        <v>3538</v>
      </c>
      <c r="C1199" s="79">
        <v>12</v>
      </c>
      <c r="D1199" s="79">
        <v>5</v>
      </c>
      <c r="E1199" s="88"/>
    </row>
    <row r="1200" spans="1:5" x14ac:dyDescent="0.2">
      <c r="A1200" s="79" t="s">
        <v>4162</v>
      </c>
      <c r="B1200" s="79" t="s">
        <v>4163</v>
      </c>
      <c r="C1200" s="79">
        <v>44</v>
      </c>
      <c r="D1200" s="79">
        <v>5</v>
      </c>
      <c r="E1200" s="88"/>
    </row>
    <row r="1201" spans="1:5" x14ac:dyDescent="0.2">
      <c r="A1201" s="79" t="s">
        <v>4164</v>
      </c>
      <c r="B1201" s="79" t="s">
        <v>4165</v>
      </c>
      <c r="C1201" s="79">
        <v>14</v>
      </c>
      <c r="D1201" s="79">
        <v>2</v>
      </c>
      <c r="E1201" s="88"/>
    </row>
    <row r="1202" spans="1:5" x14ac:dyDescent="0.2">
      <c r="A1202" s="79" t="s">
        <v>4166</v>
      </c>
      <c r="B1202" s="79" t="s">
        <v>7107</v>
      </c>
      <c r="C1202" s="79">
        <v>3</v>
      </c>
      <c r="D1202" s="79">
        <v>0</v>
      </c>
      <c r="E1202" s="88"/>
    </row>
    <row r="1203" spans="1:5" x14ac:dyDescent="0.2">
      <c r="A1203" s="79" t="s">
        <v>4167</v>
      </c>
      <c r="B1203" s="79" t="s">
        <v>7108</v>
      </c>
      <c r="C1203" s="79">
        <v>2</v>
      </c>
      <c r="D1203" s="79">
        <v>0</v>
      </c>
      <c r="E1203" s="88"/>
    </row>
    <row r="1204" spans="1:5" x14ac:dyDescent="0.2">
      <c r="A1204" s="79" t="s">
        <v>4168</v>
      </c>
      <c r="B1204" s="79" t="s">
        <v>7109</v>
      </c>
      <c r="C1204" s="79">
        <v>1</v>
      </c>
      <c r="D1204" s="79">
        <v>0</v>
      </c>
      <c r="E1204" s="88"/>
    </row>
    <row r="1205" spans="1:5" x14ac:dyDescent="0.2">
      <c r="A1205" s="79" t="s">
        <v>4169</v>
      </c>
      <c r="B1205" s="79" t="s">
        <v>7110</v>
      </c>
      <c r="C1205" s="79">
        <v>4</v>
      </c>
      <c r="D1205" s="79">
        <v>0</v>
      </c>
      <c r="E1205" s="88"/>
    </row>
    <row r="1206" spans="1:5" x14ac:dyDescent="0.2">
      <c r="A1206" s="79" t="s">
        <v>4170</v>
      </c>
      <c r="B1206" s="79" t="s">
        <v>7111</v>
      </c>
      <c r="C1206" s="79">
        <v>11</v>
      </c>
      <c r="D1206" s="79">
        <v>0</v>
      </c>
      <c r="E1206" s="88"/>
    </row>
    <row r="1207" spans="1:5" x14ac:dyDescent="0.2">
      <c r="A1207" s="79" t="s">
        <v>348</v>
      </c>
      <c r="B1207" s="79" t="s">
        <v>7112</v>
      </c>
      <c r="C1207" s="79">
        <v>232</v>
      </c>
      <c r="D1207" s="79">
        <v>30</v>
      </c>
      <c r="E1207" s="88"/>
    </row>
    <row r="1208" spans="1:5" x14ac:dyDescent="0.2">
      <c r="A1208" s="79" t="s">
        <v>349</v>
      </c>
      <c r="B1208" s="79" t="s">
        <v>7113</v>
      </c>
      <c r="C1208" s="79">
        <v>439</v>
      </c>
      <c r="D1208" s="79">
        <v>150</v>
      </c>
      <c r="E1208" s="88"/>
    </row>
    <row r="1209" spans="1:5" x14ac:dyDescent="0.2">
      <c r="A1209" s="79" t="s">
        <v>350</v>
      </c>
      <c r="B1209" s="79" t="s">
        <v>7114</v>
      </c>
      <c r="C1209" s="79">
        <v>424</v>
      </c>
      <c r="D1209" s="79">
        <v>150</v>
      </c>
      <c r="E1209" s="88"/>
    </row>
    <row r="1210" spans="1:5" x14ac:dyDescent="0.2">
      <c r="A1210" s="79" t="s">
        <v>351</v>
      </c>
      <c r="B1210" s="79" t="s">
        <v>7115</v>
      </c>
      <c r="C1210" s="79">
        <v>389</v>
      </c>
      <c r="D1210" s="79">
        <v>180</v>
      </c>
      <c r="E1210" s="88"/>
    </row>
    <row r="1211" spans="1:5" x14ac:dyDescent="0.2">
      <c r="A1211" s="79" t="s">
        <v>352</v>
      </c>
      <c r="B1211" s="79" t="s">
        <v>7116</v>
      </c>
      <c r="C1211" s="79">
        <v>168</v>
      </c>
      <c r="D1211" s="79">
        <v>100</v>
      </c>
      <c r="E1211" s="88"/>
    </row>
    <row r="1212" spans="1:5" x14ac:dyDescent="0.2">
      <c r="A1212" s="79" t="s">
        <v>353</v>
      </c>
      <c r="B1212" s="79" t="s">
        <v>7117</v>
      </c>
      <c r="C1212" s="79">
        <v>487</v>
      </c>
      <c r="D1212" s="79">
        <v>300</v>
      </c>
      <c r="E1212" s="88"/>
    </row>
    <row r="1213" spans="1:5" x14ac:dyDescent="0.2">
      <c r="A1213" s="79" t="s">
        <v>354</v>
      </c>
      <c r="B1213" s="79" t="s">
        <v>7118</v>
      </c>
      <c r="C1213" s="79">
        <v>181</v>
      </c>
      <c r="D1213" s="79">
        <v>300</v>
      </c>
      <c r="E1213" s="88"/>
    </row>
    <row r="1214" spans="1:5" x14ac:dyDescent="0.2">
      <c r="A1214" s="79" t="s">
        <v>355</v>
      </c>
      <c r="B1214" s="79" t="s">
        <v>7119</v>
      </c>
      <c r="C1214" s="79">
        <v>310</v>
      </c>
      <c r="D1214" s="79">
        <v>100</v>
      </c>
      <c r="E1214" s="88"/>
    </row>
    <row r="1215" spans="1:5" x14ac:dyDescent="0.2">
      <c r="A1215" s="79" t="s">
        <v>7120</v>
      </c>
      <c r="B1215" s="79" t="s">
        <v>7121</v>
      </c>
      <c r="C1215" s="79">
        <v>0</v>
      </c>
      <c r="D1215" s="79">
        <v>0</v>
      </c>
      <c r="E1215" s="88"/>
    </row>
    <row r="1216" spans="1:5" x14ac:dyDescent="0.2">
      <c r="A1216" s="79" t="s">
        <v>7122</v>
      </c>
      <c r="B1216" s="79" t="s">
        <v>7123</v>
      </c>
      <c r="C1216" s="79">
        <v>0</v>
      </c>
      <c r="D1216" s="79">
        <v>0</v>
      </c>
      <c r="E1216" s="88"/>
    </row>
    <row r="1217" spans="1:5" x14ac:dyDescent="0.2">
      <c r="A1217" s="79" t="s">
        <v>7124</v>
      </c>
      <c r="B1217" s="79" t="s">
        <v>3539</v>
      </c>
      <c r="C1217" s="79">
        <v>10</v>
      </c>
      <c r="D1217" s="79">
        <v>0</v>
      </c>
      <c r="E1217" s="88"/>
    </row>
    <row r="1218" spans="1:5" x14ac:dyDescent="0.2">
      <c r="A1218" s="79" t="s">
        <v>4171</v>
      </c>
      <c r="B1218" s="79" t="s">
        <v>4172</v>
      </c>
      <c r="C1218" s="79">
        <v>5</v>
      </c>
      <c r="D1218" s="79">
        <v>0</v>
      </c>
      <c r="E1218" s="88"/>
    </row>
    <row r="1219" spans="1:5" x14ac:dyDescent="0.2">
      <c r="A1219" s="79" t="s">
        <v>4173</v>
      </c>
      <c r="B1219" s="79" t="s">
        <v>7125</v>
      </c>
      <c r="C1219" s="79">
        <v>3</v>
      </c>
      <c r="D1219" s="79">
        <v>0</v>
      </c>
      <c r="E1219" s="88"/>
    </row>
    <row r="1220" spans="1:5" x14ac:dyDescent="0.2">
      <c r="A1220" s="79" t="s">
        <v>4174</v>
      </c>
      <c r="B1220" s="79" t="s">
        <v>7126</v>
      </c>
      <c r="C1220" s="79">
        <v>31</v>
      </c>
      <c r="D1220" s="79">
        <v>0</v>
      </c>
      <c r="E1220" s="88"/>
    </row>
    <row r="1221" spans="1:5" x14ac:dyDescent="0.2">
      <c r="A1221" s="79" t="s">
        <v>4175</v>
      </c>
      <c r="B1221" s="79" t="s">
        <v>7127</v>
      </c>
      <c r="C1221" s="79">
        <v>8</v>
      </c>
      <c r="D1221" s="79">
        <v>4</v>
      </c>
      <c r="E1221" s="88"/>
    </row>
    <row r="1222" spans="1:5" x14ac:dyDescent="0.2">
      <c r="A1222" s="79" t="s">
        <v>4176</v>
      </c>
      <c r="B1222" s="79" t="s">
        <v>7128</v>
      </c>
      <c r="C1222" s="79">
        <v>8</v>
      </c>
      <c r="D1222" s="79">
        <v>4</v>
      </c>
      <c r="E1222" s="88"/>
    </row>
    <row r="1223" spans="1:5" x14ac:dyDescent="0.2">
      <c r="A1223" s="79" t="s">
        <v>4177</v>
      </c>
      <c r="B1223" s="79" t="s">
        <v>4178</v>
      </c>
      <c r="C1223" s="79">
        <v>7</v>
      </c>
      <c r="D1223" s="79">
        <v>2</v>
      </c>
      <c r="E1223" s="88"/>
    </row>
    <row r="1224" spans="1:5" x14ac:dyDescent="0.2">
      <c r="A1224" s="79" t="s">
        <v>4179</v>
      </c>
      <c r="B1224" s="79" t="s">
        <v>4180</v>
      </c>
      <c r="C1224" s="79">
        <v>4</v>
      </c>
      <c r="D1224" s="79">
        <v>0</v>
      </c>
      <c r="E1224" s="88"/>
    </row>
    <row r="1225" spans="1:5" x14ac:dyDescent="0.2">
      <c r="A1225" s="79" t="s">
        <v>4181</v>
      </c>
      <c r="B1225" s="79" t="s">
        <v>7129</v>
      </c>
      <c r="C1225" s="79">
        <v>1</v>
      </c>
      <c r="D1225" s="79">
        <v>0</v>
      </c>
      <c r="E1225" s="88"/>
    </row>
    <row r="1226" spans="1:5" x14ac:dyDescent="0.2">
      <c r="A1226" s="79" t="s">
        <v>4182</v>
      </c>
      <c r="B1226" s="79" t="s">
        <v>7130</v>
      </c>
      <c r="C1226" s="79">
        <v>2</v>
      </c>
      <c r="D1226" s="79">
        <v>0</v>
      </c>
      <c r="E1226" s="88"/>
    </row>
    <row r="1227" spans="1:5" x14ac:dyDescent="0.2">
      <c r="A1227" s="79" t="s">
        <v>4183</v>
      </c>
      <c r="B1227" s="79" t="s">
        <v>4184</v>
      </c>
      <c r="C1227" s="79">
        <v>9</v>
      </c>
      <c r="D1227" s="79">
        <v>0</v>
      </c>
      <c r="E1227" s="88"/>
    </row>
    <row r="1228" spans="1:5" x14ac:dyDescent="0.2">
      <c r="A1228" s="79" t="s">
        <v>4185</v>
      </c>
      <c r="B1228" s="79" t="s">
        <v>7131</v>
      </c>
      <c r="C1228" s="79">
        <v>9</v>
      </c>
      <c r="D1228" s="79">
        <v>5</v>
      </c>
      <c r="E1228" s="88"/>
    </row>
    <row r="1229" spans="1:5" x14ac:dyDescent="0.2">
      <c r="A1229" s="79" t="s">
        <v>4186</v>
      </c>
      <c r="B1229" s="79" t="s">
        <v>7132</v>
      </c>
      <c r="C1229" s="79">
        <v>6</v>
      </c>
      <c r="D1229" s="79">
        <v>2</v>
      </c>
      <c r="E1229" s="88"/>
    </row>
    <row r="1230" spans="1:5" x14ac:dyDescent="0.2">
      <c r="A1230" s="79" t="s">
        <v>4187</v>
      </c>
      <c r="B1230" s="79" t="s">
        <v>7133</v>
      </c>
      <c r="C1230" s="79">
        <v>36</v>
      </c>
      <c r="D1230" s="79">
        <v>5</v>
      </c>
      <c r="E1230" s="88"/>
    </row>
    <row r="1231" spans="1:5" x14ac:dyDescent="0.2">
      <c r="A1231" s="79" t="s">
        <v>4188</v>
      </c>
      <c r="B1231" s="79" t="s">
        <v>7134</v>
      </c>
      <c r="C1231" s="79">
        <v>31</v>
      </c>
      <c r="D1231" s="79">
        <v>5</v>
      </c>
      <c r="E1231" s="88"/>
    </row>
    <row r="1232" spans="1:5" x14ac:dyDescent="0.2">
      <c r="A1232" s="79" t="s">
        <v>4189</v>
      </c>
      <c r="B1232" s="79" t="s">
        <v>4190</v>
      </c>
      <c r="C1232" s="79">
        <v>5</v>
      </c>
      <c r="D1232" s="79">
        <v>0</v>
      </c>
      <c r="E1232" s="88"/>
    </row>
    <row r="1233" spans="1:5" x14ac:dyDescent="0.2">
      <c r="A1233" s="79" t="s">
        <v>4191</v>
      </c>
      <c r="B1233" s="79" t="s">
        <v>4192</v>
      </c>
      <c r="C1233" s="79">
        <v>4</v>
      </c>
      <c r="D1233" s="79">
        <v>0</v>
      </c>
      <c r="E1233" s="88"/>
    </row>
    <row r="1234" spans="1:5" x14ac:dyDescent="0.2">
      <c r="A1234" s="79" t="s">
        <v>4193</v>
      </c>
      <c r="B1234" s="79" t="s">
        <v>4194</v>
      </c>
      <c r="C1234" s="79">
        <v>8</v>
      </c>
      <c r="D1234" s="79">
        <v>0</v>
      </c>
      <c r="E1234" s="88"/>
    </row>
    <row r="1235" spans="1:5" x14ac:dyDescent="0.2">
      <c r="A1235" s="79" t="s">
        <v>4195</v>
      </c>
      <c r="B1235" s="79" t="s">
        <v>4196</v>
      </c>
      <c r="C1235" s="79">
        <v>12</v>
      </c>
      <c r="D1235" s="79">
        <v>5</v>
      </c>
      <c r="E1235" s="88"/>
    </row>
    <row r="1236" spans="1:5" x14ac:dyDescent="0.2">
      <c r="A1236" s="79" t="s">
        <v>4197</v>
      </c>
      <c r="B1236" s="79" t="s">
        <v>4198</v>
      </c>
      <c r="C1236" s="79">
        <v>14</v>
      </c>
      <c r="D1236" s="79">
        <v>5</v>
      </c>
      <c r="E1236" s="88"/>
    </row>
    <row r="1237" spans="1:5" x14ac:dyDescent="0.2">
      <c r="A1237" s="79" t="s">
        <v>4199</v>
      </c>
      <c r="B1237" s="79" t="s">
        <v>7135</v>
      </c>
      <c r="C1237" s="79">
        <v>16</v>
      </c>
      <c r="D1237" s="79">
        <v>5</v>
      </c>
      <c r="E1237" s="88"/>
    </row>
    <row r="1238" spans="1:5" x14ac:dyDescent="0.2">
      <c r="A1238" s="79" t="s">
        <v>4200</v>
      </c>
      <c r="B1238" s="79" t="s">
        <v>7136</v>
      </c>
      <c r="C1238" s="79">
        <v>21</v>
      </c>
      <c r="D1238" s="79">
        <v>2</v>
      </c>
      <c r="E1238" s="88"/>
    </row>
    <row r="1239" spans="1:5" x14ac:dyDescent="0.2">
      <c r="A1239" s="79" t="s">
        <v>4201</v>
      </c>
      <c r="B1239" s="79" t="s">
        <v>4202</v>
      </c>
      <c r="C1239" s="79">
        <v>3</v>
      </c>
      <c r="D1239" s="79">
        <v>0</v>
      </c>
      <c r="E1239" s="88"/>
    </row>
    <row r="1240" spans="1:5" x14ac:dyDescent="0.2">
      <c r="A1240" s="79" t="s">
        <v>4203</v>
      </c>
      <c r="B1240" s="79" t="s">
        <v>7137</v>
      </c>
      <c r="C1240" s="79">
        <v>5</v>
      </c>
      <c r="D1240" s="79">
        <v>0</v>
      </c>
      <c r="E1240" s="88"/>
    </row>
    <row r="1241" spans="1:5" x14ac:dyDescent="0.2">
      <c r="A1241" s="79" t="s">
        <v>4204</v>
      </c>
      <c r="B1241" s="79" t="s">
        <v>7138</v>
      </c>
      <c r="C1241" s="79">
        <v>10</v>
      </c>
      <c r="D1241" s="79">
        <v>0</v>
      </c>
      <c r="E1241" s="88"/>
    </row>
    <row r="1242" spans="1:5" x14ac:dyDescent="0.2">
      <c r="A1242" s="79" t="s">
        <v>4205</v>
      </c>
      <c r="B1242" s="79" t="s">
        <v>7139</v>
      </c>
      <c r="C1242" s="79">
        <v>2</v>
      </c>
      <c r="D1242" s="79">
        <v>0</v>
      </c>
      <c r="E1242" s="88"/>
    </row>
    <row r="1243" spans="1:5" x14ac:dyDescent="0.2">
      <c r="A1243" s="79" t="s">
        <v>4206</v>
      </c>
      <c r="B1243" s="79" t="s">
        <v>7140</v>
      </c>
      <c r="C1243" s="79">
        <v>2</v>
      </c>
      <c r="D1243" s="79">
        <v>0</v>
      </c>
      <c r="E1243" s="88"/>
    </row>
    <row r="1244" spans="1:5" x14ac:dyDescent="0.2">
      <c r="A1244" s="79" t="s">
        <v>4207</v>
      </c>
      <c r="B1244" s="79" t="s">
        <v>3540</v>
      </c>
      <c r="C1244" s="79">
        <v>8</v>
      </c>
      <c r="D1244" s="79">
        <v>1</v>
      </c>
      <c r="E1244" s="88"/>
    </row>
    <row r="1245" spans="1:5" x14ac:dyDescent="0.2">
      <c r="A1245" s="79" t="s">
        <v>4208</v>
      </c>
      <c r="B1245" s="79" t="s">
        <v>7141</v>
      </c>
      <c r="C1245" s="79">
        <v>6</v>
      </c>
      <c r="D1245" s="79">
        <v>2</v>
      </c>
      <c r="E1245" s="88"/>
    </row>
    <row r="1246" spans="1:5" x14ac:dyDescent="0.2">
      <c r="A1246" s="79" t="s">
        <v>4209</v>
      </c>
      <c r="B1246" s="79" t="s">
        <v>7142</v>
      </c>
      <c r="C1246" s="79">
        <v>2</v>
      </c>
      <c r="D1246" s="79">
        <v>0</v>
      </c>
      <c r="E1246" s="88"/>
    </row>
    <row r="1247" spans="1:5" x14ac:dyDescent="0.2">
      <c r="A1247" s="79" t="s">
        <v>4210</v>
      </c>
      <c r="B1247" s="79" t="s">
        <v>7143</v>
      </c>
      <c r="C1247" s="79">
        <v>7</v>
      </c>
      <c r="D1247" s="79">
        <v>3</v>
      </c>
      <c r="E1247" s="88"/>
    </row>
    <row r="1248" spans="1:5" x14ac:dyDescent="0.2">
      <c r="A1248" s="79" t="s">
        <v>4211</v>
      </c>
      <c r="B1248" s="79" t="s">
        <v>7144</v>
      </c>
      <c r="C1248" s="79">
        <v>10</v>
      </c>
      <c r="D1248" s="79">
        <v>5</v>
      </c>
      <c r="E1248" s="88"/>
    </row>
    <row r="1249" spans="1:5" x14ac:dyDescent="0.2">
      <c r="A1249" s="79" t="s">
        <v>4212</v>
      </c>
      <c r="B1249" s="79" t="s">
        <v>7145</v>
      </c>
      <c r="C1249" s="79">
        <v>61</v>
      </c>
      <c r="D1249" s="79">
        <v>30</v>
      </c>
      <c r="E1249" s="88"/>
    </row>
    <row r="1250" spans="1:5" x14ac:dyDescent="0.2">
      <c r="A1250" s="79" t="s">
        <v>4213</v>
      </c>
      <c r="B1250" s="79" t="s">
        <v>7146</v>
      </c>
      <c r="C1250" s="79">
        <v>5</v>
      </c>
      <c r="D1250" s="79">
        <v>2</v>
      </c>
      <c r="E1250" s="88"/>
    </row>
    <row r="1251" spans="1:5" x14ac:dyDescent="0.2">
      <c r="A1251" s="79" t="s">
        <v>4214</v>
      </c>
      <c r="B1251" s="79" t="s">
        <v>7147</v>
      </c>
      <c r="C1251" s="79">
        <v>5</v>
      </c>
      <c r="D1251" s="79">
        <v>0</v>
      </c>
      <c r="E1251" s="88"/>
    </row>
    <row r="1252" spans="1:5" x14ac:dyDescent="0.2">
      <c r="A1252" s="79" t="s">
        <v>4215</v>
      </c>
      <c r="B1252" s="79" t="s">
        <v>7148</v>
      </c>
      <c r="C1252" s="79">
        <v>7</v>
      </c>
      <c r="D1252" s="79">
        <v>0</v>
      </c>
      <c r="E1252" s="88"/>
    </row>
    <row r="1253" spans="1:5" x14ac:dyDescent="0.2">
      <c r="A1253" s="79" t="s">
        <v>7149</v>
      </c>
      <c r="B1253" s="79" t="s">
        <v>7150</v>
      </c>
      <c r="C1253" s="79">
        <v>7</v>
      </c>
      <c r="D1253" s="79">
        <v>0</v>
      </c>
      <c r="E1253" s="88"/>
    </row>
    <row r="1254" spans="1:5" x14ac:dyDescent="0.2">
      <c r="A1254" s="79" t="s">
        <v>4216</v>
      </c>
      <c r="B1254" s="79" t="s">
        <v>7151</v>
      </c>
      <c r="C1254" s="79">
        <v>5</v>
      </c>
      <c r="D1254" s="79">
        <v>0</v>
      </c>
      <c r="E1254" s="88"/>
    </row>
    <row r="1255" spans="1:5" x14ac:dyDescent="0.2">
      <c r="A1255" s="79" t="s">
        <v>4217</v>
      </c>
      <c r="B1255" s="79" t="s">
        <v>3541</v>
      </c>
      <c r="C1255" s="79">
        <v>7</v>
      </c>
      <c r="D1255" s="79">
        <v>0</v>
      </c>
      <c r="E1255" s="88"/>
    </row>
    <row r="1256" spans="1:5" x14ac:dyDescent="0.2">
      <c r="A1256" s="79" t="s">
        <v>7152</v>
      </c>
      <c r="B1256" s="79" t="s">
        <v>7153</v>
      </c>
      <c r="C1256" s="79">
        <v>11</v>
      </c>
      <c r="D1256" s="79">
        <v>0</v>
      </c>
      <c r="E1256" s="88"/>
    </row>
    <row r="1257" spans="1:5" x14ac:dyDescent="0.2">
      <c r="A1257" s="79" t="s">
        <v>7154</v>
      </c>
      <c r="B1257" s="79" t="s">
        <v>7155</v>
      </c>
      <c r="C1257" s="79">
        <v>13</v>
      </c>
      <c r="D1257" s="79">
        <v>0</v>
      </c>
      <c r="E1257" s="88"/>
    </row>
    <row r="1258" spans="1:5" x14ac:dyDescent="0.2">
      <c r="A1258" s="79" t="s">
        <v>4218</v>
      </c>
      <c r="B1258" s="79" t="s">
        <v>7156</v>
      </c>
      <c r="C1258" s="79">
        <v>10</v>
      </c>
      <c r="D1258" s="79">
        <v>2</v>
      </c>
      <c r="E1258" s="88"/>
    </row>
    <row r="1259" spans="1:5" x14ac:dyDescent="0.2">
      <c r="A1259" s="79" t="s">
        <v>7157</v>
      </c>
      <c r="B1259" s="79" t="s">
        <v>7158</v>
      </c>
      <c r="C1259" s="79">
        <v>21</v>
      </c>
      <c r="D1259" s="79">
        <v>2</v>
      </c>
      <c r="E1259" s="88"/>
    </row>
    <row r="1260" spans="1:5" x14ac:dyDescent="0.2">
      <c r="A1260" s="79" t="s">
        <v>4219</v>
      </c>
      <c r="B1260" s="79" t="s">
        <v>7159</v>
      </c>
      <c r="C1260" s="79">
        <v>4</v>
      </c>
      <c r="D1260" s="79">
        <v>2</v>
      </c>
      <c r="E1260" s="88"/>
    </row>
    <row r="1261" spans="1:5" x14ac:dyDescent="0.2">
      <c r="A1261" s="79" t="s">
        <v>7160</v>
      </c>
      <c r="B1261" s="79" t="s">
        <v>7161</v>
      </c>
      <c r="C1261" s="79">
        <v>14</v>
      </c>
      <c r="D1261" s="79">
        <v>2</v>
      </c>
      <c r="E1261" s="88"/>
    </row>
    <row r="1262" spans="1:5" x14ac:dyDescent="0.2">
      <c r="A1262" s="79" t="s">
        <v>4220</v>
      </c>
      <c r="B1262" s="79" t="s">
        <v>7162</v>
      </c>
      <c r="C1262" s="79">
        <v>4</v>
      </c>
      <c r="D1262" s="79">
        <v>0</v>
      </c>
      <c r="E1262" s="88"/>
    </row>
    <row r="1263" spans="1:5" x14ac:dyDescent="0.2">
      <c r="A1263" s="79" t="s">
        <v>4221</v>
      </c>
      <c r="B1263" s="79" t="s">
        <v>7163</v>
      </c>
      <c r="C1263" s="79">
        <v>7</v>
      </c>
      <c r="D1263" s="79">
        <v>0</v>
      </c>
      <c r="E1263" s="88"/>
    </row>
    <row r="1264" spans="1:5" x14ac:dyDescent="0.2">
      <c r="A1264" s="79" t="s">
        <v>4222</v>
      </c>
      <c r="B1264" s="79" t="s">
        <v>4223</v>
      </c>
      <c r="C1264" s="79">
        <v>11</v>
      </c>
      <c r="D1264" s="79">
        <v>0</v>
      </c>
      <c r="E1264" s="88"/>
    </row>
    <row r="1265" spans="1:5" x14ac:dyDescent="0.2">
      <c r="A1265" s="79" t="s">
        <v>4224</v>
      </c>
      <c r="B1265" s="79" t="s">
        <v>7164</v>
      </c>
      <c r="C1265" s="79">
        <v>4</v>
      </c>
      <c r="D1265" s="79">
        <v>2</v>
      </c>
      <c r="E1265" s="88"/>
    </row>
    <row r="1266" spans="1:5" x14ac:dyDescent="0.2">
      <c r="A1266" s="79" t="s">
        <v>4225</v>
      </c>
      <c r="B1266" s="79" t="s">
        <v>7165</v>
      </c>
      <c r="C1266" s="79">
        <v>19</v>
      </c>
      <c r="D1266" s="79">
        <v>5</v>
      </c>
      <c r="E1266" s="88"/>
    </row>
    <row r="1267" spans="1:5" x14ac:dyDescent="0.2">
      <c r="A1267" s="79" t="s">
        <v>4226</v>
      </c>
      <c r="B1267" s="79" t="s">
        <v>7166</v>
      </c>
      <c r="C1267" s="79">
        <v>1</v>
      </c>
      <c r="D1267" s="79">
        <v>0</v>
      </c>
      <c r="E1267" s="88"/>
    </row>
    <row r="1268" spans="1:5" x14ac:dyDescent="0.2">
      <c r="A1268" s="79" t="s">
        <v>4227</v>
      </c>
      <c r="B1268" s="79" t="s">
        <v>7167</v>
      </c>
      <c r="C1268" s="79">
        <v>3</v>
      </c>
      <c r="D1268" s="79">
        <v>0</v>
      </c>
      <c r="E1268" s="88"/>
    </row>
    <row r="1269" spans="1:5" x14ac:dyDescent="0.2">
      <c r="A1269" s="79" t="s">
        <v>4228</v>
      </c>
      <c r="B1269" s="79" t="s">
        <v>7168</v>
      </c>
      <c r="C1269" s="79">
        <v>3</v>
      </c>
      <c r="D1269" s="79">
        <v>0</v>
      </c>
      <c r="E1269" s="88"/>
    </row>
    <row r="1270" spans="1:5" x14ac:dyDescent="0.2">
      <c r="A1270" s="79" t="s">
        <v>4229</v>
      </c>
      <c r="B1270" s="79" t="s">
        <v>7169</v>
      </c>
      <c r="C1270" s="79">
        <v>3</v>
      </c>
      <c r="D1270" s="79">
        <v>2</v>
      </c>
      <c r="E1270" s="88"/>
    </row>
    <row r="1271" spans="1:5" x14ac:dyDescent="0.2">
      <c r="A1271" s="79" t="s">
        <v>4230</v>
      </c>
      <c r="B1271" s="79" t="s">
        <v>7170</v>
      </c>
      <c r="C1271" s="79">
        <v>5</v>
      </c>
      <c r="D1271" s="79">
        <v>0</v>
      </c>
      <c r="E1271" s="88"/>
    </row>
    <row r="1272" spans="1:5" x14ac:dyDescent="0.2">
      <c r="A1272" s="79" t="s">
        <v>4231</v>
      </c>
      <c r="B1272" s="79" t="s">
        <v>7171</v>
      </c>
      <c r="C1272" s="79">
        <v>2</v>
      </c>
      <c r="D1272" s="79">
        <v>0</v>
      </c>
      <c r="E1272" s="88"/>
    </row>
    <row r="1273" spans="1:5" x14ac:dyDescent="0.2">
      <c r="A1273" s="79" t="s">
        <v>4232</v>
      </c>
      <c r="B1273" s="79" t="s">
        <v>7172</v>
      </c>
      <c r="C1273" s="79">
        <v>2</v>
      </c>
      <c r="D1273" s="79">
        <v>0</v>
      </c>
      <c r="E1273" s="88"/>
    </row>
    <row r="1274" spans="1:5" x14ac:dyDescent="0.2">
      <c r="A1274" s="79" t="s">
        <v>4233</v>
      </c>
      <c r="B1274" s="79" t="s">
        <v>7173</v>
      </c>
      <c r="C1274" s="79">
        <v>2</v>
      </c>
      <c r="D1274" s="79">
        <v>1</v>
      </c>
      <c r="E1274" s="88"/>
    </row>
    <row r="1275" spans="1:5" x14ac:dyDescent="0.2">
      <c r="A1275" s="79" t="s">
        <v>4234</v>
      </c>
      <c r="B1275" s="79" t="s">
        <v>7174</v>
      </c>
      <c r="C1275" s="79">
        <v>2</v>
      </c>
      <c r="D1275" s="79">
        <v>0</v>
      </c>
      <c r="E1275" s="88"/>
    </row>
    <row r="1276" spans="1:5" x14ac:dyDescent="0.2">
      <c r="A1276" s="79" t="s">
        <v>4235</v>
      </c>
      <c r="B1276" s="79" t="s">
        <v>7175</v>
      </c>
      <c r="C1276" s="79">
        <v>4</v>
      </c>
      <c r="D1276" s="79">
        <v>0</v>
      </c>
      <c r="E1276" s="88"/>
    </row>
    <row r="1277" spans="1:5" x14ac:dyDescent="0.2">
      <c r="A1277" s="79" t="s">
        <v>4236</v>
      </c>
      <c r="B1277" s="79" t="s">
        <v>3542</v>
      </c>
      <c r="C1277" s="79">
        <v>10</v>
      </c>
      <c r="D1277" s="79">
        <v>0</v>
      </c>
      <c r="E1277" s="88"/>
    </row>
    <row r="1278" spans="1:5" x14ac:dyDescent="0.2">
      <c r="A1278" s="79" t="s">
        <v>4237</v>
      </c>
      <c r="B1278" s="79" t="s">
        <v>7176</v>
      </c>
      <c r="C1278" s="79">
        <v>5</v>
      </c>
      <c r="D1278" s="79">
        <v>0</v>
      </c>
      <c r="E1278" s="88"/>
    </row>
    <row r="1279" spans="1:5" x14ac:dyDescent="0.2">
      <c r="A1279" s="79" t="s">
        <v>4238</v>
      </c>
      <c r="B1279" s="79" t="s">
        <v>4239</v>
      </c>
      <c r="C1279" s="79">
        <v>13</v>
      </c>
      <c r="D1279" s="79">
        <v>5</v>
      </c>
      <c r="E1279" s="88"/>
    </row>
    <row r="1280" spans="1:5" x14ac:dyDescent="0.2">
      <c r="A1280" s="79" t="s">
        <v>4240</v>
      </c>
      <c r="B1280" s="79" t="s">
        <v>4241</v>
      </c>
      <c r="C1280" s="79">
        <v>10</v>
      </c>
      <c r="D1280" s="79">
        <v>5</v>
      </c>
      <c r="E1280" s="88"/>
    </row>
    <row r="1281" spans="1:5" x14ac:dyDescent="0.2">
      <c r="A1281" s="79" t="s">
        <v>4242</v>
      </c>
      <c r="B1281" s="79" t="s">
        <v>4243</v>
      </c>
      <c r="C1281" s="79">
        <v>12</v>
      </c>
      <c r="D1281" s="79">
        <v>3</v>
      </c>
      <c r="E1281" s="88"/>
    </row>
    <row r="1282" spans="1:5" x14ac:dyDescent="0.2">
      <c r="A1282" s="79" t="s">
        <v>4244</v>
      </c>
      <c r="B1282" s="79" t="s">
        <v>4245</v>
      </c>
      <c r="C1282" s="79">
        <v>18</v>
      </c>
      <c r="D1282" s="79">
        <v>5</v>
      </c>
      <c r="E1282" s="88"/>
    </row>
    <row r="1283" spans="1:5" x14ac:dyDescent="0.2">
      <c r="A1283" s="79" t="s">
        <v>4246</v>
      </c>
      <c r="B1283" s="79" t="s">
        <v>4247</v>
      </c>
      <c r="C1283" s="79">
        <v>16</v>
      </c>
      <c r="D1283" s="79">
        <v>8</v>
      </c>
      <c r="E1283" s="88"/>
    </row>
    <row r="1284" spans="1:5" x14ac:dyDescent="0.2">
      <c r="A1284" s="79" t="s">
        <v>4248</v>
      </c>
      <c r="B1284" s="79" t="s">
        <v>4249</v>
      </c>
      <c r="C1284" s="79">
        <v>18</v>
      </c>
      <c r="D1284" s="79">
        <v>8</v>
      </c>
      <c r="E1284" s="88"/>
    </row>
    <row r="1285" spans="1:5" x14ac:dyDescent="0.2">
      <c r="A1285" s="79" t="s">
        <v>4250</v>
      </c>
      <c r="B1285" s="79" t="s">
        <v>4251</v>
      </c>
      <c r="C1285" s="79">
        <v>18</v>
      </c>
      <c r="D1285" s="79">
        <v>8</v>
      </c>
      <c r="E1285" s="88"/>
    </row>
    <row r="1286" spans="1:5" x14ac:dyDescent="0.2">
      <c r="A1286" s="79" t="s">
        <v>4252</v>
      </c>
      <c r="B1286" s="79" t="s">
        <v>4253</v>
      </c>
      <c r="C1286" s="79">
        <v>8</v>
      </c>
      <c r="D1286" s="79">
        <v>3</v>
      </c>
      <c r="E1286" s="88"/>
    </row>
    <row r="1287" spans="1:5" x14ac:dyDescent="0.2">
      <c r="A1287" s="79" t="s">
        <v>4254</v>
      </c>
      <c r="B1287" s="79" t="s">
        <v>7177</v>
      </c>
      <c r="C1287" s="79">
        <v>21</v>
      </c>
      <c r="D1287" s="79">
        <v>8</v>
      </c>
      <c r="E1287" s="88"/>
    </row>
    <row r="1288" spans="1:5" x14ac:dyDescent="0.2">
      <c r="A1288" s="79" t="s">
        <v>4255</v>
      </c>
      <c r="B1288" s="79" t="s">
        <v>4256</v>
      </c>
      <c r="C1288" s="79">
        <v>18</v>
      </c>
      <c r="D1288" s="79">
        <v>8</v>
      </c>
      <c r="E1288" s="88"/>
    </row>
    <row r="1289" spans="1:5" x14ac:dyDescent="0.2">
      <c r="A1289" s="79" t="s">
        <v>4257</v>
      </c>
      <c r="B1289" s="79" t="s">
        <v>7178</v>
      </c>
      <c r="C1289" s="79">
        <v>18</v>
      </c>
      <c r="D1289" s="79">
        <v>8</v>
      </c>
      <c r="E1289" s="88"/>
    </row>
    <row r="1290" spans="1:5" x14ac:dyDescent="0.2">
      <c r="A1290" s="79" t="s">
        <v>4258</v>
      </c>
      <c r="B1290" s="79" t="s">
        <v>7179</v>
      </c>
      <c r="C1290" s="79">
        <v>17</v>
      </c>
      <c r="D1290" s="79">
        <v>5</v>
      </c>
      <c r="E1290" s="88"/>
    </row>
    <row r="1291" spans="1:5" x14ac:dyDescent="0.2">
      <c r="A1291" s="79" t="s">
        <v>4259</v>
      </c>
      <c r="B1291" s="79" t="s">
        <v>7180</v>
      </c>
      <c r="C1291" s="79">
        <v>18</v>
      </c>
      <c r="D1291" s="79">
        <v>3</v>
      </c>
      <c r="E1291" s="88"/>
    </row>
    <row r="1292" spans="1:5" x14ac:dyDescent="0.2">
      <c r="A1292" s="79" t="s">
        <v>546</v>
      </c>
      <c r="B1292" s="79" t="s">
        <v>7181</v>
      </c>
      <c r="C1292" s="79">
        <v>73</v>
      </c>
      <c r="D1292" s="79">
        <v>5</v>
      </c>
      <c r="E1292" s="88"/>
    </row>
    <row r="1293" spans="1:5" x14ac:dyDescent="0.2">
      <c r="A1293" s="79" t="s">
        <v>547</v>
      </c>
      <c r="B1293" s="79" t="s">
        <v>7182</v>
      </c>
      <c r="C1293" s="79">
        <v>106</v>
      </c>
      <c r="D1293" s="79">
        <v>10</v>
      </c>
      <c r="E1293" s="88"/>
    </row>
    <row r="1294" spans="1:5" x14ac:dyDescent="0.2">
      <c r="A1294" s="79" t="s">
        <v>548</v>
      </c>
      <c r="B1294" s="79" t="s">
        <v>7183</v>
      </c>
      <c r="C1294" s="79">
        <v>7</v>
      </c>
      <c r="D1294" s="79">
        <v>20</v>
      </c>
      <c r="E1294" s="88"/>
    </row>
    <row r="1295" spans="1:5" x14ac:dyDescent="0.2">
      <c r="A1295" s="79" t="s">
        <v>549</v>
      </c>
      <c r="B1295" s="79" t="s">
        <v>7184</v>
      </c>
      <c r="C1295" s="79">
        <v>46</v>
      </c>
      <c r="D1295" s="79">
        <v>20</v>
      </c>
      <c r="E1295" s="88"/>
    </row>
    <row r="1296" spans="1:5" x14ac:dyDescent="0.2">
      <c r="A1296" s="79" t="s">
        <v>550</v>
      </c>
      <c r="B1296" s="79" t="s">
        <v>7185</v>
      </c>
      <c r="C1296" s="79">
        <v>53</v>
      </c>
      <c r="D1296" s="79">
        <v>20</v>
      </c>
      <c r="E1296" s="88"/>
    </row>
    <row r="1297" spans="1:5" x14ac:dyDescent="0.2">
      <c r="A1297" s="79" t="s">
        <v>551</v>
      </c>
      <c r="B1297" s="79" t="s">
        <v>7186</v>
      </c>
      <c r="C1297" s="79">
        <v>77</v>
      </c>
      <c r="D1297" s="79">
        <v>20</v>
      </c>
      <c r="E1297" s="88"/>
    </row>
    <row r="1298" spans="1:5" x14ac:dyDescent="0.2">
      <c r="A1298" s="79" t="s">
        <v>552</v>
      </c>
      <c r="B1298" s="79" t="s">
        <v>7187</v>
      </c>
      <c r="C1298" s="79">
        <v>76</v>
      </c>
      <c r="D1298" s="79">
        <v>20</v>
      </c>
      <c r="E1298" s="88"/>
    </row>
    <row r="1299" spans="1:5" x14ac:dyDescent="0.2">
      <c r="A1299" s="79" t="s">
        <v>553</v>
      </c>
      <c r="B1299" s="79" t="s">
        <v>7188</v>
      </c>
      <c r="C1299" s="79">
        <v>79</v>
      </c>
      <c r="D1299" s="79">
        <v>5</v>
      </c>
      <c r="E1299" s="88"/>
    </row>
    <row r="1300" spans="1:5" x14ac:dyDescent="0.2">
      <c r="A1300" s="79" t="s">
        <v>4260</v>
      </c>
      <c r="B1300" s="79" t="s">
        <v>7189</v>
      </c>
      <c r="C1300" s="79">
        <v>10</v>
      </c>
      <c r="D1300" s="79">
        <v>3</v>
      </c>
      <c r="E1300" s="88"/>
    </row>
    <row r="1301" spans="1:5" x14ac:dyDescent="0.2">
      <c r="A1301" s="79" t="s">
        <v>4261</v>
      </c>
      <c r="B1301" s="79" t="s">
        <v>7190</v>
      </c>
      <c r="C1301" s="79">
        <v>12</v>
      </c>
      <c r="D1301" s="79">
        <v>5</v>
      </c>
      <c r="E1301" s="88"/>
    </row>
    <row r="1302" spans="1:5" x14ac:dyDescent="0.2">
      <c r="A1302" s="79" t="s">
        <v>4262</v>
      </c>
      <c r="B1302" s="79" t="s">
        <v>7191</v>
      </c>
      <c r="C1302" s="79">
        <v>12</v>
      </c>
      <c r="D1302" s="79">
        <v>5</v>
      </c>
      <c r="E1302" s="88"/>
    </row>
    <row r="1303" spans="1:5" x14ac:dyDescent="0.2">
      <c r="A1303" s="79" t="s">
        <v>4263</v>
      </c>
      <c r="B1303" s="79" t="s">
        <v>7192</v>
      </c>
      <c r="C1303" s="79">
        <v>12</v>
      </c>
      <c r="D1303" s="79">
        <v>5</v>
      </c>
      <c r="E1303" s="88"/>
    </row>
    <row r="1304" spans="1:5" x14ac:dyDescent="0.2">
      <c r="A1304" s="79" t="s">
        <v>4264</v>
      </c>
      <c r="B1304" s="79" t="s">
        <v>7193</v>
      </c>
      <c r="C1304" s="79">
        <v>23</v>
      </c>
      <c r="D1304" s="79">
        <v>8</v>
      </c>
      <c r="E1304" s="88"/>
    </row>
    <row r="1305" spans="1:5" x14ac:dyDescent="0.2">
      <c r="A1305" s="79" t="s">
        <v>4265</v>
      </c>
      <c r="B1305" s="79" t="s">
        <v>7194</v>
      </c>
      <c r="C1305" s="79">
        <v>20</v>
      </c>
      <c r="D1305" s="79">
        <v>10</v>
      </c>
      <c r="E1305" s="88"/>
    </row>
    <row r="1306" spans="1:5" x14ac:dyDescent="0.2">
      <c r="A1306" s="79" t="s">
        <v>4266</v>
      </c>
      <c r="B1306" s="79" t="s">
        <v>7195</v>
      </c>
      <c r="C1306" s="79">
        <v>21</v>
      </c>
      <c r="D1306" s="79">
        <v>10</v>
      </c>
      <c r="E1306" s="88"/>
    </row>
    <row r="1307" spans="1:5" x14ac:dyDescent="0.2">
      <c r="A1307" s="79" t="s">
        <v>4267</v>
      </c>
      <c r="B1307" s="79" t="s">
        <v>7196</v>
      </c>
      <c r="C1307" s="79">
        <v>16</v>
      </c>
      <c r="D1307" s="79">
        <v>8</v>
      </c>
      <c r="E1307" s="88"/>
    </row>
    <row r="1308" spans="1:5" x14ac:dyDescent="0.2">
      <c r="A1308" s="79" t="s">
        <v>4268</v>
      </c>
      <c r="B1308" s="79" t="s">
        <v>7197</v>
      </c>
      <c r="C1308" s="79">
        <v>15</v>
      </c>
      <c r="D1308" s="79">
        <v>8</v>
      </c>
      <c r="E1308" s="88"/>
    </row>
    <row r="1309" spans="1:5" x14ac:dyDescent="0.2">
      <c r="A1309" s="79" t="s">
        <v>4269</v>
      </c>
      <c r="B1309" s="79" t="s">
        <v>7198</v>
      </c>
      <c r="C1309" s="79">
        <v>19</v>
      </c>
      <c r="D1309" s="79">
        <v>10</v>
      </c>
      <c r="E1309" s="88"/>
    </row>
    <row r="1310" spans="1:5" x14ac:dyDescent="0.2">
      <c r="A1310" s="79" t="s">
        <v>4270</v>
      </c>
      <c r="B1310" s="79" t="s">
        <v>7199</v>
      </c>
      <c r="C1310" s="79">
        <v>21</v>
      </c>
      <c r="D1310" s="79">
        <v>10</v>
      </c>
      <c r="E1310" s="88"/>
    </row>
    <row r="1311" spans="1:5" x14ac:dyDescent="0.2">
      <c r="A1311" s="79" t="s">
        <v>4271</v>
      </c>
      <c r="B1311" s="79" t="s">
        <v>7200</v>
      </c>
      <c r="C1311" s="79">
        <v>18</v>
      </c>
      <c r="D1311" s="79">
        <v>8</v>
      </c>
      <c r="E1311" s="88"/>
    </row>
    <row r="1312" spans="1:5" x14ac:dyDescent="0.2">
      <c r="A1312" s="79" t="s">
        <v>4272</v>
      </c>
      <c r="B1312" s="79" t="s">
        <v>7201</v>
      </c>
      <c r="C1312" s="79">
        <v>10</v>
      </c>
      <c r="D1312" s="79">
        <v>3</v>
      </c>
      <c r="E1312" s="88"/>
    </row>
    <row r="1313" spans="1:5" x14ac:dyDescent="0.2">
      <c r="A1313" s="79" t="s">
        <v>538</v>
      </c>
      <c r="B1313" s="79" t="s">
        <v>16058</v>
      </c>
      <c r="C1313" s="79">
        <v>14</v>
      </c>
      <c r="D1313" s="79">
        <v>10</v>
      </c>
      <c r="E1313" s="88"/>
    </row>
    <row r="1314" spans="1:5" x14ac:dyDescent="0.2">
      <c r="A1314" s="79" t="s">
        <v>539</v>
      </c>
      <c r="B1314" s="79" t="s">
        <v>16059</v>
      </c>
      <c r="C1314" s="79">
        <v>126</v>
      </c>
      <c r="D1314" s="79">
        <v>10</v>
      </c>
      <c r="E1314" s="88"/>
    </row>
    <row r="1315" spans="1:5" x14ac:dyDescent="0.2">
      <c r="A1315" s="79" t="s">
        <v>540</v>
      </c>
      <c r="B1315" s="79" t="s">
        <v>16060</v>
      </c>
      <c r="C1315" s="79">
        <v>33</v>
      </c>
      <c r="D1315" s="79">
        <v>10</v>
      </c>
      <c r="E1315" s="88"/>
    </row>
    <row r="1316" spans="1:5" x14ac:dyDescent="0.2">
      <c r="A1316" s="79" t="s">
        <v>541</v>
      </c>
      <c r="B1316" s="79" t="s">
        <v>16061</v>
      </c>
      <c r="C1316" s="79">
        <v>16</v>
      </c>
      <c r="D1316" s="79">
        <v>10</v>
      </c>
      <c r="E1316" s="88"/>
    </row>
    <row r="1317" spans="1:5" x14ac:dyDescent="0.2">
      <c r="A1317" s="79" t="s">
        <v>542</v>
      </c>
      <c r="B1317" s="79" t="s">
        <v>16062</v>
      </c>
      <c r="C1317" s="79">
        <v>19</v>
      </c>
      <c r="D1317" s="79">
        <v>10</v>
      </c>
      <c r="E1317" s="88"/>
    </row>
    <row r="1318" spans="1:5" x14ac:dyDescent="0.2">
      <c r="A1318" s="79" t="s">
        <v>543</v>
      </c>
      <c r="B1318" s="79" t="s">
        <v>16063</v>
      </c>
      <c r="C1318" s="79">
        <v>18</v>
      </c>
      <c r="D1318" s="79">
        <v>10</v>
      </c>
      <c r="E1318" s="88"/>
    </row>
    <row r="1319" spans="1:5" x14ac:dyDescent="0.2">
      <c r="A1319" s="79" t="s">
        <v>544</v>
      </c>
      <c r="B1319" s="79" t="s">
        <v>16064</v>
      </c>
      <c r="C1319" s="79">
        <v>12</v>
      </c>
      <c r="D1319" s="79">
        <v>10</v>
      </c>
      <c r="E1319" s="88"/>
    </row>
    <row r="1320" spans="1:5" x14ac:dyDescent="0.2">
      <c r="A1320" s="79" t="s">
        <v>545</v>
      </c>
      <c r="B1320" s="79" t="s">
        <v>16065</v>
      </c>
      <c r="C1320" s="79">
        <v>27</v>
      </c>
      <c r="D1320" s="79">
        <v>3</v>
      </c>
      <c r="E1320" s="88"/>
    </row>
    <row r="1321" spans="1:5" x14ac:dyDescent="0.2">
      <c r="A1321" s="79" t="s">
        <v>7202</v>
      </c>
      <c r="B1321" s="79" t="s">
        <v>7203</v>
      </c>
      <c r="C1321" s="79">
        <v>13</v>
      </c>
      <c r="D1321" s="79">
        <v>10</v>
      </c>
      <c r="E1321" s="88"/>
    </row>
    <row r="1322" spans="1:5" x14ac:dyDescent="0.2">
      <c r="A1322" s="79" t="s">
        <v>7204</v>
      </c>
      <c r="B1322" s="79" t="s">
        <v>4273</v>
      </c>
      <c r="C1322" s="79">
        <v>5</v>
      </c>
      <c r="D1322" s="79">
        <v>2</v>
      </c>
      <c r="E1322" s="88"/>
    </row>
    <row r="1323" spans="1:5" x14ac:dyDescent="0.2">
      <c r="A1323" s="79" t="s">
        <v>4274</v>
      </c>
      <c r="B1323" s="79" t="s">
        <v>7205</v>
      </c>
      <c r="C1323" s="79">
        <v>4</v>
      </c>
      <c r="D1323" s="79">
        <v>2</v>
      </c>
      <c r="E1323" s="88"/>
    </row>
    <row r="1324" spans="1:5" x14ac:dyDescent="0.2">
      <c r="A1324" s="79" t="s">
        <v>4275</v>
      </c>
      <c r="B1324" s="79" t="s">
        <v>7206</v>
      </c>
      <c r="C1324" s="79">
        <v>5</v>
      </c>
      <c r="D1324" s="79">
        <v>4</v>
      </c>
      <c r="E1324" s="88"/>
    </row>
    <row r="1325" spans="1:5" x14ac:dyDescent="0.2">
      <c r="A1325" s="79" t="s">
        <v>4276</v>
      </c>
      <c r="B1325" s="79" t="s">
        <v>7207</v>
      </c>
      <c r="C1325" s="79">
        <v>4</v>
      </c>
      <c r="D1325" s="79">
        <v>2</v>
      </c>
      <c r="E1325" s="88"/>
    </row>
    <row r="1326" spans="1:5" x14ac:dyDescent="0.2">
      <c r="A1326" s="79" t="s">
        <v>7208</v>
      </c>
      <c r="B1326" s="79" t="s">
        <v>3543</v>
      </c>
      <c r="C1326" s="79">
        <v>1</v>
      </c>
      <c r="D1326" s="79">
        <v>0</v>
      </c>
      <c r="E1326" s="88"/>
    </row>
    <row r="1327" spans="1:5" x14ac:dyDescent="0.2">
      <c r="A1327" s="79" t="s">
        <v>7209</v>
      </c>
      <c r="B1327" s="79" t="s">
        <v>3544</v>
      </c>
      <c r="C1327" s="79">
        <v>1</v>
      </c>
      <c r="D1327" s="79">
        <v>0</v>
      </c>
      <c r="E1327" s="88"/>
    </row>
    <row r="1328" spans="1:5" x14ac:dyDescent="0.2">
      <c r="A1328" s="79" t="s">
        <v>4277</v>
      </c>
      <c r="B1328" s="79" t="s">
        <v>7210</v>
      </c>
      <c r="C1328" s="79">
        <v>7</v>
      </c>
      <c r="D1328" s="79">
        <v>5</v>
      </c>
      <c r="E1328" s="88"/>
    </row>
    <row r="1329" spans="1:5" x14ac:dyDescent="0.2">
      <c r="A1329" s="79" t="s">
        <v>4278</v>
      </c>
      <c r="B1329" s="79" t="s">
        <v>7211</v>
      </c>
      <c r="C1329" s="79">
        <v>16</v>
      </c>
      <c r="D1329" s="79">
        <v>10</v>
      </c>
      <c r="E1329" s="88"/>
    </row>
    <row r="1330" spans="1:5" x14ac:dyDescent="0.2">
      <c r="A1330" s="79" t="s">
        <v>4279</v>
      </c>
      <c r="B1330" s="79" t="s">
        <v>7212</v>
      </c>
      <c r="C1330" s="79">
        <v>16</v>
      </c>
      <c r="D1330" s="79">
        <v>10</v>
      </c>
      <c r="E1330" s="88"/>
    </row>
    <row r="1331" spans="1:5" x14ac:dyDescent="0.2">
      <c r="A1331" s="79" t="s">
        <v>4280</v>
      </c>
      <c r="B1331" s="79" t="s">
        <v>7213</v>
      </c>
      <c r="C1331" s="79">
        <v>26</v>
      </c>
      <c r="D1331" s="79">
        <v>10</v>
      </c>
      <c r="E1331" s="88"/>
    </row>
    <row r="1332" spans="1:5" x14ac:dyDescent="0.2">
      <c r="A1332" s="79" t="s">
        <v>4281</v>
      </c>
      <c r="B1332" s="79" t="s">
        <v>7214</v>
      </c>
      <c r="C1332" s="79">
        <v>33</v>
      </c>
      <c r="D1332" s="79">
        <v>5</v>
      </c>
      <c r="E1332" s="88"/>
    </row>
    <row r="1333" spans="1:5" x14ac:dyDescent="0.2">
      <c r="A1333" s="79" t="s">
        <v>7215</v>
      </c>
      <c r="B1333" s="79" t="s">
        <v>7216</v>
      </c>
      <c r="C1333" s="79">
        <v>0</v>
      </c>
      <c r="D1333" s="79">
        <v>0</v>
      </c>
      <c r="E1333" s="88"/>
    </row>
    <row r="1334" spans="1:5" x14ac:dyDescent="0.2">
      <c r="A1334" s="79" t="s">
        <v>7217</v>
      </c>
      <c r="B1334" s="79" t="s">
        <v>7218</v>
      </c>
      <c r="C1334" s="79">
        <v>0</v>
      </c>
      <c r="D1334" s="79">
        <v>0</v>
      </c>
      <c r="E1334" s="88"/>
    </row>
    <row r="1335" spans="1:5" x14ac:dyDescent="0.2">
      <c r="A1335" s="79" t="s">
        <v>7219</v>
      </c>
      <c r="B1335" s="79" t="s">
        <v>7220</v>
      </c>
      <c r="C1335" s="79">
        <v>0</v>
      </c>
      <c r="D1335" s="79">
        <v>0</v>
      </c>
      <c r="E1335" s="88"/>
    </row>
    <row r="1336" spans="1:5" x14ac:dyDescent="0.2">
      <c r="A1336" s="79" t="s">
        <v>7221</v>
      </c>
      <c r="B1336" s="79" t="s">
        <v>4282</v>
      </c>
      <c r="C1336" s="79">
        <v>5</v>
      </c>
      <c r="D1336" s="79">
        <v>3</v>
      </c>
      <c r="E1336" s="88"/>
    </row>
    <row r="1337" spans="1:5" x14ac:dyDescent="0.2">
      <c r="A1337" s="79" t="s">
        <v>4283</v>
      </c>
      <c r="B1337" s="79" t="s">
        <v>7222</v>
      </c>
      <c r="C1337" s="79">
        <v>9</v>
      </c>
      <c r="D1337" s="79">
        <v>5</v>
      </c>
      <c r="E1337" s="88"/>
    </row>
    <row r="1338" spans="1:5" x14ac:dyDescent="0.2">
      <c r="A1338" s="79" t="s">
        <v>4284</v>
      </c>
      <c r="B1338" s="79" t="s">
        <v>7223</v>
      </c>
      <c r="C1338" s="79">
        <v>8</v>
      </c>
      <c r="D1338" s="79">
        <v>4</v>
      </c>
      <c r="E1338" s="88"/>
    </row>
    <row r="1339" spans="1:5" x14ac:dyDescent="0.2">
      <c r="A1339" s="79" t="s">
        <v>7224</v>
      </c>
      <c r="B1339" s="79" t="s">
        <v>7225</v>
      </c>
      <c r="C1339" s="79">
        <v>21</v>
      </c>
      <c r="D1339" s="79">
        <v>10</v>
      </c>
      <c r="E1339" s="88"/>
    </row>
    <row r="1340" spans="1:5" x14ac:dyDescent="0.2">
      <c r="A1340" s="79" t="s">
        <v>7226</v>
      </c>
      <c r="B1340" s="79" t="s">
        <v>7227</v>
      </c>
      <c r="C1340" s="79">
        <v>22</v>
      </c>
      <c r="D1340" s="79">
        <v>20</v>
      </c>
      <c r="E1340" s="88"/>
    </row>
    <row r="1341" spans="1:5" x14ac:dyDescent="0.2">
      <c r="A1341" s="79" t="s">
        <v>7228</v>
      </c>
      <c r="B1341" s="79" t="s">
        <v>7229</v>
      </c>
      <c r="C1341" s="79">
        <v>22</v>
      </c>
      <c r="D1341" s="79">
        <v>20</v>
      </c>
      <c r="E1341" s="88"/>
    </row>
    <row r="1342" spans="1:5" x14ac:dyDescent="0.2">
      <c r="A1342" s="79" t="s">
        <v>7230</v>
      </c>
      <c r="B1342" s="79" t="s">
        <v>7231</v>
      </c>
      <c r="C1342" s="79">
        <v>28</v>
      </c>
      <c r="D1342" s="79">
        <v>20</v>
      </c>
      <c r="E1342" s="88"/>
    </row>
    <row r="1343" spans="1:5" x14ac:dyDescent="0.2">
      <c r="A1343" s="79" t="s">
        <v>7232</v>
      </c>
      <c r="B1343" s="79" t="s">
        <v>7233</v>
      </c>
      <c r="C1343" s="79">
        <v>34</v>
      </c>
      <c r="D1343" s="79">
        <v>30</v>
      </c>
      <c r="E1343" s="88"/>
    </row>
    <row r="1344" spans="1:5" x14ac:dyDescent="0.2">
      <c r="A1344" s="79" t="s">
        <v>7234</v>
      </c>
      <c r="B1344" s="79" t="s">
        <v>7235</v>
      </c>
      <c r="C1344" s="79">
        <v>35</v>
      </c>
      <c r="D1344" s="79">
        <v>30</v>
      </c>
      <c r="E1344" s="88"/>
    </row>
    <row r="1345" spans="1:5" x14ac:dyDescent="0.2">
      <c r="A1345" s="79" t="s">
        <v>7236</v>
      </c>
      <c r="B1345" s="79" t="s">
        <v>7237</v>
      </c>
      <c r="C1345" s="79">
        <v>14</v>
      </c>
      <c r="D1345" s="79">
        <v>10</v>
      </c>
      <c r="E1345" s="88"/>
    </row>
    <row r="1346" spans="1:5" x14ac:dyDescent="0.2">
      <c r="A1346" s="79" t="s">
        <v>4285</v>
      </c>
      <c r="B1346" s="79" t="s">
        <v>7238</v>
      </c>
      <c r="C1346" s="79">
        <v>156</v>
      </c>
      <c r="D1346" s="79">
        <v>30</v>
      </c>
      <c r="E1346" s="88"/>
    </row>
    <row r="1347" spans="1:5" x14ac:dyDescent="0.2">
      <c r="A1347" s="79" t="s">
        <v>4286</v>
      </c>
      <c r="B1347" s="79" t="s">
        <v>7239</v>
      </c>
      <c r="C1347" s="79">
        <v>102</v>
      </c>
      <c r="D1347" s="79">
        <v>30</v>
      </c>
      <c r="E1347" s="88"/>
    </row>
    <row r="1348" spans="1:5" x14ac:dyDescent="0.2">
      <c r="A1348" s="79" t="s">
        <v>4287</v>
      </c>
      <c r="B1348" s="79" t="s">
        <v>7240</v>
      </c>
      <c r="C1348" s="79">
        <v>92</v>
      </c>
      <c r="D1348" s="79">
        <v>40</v>
      </c>
      <c r="E1348" s="88"/>
    </row>
    <row r="1349" spans="1:5" x14ac:dyDescent="0.2">
      <c r="A1349" s="79" t="s">
        <v>4288</v>
      </c>
      <c r="B1349" s="79" t="s">
        <v>7241</v>
      </c>
      <c r="C1349" s="79">
        <v>151</v>
      </c>
      <c r="D1349" s="79">
        <v>60</v>
      </c>
      <c r="E1349" s="88"/>
    </row>
    <row r="1350" spans="1:5" x14ac:dyDescent="0.2">
      <c r="A1350" s="79" t="s">
        <v>4289</v>
      </c>
      <c r="B1350" s="79" t="s">
        <v>7242</v>
      </c>
      <c r="C1350" s="79">
        <v>135</v>
      </c>
      <c r="D1350" s="79">
        <v>80</v>
      </c>
      <c r="E1350" s="88"/>
    </row>
    <row r="1351" spans="1:5" x14ac:dyDescent="0.2">
      <c r="A1351" s="79" t="s">
        <v>4290</v>
      </c>
      <c r="B1351" s="79" t="s">
        <v>7243</v>
      </c>
      <c r="C1351" s="79">
        <v>221</v>
      </c>
      <c r="D1351" s="79">
        <v>30</v>
      </c>
      <c r="E1351" s="88"/>
    </row>
    <row r="1352" spans="1:5" x14ac:dyDescent="0.2">
      <c r="A1352" s="79" t="s">
        <v>4291</v>
      </c>
      <c r="B1352" s="79" t="s">
        <v>7244</v>
      </c>
      <c r="C1352" s="79">
        <v>513</v>
      </c>
      <c r="D1352" s="79">
        <v>20</v>
      </c>
      <c r="E1352" s="88"/>
    </row>
    <row r="1353" spans="1:5" x14ac:dyDescent="0.2">
      <c r="A1353" s="79" t="s">
        <v>4292</v>
      </c>
      <c r="B1353" s="79" t="s">
        <v>7245</v>
      </c>
      <c r="C1353" s="79">
        <v>408</v>
      </c>
      <c r="D1353" s="79">
        <v>40</v>
      </c>
      <c r="E1353" s="88"/>
    </row>
    <row r="1354" spans="1:5" x14ac:dyDescent="0.2">
      <c r="A1354" s="79" t="s">
        <v>4293</v>
      </c>
      <c r="B1354" s="79" t="s">
        <v>7246</v>
      </c>
      <c r="C1354" s="79">
        <v>311</v>
      </c>
      <c r="D1354" s="79">
        <v>70</v>
      </c>
      <c r="E1354" s="88"/>
    </row>
    <row r="1355" spans="1:5" x14ac:dyDescent="0.2">
      <c r="A1355" s="79" t="s">
        <v>4294</v>
      </c>
      <c r="B1355" s="79" t="s">
        <v>7247</v>
      </c>
      <c r="C1355" s="79">
        <v>432</v>
      </c>
      <c r="D1355" s="79">
        <v>80</v>
      </c>
      <c r="E1355" s="88"/>
    </row>
    <row r="1356" spans="1:5" x14ac:dyDescent="0.2">
      <c r="A1356" s="79" t="s">
        <v>4295</v>
      </c>
      <c r="B1356" s="79" t="s">
        <v>7248</v>
      </c>
      <c r="C1356" s="79">
        <v>556</v>
      </c>
      <c r="D1356" s="79">
        <v>20</v>
      </c>
      <c r="E1356" s="88"/>
    </row>
    <row r="1357" spans="1:5" x14ac:dyDescent="0.2">
      <c r="A1357" s="79" t="s">
        <v>4296</v>
      </c>
      <c r="B1357" s="79" t="s">
        <v>7249</v>
      </c>
      <c r="C1357" s="79">
        <v>401</v>
      </c>
      <c r="D1357" s="79">
        <v>80</v>
      </c>
      <c r="E1357" s="88"/>
    </row>
    <row r="1358" spans="1:5" x14ac:dyDescent="0.2">
      <c r="A1358" s="79" t="s">
        <v>4297</v>
      </c>
      <c r="B1358" s="79" t="s">
        <v>7250</v>
      </c>
      <c r="C1358" s="79">
        <v>551</v>
      </c>
      <c r="D1358" s="79">
        <v>100</v>
      </c>
      <c r="E1358" s="88"/>
    </row>
    <row r="1359" spans="1:5" x14ac:dyDescent="0.2">
      <c r="A1359" s="79" t="s">
        <v>4298</v>
      </c>
      <c r="B1359" s="79" t="s">
        <v>7251</v>
      </c>
      <c r="C1359" s="79">
        <v>508</v>
      </c>
      <c r="D1359" s="79">
        <v>130</v>
      </c>
      <c r="E1359" s="88"/>
    </row>
    <row r="1360" spans="1:5" x14ac:dyDescent="0.2">
      <c r="A1360" s="79" t="s">
        <v>4299</v>
      </c>
      <c r="B1360" s="79" t="s">
        <v>7252</v>
      </c>
      <c r="C1360" s="79">
        <v>133</v>
      </c>
      <c r="D1360" s="79">
        <v>50</v>
      </c>
      <c r="E1360" s="88"/>
    </row>
    <row r="1361" spans="1:5" x14ac:dyDescent="0.2">
      <c r="A1361" s="79" t="s">
        <v>4300</v>
      </c>
      <c r="B1361" s="79" t="s">
        <v>7253</v>
      </c>
      <c r="C1361" s="79">
        <v>63</v>
      </c>
      <c r="D1361" s="79">
        <v>20</v>
      </c>
      <c r="E1361" s="88"/>
    </row>
    <row r="1362" spans="1:5" x14ac:dyDescent="0.2">
      <c r="A1362" s="79" t="s">
        <v>4301</v>
      </c>
      <c r="B1362" s="79" t="s">
        <v>7254</v>
      </c>
      <c r="C1362" s="79">
        <v>52</v>
      </c>
      <c r="D1362" s="79">
        <v>10</v>
      </c>
      <c r="E1362" s="88"/>
    </row>
    <row r="1363" spans="1:5" x14ac:dyDescent="0.2">
      <c r="A1363" s="79" t="s">
        <v>4302</v>
      </c>
      <c r="B1363" s="79" t="s">
        <v>7255</v>
      </c>
      <c r="C1363" s="79">
        <v>96</v>
      </c>
      <c r="D1363" s="79">
        <v>5</v>
      </c>
      <c r="E1363" s="88"/>
    </row>
    <row r="1364" spans="1:5" x14ac:dyDescent="0.2">
      <c r="A1364" s="79" t="s">
        <v>4303</v>
      </c>
      <c r="B1364" s="79" t="s">
        <v>7256</v>
      </c>
      <c r="C1364" s="79">
        <v>9</v>
      </c>
      <c r="D1364" s="79">
        <v>5</v>
      </c>
      <c r="E1364" s="88"/>
    </row>
    <row r="1365" spans="1:5" x14ac:dyDescent="0.2">
      <c r="A1365" s="79" t="s">
        <v>4304</v>
      </c>
      <c r="B1365" s="79" t="s">
        <v>7257</v>
      </c>
      <c r="C1365" s="79">
        <v>11</v>
      </c>
      <c r="D1365" s="79">
        <v>8</v>
      </c>
      <c r="E1365" s="88"/>
    </row>
    <row r="1366" spans="1:5" x14ac:dyDescent="0.2">
      <c r="A1366" s="79" t="s">
        <v>4305</v>
      </c>
      <c r="B1366" s="79" t="s">
        <v>7258</v>
      </c>
      <c r="C1366" s="79">
        <v>10</v>
      </c>
      <c r="D1366" s="79">
        <v>10</v>
      </c>
      <c r="E1366" s="88"/>
    </row>
    <row r="1367" spans="1:5" x14ac:dyDescent="0.2">
      <c r="A1367" s="79" t="s">
        <v>4306</v>
      </c>
      <c r="B1367" s="79" t="s">
        <v>7259</v>
      </c>
      <c r="C1367" s="79">
        <v>6</v>
      </c>
      <c r="D1367" s="79">
        <v>5</v>
      </c>
      <c r="E1367" s="88"/>
    </row>
    <row r="1368" spans="1:5" x14ac:dyDescent="0.2">
      <c r="A1368" s="79" t="s">
        <v>4307</v>
      </c>
      <c r="B1368" s="79" t="s">
        <v>7260</v>
      </c>
      <c r="C1368" s="79">
        <v>24</v>
      </c>
      <c r="D1368" s="79">
        <v>10</v>
      </c>
      <c r="E1368" s="88"/>
    </row>
    <row r="1369" spans="1:5" x14ac:dyDescent="0.2">
      <c r="A1369" s="79" t="s">
        <v>4308</v>
      </c>
      <c r="B1369" s="79" t="s">
        <v>7261</v>
      </c>
      <c r="C1369" s="79">
        <v>10</v>
      </c>
      <c r="D1369" s="79">
        <v>10</v>
      </c>
      <c r="E1369" s="88"/>
    </row>
    <row r="1370" spans="1:5" x14ac:dyDescent="0.2">
      <c r="A1370" s="79" t="s">
        <v>7262</v>
      </c>
      <c r="B1370" s="79" t="s">
        <v>7263</v>
      </c>
      <c r="C1370" s="79">
        <v>8</v>
      </c>
      <c r="D1370" s="79">
        <v>6</v>
      </c>
      <c r="E1370" s="88"/>
    </row>
    <row r="1371" spans="1:5" x14ac:dyDescent="0.2">
      <c r="A1371" s="79" t="s">
        <v>7264</v>
      </c>
      <c r="B1371" s="79" t="s">
        <v>7265</v>
      </c>
      <c r="C1371" s="79">
        <v>9</v>
      </c>
      <c r="D1371" s="79">
        <v>4</v>
      </c>
      <c r="E1371" s="88"/>
    </row>
    <row r="1372" spans="1:5" x14ac:dyDescent="0.2">
      <c r="A1372" s="79" t="s">
        <v>7266</v>
      </c>
      <c r="B1372" s="79" t="s">
        <v>7267</v>
      </c>
      <c r="C1372" s="79">
        <v>4</v>
      </c>
      <c r="D1372" s="79">
        <v>2</v>
      </c>
      <c r="E1372" s="88"/>
    </row>
    <row r="1373" spans="1:5" x14ac:dyDescent="0.2">
      <c r="A1373" s="79" t="s">
        <v>7268</v>
      </c>
      <c r="B1373" s="79" t="s">
        <v>7269</v>
      </c>
      <c r="C1373" s="79">
        <v>8</v>
      </c>
      <c r="D1373" s="79">
        <v>2</v>
      </c>
      <c r="E1373" s="88"/>
    </row>
    <row r="1374" spans="1:5" x14ac:dyDescent="0.2">
      <c r="A1374" s="79" t="s">
        <v>7270</v>
      </c>
      <c r="B1374" s="79" t="s">
        <v>7271</v>
      </c>
      <c r="C1374" s="79">
        <v>9</v>
      </c>
      <c r="D1374" s="79">
        <v>4</v>
      </c>
      <c r="E1374" s="88"/>
    </row>
    <row r="1375" spans="1:5" x14ac:dyDescent="0.2">
      <c r="A1375" s="79" t="s">
        <v>4309</v>
      </c>
      <c r="B1375" s="79" t="s">
        <v>4310</v>
      </c>
      <c r="C1375" s="79">
        <v>39</v>
      </c>
      <c r="D1375" s="79">
        <v>10</v>
      </c>
      <c r="E1375" s="88"/>
    </row>
    <row r="1376" spans="1:5" x14ac:dyDescent="0.2">
      <c r="A1376" s="79" t="s">
        <v>4311</v>
      </c>
      <c r="B1376" s="79" t="s">
        <v>4312</v>
      </c>
      <c r="C1376" s="79">
        <v>28</v>
      </c>
      <c r="D1376" s="79">
        <v>10</v>
      </c>
      <c r="E1376" s="88"/>
    </row>
    <row r="1377" spans="1:5" x14ac:dyDescent="0.2">
      <c r="A1377" s="79" t="s">
        <v>4313</v>
      </c>
      <c r="B1377" s="79" t="s">
        <v>4314</v>
      </c>
      <c r="C1377" s="79">
        <v>19</v>
      </c>
      <c r="D1377" s="79">
        <v>10</v>
      </c>
      <c r="E1377" s="88"/>
    </row>
    <row r="1378" spans="1:5" x14ac:dyDescent="0.2">
      <c r="A1378" s="79" t="s">
        <v>4315</v>
      </c>
      <c r="B1378" s="79" t="s">
        <v>4316</v>
      </c>
      <c r="C1378" s="79">
        <v>24</v>
      </c>
      <c r="D1378" s="79">
        <v>10</v>
      </c>
      <c r="E1378" s="88"/>
    </row>
    <row r="1379" spans="1:5" x14ac:dyDescent="0.2">
      <c r="A1379" s="79" t="s">
        <v>4317</v>
      </c>
      <c r="B1379" s="79" t="s">
        <v>4318</v>
      </c>
      <c r="C1379" s="79">
        <v>31</v>
      </c>
      <c r="D1379" s="79">
        <v>5</v>
      </c>
      <c r="E1379" s="88"/>
    </row>
    <row r="1380" spans="1:5" x14ac:dyDescent="0.2">
      <c r="A1380" s="79" t="s">
        <v>4319</v>
      </c>
      <c r="B1380" s="79" t="s">
        <v>4320</v>
      </c>
      <c r="C1380" s="79">
        <v>19</v>
      </c>
      <c r="D1380" s="79">
        <v>10</v>
      </c>
      <c r="E1380" s="88"/>
    </row>
    <row r="1381" spans="1:5" x14ac:dyDescent="0.2">
      <c r="A1381" s="79" t="s">
        <v>4321</v>
      </c>
      <c r="B1381" s="79" t="s">
        <v>4322</v>
      </c>
      <c r="C1381" s="79">
        <v>26</v>
      </c>
      <c r="D1381" s="79">
        <v>8</v>
      </c>
      <c r="E1381" s="88"/>
    </row>
    <row r="1382" spans="1:5" x14ac:dyDescent="0.2">
      <c r="A1382" s="79" t="s">
        <v>7272</v>
      </c>
      <c r="B1382" s="79" t="s">
        <v>7273</v>
      </c>
      <c r="C1382" s="79">
        <v>1174</v>
      </c>
      <c r="D1382" s="79">
        <v>100</v>
      </c>
      <c r="E1382" s="88"/>
    </row>
    <row r="1383" spans="1:5" x14ac:dyDescent="0.2">
      <c r="A1383" s="79" t="s">
        <v>7274</v>
      </c>
      <c r="B1383" s="79" t="s">
        <v>4323</v>
      </c>
      <c r="C1383" s="79">
        <v>271</v>
      </c>
      <c r="D1383" s="79">
        <v>100</v>
      </c>
      <c r="E1383" s="88"/>
    </row>
    <row r="1384" spans="1:5" x14ac:dyDescent="0.2">
      <c r="A1384" s="79" t="s">
        <v>7275</v>
      </c>
      <c r="B1384" s="79" t="s">
        <v>4324</v>
      </c>
      <c r="C1384" s="79">
        <v>1271</v>
      </c>
      <c r="D1384" s="79">
        <v>300</v>
      </c>
      <c r="E1384" s="88"/>
    </row>
    <row r="1385" spans="1:5" x14ac:dyDescent="0.2">
      <c r="A1385" s="79" t="s">
        <v>7276</v>
      </c>
      <c r="B1385" s="79" t="s">
        <v>4325</v>
      </c>
      <c r="C1385" s="79">
        <v>149</v>
      </c>
      <c r="D1385" s="79">
        <v>100</v>
      </c>
      <c r="E1385" s="88"/>
    </row>
    <row r="1386" spans="1:5" x14ac:dyDescent="0.2">
      <c r="A1386" s="79" t="s">
        <v>7277</v>
      </c>
      <c r="B1386" s="79" t="s">
        <v>4326</v>
      </c>
      <c r="C1386" s="79">
        <v>185</v>
      </c>
      <c r="D1386" s="79">
        <v>100</v>
      </c>
      <c r="E1386" s="88"/>
    </row>
    <row r="1387" spans="1:5" x14ac:dyDescent="0.2">
      <c r="A1387" s="79" t="s">
        <v>7278</v>
      </c>
      <c r="B1387" s="79" t="s">
        <v>4327</v>
      </c>
      <c r="C1387" s="79">
        <v>1010</v>
      </c>
      <c r="D1387" s="79">
        <v>100</v>
      </c>
      <c r="E1387" s="88"/>
    </row>
    <row r="1388" spans="1:5" x14ac:dyDescent="0.2">
      <c r="A1388" s="79" t="s">
        <v>7279</v>
      </c>
      <c r="B1388" s="79" t="s">
        <v>4328</v>
      </c>
      <c r="C1388" s="79">
        <v>317</v>
      </c>
      <c r="D1388" s="79">
        <v>100</v>
      </c>
      <c r="E1388" s="88"/>
    </row>
    <row r="1389" spans="1:5" x14ac:dyDescent="0.2">
      <c r="A1389" s="79" t="s">
        <v>7280</v>
      </c>
      <c r="B1389" s="79" t="s">
        <v>4329</v>
      </c>
      <c r="C1389" s="79">
        <v>606</v>
      </c>
      <c r="D1389" s="79">
        <v>150</v>
      </c>
      <c r="E1389" s="88"/>
    </row>
    <row r="1390" spans="1:5" x14ac:dyDescent="0.2">
      <c r="A1390" s="79" t="s">
        <v>7281</v>
      </c>
      <c r="B1390" s="79" t="s">
        <v>4330</v>
      </c>
      <c r="C1390" s="79">
        <v>683</v>
      </c>
      <c r="D1390" s="79">
        <v>100</v>
      </c>
      <c r="E1390" s="88"/>
    </row>
    <row r="1391" spans="1:5" x14ac:dyDescent="0.2">
      <c r="A1391" s="79" t="s">
        <v>7282</v>
      </c>
      <c r="B1391" s="79" t="s">
        <v>4331</v>
      </c>
      <c r="C1391" s="79">
        <v>137</v>
      </c>
      <c r="D1391" s="79">
        <v>100</v>
      </c>
      <c r="E1391" s="88"/>
    </row>
    <row r="1392" spans="1:5" x14ac:dyDescent="0.2">
      <c r="A1392" s="79" t="s">
        <v>7283</v>
      </c>
      <c r="B1392" s="79" t="s">
        <v>4332</v>
      </c>
      <c r="C1392" s="79">
        <v>159</v>
      </c>
      <c r="D1392" s="79">
        <v>100</v>
      </c>
      <c r="E1392" s="88"/>
    </row>
    <row r="1393" spans="1:5" x14ac:dyDescent="0.2">
      <c r="A1393" s="79" t="s">
        <v>7284</v>
      </c>
      <c r="B1393" s="79" t="s">
        <v>4333</v>
      </c>
      <c r="C1393" s="79">
        <v>994</v>
      </c>
      <c r="D1393" s="79">
        <v>150</v>
      </c>
      <c r="E1393" s="88"/>
    </row>
    <row r="1394" spans="1:5" x14ac:dyDescent="0.2">
      <c r="A1394" s="79" t="s">
        <v>7285</v>
      </c>
      <c r="B1394" s="79" t="s">
        <v>4334</v>
      </c>
      <c r="C1394" s="79">
        <v>540</v>
      </c>
      <c r="D1394" s="79">
        <v>100</v>
      </c>
      <c r="E1394" s="88"/>
    </row>
    <row r="1395" spans="1:5" x14ac:dyDescent="0.2">
      <c r="A1395" s="79" t="s">
        <v>7286</v>
      </c>
      <c r="B1395" s="79" t="s">
        <v>4335</v>
      </c>
      <c r="C1395" s="79">
        <v>911</v>
      </c>
      <c r="D1395" s="79">
        <v>100</v>
      </c>
      <c r="E1395" s="88"/>
    </row>
    <row r="1396" spans="1:5" x14ac:dyDescent="0.2">
      <c r="A1396" s="79" t="s">
        <v>7287</v>
      </c>
      <c r="B1396" s="79" t="s">
        <v>4336</v>
      </c>
      <c r="C1396" s="79">
        <v>743</v>
      </c>
      <c r="D1396" s="79">
        <v>50</v>
      </c>
      <c r="E1396" s="88"/>
    </row>
    <row r="1397" spans="1:5" x14ac:dyDescent="0.2">
      <c r="A1397" s="79" t="s">
        <v>7288</v>
      </c>
      <c r="B1397" s="79" t="s">
        <v>4337</v>
      </c>
      <c r="C1397" s="79">
        <v>39</v>
      </c>
      <c r="D1397" s="79">
        <v>50</v>
      </c>
      <c r="E1397" s="88"/>
    </row>
    <row r="1398" spans="1:5" x14ac:dyDescent="0.2">
      <c r="A1398" s="79" t="s">
        <v>7289</v>
      </c>
      <c r="B1398" s="79" t="s">
        <v>4338</v>
      </c>
      <c r="C1398" s="79">
        <v>417</v>
      </c>
      <c r="D1398" s="79">
        <v>50</v>
      </c>
      <c r="E1398" s="88"/>
    </row>
    <row r="1399" spans="1:5" x14ac:dyDescent="0.2">
      <c r="A1399" s="79" t="s">
        <v>7290</v>
      </c>
      <c r="B1399" s="79" t="s">
        <v>4339</v>
      </c>
      <c r="C1399" s="79">
        <v>48</v>
      </c>
      <c r="D1399" s="79">
        <v>20</v>
      </c>
      <c r="E1399" s="88"/>
    </row>
    <row r="1400" spans="1:5" x14ac:dyDescent="0.2">
      <c r="A1400" s="79" t="s">
        <v>7291</v>
      </c>
      <c r="B1400" s="79" t="s">
        <v>4340</v>
      </c>
      <c r="C1400" s="79">
        <v>27</v>
      </c>
      <c r="D1400" s="79">
        <v>10</v>
      </c>
      <c r="E1400" s="88"/>
    </row>
    <row r="1401" spans="1:5" x14ac:dyDescent="0.2">
      <c r="A1401" s="79" t="s">
        <v>7292</v>
      </c>
      <c r="B1401" s="79" t="s">
        <v>7293</v>
      </c>
      <c r="C1401" s="79">
        <v>54</v>
      </c>
      <c r="D1401" s="79">
        <v>50</v>
      </c>
      <c r="E1401" s="88"/>
    </row>
    <row r="1402" spans="1:5" x14ac:dyDescent="0.2">
      <c r="A1402" s="79" t="s">
        <v>7294</v>
      </c>
      <c r="B1402" s="79" t="s">
        <v>7295</v>
      </c>
      <c r="C1402" s="79">
        <v>196</v>
      </c>
      <c r="D1402" s="79">
        <v>100</v>
      </c>
      <c r="E1402" s="88"/>
    </row>
    <row r="1403" spans="1:5" x14ac:dyDescent="0.2">
      <c r="A1403" s="79" t="s">
        <v>7296</v>
      </c>
      <c r="B1403" s="79" t="s">
        <v>7297</v>
      </c>
      <c r="C1403" s="79">
        <v>388</v>
      </c>
      <c r="D1403" s="79">
        <v>100</v>
      </c>
      <c r="E1403" s="88"/>
    </row>
    <row r="1404" spans="1:5" x14ac:dyDescent="0.2">
      <c r="A1404" s="79" t="s">
        <v>7298</v>
      </c>
      <c r="B1404" s="79" t="s">
        <v>7299</v>
      </c>
      <c r="C1404" s="79">
        <v>28</v>
      </c>
      <c r="D1404" s="79">
        <v>10</v>
      </c>
      <c r="E1404" s="88"/>
    </row>
    <row r="1405" spans="1:5" x14ac:dyDescent="0.2">
      <c r="A1405" s="79" t="s">
        <v>4341</v>
      </c>
      <c r="B1405" s="79" t="s">
        <v>7300</v>
      </c>
      <c r="C1405" s="79">
        <v>0</v>
      </c>
      <c r="D1405" s="79">
        <v>0</v>
      </c>
      <c r="E1405" s="88"/>
    </row>
    <row r="1406" spans="1:5" x14ac:dyDescent="0.2">
      <c r="A1406" s="79" t="s">
        <v>7301</v>
      </c>
      <c r="B1406" s="79" t="s">
        <v>7302</v>
      </c>
      <c r="C1406" s="79">
        <v>0</v>
      </c>
      <c r="D1406" s="79">
        <v>0</v>
      </c>
      <c r="E1406" s="88"/>
    </row>
    <row r="1407" spans="1:5" x14ac:dyDescent="0.2">
      <c r="A1407" s="79" t="s">
        <v>7303</v>
      </c>
      <c r="B1407" s="79" t="s">
        <v>7304</v>
      </c>
      <c r="C1407" s="79">
        <v>0</v>
      </c>
      <c r="D1407" s="79">
        <v>0</v>
      </c>
      <c r="E1407" s="88"/>
    </row>
    <row r="1408" spans="1:5" x14ac:dyDescent="0.2">
      <c r="A1408" s="79" t="s">
        <v>4342</v>
      </c>
      <c r="B1408" s="79" t="s">
        <v>7305</v>
      </c>
      <c r="C1408" s="79">
        <v>15</v>
      </c>
      <c r="D1408" s="79">
        <v>0</v>
      </c>
      <c r="E1408" s="88"/>
    </row>
    <row r="1409" spans="1:5" x14ac:dyDescent="0.2">
      <c r="A1409" s="79" t="s">
        <v>4343</v>
      </c>
      <c r="B1409" s="79" t="s">
        <v>7306</v>
      </c>
      <c r="C1409" s="79">
        <v>486</v>
      </c>
      <c r="D1409" s="79">
        <v>20</v>
      </c>
      <c r="E1409" s="88"/>
    </row>
    <row r="1410" spans="1:5" x14ac:dyDescent="0.2">
      <c r="A1410" s="79" t="s">
        <v>4344</v>
      </c>
      <c r="B1410" s="79" t="s">
        <v>7307</v>
      </c>
      <c r="C1410" s="79">
        <v>29</v>
      </c>
      <c r="D1410" s="79">
        <v>0</v>
      </c>
      <c r="E1410" s="88"/>
    </row>
    <row r="1411" spans="1:5" x14ac:dyDescent="0.2">
      <c r="A1411" s="79" t="s">
        <v>4345</v>
      </c>
      <c r="B1411" s="79" t="s">
        <v>7308</v>
      </c>
      <c r="C1411" s="79">
        <v>14</v>
      </c>
      <c r="D1411" s="79">
        <v>0</v>
      </c>
      <c r="E1411" s="88"/>
    </row>
    <row r="1412" spans="1:5" x14ac:dyDescent="0.2">
      <c r="A1412" s="79" t="s">
        <v>4346</v>
      </c>
      <c r="B1412" s="79" t="s">
        <v>15885</v>
      </c>
      <c r="C1412" s="79">
        <v>9</v>
      </c>
      <c r="D1412" s="79">
        <v>5</v>
      </c>
      <c r="E1412" s="88"/>
    </row>
    <row r="1413" spans="1:5" x14ac:dyDescent="0.2">
      <c r="A1413" s="79" t="s">
        <v>4347</v>
      </c>
      <c r="B1413" s="79" t="s">
        <v>15886</v>
      </c>
      <c r="C1413" s="79">
        <v>5</v>
      </c>
      <c r="D1413" s="79">
        <v>5</v>
      </c>
      <c r="E1413" s="88"/>
    </row>
    <row r="1414" spans="1:5" x14ac:dyDescent="0.2">
      <c r="A1414" s="79" t="s">
        <v>4348</v>
      </c>
      <c r="B1414" s="79" t="s">
        <v>15887</v>
      </c>
      <c r="C1414" s="79">
        <v>21</v>
      </c>
      <c r="D1414" s="79">
        <v>15</v>
      </c>
      <c r="E1414" s="88"/>
    </row>
    <row r="1415" spans="1:5" x14ac:dyDescent="0.2">
      <c r="A1415" s="79" t="s">
        <v>4349</v>
      </c>
      <c r="B1415" s="79" t="s">
        <v>15888</v>
      </c>
      <c r="C1415" s="79">
        <v>7</v>
      </c>
      <c r="D1415" s="79">
        <v>2</v>
      </c>
      <c r="E1415" s="88"/>
    </row>
    <row r="1416" spans="1:5" x14ac:dyDescent="0.2">
      <c r="A1416" s="79" t="s">
        <v>4350</v>
      </c>
      <c r="B1416" s="79" t="s">
        <v>15889</v>
      </c>
      <c r="C1416" s="79">
        <v>33</v>
      </c>
      <c r="D1416" s="79">
        <v>5</v>
      </c>
      <c r="E1416" s="88"/>
    </row>
    <row r="1417" spans="1:5" x14ac:dyDescent="0.2">
      <c r="A1417" s="79" t="s">
        <v>4351</v>
      </c>
      <c r="B1417" s="79" t="s">
        <v>15890</v>
      </c>
      <c r="C1417" s="79">
        <v>21</v>
      </c>
      <c r="D1417" s="79">
        <v>5</v>
      </c>
      <c r="E1417" s="88"/>
    </row>
    <row r="1418" spans="1:5" x14ac:dyDescent="0.2">
      <c r="A1418" s="79" t="s">
        <v>4352</v>
      </c>
      <c r="B1418" s="79" t="s">
        <v>15891</v>
      </c>
      <c r="C1418" s="79">
        <v>6</v>
      </c>
      <c r="D1418" s="79">
        <v>5</v>
      </c>
      <c r="E1418" s="88"/>
    </row>
    <row r="1419" spans="1:5" x14ac:dyDescent="0.2">
      <c r="A1419" s="79" t="s">
        <v>4353</v>
      </c>
      <c r="B1419" s="79" t="s">
        <v>15892</v>
      </c>
      <c r="C1419" s="79">
        <v>12</v>
      </c>
      <c r="D1419" s="79">
        <v>5</v>
      </c>
      <c r="E1419" s="88"/>
    </row>
    <row r="1420" spans="1:5" x14ac:dyDescent="0.2">
      <c r="A1420" s="79" t="s">
        <v>4354</v>
      </c>
      <c r="B1420" s="79" t="s">
        <v>15893</v>
      </c>
      <c r="C1420" s="79">
        <v>36</v>
      </c>
      <c r="D1420" s="79">
        <v>3</v>
      </c>
      <c r="E1420" s="88"/>
    </row>
    <row r="1421" spans="1:5" x14ac:dyDescent="0.2">
      <c r="A1421" s="79" t="s">
        <v>4355</v>
      </c>
      <c r="B1421" s="79" t="s">
        <v>15894</v>
      </c>
      <c r="C1421" s="79">
        <v>28</v>
      </c>
      <c r="D1421" s="79">
        <v>5</v>
      </c>
      <c r="E1421" s="88"/>
    </row>
    <row r="1422" spans="1:5" x14ac:dyDescent="0.2">
      <c r="A1422" s="79" t="s">
        <v>4356</v>
      </c>
      <c r="B1422" s="79" t="s">
        <v>15895</v>
      </c>
      <c r="C1422" s="79">
        <v>13</v>
      </c>
      <c r="D1422" s="79">
        <v>2</v>
      </c>
      <c r="E1422" s="88"/>
    </row>
    <row r="1423" spans="1:5" x14ac:dyDescent="0.2">
      <c r="A1423" s="79" t="s">
        <v>4357</v>
      </c>
      <c r="B1423" s="79" t="s">
        <v>4358</v>
      </c>
      <c r="C1423" s="79">
        <v>50</v>
      </c>
      <c r="D1423" s="79">
        <v>0</v>
      </c>
      <c r="E1423" s="88"/>
    </row>
    <row r="1424" spans="1:5" x14ac:dyDescent="0.2">
      <c r="A1424" s="79" t="s">
        <v>4359</v>
      </c>
      <c r="B1424" s="79" t="s">
        <v>4360</v>
      </c>
      <c r="C1424" s="79">
        <v>3</v>
      </c>
      <c r="D1424" s="79">
        <v>0</v>
      </c>
      <c r="E1424" s="88"/>
    </row>
    <row r="1425" spans="1:5" x14ac:dyDescent="0.2">
      <c r="A1425" s="79" t="s">
        <v>4361</v>
      </c>
      <c r="B1425" s="79" t="s">
        <v>4362</v>
      </c>
      <c r="C1425" s="79">
        <v>9</v>
      </c>
      <c r="D1425" s="79">
        <v>0</v>
      </c>
      <c r="E1425" s="88"/>
    </row>
    <row r="1426" spans="1:5" x14ac:dyDescent="0.2">
      <c r="A1426" s="79" t="s">
        <v>4363</v>
      </c>
      <c r="B1426" s="79" t="s">
        <v>4364</v>
      </c>
      <c r="C1426" s="79">
        <v>127</v>
      </c>
      <c r="D1426" s="79">
        <v>0</v>
      </c>
      <c r="E1426" s="88"/>
    </row>
    <row r="1427" spans="1:5" x14ac:dyDescent="0.2">
      <c r="A1427" s="79" t="s">
        <v>7309</v>
      </c>
      <c r="B1427" s="79" t="s">
        <v>7310</v>
      </c>
      <c r="C1427" s="79">
        <v>3</v>
      </c>
      <c r="D1427" s="79">
        <v>3</v>
      </c>
      <c r="E1427" s="88"/>
    </row>
    <row r="1428" spans="1:5" x14ac:dyDescent="0.2">
      <c r="A1428" s="79" t="s">
        <v>4365</v>
      </c>
      <c r="B1428" s="79" t="s">
        <v>4366</v>
      </c>
      <c r="C1428" s="79">
        <v>29</v>
      </c>
      <c r="D1428" s="79">
        <v>0</v>
      </c>
      <c r="E1428" s="88"/>
    </row>
    <row r="1429" spans="1:5" x14ac:dyDescent="0.2">
      <c r="A1429" s="79" t="s">
        <v>7311</v>
      </c>
      <c r="B1429" s="79" t="s">
        <v>7312</v>
      </c>
      <c r="C1429" s="79">
        <v>5</v>
      </c>
      <c r="D1429" s="79">
        <v>5</v>
      </c>
      <c r="E1429" s="88"/>
    </row>
    <row r="1430" spans="1:5" x14ac:dyDescent="0.2">
      <c r="A1430" s="79" t="s">
        <v>4367</v>
      </c>
      <c r="B1430" s="79" t="s">
        <v>4368</v>
      </c>
      <c r="C1430" s="79">
        <v>134</v>
      </c>
      <c r="D1430" s="79">
        <v>0</v>
      </c>
      <c r="E1430" s="88"/>
    </row>
    <row r="1431" spans="1:5" x14ac:dyDescent="0.2">
      <c r="A1431" s="79" t="s">
        <v>7313</v>
      </c>
      <c r="B1431" s="79" t="s">
        <v>7314</v>
      </c>
      <c r="C1431" s="79">
        <v>7</v>
      </c>
      <c r="D1431" s="79">
        <v>5</v>
      </c>
      <c r="E1431" s="88"/>
    </row>
    <row r="1432" spans="1:5" x14ac:dyDescent="0.2">
      <c r="A1432" s="79" t="s">
        <v>4369</v>
      </c>
      <c r="B1432" s="79" t="s">
        <v>4370</v>
      </c>
      <c r="C1432" s="79">
        <v>160</v>
      </c>
      <c r="D1432" s="79">
        <v>0</v>
      </c>
      <c r="E1432" s="88"/>
    </row>
    <row r="1433" spans="1:5" x14ac:dyDescent="0.2">
      <c r="A1433" s="79" t="s">
        <v>7315</v>
      </c>
      <c r="B1433" s="79" t="s">
        <v>7316</v>
      </c>
      <c r="C1433" s="79">
        <v>11</v>
      </c>
      <c r="D1433" s="79">
        <v>4</v>
      </c>
      <c r="E1433" s="88"/>
    </row>
    <row r="1434" spans="1:5" x14ac:dyDescent="0.2">
      <c r="A1434" s="79" t="s">
        <v>4371</v>
      </c>
      <c r="B1434" s="79" t="s">
        <v>7317</v>
      </c>
      <c r="C1434" s="79">
        <v>3</v>
      </c>
      <c r="D1434" s="79">
        <v>0</v>
      </c>
      <c r="E1434" s="88"/>
    </row>
    <row r="1435" spans="1:5" x14ac:dyDescent="0.2">
      <c r="A1435" s="79" t="s">
        <v>4372</v>
      </c>
      <c r="B1435" s="79" t="s">
        <v>4373</v>
      </c>
      <c r="C1435" s="79">
        <v>16</v>
      </c>
      <c r="D1435" s="79">
        <v>0</v>
      </c>
      <c r="E1435" s="88"/>
    </row>
    <row r="1436" spans="1:5" x14ac:dyDescent="0.2">
      <c r="A1436" s="79" t="s">
        <v>4374</v>
      </c>
      <c r="B1436" s="79" t="s">
        <v>7318</v>
      </c>
      <c r="C1436" s="79">
        <v>30</v>
      </c>
      <c r="D1436" s="79">
        <v>0</v>
      </c>
      <c r="E1436" s="88"/>
    </row>
    <row r="1437" spans="1:5" x14ac:dyDescent="0.2">
      <c r="A1437" s="79" t="s">
        <v>7319</v>
      </c>
      <c r="B1437" s="79" t="s">
        <v>7320</v>
      </c>
      <c r="C1437" s="79">
        <v>17</v>
      </c>
      <c r="D1437" s="79">
        <v>5</v>
      </c>
      <c r="E1437" s="88"/>
    </row>
    <row r="1438" spans="1:5" x14ac:dyDescent="0.2">
      <c r="A1438" s="79" t="s">
        <v>4375</v>
      </c>
      <c r="B1438" s="79" t="s">
        <v>7321</v>
      </c>
      <c r="C1438" s="79">
        <v>5</v>
      </c>
      <c r="D1438" s="79">
        <v>2</v>
      </c>
      <c r="E1438" s="88"/>
    </row>
    <row r="1439" spans="1:5" x14ac:dyDescent="0.2">
      <c r="A1439" s="79" t="s">
        <v>4376</v>
      </c>
      <c r="B1439" s="79" t="s">
        <v>7322</v>
      </c>
      <c r="C1439" s="79">
        <v>7</v>
      </c>
      <c r="D1439" s="79">
        <v>2</v>
      </c>
      <c r="E1439" s="88"/>
    </row>
    <row r="1440" spans="1:5" x14ac:dyDescent="0.2">
      <c r="A1440" s="79" t="s">
        <v>4377</v>
      </c>
      <c r="B1440" s="79" t="s">
        <v>7323</v>
      </c>
      <c r="C1440" s="79">
        <v>5</v>
      </c>
      <c r="D1440" s="79">
        <v>3</v>
      </c>
      <c r="E1440" s="88"/>
    </row>
    <row r="1441" spans="1:5" x14ac:dyDescent="0.2">
      <c r="A1441" s="79" t="s">
        <v>4378</v>
      </c>
      <c r="B1441" s="79" t="s">
        <v>7324</v>
      </c>
      <c r="C1441" s="79">
        <v>3</v>
      </c>
      <c r="D1441" s="79">
        <v>5</v>
      </c>
      <c r="E1441" s="88"/>
    </row>
    <row r="1442" spans="1:5" x14ac:dyDescent="0.2">
      <c r="A1442" s="79" t="s">
        <v>4379</v>
      </c>
      <c r="B1442" s="79" t="s">
        <v>7325</v>
      </c>
      <c r="C1442" s="79">
        <v>3</v>
      </c>
      <c r="D1442" s="79">
        <v>1</v>
      </c>
      <c r="E1442" s="88"/>
    </row>
    <row r="1443" spans="1:5" x14ac:dyDescent="0.2">
      <c r="A1443" s="79" t="s">
        <v>4380</v>
      </c>
      <c r="B1443" s="79" t="s">
        <v>4381</v>
      </c>
      <c r="C1443" s="79">
        <v>1</v>
      </c>
      <c r="D1443" s="79">
        <v>0</v>
      </c>
      <c r="E1443" s="88"/>
    </row>
    <row r="1444" spans="1:5" x14ac:dyDescent="0.2">
      <c r="A1444" s="79" t="s">
        <v>4382</v>
      </c>
      <c r="B1444" s="79" t="s">
        <v>4383</v>
      </c>
      <c r="C1444" s="79">
        <v>3</v>
      </c>
      <c r="D1444" s="79">
        <v>0</v>
      </c>
      <c r="E1444" s="88"/>
    </row>
    <row r="1445" spans="1:5" x14ac:dyDescent="0.2">
      <c r="A1445" s="79" t="s">
        <v>4384</v>
      </c>
      <c r="B1445" s="79" t="s">
        <v>7326</v>
      </c>
      <c r="C1445" s="79">
        <v>813</v>
      </c>
      <c r="D1445" s="79">
        <v>200</v>
      </c>
      <c r="E1445" s="88"/>
    </row>
    <row r="1446" spans="1:5" x14ac:dyDescent="0.2">
      <c r="A1446" s="79" t="s">
        <v>4385</v>
      </c>
      <c r="B1446" s="79" t="s">
        <v>7327</v>
      </c>
      <c r="C1446" s="79">
        <v>539</v>
      </c>
      <c r="D1446" s="79">
        <v>200</v>
      </c>
      <c r="E1446" s="88"/>
    </row>
    <row r="1447" spans="1:5" x14ac:dyDescent="0.2">
      <c r="A1447" s="79" t="s">
        <v>4386</v>
      </c>
      <c r="B1447" s="79" t="s">
        <v>3545</v>
      </c>
      <c r="C1447" s="79">
        <v>269</v>
      </c>
      <c r="D1447" s="79">
        <v>150</v>
      </c>
      <c r="E1447" s="88"/>
    </row>
    <row r="1448" spans="1:5" x14ac:dyDescent="0.2">
      <c r="A1448" s="79" t="s">
        <v>4387</v>
      </c>
      <c r="B1448" s="79" t="s">
        <v>7328</v>
      </c>
      <c r="C1448" s="79">
        <v>184</v>
      </c>
      <c r="D1448" s="79">
        <v>40</v>
      </c>
      <c r="E1448" s="88"/>
    </row>
    <row r="1449" spans="1:5" x14ac:dyDescent="0.2">
      <c r="A1449" s="79" t="s">
        <v>4388</v>
      </c>
      <c r="B1449" s="79" t="s">
        <v>7329</v>
      </c>
      <c r="C1449" s="79">
        <v>81</v>
      </c>
      <c r="D1449" s="79">
        <v>100</v>
      </c>
      <c r="E1449" s="88"/>
    </row>
    <row r="1450" spans="1:5" x14ac:dyDescent="0.2">
      <c r="A1450" s="79" t="s">
        <v>4389</v>
      </c>
      <c r="B1450" s="79" t="s">
        <v>7330</v>
      </c>
      <c r="C1450" s="79">
        <v>89</v>
      </c>
      <c r="D1450" s="79">
        <v>30</v>
      </c>
      <c r="E1450" s="88"/>
    </row>
    <row r="1451" spans="1:5" x14ac:dyDescent="0.2">
      <c r="A1451" s="79" t="s">
        <v>4390</v>
      </c>
      <c r="B1451" s="79" t="s">
        <v>7331</v>
      </c>
      <c r="C1451" s="79">
        <v>384</v>
      </c>
      <c r="D1451" s="79">
        <v>130</v>
      </c>
      <c r="E1451" s="88"/>
    </row>
    <row r="1452" spans="1:5" x14ac:dyDescent="0.2">
      <c r="A1452" s="79" t="s">
        <v>4391</v>
      </c>
      <c r="B1452" s="79" t="s">
        <v>7332</v>
      </c>
      <c r="C1452" s="79">
        <v>316</v>
      </c>
      <c r="D1452" s="79">
        <v>70</v>
      </c>
      <c r="E1452" s="88"/>
    </row>
    <row r="1453" spans="1:5" x14ac:dyDescent="0.2">
      <c r="A1453" s="79" t="s">
        <v>4392</v>
      </c>
      <c r="B1453" s="79" t="s">
        <v>7333</v>
      </c>
      <c r="C1453" s="79">
        <v>179</v>
      </c>
      <c r="D1453" s="79">
        <v>30</v>
      </c>
      <c r="E1453" s="88"/>
    </row>
    <row r="1454" spans="1:5" x14ac:dyDescent="0.2">
      <c r="A1454" s="79" t="s">
        <v>4393</v>
      </c>
      <c r="B1454" s="79" t="s">
        <v>7334</v>
      </c>
      <c r="C1454" s="79">
        <v>64</v>
      </c>
      <c r="D1454" s="79">
        <v>10</v>
      </c>
      <c r="E1454" s="88"/>
    </row>
    <row r="1455" spans="1:5" x14ac:dyDescent="0.2">
      <c r="A1455" s="79" t="s">
        <v>7335</v>
      </c>
      <c r="B1455" s="79" t="s">
        <v>4394</v>
      </c>
      <c r="C1455" s="79">
        <v>52</v>
      </c>
      <c r="D1455" s="79">
        <v>50</v>
      </c>
      <c r="E1455" s="88"/>
    </row>
    <row r="1456" spans="1:5" x14ac:dyDescent="0.2">
      <c r="A1456" s="79" t="s">
        <v>4395</v>
      </c>
      <c r="B1456" s="79" t="s">
        <v>7336</v>
      </c>
      <c r="C1456" s="79">
        <v>9</v>
      </c>
      <c r="D1456" s="79">
        <v>0</v>
      </c>
      <c r="E1456" s="88"/>
    </row>
    <row r="1457" spans="1:5" x14ac:dyDescent="0.2">
      <c r="A1457" s="79" t="s">
        <v>7337</v>
      </c>
      <c r="B1457" s="79" t="s">
        <v>4396</v>
      </c>
      <c r="C1457" s="79">
        <v>0</v>
      </c>
      <c r="D1457" s="79">
        <v>0</v>
      </c>
      <c r="E1457" s="88"/>
    </row>
    <row r="1458" spans="1:5" x14ac:dyDescent="0.2">
      <c r="A1458" s="79" t="s">
        <v>7338</v>
      </c>
      <c r="B1458" s="79" t="s">
        <v>4397</v>
      </c>
      <c r="C1458" s="79">
        <v>7</v>
      </c>
      <c r="D1458" s="79">
        <v>0</v>
      </c>
      <c r="E1458" s="88"/>
    </row>
    <row r="1459" spans="1:5" x14ac:dyDescent="0.2">
      <c r="A1459" s="79" t="s">
        <v>7339</v>
      </c>
      <c r="B1459" s="79" t="s">
        <v>7340</v>
      </c>
      <c r="C1459" s="79">
        <v>1</v>
      </c>
      <c r="D1459" s="79">
        <v>4</v>
      </c>
      <c r="E1459" s="88"/>
    </row>
    <row r="1460" spans="1:5" x14ac:dyDescent="0.2">
      <c r="A1460" s="79" t="s">
        <v>554</v>
      </c>
      <c r="B1460" s="79" t="s">
        <v>7341</v>
      </c>
      <c r="C1460" s="79">
        <v>288</v>
      </c>
      <c r="D1460" s="79">
        <v>50</v>
      </c>
      <c r="E1460" s="88"/>
    </row>
    <row r="1461" spans="1:5" x14ac:dyDescent="0.2">
      <c r="A1461" s="79" t="s">
        <v>555</v>
      </c>
      <c r="B1461" s="79" t="s">
        <v>7342</v>
      </c>
      <c r="C1461" s="79">
        <v>303</v>
      </c>
      <c r="D1461" s="79">
        <v>75</v>
      </c>
      <c r="E1461" s="88"/>
    </row>
    <row r="1462" spans="1:5" x14ac:dyDescent="0.2">
      <c r="A1462" s="79" t="s">
        <v>556</v>
      </c>
      <c r="B1462" s="79" t="s">
        <v>7343</v>
      </c>
      <c r="C1462" s="79">
        <v>246</v>
      </c>
      <c r="D1462" s="79">
        <v>30</v>
      </c>
      <c r="E1462" s="88"/>
    </row>
    <row r="1463" spans="1:5" x14ac:dyDescent="0.2">
      <c r="A1463" s="79" t="s">
        <v>557</v>
      </c>
      <c r="B1463" s="79" t="s">
        <v>7344</v>
      </c>
      <c r="C1463" s="79">
        <v>289</v>
      </c>
      <c r="D1463" s="79">
        <v>75</v>
      </c>
      <c r="E1463" s="88"/>
    </row>
    <row r="1464" spans="1:5" x14ac:dyDescent="0.2">
      <c r="A1464" s="79" t="s">
        <v>4398</v>
      </c>
      <c r="B1464" s="79" t="s">
        <v>3546</v>
      </c>
      <c r="C1464" s="79">
        <v>42</v>
      </c>
      <c r="D1464" s="79">
        <v>15</v>
      </c>
      <c r="E1464" s="88"/>
    </row>
    <row r="1465" spans="1:5" x14ac:dyDescent="0.2">
      <c r="A1465" s="79" t="s">
        <v>4399</v>
      </c>
      <c r="B1465" s="79" t="s">
        <v>7345</v>
      </c>
      <c r="C1465" s="79">
        <v>548</v>
      </c>
      <c r="D1465" s="79">
        <v>30</v>
      </c>
      <c r="E1465" s="88"/>
    </row>
    <row r="1466" spans="1:5" x14ac:dyDescent="0.2">
      <c r="A1466" s="79" t="s">
        <v>4400</v>
      </c>
      <c r="B1466" s="79" t="s">
        <v>15724</v>
      </c>
      <c r="C1466" s="79">
        <v>944</v>
      </c>
      <c r="D1466" s="79">
        <v>30</v>
      </c>
      <c r="E1466" s="88"/>
    </row>
    <row r="1467" spans="1:5" x14ac:dyDescent="0.2">
      <c r="A1467" s="79" t="s">
        <v>4401</v>
      </c>
      <c r="B1467" s="79" t="s">
        <v>15725</v>
      </c>
      <c r="C1467" s="79">
        <v>90</v>
      </c>
      <c r="D1467" s="79">
        <v>100</v>
      </c>
      <c r="E1467" s="88"/>
    </row>
    <row r="1468" spans="1:5" x14ac:dyDescent="0.2">
      <c r="A1468" s="79" t="s">
        <v>4402</v>
      </c>
      <c r="B1468" s="79" t="s">
        <v>15726</v>
      </c>
      <c r="C1468" s="79">
        <v>836</v>
      </c>
      <c r="D1468" s="79">
        <v>30</v>
      </c>
      <c r="E1468" s="88"/>
    </row>
    <row r="1469" spans="1:5" x14ac:dyDescent="0.2">
      <c r="A1469" s="79" t="s">
        <v>4403</v>
      </c>
      <c r="B1469" s="79" t="s">
        <v>15727</v>
      </c>
      <c r="C1469" s="79">
        <v>360</v>
      </c>
      <c r="D1469" s="79">
        <v>80</v>
      </c>
      <c r="E1469" s="88"/>
    </row>
    <row r="1470" spans="1:5" x14ac:dyDescent="0.2">
      <c r="A1470" s="79" t="s">
        <v>4404</v>
      </c>
      <c r="B1470" s="79" t="s">
        <v>7346</v>
      </c>
      <c r="C1470" s="79">
        <v>11</v>
      </c>
      <c r="D1470" s="79">
        <v>0</v>
      </c>
      <c r="E1470" s="88"/>
    </row>
    <row r="1471" spans="1:5" x14ac:dyDescent="0.2">
      <c r="A1471" s="79" t="s">
        <v>4405</v>
      </c>
      <c r="B1471" s="79" t="s">
        <v>15728</v>
      </c>
      <c r="C1471" s="79">
        <v>509</v>
      </c>
      <c r="D1471" s="79">
        <v>30</v>
      </c>
      <c r="E1471" s="88"/>
    </row>
    <row r="1472" spans="1:5" x14ac:dyDescent="0.2">
      <c r="A1472" s="79" t="s">
        <v>4406</v>
      </c>
      <c r="B1472" s="79" t="s">
        <v>15729</v>
      </c>
      <c r="C1472" s="79">
        <v>262</v>
      </c>
      <c r="D1472" s="79">
        <v>80</v>
      </c>
      <c r="E1472" s="88"/>
    </row>
    <row r="1473" spans="1:5" x14ac:dyDescent="0.2">
      <c r="A1473" s="79" t="s">
        <v>4407</v>
      </c>
      <c r="B1473" s="79" t="s">
        <v>15730</v>
      </c>
      <c r="C1473" s="79">
        <v>574</v>
      </c>
      <c r="D1473" s="79">
        <v>100</v>
      </c>
      <c r="E1473" s="88"/>
    </row>
    <row r="1474" spans="1:5" x14ac:dyDescent="0.2">
      <c r="A1474" s="79" t="s">
        <v>4408</v>
      </c>
      <c r="B1474" s="79" t="s">
        <v>15731</v>
      </c>
      <c r="C1474" s="79">
        <v>349</v>
      </c>
      <c r="D1474" s="79">
        <v>30</v>
      </c>
      <c r="E1474" s="88"/>
    </row>
    <row r="1475" spans="1:5" x14ac:dyDescent="0.2">
      <c r="A1475" s="79" t="s">
        <v>4409</v>
      </c>
      <c r="B1475" s="79" t="s">
        <v>15732</v>
      </c>
      <c r="C1475" s="79">
        <v>324</v>
      </c>
      <c r="D1475" s="79">
        <v>40</v>
      </c>
      <c r="E1475" s="88"/>
    </row>
    <row r="1476" spans="1:5" x14ac:dyDescent="0.2">
      <c r="A1476" s="79" t="s">
        <v>7347</v>
      </c>
      <c r="B1476" s="79" t="s">
        <v>7348</v>
      </c>
      <c r="C1476" s="79">
        <v>506</v>
      </c>
      <c r="D1476" s="79">
        <v>10</v>
      </c>
      <c r="E1476" s="88"/>
    </row>
    <row r="1477" spans="1:5" x14ac:dyDescent="0.2">
      <c r="A1477" s="79" t="s">
        <v>7349</v>
      </c>
      <c r="B1477" s="79" t="s">
        <v>7350</v>
      </c>
      <c r="C1477" s="79">
        <v>903</v>
      </c>
      <c r="D1477" s="79">
        <v>200</v>
      </c>
      <c r="E1477" s="88"/>
    </row>
    <row r="1478" spans="1:5" x14ac:dyDescent="0.2">
      <c r="A1478" s="79" t="s">
        <v>7351</v>
      </c>
      <c r="B1478" s="79" t="s">
        <v>7352</v>
      </c>
      <c r="C1478" s="79">
        <v>1176</v>
      </c>
      <c r="D1478" s="79">
        <v>400</v>
      </c>
      <c r="E1478" s="88"/>
    </row>
    <row r="1479" spans="1:5" x14ac:dyDescent="0.2">
      <c r="A1479" s="79" t="s">
        <v>7353</v>
      </c>
      <c r="B1479" s="79" t="s">
        <v>7354</v>
      </c>
      <c r="C1479" s="79">
        <v>534</v>
      </c>
      <c r="D1479" s="79">
        <v>10</v>
      </c>
      <c r="E1479" s="88"/>
    </row>
    <row r="1480" spans="1:5" x14ac:dyDescent="0.2">
      <c r="A1480" s="79" t="s">
        <v>7355</v>
      </c>
      <c r="B1480" s="79" t="s">
        <v>7356</v>
      </c>
      <c r="C1480" s="79">
        <v>539</v>
      </c>
      <c r="D1480" s="79">
        <v>200</v>
      </c>
      <c r="E1480" s="88"/>
    </row>
    <row r="1481" spans="1:5" x14ac:dyDescent="0.2">
      <c r="A1481" s="79" t="s">
        <v>7357</v>
      </c>
      <c r="B1481" s="79" t="s">
        <v>7358</v>
      </c>
      <c r="C1481" s="79">
        <v>496</v>
      </c>
      <c r="D1481" s="79">
        <v>150</v>
      </c>
      <c r="E1481" s="88"/>
    </row>
    <row r="1482" spans="1:5" x14ac:dyDescent="0.2">
      <c r="A1482" s="79" t="s">
        <v>7359</v>
      </c>
      <c r="B1482" s="79" t="s">
        <v>7360</v>
      </c>
      <c r="C1482" s="79">
        <v>194</v>
      </c>
      <c r="D1482" s="79">
        <v>50</v>
      </c>
      <c r="E1482" s="88"/>
    </row>
    <row r="1483" spans="1:5" x14ac:dyDescent="0.2">
      <c r="A1483" s="79" t="s">
        <v>7361</v>
      </c>
      <c r="B1483" s="79" t="s">
        <v>7362</v>
      </c>
      <c r="C1483" s="79">
        <v>240</v>
      </c>
      <c r="D1483" s="79">
        <v>100</v>
      </c>
      <c r="E1483" s="88"/>
    </row>
    <row r="1484" spans="1:5" x14ac:dyDescent="0.2">
      <c r="A1484" s="79" t="s">
        <v>7363</v>
      </c>
      <c r="B1484" s="79" t="s">
        <v>7364</v>
      </c>
      <c r="C1484" s="79">
        <v>223</v>
      </c>
      <c r="D1484" s="79">
        <v>100</v>
      </c>
      <c r="E1484" s="88"/>
    </row>
    <row r="1485" spans="1:5" x14ac:dyDescent="0.2">
      <c r="A1485" s="79" t="s">
        <v>7365</v>
      </c>
      <c r="B1485" s="79" t="s">
        <v>7366</v>
      </c>
      <c r="C1485" s="79">
        <v>146</v>
      </c>
      <c r="D1485" s="79">
        <v>30</v>
      </c>
      <c r="E1485" s="88"/>
    </row>
    <row r="1486" spans="1:5" x14ac:dyDescent="0.2">
      <c r="A1486" s="79" t="s">
        <v>7367</v>
      </c>
      <c r="B1486" s="79" t="s">
        <v>7368</v>
      </c>
      <c r="C1486" s="79">
        <v>415</v>
      </c>
      <c r="D1486" s="79">
        <v>50</v>
      </c>
      <c r="E1486" s="88"/>
    </row>
    <row r="1487" spans="1:5" x14ac:dyDescent="0.2">
      <c r="A1487" s="79" t="s">
        <v>7369</v>
      </c>
      <c r="B1487" s="79" t="s">
        <v>7370</v>
      </c>
      <c r="C1487" s="79">
        <v>295</v>
      </c>
      <c r="D1487" s="79">
        <v>100</v>
      </c>
      <c r="E1487" s="88"/>
    </row>
    <row r="1488" spans="1:5" x14ac:dyDescent="0.2">
      <c r="A1488" s="79" t="s">
        <v>7371</v>
      </c>
      <c r="B1488" s="79" t="s">
        <v>7372</v>
      </c>
      <c r="C1488" s="79">
        <v>257</v>
      </c>
      <c r="D1488" s="79">
        <v>100</v>
      </c>
      <c r="E1488" s="88"/>
    </row>
    <row r="1489" spans="1:5" x14ac:dyDescent="0.2">
      <c r="A1489" s="79" t="s">
        <v>7373</v>
      </c>
      <c r="B1489" s="79" t="s">
        <v>7374</v>
      </c>
      <c r="C1489" s="79">
        <v>122</v>
      </c>
      <c r="D1489" s="79">
        <v>30</v>
      </c>
      <c r="E1489" s="88"/>
    </row>
    <row r="1490" spans="1:5" x14ac:dyDescent="0.2">
      <c r="A1490" s="79" t="s">
        <v>4410</v>
      </c>
      <c r="B1490" s="79" t="s">
        <v>7375</v>
      </c>
      <c r="C1490" s="79">
        <v>89</v>
      </c>
      <c r="D1490" s="79">
        <v>50</v>
      </c>
      <c r="E1490" s="88"/>
    </row>
    <row r="1491" spans="1:5" x14ac:dyDescent="0.2">
      <c r="A1491" s="79" t="s">
        <v>558</v>
      </c>
      <c r="B1491" s="79" t="s">
        <v>7376</v>
      </c>
      <c r="C1491" s="79">
        <v>330</v>
      </c>
      <c r="D1491" s="79">
        <v>100</v>
      </c>
      <c r="E1491" s="88"/>
    </row>
    <row r="1492" spans="1:5" x14ac:dyDescent="0.2">
      <c r="A1492" s="79" t="s">
        <v>559</v>
      </c>
      <c r="B1492" s="79" t="s">
        <v>7377</v>
      </c>
      <c r="C1492" s="79">
        <v>770</v>
      </c>
      <c r="D1492" s="79">
        <v>150</v>
      </c>
      <c r="E1492" s="88"/>
    </row>
    <row r="1493" spans="1:5" x14ac:dyDescent="0.2">
      <c r="A1493" s="79" t="s">
        <v>560</v>
      </c>
      <c r="B1493" s="79" t="s">
        <v>7378</v>
      </c>
      <c r="C1493" s="79">
        <v>224</v>
      </c>
      <c r="D1493" s="79">
        <v>100</v>
      </c>
      <c r="E1493" s="88"/>
    </row>
    <row r="1494" spans="1:5" x14ac:dyDescent="0.2">
      <c r="A1494" s="79" t="s">
        <v>202</v>
      </c>
      <c r="B1494" s="79" t="s">
        <v>3547</v>
      </c>
      <c r="C1494" s="79">
        <v>81</v>
      </c>
      <c r="D1494" s="79">
        <v>5</v>
      </c>
      <c r="E1494" s="88"/>
    </row>
    <row r="1495" spans="1:5" x14ac:dyDescent="0.2">
      <c r="A1495" s="79" t="s">
        <v>203</v>
      </c>
      <c r="B1495" s="79" t="s">
        <v>3548</v>
      </c>
      <c r="C1495" s="79">
        <v>165</v>
      </c>
      <c r="D1495" s="79">
        <v>15</v>
      </c>
      <c r="E1495" s="88"/>
    </row>
    <row r="1496" spans="1:5" x14ac:dyDescent="0.2">
      <c r="A1496" s="79" t="s">
        <v>15994</v>
      </c>
      <c r="B1496" s="79" t="s">
        <v>15995</v>
      </c>
      <c r="C1496" s="79">
        <v>3</v>
      </c>
      <c r="D1496" s="79">
        <v>15</v>
      </c>
      <c r="E1496" s="88"/>
    </row>
    <row r="1497" spans="1:5" x14ac:dyDescent="0.2">
      <c r="A1497" s="79" t="s">
        <v>204</v>
      </c>
      <c r="B1497" s="79" t="s">
        <v>3549</v>
      </c>
      <c r="C1497" s="79">
        <v>189</v>
      </c>
      <c r="D1497" s="79">
        <v>10</v>
      </c>
      <c r="E1497" s="88"/>
    </row>
    <row r="1498" spans="1:5" x14ac:dyDescent="0.2">
      <c r="A1498" s="79" t="s">
        <v>15934</v>
      </c>
      <c r="B1498" s="79" t="s">
        <v>15935</v>
      </c>
      <c r="C1498" s="79">
        <v>6</v>
      </c>
      <c r="D1498" s="79">
        <v>10</v>
      </c>
      <c r="E1498" s="88"/>
    </row>
    <row r="1499" spans="1:5" x14ac:dyDescent="0.2">
      <c r="A1499" s="79" t="s">
        <v>205</v>
      </c>
      <c r="B1499" s="79" t="s">
        <v>7379</v>
      </c>
      <c r="C1499" s="79">
        <v>60</v>
      </c>
      <c r="D1499" s="79">
        <v>20</v>
      </c>
      <c r="E1499" s="88"/>
    </row>
    <row r="1500" spans="1:5" x14ac:dyDescent="0.2">
      <c r="A1500" s="79" t="s">
        <v>15996</v>
      </c>
      <c r="B1500" s="79" t="s">
        <v>15997</v>
      </c>
      <c r="C1500" s="79">
        <v>5</v>
      </c>
      <c r="D1500" s="79">
        <v>20</v>
      </c>
      <c r="E1500" s="88"/>
    </row>
    <row r="1501" spans="1:5" x14ac:dyDescent="0.2">
      <c r="A1501" s="79" t="s">
        <v>206</v>
      </c>
      <c r="B1501" s="79" t="s">
        <v>4411</v>
      </c>
      <c r="C1501" s="79">
        <v>227</v>
      </c>
      <c r="D1501" s="79">
        <v>30</v>
      </c>
      <c r="E1501" s="88"/>
    </row>
    <row r="1502" spans="1:5" x14ac:dyDescent="0.2">
      <c r="A1502" s="79" t="s">
        <v>15936</v>
      </c>
      <c r="B1502" s="79" t="s">
        <v>15937</v>
      </c>
      <c r="C1502" s="79">
        <v>4</v>
      </c>
      <c r="D1502" s="79">
        <v>30</v>
      </c>
      <c r="E1502" s="88"/>
    </row>
    <row r="1503" spans="1:5" x14ac:dyDescent="0.2">
      <c r="A1503" s="79" t="s">
        <v>207</v>
      </c>
      <c r="B1503" s="79" t="s">
        <v>7380</v>
      </c>
      <c r="C1503" s="79">
        <v>173</v>
      </c>
      <c r="D1503" s="79">
        <v>20</v>
      </c>
      <c r="E1503" s="88"/>
    </row>
    <row r="1504" spans="1:5" x14ac:dyDescent="0.2">
      <c r="A1504" s="79" t="s">
        <v>15998</v>
      </c>
      <c r="B1504" s="79" t="s">
        <v>15999</v>
      </c>
      <c r="C1504" s="79">
        <v>3</v>
      </c>
      <c r="D1504" s="79">
        <v>20</v>
      </c>
      <c r="E1504" s="88"/>
    </row>
    <row r="1505" spans="1:5" x14ac:dyDescent="0.2">
      <c r="A1505" s="79" t="s">
        <v>208</v>
      </c>
      <c r="B1505" s="79" t="s">
        <v>3550</v>
      </c>
      <c r="C1505" s="79">
        <v>96</v>
      </c>
      <c r="D1505" s="79">
        <v>0</v>
      </c>
      <c r="E1505" s="88"/>
    </row>
    <row r="1506" spans="1:5" x14ac:dyDescent="0.2">
      <c r="A1506" s="79" t="s">
        <v>209</v>
      </c>
      <c r="B1506" s="79" t="s">
        <v>7381</v>
      </c>
      <c r="C1506" s="79">
        <v>258</v>
      </c>
      <c r="D1506" s="79">
        <v>80</v>
      </c>
      <c r="E1506" s="88"/>
    </row>
    <row r="1507" spans="1:5" x14ac:dyDescent="0.2">
      <c r="A1507" s="79" t="s">
        <v>15938</v>
      </c>
      <c r="B1507" s="79" t="s">
        <v>15939</v>
      </c>
      <c r="C1507" s="79">
        <v>13</v>
      </c>
      <c r="D1507" s="79">
        <v>80</v>
      </c>
      <c r="E1507" s="88"/>
    </row>
    <row r="1508" spans="1:5" x14ac:dyDescent="0.2">
      <c r="A1508" s="79" t="s">
        <v>4412</v>
      </c>
      <c r="B1508" s="79" t="s">
        <v>7382</v>
      </c>
      <c r="C1508" s="79">
        <v>36</v>
      </c>
      <c r="D1508" s="79">
        <v>5</v>
      </c>
      <c r="E1508" s="88"/>
    </row>
    <row r="1509" spans="1:5" x14ac:dyDescent="0.2">
      <c r="A1509" s="79" t="s">
        <v>15940</v>
      </c>
      <c r="B1509" s="79" t="s">
        <v>15941</v>
      </c>
      <c r="C1509" s="79">
        <v>0</v>
      </c>
      <c r="D1509" s="79">
        <v>0</v>
      </c>
      <c r="E1509" s="88"/>
    </row>
    <row r="1510" spans="1:5" x14ac:dyDescent="0.2">
      <c r="A1510" s="79" t="s">
        <v>210</v>
      </c>
      <c r="B1510" s="79" t="s">
        <v>7383</v>
      </c>
      <c r="C1510" s="79">
        <v>163</v>
      </c>
      <c r="D1510" s="79">
        <v>20</v>
      </c>
      <c r="E1510" s="88"/>
    </row>
    <row r="1511" spans="1:5" x14ac:dyDescent="0.2">
      <c r="A1511" s="79" t="s">
        <v>16000</v>
      </c>
      <c r="B1511" s="79" t="s">
        <v>16001</v>
      </c>
      <c r="C1511" s="79">
        <v>3</v>
      </c>
      <c r="D1511" s="79">
        <v>20</v>
      </c>
      <c r="E1511" s="88"/>
    </row>
    <row r="1512" spans="1:5" x14ac:dyDescent="0.2">
      <c r="A1512" s="79" t="s">
        <v>212</v>
      </c>
      <c r="B1512" s="79" t="s">
        <v>7384</v>
      </c>
      <c r="C1512" s="79">
        <v>224</v>
      </c>
      <c r="D1512" s="79">
        <v>150</v>
      </c>
      <c r="E1512" s="88"/>
    </row>
    <row r="1513" spans="1:5" x14ac:dyDescent="0.2">
      <c r="A1513" s="79" t="s">
        <v>15942</v>
      </c>
      <c r="B1513" s="79" t="s">
        <v>15943</v>
      </c>
      <c r="C1513" s="79">
        <v>10</v>
      </c>
      <c r="D1513" s="79">
        <v>150</v>
      </c>
      <c r="E1513" s="88"/>
    </row>
    <row r="1514" spans="1:5" x14ac:dyDescent="0.2">
      <c r="A1514" s="79" t="s">
        <v>4413</v>
      </c>
      <c r="B1514" s="79" t="s">
        <v>7385</v>
      </c>
      <c r="C1514" s="79">
        <v>33</v>
      </c>
      <c r="D1514" s="79">
        <v>10</v>
      </c>
      <c r="E1514" s="88"/>
    </row>
    <row r="1515" spans="1:5" x14ac:dyDescent="0.2">
      <c r="A1515" s="79" t="s">
        <v>15944</v>
      </c>
      <c r="B1515" s="79" t="s">
        <v>15945</v>
      </c>
      <c r="C1515" s="79">
        <v>12</v>
      </c>
      <c r="D1515" s="79">
        <v>0</v>
      </c>
      <c r="E1515" s="88"/>
    </row>
    <row r="1516" spans="1:5" x14ac:dyDescent="0.2">
      <c r="A1516" s="79" t="s">
        <v>213</v>
      </c>
      <c r="B1516" s="79" t="s">
        <v>3551</v>
      </c>
      <c r="C1516" s="79">
        <v>104</v>
      </c>
      <c r="D1516" s="79">
        <v>5</v>
      </c>
      <c r="E1516" s="88"/>
    </row>
    <row r="1517" spans="1:5" x14ac:dyDescent="0.2">
      <c r="A1517" s="79" t="s">
        <v>15946</v>
      </c>
      <c r="B1517" s="79" t="s">
        <v>15947</v>
      </c>
      <c r="C1517" s="79">
        <v>5</v>
      </c>
      <c r="D1517" s="79">
        <v>5</v>
      </c>
      <c r="E1517" s="88"/>
    </row>
    <row r="1518" spans="1:5" x14ac:dyDescent="0.2">
      <c r="A1518" s="79" t="s">
        <v>214</v>
      </c>
      <c r="B1518" s="79" t="s">
        <v>7386</v>
      </c>
      <c r="C1518" s="79">
        <v>80</v>
      </c>
      <c r="D1518" s="79">
        <v>10</v>
      </c>
      <c r="E1518" s="88"/>
    </row>
    <row r="1519" spans="1:5" x14ac:dyDescent="0.2">
      <c r="A1519" s="79" t="s">
        <v>16002</v>
      </c>
      <c r="B1519" s="79" t="s">
        <v>16003</v>
      </c>
      <c r="C1519" s="79">
        <v>8</v>
      </c>
      <c r="D1519" s="79">
        <v>10</v>
      </c>
      <c r="E1519" s="88"/>
    </row>
    <row r="1520" spans="1:5" x14ac:dyDescent="0.2">
      <c r="A1520" s="79" t="s">
        <v>215</v>
      </c>
      <c r="B1520" s="79" t="s">
        <v>7387</v>
      </c>
      <c r="C1520" s="79">
        <v>220</v>
      </c>
      <c r="D1520" s="79">
        <v>150</v>
      </c>
      <c r="E1520" s="88"/>
    </row>
    <row r="1521" spans="1:5" x14ac:dyDescent="0.2">
      <c r="A1521" s="79" t="s">
        <v>15948</v>
      </c>
      <c r="B1521" s="79" t="s">
        <v>15949</v>
      </c>
      <c r="C1521" s="79">
        <v>13</v>
      </c>
      <c r="D1521" s="79">
        <v>150</v>
      </c>
      <c r="E1521" s="88"/>
    </row>
    <row r="1522" spans="1:5" x14ac:dyDescent="0.2">
      <c r="A1522" s="79" t="s">
        <v>4414</v>
      </c>
      <c r="B1522" s="79" t="s">
        <v>7388</v>
      </c>
      <c r="C1522" s="79">
        <v>88</v>
      </c>
      <c r="D1522" s="79">
        <v>15</v>
      </c>
      <c r="E1522" s="88"/>
    </row>
    <row r="1523" spans="1:5" x14ac:dyDescent="0.2">
      <c r="A1523" s="79" t="s">
        <v>15950</v>
      </c>
      <c r="B1523" s="79" t="s">
        <v>15951</v>
      </c>
      <c r="C1523" s="79">
        <v>4</v>
      </c>
      <c r="D1523" s="79">
        <v>0</v>
      </c>
      <c r="E1523" s="88"/>
    </row>
    <row r="1524" spans="1:5" x14ac:dyDescent="0.2">
      <c r="A1524" s="79" t="s">
        <v>216</v>
      </c>
      <c r="B1524" s="79" t="s">
        <v>7389</v>
      </c>
      <c r="C1524" s="79">
        <v>14</v>
      </c>
      <c r="D1524" s="79">
        <v>5</v>
      </c>
      <c r="E1524" s="88"/>
    </row>
    <row r="1525" spans="1:5" x14ac:dyDescent="0.2">
      <c r="A1525" s="79" t="s">
        <v>16004</v>
      </c>
      <c r="B1525" s="79" t="s">
        <v>16005</v>
      </c>
      <c r="C1525" s="79">
        <v>10</v>
      </c>
      <c r="D1525" s="79">
        <v>5</v>
      </c>
      <c r="E1525" s="88"/>
    </row>
    <row r="1526" spans="1:5" x14ac:dyDescent="0.2">
      <c r="A1526" s="79" t="s">
        <v>217</v>
      </c>
      <c r="B1526" s="79" t="s">
        <v>7390</v>
      </c>
      <c r="C1526" s="79">
        <v>148</v>
      </c>
      <c r="D1526" s="79">
        <v>30</v>
      </c>
      <c r="E1526" s="88"/>
    </row>
    <row r="1527" spans="1:5" x14ac:dyDescent="0.2">
      <c r="A1527" s="79" t="s">
        <v>15952</v>
      </c>
      <c r="B1527" s="79" t="s">
        <v>15953</v>
      </c>
      <c r="C1527" s="79">
        <v>7</v>
      </c>
      <c r="D1527" s="79">
        <v>30</v>
      </c>
      <c r="E1527" s="88"/>
    </row>
    <row r="1528" spans="1:5" x14ac:dyDescent="0.2">
      <c r="A1528" s="79" t="s">
        <v>4415</v>
      </c>
      <c r="B1528" s="79" t="s">
        <v>7391</v>
      </c>
      <c r="C1528" s="79">
        <v>38</v>
      </c>
      <c r="D1528" s="79">
        <v>5</v>
      </c>
      <c r="E1528" s="88"/>
    </row>
    <row r="1529" spans="1:5" x14ac:dyDescent="0.2">
      <c r="A1529" s="79" t="s">
        <v>15954</v>
      </c>
      <c r="B1529" s="79" t="s">
        <v>15955</v>
      </c>
      <c r="C1529" s="79">
        <v>13</v>
      </c>
      <c r="D1529" s="79">
        <v>0</v>
      </c>
      <c r="E1529" s="88"/>
    </row>
    <row r="1530" spans="1:5" x14ac:dyDescent="0.2">
      <c r="A1530" s="79" t="s">
        <v>219</v>
      </c>
      <c r="B1530" s="79" t="s">
        <v>7392</v>
      </c>
      <c r="C1530" s="79">
        <v>82</v>
      </c>
      <c r="D1530" s="79">
        <v>20</v>
      </c>
      <c r="E1530" s="88"/>
    </row>
    <row r="1531" spans="1:5" x14ac:dyDescent="0.2">
      <c r="A1531" s="79" t="s">
        <v>15956</v>
      </c>
      <c r="B1531" s="79" t="s">
        <v>15957</v>
      </c>
      <c r="C1531" s="79">
        <v>6</v>
      </c>
      <c r="D1531" s="79">
        <v>20</v>
      </c>
      <c r="E1531" s="88"/>
    </row>
    <row r="1532" spans="1:5" x14ac:dyDescent="0.2">
      <c r="A1532" s="79" t="s">
        <v>4416</v>
      </c>
      <c r="B1532" s="79" t="s">
        <v>7393</v>
      </c>
      <c r="C1532" s="79">
        <v>1</v>
      </c>
      <c r="D1532" s="79">
        <v>2</v>
      </c>
      <c r="E1532" s="88"/>
    </row>
    <row r="1533" spans="1:5" x14ac:dyDescent="0.2">
      <c r="A1533" s="79" t="s">
        <v>15958</v>
      </c>
      <c r="B1533" s="79" t="s">
        <v>15959</v>
      </c>
      <c r="C1533" s="79">
        <v>0</v>
      </c>
      <c r="D1533" s="79">
        <v>0</v>
      </c>
      <c r="E1533" s="88"/>
    </row>
    <row r="1534" spans="1:5" x14ac:dyDescent="0.2">
      <c r="A1534" s="79" t="s">
        <v>220</v>
      </c>
      <c r="B1534" s="79" t="s">
        <v>7394</v>
      </c>
      <c r="C1534" s="79">
        <v>27</v>
      </c>
      <c r="D1534" s="79">
        <v>5</v>
      </c>
      <c r="E1534" s="88"/>
    </row>
    <row r="1535" spans="1:5" x14ac:dyDescent="0.2">
      <c r="A1535" s="79" t="s">
        <v>15960</v>
      </c>
      <c r="B1535" s="79" t="s">
        <v>15961</v>
      </c>
      <c r="C1535" s="79">
        <v>3</v>
      </c>
      <c r="D1535" s="79">
        <v>5</v>
      </c>
      <c r="E1535" s="88"/>
    </row>
    <row r="1536" spans="1:5" x14ac:dyDescent="0.2">
      <c r="A1536" s="79" t="s">
        <v>4417</v>
      </c>
      <c r="B1536" s="79" t="s">
        <v>7395</v>
      </c>
      <c r="C1536" s="79">
        <v>1</v>
      </c>
      <c r="D1536" s="79">
        <v>0</v>
      </c>
      <c r="E1536" s="88"/>
    </row>
    <row r="1537" spans="1:5" x14ac:dyDescent="0.2">
      <c r="A1537" s="79" t="s">
        <v>15962</v>
      </c>
      <c r="B1537" s="79" t="s">
        <v>15963</v>
      </c>
      <c r="C1537" s="79">
        <v>0</v>
      </c>
      <c r="D1537" s="79">
        <v>0</v>
      </c>
      <c r="E1537" s="88"/>
    </row>
    <row r="1538" spans="1:5" x14ac:dyDescent="0.2">
      <c r="A1538" s="79" t="s">
        <v>221</v>
      </c>
      <c r="B1538" s="79" t="s">
        <v>7396</v>
      </c>
      <c r="C1538" s="79">
        <v>21</v>
      </c>
      <c r="D1538" s="79">
        <v>10</v>
      </c>
      <c r="E1538" s="88"/>
    </row>
    <row r="1539" spans="1:5" x14ac:dyDescent="0.2">
      <c r="A1539" s="79" t="s">
        <v>222</v>
      </c>
      <c r="B1539" s="79" t="s">
        <v>7397</v>
      </c>
      <c r="C1539" s="79">
        <v>47</v>
      </c>
      <c r="D1539" s="79">
        <v>5</v>
      </c>
      <c r="E1539" s="88"/>
    </row>
    <row r="1540" spans="1:5" x14ac:dyDescent="0.2">
      <c r="A1540" s="79" t="s">
        <v>7398</v>
      </c>
      <c r="B1540" s="79" t="s">
        <v>7399</v>
      </c>
      <c r="C1540" s="79">
        <v>0</v>
      </c>
      <c r="D1540" s="79">
        <v>1</v>
      </c>
      <c r="E1540" s="88"/>
    </row>
    <row r="1541" spans="1:5" x14ac:dyDescent="0.2">
      <c r="A1541" s="79" t="s">
        <v>223</v>
      </c>
      <c r="B1541" s="79" t="s">
        <v>7400</v>
      </c>
      <c r="C1541" s="79">
        <v>1</v>
      </c>
      <c r="D1541" s="79">
        <v>1</v>
      </c>
      <c r="E1541" s="88"/>
    </row>
    <row r="1542" spans="1:5" x14ac:dyDescent="0.2">
      <c r="A1542" s="79" t="s">
        <v>7401</v>
      </c>
      <c r="B1542" s="79" t="s">
        <v>7402</v>
      </c>
      <c r="C1542" s="79">
        <v>9</v>
      </c>
      <c r="D1542" s="79">
        <v>1</v>
      </c>
      <c r="E1542" s="88"/>
    </row>
    <row r="1543" spans="1:5" x14ac:dyDescent="0.2">
      <c r="A1543" s="79" t="s">
        <v>224</v>
      </c>
      <c r="B1543" s="79" t="s">
        <v>7403</v>
      </c>
      <c r="C1543" s="79">
        <v>11</v>
      </c>
      <c r="D1543" s="79">
        <v>10</v>
      </c>
      <c r="E1543" s="88"/>
    </row>
    <row r="1544" spans="1:5" x14ac:dyDescent="0.2">
      <c r="A1544" s="79" t="s">
        <v>7404</v>
      </c>
      <c r="B1544" s="79" t="s">
        <v>7405</v>
      </c>
      <c r="C1544" s="79">
        <v>5</v>
      </c>
      <c r="D1544" s="79">
        <v>1</v>
      </c>
      <c r="E1544" s="88"/>
    </row>
    <row r="1545" spans="1:5" x14ac:dyDescent="0.2">
      <c r="A1545" s="79" t="s">
        <v>225</v>
      </c>
      <c r="B1545" s="79" t="s">
        <v>7406</v>
      </c>
      <c r="C1545" s="79">
        <v>16</v>
      </c>
      <c r="D1545" s="79">
        <v>10</v>
      </c>
      <c r="E1545" s="88"/>
    </row>
    <row r="1546" spans="1:5" x14ac:dyDescent="0.2">
      <c r="A1546" s="79" t="s">
        <v>7407</v>
      </c>
      <c r="B1546" s="79" t="s">
        <v>7408</v>
      </c>
      <c r="C1546" s="79">
        <v>6</v>
      </c>
      <c r="D1546" s="79">
        <v>1</v>
      </c>
      <c r="E1546" s="88"/>
    </row>
    <row r="1547" spans="1:5" x14ac:dyDescent="0.2">
      <c r="A1547" s="79" t="s">
        <v>226</v>
      </c>
      <c r="B1547" s="79" t="s">
        <v>7409</v>
      </c>
      <c r="C1547" s="79">
        <v>2</v>
      </c>
      <c r="D1547" s="79">
        <v>10</v>
      </c>
      <c r="E1547" s="88"/>
    </row>
    <row r="1548" spans="1:5" x14ac:dyDescent="0.2">
      <c r="A1548" s="79" t="s">
        <v>7410</v>
      </c>
      <c r="B1548" s="79" t="s">
        <v>7411</v>
      </c>
      <c r="C1548" s="79">
        <v>9</v>
      </c>
      <c r="D1548" s="79">
        <v>1</v>
      </c>
      <c r="E1548" s="88"/>
    </row>
    <row r="1549" spans="1:5" x14ac:dyDescent="0.2">
      <c r="A1549" s="79" t="s">
        <v>227</v>
      </c>
      <c r="B1549" s="79" t="s">
        <v>7412</v>
      </c>
      <c r="C1549" s="79">
        <v>9</v>
      </c>
      <c r="D1549" s="79">
        <v>20</v>
      </c>
      <c r="E1549" s="88"/>
    </row>
    <row r="1550" spans="1:5" x14ac:dyDescent="0.2">
      <c r="A1550" s="79" t="s">
        <v>7413</v>
      </c>
      <c r="B1550" s="79" t="s">
        <v>7414</v>
      </c>
      <c r="C1550" s="79">
        <v>8</v>
      </c>
      <c r="D1550" s="79">
        <v>1</v>
      </c>
      <c r="E1550" s="88"/>
    </row>
    <row r="1551" spans="1:5" x14ac:dyDescent="0.2">
      <c r="A1551" s="79" t="s">
        <v>228</v>
      </c>
      <c r="B1551" s="79" t="s">
        <v>7415</v>
      </c>
      <c r="C1551" s="79">
        <v>102</v>
      </c>
      <c r="D1551" s="79">
        <v>100</v>
      </c>
      <c r="E1551" s="88"/>
    </row>
    <row r="1552" spans="1:5" x14ac:dyDescent="0.2">
      <c r="A1552" s="79" t="s">
        <v>7416</v>
      </c>
      <c r="B1552" s="79" t="s">
        <v>7417</v>
      </c>
      <c r="C1552" s="79">
        <v>8</v>
      </c>
      <c r="D1552" s="79">
        <v>1</v>
      </c>
      <c r="E1552" s="88"/>
    </row>
    <row r="1553" spans="1:5" x14ac:dyDescent="0.2">
      <c r="A1553" s="79" t="s">
        <v>229</v>
      </c>
      <c r="B1553" s="79" t="s">
        <v>4418</v>
      </c>
      <c r="C1553" s="79">
        <v>6</v>
      </c>
      <c r="D1553" s="79">
        <v>1</v>
      </c>
      <c r="E1553" s="88"/>
    </row>
    <row r="1554" spans="1:5" x14ac:dyDescent="0.2">
      <c r="A1554" s="79" t="s">
        <v>7418</v>
      </c>
      <c r="B1554" s="79" t="s">
        <v>4419</v>
      </c>
      <c r="C1554" s="79">
        <v>5</v>
      </c>
      <c r="D1554" s="79">
        <v>1</v>
      </c>
      <c r="E1554" s="88"/>
    </row>
    <row r="1555" spans="1:5" x14ac:dyDescent="0.2">
      <c r="A1555" s="79" t="s">
        <v>230</v>
      </c>
      <c r="B1555" s="79" t="s">
        <v>7419</v>
      </c>
      <c r="C1555" s="79">
        <v>16</v>
      </c>
      <c r="D1555" s="79">
        <v>10</v>
      </c>
      <c r="E1555" s="88"/>
    </row>
    <row r="1556" spans="1:5" x14ac:dyDescent="0.2">
      <c r="A1556" s="79" t="s">
        <v>231</v>
      </c>
      <c r="B1556" s="79" t="s">
        <v>3552</v>
      </c>
      <c r="C1556" s="79">
        <v>102</v>
      </c>
      <c r="D1556" s="79">
        <v>10</v>
      </c>
      <c r="E1556" s="88"/>
    </row>
    <row r="1557" spans="1:5" x14ac:dyDescent="0.2">
      <c r="A1557" s="79" t="s">
        <v>16006</v>
      </c>
      <c r="B1557" s="79" t="s">
        <v>16007</v>
      </c>
      <c r="C1557" s="79">
        <v>5</v>
      </c>
      <c r="D1557" s="79">
        <v>10</v>
      </c>
      <c r="E1557" s="88"/>
    </row>
    <row r="1558" spans="1:5" x14ac:dyDescent="0.2">
      <c r="A1558" s="79" t="s">
        <v>232</v>
      </c>
      <c r="B1558" s="79" t="s">
        <v>4420</v>
      </c>
      <c r="C1558" s="79">
        <v>105</v>
      </c>
      <c r="D1558" s="79">
        <v>150</v>
      </c>
      <c r="E1558" s="88"/>
    </row>
    <row r="1559" spans="1:5" x14ac:dyDescent="0.2">
      <c r="A1559" s="79" t="s">
        <v>7420</v>
      </c>
      <c r="B1559" s="79" t="s">
        <v>4421</v>
      </c>
      <c r="C1559" s="79">
        <v>11</v>
      </c>
      <c r="D1559" s="79">
        <v>1</v>
      </c>
      <c r="E1559" s="88"/>
    </row>
    <row r="1560" spans="1:5" x14ac:dyDescent="0.2">
      <c r="A1560" s="79" t="s">
        <v>233</v>
      </c>
      <c r="B1560" s="79" t="s">
        <v>3553</v>
      </c>
      <c r="C1560" s="79">
        <v>36</v>
      </c>
      <c r="D1560" s="79">
        <v>150</v>
      </c>
      <c r="E1560" s="88"/>
    </row>
    <row r="1561" spans="1:5" x14ac:dyDescent="0.2">
      <c r="A1561" s="79" t="s">
        <v>4422</v>
      </c>
      <c r="B1561" s="79" t="s">
        <v>7421</v>
      </c>
      <c r="C1561" s="79">
        <v>9</v>
      </c>
      <c r="D1561" s="79">
        <v>50</v>
      </c>
      <c r="E1561" s="88"/>
    </row>
    <row r="1562" spans="1:5" x14ac:dyDescent="0.2">
      <c r="A1562" s="79" t="s">
        <v>7422</v>
      </c>
      <c r="B1562" s="79" t="s">
        <v>3643</v>
      </c>
      <c r="C1562" s="79">
        <v>0</v>
      </c>
      <c r="D1562" s="79">
        <v>1</v>
      </c>
      <c r="E1562" s="88"/>
    </row>
    <row r="1563" spans="1:5" x14ac:dyDescent="0.2">
      <c r="A1563" s="79" t="s">
        <v>234</v>
      </c>
      <c r="B1563" s="79" t="s">
        <v>3554</v>
      </c>
      <c r="C1563" s="79">
        <v>45</v>
      </c>
      <c r="D1563" s="79">
        <v>150</v>
      </c>
      <c r="E1563" s="88"/>
    </row>
    <row r="1564" spans="1:5" x14ac:dyDescent="0.2">
      <c r="A1564" s="79" t="s">
        <v>7423</v>
      </c>
      <c r="B1564" s="79" t="s">
        <v>3644</v>
      </c>
      <c r="C1564" s="79">
        <v>0</v>
      </c>
      <c r="D1564" s="79">
        <v>150</v>
      </c>
      <c r="E1564" s="88"/>
    </row>
    <row r="1565" spans="1:5" x14ac:dyDescent="0.2">
      <c r="A1565" s="79" t="s">
        <v>235</v>
      </c>
      <c r="B1565" s="79" t="s">
        <v>3555</v>
      </c>
      <c r="C1565" s="79">
        <v>85</v>
      </c>
      <c r="D1565" s="79">
        <v>20</v>
      </c>
      <c r="E1565" s="88"/>
    </row>
    <row r="1566" spans="1:5" x14ac:dyDescent="0.2">
      <c r="A1566" s="79" t="s">
        <v>15804</v>
      </c>
      <c r="B1566" s="79" t="s">
        <v>15805</v>
      </c>
      <c r="C1566" s="79">
        <v>0</v>
      </c>
      <c r="D1566" s="79">
        <v>20</v>
      </c>
      <c r="E1566" s="88"/>
    </row>
    <row r="1567" spans="1:5" x14ac:dyDescent="0.2">
      <c r="A1567" s="79" t="s">
        <v>236</v>
      </c>
      <c r="B1567" s="79" t="s">
        <v>4423</v>
      </c>
      <c r="C1567" s="79">
        <v>102</v>
      </c>
      <c r="D1567" s="79">
        <v>150</v>
      </c>
      <c r="E1567" s="88"/>
    </row>
    <row r="1568" spans="1:5" x14ac:dyDescent="0.2">
      <c r="A1568" s="79" t="s">
        <v>7424</v>
      </c>
      <c r="B1568" s="79" t="s">
        <v>4424</v>
      </c>
      <c r="C1568" s="79">
        <v>1</v>
      </c>
      <c r="D1568" s="79">
        <v>150</v>
      </c>
      <c r="E1568" s="88"/>
    </row>
    <row r="1569" spans="1:5" x14ac:dyDescent="0.2">
      <c r="A1569" s="79" t="s">
        <v>237</v>
      </c>
      <c r="B1569" s="79" t="s">
        <v>3556</v>
      </c>
      <c r="C1569" s="79">
        <v>92</v>
      </c>
      <c r="D1569" s="79">
        <v>100</v>
      </c>
      <c r="E1569" s="88"/>
    </row>
    <row r="1570" spans="1:5" x14ac:dyDescent="0.2">
      <c r="A1570" s="79" t="s">
        <v>7425</v>
      </c>
      <c r="B1570" s="79" t="s">
        <v>3645</v>
      </c>
      <c r="C1570" s="79">
        <v>0</v>
      </c>
      <c r="D1570" s="79">
        <v>100</v>
      </c>
      <c r="E1570" s="88"/>
    </row>
    <row r="1571" spans="1:5" x14ac:dyDescent="0.2">
      <c r="A1571" s="79" t="s">
        <v>238</v>
      </c>
      <c r="B1571" s="79" t="s">
        <v>4425</v>
      </c>
      <c r="C1571" s="79">
        <v>10</v>
      </c>
      <c r="D1571" s="79">
        <v>30</v>
      </c>
      <c r="E1571" s="88"/>
    </row>
    <row r="1572" spans="1:5" x14ac:dyDescent="0.2">
      <c r="A1572" s="79" t="s">
        <v>7426</v>
      </c>
      <c r="B1572" s="79" t="s">
        <v>4426</v>
      </c>
      <c r="C1572" s="79">
        <v>0</v>
      </c>
      <c r="D1572" s="79">
        <v>1</v>
      </c>
      <c r="E1572" s="88"/>
    </row>
    <row r="1573" spans="1:5" x14ac:dyDescent="0.2">
      <c r="A1573" s="79" t="s">
        <v>239</v>
      </c>
      <c r="B1573" s="79" t="s">
        <v>7427</v>
      </c>
      <c r="C1573" s="79">
        <v>36</v>
      </c>
      <c r="D1573" s="79">
        <v>2</v>
      </c>
      <c r="E1573" s="88"/>
    </row>
    <row r="1574" spans="1:5" x14ac:dyDescent="0.2">
      <c r="A1574" s="79" t="s">
        <v>240</v>
      </c>
      <c r="B1574" s="79" t="s">
        <v>4427</v>
      </c>
      <c r="C1574" s="79">
        <v>45</v>
      </c>
      <c r="D1574" s="79">
        <v>150</v>
      </c>
      <c r="E1574" s="88"/>
    </row>
    <row r="1575" spans="1:5" x14ac:dyDescent="0.2">
      <c r="A1575" s="79" t="s">
        <v>241</v>
      </c>
      <c r="B1575" s="79" t="s">
        <v>7428</v>
      </c>
      <c r="C1575" s="79">
        <v>11</v>
      </c>
      <c r="D1575" s="79">
        <v>50</v>
      </c>
      <c r="E1575" s="88"/>
    </row>
    <row r="1576" spans="1:5" x14ac:dyDescent="0.2">
      <c r="A1576" s="79" t="s">
        <v>15780</v>
      </c>
      <c r="B1576" s="79" t="s">
        <v>15781</v>
      </c>
      <c r="C1576" s="79">
        <v>0</v>
      </c>
      <c r="D1576" s="79">
        <v>50</v>
      </c>
      <c r="E1576" s="88"/>
    </row>
    <row r="1577" spans="1:5" x14ac:dyDescent="0.2">
      <c r="A1577" s="79" t="s">
        <v>15782</v>
      </c>
      <c r="B1577" s="79" t="s">
        <v>15783</v>
      </c>
      <c r="C1577" s="79">
        <v>1</v>
      </c>
      <c r="D1577" s="79">
        <v>100</v>
      </c>
      <c r="E1577" s="88"/>
    </row>
    <row r="1578" spans="1:5" x14ac:dyDescent="0.2">
      <c r="A1578" s="79" t="s">
        <v>242</v>
      </c>
      <c r="B1578" s="79" t="s">
        <v>4428</v>
      </c>
      <c r="C1578" s="79">
        <v>39</v>
      </c>
      <c r="D1578" s="79">
        <v>100</v>
      </c>
      <c r="E1578" s="88"/>
    </row>
    <row r="1579" spans="1:5" x14ac:dyDescent="0.2">
      <c r="A1579" s="79" t="s">
        <v>7429</v>
      </c>
      <c r="B1579" s="79" t="s">
        <v>4429</v>
      </c>
      <c r="C1579" s="79">
        <v>0</v>
      </c>
      <c r="D1579" s="79">
        <v>100</v>
      </c>
      <c r="E1579" s="88"/>
    </row>
    <row r="1580" spans="1:5" x14ac:dyDescent="0.2">
      <c r="A1580" s="79" t="s">
        <v>243</v>
      </c>
      <c r="B1580" s="79" t="s">
        <v>4430</v>
      </c>
      <c r="C1580" s="79">
        <v>22</v>
      </c>
      <c r="D1580" s="79">
        <v>3</v>
      </c>
      <c r="E1580" s="88"/>
    </row>
    <row r="1581" spans="1:5" x14ac:dyDescent="0.2">
      <c r="A1581" s="79" t="s">
        <v>244</v>
      </c>
      <c r="B1581" s="79" t="s">
        <v>3557</v>
      </c>
      <c r="C1581" s="79">
        <v>79</v>
      </c>
      <c r="D1581" s="79">
        <v>100</v>
      </c>
      <c r="E1581" s="88"/>
    </row>
    <row r="1582" spans="1:5" x14ac:dyDescent="0.2">
      <c r="A1582" s="79" t="s">
        <v>15514</v>
      </c>
      <c r="B1582" s="79" t="s">
        <v>15515</v>
      </c>
      <c r="C1582" s="79">
        <v>0</v>
      </c>
      <c r="D1582" s="79">
        <v>0</v>
      </c>
      <c r="E1582" s="88"/>
    </row>
    <row r="1583" spans="1:5" x14ac:dyDescent="0.2">
      <c r="A1583" s="79" t="s">
        <v>15106</v>
      </c>
      <c r="B1583" s="79" t="s">
        <v>15107</v>
      </c>
      <c r="C1583" s="79">
        <v>0</v>
      </c>
      <c r="D1583" s="79">
        <v>0</v>
      </c>
      <c r="E1583" s="88"/>
    </row>
    <row r="1584" spans="1:5" x14ac:dyDescent="0.2">
      <c r="A1584" s="79" t="s">
        <v>15108</v>
      </c>
      <c r="B1584" s="79" t="s">
        <v>15109</v>
      </c>
      <c r="C1584" s="79">
        <v>0</v>
      </c>
      <c r="D1584" s="79">
        <v>100</v>
      </c>
      <c r="E1584" s="88"/>
    </row>
    <row r="1585" spans="1:5" x14ac:dyDescent="0.2">
      <c r="A1585" s="79" t="s">
        <v>245</v>
      </c>
      <c r="B1585" s="79" t="s">
        <v>4431</v>
      </c>
      <c r="C1585" s="79">
        <v>84</v>
      </c>
      <c r="D1585" s="79">
        <v>50</v>
      </c>
      <c r="E1585" s="88"/>
    </row>
    <row r="1586" spans="1:5" x14ac:dyDescent="0.2">
      <c r="A1586" s="79" t="s">
        <v>7430</v>
      </c>
      <c r="B1586" s="79" t="s">
        <v>5577</v>
      </c>
      <c r="C1586" s="79">
        <v>0</v>
      </c>
      <c r="D1586" s="79">
        <v>50</v>
      </c>
      <c r="E1586" s="88"/>
    </row>
    <row r="1587" spans="1:5" x14ac:dyDescent="0.2">
      <c r="A1587" s="79" t="s">
        <v>246</v>
      </c>
      <c r="B1587" s="79" t="s">
        <v>3051</v>
      </c>
      <c r="C1587" s="79">
        <v>16</v>
      </c>
      <c r="D1587" s="79">
        <v>20</v>
      </c>
      <c r="E1587" s="88"/>
    </row>
    <row r="1588" spans="1:5" x14ac:dyDescent="0.2">
      <c r="A1588" s="79" t="s">
        <v>16034</v>
      </c>
      <c r="B1588" s="79" t="s">
        <v>16035</v>
      </c>
      <c r="C1588" s="79">
        <v>0</v>
      </c>
      <c r="D1588" s="79">
        <v>20</v>
      </c>
      <c r="E1588" s="88"/>
    </row>
    <row r="1589" spans="1:5" x14ac:dyDescent="0.2">
      <c r="A1589" s="79" t="s">
        <v>247</v>
      </c>
      <c r="B1589" s="79" t="s">
        <v>4432</v>
      </c>
      <c r="C1589" s="79">
        <v>9</v>
      </c>
      <c r="D1589" s="79">
        <v>5</v>
      </c>
      <c r="E1589" s="88"/>
    </row>
    <row r="1590" spans="1:5" x14ac:dyDescent="0.2">
      <c r="A1590" s="79" t="s">
        <v>248</v>
      </c>
      <c r="B1590" s="79" t="s">
        <v>4433</v>
      </c>
      <c r="C1590" s="79">
        <v>17</v>
      </c>
      <c r="D1590" s="79">
        <v>20</v>
      </c>
      <c r="E1590" s="88"/>
    </row>
    <row r="1591" spans="1:5" x14ac:dyDescent="0.2">
      <c r="A1591" s="79" t="s">
        <v>249</v>
      </c>
      <c r="B1591" s="79" t="s">
        <v>4434</v>
      </c>
      <c r="C1591" s="79">
        <v>401</v>
      </c>
      <c r="D1591" s="79">
        <v>50</v>
      </c>
      <c r="E1591" s="88"/>
    </row>
    <row r="1592" spans="1:5" x14ac:dyDescent="0.2">
      <c r="A1592" s="79" t="s">
        <v>250</v>
      </c>
      <c r="B1592" s="79" t="s">
        <v>7431</v>
      </c>
      <c r="C1592" s="79">
        <v>31</v>
      </c>
      <c r="D1592" s="79">
        <v>10</v>
      </c>
      <c r="E1592" s="88"/>
    </row>
    <row r="1593" spans="1:5" x14ac:dyDescent="0.2">
      <c r="A1593" s="79" t="s">
        <v>251</v>
      </c>
      <c r="B1593" s="79" t="s">
        <v>7432</v>
      </c>
      <c r="C1593" s="79">
        <v>269</v>
      </c>
      <c r="D1593" s="79">
        <v>150</v>
      </c>
      <c r="E1593" s="88"/>
    </row>
    <row r="1594" spans="1:5" x14ac:dyDescent="0.2">
      <c r="A1594" s="79" t="s">
        <v>252</v>
      </c>
      <c r="B1594" s="79" t="s">
        <v>7433</v>
      </c>
      <c r="C1594" s="79">
        <v>244</v>
      </c>
      <c r="D1594" s="79">
        <v>50</v>
      </c>
      <c r="E1594" s="88"/>
    </row>
    <row r="1595" spans="1:5" x14ac:dyDescent="0.2">
      <c r="A1595" s="79" t="s">
        <v>253</v>
      </c>
      <c r="B1595" s="79" t="s">
        <v>7434</v>
      </c>
      <c r="C1595" s="79">
        <v>269</v>
      </c>
      <c r="D1595" s="79">
        <v>120</v>
      </c>
      <c r="E1595" s="88"/>
    </row>
    <row r="1596" spans="1:5" x14ac:dyDescent="0.2">
      <c r="A1596" s="79" t="s">
        <v>254</v>
      </c>
      <c r="B1596" s="79" t="s">
        <v>7435</v>
      </c>
      <c r="C1596" s="79">
        <v>326</v>
      </c>
      <c r="D1596" s="79">
        <v>100</v>
      </c>
      <c r="E1596" s="88"/>
    </row>
    <row r="1597" spans="1:5" x14ac:dyDescent="0.2">
      <c r="A1597" s="79" t="s">
        <v>255</v>
      </c>
      <c r="B1597" s="79" t="s">
        <v>7436</v>
      </c>
      <c r="C1597" s="79">
        <v>173</v>
      </c>
      <c r="D1597" s="79">
        <v>50</v>
      </c>
      <c r="E1597" s="88"/>
    </row>
    <row r="1598" spans="1:5" x14ac:dyDescent="0.2">
      <c r="A1598" s="79" t="s">
        <v>256</v>
      </c>
      <c r="B1598" s="79" t="s">
        <v>7437</v>
      </c>
      <c r="C1598" s="79">
        <v>2</v>
      </c>
      <c r="D1598" s="79">
        <v>10</v>
      </c>
      <c r="E1598" s="88"/>
    </row>
    <row r="1599" spans="1:5" x14ac:dyDescent="0.2">
      <c r="A1599" s="79" t="s">
        <v>257</v>
      </c>
      <c r="B1599" s="79" t="s">
        <v>7438</v>
      </c>
      <c r="C1599" s="79">
        <v>146</v>
      </c>
      <c r="D1599" s="79">
        <v>10</v>
      </c>
      <c r="E1599" s="88"/>
    </row>
    <row r="1600" spans="1:5" x14ac:dyDescent="0.2">
      <c r="A1600" s="79" t="s">
        <v>258</v>
      </c>
      <c r="B1600" s="79" t="s">
        <v>7439</v>
      </c>
      <c r="C1600" s="79">
        <v>222</v>
      </c>
      <c r="D1600" s="79">
        <v>10</v>
      </c>
      <c r="E1600" s="88"/>
    </row>
    <row r="1601" spans="1:5" x14ac:dyDescent="0.2">
      <c r="A1601" s="79" t="s">
        <v>259</v>
      </c>
      <c r="B1601" s="79" t="s">
        <v>7440</v>
      </c>
      <c r="C1601" s="79">
        <v>58</v>
      </c>
      <c r="D1601" s="79">
        <v>10</v>
      </c>
      <c r="E1601" s="88"/>
    </row>
    <row r="1602" spans="1:5" x14ac:dyDescent="0.2">
      <c r="A1602" s="79" t="s">
        <v>260</v>
      </c>
      <c r="B1602" s="79" t="s">
        <v>7441</v>
      </c>
      <c r="C1602" s="79">
        <v>302</v>
      </c>
      <c r="D1602" s="79">
        <v>10</v>
      </c>
      <c r="E1602" s="88"/>
    </row>
    <row r="1603" spans="1:5" x14ac:dyDescent="0.2">
      <c r="A1603" s="79" t="s">
        <v>261</v>
      </c>
      <c r="B1603" s="79" t="s">
        <v>7442</v>
      </c>
      <c r="C1603" s="79">
        <v>73</v>
      </c>
      <c r="D1603" s="79">
        <v>20</v>
      </c>
      <c r="E1603" s="88"/>
    </row>
    <row r="1604" spans="1:5" x14ac:dyDescent="0.2">
      <c r="A1604" s="79" t="s">
        <v>262</v>
      </c>
      <c r="B1604" s="79" t="s">
        <v>7443</v>
      </c>
      <c r="C1604" s="79">
        <v>272</v>
      </c>
      <c r="D1604" s="79">
        <v>10</v>
      </c>
      <c r="E1604" s="88"/>
    </row>
    <row r="1605" spans="1:5" x14ac:dyDescent="0.2">
      <c r="A1605" s="79" t="s">
        <v>263</v>
      </c>
      <c r="B1605" s="79" t="s">
        <v>3558</v>
      </c>
      <c r="C1605" s="79">
        <v>3</v>
      </c>
      <c r="D1605" s="79">
        <v>10</v>
      </c>
      <c r="E1605" s="88"/>
    </row>
    <row r="1606" spans="1:5" x14ac:dyDescent="0.2">
      <c r="A1606" s="79" t="s">
        <v>264</v>
      </c>
      <c r="B1606" s="79" t="s">
        <v>7444</v>
      </c>
      <c r="C1606" s="79">
        <v>108</v>
      </c>
      <c r="D1606" s="79">
        <v>10</v>
      </c>
      <c r="E1606" s="88"/>
    </row>
    <row r="1607" spans="1:5" x14ac:dyDescent="0.2">
      <c r="A1607" s="79" t="s">
        <v>265</v>
      </c>
      <c r="B1607" s="79" t="s">
        <v>4435</v>
      </c>
      <c r="C1607" s="79">
        <v>2</v>
      </c>
      <c r="D1607" s="79">
        <v>10</v>
      </c>
      <c r="E1607" s="88"/>
    </row>
    <row r="1608" spans="1:5" x14ac:dyDescent="0.2">
      <c r="A1608" s="79" t="s">
        <v>266</v>
      </c>
      <c r="B1608" s="79" t="s">
        <v>7445</v>
      </c>
      <c r="C1608" s="79">
        <v>17</v>
      </c>
      <c r="D1608" s="79">
        <v>20</v>
      </c>
      <c r="E1608" s="88"/>
    </row>
    <row r="1609" spans="1:5" x14ac:dyDescent="0.2">
      <c r="A1609" s="79" t="s">
        <v>267</v>
      </c>
      <c r="B1609" s="79" t="s">
        <v>7446</v>
      </c>
      <c r="C1609" s="79">
        <v>31</v>
      </c>
      <c r="D1609" s="79">
        <v>5</v>
      </c>
      <c r="E1609" s="88"/>
    </row>
    <row r="1610" spans="1:5" x14ac:dyDescent="0.2">
      <c r="A1610" s="79" t="s">
        <v>268</v>
      </c>
      <c r="B1610" s="79" t="s">
        <v>7447</v>
      </c>
      <c r="C1610" s="79">
        <v>11</v>
      </c>
      <c r="D1610" s="79">
        <v>10</v>
      </c>
      <c r="E1610" s="88"/>
    </row>
    <row r="1611" spans="1:5" x14ac:dyDescent="0.2">
      <c r="A1611" s="79" t="s">
        <v>269</v>
      </c>
      <c r="B1611" s="79" t="s">
        <v>4436</v>
      </c>
      <c r="C1611" s="79">
        <v>33</v>
      </c>
      <c r="D1611" s="79">
        <v>10</v>
      </c>
      <c r="E1611" s="88"/>
    </row>
    <row r="1612" spans="1:5" x14ac:dyDescent="0.2">
      <c r="A1612" s="79" t="s">
        <v>270</v>
      </c>
      <c r="B1612" s="79" t="s">
        <v>7448</v>
      </c>
      <c r="C1612" s="79">
        <v>12</v>
      </c>
      <c r="D1612" s="79">
        <v>10</v>
      </c>
      <c r="E1612" s="88"/>
    </row>
    <row r="1613" spans="1:5" x14ac:dyDescent="0.2">
      <c r="A1613" s="79" t="s">
        <v>271</v>
      </c>
      <c r="B1613" s="79" t="s">
        <v>7449</v>
      </c>
      <c r="C1613" s="79">
        <v>85</v>
      </c>
      <c r="D1613" s="79">
        <v>20</v>
      </c>
      <c r="E1613" s="88"/>
    </row>
    <row r="1614" spans="1:5" x14ac:dyDescent="0.2">
      <c r="A1614" s="79" t="s">
        <v>272</v>
      </c>
      <c r="B1614" s="79" t="s">
        <v>3559</v>
      </c>
      <c r="C1614" s="79">
        <v>34</v>
      </c>
      <c r="D1614" s="79">
        <v>10</v>
      </c>
      <c r="E1614" s="88"/>
    </row>
    <row r="1615" spans="1:5" x14ac:dyDescent="0.2">
      <c r="A1615" s="79" t="s">
        <v>273</v>
      </c>
      <c r="B1615" s="79" t="s">
        <v>7450</v>
      </c>
      <c r="C1615" s="79">
        <v>56</v>
      </c>
      <c r="D1615" s="79">
        <v>5</v>
      </c>
      <c r="E1615" s="88"/>
    </row>
    <row r="1616" spans="1:5" x14ac:dyDescent="0.2">
      <c r="A1616" s="79" t="s">
        <v>274</v>
      </c>
      <c r="B1616" s="79" t="s">
        <v>10040</v>
      </c>
      <c r="C1616" s="79">
        <v>97</v>
      </c>
      <c r="D1616" s="79">
        <v>10</v>
      </c>
      <c r="E1616" s="88"/>
    </row>
    <row r="1617" spans="1:5" x14ac:dyDescent="0.2">
      <c r="A1617" s="79" t="s">
        <v>275</v>
      </c>
      <c r="B1617" s="79" t="s">
        <v>7451</v>
      </c>
      <c r="C1617" s="79">
        <v>26</v>
      </c>
      <c r="D1617" s="79">
        <v>25</v>
      </c>
      <c r="E1617" s="88"/>
    </row>
    <row r="1618" spans="1:5" x14ac:dyDescent="0.2">
      <c r="A1618" s="79" t="s">
        <v>276</v>
      </c>
      <c r="B1618" s="79" t="s">
        <v>7452</v>
      </c>
      <c r="C1618" s="79">
        <v>100</v>
      </c>
      <c r="D1618" s="79">
        <v>5</v>
      </c>
      <c r="E1618" s="88"/>
    </row>
    <row r="1619" spans="1:5" x14ac:dyDescent="0.2">
      <c r="A1619" s="79" t="s">
        <v>277</v>
      </c>
      <c r="B1619" s="79" t="s">
        <v>7453</v>
      </c>
      <c r="C1619" s="79">
        <v>4</v>
      </c>
      <c r="D1619" s="79">
        <v>35</v>
      </c>
      <c r="E1619" s="88"/>
    </row>
    <row r="1620" spans="1:5" x14ac:dyDescent="0.2">
      <c r="A1620" s="79" t="s">
        <v>278</v>
      </c>
      <c r="B1620" s="79" t="s">
        <v>7454</v>
      </c>
      <c r="C1620" s="79">
        <v>32</v>
      </c>
      <c r="D1620" s="79">
        <v>25</v>
      </c>
      <c r="E1620" s="88"/>
    </row>
    <row r="1621" spans="1:5" x14ac:dyDescent="0.2">
      <c r="A1621" s="79" t="s">
        <v>279</v>
      </c>
      <c r="B1621" s="79" t="s">
        <v>7455</v>
      </c>
      <c r="C1621" s="79">
        <v>44</v>
      </c>
      <c r="D1621" s="79">
        <v>5</v>
      </c>
      <c r="E1621" s="88"/>
    </row>
    <row r="1622" spans="1:5" x14ac:dyDescent="0.2">
      <c r="A1622" s="79" t="s">
        <v>280</v>
      </c>
      <c r="B1622" s="79" t="s">
        <v>3560</v>
      </c>
      <c r="C1622" s="79">
        <v>58</v>
      </c>
      <c r="D1622" s="79">
        <v>5</v>
      </c>
      <c r="E1622" s="88"/>
    </row>
    <row r="1623" spans="1:5" x14ac:dyDescent="0.2">
      <c r="A1623" s="79" t="s">
        <v>281</v>
      </c>
      <c r="B1623" s="79" t="s">
        <v>7456</v>
      </c>
      <c r="C1623" s="79">
        <v>91</v>
      </c>
      <c r="D1623" s="79">
        <v>15</v>
      </c>
      <c r="E1623" s="88"/>
    </row>
    <row r="1624" spans="1:5" x14ac:dyDescent="0.2">
      <c r="A1624" s="79" t="s">
        <v>282</v>
      </c>
      <c r="B1624" s="79" t="s">
        <v>4437</v>
      </c>
      <c r="C1624" s="79">
        <v>82</v>
      </c>
      <c r="D1624" s="79">
        <v>10</v>
      </c>
      <c r="E1624" s="88"/>
    </row>
    <row r="1625" spans="1:5" x14ac:dyDescent="0.2">
      <c r="A1625" s="79" t="s">
        <v>283</v>
      </c>
      <c r="B1625" s="79" t="s">
        <v>7457</v>
      </c>
      <c r="C1625" s="79">
        <v>13</v>
      </c>
      <c r="D1625" s="79">
        <v>20</v>
      </c>
      <c r="E1625" s="88"/>
    </row>
    <row r="1626" spans="1:5" x14ac:dyDescent="0.2">
      <c r="A1626" s="79" t="s">
        <v>284</v>
      </c>
      <c r="B1626" s="79" t="s">
        <v>7458</v>
      </c>
      <c r="C1626" s="79">
        <v>6</v>
      </c>
      <c r="D1626" s="79">
        <v>2</v>
      </c>
      <c r="E1626" s="88"/>
    </row>
    <row r="1627" spans="1:5" x14ac:dyDescent="0.2">
      <c r="A1627" s="79" t="s">
        <v>285</v>
      </c>
      <c r="B1627" s="79" t="s">
        <v>4438</v>
      </c>
      <c r="C1627" s="79">
        <v>30</v>
      </c>
      <c r="D1627" s="79">
        <v>30</v>
      </c>
      <c r="E1627" s="88"/>
    </row>
    <row r="1628" spans="1:5" x14ac:dyDescent="0.2">
      <c r="A1628" s="79" t="s">
        <v>286</v>
      </c>
      <c r="B1628" s="79" t="s">
        <v>4439</v>
      </c>
      <c r="C1628" s="79">
        <v>98</v>
      </c>
      <c r="D1628" s="79">
        <v>15</v>
      </c>
      <c r="E1628" s="88"/>
    </row>
    <row r="1629" spans="1:5" x14ac:dyDescent="0.2">
      <c r="A1629" s="79" t="s">
        <v>287</v>
      </c>
      <c r="B1629" s="79" t="s">
        <v>7459</v>
      </c>
      <c r="C1629" s="79">
        <v>44</v>
      </c>
      <c r="D1629" s="79">
        <v>45</v>
      </c>
      <c r="E1629" s="88"/>
    </row>
    <row r="1630" spans="1:5" x14ac:dyDescent="0.2">
      <c r="A1630" s="79" t="s">
        <v>288</v>
      </c>
      <c r="B1630" s="79" t="s">
        <v>7460</v>
      </c>
      <c r="C1630" s="79">
        <v>58</v>
      </c>
      <c r="D1630" s="79">
        <v>10</v>
      </c>
      <c r="E1630" s="88"/>
    </row>
    <row r="1631" spans="1:5" x14ac:dyDescent="0.2">
      <c r="A1631" s="79" t="s">
        <v>289</v>
      </c>
      <c r="B1631" s="79" t="s">
        <v>3561</v>
      </c>
      <c r="C1631" s="79">
        <v>41</v>
      </c>
      <c r="D1631" s="79">
        <v>5</v>
      </c>
      <c r="E1631" s="88"/>
    </row>
    <row r="1632" spans="1:5" x14ac:dyDescent="0.2">
      <c r="A1632" s="79" t="s">
        <v>290</v>
      </c>
      <c r="B1632" s="79" t="s">
        <v>3562</v>
      </c>
      <c r="C1632" s="79">
        <v>27</v>
      </c>
      <c r="D1632" s="79">
        <v>10</v>
      </c>
      <c r="E1632" s="88"/>
    </row>
    <row r="1633" spans="1:5" x14ac:dyDescent="0.2">
      <c r="A1633" s="79" t="s">
        <v>291</v>
      </c>
      <c r="B1633" s="79" t="s">
        <v>7461</v>
      </c>
      <c r="C1633" s="79">
        <v>136</v>
      </c>
      <c r="D1633" s="79">
        <v>20</v>
      </c>
      <c r="E1633" s="88"/>
    </row>
    <row r="1634" spans="1:5" x14ac:dyDescent="0.2">
      <c r="A1634" s="79" t="s">
        <v>15964</v>
      </c>
      <c r="B1634" s="79" t="s">
        <v>15965</v>
      </c>
      <c r="C1634" s="79">
        <v>2</v>
      </c>
      <c r="D1634" s="79">
        <v>20</v>
      </c>
      <c r="E1634" s="88"/>
    </row>
    <row r="1635" spans="1:5" x14ac:dyDescent="0.2">
      <c r="A1635" s="79" t="s">
        <v>292</v>
      </c>
      <c r="B1635" s="79" t="s">
        <v>7462</v>
      </c>
      <c r="C1635" s="79">
        <v>131</v>
      </c>
      <c r="D1635" s="79">
        <v>30</v>
      </c>
      <c r="E1635" s="88"/>
    </row>
    <row r="1636" spans="1:5" x14ac:dyDescent="0.2">
      <c r="A1636" s="79" t="s">
        <v>15966</v>
      </c>
      <c r="B1636" s="79" t="s">
        <v>15967</v>
      </c>
      <c r="C1636" s="79">
        <v>10</v>
      </c>
      <c r="D1636" s="79">
        <v>30</v>
      </c>
      <c r="E1636" s="88"/>
    </row>
    <row r="1637" spans="1:5" x14ac:dyDescent="0.2">
      <c r="A1637" s="79" t="s">
        <v>293</v>
      </c>
      <c r="B1637" s="79" t="s">
        <v>7463</v>
      </c>
      <c r="C1637" s="79">
        <v>19</v>
      </c>
      <c r="D1637" s="79">
        <v>0</v>
      </c>
      <c r="E1637" s="88"/>
    </row>
    <row r="1638" spans="1:5" x14ac:dyDescent="0.2">
      <c r="A1638" s="79" t="s">
        <v>294</v>
      </c>
      <c r="B1638" s="79" t="s">
        <v>7464</v>
      </c>
      <c r="C1638" s="79">
        <v>79</v>
      </c>
      <c r="D1638" s="79">
        <v>15</v>
      </c>
      <c r="E1638" s="88"/>
    </row>
    <row r="1639" spans="1:5" x14ac:dyDescent="0.2">
      <c r="A1639" s="79" t="s">
        <v>295</v>
      </c>
      <c r="B1639" s="79" t="s">
        <v>7465</v>
      </c>
      <c r="C1639" s="79">
        <v>198</v>
      </c>
      <c r="D1639" s="79">
        <v>60</v>
      </c>
      <c r="E1639" s="88"/>
    </row>
    <row r="1640" spans="1:5" x14ac:dyDescent="0.2">
      <c r="A1640" s="79" t="s">
        <v>15968</v>
      </c>
      <c r="B1640" s="79" t="s">
        <v>15969</v>
      </c>
      <c r="C1640" s="79">
        <v>4</v>
      </c>
      <c r="D1640" s="79">
        <v>60</v>
      </c>
      <c r="E1640" s="88"/>
    </row>
    <row r="1641" spans="1:5" x14ac:dyDescent="0.2">
      <c r="A1641" s="79" t="s">
        <v>4440</v>
      </c>
      <c r="B1641" s="79" t="s">
        <v>7466</v>
      </c>
      <c r="C1641" s="79">
        <v>24</v>
      </c>
      <c r="D1641" s="79">
        <v>10</v>
      </c>
      <c r="E1641" s="88"/>
    </row>
    <row r="1642" spans="1:5" x14ac:dyDescent="0.2">
      <c r="A1642" s="79" t="s">
        <v>15970</v>
      </c>
      <c r="B1642" s="79" t="s">
        <v>15971</v>
      </c>
      <c r="C1642" s="79">
        <v>0</v>
      </c>
      <c r="D1642" s="79">
        <v>0</v>
      </c>
      <c r="E1642" s="88"/>
    </row>
    <row r="1643" spans="1:5" x14ac:dyDescent="0.2">
      <c r="A1643" s="79" t="s">
        <v>296</v>
      </c>
      <c r="B1643" s="79" t="s">
        <v>7467</v>
      </c>
      <c r="C1643" s="79">
        <v>9</v>
      </c>
      <c r="D1643" s="79">
        <v>0</v>
      </c>
      <c r="E1643" s="88"/>
    </row>
    <row r="1644" spans="1:5" x14ac:dyDescent="0.2">
      <c r="A1644" s="79" t="s">
        <v>297</v>
      </c>
      <c r="B1644" s="79" t="s">
        <v>4441</v>
      </c>
      <c r="C1644" s="79">
        <v>57</v>
      </c>
      <c r="D1644" s="79">
        <v>60</v>
      </c>
      <c r="E1644" s="88"/>
    </row>
    <row r="1645" spans="1:5" x14ac:dyDescent="0.2">
      <c r="A1645" s="79" t="s">
        <v>298</v>
      </c>
      <c r="B1645" s="79" t="s">
        <v>7468</v>
      </c>
      <c r="C1645" s="79">
        <v>137</v>
      </c>
      <c r="D1645" s="79">
        <v>70</v>
      </c>
      <c r="E1645" s="88"/>
    </row>
    <row r="1646" spans="1:5" x14ac:dyDescent="0.2">
      <c r="A1646" s="79" t="s">
        <v>15972</v>
      </c>
      <c r="B1646" s="79" t="s">
        <v>15973</v>
      </c>
      <c r="C1646" s="79">
        <v>7</v>
      </c>
      <c r="D1646" s="79">
        <v>70</v>
      </c>
      <c r="E1646" s="88"/>
    </row>
    <row r="1647" spans="1:5" x14ac:dyDescent="0.2">
      <c r="A1647" s="79" t="s">
        <v>4442</v>
      </c>
      <c r="B1647" s="79" t="s">
        <v>7469</v>
      </c>
      <c r="C1647" s="79">
        <v>79</v>
      </c>
      <c r="D1647" s="79">
        <v>20</v>
      </c>
      <c r="E1647" s="88"/>
    </row>
    <row r="1648" spans="1:5" x14ac:dyDescent="0.2">
      <c r="A1648" s="79" t="s">
        <v>15974</v>
      </c>
      <c r="B1648" s="79" t="s">
        <v>15975</v>
      </c>
      <c r="C1648" s="79">
        <v>8</v>
      </c>
      <c r="D1648" s="79">
        <v>0</v>
      </c>
      <c r="E1648" s="88"/>
    </row>
    <row r="1649" spans="1:5" x14ac:dyDescent="0.2">
      <c r="A1649" s="79" t="s">
        <v>299</v>
      </c>
      <c r="B1649" s="79" t="s">
        <v>7470</v>
      </c>
      <c r="C1649" s="79">
        <v>36</v>
      </c>
      <c r="D1649" s="79">
        <v>5</v>
      </c>
      <c r="E1649" s="88"/>
    </row>
    <row r="1650" spans="1:5" x14ac:dyDescent="0.2">
      <c r="A1650" s="79" t="s">
        <v>15976</v>
      </c>
      <c r="B1650" s="79" t="s">
        <v>15977</v>
      </c>
      <c r="C1650" s="79">
        <v>5</v>
      </c>
      <c r="D1650" s="79">
        <v>5</v>
      </c>
      <c r="E1650" s="88"/>
    </row>
    <row r="1651" spans="1:5" x14ac:dyDescent="0.2">
      <c r="A1651" s="79" t="s">
        <v>300</v>
      </c>
      <c r="B1651" s="79" t="s">
        <v>7471</v>
      </c>
      <c r="C1651" s="79">
        <v>28</v>
      </c>
      <c r="D1651" s="79">
        <v>0</v>
      </c>
      <c r="E1651" s="88"/>
    </row>
    <row r="1652" spans="1:5" x14ac:dyDescent="0.2">
      <c r="A1652" s="79" t="s">
        <v>301</v>
      </c>
      <c r="B1652" s="79" t="s">
        <v>7472</v>
      </c>
      <c r="C1652" s="79">
        <v>279</v>
      </c>
      <c r="D1652" s="79">
        <v>100</v>
      </c>
      <c r="E1652" s="88"/>
    </row>
    <row r="1653" spans="1:5" x14ac:dyDescent="0.2">
      <c r="A1653" s="79" t="s">
        <v>303</v>
      </c>
      <c r="B1653" s="79" t="s">
        <v>7473</v>
      </c>
      <c r="C1653" s="79">
        <v>175</v>
      </c>
      <c r="D1653" s="79">
        <v>60</v>
      </c>
      <c r="E1653" s="88"/>
    </row>
    <row r="1654" spans="1:5" x14ac:dyDescent="0.2">
      <c r="A1654" s="79" t="s">
        <v>15978</v>
      </c>
      <c r="B1654" s="79" t="s">
        <v>15979</v>
      </c>
      <c r="C1654" s="79">
        <v>13</v>
      </c>
      <c r="D1654" s="79">
        <v>60</v>
      </c>
      <c r="E1654" s="88"/>
    </row>
    <row r="1655" spans="1:5" x14ac:dyDescent="0.2">
      <c r="A1655" s="79" t="s">
        <v>4443</v>
      </c>
      <c r="B1655" s="79" t="s">
        <v>7474</v>
      </c>
      <c r="C1655" s="79">
        <v>30</v>
      </c>
      <c r="D1655" s="79">
        <v>20</v>
      </c>
      <c r="E1655" s="88"/>
    </row>
    <row r="1656" spans="1:5" x14ac:dyDescent="0.2">
      <c r="A1656" s="79" t="s">
        <v>15980</v>
      </c>
      <c r="B1656" s="79" t="s">
        <v>15981</v>
      </c>
      <c r="C1656" s="79">
        <v>0</v>
      </c>
      <c r="D1656" s="79">
        <v>0</v>
      </c>
      <c r="E1656" s="88"/>
    </row>
    <row r="1657" spans="1:5" x14ac:dyDescent="0.2">
      <c r="A1657" s="79" t="s">
        <v>304</v>
      </c>
      <c r="B1657" s="79" t="s">
        <v>7475</v>
      </c>
      <c r="C1657" s="79">
        <v>36</v>
      </c>
      <c r="D1657" s="79">
        <v>0</v>
      </c>
      <c r="E1657" s="88"/>
    </row>
    <row r="1658" spans="1:5" x14ac:dyDescent="0.2">
      <c r="A1658" s="79" t="s">
        <v>305</v>
      </c>
      <c r="B1658" s="79" t="s">
        <v>7476</v>
      </c>
      <c r="C1658" s="79">
        <v>231</v>
      </c>
      <c r="D1658" s="79">
        <v>45</v>
      </c>
      <c r="E1658" s="88"/>
    </row>
    <row r="1659" spans="1:5" x14ac:dyDescent="0.2">
      <c r="A1659" s="79" t="s">
        <v>306</v>
      </c>
      <c r="B1659" s="79" t="s">
        <v>7477</v>
      </c>
      <c r="C1659" s="79">
        <v>228</v>
      </c>
      <c r="D1659" s="79">
        <v>50</v>
      </c>
      <c r="E1659" s="88"/>
    </row>
    <row r="1660" spans="1:5" x14ac:dyDescent="0.2">
      <c r="A1660" s="79" t="s">
        <v>15982</v>
      </c>
      <c r="B1660" s="79" t="s">
        <v>15983</v>
      </c>
      <c r="C1660" s="79">
        <v>8</v>
      </c>
      <c r="D1660" s="79">
        <v>50</v>
      </c>
      <c r="E1660" s="88"/>
    </row>
    <row r="1661" spans="1:5" x14ac:dyDescent="0.2">
      <c r="A1661" s="79" t="s">
        <v>4444</v>
      </c>
      <c r="B1661" s="79" t="s">
        <v>7478</v>
      </c>
      <c r="C1661" s="79">
        <v>64</v>
      </c>
      <c r="D1661" s="79">
        <v>20</v>
      </c>
      <c r="E1661" s="88"/>
    </row>
    <row r="1662" spans="1:5" x14ac:dyDescent="0.2">
      <c r="A1662" s="79" t="s">
        <v>15984</v>
      </c>
      <c r="B1662" s="79" t="s">
        <v>15985</v>
      </c>
      <c r="C1662" s="79">
        <v>8</v>
      </c>
      <c r="D1662" s="79">
        <v>0</v>
      </c>
      <c r="E1662" s="88"/>
    </row>
    <row r="1663" spans="1:5" x14ac:dyDescent="0.2">
      <c r="A1663" s="79" t="s">
        <v>307</v>
      </c>
      <c r="B1663" s="79" t="s">
        <v>7479</v>
      </c>
      <c r="C1663" s="79">
        <v>10</v>
      </c>
      <c r="D1663" s="79">
        <v>0</v>
      </c>
      <c r="E1663" s="88"/>
    </row>
    <row r="1664" spans="1:5" x14ac:dyDescent="0.2">
      <c r="A1664" s="79" t="s">
        <v>308</v>
      </c>
      <c r="B1664" s="79" t="s">
        <v>7480</v>
      </c>
      <c r="C1664" s="79">
        <v>94</v>
      </c>
      <c r="D1664" s="79">
        <v>20</v>
      </c>
      <c r="E1664" s="88"/>
    </row>
    <row r="1665" spans="1:5" x14ac:dyDescent="0.2">
      <c r="A1665" s="79" t="s">
        <v>310</v>
      </c>
      <c r="B1665" s="79" t="s">
        <v>7481</v>
      </c>
      <c r="C1665" s="79">
        <v>83</v>
      </c>
      <c r="D1665" s="79">
        <v>40</v>
      </c>
      <c r="E1665" s="88"/>
    </row>
    <row r="1666" spans="1:5" x14ac:dyDescent="0.2">
      <c r="A1666" s="79" t="s">
        <v>15986</v>
      </c>
      <c r="B1666" s="79" t="s">
        <v>15987</v>
      </c>
      <c r="C1666" s="79">
        <v>4</v>
      </c>
      <c r="D1666" s="79">
        <v>40</v>
      </c>
      <c r="E1666" s="88"/>
    </row>
    <row r="1667" spans="1:5" x14ac:dyDescent="0.2">
      <c r="A1667" s="79" t="s">
        <v>4445</v>
      </c>
      <c r="B1667" s="79" t="s">
        <v>7482</v>
      </c>
      <c r="C1667" s="79">
        <v>1</v>
      </c>
      <c r="D1667" s="79">
        <v>5</v>
      </c>
      <c r="E1667" s="88"/>
    </row>
    <row r="1668" spans="1:5" x14ac:dyDescent="0.2">
      <c r="A1668" s="79" t="s">
        <v>15988</v>
      </c>
      <c r="B1668" s="79" t="s">
        <v>15989</v>
      </c>
      <c r="C1668" s="79">
        <v>0</v>
      </c>
      <c r="D1668" s="79">
        <v>0</v>
      </c>
      <c r="E1668" s="88"/>
    </row>
    <row r="1669" spans="1:5" x14ac:dyDescent="0.2">
      <c r="A1669" s="79" t="s">
        <v>311</v>
      </c>
      <c r="B1669" s="79" t="s">
        <v>7483</v>
      </c>
      <c r="C1669" s="79">
        <v>1</v>
      </c>
      <c r="D1669" s="79">
        <v>0</v>
      </c>
      <c r="E1669" s="88"/>
    </row>
    <row r="1670" spans="1:5" x14ac:dyDescent="0.2">
      <c r="A1670" s="79" t="s">
        <v>312</v>
      </c>
      <c r="B1670" s="79" t="s">
        <v>7484</v>
      </c>
      <c r="C1670" s="79">
        <v>35</v>
      </c>
      <c r="D1670" s="79">
        <v>2</v>
      </c>
      <c r="E1670" s="88"/>
    </row>
    <row r="1671" spans="1:5" x14ac:dyDescent="0.2">
      <c r="A1671" s="79" t="s">
        <v>314</v>
      </c>
      <c r="B1671" s="79" t="s">
        <v>7485</v>
      </c>
      <c r="C1671" s="79">
        <v>18</v>
      </c>
      <c r="D1671" s="79">
        <v>3</v>
      </c>
      <c r="E1671" s="88"/>
    </row>
    <row r="1672" spans="1:5" x14ac:dyDescent="0.2">
      <c r="A1672" s="79" t="s">
        <v>15990</v>
      </c>
      <c r="B1672" s="79" t="s">
        <v>15991</v>
      </c>
      <c r="C1672" s="79">
        <v>4</v>
      </c>
      <c r="D1672" s="79">
        <v>3</v>
      </c>
      <c r="E1672" s="88"/>
    </row>
    <row r="1673" spans="1:5" x14ac:dyDescent="0.2">
      <c r="A1673" s="79" t="s">
        <v>4446</v>
      </c>
      <c r="B1673" s="79" t="s">
        <v>7486</v>
      </c>
      <c r="C1673" s="79">
        <v>1</v>
      </c>
      <c r="D1673" s="79">
        <v>0</v>
      </c>
      <c r="E1673" s="88"/>
    </row>
    <row r="1674" spans="1:5" x14ac:dyDescent="0.2">
      <c r="A1674" s="79" t="s">
        <v>15992</v>
      </c>
      <c r="B1674" s="79" t="s">
        <v>15993</v>
      </c>
      <c r="C1674" s="79">
        <v>0</v>
      </c>
      <c r="D1674" s="79">
        <v>0</v>
      </c>
      <c r="E1674" s="88"/>
    </row>
    <row r="1675" spans="1:5" x14ac:dyDescent="0.2">
      <c r="A1675" s="79" t="s">
        <v>989</v>
      </c>
      <c r="B1675" s="79" t="s">
        <v>4447</v>
      </c>
      <c r="C1675" s="79">
        <v>0</v>
      </c>
      <c r="D1675" s="79">
        <v>0</v>
      </c>
      <c r="E1675" s="88"/>
    </row>
    <row r="1676" spans="1:5" x14ac:dyDescent="0.2">
      <c r="A1676" s="79" t="s">
        <v>1029</v>
      </c>
      <c r="B1676" s="79" t="s">
        <v>3040</v>
      </c>
      <c r="C1676" s="79">
        <v>38</v>
      </c>
      <c r="D1676" s="79">
        <v>0</v>
      </c>
      <c r="E1676" s="88"/>
    </row>
    <row r="1677" spans="1:5" x14ac:dyDescent="0.2">
      <c r="A1677" s="79" t="s">
        <v>1030</v>
      </c>
      <c r="B1677" s="79" t="s">
        <v>3052</v>
      </c>
      <c r="C1677" s="79">
        <v>225</v>
      </c>
      <c r="D1677" s="79">
        <v>0</v>
      </c>
      <c r="E1677" s="88"/>
    </row>
    <row r="1678" spans="1:5" x14ac:dyDescent="0.2">
      <c r="A1678" s="79" t="s">
        <v>1031</v>
      </c>
      <c r="B1678" s="79" t="s">
        <v>3041</v>
      </c>
      <c r="C1678" s="79">
        <v>19</v>
      </c>
      <c r="D1678" s="79">
        <v>0</v>
      </c>
      <c r="E1678" s="88"/>
    </row>
    <row r="1679" spans="1:5" x14ac:dyDescent="0.2">
      <c r="A1679" s="79" t="s">
        <v>1032</v>
      </c>
      <c r="B1679" s="79" t="s">
        <v>3347</v>
      </c>
      <c r="C1679" s="79">
        <v>115</v>
      </c>
      <c r="D1679" s="79">
        <v>0</v>
      </c>
      <c r="E1679" s="88"/>
    </row>
    <row r="1680" spans="1:5" x14ac:dyDescent="0.2">
      <c r="A1680" s="79" t="s">
        <v>1033</v>
      </c>
      <c r="B1680" s="79" t="s">
        <v>3042</v>
      </c>
      <c r="C1680" s="79">
        <v>188</v>
      </c>
      <c r="D1680" s="79">
        <v>0</v>
      </c>
      <c r="E1680" s="88"/>
    </row>
    <row r="1681" spans="1:5" x14ac:dyDescent="0.2">
      <c r="A1681" s="79" t="s">
        <v>1034</v>
      </c>
      <c r="B1681" s="79" t="s">
        <v>3348</v>
      </c>
      <c r="C1681" s="79">
        <v>38</v>
      </c>
      <c r="D1681" s="79">
        <v>0</v>
      </c>
      <c r="E1681" s="88"/>
    </row>
    <row r="1682" spans="1:5" x14ac:dyDescent="0.2">
      <c r="A1682" s="79" t="s">
        <v>1035</v>
      </c>
      <c r="B1682" s="79" t="s">
        <v>3349</v>
      </c>
      <c r="C1682" s="79">
        <v>25</v>
      </c>
      <c r="D1682" s="79">
        <v>0</v>
      </c>
      <c r="E1682" s="88"/>
    </row>
    <row r="1683" spans="1:5" x14ac:dyDescent="0.2">
      <c r="A1683" s="79" t="s">
        <v>7487</v>
      </c>
      <c r="B1683" s="79" t="s">
        <v>7488</v>
      </c>
      <c r="C1683" s="79">
        <v>12</v>
      </c>
      <c r="D1683" s="79">
        <v>20</v>
      </c>
      <c r="E1683" s="88"/>
    </row>
    <row r="1684" spans="1:5" x14ac:dyDescent="0.2">
      <c r="A1684" s="79" t="s">
        <v>7489</v>
      </c>
      <c r="B1684" s="79" t="s">
        <v>3563</v>
      </c>
      <c r="C1684" s="79">
        <v>20</v>
      </c>
      <c r="D1684" s="79">
        <v>10</v>
      </c>
      <c r="E1684" s="88"/>
    </row>
    <row r="1685" spans="1:5" x14ac:dyDescent="0.2">
      <c r="A1685" s="79" t="s">
        <v>4448</v>
      </c>
      <c r="B1685" s="79" t="s">
        <v>4449</v>
      </c>
      <c r="C1685" s="79">
        <v>115</v>
      </c>
      <c r="D1685" s="79">
        <v>150</v>
      </c>
    </row>
    <row r="1686" spans="1:5" x14ac:dyDescent="0.2">
      <c r="A1686" s="79" t="s">
        <v>7490</v>
      </c>
      <c r="B1686" s="79" t="s">
        <v>3564</v>
      </c>
      <c r="C1686" s="79">
        <v>8</v>
      </c>
      <c r="D1686" s="79">
        <v>5</v>
      </c>
      <c r="E1686" s="88"/>
    </row>
    <row r="1687" spans="1:5" x14ac:dyDescent="0.2">
      <c r="A1687" s="79" t="s">
        <v>4450</v>
      </c>
      <c r="B1687" s="79" t="s">
        <v>7491</v>
      </c>
      <c r="C1687" s="79">
        <v>7</v>
      </c>
      <c r="D1687" s="79">
        <v>2</v>
      </c>
      <c r="E1687" s="88"/>
    </row>
    <row r="1688" spans="1:5" x14ac:dyDescent="0.2">
      <c r="A1688" s="79" t="s">
        <v>4451</v>
      </c>
      <c r="B1688" s="79" t="s">
        <v>7492</v>
      </c>
      <c r="C1688" s="79">
        <v>3</v>
      </c>
      <c r="D1688" s="79">
        <v>1</v>
      </c>
      <c r="E1688" s="88"/>
    </row>
    <row r="1689" spans="1:5" x14ac:dyDescent="0.2">
      <c r="A1689" s="79" t="s">
        <v>4452</v>
      </c>
      <c r="B1689" s="79" t="s">
        <v>7493</v>
      </c>
      <c r="C1689" s="79">
        <v>18</v>
      </c>
      <c r="D1689" s="79">
        <v>4</v>
      </c>
      <c r="E1689" s="88"/>
    </row>
    <row r="1690" spans="1:5" x14ac:dyDescent="0.2">
      <c r="A1690" s="79" t="s">
        <v>4453</v>
      </c>
      <c r="B1690" s="79" t="s">
        <v>7494</v>
      </c>
      <c r="C1690" s="79">
        <v>38</v>
      </c>
      <c r="D1690" s="79">
        <v>10</v>
      </c>
      <c r="E1690" s="88"/>
    </row>
    <row r="1691" spans="1:5" x14ac:dyDescent="0.2">
      <c r="A1691" s="79" t="s">
        <v>4454</v>
      </c>
      <c r="B1691" s="79" t="s">
        <v>7495</v>
      </c>
      <c r="C1691" s="79">
        <v>22</v>
      </c>
      <c r="D1691" s="79">
        <v>10</v>
      </c>
      <c r="E1691" s="88"/>
    </row>
    <row r="1692" spans="1:5" x14ac:dyDescent="0.2">
      <c r="A1692" s="79" t="s">
        <v>4455</v>
      </c>
      <c r="B1692" s="79" t="s">
        <v>7496</v>
      </c>
      <c r="C1692" s="79">
        <v>33</v>
      </c>
      <c r="D1692" s="79">
        <v>10</v>
      </c>
      <c r="E1692" s="88"/>
    </row>
    <row r="1693" spans="1:5" x14ac:dyDescent="0.2">
      <c r="A1693" s="79" t="s">
        <v>4456</v>
      </c>
      <c r="B1693" s="79" t="s">
        <v>7497</v>
      </c>
      <c r="C1693" s="79">
        <v>87</v>
      </c>
      <c r="D1693" s="79">
        <v>10</v>
      </c>
      <c r="E1693" s="88"/>
    </row>
    <row r="1694" spans="1:5" x14ac:dyDescent="0.2">
      <c r="A1694" s="79" t="s">
        <v>7498</v>
      </c>
      <c r="B1694" s="79" t="s">
        <v>7499</v>
      </c>
      <c r="C1694" s="79">
        <v>5</v>
      </c>
      <c r="D1694" s="79">
        <v>5</v>
      </c>
      <c r="E1694" s="88"/>
    </row>
    <row r="1695" spans="1:5" x14ac:dyDescent="0.2">
      <c r="A1695" s="79" t="s">
        <v>4457</v>
      </c>
      <c r="B1695" s="79" t="s">
        <v>7500</v>
      </c>
      <c r="C1695" s="79">
        <v>29</v>
      </c>
      <c r="D1695" s="79">
        <v>5</v>
      </c>
      <c r="E1695" s="88"/>
    </row>
    <row r="1696" spans="1:5" x14ac:dyDescent="0.2">
      <c r="A1696" s="79" t="s">
        <v>7501</v>
      </c>
      <c r="B1696" s="79" t="s">
        <v>3565</v>
      </c>
      <c r="C1696" s="79">
        <v>29</v>
      </c>
      <c r="D1696" s="79">
        <v>10</v>
      </c>
      <c r="E1696" s="88"/>
    </row>
    <row r="1697" spans="1:5" x14ac:dyDescent="0.2">
      <c r="A1697" s="79" t="s">
        <v>7502</v>
      </c>
      <c r="B1697" s="79" t="s">
        <v>3566</v>
      </c>
      <c r="C1697" s="79">
        <v>7</v>
      </c>
      <c r="D1697" s="79">
        <v>5</v>
      </c>
      <c r="E1697" s="88"/>
    </row>
    <row r="1698" spans="1:5" x14ac:dyDescent="0.2">
      <c r="A1698" s="79" t="s">
        <v>7503</v>
      </c>
      <c r="B1698" s="79" t="s">
        <v>3567</v>
      </c>
      <c r="C1698" s="79">
        <v>30</v>
      </c>
      <c r="D1698" s="79">
        <v>5</v>
      </c>
      <c r="E1698" s="88"/>
    </row>
    <row r="1699" spans="1:5" x14ac:dyDescent="0.2">
      <c r="A1699" s="79" t="s">
        <v>7504</v>
      </c>
      <c r="B1699" s="79" t="s">
        <v>3568</v>
      </c>
      <c r="C1699" s="79">
        <v>43</v>
      </c>
      <c r="D1699" s="79">
        <v>15</v>
      </c>
      <c r="E1699" s="88"/>
    </row>
    <row r="1700" spans="1:5" x14ac:dyDescent="0.2">
      <c r="A1700" s="79" t="s">
        <v>7505</v>
      </c>
      <c r="B1700" s="79" t="s">
        <v>7506</v>
      </c>
      <c r="C1700" s="79">
        <v>18</v>
      </c>
      <c r="D1700" s="79">
        <v>2</v>
      </c>
      <c r="E1700" s="88"/>
    </row>
    <row r="1701" spans="1:5" x14ac:dyDescent="0.2">
      <c r="A1701" s="79" t="s">
        <v>4458</v>
      </c>
      <c r="B1701" s="79" t="s">
        <v>7507</v>
      </c>
      <c r="C1701" s="79">
        <v>3</v>
      </c>
      <c r="D1701" s="79">
        <v>2</v>
      </c>
      <c r="E1701" s="88"/>
    </row>
    <row r="1702" spans="1:5" x14ac:dyDescent="0.2">
      <c r="A1702" s="79" t="s">
        <v>4459</v>
      </c>
      <c r="B1702" s="79" t="s">
        <v>7508</v>
      </c>
      <c r="C1702" s="79">
        <v>5</v>
      </c>
      <c r="D1702" s="79">
        <v>2</v>
      </c>
      <c r="E1702" s="88"/>
    </row>
    <row r="1703" spans="1:5" x14ac:dyDescent="0.2">
      <c r="A1703" s="79" t="s">
        <v>4460</v>
      </c>
      <c r="B1703" s="79" t="s">
        <v>4461</v>
      </c>
      <c r="C1703" s="79">
        <v>0</v>
      </c>
      <c r="D1703" s="79">
        <v>0</v>
      </c>
      <c r="E1703" s="88"/>
    </row>
    <row r="1704" spans="1:5" x14ac:dyDescent="0.2">
      <c r="A1704" s="79" t="s">
        <v>4462</v>
      </c>
      <c r="B1704" s="79" t="s">
        <v>7509</v>
      </c>
      <c r="C1704" s="79">
        <v>0</v>
      </c>
      <c r="D1704" s="79">
        <v>0</v>
      </c>
      <c r="E1704" s="88"/>
    </row>
    <row r="1705" spans="1:5" x14ac:dyDescent="0.2">
      <c r="A1705" s="79" t="s">
        <v>7510</v>
      </c>
      <c r="B1705" s="79" t="s">
        <v>7511</v>
      </c>
      <c r="C1705" s="79">
        <v>0</v>
      </c>
      <c r="D1705" s="79">
        <v>0</v>
      </c>
      <c r="E1705" s="88"/>
    </row>
    <row r="1706" spans="1:5" x14ac:dyDescent="0.2">
      <c r="A1706" s="79" t="s">
        <v>4463</v>
      </c>
      <c r="B1706" s="79" t="s">
        <v>7512</v>
      </c>
      <c r="C1706" s="79">
        <v>0</v>
      </c>
      <c r="D1706" s="79">
        <v>0</v>
      </c>
      <c r="E1706" s="88"/>
    </row>
    <row r="1707" spans="1:5" x14ac:dyDescent="0.2">
      <c r="A1707" s="79" t="s">
        <v>7513</v>
      </c>
      <c r="B1707" s="79" t="s">
        <v>7514</v>
      </c>
      <c r="C1707" s="79">
        <v>0</v>
      </c>
      <c r="D1707" s="79">
        <v>0</v>
      </c>
      <c r="E1707" s="88"/>
    </row>
    <row r="1708" spans="1:5" x14ac:dyDescent="0.2">
      <c r="A1708" s="79" t="s">
        <v>4464</v>
      </c>
      <c r="B1708" s="79" t="s">
        <v>7515</v>
      </c>
      <c r="C1708" s="79">
        <v>0</v>
      </c>
      <c r="D1708" s="79">
        <v>0</v>
      </c>
      <c r="E1708" s="88"/>
    </row>
    <row r="1709" spans="1:5" x14ac:dyDescent="0.2">
      <c r="A1709" s="79" t="s">
        <v>7516</v>
      </c>
      <c r="B1709" s="79" t="s">
        <v>7517</v>
      </c>
      <c r="C1709" s="79">
        <v>0</v>
      </c>
      <c r="D1709" s="79">
        <v>0</v>
      </c>
      <c r="E1709" s="88"/>
    </row>
    <row r="1710" spans="1:5" x14ac:dyDescent="0.2">
      <c r="A1710" s="79" t="s">
        <v>4465</v>
      </c>
      <c r="B1710" s="79" t="s">
        <v>7518</v>
      </c>
      <c r="C1710" s="79">
        <v>1</v>
      </c>
      <c r="D1710" s="79">
        <v>0</v>
      </c>
      <c r="E1710" s="88"/>
    </row>
    <row r="1711" spans="1:5" x14ac:dyDescent="0.2">
      <c r="A1711" s="79" t="s">
        <v>4466</v>
      </c>
      <c r="B1711" s="79" t="s">
        <v>4467</v>
      </c>
      <c r="C1711" s="79">
        <v>0</v>
      </c>
      <c r="D1711" s="79">
        <v>0</v>
      </c>
      <c r="E1711" s="88"/>
    </row>
    <row r="1712" spans="1:5" x14ac:dyDescent="0.2">
      <c r="A1712" s="79" t="s">
        <v>4468</v>
      </c>
      <c r="B1712" s="79" t="s">
        <v>7519</v>
      </c>
      <c r="C1712" s="79">
        <v>18</v>
      </c>
      <c r="D1712" s="79">
        <v>25</v>
      </c>
      <c r="E1712" s="88"/>
    </row>
    <row r="1713" spans="1:5" x14ac:dyDescent="0.2">
      <c r="A1713" s="79" t="s">
        <v>4469</v>
      </c>
      <c r="B1713" s="79" t="s">
        <v>7520</v>
      </c>
      <c r="C1713" s="79">
        <v>12</v>
      </c>
      <c r="D1713" s="79">
        <v>2</v>
      </c>
      <c r="E1713" s="88"/>
    </row>
    <row r="1714" spans="1:5" x14ac:dyDescent="0.2">
      <c r="A1714" s="79" t="s">
        <v>4470</v>
      </c>
      <c r="B1714" s="79" t="s">
        <v>7521</v>
      </c>
      <c r="C1714" s="79">
        <v>15</v>
      </c>
      <c r="D1714" s="79">
        <v>5</v>
      </c>
      <c r="E1714" s="88"/>
    </row>
    <row r="1715" spans="1:5" x14ac:dyDescent="0.2">
      <c r="A1715" s="79" t="s">
        <v>4471</v>
      </c>
      <c r="B1715" s="79" t="s">
        <v>7522</v>
      </c>
      <c r="C1715" s="79">
        <v>19</v>
      </c>
      <c r="D1715" s="79">
        <v>5</v>
      </c>
      <c r="E1715" s="88"/>
    </row>
    <row r="1716" spans="1:5" x14ac:dyDescent="0.2">
      <c r="A1716" s="79" t="s">
        <v>4472</v>
      </c>
      <c r="B1716" s="79" t="s">
        <v>7523</v>
      </c>
      <c r="C1716" s="79">
        <v>7</v>
      </c>
      <c r="D1716" s="79">
        <v>1</v>
      </c>
      <c r="E1716" s="88"/>
    </row>
    <row r="1717" spans="1:5" x14ac:dyDescent="0.2">
      <c r="A1717" s="79" t="s">
        <v>4473</v>
      </c>
      <c r="B1717" s="79" t="s">
        <v>4474</v>
      </c>
      <c r="C1717" s="79">
        <v>6</v>
      </c>
      <c r="D1717" s="79">
        <v>5</v>
      </c>
      <c r="E1717" s="88"/>
    </row>
    <row r="1718" spans="1:5" x14ac:dyDescent="0.2">
      <c r="A1718" s="79" t="s">
        <v>7524</v>
      </c>
      <c r="B1718" s="79" t="s">
        <v>7525</v>
      </c>
      <c r="C1718" s="79">
        <v>15</v>
      </c>
      <c r="D1718" s="79">
        <v>25</v>
      </c>
      <c r="E1718" s="88"/>
    </row>
    <row r="1719" spans="1:5" x14ac:dyDescent="0.2">
      <c r="A1719" s="79" t="s">
        <v>7526</v>
      </c>
      <c r="B1719" s="79" t="s">
        <v>7527</v>
      </c>
      <c r="C1719" s="79">
        <v>17</v>
      </c>
      <c r="D1719" s="79">
        <v>15</v>
      </c>
      <c r="E1719" s="88"/>
    </row>
    <row r="1720" spans="1:5" x14ac:dyDescent="0.2">
      <c r="A1720" s="79" t="s">
        <v>7528</v>
      </c>
      <c r="B1720" s="79" t="s">
        <v>7529</v>
      </c>
      <c r="C1720" s="79">
        <v>28</v>
      </c>
      <c r="D1720" s="79">
        <v>40</v>
      </c>
      <c r="E1720" s="88"/>
    </row>
    <row r="1721" spans="1:5" x14ac:dyDescent="0.2">
      <c r="A1721" s="79" t="s">
        <v>4475</v>
      </c>
      <c r="B1721" s="79" t="s">
        <v>3569</v>
      </c>
      <c r="C1721" s="79">
        <v>25</v>
      </c>
      <c r="D1721" s="79">
        <v>2</v>
      </c>
      <c r="E1721" s="88"/>
    </row>
    <row r="1722" spans="1:5" x14ac:dyDescent="0.2">
      <c r="A1722" s="79" t="s">
        <v>4476</v>
      </c>
      <c r="B1722" s="79" t="s">
        <v>7530</v>
      </c>
      <c r="C1722" s="79">
        <v>30</v>
      </c>
      <c r="D1722" s="79">
        <v>5</v>
      </c>
      <c r="E1722" s="88"/>
    </row>
    <row r="1723" spans="1:5" x14ac:dyDescent="0.2">
      <c r="A1723" s="79" t="s">
        <v>4477</v>
      </c>
      <c r="B1723" s="79" t="s">
        <v>7531</v>
      </c>
      <c r="C1723" s="79">
        <v>26</v>
      </c>
      <c r="D1723" s="79">
        <v>5</v>
      </c>
      <c r="E1723" s="88"/>
    </row>
    <row r="1724" spans="1:5" x14ac:dyDescent="0.2">
      <c r="A1724" s="79" t="s">
        <v>4478</v>
      </c>
      <c r="B1724" s="79" t="s">
        <v>7532</v>
      </c>
      <c r="C1724" s="79">
        <v>12</v>
      </c>
      <c r="D1724" s="79">
        <v>10</v>
      </c>
      <c r="E1724" s="88"/>
    </row>
    <row r="1725" spans="1:5" x14ac:dyDescent="0.2">
      <c r="A1725" s="79" t="s">
        <v>4479</v>
      </c>
      <c r="B1725" s="79" t="s">
        <v>7533</v>
      </c>
      <c r="C1725" s="79">
        <v>3</v>
      </c>
      <c r="D1725" s="79">
        <v>2</v>
      </c>
      <c r="E1725" s="88"/>
    </row>
    <row r="1726" spans="1:5" x14ac:dyDescent="0.2">
      <c r="A1726" s="79" t="s">
        <v>4480</v>
      </c>
      <c r="B1726" s="79" t="s">
        <v>7534</v>
      </c>
      <c r="C1726" s="79">
        <v>3</v>
      </c>
      <c r="D1726" s="79">
        <v>1</v>
      </c>
      <c r="E1726" s="88"/>
    </row>
    <row r="1727" spans="1:5" x14ac:dyDescent="0.2">
      <c r="A1727" s="79" t="s">
        <v>4481</v>
      </c>
      <c r="B1727" s="79" t="s">
        <v>7535</v>
      </c>
      <c r="C1727" s="79">
        <v>20</v>
      </c>
      <c r="D1727" s="79">
        <v>2</v>
      </c>
      <c r="E1727" s="88"/>
    </row>
    <row r="1728" spans="1:5" x14ac:dyDescent="0.2">
      <c r="A1728" s="79" t="s">
        <v>7536</v>
      </c>
      <c r="B1728" s="79" t="s">
        <v>7537</v>
      </c>
      <c r="C1728" s="79">
        <v>15</v>
      </c>
      <c r="D1728" s="79">
        <v>13</v>
      </c>
      <c r="E1728" s="88"/>
    </row>
    <row r="1729" spans="1:5" x14ac:dyDescent="0.2">
      <c r="A1729" s="79" t="s">
        <v>7538</v>
      </c>
      <c r="B1729" s="79" t="s">
        <v>7539</v>
      </c>
      <c r="C1729" s="79">
        <v>19</v>
      </c>
      <c r="D1729" s="79">
        <v>10</v>
      </c>
      <c r="E1729" s="88"/>
    </row>
    <row r="1730" spans="1:5" x14ac:dyDescent="0.2">
      <c r="A1730" s="79" t="s">
        <v>7540</v>
      </c>
      <c r="B1730" s="79" t="s">
        <v>7541</v>
      </c>
      <c r="C1730" s="79">
        <v>31</v>
      </c>
      <c r="D1730" s="79">
        <v>20</v>
      </c>
      <c r="E1730" s="88"/>
    </row>
    <row r="1731" spans="1:5" x14ac:dyDescent="0.2">
      <c r="A1731" s="79" t="s">
        <v>4482</v>
      </c>
      <c r="B1731" s="79" t="s">
        <v>7542</v>
      </c>
      <c r="C1731" s="79">
        <v>16</v>
      </c>
      <c r="D1731" s="79">
        <v>2</v>
      </c>
      <c r="E1731" s="88"/>
    </row>
    <row r="1732" spans="1:5" x14ac:dyDescent="0.2">
      <c r="A1732" s="79" t="s">
        <v>4483</v>
      </c>
      <c r="B1732" s="79" t="s">
        <v>7543</v>
      </c>
      <c r="C1732" s="79">
        <v>5</v>
      </c>
      <c r="D1732" s="79">
        <v>1</v>
      </c>
      <c r="E1732" s="88"/>
    </row>
    <row r="1733" spans="1:5" x14ac:dyDescent="0.2">
      <c r="A1733" s="79" t="s">
        <v>4484</v>
      </c>
      <c r="B1733" s="79" t="s">
        <v>7544</v>
      </c>
      <c r="C1733" s="79">
        <v>21</v>
      </c>
      <c r="D1733" s="79">
        <v>2</v>
      </c>
      <c r="E1733" s="88"/>
    </row>
    <row r="1734" spans="1:5" x14ac:dyDescent="0.2">
      <c r="A1734" s="79" t="s">
        <v>4485</v>
      </c>
      <c r="B1734" s="79" t="s">
        <v>7545</v>
      </c>
      <c r="C1734" s="79">
        <v>6</v>
      </c>
      <c r="D1734" s="79">
        <v>2</v>
      </c>
      <c r="E1734" s="88"/>
    </row>
    <row r="1735" spans="1:5" x14ac:dyDescent="0.2">
      <c r="A1735" s="79" t="s">
        <v>4486</v>
      </c>
      <c r="B1735" s="79" t="s">
        <v>7546</v>
      </c>
      <c r="C1735" s="79">
        <v>32</v>
      </c>
      <c r="D1735" s="79">
        <v>10</v>
      </c>
      <c r="E1735" s="88"/>
    </row>
    <row r="1736" spans="1:5" x14ac:dyDescent="0.2">
      <c r="A1736" s="79" t="s">
        <v>7547</v>
      </c>
      <c r="B1736" s="79" t="s">
        <v>7548</v>
      </c>
      <c r="C1736" s="79">
        <v>16</v>
      </c>
      <c r="D1736" s="79">
        <v>20</v>
      </c>
      <c r="E1736" s="88"/>
    </row>
    <row r="1737" spans="1:5" x14ac:dyDescent="0.2">
      <c r="A1737" s="79" t="s">
        <v>7549</v>
      </c>
      <c r="B1737" s="79" t="s">
        <v>7550</v>
      </c>
      <c r="C1737" s="79">
        <v>32</v>
      </c>
      <c r="D1737" s="79">
        <v>10</v>
      </c>
      <c r="E1737" s="88"/>
    </row>
    <row r="1738" spans="1:5" x14ac:dyDescent="0.2">
      <c r="A1738" s="79" t="s">
        <v>7551</v>
      </c>
      <c r="B1738" s="79" t="s">
        <v>7552</v>
      </c>
      <c r="C1738" s="79">
        <v>68</v>
      </c>
      <c r="D1738" s="79">
        <v>100</v>
      </c>
      <c r="E1738" s="88"/>
    </row>
    <row r="1739" spans="1:5" x14ac:dyDescent="0.2">
      <c r="A1739" s="79" t="s">
        <v>7553</v>
      </c>
      <c r="B1739" s="79" t="s">
        <v>3570</v>
      </c>
      <c r="C1739" s="79">
        <v>5</v>
      </c>
      <c r="D1739" s="79">
        <v>5</v>
      </c>
      <c r="E1739" s="88"/>
    </row>
    <row r="1740" spans="1:5" x14ac:dyDescent="0.2">
      <c r="A1740" s="79" t="s">
        <v>4487</v>
      </c>
      <c r="B1740" s="79" t="s">
        <v>7554</v>
      </c>
      <c r="C1740" s="79">
        <v>62</v>
      </c>
      <c r="D1740" s="79">
        <v>3</v>
      </c>
      <c r="E1740" s="88"/>
    </row>
    <row r="1741" spans="1:5" x14ac:dyDescent="0.2">
      <c r="A1741" s="79" t="s">
        <v>4488</v>
      </c>
      <c r="B1741" s="79" t="s">
        <v>7555</v>
      </c>
      <c r="C1741" s="79">
        <v>7</v>
      </c>
      <c r="D1741" s="79">
        <v>5</v>
      </c>
      <c r="E1741" s="88"/>
    </row>
    <row r="1742" spans="1:5" x14ac:dyDescent="0.2">
      <c r="A1742" s="79" t="s">
        <v>4489</v>
      </c>
      <c r="B1742" s="79" t="s">
        <v>7556</v>
      </c>
      <c r="C1742" s="79">
        <v>6</v>
      </c>
      <c r="D1742" s="79">
        <v>3</v>
      </c>
      <c r="E1742" s="88"/>
    </row>
    <row r="1743" spans="1:5" x14ac:dyDescent="0.2">
      <c r="A1743" s="79" t="s">
        <v>4490</v>
      </c>
      <c r="B1743" s="79" t="s">
        <v>7557</v>
      </c>
      <c r="C1743" s="79">
        <v>16</v>
      </c>
      <c r="D1743" s="79">
        <v>8</v>
      </c>
      <c r="E1743" s="88"/>
    </row>
    <row r="1744" spans="1:5" x14ac:dyDescent="0.2">
      <c r="A1744" s="79" t="s">
        <v>4491</v>
      </c>
      <c r="B1744" s="79" t="s">
        <v>7558</v>
      </c>
      <c r="C1744" s="79">
        <v>15</v>
      </c>
      <c r="D1744" s="79">
        <v>2</v>
      </c>
      <c r="E1744" s="88"/>
    </row>
    <row r="1745" spans="1:5" x14ac:dyDescent="0.2">
      <c r="A1745" s="79" t="s">
        <v>7559</v>
      </c>
      <c r="B1745" s="79" t="s">
        <v>7560</v>
      </c>
      <c r="C1745" s="79">
        <v>21</v>
      </c>
      <c r="D1745" s="79">
        <v>20</v>
      </c>
      <c r="E1745" s="88"/>
    </row>
    <row r="1746" spans="1:5" x14ac:dyDescent="0.2">
      <c r="A1746" s="79" t="s">
        <v>7561</v>
      </c>
      <c r="B1746" s="79" t="s">
        <v>7562</v>
      </c>
      <c r="C1746" s="79">
        <v>9</v>
      </c>
      <c r="D1746" s="79">
        <v>5</v>
      </c>
      <c r="E1746" s="88"/>
    </row>
    <row r="1747" spans="1:5" x14ac:dyDescent="0.2">
      <c r="A1747" s="79" t="s">
        <v>7563</v>
      </c>
      <c r="B1747" s="79" t="s">
        <v>7564</v>
      </c>
      <c r="C1747" s="79">
        <v>19</v>
      </c>
      <c r="D1747" s="79">
        <v>30</v>
      </c>
      <c r="E1747" s="88"/>
    </row>
    <row r="1748" spans="1:5" x14ac:dyDescent="0.2">
      <c r="A1748" s="79" t="s">
        <v>7565</v>
      </c>
      <c r="B1748" s="79" t="s">
        <v>7566</v>
      </c>
      <c r="C1748" s="79">
        <v>22</v>
      </c>
      <c r="D1748" s="79">
        <v>20</v>
      </c>
      <c r="E1748" s="88"/>
    </row>
    <row r="1749" spans="1:5" x14ac:dyDescent="0.2">
      <c r="A1749" s="79" t="s">
        <v>4492</v>
      </c>
      <c r="B1749" s="79" t="s">
        <v>3571</v>
      </c>
      <c r="C1749" s="79">
        <v>23</v>
      </c>
      <c r="D1749" s="79">
        <v>10</v>
      </c>
      <c r="E1749" s="88"/>
    </row>
    <row r="1750" spans="1:5" x14ac:dyDescent="0.2">
      <c r="A1750" s="79" t="s">
        <v>4493</v>
      </c>
      <c r="B1750" s="79" t="s">
        <v>3053</v>
      </c>
      <c r="C1750" s="79">
        <v>31</v>
      </c>
      <c r="D1750" s="79">
        <v>20</v>
      </c>
      <c r="E1750" s="88"/>
    </row>
    <row r="1751" spans="1:5" x14ac:dyDescent="0.2">
      <c r="A1751" s="79" t="s">
        <v>96</v>
      </c>
      <c r="B1751" s="79" t="s">
        <v>7567</v>
      </c>
      <c r="C1751" s="79">
        <v>39</v>
      </c>
      <c r="D1751" s="79">
        <v>3</v>
      </c>
      <c r="E1751" s="88"/>
    </row>
    <row r="1752" spans="1:5" x14ac:dyDescent="0.2">
      <c r="A1752" s="79" t="s">
        <v>97</v>
      </c>
      <c r="B1752" s="79" t="s">
        <v>7568</v>
      </c>
      <c r="C1752" s="79">
        <v>50</v>
      </c>
      <c r="D1752" s="79">
        <v>3</v>
      </c>
      <c r="E1752" s="88"/>
    </row>
    <row r="1753" spans="1:5" x14ac:dyDescent="0.2">
      <c r="A1753" s="79" t="s">
        <v>98</v>
      </c>
      <c r="B1753" s="79" t="s">
        <v>7569</v>
      </c>
      <c r="C1753" s="79">
        <v>67</v>
      </c>
      <c r="D1753" s="79">
        <v>3</v>
      </c>
      <c r="E1753" s="88"/>
    </row>
    <row r="1754" spans="1:5" x14ac:dyDescent="0.2">
      <c r="A1754" s="79" t="s">
        <v>99</v>
      </c>
      <c r="B1754" s="79" t="s">
        <v>7570</v>
      </c>
      <c r="C1754" s="79">
        <v>9</v>
      </c>
      <c r="D1754" s="79">
        <v>3</v>
      </c>
      <c r="E1754" s="88"/>
    </row>
    <row r="1755" spans="1:5" x14ac:dyDescent="0.2">
      <c r="A1755" s="79" t="s">
        <v>100</v>
      </c>
      <c r="B1755" s="79" t="s">
        <v>7571</v>
      </c>
      <c r="C1755" s="79">
        <v>61</v>
      </c>
      <c r="D1755" s="79">
        <v>3</v>
      </c>
      <c r="E1755" s="88"/>
    </row>
    <row r="1756" spans="1:5" x14ac:dyDescent="0.2">
      <c r="A1756" s="79" t="s">
        <v>101</v>
      </c>
      <c r="B1756" s="79" t="s">
        <v>7572</v>
      </c>
      <c r="C1756" s="79">
        <v>33</v>
      </c>
      <c r="D1756" s="79">
        <v>0</v>
      </c>
      <c r="E1756" s="88"/>
    </row>
    <row r="1757" spans="1:5" x14ac:dyDescent="0.2">
      <c r="A1757" s="79" t="s">
        <v>102</v>
      </c>
      <c r="B1757" s="79" t="s">
        <v>7573</v>
      </c>
      <c r="C1757" s="79">
        <v>35</v>
      </c>
      <c r="D1757" s="79">
        <v>0</v>
      </c>
      <c r="E1757" s="88"/>
    </row>
    <row r="1758" spans="1:5" x14ac:dyDescent="0.2">
      <c r="A1758" s="79" t="s">
        <v>103</v>
      </c>
      <c r="B1758" s="79" t="s">
        <v>7574</v>
      </c>
      <c r="C1758" s="79">
        <v>20</v>
      </c>
      <c r="D1758" s="79">
        <v>5</v>
      </c>
      <c r="E1758" s="88"/>
    </row>
    <row r="1759" spans="1:5" x14ac:dyDescent="0.2">
      <c r="A1759" s="79" t="s">
        <v>104</v>
      </c>
      <c r="B1759" s="79" t="s">
        <v>7575</v>
      </c>
      <c r="C1759" s="79">
        <v>20</v>
      </c>
      <c r="D1759" s="79">
        <v>5</v>
      </c>
      <c r="E1759" s="88"/>
    </row>
    <row r="1760" spans="1:5" x14ac:dyDescent="0.2">
      <c r="A1760" s="79" t="s">
        <v>105</v>
      </c>
      <c r="B1760" s="79" t="s">
        <v>7576</v>
      </c>
      <c r="C1760" s="79">
        <v>21</v>
      </c>
      <c r="D1760" s="79">
        <v>5</v>
      </c>
      <c r="E1760" s="88"/>
    </row>
    <row r="1761" spans="1:5" x14ac:dyDescent="0.2">
      <c r="A1761" s="79" t="s">
        <v>7577</v>
      </c>
      <c r="B1761" s="79" t="s">
        <v>7578</v>
      </c>
      <c r="C1761" s="79">
        <v>17</v>
      </c>
      <c r="D1761" s="79">
        <v>5</v>
      </c>
      <c r="E1761" s="88"/>
    </row>
    <row r="1762" spans="1:5" x14ac:dyDescent="0.2">
      <c r="A1762" s="79" t="s">
        <v>4494</v>
      </c>
      <c r="B1762" s="79" t="s">
        <v>7579</v>
      </c>
      <c r="C1762" s="79">
        <v>3</v>
      </c>
      <c r="D1762" s="79">
        <v>1</v>
      </c>
      <c r="E1762" s="88"/>
    </row>
    <row r="1763" spans="1:5" x14ac:dyDescent="0.2">
      <c r="A1763" s="79" t="s">
        <v>4495</v>
      </c>
      <c r="B1763" s="79" t="s">
        <v>7580</v>
      </c>
      <c r="C1763" s="79">
        <v>0</v>
      </c>
      <c r="D1763" s="79">
        <v>0</v>
      </c>
      <c r="E1763" s="88"/>
    </row>
    <row r="1764" spans="1:5" x14ac:dyDescent="0.2">
      <c r="A1764" s="79" t="s">
        <v>4496</v>
      </c>
      <c r="B1764" s="79" t="s">
        <v>7581</v>
      </c>
      <c r="C1764" s="79">
        <v>4</v>
      </c>
      <c r="D1764" s="79">
        <v>2</v>
      </c>
      <c r="E1764" s="88"/>
    </row>
    <row r="1765" spans="1:5" x14ac:dyDescent="0.2">
      <c r="A1765" s="79" t="s">
        <v>7582</v>
      </c>
      <c r="B1765" s="79" t="s">
        <v>7583</v>
      </c>
      <c r="C1765" s="79">
        <v>28</v>
      </c>
      <c r="D1765" s="79">
        <v>7</v>
      </c>
      <c r="E1765" s="88"/>
    </row>
    <row r="1766" spans="1:5" x14ac:dyDescent="0.2">
      <c r="A1766" s="79" t="s">
        <v>7584</v>
      </c>
      <c r="B1766" s="79" t="s">
        <v>7585</v>
      </c>
      <c r="C1766" s="79">
        <v>24</v>
      </c>
      <c r="D1766" s="79">
        <v>10</v>
      </c>
      <c r="E1766" s="88"/>
    </row>
    <row r="1767" spans="1:5" x14ac:dyDescent="0.2">
      <c r="A1767" s="79" t="s">
        <v>7586</v>
      </c>
      <c r="B1767" s="79" t="s">
        <v>7587</v>
      </c>
      <c r="C1767" s="79">
        <v>32</v>
      </c>
      <c r="D1767" s="79">
        <v>10</v>
      </c>
      <c r="E1767" s="88"/>
    </row>
    <row r="1768" spans="1:5" x14ac:dyDescent="0.2">
      <c r="A1768" s="79" t="s">
        <v>7588</v>
      </c>
      <c r="B1768" s="79" t="s">
        <v>7589</v>
      </c>
      <c r="C1768" s="79">
        <v>59</v>
      </c>
      <c r="D1768" s="79">
        <v>10</v>
      </c>
      <c r="E1768" s="88"/>
    </row>
    <row r="1769" spans="1:5" x14ac:dyDescent="0.2">
      <c r="A1769" s="79" t="s">
        <v>7590</v>
      </c>
      <c r="B1769" s="79" t="s">
        <v>7591</v>
      </c>
      <c r="C1769" s="79">
        <v>48</v>
      </c>
      <c r="D1769" s="79">
        <v>10</v>
      </c>
      <c r="E1769" s="88"/>
    </row>
    <row r="1770" spans="1:5" x14ac:dyDescent="0.2">
      <c r="A1770" s="79" t="s">
        <v>7592</v>
      </c>
      <c r="B1770" s="79" t="s">
        <v>7593</v>
      </c>
      <c r="C1770" s="79">
        <v>43</v>
      </c>
      <c r="D1770" s="79">
        <v>5</v>
      </c>
      <c r="E1770" s="88"/>
    </row>
    <row r="1771" spans="1:5" x14ac:dyDescent="0.2">
      <c r="A1771" s="79" t="s">
        <v>4497</v>
      </c>
      <c r="B1771" s="79" t="s">
        <v>7594</v>
      </c>
      <c r="C1771" s="79">
        <v>4</v>
      </c>
      <c r="D1771" s="79">
        <v>2</v>
      </c>
      <c r="E1771" s="88"/>
    </row>
    <row r="1772" spans="1:5" x14ac:dyDescent="0.2">
      <c r="A1772" s="79" t="s">
        <v>4498</v>
      </c>
      <c r="B1772" s="79" t="s">
        <v>7595</v>
      </c>
      <c r="C1772" s="79">
        <v>91</v>
      </c>
      <c r="D1772" s="79">
        <v>5</v>
      </c>
      <c r="E1772" s="88"/>
    </row>
    <row r="1773" spans="1:5" x14ac:dyDescent="0.2">
      <c r="A1773" s="79" t="s">
        <v>4499</v>
      </c>
      <c r="B1773" s="79" t="s">
        <v>7596</v>
      </c>
      <c r="C1773" s="79">
        <v>204</v>
      </c>
      <c r="D1773" s="79">
        <v>15</v>
      </c>
      <c r="E1773" s="88"/>
    </row>
    <row r="1774" spans="1:5" x14ac:dyDescent="0.2">
      <c r="A1774" s="79" t="s">
        <v>4500</v>
      </c>
      <c r="B1774" s="79" t="s">
        <v>7597</v>
      </c>
      <c r="C1774" s="79">
        <v>67</v>
      </c>
      <c r="D1774" s="79">
        <v>20</v>
      </c>
      <c r="E1774" s="88"/>
    </row>
    <row r="1775" spans="1:5" x14ac:dyDescent="0.2">
      <c r="A1775" s="79" t="s">
        <v>4501</v>
      </c>
      <c r="B1775" s="79" t="s">
        <v>7598</v>
      </c>
      <c r="C1775" s="79">
        <v>94</v>
      </c>
      <c r="D1775" s="79">
        <v>20</v>
      </c>
      <c r="E1775" s="88"/>
    </row>
    <row r="1776" spans="1:5" x14ac:dyDescent="0.2">
      <c r="A1776" s="79" t="s">
        <v>4502</v>
      </c>
      <c r="B1776" s="79" t="s">
        <v>7599</v>
      </c>
      <c r="C1776" s="79">
        <v>74</v>
      </c>
      <c r="D1776" s="79">
        <v>20</v>
      </c>
      <c r="E1776" s="88"/>
    </row>
    <row r="1777" spans="1:5" x14ac:dyDescent="0.2">
      <c r="A1777" s="79" t="s">
        <v>4503</v>
      </c>
      <c r="B1777" s="79" t="s">
        <v>7600</v>
      </c>
      <c r="C1777" s="79">
        <v>78</v>
      </c>
      <c r="D1777" s="79">
        <v>15</v>
      </c>
      <c r="E1777" s="88"/>
    </row>
    <row r="1778" spans="1:5" x14ac:dyDescent="0.2">
      <c r="A1778" s="79" t="s">
        <v>4504</v>
      </c>
      <c r="B1778" s="79" t="s">
        <v>4505</v>
      </c>
      <c r="C1778" s="79">
        <v>30</v>
      </c>
      <c r="D1778" s="79">
        <v>20</v>
      </c>
      <c r="E1778" s="88"/>
    </row>
    <row r="1779" spans="1:5" x14ac:dyDescent="0.2">
      <c r="A1779" s="79" t="s">
        <v>4506</v>
      </c>
      <c r="B1779" s="79" t="s">
        <v>7601</v>
      </c>
      <c r="C1779" s="79">
        <v>73</v>
      </c>
      <c r="D1779" s="79">
        <v>12</v>
      </c>
      <c r="E1779" s="88"/>
    </row>
    <row r="1780" spans="1:5" x14ac:dyDescent="0.2">
      <c r="A1780" s="79" t="s">
        <v>4507</v>
      </c>
      <c r="B1780" s="79" t="s">
        <v>7602</v>
      </c>
      <c r="C1780" s="79">
        <v>37</v>
      </c>
      <c r="D1780" s="79">
        <v>8</v>
      </c>
      <c r="E1780" s="88"/>
    </row>
    <row r="1781" spans="1:5" x14ac:dyDescent="0.2">
      <c r="A1781" s="79" t="s">
        <v>4508</v>
      </c>
      <c r="B1781" s="79" t="s">
        <v>7603</v>
      </c>
      <c r="C1781" s="79">
        <v>13</v>
      </c>
      <c r="D1781" s="79">
        <v>3</v>
      </c>
      <c r="E1781" s="88"/>
    </row>
    <row r="1782" spans="1:5" x14ac:dyDescent="0.2">
      <c r="A1782" s="79" t="s">
        <v>4509</v>
      </c>
      <c r="B1782" s="79" t="s">
        <v>7604</v>
      </c>
      <c r="C1782" s="79">
        <v>6</v>
      </c>
      <c r="D1782" s="79">
        <v>3</v>
      </c>
      <c r="E1782" s="88"/>
    </row>
    <row r="1783" spans="1:5" x14ac:dyDescent="0.2">
      <c r="A1783" s="79" t="s">
        <v>7605</v>
      </c>
      <c r="B1783" s="79" t="s">
        <v>7606</v>
      </c>
      <c r="C1783" s="79">
        <v>23</v>
      </c>
      <c r="D1783" s="79">
        <v>3</v>
      </c>
      <c r="E1783" s="88"/>
    </row>
    <row r="1784" spans="1:5" x14ac:dyDescent="0.2">
      <c r="A1784" s="79" t="s">
        <v>7607</v>
      </c>
      <c r="B1784" s="79" t="s">
        <v>7608</v>
      </c>
      <c r="C1784" s="79">
        <v>37</v>
      </c>
      <c r="D1784" s="79">
        <v>4</v>
      </c>
      <c r="E1784" s="88"/>
    </row>
    <row r="1785" spans="1:5" x14ac:dyDescent="0.2">
      <c r="A1785" s="79" t="s">
        <v>7609</v>
      </c>
      <c r="B1785" s="79" t="s">
        <v>7610</v>
      </c>
      <c r="C1785" s="79">
        <v>13</v>
      </c>
      <c r="D1785" s="79">
        <v>10</v>
      </c>
      <c r="E1785" s="88"/>
    </row>
    <row r="1786" spans="1:5" x14ac:dyDescent="0.2">
      <c r="A1786" s="79" t="s">
        <v>7611</v>
      </c>
      <c r="B1786" s="79" t="s">
        <v>7612</v>
      </c>
      <c r="C1786" s="79">
        <v>24</v>
      </c>
      <c r="D1786" s="79">
        <v>4</v>
      </c>
      <c r="E1786" s="88"/>
    </row>
    <row r="1787" spans="1:5" x14ac:dyDescent="0.2">
      <c r="A1787" s="79" t="s">
        <v>7613</v>
      </c>
      <c r="B1787" s="79" t="s">
        <v>7614</v>
      </c>
      <c r="C1787" s="79">
        <v>34</v>
      </c>
      <c r="D1787" s="79">
        <v>10</v>
      </c>
      <c r="E1787" s="88"/>
    </row>
    <row r="1788" spans="1:5" x14ac:dyDescent="0.2">
      <c r="A1788" s="79" t="s">
        <v>7615</v>
      </c>
      <c r="B1788" s="79" t="s">
        <v>7616</v>
      </c>
      <c r="C1788" s="79">
        <v>26</v>
      </c>
      <c r="D1788" s="79">
        <v>5</v>
      </c>
      <c r="E1788" s="88"/>
    </row>
    <row r="1789" spans="1:5" x14ac:dyDescent="0.2">
      <c r="A1789" s="79" t="s">
        <v>7617</v>
      </c>
      <c r="B1789" s="79" t="s">
        <v>7618</v>
      </c>
      <c r="C1789" s="79">
        <v>42</v>
      </c>
      <c r="D1789" s="79">
        <v>10</v>
      </c>
      <c r="E1789" s="88"/>
    </row>
    <row r="1790" spans="1:5" x14ac:dyDescent="0.2">
      <c r="A1790" s="79" t="s">
        <v>7619</v>
      </c>
      <c r="B1790" s="79" t="s">
        <v>7620</v>
      </c>
      <c r="C1790" s="79">
        <v>42</v>
      </c>
      <c r="D1790" s="79">
        <v>6</v>
      </c>
      <c r="E1790" s="88"/>
    </row>
    <row r="1791" spans="1:5" x14ac:dyDescent="0.2">
      <c r="A1791" s="79" t="s">
        <v>7621</v>
      </c>
      <c r="B1791" s="79" t="s">
        <v>7622</v>
      </c>
      <c r="C1791" s="79">
        <v>6</v>
      </c>
      <c r="D1791" s="79">
        <v>4</v>
      </c>
      <c r="E1791" s="88"/>
    </row>
    <row r="1792" spans="1:5" x14ac:dyDescent="0.2">
      <c r="A1792" s="79" t="s">
        <v>7623</v>
      </c>
      <c r="B1792" s="79" t="s">
        <v>7624</v>
      </c>
      <c r="C1792" s="79">
        <v>3211</v>
      </c>
      <c r="D1792" s="79">
        <v>300</v>
      </c>
      <c r="E1792" s="88"/>
    </row>
    <row r="1793" spans="1:5" x14ac:dyDescent="0.2">
      <c r="A1793" s="79" t="s">
        <v>7625</v>
      </c>
      <c r="B1793" s="79" t="s">
        <v>7626</v>
      </c>
      <c r="C1793" s="79">
        <v>6029</v>
      </c>
      <c r="D1793" s="79">
        <v>300</v>
      </c>
      <c r="E1793" s="88"/>
    </row>
    <row r="1794" spans="1:5" x14ac:dyDescent="0.2">
      <c r="A1794" s="79" t="s">
        <v>7627</v>
      </c>
      <c r="B1794" s="79" t="s">
        <v>7628</v>
      </c>
      <c r="C1794" s="79">
        <v>811</v>
      </c>
      <c r="D1794" s="79">
        <v>300</v>
      </c>
      <c r="E1794" s="88"/>
    </row>
    <row r="1795" spans="1:5" x14ac:dyDescent="0.2">
      <c r="A1795" s="79" t="s">
        <v>7629</v>
      </c>
      <c r="B1795" s="79" t="s">
        <v>7630</v>
      </c>
      <c r="C1795" s="79">
        <v>635</v>
      </c>
      <c r="D1795" s="79">
        <v>300</v>
      </c>
      <c r="E1795" s="88"/>
    </row>
    <row r="1796" spans="1:5" x14ac:dyDescent="0.2">
      <c r="A1796" s="79" t="s">
        <v>148</v>
      </c>
      <c r="B1796" s="79" t="s">
        <v>7631</v>
      </c>
      <c r="C1796" s="79">
        <v>860</v>
      </c>
      <c r="D1796" s="79">
        <v>750</v>
      </c>
      <c r="E1796" s="88"/>
    </row>
    <row r="1797" spans="1:5" x14ac:dyDescent="0.2">
      <c r="A1797" s="79" t="s">
        <v>149</v>
      </c>
      <c r="B1797" s="79" t="s">
        <v>7632</v>
      </c>
      <c r="C1797" s="79">
        <v>719</v>
      </c>
      <c r="D1797" s="79">
        <v>800</v>
      </c>
      <c r="E1797" s="88"/>
    </row>
    <row r="1798" spans="1:5" x14ac:dyDescent="0.2">
      <c r="A1798" s="79" t="s">
        <v>323</v>
      </c>
      <c r="B1798" s="79" t="s">
        <v>7633</v>
      </c>
      <c r="C1798" s="79">
        <v>156</v>
      </c>
      <c r="D1798" s="79">
        <v>30</v>
      </c>
      <c r="E1798" s="88"/>
    </row>
    <row r="1799" spans="1:5" x14ac:dyDescent="0.2">
      <c r="A1799" s="79" t="s">
        <v>324</v>
      </c>
      <c r="B1799" s="79" t="s">
        <v>7634</v>
      </c>
      <c r="C1799" s="79">
        <v>64</v>
      </c>
      <c r="D1799" s="79">
        <v>20</v>
      </c>
      <c r="E1799" s="88"/>
    </row>
    <row r="1800" spans="1:5" x14ac:dyDescent="0.2">
      <c r="A1800" s="79" t="s">
        <v>325</v>
      </c>
      <c r="B1800" s="79" t="s">
        <v>7635</v>
      </c>
      <c r="C1800" s="79">
        <v>29</v>
      </c>
      <c r="D1800" s="79">
        <v>30</v>
      </c>
      <c r="E1800" s="88"/>
    </row>
    <row r="1801" spans="1:5" x14ac:dyDescent="0.2">
      <c r="A1801" s="79" t="s">
        <v>326</v>
      </c>
      <c r="B1801" s="79" t="s">
        <v>7636</v>
      </c>
      <c r="C1801" s="79">
        <v>147</v>
      </c>
      <c r="D1801" s="79">
        <v>30</v>
      </c>
      <c r="E1801" s="88"/>
    </row>
    <row r="1802" spans="1:5" x14ac:dyDescent="0.2">
      <c r="A1802" s="79" t="s">
        <v>327</v>
      </c>
      <c r="B1802" s="79" t="s">
        <v>7637</v>
      </c>
      <c r="C1802" s="79">
        <v>28</v>
      </c>
      <c r="D1802" s="79">
        <v>20</v>
      </c>
      <c r="E1802" s="88"/>
    </row>
    <row r="1803" spans="1:5" x14ac:dyDescent="0.2">
      <c r="A1803" s="79" t="s">
        <v>7638</v>
      </c>
      <c r="B1803" s="79" t="s">
        <v>7639</v>
      </c>
      <c r="C1803" s="79">
        <v>34</v>
      </c>
      <c r="D1803" s="79">
        <v>10</v>
      </c>
      <c r="E1803" s="88"/>
    </row>
    <row r="1804" spans="1:5" x14ac:dyDescent="0.2">
      <c r="A1804" s="79" t="s">
        <v>328</v>
      </c>
      <c r="B1804" s="79" t="s">
        <v>7640</v>
      </c>
      <c r="C1804" s="79">
        <v>109</v>
      </c>
      <c r="D1804" s="79">
        <v>10</v>
      </c>
      <c r="E1804" s="88"/>
    </row>
    <row r="1805" spans="1:5" x14ac:dyDescent="0.2">
      <c r="A1805" s="79" t="s">
        <v>7641</v>
      </c>
      <c r="B1805" s="79" t="s">
        <v>7642</v>
      </c>
      <c r="C1805" s="79">
        <v>11</v>
      </c>
      <c r="D1805" s="79">
        <v>2</v>
      </c>
      <c r="E1805" s="88"/>
    </row>
    <row r="1806" spans="1:5" x14ac:dyDescent="0.2">
      <c r="A1806" s="79" t="s">
        <v>7643</v>
      </c>
      <c r="B1806" s="79" t="s">
        <v>7644</v>
      </c>
      <c r="C1806" s="79">
        <v>10</v>
      </c>
      <c r="D1806" s="79">
        <v>0</v>
      </c>
      <c r="E1806" s="88"/>
    </row>
    <row r="1807" spans="1:5" x14ac:dyDescent="0.2">
      <c r="A1807" s="79" t="s">
        <v>7645</v>
      </c>
      <c r="B1807" s="79" t="s">
        <v>7646</v>
      </c>
      <c r="C1807" s="79">
        <v>2</v>
      </c>
      <c r="D1807" s="79">
        <v>2</v>
      </c>
      <c r="E1807" s="88"/>
    </row>
    <row r="1808" spans="1:5" x14ac:dyDescent="0.2">
      <c r="A1808" s="79" t="s">
        <v>7647</v>
      </c>
      <c r="B1808" s="79" t="s">
        <v>7648</v>
      </c>
      <c r="C1808" s="79">
        <v>10</v>
      </c>
      <c r="D1808" s="79">
        <v>2</v>
      </c>
      <c r="E1808" s="88"/>
    </row>
    <row r="1809" spans="1:5" x14ac:dyDescent="0.2">
      <c r="A1809" s="79" t="s">
        <v>4510</v>
      </c>
      <c r="B1809" s="79" t="s">
        <v>7649</v>
      </c>
      <c r="C1809" s="79">
        <v>0</v>
      </c>
      <c r="D1809" s="79">
        <v>2</v>
      </c>
      <c r="E1809" s="88"/>
    </row>
    <row r="1810" spans="1:5" x14ac:dyDescent="0.2">
      <c r="A1810" s="79" t="s">
        <v>4511</v>
      </c>
      <c r="B1810" s="79" t="s">
        <v>7650</v>
      </c>
      <c r="C1810" s="79">
        <v>34</v>
      </c>
      <c r="D1810" s="79">
        <v>5</v>
      </c>
      <c r="E1810" s="88"/>
    </row>
    <row r="1811" spans="1:5" x14ac:dyDescent="0.2">
      <c r="A1811" s="79" t="s">
        <v>4512</v>
      </c>
      <c r="B1811" s="79" t="s">
        <v>7651</v>
      </c>
      <c r="C1811" s="79">
        <v>7</v>
      </c>
      <c r="D1811" s="79">
        <v>2</v>
      </c>
      <c r="E1811" s="88"/>
    </row>
    <row r="1812" spans="1:5" x14ac:dyDescent="0.2">
      <c r="A1812" s="79" t="s">
        <v>4513</v>
      </c>
      <c r="B1812" s="79" t="s">
        <v>7652</v>
      </c>
      <c r="C1812" s="79">
        <v>3</v>
      </c>
      <c r="D1812" s="79">
        <v>2</v>
      </c>
      <c r="E1812" s="88"/>
    </row>
    <row r="1813" spans="1:5" x14ac:dyDescent="0.2">
      <c r="A1813" s="79" t="s">
        <v>4514</v>
      </c>
      <c r="B1813" s="79" t="s">
        <v>7653</v>
      </c>
      <c r="C1813" s="79">
        <v>4</v>
      </c>
      <c r="D1813" s="79">
        <v>3</v>
      </c>
      <c r="E1813" s="88"/>
    </row>
    <row r="1814" spans="1:5" x14ac:dyDescent="0.2">
      <c r="A1814" s="79" t="s">
        <v>4515</v>
      </c>
      <c r="B1814" s="79" t="s">
        <v>4516</v>
      </c>
      <c r="C1814" s="79">
        <v>4</v>
      </c>
      <c r="D1814" s="79">
        <v>2</v>
      </c>
      <c r="E1814" s="88"/>
    </row>
    <row r="1815" spans="1:5" x14ac:dyDescent="0.2">
      <c r="A1815" s="79" t="s">
        <v>4517</v>
      </c>
      <c r="B1815" s="79" t="s">
        <v>4518</v>
      </c>
      <c r="C1815" s="79">
        <v>18</v>
      </c>
      <c r="D1815" s="79">
        <v>2</v>
      </c>
      <c r="E1815" s="88"/>
    </row>
    <row r="1816" spans="1:5" x14ac:dyDescent="0.2">
      <c r="A1816" s="79" t="s">
        <v>4519</v>
      </c>
      <c r="B1816" s="79" t="s">
        <v>4520</v>
      </c>
      <c r="C1816" s="79">
        <v>9</v>
      </c>
      <c r="D1816" s="79">
        <v>1</v>
      </c>
      <c r="E1816" s="88"/>
    </row>
    <row r="1817" spans="1:5" x14ac:dyDescent="0.2">
      <c r="A1817" s="79" t="s">
        <v>4521</v>
      </c>
      <c r="B1817" s="79" t="s">
        <v>7654</v>
      </c>
      <c r="C1817" s="79">
        <v>29</v>
      </c>
      <c r="D1817" s="79">
        <v>3</v>
      </c>
      <c r="E1817" s="88"/>
    </row>
    <row r="1818" spans="1:5" x14ac:dyDescent="0.2">
      <c r="A1818" s="79" t="s">
        <v>4522</v>
      </c>
      <c r="B1818" s="79" t="s">
        <v>7655</v>
      </c>
      <c r="C1818" s="79">
        <v>23</v>
      </c>
      <c r="D1818" s="79">
        <v>10</v>
      </c>
      <c r="E1818" s="88"/>
    </row>
    <row r="1819" spans="1:5" x14ac:dyDescent="0.2">
      <c r="A1819" s="79" t="s">
        <v>4523</v>
      </c>
      <c r="B1819" s="79" t="s">
        <v>7656</v>
      </c>
      <c r="C1819" s="79">
        <v>12</v>
      </c>
      <c r="D1819" s="79">
        <v>5</v>
      </c>
      <c r="E1819" s="88"/>
    </row>
    <row r="1820" spans="1:5" x14ac:dyDescent="0.2">
      <c r="A1820" s="79" t="s">
        <v>4524</v>
      </c>
      <c r="B1820" s="79" t="s">
        <v>7657</v>
      </c>
      <c r="C1820" s="79">
        <v>1</v>
      </c>
      <c r="D1820" s="79">
        <v>0</v>
      </c>
      <c r="E1820" s="88"/>
    </row>
    <row r="1821" spans="1:5" x14ac:dyDescent="0.2">
      <c r="A1821" s="79" t="s">
        <v>4525</v>
      </c>
      <c r="B1821" s="79" t="s">
        <v>7658</v>
      </c>
      <c r="C1821" s="79">
        <v>27</v>
      </c>
      <c r="D1821" s="79">
        <v>2</v>
      </c>
      <c r="E1821" s="88"/>
    </row>
    <row r="1822" spans="1:5" x14ac:dyDescent="0.2">
      <c r="A1822" s="79" t="s">
        <v>4526</v>
      </c>
      <c r="B1822" s="79" t="s">
        <v>7659</v>
      </c>
      <c r="C1822" s="79">
        <v>20</v>
      </c>
      <c r="D1822" s="79">
        <v>2</v>
      </c>
      <c r="E1822" s="88"/>
    </row>
    <row r="1823" spans="1:5" x14ac:dyDescent="0.2">
      <c r="A1823" s="79" t="s">
        <v>7660</v>
      </c>
      <c r="B1823" s="79" t="s">
        <v>3572</v>
      </c>
      <c r="C1823" s="79">
        <v>10</v>
      </c>
      <c r="D1823" s="79">
        <v>5</v>
      </c>
      <c r="E1823" s="88"/>
    </row>
    <row r="1824" spans="1:5" x14ac:dyDescent="0.2">
      <c r="A1824" s="79" t="s">
        <v>7661</v>
      </c>
      <c r="B1824" s="79" t="s">
        <v>3573</v>
      </c>
      <c r="C1824" s="79">
        <v>16</v>
      </c>
      <c r="D1824" s="79">
        <v>10</v>
      </c>
      <c r="E1824" s="88"/>
    </row>
    <row r="1825" spans="1:5" x14ac:dyDescent="0.2">
      <c r="A1825" s="79" t="s">
        <v>7662</v>
      </c>
      <c r="B1825" s="79" t="s">
        <v>7663</v>
      </c>
      <c r="C1825" s="79">
        <v>12</v>
      </c>
      <c r="D1825" s="79">
        <v>5</v>
      </c>
      <c r="E1825" s="88"/>
    </row>
    <row r="1826" spans="1:5" x14ac:dyDescent="0.2">
      <c r="A1826" s="79" t="s">
        <v>7664</v>
      </c>
      <c r="B1826" s="79" t="s">
        <v>3574</v>
      </c>
      <c r="C1826" s="79">
        <v>12</v>
      </c>
      <c r="D1826" s="79">
        <v>5</v>
      </c>
      <c r="E1826" s="88"/>
    </row>
    <row r="1827" spans="1:5" x14ac:dyDescent="0.2">
      <c r="A1827" s="79" t="s">
        <v>7665</v>
      </c>
      <c r="B1827" s="79" t="s">
        <v>3575</v>
      </c>
      <c r="C1827" s="79">
        <v>14</v>
      </c>
      <c r="D1827" s="79">
        <v>5</v>
      </c>
      <c r="E1827" s="88"/>
    </row>
    <row r="1828" spans="1:5" x14ac:dyDescent="0.2">
      <c r="A1828" s="79" t="s">
        <v>7666</v>
      </c>
      <c r="B1828" s="79" t="s">
        <v>7667</v>
      </c>
      <c r="C1828" s="79">
        <v>12</v>
      </c>
      <c r="D1828" s="79">
        <v>8</v>
      </c>
      <c r="E1828" s="88"/>
    </row>
    <row r="1829" spans="1:5" x14ac:dyDescent="0.2">
      <c r="A1829" s="79" t="s">
        <v>7668</v>
      </c>
      <c r="B1829" s="79" t="s">
        <v>3576</v>
      </c>
      <c r="C1829" s="79">
        <v>13</v>
      </c>
      <c r="D1829" s="79">
        <v>8</v>
      </c>
      <c r="E1829" s="88"/>
    </row>
    <row r="1830" spans="1:5" x14ac:dyDescent="0.2">
      <c r="A1830" s="79" t="s">
        <v>7669</v>
      </c>
      <c r="B1830" s="79" t="s">
        <v>7670</v>
      </c>
      <c r="C1830" s="79">
        <v>13</v>
      </c>
      <c r="D1830" s="79">
        <v>5</v>
      </c>
      <c r="E1830" s="88"/>
    </row>
    <row r="1831" spans="1:5" x14ac:dyDescent="0.2">
      <c r="A1831" s="79" t="s">
        <v>7671</v>
      </c>
      <c r="B1831" s="79" t="s">
        <v>3577</v>
      </c>
      <c r="C1831" s="79">
        <v>9</v>
      </c>
      <c r="D1831" s="79">
        <v>3</v>
      </c>
      <c r="E1831" s="88"/>
    </row>
    <row r="1832" spans="1:5" x14ac:dyDescent="0.2">
      <c r="A1832" s="79" t="s">
        <v>7672</v>
      </c>
      <c r="B1832" s="79" t="s">
        <v>7673</v>
      </c>
      <c r="C1832" s="79">
        <v>12</v>
      </c>
      <c r="D1832" s="79">
        <v>5</v>
      </c>
      <c r="E1832" s="88"/>
    </row>
    <row r="1833" spans="1:5" x14ac:dyDescent="0.2">
      <c r="A1833" s="79" t="s">
        <v>7674</v>
      </c>
      <c r="B1833" s="79" t="s">
        <v>7675</v>
      </c>
      <c r="C1833" s="79">
        <v>11</v>
      </c>
      <c r="D1833" s="79">
        <v>3</v>
      </c>
      <c r="E1833" s="88"/>
    </row>
    <row r="1834" spans="1:5" x14ac:dyDescent="0.2">
      <c r="A1834" s="79" t="s">
        <v>7676</v>
      </c>
      <c r="B1834" s="79" t="s">
        <v>7677</v>
      </c>
      <c r="C1834" s="79">
        <v>11</v>
      </c>
      <c r="D1834" s="79">
        <v>3</v>
      </c>
      <c r="E1834" s="88"/>
    </row>
    <row r="1835" spans="1:5" x14ac:dyDescent="0.2">
      <c r="A1835" s="79" t="s">
        <v>7678</v>
      </c>
      <c r="B1835" s="79" t="s">
        <v>7679</v>
      </c>
      <c r="C1835" s="79">
        <v>17</v>
      </c>
      <c r="D1835" s="79">
        <v>3</v>
      </c>
      <c r="E1835" s="88"/>
    </row>
    <row r="1836" spans="1:5" x14ac:dyDescent="0.2">
      <c r="A1836" s="79" t="s">
        <v>7680</v>
      </c>
      <c r="B1836" s="79" t="s">
        <v>7681</v>
      </c>
      <c r="C1836" s="79">
        <v>12</v>
      </c>
      <c r="D1836" s="79">
        <v>5</v>
      </c>
      <c r="E1836" s="88"/>
    </row>
    <row r="1837" spans="1:5" x14ac:dyDescent="0.2">
      <c r="A1837" s="79" t="s">
        <v>7682</v>
      </c>
      <c r="B1837" s="79" t="s">
        <v>7683</v>
      </c>
      <c r="C1837" s="79">
        <v>12</v>
      </c>
      <c r="D1837" s="79">
        <v>3</v>
      </c>
      <c r="E1837" s="88"/>
    </row>
    <row r="1838" spans="1:5" x14ac:dyDescent="0.2">
      <c r="A1838" s="79" t="s">
        <v>7684</v>
      </c>
      <c r="B1838" s="79" t="s">
        <v>7685</v>
      </c>
      <c r="C1838" s="79">
        <v>9</v>
      </c>
      <c r="D1838" s="79">
        <v>3</v>
      </c>
      <c r="E1838" s="88"/>
    </row>
    <row r="1839" spans="1:5" x14ac:dyDescent="0.2">
      <c r="A1839" s="79" t="s">
        <v>7686</v>
      </c>
      <c r="B1839" s="79" t="s">
        <v>7687</v>
      </c>
      <c r="C1839" s="79">
        <v>10</v>
      </c>
      <c r="D1839" s="79">
        <v>3</v>
      </c>
      <c r="E1839" s="88"/>
    </row>
    <row r="1840" spans="1:5" x14ac:dyDescent="0.2">
      <c r="A1840" s="79" t="s">
        <v>7688</v>
      </c>
      <c r="B1840" s="79" t="s">
        <v>7689</v>
      </c>
      <c r="C1840" s="79">
        <v>8</v>
      </c>
      <c r="D1840" s="79">
        <v>3</v>
      </c>
      <c r="E1840" s="88"/>
    </row>
    <row r="1841" spans="1:5" x14ac:dyDescent="0.2">
      <c r="A1841" s="79" t="s">
        <v>4527</v>
      </c>
      <c r="B1841" s="79" t="s">
        <v>7690</v>
      </c>
      <c r="C1841" s="79">
        <v>27</v>
      </c>
      <c r="D1841" s="79">
        <v>10</v>
      </c>
      <c r="E1841" s="88"/>
    </row>
    <row r="1842" spans="1:5" x14ac:dyDescent="0.2">
      <c r="A1842" s="79" t="s">
        <v>4528</v>
      </c>
      <c r="B1842" s="79" t="s">
        <v>7691</v>
      </c>
      <c r="C1842" s="79">
        <v>225</v>
      </c>
      <c r="D1842" s="79">
        <v>10</v>
      </c>
      <c r="E1842" s="88"/>
    </row>
    <row r="1843" spans="1:5" x14ac:dyDescent="0.2">
      <c r="A1843" s="79" t="s">
        <v>4529</v>
      </c>
      <c r="B1843" s="79" t="s">
        <v>7692</v>
      </c>
      <c r="C1843" s="79">
        <v>15</v>
      </c>
      <c r="D1843" s="79">
        <v>10</v>
      </c>
      <c r="E1843" s="88"/>
    </row>
    <row r="1844" spans="1:5" x14ac:dyDescent="0.2">
      <c r="A1844" s="79" t="s">
        <v>4530</v>
      </c>
      <c r="B1844" s="79" t="s">
        <v>7693</v>
      </c>
      <c r="C1844" s="79">
        <v>41</v>
      </c>
      <c r="D1844" s="79">
        <v>10</v>
      </c>
      <c r="E1844" s="88"/>
    </row>
    <row r="1845" spans="1:5" x14ac:dyDescent="0.2">
      <c r="A1845" s="79" t="s">
        <v>4531</v>
      </c>
      <c r="B1845" s="79" t="s">
        <v>7694</v>
      </c>
      <c r="C1845" s="79">
        <v>18</v>
      </c>
      <c r="D1845" s="79">
        <v>5</v>
      </c>
      <c r="E1845" s="88"/>
    </row>
    <row r="1846" spans="1:5" x14ac:dyDescent="0.2">
      <c r="A1846" s="79" t="s">
        <v>4532</v>
      </c>
      <c r="B1846" s="79" t="s">
        <v>7695</v>
      </c>
      <c r="C1846" s="79">
        <v>96</v>
      </c>
      <c r="D1846" s="79">
        <v>2</v>
      </c>
      <c r="E1846" s="88"/>
    </row>
    <row r="1847" spans="1:5" x14ac:dyDescent="0.2">
      <c r="A1847" s="79" t="s">
        <v>4533</v>
      </c>
      <c r="B1847" s="79" t="s">
        <v>7696</v>
      </c>
      <c r="C1847" s="79">
        <v>9</v>
      </c>
      <c r="D1847" s="79">
        <v>5</v>
      </c>
      <c r="E1847" s="88"/>
    </row>
    <row r="1848" spans="1:5" x14ac:dyDescent="0.2">
      <c r="A1848" s="79" t="s">
        <v>4534</v>
      </c>
      <c r="B1848" s="79" t="s">
        <v>7697</v>
      </c>
      <c r="C1848" s="79">
        <v>7</v>
      </c>
      <c r="D1848" s="79">
        <v>5</v>
      </c>
      <c r="E1848" s="88"/>
    </row>
    <row r="1849" spans="1:5" x14ac:dyDescent="0.2">
      <c r="A1849" s="79" t="s">
        <v>4535</v>
      </c>
      <c r="B1849" s="79" t="s">
        <v>7698</v>
      </c>
      <c r="C1849" s="79">
        <v>16</v>
      </c>
      <c r="D1849" s="79">
        <v>6</v>
      </c>
      <c r="E1849" s="88"/>
    </row>
    <row r="1850" spans="1:5" x14ac:dyDescent="0.2">
      <c r="A1850" s="79" t="s">
        <v>4536</v>
      </c>
      <c r="B1850" s="79" t="s">
        <v>7699</v>
      </c>
      <c r="C1850" s="79">
        <v>3</v>
      </c>
      <c r="D1850" s="79">
        <v>1</v>
      </c>
      <c r="E1850" s="88"/>
    </row>
    <row r="1851" spans="1:5" x14ac:dyDescent="0.2">
      <c r="A1851" s="79" t="s">
        <v>4537</v>
      </c>
      <c r="B1851" s="79" t="s">
        <v>7700</v>
      </c>
      <c r="C1851" s="79">
        <v>4</v>
      </c>
      <c r="D1851" s="79">
        <v>1</v>
      </c>
      <c r="E1851" s="88"/>
    </row>
    <row r="1852" spans="1:5" x14ac:dyDescent="0.2">
      <c r="A1852" s="79" t="s">
        <v>4538</v>
      </c>
      <c r="B1852" s="79" t="s">
        <v>7701</v>
      </c>
      <c r="C1852" s="79">
        <v>0</v>
      </c>
      <c r="D1852" s="79">
        <v>0</v>
      </c>
      <c r="E1852" s="88"/>
    </row>
    <row r="1853" spans="1:5" x14ac:dyDescent="0.2">
      <c r="A1853" s="79" t="s">
        <v>7702</v>
      </c>
      <c r="B1853" s="79" t="s">
        <v>7703</v>
      </c>
      <c r="C1853" s="79">
        <v>7</v>
      </c>
      <c r="D1853" s="79">
        <v>2</v>
      </c>
      <c r="E1853" s="88"/>
    </row>
    <row r="1854" spans="1:5" x14ac:dyDescent="0.2">
      <c r="A1854" s="79" t="s">
        <v>7704</v>
      </c>
      <c r="B1854" s="79" t="s">
        <v>7705</v>
      </c>
      <c r="C1854" s="79">
        <v>4</v>
      </c>
      <c r="D1854" s="79">
        <v>2</v>
      </c>
      <c r="E1854" s="88"/>
    </row>
    <row r="1855" spans="1:5" x14ac:dyDescent="0.2">
      <c r="A1855" s="79" t="s">
        <v>7706</v>
      </c>
      <c r="B1855" s="79" t="s">
        <v>7707</v>
      </c>
      <c r="C1855" s="79">
        <v>5</v>
      </c>
      <c r="D1855" s="79">
        <v>0</v>
      </c>
      <c r="E1855" s="88"/>
    </row>
    <row r="1856" spans="1:5" x14ac:dyDescent="0.2">
      <c r="A1856" s="79" t="s">
        <v>4539</v>
      </c>
      <c r="B1856" s="79" t="s">
        <v>7708</v>
      </c>
      <c r="C1856" s="79">
        <v>62</v>
      </c>
      <c r="D1856" s="79">
        <v>5</v>
      </c>
      <c r="E1856" s="88"/>
    </row>
    <row r="1857" spans="1:5" x14ac:dyDescent="0.2">
      <c r="A1857" s="79" t="s">
        <v>4540</v>
      </c>
      <c r="B1857" s="79" t="s">
        <v>7709</v>
      </c>
      <c r="C1857" s="79">
        <v>119</v>
      </c>
      <c r="D1857" s="79">
        <v>5</v>
      </c>
      <c r="E1857" s="88"/>
    </row>
    <row r="1858" spans="1:5" x14ac:dyDescent="0.2">
      <c r="A1858" s="79" t="s">
        <v>4541</v>
      </c>
      <c r="B1858" s="79" t="s">
        <v>7710</v>
      </c>
      <c r="C1858" s="79">
        <v>76</v>
      </c>
      <c r="D1858" s="79">
        <v>5</v>
      </c>
      <c r="E1858" s="88"/>
    </row>
    <row r="1859" spans="1:5" x14ac:dyDescent="0.2">
      <c r="A1859" s="79" t="s">
        <v>4542</v>
      </c>
      <c r="B1859" s="79" t="s">
        <v>7711</v>
      </c>
      <c r="C1859" s="79">
        <v>32</v>
      </c>
      <c r="D1859" s="79">
        <v>5</v>
      </c>
      <c r="E1859" s="88"/>
    </row>
    <row r="1860" spans="1:5" x14ac:dyDescent="0.2">
      <c r="A1860" s="79" t="s">
        <v>4543</v>
      </c>
      <c r="B1860" s="79" t="s">
        <v>7712</v>
      </c>
      <c r="C1860" s="79">
        <v>47</v>
      </c>
      <c r="D1860" s="79">
        <v>5</v>
      </c>
      <c r="E1860" s="88"/>
    </row>
    <row r="1861" spans="1:5" x14ac:dyDescent="0.2">
      <c r="A1861" s="79" t="s">
        <v>4544</v>
      </c>
      <c r="B1861" s="79" t="s">
        <v>7713</v>
      </c>
      <c r="C1861" s="79">
        <v>17</v>
      </c>
      <c r="D1861" s="79">
        <v>5</v>
      </c>
      <c r="E1861" s="88"/>
    </row>
    <row r="1862" spans="1:5" x14ac:dyDescent="0.2">
      <c r="A1862" s="79" t="s">
        <v>4545</v>
      </c>
      <c r="B1862" s="79" t="s">
        <v>7714</v>
      </c>
      <c r="C1862" s="79">
        <v>14</v>
      </c>
      <c r="D1862" s="79">
        <v>5</v>
      </c>
      <c r="E1862" s="88"/>
    </row>
    <row r="1863" spans="1:5" x14ac:dyDescent="0.2">
      <c r="A1863" s="79" t="s">
        <v>4546</v>
      </c>
      <c r="B1863" s="79" t="s">
        <v>7715</v>
      </c>
      <c r="C1863" s="79">
        <v>17</v>
      </c>
      <c r="D1863" s="79">
        <v>3</v>
      </c>
      <c r="E1863" s="88"/>
    </row>
    <row r="1864" spans="1:5" x14ac:dyDescent="0.2">
      <c r="A1864" s="79" t="s">
        <v>4547</v>
      </c>
      <c r="B1864" s="79" t="s">
        <v>7716</v>
      </c>
      <c r="C1864" s="79">
        <v>14</v>
      </c>
      <c r="D1864" s="79">
        <v>2</v>
      </c>
      <c r="E1864" s="88"/>
    </row>
    <row r="1865" spans="1:5" x14ac:dyDescent="0.2">
      <c r="A1865" s="79" t="s">
        <v>4548</v>
      </c>
      <c r="B1865" s="79" t="s">
        <v>7717</v>
      </c>
      <c r="C1865" s="79">
        <v>28</v>
      </c>
      <c r="D1865" s="79">
        <v>2</v>
      </c>
      <c r="E1865" s="88"/>
    </row>
    <row r="1866" spans="1:5" x14ac:dyDescent="0.2">
      <c r="A1866" s="79" t="s">
        <v>4549</v>
      </c>
      <c r="B1866" s="79" t="s">
        <v>7718</v>
      </c>
      <c r="C1866" s="79">
        <v>9</v>
      </c>
      <c r="D1866" s="79">
        <v>1</v>
      </c>
      <c r="E1866" s="88"/>
    </row>
    <row r="1867" spans="1:5" x14ac:dyDescent="0.2">
      <c r="A1867" s="79" t="s">
        <v>7719</v>
      </c>
      <c r="B1867" s="79" t="s">
        <v>7720</v>
      </c>
      <c r="C1867" s="79">
        <v>12</v>
      </c>
      <c r="D1867" s="79">
        <v>1</v>
      </c>
      <c r="E1867" s="88"/>
    </row>
    <row r="1868" spans="1:5" x14ac:dyDescent="0.2">
      <c r="A1868" s="79" t="s">
        <v>7721</v>
      </c>
      <c r="B1868" s="79" t="s">
        <v>7722</v>
      </c>
      <c r="C1868" s="79">
        <v>10</v>
      </c>
      <c r="D1868" s="79">
        <v>1</v>
      </c>
      <c r="E1868" s="88"/>
    </row>
    <row r="1869" spans="1:5" x14ac:dyDescent="0.2">
      <c r="A1869" s="79" t="s">
        <v>7723</v>
      </c>
      <c r="B1869" s="79" t="s">
        <v>7724</v>
      </c>
      <c r="C1869" s="79">
        <v>2</v>
      </c>
      <c r="D1869" s="79">
        <v>1</v>
      </c>
      <c r="E1869" s="88"/>
    </row>
    <row r="1870" spans="1:5" x14ac:dyDescent="0.2">
      <c r="A1870" s="79" t="s">
        <v>7725</v>
      </c>
      <c r="B1870" s="79" t="s">
        <v>7726</v>
      </c>
      <c r="C1870" s="79">
        <v>11</v>
      </c>
      <c r="D1870" s="79">
        <v>1</v>
      </c>
      <c r="E1870" s="88"/>
    </row>
    <row r="1871" spans="1:5" x14ac:dyDescent="0.2">
      <c r="A1871" s="79" t="s">
        <v>7727</v>
      </c>
      <c r="B1871" s="79" t="s">
        <v>7728</v>
      </c>
      <c r="C1871" s="79">
        <v>1</v>
      </c>
      <c r="D1871" s="79">
        <v>1</v>
      </c>
      <c r="E1871" s="88"/>
    </row>
    <row r="1872" spans="1:5" x14ac:dyDescent="0.2">
      <c r="A1872" s="79" t="s">
        <v>7729</v>
      </c>
      <c r="B1872" s="79" t="s">
        <v>7730</v>
      </c>
      <c r="C1872" s="79">
        <v>16</v>
      </c>
      <c r="D1872" s="79">
        <v>1</v>
      </c>
      <c r="E1872" s="88"/>
    </row>
    <row r="1873" spans="1:5" x14ac:dyDescent="0.2">
      <c r="A1873" s="79" t="s">
        <v>7731</v>
      </c>
      <c r="B1873" s="79" t="s">
        <v>7732</v>
      </c>
      <c r="C1873" s="79">
        <v>24</v>
      </c>
      <c r="D1873" s="79">
        <v>1</v>
      </c>
      <c r="E1873" s="88"/>
    </row>
    <row r="1874" spans="1:5" x14ac:dyDescent="0.2">
      <c r="A1874" s="79" t="s">
        <v>7733</v>
      </c>
      <c r="B1874" s="79" t="s">
        <v>7734</v>
      </c>
      <c r="C1874" s="79">
        <v>5</v>
      </c>
      <c r="D1874" s="79">
        <v>0</v>
      </c>
      <c r="E1874" s="88"/>
    </row>
    <row r="1875" spans="1:5" x14ac:dyDescent="0.2">
      <c r="A1875" s="79" t="s">
        <v>4550</v>
      </c>
      <c r="B1875" s="79" t="s">
        <v>7735</v>
      </c>
      <c r="C1875" s="79">
        <v>53</v>
      </c>
      <c r="D1875" s="79">
        <v>5</v>
      </c>
      <c r="E1875" s="88"/>
    </row>
    <row r="1876" spans="1:5" x14ac:dyDescent="0.2">
      <c r="A1876" s="79" t="s">
        <v>4551</v>
      </c>
      <c r="B1876" s="79" t="s">
        <v>7736</v>
      </c>
      <c r="C1876" s="79">
        <v>6</v>
      </c>
      <c r="D1876" s="79">
        <v>2</v>
      </c>
      <c r="E1876" s="88"/>
    </row>
    <row r="1877" spans="1:5" x14ac:dyDescent="0.2">
      <c r="A1877" s="79" t="s">
        <v>7737</v>
      </c>
      <c r="B1877" s="79" t="s">
        <v>7738</v>
      </c>
      <c r="C1877" s="79">
        <v>52</v>
      </c>
      <c r="D1877" s="79">
        <v>70</v>
      </c>
      <c r="E1877" s="88"/>
    </row>
    <row r="1878" spans="1:5" x14ac:dyDescent="0.2">
      <c r="A1878" s="79" t="s">
        <v>7739</v>
      </c>
      <c r="B1878" s="79" t="s">
        <v>7740</v>
      </c>
      <c r="C1878" s="79">
        <v>1</v>
      </c>
      <c r="D1878" s="79">
        <v>2</v>
      </c>
      <c r="E1878" s="88"/>
    </row>
    <row r="1879" spans="1:5" x14ac:dyDescent="0.2">
      <c r="A1879" s="79" t="s">
        <v>7741</v>
      </c>
      <c r="B1879" s="79" t="s">
        <v>7742</v>
      </c>
      <c r="C1879" s="79">
        <v>7</v>
      </c>
      <c r="D1879" s="79">
        <v>4</v>
      </c>
      <c r="E1879" s="88"/>
    </row>
    <row r="1880" spans="1:5" x14ac:dyDescent="0.2">
      <c r="A1880" s="79" t="s">
        <v>7743</v>
      </c>
      <c r="B1880" s="79" t="s">
        <v>7744</v>
      </c>
      <c r="C1880" s="79">
        <v>4</v>
      </c>
      <c r="D1880" s="79">
        <v>4</v>
      </c>
      <c r="E1880" s="88"/>
    </row>
    <row r="1881" spans="1:5" x14ac:dyDescent="0.2">
      <c r="A1881" s="79" t="s">
        <v>7745</v>
      </c>
      <c r="B1881" s="79" t="s">
        <v>7746</v>
      </c>
      <c r="C1881" s="79">
        <v>230</v>
      </c>
      <c r="D1881" s="79">
        <v>100</v>
      </c>
      <c r="E1881" s="88"/>
    </row>
    <row r="1882" spans="1:5" x14ac:dyDescent="0.2">
      <c r="A1882" s="79" t="s">
        <v>7747</v>
      </c>
      <c r="B1882" s="79" t="s">
        <v>7748</v>
      </c>
      <c r="C1882" s="79">
        <v>493</v>
      </c>
      <c r="D1882" s="79">
        <v>100</v>
      </c>
      <c r="E1882" s="88"/>
    </row>
    <row r="1883" spans="1:5" x14ac:dyDescent="0.2">
      <c r="A1883" s="79" t="s">
        <v>7749</v>
      </c>
      <c r="B1883" s="79" t="s">
        <v>3578</v>
      </c>
      <c r="C1883" s="79">
        <v>7</v>
      </c>
      <c r="D1883" s="79">
        <v>5</v>
      </c>
      <c r="E1883" s="88"/>
    </row>
    <row r="1884" spans="1:5" x14ac:dyDescent="0.2">
      <c r="A1884" s="79" t="s">
        <v>4552</v>
      </c>
      <c r="B1884" s="79" t="s">
        <v>7750</v>
      </c>
      <c r="C1884" s="79">
        <v>1</v>
      </c>
      <c r="D1884" s="79">
        <v>0</v>
      </c>
      <c r="E1884" s="88"/>
    </row>
    <row r="1885" spans="1:5" x14ac:dyDescent="0.2">
      <c r="A1885" s="79" t="s">
        <v>7751</v>
      </c>
      <c r="B1885" s="79" t="s">
        <v>7752</v>
      </c>
      <c r="C1885" s="79">
        <v>4</v>
      </c>
      <c r="D1885" s="79">
        <v>0</v>
      </c>
      <c r="E1885" s="88"/>
    </row>
    <row r="1886" spans="1:5" x14ac:dyDescent="0.2">
      <c r="A1886" s="79" t="s">
        <v>7753</v>
      </c>
      <c r="B1886" s="79" t="s">
        <v>7754</v>
      </c>
      <c r="C1886" s="79">
        <v>0</v>
      </c>
      <c r="D1886" s="79">
        <v>0</v>
      </c>
      <c r="E1886" s="88"/>
    </row>
    <row r="1887" spans="1:5" x14ac:dyDescent="0.2">
      <c r="A1887" s="79" t="s">
        <v>7755</v>
      </c>
      <c r="B1887" s="79" t="s">
        <v>7756</v>
      </c>
      <c r="C1887" s="79">
        <v>17</v>
      </c>
      <c r="D1887" s="79">
        <v>0</v>
      </c>
      <c r="E1887" s="88"/>
    </row>
    <row r="1888" spans="1:5" x14ac:dyDescent="0.2">
      <c r="A1888" s="79" t="s">
        <v>7757</v>
      </c>
      <c r="B1888" s="79" t="s">
        <v>7758</v>
      </c>
      <c r="C1888" s="79">
        <v>21</v>
      </c>
      <c r="D1888" s="79">
        <v>0</v>
      </c>
      <c r="E1888" s="88"/>
    </row>
    <row r="1889" spans="1:5" x14ac:dyDescent="0.2">
      <c r="A1889" s="79" t="s">
        <v>7759</v>
      </c>
      <c r="B1889" s="79" t="s">
        <v>7760</v>
      </c>
      <c r="C1889" s="79">
        <v>4</v>
      </c>
      <c r="D1889" s="79">
        <v>0</v>
      </c>
      <c r="E1889" s="88"/>
    </row>
    <row r="1890" spans="1:5" x14ac:dyDescent="0.2">
      <c r="A1890" s="79" t="s">
        <v>4553</v>
      </c>
      <c r="B1890" s="79" t="s">
        <v>7761</v>
      </c>
      <c r="C1890" s="79">
        <v>0</v>
      </c>
      <c r="D1890" s="79">
        <v>0</v>
      </c>
      <c r="E1890" s="88"/>
    </row>
    <row r="1891" spans="1:5" x14ac:dyDescent="0.2">
      <c r="A1891" s="79" t="s">
        <v>4554</v>
      </c>
      <c r="B1891" s="79" t="s">
        <v>7762</v>
      </c>
      <c r="C1891" s="79">
        <v>4</v>
      </c>
      <c r="D1891" s="79">
        <v>0</v>
      </c>
      <c r="E1891" s="88"/>
    </row>
    <row r="1892" spans="1:5" x14ac:dyDescent="0.2">
      <c r="A1892" s="79" t="s">
        <v>4555</v>
      </c>
      <c r="B1892" s="79" t="s">
        <v>7763</v>
      </c>
      <c r="C1892" s="79">
        <v>21</v>
      </c>
      <c r="D1892" s="79">
        <v>0</v>
      </c>
      <c r="E1892" s="88"/>
    </row>
    <row r="1893" spans="1:5" x14ac:dyDescent="0.2">
      <c r="A1893" s="79" t="s">
        <v>7764</v>
      </c>
      <c r="B1893" s="79" t="s">
        <v>7765</v>
      </c>
      <c r="C1893" s="79">
        <v>4</v>
      </c>
      <c r="D1893" s="79">
        <v>10</v>
      </c>
      <c r="E1893" s="88"/>
    </row>
    <row r="1894" spans="1:5" x14ac:dyDescent="0.2">
      <c r="A1894" s="79" t="s">
        <v>4556</v>
      </c>
      <c r="B1894" s="79" t="s">
        <v>7766</v>
      </c>
      <c r="C1894" s="79">
        <v>17</v>
      </c>
      <c r="D1894" s="79">
        <v>0</v>
      </c>
      <c r="E1894" s="88"/>
    </row>
    <row r="1895" spans="1:5" x14ac:dyDescent="0.2">
      <c r="A1895" s="79" t="s">
        <v>4557</v>
      </c>
      <c r="B1895" s="79" t="s">
        <v>7767</v>
      </c>
      <c r="C1895" s="79">
        <v>9</v>
      </c>
      <c r="D1895" s="79">
        <v>0</v>
      </c>
      <c r="E1895" s="88"/>
    </row>
    <row r="1896" spans="1:5" x14ac:dyDescent="0.2">
      <c r="A1896" s="79" t="s">
        <v>4558</v>
      </c>
      <c r="B1896" s="79" t="s">
        <v>7768</v>
      </c>
      <c r="C1896" s="79">
        <v>11</v>
      </c>
      <c r="D1896" s="79">
        <v>0</v>
      </c>
      <c r="E1896" s="88"/>
    </row>
    <row r="1897" spans="1:5" x14ac:dyDescent="0.2">
      <c r="A1897" s="79" t="s">
        <v>4559</v>
      </c>
      <c r="B1897" s="79" t="s">
        <v>7769</v>
      </c>
      <c r="C1897" s="79">
        <v>14</v>
      </c>
      <c r="D1897" s="79">
        <v>8</v>
      </c>
      <c r="E1897" s="88"/>
    </row>
    <row r="1898" spans="1:5" x14ac:dyDescent="0.2">
      <c r="A1898" s="79" t="s">
        <v>7770</v>
      </c>
      <c r="B1898" s="79" t="s">
        <v>7771</v>
      </c>
      <c r="C1898" s="79">
        <v>46</v>
      </c>
      <c r="D1898" s="79">
        <v>30</v>
      </c>
      <c r="E1898" s="88"/>
    </row>
    <row r="1899" spans="1:5" x14ac:dyDescent="0.2">
      <c r="A1899" s="79" t="s">
        <v>7772</v>
      </c>
      <c r="B1899" s="79" t="s">
        <v>7773</v>
      </c>
      <c r="C1899" s="79">
        <v>26</v>
      </c>
      <c r="D1899" s="79">
        <v>20</v>
      </c>
      <c r="E1899" s="88"/>
    </row>
    <row r="1900" spans="1:5" x14ac:dyDescent="0.2">
      <c r="A1900" s="79" t="s">
        <v>4560</v>
      </c>
      <c r="B1900" s="79" t="s">
        <v>7774</v>
      </c>
      <c r="C1900" s="79">
        <v>3</v>
      </c>
      <c r="D1900" s="79">
        <v>2</v>
      </c>
      <c r="E1900" s="88"/>
    </row>
    <row r="1901" spans="1:5" x14ac:dyDescent="0.2">
      <c r="A1901" s="79" t="s">
        <v>7775</v>
      </c>
      <c r="B1901" s="79" t="s">
        <v>4561</v>
      </c>
      <c r="C1901" s="79">
        <v>27</v>
      </c>
      <c r="D1901" s="79">
        <v>10</v>
      </c>
      <c r="E1901" s="88"/>
    </row>
    <row r="1902" spans="1:5" x14ac:dyDescent="0.2">
      <c r="A1902" s="79" t="s">
        <v>7776</v>
      </c>
      <c r="B1902" s="79" t="s">
        <v>3579</v>
      </c>
      <c r="C1902" s="79">
        <v>50</v>
      </c>
      <c r="D1902" s="79">
        <v>30</v>
      </c>
      <c r="E1902" s="88"/>
    </row>
    <row r="1903" spans="1:5" x14ac:dyDescent="0.2">
      <c r="A1903" s="79" t="s">
        <v>7777</v>
      </c>
      <c r="B1903" s="79" t="s">
        <v>7778</v>
      </c>
      <c r="C1903" s="79">
        <v>13</v>
      </c>
      <c r="D1903" s="79">
        <v>15</v>
      </c>
      <c r="E1903" s="88"/>
    </row>
    <row r="1904" spans="1:5" x14ac:dyDescent="0.2">
      <c r="A1904" s="79" t="s">
        <v>7779</v>
      </c>
      <c r="B1904" s="79" t="s">
        <v>4562</v>
      </c>
      <c r="C1904" s="79">
        <v>7</v>
      </c>
      <c r="D1904" s="79">
        <v>5</v>
      </c>
      <c r="E1904" s="88"/>
    </row>
    <row r="1905" spans="1:5" x14ac:dyDescent="0.2">
      <c r="A1905" s="79" t="s">
        <v>4563</v>
      </c>
      <c r="B1905" s="79" t="s">
        <v>7780</v>
      </c>
      <c r="C1905" s="79">
        <v>2</v>
      </c>
      <c r="D1905" s="79">
        <v>2</v>
      </c>
      <c r="E1905" s="88"/>
    </row>
    <row r="1906" spans="1:5" x14ac:dyDescent="0.2">
      <c r="A1906" s="79" t="s">
        <v>4564</v>
      </c>
      <c r="B1906" s="79" t="s">
        <v>7781</v>
      </c>
      <c r="C1906" s="79">
        <v>3</v>
      </c>
      <c r="D1906" s="79">
        <v>2</v>
      </c>
      <c r="E1906" s="88"/>
    </row>
    <row r="1907" spans="1:5" x14ac:dyDescent="0.2">
      <c r="A1907" s="79" t="s">
        <v>7782</v>
      </c>
      <c r="B1907" s="79" t="s">
        <v>4565</v>
      </c>
      <c r="C1907" s="79">
        <v>31</v>
      </c>
      <c r="D1907" s="79">
        <v>15</v>
      </c>
      <c r="E1907" s="88"/>
    </row>
    <row r="1908" spans="1:5" x14ac:dyDescent="0.2">
      <c r="A1908" s="79" t="s">
        <v>4566</v>
      </c>
      <c r="B1908" s="79" t="s">
        <v>7783</v>
      </c>
      <c r="C1908" s="79">
        <v>4</v>
      </c>
      <c r="D1908" s="79">
        <v>2</v>
      </c>
      <c r="E1908" s="88"/>
    </row>
    <row r="1909" spans="1:5" x14ac:dyDescent="0.2">
      <c r="A1909" s="79" t="s">
        <v>7784</v>
      </c>
      <c r="B1909" s="79" t="s">
        <v>4567</v>
      </c>
      <c r="C1909" s="79">
        <v>14</v>
      </c>
      <c r="D1909" s="79">
        <v>12</v>
      </c>
      <c r="E1909" s="88"/>
    </row>
    <row r="1910" spans="1:5" x14ac:dyDescent="0.2">
      <c r="A1910" s="79" t="s">
        <v>7785</v>
      </c>
      <c r="B1910" s="79" t="s">
        <v>7786</v>
      </c>
      <c r="C1910" s="79">
        <v>12</v>
      </c>
      <c r="D1910" s="79">
        <v>3</v>
      </c>
      <c r="E1910" s="88"/>
    </row>
    <row r="1911" spans="1:5" x14ac:dyDescent="0.2">
      <c r="A1911" s="79" t="s">
        <v>7787</v>
      </c>
      <c r="B1911" s="79" t="s">
        <v>7788</v>
      </c>
      <c r="C1911" s="79">
        <v>13</v>
      </c>
      <c r="D1911" s="79">
        <v>5</v>
      </c>
      <c r="E1911" s="88"/>
    </row>
    <row r="1912" spans="1:5" x14ac:dyDescent="0.2">
      <c r="A1912" s="79" t="s">
        <v>7789</v>
      </c>
      <c r="B1912" s="79" t="s">
        <v>7790</v>
      </c>
      <c r="C1912" s="79">
        <v>7</v>
      </c>
      <c r="D1912" s="79">
        <v>6</v>
      </c>
      <c r="E1912" s="88"/>
    </row>
    <row r="1913" spans="1:5" x14ac:dyDescent="0.2">
      <c r="A1913" s="79" t="s">
        <v>7791</v>
      </c>
      <c r="B1913" s="79" t="s">
        <v>7792</v>
      </c>
      <c r="C1913" s="79">
        <v>9</v>
      </c>
      <c r="D1913" s="79">
        <v>10</v>
      </c>
      <c r="E1913" s="88"/>
    </row>
    <row r="1914" spans="1:5" x14ac:dyDescent="0.2">
      <c r="A1914" s="79" t="s">
        <v>7793</v>
      </c>
      <c r="B1914" s="79" t="s">
        <v>7794</v>
      </c>
      <c r="C1914" s="79">
        <v>10</v>
      </c>
      <c r="D1914" s="79">
        <v>5</v>
      </c>
      <c r="E1914" s="88"/>
    </row>
    <row r="1915" spans="1:5" x14ac:dyDescent="0.2">
      <c r="A1915" s="79" t="s">
        <v>4568</v>
      </c>
      <c r="B1915" s="79" t="s">
        <v>4569</v>
      </c>
      <c r="C1915" s="79">
        <v>594</v>
      </c>
      <c r="D1915" s="79">
        <v>50</v>
      </c>
      <c r="E1915" s="88"/>
    </row>
    <row r="1916" spans="1:5" x14ac:dyDescent="0.2">
      <c r="A1916" s="79" t="s">
        <v>7795</v>
      </c>
      <c r="B1916" s="79" t="s">
        <v>7796</v>
      </c>
      <c r="C1916" s="79">
        <v>0</v>
      </c>
      <c r="D1916" s="79">
        <v>0</v>
      </c>
      <c r="E1916" s="88"/>
    </row>
    <row r="1917" spans="1:5" x14ac:dyDescent="0.2">
      <c r="A1917" s="79" t="s">
        <v>7797</v>
      </c>
      <c r="B1917" s="79" t="s">
        <v>7798</v>
      </c>
      <c r="C1917" s="79">
        <v>102</v>
      </c>
      <c r="D1917" s="79">
        <v>6</v>
      </c>
      <c r="E1917" s="88"/>
    </row>
    <row r="1918" spans="1:5" x14ac:dyDescent="0.2">
      <c r="A1918" s="79" t="s">
        <v>7799</v>
      </c>
      <c r="B1918" s="79" t="s">
        <v>7800</v>
      </c>
      <c r="C1918" s="79">
        <v>12</v>
      </c>
      <c r="D1918" s="79">
        <v>5</v>
      </c>
      <c r="E1918" s="88"/>
    </row>
    <row r="1919" spans="1:5" x14ac:dyDescent="0.2">
      <c r="A1919" s="79" t="s">
        <v>4570</v>
      </c>
      <c r="B1919" s="79" t="s">
        <v>7801</v>
      </c>
      <c r="C1919" s="79">
        <v>49</v>
      </c>
      <c r="D1919" s="79">
        <v>1</v>
      </c>
      <c r="E1919" s="88"/>
    </row>
    <row r="1920" spans="1:5" x14ac:dyDescent="0.2">
      <c r="A1920" s="79" t="s">
        <v>7802</v>
      </c>
      <c r="B1920" s="79" t="s">
        <v>7803</v>
      </c>
      <c r="C1920" s="79">
        <v>28</v>
      </c>
      <c r="D1920" s="79">
        <v>1</v>
      </c>
      <c r="E1920" s="88"/>
    </row>
    <row r="1921" spans="1:5" x14ac:dyDescent="0.2">
      <c r="A1921" s="79" t="s">
        <v>4571</v>
      </c>
      <c r="B1921" s="79" t="s">
        <v>7804</v>
      </c>
      <c r="C1921" s="79">
        <v>12</v>
      </c>
      <c r="D1921" s="79">
        <v>5</v>
      </c>
      <c r="E1921" s="88"/>
    </row>
    <row r="1922" spans="1:5" x14ac:dyDescent="0.2">
      <c r="A1922" s="79" t="s">
        <v>4572</v>
      </c>
      <c r="B1922" s="79" t="s">
        <v>4573</v>
      </c>
      <c r="C1922" s="79">
        <v>12</v>
      </c>
      <c r="D1922" s="79">
        <v>4</v>
      </c>
      <c r="E1922" s="88"/>
    </row>
    <row r="1923" spans="1:5" x14ac:dyDescent="0.2">
      <c r="A1923" s="79" t="s">
        <v>7805</v>
      </c>
      <c r="B1923" s="79" t="s">
        <v>7806</v>
      </c>
      <c r="C1923" s="79">
        <v>26</v>
      </c>
      <c r="D1923" s="79">
        <v>3</v>
      </c>
      <c r="E1923" s="88"/>
    </row>
    <row r="1924" spans="1:5" x14ac:dyDescent="0.2">
      <c r="A1924" s="79" t="s">
        <v>7807</v>
      </c>
      <c r="B1924" s="79" t="s">
        <v>7808</v>
      </c>
      <c r="C1924" s="79">
        <v>8</v>
      </c>
      <c r="D1924" s="79">
        <v>2</v>
      </c>
      <c r="E1924" s="88"/>
    </row>
    <row r="1925" spans="1:5" x14ac:dyDescent="0.2">
      <c r="A1925" s="79" t="s">
        <v>7809</v>
      </c>
      <c r="B1925" s="79" t="s">
        <v>7810</v>
      </c>
      <c r="C1925" s="79">
        <v>6</v>
      </c>
      <c r="D1925" s="79">
        <v>3</v>
      </c>
      <c r="E1925" s="88"/>
    </row>
    <row r="1926" spans="1:5" x14ac:dyDescent="0.2">
      <c r="A1926" s="79" t="s">
        <v>7811</v>
      </c>
      <c r="B1926" s="79" t="s">
        <v>7812</v>
      </c>
      <c r="C1926" s="79">
        <v>0</v>
      </c>
      <c r="D1926" s="79">
        <v>0</v>
      </c>
      <c r="E1926" s="88"/>
    </row>
    <row r="1927" spans="1:5" x14ac:dyDescent="0.2">
      <c r="A1927" s="79" t="s">
        <v>4574</v>
      </c>
      <c r="B1927" s="79" t="s">
        <v>4575</v>
      </c>
      <c r="C1927" s="79">
        <v>12</v>
      </c>
      <c r="D1927" s="79">
        <v>3</v>
      </c>
      <c r="E1927" s="88"/>
    </row>
    <row r="1928" spans="1:5" x14ac:dyDescent="0.2">
      <c r="A1928" s="79" t="s">
        <v>7813</v>
      </c>
      <c r="B1928" s="79" t="s">
        <v>7814</v>
      </c>
      <c r="C1928" s="79">
        <v>30</v>
      </c>
      <c r="D1928" s="79">
        <v>5</v>
      </c>
      <c r="E1928" s="88"/>
    </row>
    <row r="1929" spans="1:5" x14ac:dyDescent="0.2">
      <c r="A1929" s="79" t="s">
        <v>7815</v>
      </c>
      <c r="B1929" s="79" t="s">
        <v>7816</v>
      </c>
      <c r="C1929" s="79">
        <v>18</v>
      </c>
      <c r="D1929" s="79">
        <v>3</v>
      </c>
      <c r="E1929" s="88"/>
    </row>
    <row r="1930" spans="1:5" x14ac:dyDescent="0.2">
      <c r="A1930" s="79" t="s">
        <v>7817</v>
      </c>
      <c r="B1930" s="79" t="s">
        <v>7818</v>
      </c>
      <c r="C1930" s="79">
        <v>20</v>
      </c>
      <c r="D1930" s="79">
        <v>5</v>
      </c>
      <c r="E1930" s="88"/>
    </row>
    <row r="1931" spans="1:5" x14ac:dyDescent="0.2">
      <c r="A1931" s="79" t="s">
        <v>4576</v>
      </c>
      <c r="B1931" s="79" t="s">
        <v>4577</v>
      </c>
      <c r="C1931" s="79">
        <v>11</v>
      </c>
      <c r="D1931" s="79">
        <v>2</v>
      </c>
      <c r="E1931" s="88"/>
    </row>
    <row r="1932" spans="1:5" x14ac:dyDescent="0.2">
      <c r="A1932" s="79" t="s">
        <v>7819</v>
      </c>
      <c r="B1932" s="79" t="s">
        <v>7820</v>
      </c>
      <c r="C1932" s="79">
        <v>17</v>
      </c>
      <c r="D1932" s="79">
        <v>5</v>
      </c>
      <c r="E1932" s="88"/>
    </row>
    <row r="1933" spans="1:5" x14ac:dyDescent="0.2">
      <c r="A1933" s="79" t="s">
        <v>4578</v>
      </c>
      <c r="B1933" s="79" t="s">
        <v>4579</v>
      </c>
      <c r="C1933" s="79">
        <v>12</v>
      </c>
      <c r="D1933" s="79">
        <v>5</v>
      </c>
      <c r="E1933" s="88"/>
    </row>
    <row r="1934" spans="1:5" x14ac:dyDescent="0.2">
      <c r="A1934" s="79" t="s">
        <v>7821</v>
      </c>
      <c r="B1934" s="79" t="s">
        <v>7822</v>
      </c>
      <c r="C1934" s="79">
        <v>15</v>
      </c>
      <c r="D1934" s="79">
        <v>2</v>
      </c>
      <c r="E1934" s="88"/>
    </row>
    <row r="1935" spans="1:5" x14ac:dyDescent="0.2">
      <c r="A1935" s="79" t="s">
        <v>7823</v>
      </c>
      <c r="B1935" s="79" t="s">
        <v>7824</v>
      </c>
      <c r="C1935" s="79">
        <v>27</v>
      </c>
      <c r="D1935" s="79">
        <v>5</v>
      </c>
      <c r="E1935" s="88"/>
    </row>
    <row r="1936" spans="1:5" x14ac:dyDescent="0.2">
      <c r="A1936" s="79" t="s">
        <v>4580</v>
      </c>
      <c r="B1936" s="79" t="s">
        <v>4581</v>
      </c>
      <c r="C1936" s="79">
        <v>10</v>
      </c>
      <c r="D1936" s="79">
        <v>3</v>
      </c>
      <c r="E1936" s="88"/>
    </row>
    <row r="1937" spans="1:5" x14ac:dyDescent="0.2">
      <c r="A1937" s="79" t="s">
        <v>4582</v>
      </c>
      <c r="B1937" s="79" t="s">
        <v>7825</v>
      </c>
      <c r="C1937" s="79">
        <v>5</v>
      </c>
      <c r="D1937" s="79">
        <v>2</v>
      </c>
      <c r="E1937" s="88"/>
    </row>
    <row r="1938" spans="1:5" x14ac:dyDescent="0.2">
      <c r="A1938" s="79" t="s">
        <v>4583</v>
      </c>
      <c r="B1938" s="79" t="s">
        <v>3580</v>
      </c>
      <c r="C1938" s="79">
        <v>3</v>
      </c>
      <c r="D1938" s="79">
        <v>1</v>
      </c>
      <c r="E1938" s="88"/>
    </row>
    <row r="1939" spans="1:5" x14ac:dyDescent="0.2">
      <c r="A1939" s="79" t="s">
        <v>4584</v>
      </c>
      <c r="B1939" s="79" t="s">
        <v>3581</v>
      </c>
      <c r="C1939" s="79">
        <v>3</v>
      </c>
      <c r="D1939" s="79">
        <v>1</v>
      </c>
      <c r="E1939" s="88"/>
    </row>
    <row r="1940" spans="1:5" x14ac:dyDescent="0.2">
      <c r="A1940" s="79" t="s">
        <v>7826</v>
      </c>
      <c r="B1940" s="79" t="s">
        <v>4585</v>
      </c>
      <c r="C1940" s="79">
        <v>3</v>
      </c>
      <c r="D1940" s="79">
        <v>1</v>
      </c>
      <c r="E1940" s="88"/>
    </row>
    <row r="1941" spans="1:5" x14ac:dyDescent="0.2">
      <c r="A1941" s="79" t="s">
        <v>7827</v>
      </c>
      <c r="B1941" s="79" t="s">
        <v>7828</v>
      </c>
      <c r="C1941" s="79">
        <v>2</v>
      </c>
      <c r="D1941" s="79">
        <v>1</v>
      </c>
      <c r="E1941" s="88"/>
    </row>
    <row r="1942" spans="1:5" x14ac:dyDescent="0.2">
      <c r="A1942" s="79" t="s">
        <v>4586</v>
      </c>
      <c r="B1942" s="79" t="s">
        <v>3582</v>
      </c>
      <c r="C1942" s="79">
        <v>2</v>
      </c>
      <c r="D1942" s="79">
        <v>1</v>
      </c>
      <c r="E1942" s="88"/>
    </row>
    <row r="1943" spans="1:5" x14ac:dyDescent="0.2">
      <c r="A1943" s="79" t="s">
        <v>7829</v>
      </c>
      <c r="B1943" s="79" t="s">
        <v>7830</v>
      </c>
      <c r="C1943" s="79">
        <v>4</v>
      </c>
      <c r="D1943" s="79">
        <v>2</v>
      </c>
      <c r="E1943" s="88"/>
    </row>
    <row r="1944" spans="1:5" x14ac:dyDescent="0.2">
      <c r="A1944" s="79" t="s">
        <v>4587</v>
      </c>
      <c r="B1944" s="79" t="s">
        <v>4588</v>
      </c>
      <c r="C1944" s="79">
        <v>5</v>
      </c>
      <c r="D1944" s="79">
        <v>2</v>
      </c>
      <c r="E1944" s="88"/>
    </row>
    <row r="1945" spans="1:5" x14ac:dyDescent="0.2">
      <c r="A1945" s="79" t="s">
        <v>4589</v>
      </c>
      <c r="B1945" s="79" t="s">
        <v>4590</v>
      </c>
      <c r="C1945" s="79">
        <v>2</v>
      </c>
      <c r="D1945" s="79">
        <v>2</v>
      </c>
      <c r="E1945" s="88"/>
    </row>
    <row r="1946" spans="1:5" x14ac:dyDescent="0.2">
      <c r="A1946" s="79" t="s">
        <v>4591</v>
      </c>
      <c r="B1946" s="79" t="s">
        <v>4592</v>
      </c>
      <c r="C1946" s="79">
        <v>2</v>
      </c>
      <c r="D1946" s="79">
        <v>1</v>
      </c>
      <c r="E1946" s="88"/>
    </row>
    <row r="1947" spans="1:5" x14ac:dyDescent="0.2">
      <c r="A1947" s="79" t="s">
        <v>7831</v>
      </c>
      <c r="B1947" s="79" t="s">
        <v>3583</v>
      </c>
      <c r="C1947" s="79">
        <v>47</v>
      </c>
      <c r="D1947" s="79">
        <v>20</v>
      </c>
      <c r="E1947" s="88"/>
    </row>
    <row r="1948" spans="1:5" x14ac:dyDescent="0.2">
      <c r="A1948" s="79" t="s">
        <v>7832</v>
      </c>
      <c r="B1948" s="79" t="s">
        <v>7833</v>
      </c>
      <c r="C1948" s="79">
        <v>273</v>
      </c>
      <c r="D1948" s="79">
        <v>200</v>
      </c>
      <c r="E1948" s="88"/>
    </row>
    <row r="1949" spans="1:5" x14ac:dyDescent="0.2">
      <c r="A1949" s="79" t="s">
        <v>7834</v>
      </c>
      <c r="B1949" s="79" t="s">
        <v>7835</v>
      </c>
      <c r="C1949" s="79">
        <v>53</v>
      </c>
      <c r="D1949" s="79">
        <v>50</v>
      </c>
      <c r="E1949" s="88"/>
    </row>
    <row r="1950" spans="1:5" x14ac:dyDescent="0.2">
      <c r="A1950" s="79" t="s">
        <v>7836</v>
      </c>
      <c r="B1950" s="79" t="s">
        <v>7837</v>
      </c>
      <c r="C1950" s="79">
        <v>91</v>
      </c>
      <c r="D1950" s="79">
        <v>35</v>
      </c>
      <c r="E1950" s="88"/>
    </row>
    <row r="1951" spans="1:5" x14ac:dyDescent="0.2">
      <c r="A1951" s="79" t="s">
        <v>931</v>
      </c>
      <c r="B1951" s="79" t="s">
        <v>7838</v>
      </c>
      <c r="C1951" s="79">
        <v>161</v>
      </c>
      <c r="D1951" s="79">
        <v>10</v>
      </c>
      <c r="E1951" s="88"/>
    </row>
    <row r="1952" spans="1:5" x14ac:dyDescent="0.2">
      <c r="A1952" s="79" t="s">
        <v>932</v>
      </c>
      <c r="B1952" s="79" t="s">
        <v>7839</v>
      </c>
      <c r="C1952" s="79">
        <v>128</v>
      </c>
      <c r="D1952" s="79">
        <v>10</v>
      </c>
      <c r="E1952" s="88"/>
    </row>
    <row r="1953" spans="1:5" x14ac:dyDescent="0.2">
      <c r="A1953" s="79" t="s">
        <v>489</v>
      </c>
      <c r="B1953" s="79" t="s">
        <v>7840</v>
      </c>
      <c r="C1953" s="79">
        <v>330</v>
      </c>
      <c r="D1953" s="79">
        <v>40</v>
      </c>
      <c r="E1953" s="88"/>
    </row>
    <row r="1954" spans="1:5" x14ac:dyDescent="0.2">
      <c r="A1954" s="79" t="s">
        <v>490</v>
      </c>
      <c r="B1954" s="79" t="s">
        <v>7841</v>
      </c>
      <c r="C1954" s="79">
        <v>206</v>
      </c>
      <c r="D1954" s="79">
        <v>30</v>
      </c>
      <c r="E1954" s="88"/>
    </row>
    <row r="1955" spans="1:5" x14ac:dyDescent="0.2">
      <c r="A1955" s="79" t="s">
        <v>933</v>
      </c>
      <c r="B1955" s="79" t="s">
        <v>7842</v>
      </c>
      <c r="C1955" s="79">
        <v>49</v>
      </c>
      <c r="D1955" s="79">
        <v>5</v>
      </c>
      <c r="E1955" s="88"/>
    </row>
    <row r="1956" spans="1:5" x14ac:dyDescent="0.2">
      <c r="A1956" s="79" t="s">
        <v>934</v>
      </c>
      <c r="B1956" s="79" t="s">
        <v>7843</v>
      </c>
      <c r="C1956" s="79">
        <v>8</v>
      </c>
      <c r="D1956" s="79">
        <v>5</v>
      </c>
      <c r="E1956" s="88"/>
    </row>
    <row r="1957" spans="1:5" x14ac:dyDescent="0.2">
      <c r="A1957" s="79" t="s">
        <v>491</v>
      </c>
      <c r="B1957" s="79" t="s">
        <v>7844</v>
      </c>
      <c r="C1957" s="79">
        <v>79</v>
      </c>
      <c r="D1957" s="79">
        <v>10</v>
      </c>
      <c r="E1957" s="88"/>
    </row>
    <row r="1958" spans="1:5" x14ac:dyDescent="0.2">
      <c r="A1958" s="79" t="s">
        <v>492</v>
      </c>
      <c r="B1958" s="79" t="s">
        <v>7845</v>
      </c>
      <c r="C1958" s="79">
        <v>24</v>
      </c>
      <c r="D1958" s="79">
        <v>10</v>
      </c>
      <c r="E1958" s="88"/>
    </row>
    <row r="1959" spans="1:5" x14ac:dyDescent="0.2">
      <c r="A1959" s="79" t="s">
        <v>935</v>
      </c>
      <c r="B1959" s="79" t="s">
        <v>7846</v>
      </c>
      <c r="C1959" s="79">
        <v>49</v>
      </c>
      <c r="D1959" s="79">
        <v>5</v>
      </c>
      <c r="E1959" s="88"/>
    </row>
    <row r="1960" spans="1:5" x14ac:dyDescent="0.2">
      <c r="A1960" s="79" t="s">
        <v>936</v>
      </c>
      <c r="B1960" s="79" t="s">
        <v>7847</v>
      </c>
      <c r="C1960" s="79">
        <v>64</v>
      </c>
      <c r="D1960" s="79">
        <v>5</v>
      </c>
      <c r="E1960" s="88"/>
    </row>
    <row r="1961" spans="1:5" x14ac:dyDescent="0.2">
      <c r="A1961" s="79" t="s">
        <v>493</v>
      </c>
      <c r="B1961" s="79" t="s">
        <v>7848</v>
      </c>
      <c r="C1961" s="79">
        <v>123</v>
      </c>
      <c r="D1961" s="79">
        <v>50</v>
      </c>
      <c r="E1961" s="88"/>
    </row>
    <row r="1962" spans="1:5" x14ac:dyDescent="0.2">
      <c r="A1962" s="79" t="s">
        <v>494</v>
      </c>
      <c r="B1962" s="79" t="s">
        <v>7849</v>
      </c>
      <c r="C1962" s="79">
        <v>55</v>
      </c>
      <c r="D1962" s="79">
        <v>50</v>
      </c>
      <c r="E1962" s="88"/>
    </row>
    <row r="1963" spans="1:5" x14ac:dyDescent="0.2">
      <c r="A1963" s="79" t="s">
        <v>937</v>
      </c>
      <c r="B1963" s="79" t="s">
        <v>7850</v>
      </c>
      <c r="C1963" s="79">
        <v>103</v>
      </c>
      <c r="D1963" s="79">
        <v>5</v>
      </c>
      <c r="E1963" s="88"/>
    </row>
    <row r="1964" spans="1:5" x14ac:dyDescent="0.2">
      <c r="A1964" s="79" t="s">
        <v>938</v>
      </c>
      <c r="B1964" s="79" t="s">
        <v>7851</v>
      </c>
      <c r="C1964" s="79">
        <v>54</v>
      </c>
      <c r="D1964" s="79">
        <v>5</v>
      </c>
      <c r="E1964" s="88"/>
    </row>
    <row r="1965" spans="1:5" x14ac:dyDescent="0.2">
      <c r="A1965" s="79" t="s">
        <v>495</v>
      </c>
      <c r="B1965" s="79" t="s">
        <v>7852</v>
      </c>
      <c r="C1965" s="79">
        <v>22</v>
      </c>
      <c r="D1965" s="79">
        <v>50</v>
      </c>
      <c r="E1965" s="88"/>
    </row>
    <row r="1966" spans="1:5" x14ac:dyDescent="0.2">
      <c r="A1966" s="79" t="s">
        <v>496</v>
      </c>
      <c r="B1966" s="79" t="s">
        <v>7853</v>
      </c>
      <c r="C1966" s="79">
        <v>146</v>
      </c>
      <c r="D1966" s="79">
        <v>50</v>
      </c>
      <c r="E1966" s="88"/>
    </row>
    <row r="1967" spans="1:5" x14ac:dyDescent="0.2">
      <c r="A1967" s="79" t="s">
        <v>939</v>
      </c>
      <c r="B1967" s="79" t="s">
        <v>7854</v>
      </c>
      <c r="C1967" s="79">
        <v>55</v>
      </c>
      <c r="D1967" s="79">
        <v>5</v>
      </c>
      <c r="E1967" s="88"/>
    </row>
    <row r="1968" spans="1:5" x14ac:dyDescent="0.2">
      <c r="A1968" s="79" t="s">
        <v>940</v>
      </c>
      <c r="B1968" s="79" t="s">
        <v>7855</v>
      </c>
      <c r="C1968" s="79">
        <v>158</v>
      </c>
      <c r="D1968" s="79">
        <v>5</v>
      </c>
      <c r="E1968" s="88"/>
    </row>
    <row r="1969" spans="1:5" x14ac:dyDescent="0.2">
      <c r="A1969" s="79" t="s">
        <v>497</v>
      </c>
      <c r="B1969" s="79" t="s">
        <v>7856</v>
      </c>
      <c r="C1969" s="79">
        <v>243</v>
      </c>
      <c r="D1969" s="79">
        <v>40</v>
      </c>
      <c r="E1969" s="88"/>
    </row>
    <row r="1970" spans="1:5" x14ac:dyDescent="0.2">
      <c r="A1970" s="79" t="s">
        <v>498</v>
      </c>
      <c r="B1970" s="79" t="s">
        <v>7857</v>
      </c>
      <c r="C1970" s="79">
        <v>109</v>
      </c>
      <c r="D1970" s="79">
        <v>40</v>
      </c>
      <c r="E1970" s="88"/>
    </row>
    <row r="1971" spans="1:5" x14ac:dyDescent="0.2">
      <c r="A1971" s="79" t="s">
        <v>941</v>
      </c>
      <c r="B1971" s="79" t="s">
        <v>7858</v>
      </c>
      <c r="C1971" s="79">
        <v>78</v>
      </c>
      <c r="D1971" s="79">
        <v>10</v>
      </c>
      <c r="E1971" s="88"/>
    </row>
    <row r="1972" spans="1:5" x14ac:dyDescent="0.2">
      <c r="A1972" s="79" t="s">
        <v>942</v>
      </c>
      <c r="B1972" s="79" t="s">
        <v>7859</v>
      </c>
      <c r="C1972" s="79">
        <v>137</v>
      </c>
      <c r="D1972" s="79">
        <v>5</v>
      </c>
      <c r="E1972" s="88"/>
    </row>
    <row r="1973" spans="1:5" x14ac:dyDescent="0.2">
      <c r="A1973" s="79" t="s">
        <v>499</v>
      </c>
      <c r="B1973" s="79" t="s">
        <v>7860</v>
      </c>
      <c r="C1973" s="79">
        <v>96</v>
      </c>
      <c r="D1973" s="79">
        <v>30</v>
      </c>
      <c r="E1973" s="88"/>
    </row>
    <row r="1974" spans="1:5" x14ac:dyDescent="0.2">
      <c r="A1974" s="79" t="s">
        <v>500</v>
      </c>
      <c r="B1974" s="79" t="s">
        <v>7861</v>
      </c>
      <c r="C1974" s="79">
        <v>80</v>
      </c>
      <c r="D1974" s="79">
        <v>40</v>
      </c>
      <c r="E1974" s="88"/>
    </row>
    <row r="1975" spans="1:5" x14ac:dyDescent="0.2">
      <c r="A1975" s="79" t="s">
        <v>943</v>
      </c>
      <c r="B1975" s="79" t="s">
        <v>7862</v>
      </c>
      <c r="C1975" s="79">
        <v>79</v>
      </c>
      <c r="D1975" s="79">
        <v>10</v>
      </c>
      <c r="E1975" s="88"/>
    </row>
    <row r="1976" spans="1:5" x14ac:dyDescent="0.2">
      <c r="A1976" s="79" t="s">
        <v>944</v>
      </c>
      <c r="B1976" s="79" t="s">
        <v>7863</v>
      </c>
      <c r="C1976" s="79">
        <v>51</v>
      </c>
      <c r="D1976" s="79">
        <v>10</v>
      </c>
      <c r="E1976" s="88"/>
    </row>
    <row r="1977" spans="1:5" x14ac:dyDescent="0.2">
      <c r="A1977" s="79" t="s">
        <v>501</v>
      </c>
      <c r="B1977" s="79" t="s">
        <v>7864</v>
      </c>
      <c r="C1977" s="79">
        <v>48</v>
      </c>
      <c r="D1977" s="79">
        <v>20</v>
      </c>
      <c r="E1977" s="88"/>
    </row>
    <row r="1978" spans="1:5" x14ac:dyDescent="0.2">
      <c r="A1978" s="79" t="s">
        <v>502</v>
      </c>
      <c r="B1978" s="79" t="s">
        <v>7865</v>
      </c>
      <c r="C1978" s="79">
        <v>27</v>
      </c>
      <c r="D1978" s="79">
        <v>20</v>
      </c>
      <c r="E1978" s="88"/>
    </row>
    <row r="1979" spans="1:5" x14ac:dyDescent="0.2">
      <c r="A1979" s="79" t="s">
        <v>945</v>
      </c>
      <c r="B1979" s="79" t="s">
        <v>7866</v>
      </c>
      <c r="C1979" s="79">
        <v>39</v>
      </c>
      <c r="D1979" s="79">
        <v>3</v>
      </c>
      <c r="E1979" s="88"/>
    </row>
    <row r="1980" spans="1:5" x14ac:dyDescent="0.2">
      <c r="A1980" s="79" t="s">
        <v>946</v>
      </c>
      <c r="B1980" s="79" t="s">
        <v>7867</v>
      </c>
      <c r="C1980" s="79">
        <v>44</v>
      </c>
      <c r="D1980" s="79">
        <v>3</v>
      </c>
      <c r="E1980" s="88"/>
    </row>
    <row r="1981" spans="1:5" x14ac:dyDescent="0.2">
      <c r="A1981" s="79" t="s">
        <v>503</v>
      </c>
      <c r="B1981" s="79" t="s">
        <v>7868</v>
      </c>
      <c r="C1981" s="79">
        <v>44</v>
      </c>
      <c r="D1981" s="79">
        <v>5</v>
      </c>
      <c r="E1981" s="88"/>
    </row>
    <row r="1982" spans="1:5" x14ac:dyDescent="0.2">
      <c r="A1982" s="79" t="s">
        <v>504</v>
      </c>
      <c r="B1982" s="79" t="s">
        <v>7869</v>
      </c>
      <c r="C1982" s="79">
        <v>70</v>
      </c>
      <c r="D1982" s="79">
        <v>5</v>
      </c>
      <c r="E1982" s="88"/>
    </row>
    <row r="1983" spans="1:5" x14ac:dyDescent="0.2">
      <c r="A1983" s="79" t="s">
        <v>947</v>
      </c>
      <c r="B1983" s="79" t="s">
        <v>7870</v>
      </c>
      <c r="C1983" s="79">
        <v>17</v>
      </c>
      <c r="D1983" s="79">
        <v>3</v>
      </c>
      <c r="E1983" s="88"/>
    </row>
    <row r="1984" spans="1:5" x14ac:dyDescent="0.2">
      <c r="A1984" s="79" t="s">
        <v>948</v>
      </c>
      <c r="B1984" s="79" t="s">
        <v>7871</v>
      </c>
      <c r="C1984" s="79">
        <v>5</v>
      </c>
      <c r="D1984" s="79">
        <v>3</v>
      </c>
      <c r="E1984" s="88"/>
    </row>
    <row r="1985" spans="1:5" x14ac:dyDescent="0.2">
      <c r="A1985" s="79" t="s">
        <v>505</v>
      </c>
      <c r="B1985" s="79" t="s">
        <v>7872</v>
      </c>
      <c r="C1985" s="79">
        <v>44</v>
      </c>
      <c r="D1985" s="79">
        <v>2</v>
      </c>
      <c r="E1985" s="88"/>
    </row>
    <row r="1986" spans="1:5" x14ac:dyDescent="0.2">
      <c r="A1986" s="79" t="s">
        <v>506</v>
      </c>
      <c r="B1986" s="79" t="s">
        <v>7873</v>
      </c>
      <c r="C1986" s="79">
        <v>2</v>
      </c>
      <c r="D1986" s="79">
        <v>2</v>
      </c>
      <c r="E1986" s="88"/>
    </row>
    <row r="1987" spans="1:5" x14ac:dyDescent="0.2">
      <c r="A1987" s="79" t="s">
        <v>949</v>
      </c>
      <c r="B1987" s="79" t="s">
        <v>7874</v>
      </c>
      <c r="C1987" s="79">
        <v>10</v>
      </c>
      <c r="D1987" s="79">
        <v>0</v>
      </c>
      <c r="E1987" s="88"/>
    </row>
    <row r="1988" spans="1:5" x14ac:dyDescent="0.2">
      <c r="A1988" s="79" t="s">
        <v>950</v>
      </c>
      <c r="B1988" s="79" t="s">
        <v>7875</v>
      </c>
      <c r="C1988" s="79">
        <v>12</v>
      </c>
      <c r="D1988" s="79">
        <v>0</v>
      </c>
      <c r="E1988" s="88"/>
    </row>
    <row r="1989" spans="1:5" x14ac:dyDescent="0.2">
      <c r="A1989" s="79" t="s">
        <v>507</v>
      </c>
      <c r="B1989" s="79" t="s">
        <v>7876</v>
      </c>
      <c r="C1989" s="79">
        <v>46</v>
      </c>
      <c r="D1989" s="79">
        <v>0</v>
      </c>
      <c r="E1989" s="88"/>
    </row>
    <row r="1990" spans="1:5" x14ac:dyDescent="0.2">
      <c r="A1990" s="79" t="s">
        <v>508</v>
      </c>
      <c r="B1990" s="79" t="s">
        <v>7877</v>
      </c>
      <c r="C1990" s="79">
        <v>36</v>
      </c>
      <c r="D1990" s="79">
        <v>0</v>
      </c>
      <c r="E1990" s="88"/>
    </row>
    <row r="1991" spans="1:5" x14ac:dyDescent="0.2">
      <c r="A1991" s="79" t="s">
        <v>509</v>
      </c>
      <c r="B1991" s="79" t="s">
        <v>7878</v>
      </c>
      <c r="C1991" s="79">
        <v>10</v>
      </c>
      <c r="D1991" s="79">
        <v>0</v>
      </c>
      <c r="E1991" s="88"/>
    </row>
    <row r="1992" spans="1:5" x14ac:dyDescent="0.2">
      <c r="A1992" s="79" t="s">
        <v>510</v>
      </c>
      <c r="B1992" s="79" t="s">
        <v>7879</v>
      </c>
      <c r="C1992" s="79">
        <v>27</v>
      </c>
      <c r="D1992" s="79">
        <v>0</v>
      </c>
      <c r="E1992" s="88"/>
    </row>
    <row r="1993" spans="1:5" x14ac:dyDescent="0.2">
      <c r="A1993" s="79" t="s">
        <v>511</v>
      </c>
      <c r="B1993" s="79" t="s">
        <v>7880</v>
      </c>
      <c r="C1993" s="79">
        <v>26</v>
      </c>
      <c r="D1993" s="79">
        <v>0</v>
      </c>
      <c r="E1993" s="88"/>
    </row>
    <row r="1994" spans="1:5" x14ac:dyDescent="0.2">
      <c r="A1994" s="79" t="s">
        <v>7881</v>
      </c>
      <c r="B1994" s="79" t="s">
        <v>3584</v>
      </c>
      <c r="C1994" s="79">
        <v>20</v>
      </c>
      <c r="D1994" s="79">
        <v>5</v>
      </c>
      <c r="E1994" s="88"/>
    </row>
    <row r="1995" spans="1:5" x14ac:dyDescent="0.2">
      <c r="A1995" s="79" t="s">
        <v>7882</v>
      </c>
      <c r="B1995" s="79" t="s">
        <v>3585</v>
      </c>
      <c r="C1995" s="79">
        <v>21</v>
      </c>
      <c r="D1995" s="79">
        <v>10</v>
      </c>
      <c r="E1995" s="88"/>
    </row>
    <row r="1996" spans="1:5" x14ac:dyDescent="0.2">
      <c r="A1996" s="79" t="s">
        <v>577</v>
      </c>
      <c r="B1996" s="79" t="s">
        <v>7883</v>
      </c>
      <c r="C1996" s="79">
        <v>63</v>
      </c>
      <c r="D1996" s="79">
        <v>5</v>
      </c>
      <c r="E1996" s="88"/>
    </row>
    <row r="1997" spans="1:5" x14ac:dyDescent="0.2">
      <c r="A1997" s="79" t="s">
        <v>578</v>
      </c>
      <c r="B1997" s="79" t="s">
        <v>7884</v>
      </c>
      <c r="C1997" s="79">
        <v>60</v>
      </c>
      <c r="D1997" s="79">
        <v>10</v>
      </c>
      <c r="E1997" s="88"/>
    </row>
    <row r="1998" spans="1:5" x14ac:dyDescent="0.2">
      <c r="A1998" s="79" t="s">
        <v>579</v>
      </c>
      <c r="B1998" s="79" t="s">
        <v>7885</v>
      </c>
      <c r="C1998" s="79">
        <v>84</v>
      </c>
      <c r="D1998" s="79">
        <v>10</v>
      </c>
      <c r="E1998" s="88"/>
    </row>
    <row r="1999" spans="1:5" x14ac:dyDescent="0.2">
      <c r="A1999" s="79" t="s">
        <v>580</v>
      </c>
      <c r="B1999" s="79" t="s">
        <v>7886</v>
      </c>
      <c r="C1999" s="79">
        <v>60</v>
      </c>
      <c r="D1999" s="79">
        <v>10</v>
      </c>
      <c r="E1999" s="88"/>
    </row>
    <row r="2000" spans="1:5" x14ac:dyDescent="0.2">
      <c r="A2000" s="79" t="s">
        <v>581</v>
      </c>
      <c r="B2000" s="79" t="s">
        <v>7887</v>
      </c>
      <c r="C2000" s="79">
        <v>15</v>
      </c>
      <c r="D2000" s="79">
        <v>10</v>
      </c>
      <c r="E2000" s="88"/>
    </row>
    <row r="2001" spans="1:5" x14ac:dyDescent="0.2">
      <c r="A2001" s="79" t="s">
        <v>582</v>
      </c>
      <c r="B2001" s="79" t="s">
        <v>7888</v>
      </c>
      <c r="C2001" s="79">
        <v>104</v>
      </c>
      <c r="D2001" s="79">
        <v>20</v>
      </c>
      <c r="E2001" s="88"/>
    </row>
    <row r="2002" spans="1:5" x14ac:dyDescent="0.2">
      <c r="A2002" s="79" t="s">
        <v>583</v>
      </c>
      <c r="B2002" s="79" t="s">
        <v>7889</v>
      </c>
      <c r="C2002" s="79">
        <v>51</v>
      </c>
      <c r="D2002" s="79">
        <v>30</v>
      </c>
      <c r="E2002" s="88"/>
    </row>
    <row r="2003" spans="1:5" x14ac:dyDescent="0.2">
      <c r="A2003" s="79" t="s">
        <v>584</v>
      </c>
      <c r="B2003" s="79" t="s">
        <v>7890</v>
      </c>
      <c r="C2003" s="79">
        <v>7</v>
      </c>
      <c r="D2003" s="79">
        <v>3</v>
      </c>
      <c r="E2003" s="88"/>
    </row>
    <row r="2004" spans="1:5" x14ac:dyDescent="0.2">
      <c r="A2004" s="79" t="s">
        <v>7891</v>
      </c>
      <c r="B2004" s="79" t="s">
        <v>7892</v>
      </c>
      <c r="C2004" s="79">
        <v>55</v>
      </c>
      <c r="D2004" s="79">
        <v>3</v>
      </c>
      <c r="E2004" s="88"/>
    </row>
    <row r="2005" spans="1:5" x14ac:dyDescent="0.2">
      <c r="A2005" s="79" t="s">
        <v>7893</v>
      </c>
      <c r="B2005" s="79" t="s">
        <v>7894</v>
      </c>
      <c r="C2005" s="79">
        <v>74</v>
      </c>
      <c r="D2005" s="79">
        <v>40</v>
      </c>
      <c r="E2005" s="88"/>
    </row>
    <row r="2006" spans="1:5" x14ac:dyDescent="0.2">
      <c r="A2006" s="79" t="s">
        <v>7895</v>
      </c>
      <c r="B2006" s="79" t="s">
        <v>7896</v>
      </c>
      <c r="C2006" s="79">
        <v>107</v>
      </c>
      <c r="D2006" s="79">
        <v>40</v>
      </c>
      <c r="E2006" s="88"/>
    </row>
    <row r="2007" spans="1:5" x14ac:dyDescent="0.2">
      <c r="A2007" s="79" t="s">
        <v>7897</v>
      </c>
      <c r="B2007" s="79" t="s">
        <v>7898</v>
      </c>
      <c r="C2007" s="79">
        <v>62</v>
      </c>
      <c r="D2007" s="79">
        <v>10</v>
      </c>
      <c r="E2007" s="88"/>
    </row>
    <row r="2008" spans="1:5" x14ac:dyDescent="0.2">
      <c r="A2008" s="79" t="s">
        <v>4593</v>
      </c>
      <c r="B2008" s="79" t="s">
        <v>7899</v>
      </c>
      <c r="C2008" s="79">
        <v>12</v>
      </c>
      <c r="D2008" s="79">
        <v>2</v>
      </c>
      <c r="E2008" s="88"/>
    </row>
    <row r="2009" spans="1:5" x14ac:dyDescent="0.2">
      <c r="A2009" s="79" t="s">
        <v>7900</v>
      </c>
      <c r="B2009" s="79" t="s">
        <v>7901</v>
      </c>
      <c r="C2009" s="79">
        <v>0</v>
      </c>
      <c r="D2009" s="79">
        <v>0</v>
      </c>
      <c r="E2009" s="88"/>
    </row>
    <row r="2010" spans="1:5" x14ac:dyDescent="0.2">
      <c r="A2010" s="79" t="s">
        <v>4594</v>
      </c>
      <c r="B2010" s="79" t="s">
        <v>7902</v>
      </c>
      <c r="C2010" s="79">
        <v>11</v>
      </c>
      <c r="D2010" s="79">
        <v>0</v>
      </c>
      <c r="E2010" s="88"/>
    </row>
    <row r="2011" spans="1:5" x14ac:dyDescent="0.2">
      <c r="A2011" s="79" t="s">
        <v>512</v>
      </c>
      <c r="B2011" s="79" t="s">
        <v>7903</v>
      </c>
      <c r="C2011" s="79">
        <v>47</v>
      </c>
      <c r="D2011" s="79">
        <v>10</v>
      </c>
      <c r="E2011" s="88"/>
    </row>
    <row r="2012" spans="1:5" x14ac:dyDescent="0.2">
      <c r="A2012" s="79" t="s">
        <v>513</v>
      </c>
      <c r="B2012" s="79" t="s">
        <v>7904</v>
      </c>
      <c r="C2012" s="79">
        <v>196</v>
      </c>
      <c r="D2012" s="79">
        <v>20</v>
      </c>
      <c r="E2012" s="88"/>
    </row>
    <row r="2013" spans="1:5" x14ac:dyDescent="0.2">
      <c r="A2013" s="79" t="s">
        <v>514</v>
      </c>
      <c r="B2013" s="79" t="s">
        <v>7905</v>
      </c>
      <c r="C2013" s="79">
        <v>78</v>
      </c>
      <c r="D2013" s="79">
        <v>10</v>
      </c>
      <c r="E2013" s="88"/>
    </row>
    <row r="2014" spans="1:5" x14ac:dyDescent="0.2">
      <c r="A2014" s="79" t="s">
        <v>515</v>
      </c>
      <c r="B2014" s="79" t="s">
        <v>7906</v>
      </c>
      <c r="C2014" s="79">
        <v>105</v>
      </c>
      <c r="D2014" s="79">
        <v>30</v>
      </c>
      <c r="E2014" s="88"/>
    </row>
    <row r="2015" spans="1:5" x14ac:dyDescent="0.2">
      <c r="A2015" s="79" t="s">
        <v>516</v>
      </c>
      <c r="B2015" s="79" t="s">
        <v>7907</v>
      </c>
      <c r="C2015" s="79">
        <v>40</v>
      </c>
      <c r="D2015" s="79">
        <v>10</v>
      </c>
      <c r="E2015" s="88"/>
    </row>
    <row r="2016" spans="1:5" x14ac:dyDescent="0.2">
      <c r="A2016" s="79" t="s">
        <v>517</v>
      </c>
      <c r="B2016" s="79" t="s">
        <v>7908</v>
      </c>
      <c r="C2016" s="79">
        <v>127</v>
      </c>
      <c r="D2016" s="79">
        <v>30</v>
      </c>
      <c r="E2016" s="88"/>
    </row>
    <row r="2017" spans="1:5" x14ac:dyDescent="0.2">
      <c r="A2017" s="79" t="s">
        <v>7909</v>
      </c>
      <c r="B2017" s="79" t="s">
        <v>7910</v>
      </c>
      <c r="C2017" s="79">
        <v>110</v>
      </c>
      <c r="D2017" s="79">
        <v>60</v>
      </c>
      <c r="E2017" s="88"/>
    </row>
    <row r="2018" spans="1:5" x14ac:dyDescent="0.2">
      <c r="A2018" s="79" t="s">
        <v>7911</v>
      </c>
      <c r="B2018" s="79" t="s">
        <v>7912</v>
      </c>
      <c r="C2018" s="79">
        <v>64</v>
      </c>
      <c r="D2018" s="79">
        <v>25</v>
      </c>
      <c r="E2018" s="88"/>
    </row>
    <row r="2019" spans="1:5" x14ac:dyDescent="0.2">
      <c r="A2019" s="79" t="s">
        <v>7913</v>
      </c>
      <c r="B2019" s="79" t="s">
        <v>7914</v>
      </c>
      <c r="C2019" s="79">
        <v>24</v>
      </c>
      <c r="D2019" s="79">
        <v>4</v>
      </c>
      <c r="E2019" s="88"/>
    </row>
    <row r="2020" spans="1:5" x14ac:dyDescent="0.2">
      <c r="A2020" s="79" t="s">
        <v>7915</v>
      </c>
      <c r="B2020" s="79" t="s">
        <v>3586</v>
      </c>
      <c r="C2020" s="79">
        <v>10</v>
      </c>
      <c r="D2020" s="79">
        <v>5</v>
      </c>
      <c r="E2020" s="88"/>
    </row>
    <row r="2021" spans="1:5" x14ac:dyDescent="0.2">
      <c r="A2021" s="79" t="s">
        <v>7916</v>
      </c>
      <c r="B2021" s="79" t="s">
        <v>3587</v>
      </c>
      <c r="C2021" s="79">
        <v>29</v>
      </c>
      <c r="D2021" s="79">
        <v>4</v>
      </c>
      <c r="E2021" s="88"/>
    </row>
    <row r="2022" spans="1:5" x14ac:dyDescent="0.2">
      <c r="A2022" s="79" t="s">
        <v>7917</v>
      </c>
      <c r="B2022" s="79" t="s">
        <v>7918</v>
      </c>
      <c r="C2022" s="79">
        <v>0</v>
      </c>
      <c r="D2022" s="79">
        <v>0</v>
      </c>
      <c r="E2022" s="88"/>
    </row>
    <row r="2023" spans="1:5" x14ac:dyDescent="0.2">
      <c r="A2023" s="79" t="s">
        <v>7919</v>
      </c>
      <c r="B2023" s="79" t="s">
        <v>7920</v>
      </c>
      <c r="C2023" s="79">
        <v>3</v>
      </c>
      <c r="D2023" s="79">
        <v>0</v>
      </c>
      <c r="E2023" s="88"/>
    </row>
    <row r="2024" spans="1:5" x14ac:dyDescent="0.2">
      <c r="A2024" s="79" t="s">
        <v>7921</v>
      </c>
      <c r="B2024" s="79" t="s">
        <v>3588</v>
      </c>
      <c r="C2024" s="79">
        <v>10</v>
      </c>
      <c r="D2024" s="79">
        <v>5</v>
      </c>
      <c r="E2024" s="88"/>
    </row>
    <row r="2025" spans="1:5" x14ac:dyDescent="0.2">
      <c r="A2025" s="79" t="s">
        <v>519</v>
      </c>
      <c r="B2025" s="79" t="s">
        <v>7922</v>
      </c>
      <c r="C2025" s="79">
        <v>12</v>
      </c>
      <c r="D2025" s="79">
        <v>15</v>
      </c>
      <c r="E2025" s="88"/>
    </row>
    <row r="2026" spans="1:5" x14ac:dyDescent="0.2">
      <c r="A2026" s="79" t="s">
        <v>951</v>
      </c>
      <c r="B2026" s="79" t="s">
        <v>7923</v>
      </c>
      <c r="C2026" s="79">
        <v>33</v>
      </c>
      <c r="D2026" s="79">
        <v>60</v>
      </c>
      <c r="E2026" s="88"/>
    </row>
    <row r="2027" spans="1:5" x14ac:dyDescent="0.2">
      <c r="A2027" s="79" t="s">
        <v>520</v>
      </c>
      <c r="B2027" s="79" t="s">
        <v>7924</v>
      </c>
      <c r="C2027" s="79">
        <v>35</v>
      </c>
      <c r="D2027" s="79">
        <v>15</v>
      </c>
      <c r="E2027" s="88"/>
    </row>
    <row r="2028" spans="1:5" x14ac:dyDescent="0.2">
      <c r="A2028" s="79" t="s">
        <v>952</v>
      </c>
      <c r="B2028" s="79" t="s">
        <v>7925</v>
      </c>
      <c r="C2028" s="79">
        <v>158</v>
      </c>
      <c r="D2028" s="79">
        <v>100</v>
      </c>
      <c r="E2028" s="88"/>
    </row>
    <row r="2029" spans="1:5" x14ac:dyDescent="0.2">
      <c r="A2029" s="79" t="s">
        <v>521</v>
      </c>
      <c r="B2029" s="79" t="s">
        <v>7926</v>
      </c>
      <c r="C2029" s="79">
        <v>24</v>
      </c>
      <c r="D2029" s="79">
        <v>15</v>
      </c>
      <c r="E2029" s="88"/>
    </row>
    <row r="2030" spans="1:5" x14ac:dyDescent="0.2">
      <c r="A2030" s="79" t="s">
        <v>953</v>
      </c>
      <c r="B2030" s="79" t="s">
        <v>7927</v>
      </c>
      <c r="C2030" s="79">
        <v>49</v>
      </c>
      <c r="D2030" s="79">
        <v>100</v>
      </c>
      <c r="E2030" s="88"/>
    </row>
    <row r="2031" spans="1:5" x14ac:dyDescent="0.2">
      <c r="A2031" s="79" t="s">
        <v>522</v>
      </c>
      <c r="B2031" s="79" t="s">
        <v>7928</v>
      </c>
      <c r="C2031" s="79">
        <v>15</v>
      </c>
      <c r="D2031" s="79">
        <v>20</v>
      </c>
      <c r="E2031" s="88"/>
    </row>
    <row r="2032" spans="1:5" x14ac:dyDescent="0.2">
      <c r="A2032" s="79" t="s">
        <v>954</v>
      </c>
      <c r="B2032" s="79" t="s">
        <v>7929</v>
      </c>
      <c r="C2032" s="79">
        <v>33</v>
      </c>
      <c r="D2032" s="79">
        <v>100</v>
      </c>
      <c r="E2032" s="88"/>
    </row>
    <row r="2033" spans="1:5" x14ac:dyDescent="0.2">
      <c r="A2033" s="79" t="s">
        <v>523</v>
      </c>
      <c r="B2033" s="79" t="s">
        <v>7930</v>
      </c>
      <c r="C2033" s="79">
        <v>42</v>
      </c>
      <c r="D2033" s="79">
        <v>15</v>
      </c>
      <c r="E2033" s="88"/>
    </row>
    <row r="2034" spans="1:5" x14ac:dyDescent="0.2">
      <c r="A2034" s="79" t="s">
        <v>955</v>
      </c>
      <c r="B2034" s="79" t="s">
        <v>7931</v>
      </c>
      <c r="C2034" s="79">
        <v>175</v>
      </c>
      <c r="D2034" s="79">
        <v>80</v>
      </c>
      <c r="E2034" s="88"/>
    </row>
    <row r="2035" spans="1:5" x14ac:dyDescent="0.2">
      <c r="A2035" s="79" t="s">
        <v>524</v>
      </c>
      <c r="B2035" s="79" t="s">
        <v>7932</v>
      </c>
      <c r="C2035" s="79">
        <v>38</v>
      </c>
      <c r="D2035" s="79">
        <v>20</v>
      </c>
      <c r="E2035" s="88"/>
    </row>
    <row r="2036" spans="1:5" x14ac:dyDescent="0.2">
      <c r="A2036" s="79" t="s">
        <v>956</v>
      </c>
      <c r="B2036" s="79" t="s">
        <v>7933</v>
      </c>
      <c r="C2036" s="79">
        <v>122</v>
      </c>
      <c r="D2036" s="79">
        <v>50</v>
      </c>
      <c r="E2036" s="88"/>
    </row>
    <row r="2037" spans="1:5" x14ac:dyDescent="0.2">
      <c r="A2037" s="79" t="s">
        <v>525</v>
      </c>
      <c r="B2037" s="79" t="s">
        <v>7934</v>
      </c>
      <c r="C2037" s="79">
        <v>26</v>
      </c>
      <c r="D2037" s="79">
        <v>20</v>
      </c>
      <c r="E2037" s="88"/>
    </row>
    <row r="2038" spans="1:5" x14ac:dyDescent="0.2">
      <c r="A2038" s="79" t="s">
        <v>526</v>
      </c>
      <c r="B2038" s="79" t="s">
        <v>7935</v>
      </c>
      <c r="C2038" s="79">
        <v>55</v>
      </c>
      <c r="D2038" s="79">
        <v>40</v>
      </c>
      <c r="E2038" s="88"/>
    </row>
    <row r="2039" spans="1:5" x14ac:dyDescent="0.2">
      <c r="A2039" s="79" t="s">
        <v>4595</v>
      </c>
      <c r="B2039" s="79" t="s">
        <v>7936</v>
      </c>
      <c r="C2039" s="79">
        <v>0</v>
      </c>
      <c r="D2039" s="79">
        <v>30</v>
      </c>
      <c r="E2039" s="88"/>
    </row>
    <row r="2040" spans="1:5" x14ac:dyDescent="0.2">
      <c r="A2040" s="79" t="s">
        <v>4596</v>
      </c>
      <c r="B2040" s="79" t="s">
        <v>7937</v>
      </c>
      <c r="C2040" s="79">
        <v>0</v>
      </c>
      <c r="D2040" s="79">
        <v>30</v>
      </c>
      <c r="E2040" s="88"/>
    </row>
    <row r="2041" spans="1:5" x14ac:dyDescent="0.2">
      <c r="A2041" s="79" t="s">
        <v>4597</v>
      </c>
      <c r="B2041" s="79" t="s">
        <v>7938</v>
      </c>
      <c r="C2041" s="79">
        <v>0</v>
      </c>
      <c r="D2041" s="79">
        <v>30</v>
      </c>
      <c r="E2041" s="88"/>
    </row>
    <row r="2042" spans="1:5" x14ac:dyDescent="0.2">
      <c r="A2042" s="79" t="s">
        <v>16130</v>
      </c>
      <c r="B2042" s="79" t="s">
        <v>16131</v>
      </c>
      <c r="C2042" s="79">
        <v>24</v>
      </c>
      <c r="D2042" s="79">
        <v>5</v>
      </c>
      <c r="E2042" s="88"/>
    </row>
    <row r="2043" spans="1:5" x14ac:dyDescent="0.2">
      <c r="A2043" s="79" t="s">
        <v>7939</v>
      </c>
      <c r="B2043" s="79" t="s">
        <v>7940</v>
      </c>
      <c r="C2043" s="79">
        <v>0</v>
      </c>
      <c r="D2043" s="79">
        <v>0</v>
      </c>
      <c r="E2043" s="88"/>
    </row>
    <row r="2044" spans="1:5" x14ac:dyDescent="0.2">
      <c r="A2044" s="79" t="s">
        <v>7941</v>
      </c>
      <c r="B2044" s="79" t="s">
        <v>7942</v>
      </c>
      <c r="C2044" s="79">
        <v>31</v>
      </c>
      <c r="D2044" s="79">
        <v>2</v>
      </c>
      <c r="E2044" s="88"/>
    </row>
    <row r="2045" spans="1:5" x14ac:dyDescent="0.2">
      <c r="A2045" s="79" t="s">
        <v>7943</v>
      </c>
      <c r="B2045" s="79" t="s">
        <v>4598</v>
      </c>
      <c r="C2045" s="79">
        <v>9</v>
      </c>
      <c r="D2045" s="79">
        <v>2</v>
      </c>
      <c r="E2045" s="88"/>
    </row>
    <row r="2046" spans="1:5" x14ac:dyDescent="0.2">
      <c r="A2046" s="79" t="s">
        <v>7944</v>
      </c>
      <c r="B2046" s="79" t="s">
        <v>4599</v>
      </c>
      <c r="C2046" s="79">
        <v>51</v>
      </c>
      <c r="D2046" s="79">
        <v>20</v>
      </c>
      <c r="E2046" s="88"/>
    </row>
    <row r="2047" spans="1:5" x14ac:dyDescent="0.2">
      <c r="A2047" s="79" t="s">
        <v>7945</v>
      </c>
      <c r="B2047" s="79" t="s">
        <v>4600</v>
      </c>
      <c r="C2047" s="79">
        <v>33</v>
      </c>
      <c r="D2047" s="79">
        <v>10</v>
      </c>
      <c r="E2047" s="88"/>
    </row>
    <row r="2048" spans="1:5" x14ac:dyDescent="0.2">
      <c r="A2048" s="79" t="s">
        <v>4601</v>
      </c>
      <c r="B2048" s="79" t="s">
        <v>7946</v>
      </c>
      <c r="C2048" s="79">
        <v>14</v>
      </c>
      <c r="D2048" s="79">
        <v>5</v>
      </c>
      <c r="E2048" s="88"/>
    </row>
    <row r="2049" spans="1:5" x14ac:dyDescent="0.2">
      <c r="A2049" s="79" t="s">
        <v>7947</v>
      </c>
      <c r="B2049" s="79" t="s">
        <v>7948</v>
      </c>
      <c r="C2049" s="79">
        <v>6</v>
      </c>
      <c r="D2049" s="79">
        <v>2</v>
      </c>
      <c r="E2049" s="88"/>
    </row>
    <row r="2050" spans="1:5" x14ac:dyDescent="0.2">
      <c r="A2050" s="79" t="s">
        <v>7949</v>
      </c>
      <c r="B2050" s="79" t="s">
        <v>7950</v>
      </c>
      <c r="C2050" s="79">
        <v>3</v>
      </c>
      <c r="D2050" s="79">
        <v>3</v>
      </c>
      <c r="E2050" s="88"/>
    </row>
    <row r="2051" spans="1:5" x14ac:dyDescent="0.2">
      <c r="A2051" s="79" t="s">
        <v>7951</v>
      </c>
      <c r="B2051" s="79" t="s">
        <v>7952</v>
      </c>
      <c r="C2051" s="79">
        <v>10</v>
      </c>
      <c r="D2051" s="79">
        <v>3</v>
      </c>
      <c r="E2051" s="88"/>
    </row>
    <row r="2052" spans="1:5" x14ac:dyDescent="0.2">
      <c r="A2052" s="79" t="s">
        <v>4602</v>
      </c>
      <c r="B2052" s="79" t="s">
        <v>4603</v>
      </c>
      <c r="C2052" s="79">
        <v>14</v>
      </c>
      <c r="D2052" s="79">
        <v>15</v>
      </c>
      <c r="E2052" s="88"/>
    </row>
    <row r="2053" spans="1:5" x14ac:dyDescent="0.2">
      <c r="A2053" s="79" t="s">
        <v>7953</v>
      </c>
      <c r="B2053" s="79" t="s">
        <v>7954</v>
      </c>
      <c r="C2053" s="79">
        <v>6</v>
      </c>
      <c r="D2053" s="79">
        <v>5</v>
      </c>
      <c r="E2053" s="88"/>
    </row>
    <row r="2054" spans="1:5" x14ac:dyDescent="0.2">
      <c r="A2054" s="79" t="s">
        <v>7955</v>
      </c>
      <c r="B2054" s="79" t="s">
        <v>7956</v>
      </c>
      <c r="C2054" s="79">
        <v>12</v>
      </c>
      <c r="D2054" s="79">
        <v>3</v>
      </c>
      <c r="E2054" s="88"/>
    </row>
    <row r="2055" spans="1:5" x14ac:dyDescent="0.2">
      <c r="A2055" s="79" t="s">
        <v>7957</v>
      </c>
      <c r="B2055" s="79" t="s">
        <v>7958</v>
      </c>
      <c r="C2055" s="79">
        <v>19</v>
      </c>
      <c r="D2055" s="79">
        <v>5</v>
      </c>
      <c r="E2055" s="88"/>
    </row>
    <row r="2056" spans="1:5" x14ac:dyDescent="0.2">
      <c r="A2056" s="79" t="s">
        <v>4604</v>
      </c>
      <c r="B2056" s="79" t="s">
        <v>7959</v>
      </c>
      <c r="C2056" s="79">
        <v>48</v>
      </c>
      <c r="D2056" s="79">
        <v>45</v>
      </c>
      <c r="E2056" s="88"/>
    </row>
    <row r="2057" spans="1:5" x14ac:dyDescent="0.2">
      <c r="A2057" s="79" t="s">
        <v>7960</v>
      </c>
      <c r="B2057" s="79" t="s">
        <v>7961</v>
      </c>
      <c r="C2057" s="79">
        <v>31</v>
      </c>
      <c r="D2057" s="79">
        <v>10</v>
      </c>
      <c r="E2057" s="88"/>
    </row>
    <row r="2058" spans="1:5" x14ac:dyDescent="0.2">
      <c r="A2058" s="79" t="s">
        <v>7962</v>
      </c>
      <c r="B2058" s="79" t="s">
        <v>7963</v>
      </c>
      <c r="C2058" s="79">
        <v>8</v>
      </c>
      <c r="D2058" s="79">
        <v>5</v>
      </c>
      <c r="E2058" s="88"/>
    </row>
    <row r="2059" spans="1:5" x14ac:dyDescent="0.2">
      <c r="A2059" s="79" t="s">
        <v>7964</v>
      </c>
      <c r="B2059" s="79" t="s">
        <v>7965</v>
      </c>
      <c r="C2059" s="79">
        <v>4</v>
      </c>
      <c r="D2059" s="79">
        <v>5</v>
      </c>
      <c r="E2059" s="88"/>
    </row>
    <row r="2060" spans="1:5" x14ac:dyDescent="0.2">
      <c r="A2060" s="79" t="s">
        <v>4605</v>
      </c>
      <c r="B2060" s="79" t="s">
        <v>7966</v>
      </c>
      <c r="C2060" s="79">
        <v>55</v>
      </c>
      <c r="D2060" s="79">
        <v>75</v>
      </c>
      <c r="E2060" s="88"/>
    </row>
    <row r="2061" spans="1:5" x14ac:dyDescent="0.2">
      <c r="A2061" s="79" t="s">
        <v>7967</v>
      </c>
      <c r="B2061" s="79" t="s">
        <v>7968</v>
      </c>
      <c r="C2061" s="79">
        <v>28</v>
      </c>
      <c r="D2061" s="79">
        <v>20</v>
      </c>
      <c r="E2061" s="88"/>
    </row>
    <row r="2062" spans="1:5" x14ac:dyDescent="0.2">
      <c r="A2062" s="79" t="s">
        <v>7969</v>
      </c>
      <c r="B2062" s="79" t="s">
        <v>7970</v>
      </c>
      <c r="C2062" s="79">
        <v>15</v>
      </c>
      <c r="D2062" s="79">
        <v>8</v>
      </c>
      <c r="E2062" s="88"/>
    </row>
    <row r="2063" spans="1:5" x14ac:dyDescent="0.2">
      <c r="A2063" s="79" t="s">
        <v>7971</v>
      </c>
      <c r="B2063" s="79" t="s">
        <v>7972</v>
      </c>
      <c r="C2063" s="79">
        <v>25</v>
      </c>
      <c r="D2063" s="79">
        <v>8</v>
      </c>
      <c r="E2063" s="88"/>
    </row>
    <row r="2064" spans="1:5" x14ac:dyDescent="0.2">
      <c r="A2064" s="79" t="s">
        <v>4606</v>
      </c>
      <c r="B2064" s="79" t="s">
        <v>7973</v>
      </c>
      <c r="C2064" s="79">
        <v>182</v>
      </c>
      <c r="D2064" s="79">
        <v>100</v>
      </c>
      <c r="E2064" s="88"/>
    </row>
    <row r="2065" spans="1:5" x14ac:dyDescent="0.2">
      <c r="A2065" s="79" t="s">
        <v>7974</v>
      </c>
      <c r="B2065" s="79" t="s">
        <v>7975</v>
      </c>
      <c r="C2065" s="79">
        <v>47</v>
      </c>
      <c r="D2065" s="79">
        <v>40</v>
      </c>
      <c r="E2065" s="88"/>
    </row>
    <row r="2066" spans="1:5" x14ac:dyDescent="0.2">
      <c r="A2066" s="79" t="s">
        <v>7976</v>
      </c>
      <c r="B2066" s="79" t="s">
        <v>7977</v>
      </c>
      <c r="C2066" s="79">
        <v>2</v>
      </c>
      <c r="D2066" s="79">
        <v>15</v>
      </c>
      <c r="E2066" s="88"/>
    </row>
    <row r="2067" spans="1:5" x14ac:dyDescent="0.2">
      <c r="A2067" s="79" t="s">
        <v>7978</v>
      </c>
      <c r="B2067" s="79" t="s">
        <v>7979</v>
      </c>
      <c r="C2067" s="79">
        <v>6</v>
      </c>
      <c r="D2067" s="79">
        <v>5</v>
      </c>
      <c r="E2067" s="88"/>
    </row>
    <row r="2068" spans="1:5" x14ac:dyDescent="0.2">
      <c r="A2068" s="79" t="s">
        <v>4607</v>
      </c>
      <c r="B2068" s="79" t="s">
        <v>7980</v>
      </c>
      <c r="C2068" s="79">
        <v>84</v>
      </c>
      <c r="D2068" s="79">
        <v>70</v>
      </c>
      <c r="E2068" s="88"/>
    </row>
    <row r="2069" spans="1:5" x14ac:dyDescent="0.2">
      <c r="A2069" s="79" t="s">
        <v>7981</v>
      </c>
      <c r="B2069" s="79" t="s">
        <v>7982</v>
      </c>
      <c r="C2069" s="79">
        <v>14</v>
      </c>
      <c r="D2069" s="79">
        <v>20</v>
      </c>
      <c r="E2069" s="88"/>
    </row>
    <row r="2070" spans="1:5" x14ac:dyDescent="0.2">
      <c r="A2070" s="79" t="s">
        <v>7983</v>
      </c>
      <c r="B2070" s="79" t="s">
        <v>7984</v>
      </c>
      <c r="C2070" s="79">
        <v>21</v>
      </c>
      <c r="D2070" s="79">
        <v>15</v>
      </c>
      <c r="E2070" s="88"/>
    </row>
    <row r="2071" spans="1:5" x14ac:dyDescent="0.2">
      <c r="A2071" s="79" t="s">
        <v>7985</v>
      </c>
      <c r="B2071" s="79" t="s">
        <v>7986</v>
      </c>
      <c r="C2071" s="79">
        <v>12</v>
      </c>
      <c r="D2071" s="79">
        <v>7</v>
      </c>
      <c r="E2071" s="88"/>
    </row>
    <row r="2072" spans="1:5" x14ac:dyDescent="0.2">
      <c r="A2072" s="79" t="s">
        <v>4608</v>
      </c>
      <c r="B2072" s="79" t="s">
        <v>7987</v>
      </c>
      <c r="C2072" s="79">
        <v>135</v>
      </c>
      <c r="D2072" s="79">
        <v>100</v>
      </c>
      <c r="E2072" s="88"/>
    </row>
    <row r="2073" spans="1:5" x14ac:dyDescent="0.2">
      <c r="A2073" s="79" t="s">
        <v>7988</v>
      </c>
      <c r="B2073" s="79" t="s">
        <v>7989</v>
      </c>
      <c r="C2073" s="79">
        <v>8</v>
      </c>
      <c r="D2073" s="79">
        <v>35</v>
      </c>
      <c r="E2073" s="88"/>
    </row>
    <row r="2074" spans="1:5" x14ac:dyDescent="0.2">
      <c r="A2074" s="79" t="s">
        <v>7990</v>
      </c>
      <c r="B2074" s="79" t="s">
        <v>7991</v>
      </c>
      <c r="C2074" s="79">
        <v>15</v>
      </c>
      <c r="D2074" s="79">
        <v>10</v>
      </c>
      <c r="E2074" s="88"/>
    </row>
    <row r="2075" spans="1:5" x14ac:dyDescent="0.2">
      <c r="A2075" s="79" t="s">
        <v>7992</v>
      </c>
      <c r="B2075" s="79" t="s">
        <v>7993</v>
      </c>
      <c r="C2075" s="79">
        <v>15</v>
      </c>
      <c r="D2075" s="79">
        <v>3</v>
      </c>
      <c r="E2075" s="88"/>
    </row>
    <row r="2076" spans="1:5" x14ac:dyDescent="0.2">
      <c r="A2076" s="79" t="s">
        <v>4609</v>
      </c>
      <c r="B2076" s="79" t="s">
        <v>7994</v>
      </c>
      <c r="C2076" s="79">
        <v>44</v>
      </c>
      <c r="D2076" s="79">
        <v>35</v>
      </c>
      <c r="E2076" s="88"/>
    </row>
    <row r="2077" spans="1:5" x14ac:dyDescent="0.2">
      <c r="A2077" s="79" t="s">
        <v>7995</v>
      </c>
      <c r="B2077" s="79" t="s">
        <v>7996</v>
      </c>
      <c r="C2077" s="79">
        <v>16</v>
      </c>
      <c r="D2077" s="79">
        <v>10</v>
      </c>
      <c r="E2077" s="88"/>
    </row>
    <row r="2078" spans="1:5" x14ac:dyDescent="0.2">
      <c r="A2078" s="79" t="s">
        <v>7997</v>
      </c>
      <c r="B2078" s="79" t="s">
        <v>7998</v>
      </c>
      <c r="C2078" s="79">
        <v>33</v>
      </c>
      <c r="D2078" s="79">
        <v>5</v>
      </c>
      <c r="E2078" s="88"/>
    </row>
    <row r="2079" spans="1:5" x14ac:dyDescent="0.2">
      <c r="A2079" s="79" t="s">
        <v>7999</v>
      </c>
      <c r="B2079" s="79" t="s">
        <v>8000</v>
      </c>
      <c r="C2079" s="79">
        <v>7</v>
      </c>
      <c r="D2079" s="79">
        <v>8</v>
      </c>
      <c r="E2079" s="88"/>
    </row>
    <row r="2080" spans="1:5" x14ac:dyDescent="0.2">
      <c r="A2080" s="79" t="s">
        <v>4610</v>
      </c>
      <c r="B2080" s="79" t="s">
        <v>8001</v>
      </c>
      <c r="C2080" s="79">
        <v>130</v>
      </c>
      <c r="D2080" s="79">
        <v>80</v>
      </c>
      <c r="E2080" s="88"/>
    </row>
    <row r="2081" spans="1:5" x14ac:dyDescent="0.2">
      <c r="A2081" s="79" t="s">
        <v>8002</v>
      </c>
      <c r="B2081" s="79" t="s">
        <v>8003</v>
      </c>
      <c r="C2081" s="79">
        <v>47</v>
      </c>
      <c r="D2081" s="79">
        <v>35</v>
      </c>
      <c r="E2081" s="88"/>
    </row>
    <row r="2082" spans="1:5" x14ac:dyDescent="0.2">
      <c r="A2082" s="79" t="s">
        <v>8004</v>
      </c>
      <c r="B2082" s="79" t="s">
        <v>8005</v>
      </c>
      <c r="C2082" s="79">
        <v>17</v>
      </c>
      <c r="D2082" s="79">
        <v>10</v>
      </c>
      <c r="E2082" s="88"/>
    </row>
    <row r="2083" spans="1:5" x14ac:dyDescent="0.2">
      <c r="A2083" s="79" t="s">
        <v>8006</v>
      </c>
      <c r="B2083" s="79" t="s">
        <v>8007</v>
      </c>
      <c r="C2083" s="79">
        <v>9</v>
      </c>
      <c r="D2083" s="79">
        <v>5</v>
      </c>
      <c r="E2083" s="88"/>
    </row>
    <row r="2084" spans="1:5" x14ac:dyDescent="0.2">
      <c r="A2084" s="79" t="s">
        <v>4611</v>
      </c>
      <c r="B2084" s="79" t="s">
        <v>8008</v>
      </c>
      <c r="C2084" s="79">
        <v>41</v>
      </c>
      <c r="D2084" s="79">
        <v>20</v>
      </c>
      <c r="E2084" s="88"/>
    </row>
    <row r="2085" spans="1:5" x14ac:dyDescent="0.2">
      <c r="A2085" s="79" t="s">
        <v>8009</v>
      </c>
      <c r="B2085" s="79" t="s">
        <v>8010</v>
      </c>
      <c r="C2085" s="79">
        <v>22</v>
      </c>
      <c r="D2085" s="79">
        <v>8</v>
      </c>
      <c r="E2085" s="88"/>
    </row>
    <row r="2086" spans="1:5" x14ac:dyDescent="0.2">
      <c r="A2086" s="79" t="s">
        <v>4612</v>
      </c>
      <c r="B2086" s="79" t="s">
        <v>8011</v>
      </c>
      <c r="C2086" s="79">
        <v>44</v>
      </c>
      <c r="D2086" s="79">
        <v>60</v>
      </c>
      <c r="E2086" s="88"/>
    </row>
    <row r="2087" spans="1:5" x14ac:dyDescent="0.2">
      <c r="A2087" s="79" t="s">
        <v>8012</v>
      </c>
      <c r="B2087" s="79" t="s">
        <v>8013</v>
      </c>
      <c r="C2087" s="79">
        <v>31</v>
      </c>
      <c r="D2087" s="79">
        <v>25</v>
      </c>
      <c r="E2087" s="88"/>
    </row>
    <row r="2088" spans="1:5" x14ac:dyDescent="0.2">
      <c r="A2088" s="79" t="s">
        <v>8014</v>
      </c>
      <c r="B2088" s="79" t="s">
        <v>8015</v>
      </c>
      <c r="C2088" s="79">
        <v>14</v>
      </c>
      <c r="D2088" s="79">
        <v>8</v>
      </c>
      <c r="E2088" s="88"/>
    </row>
    <row r="2089" spans="1:5" x14ac:dyDescent="0.2">
      <c r="A2089" s="79" t="s">
        <v>4613</v>
      </c>
      <c r="B2089" s="79" t="s">
        <v>8016</v>
      </c>
      <c r="C2089" s="79">
        <v>59</v>
      </c>
      <c r="D2089" s="79">
        <v>15</v>
      </c>
      <c r="E2089" s="88"/>
    </row>
    <row r="2090" spans="1:5" x14ac:dyDescent="0.2">
      <c r="A2090" s="79" t="s">
        <v>8017</v>
      </c>
      <c r="B2090" s="79" t="s">
        <v>8018</v>
      </c>
      <c r="C2090" s="79">
        <v>16</v>
      </c>
      <c r="D2090" s="79">
        <v>6</v>
      </c>
      <c r="E2090" s="88"/>
    </row>
    <row r="2091" spans="1:5" x14ac:dyDescent="0.2">
      <c r="A2091" s="79" t="s">
        <v>4614</v>
      </c>
      <c r="B2091" s="79" t="s">
        <v>8019</v>
      </c>
      <c r="C2091" s="79">
        <v>76</v>
      </c>
      <c r="D2091" s="79">
        <v>45</v>
      </c>
      <c r="E2091" s="88"/>
    </row>
    <row r="2092" spans="1:5" x14ac:dyDescent="0.2">
      <c r="A2092" s="79" t="s">
        <v>8020</v>
      </c>
      <c r="B2092" s="79" t="s">
        <v>8021</v>
      </c>
      <c r="C2092" s="79">
        <v>30</v>
      </c>
      <c r="D2092" s="79">
        <v>20</v>
      </c>
      <c r="E2092" s="88"/>
    </row>
    <row r="2093" spans="1:5" x14ac:dyDescent="0.2">
      <c r="A2093" s="79" t="s">
        <v>8022</v>
      </c>
      <c r="B2093" s="79" t="s">
        <v>8023</v>
      </c>
      <c r="C2093" s="79">
        <v>13</v>
      </c>
      <c r="D2093" s="79">
        <v>5</v>
      </c>
      <c r="E2093" s="88"/>
    </row>
    <row r="2094" spans="1:5" x14ac:dyDescent="0.2">
      <c r="A2094" s="79" t="s">
        <v>4615</v>
      </c>
      <c r="B2094" s="79" t="s">
        <v>8024</v>
      </c>
      <c r="C2094" s="79">
        <v>23</v>
      </c>
      <c r="D2094" s="79">
        <v>10</v>
      </c>
      <c r="E2094" s="88"/>
    </row>
    <row r="2095" spans="1:5" x14ac:dyDescent="0.2">
      <c r="A2095" s="79" t="s">
        <v>8025</v>
      </c>
      <c r="B2095" s="79" t="s">
        <v>8026</v>
      </c>
      <c r="C2095" s="79">
        <v>13</v>
      </c>
      <c r="D2095" s="79">
        <v>3</v>
      </c>
      <c r="E2095" s="88"/>
    </row>
    <row r="2096" spans="1:5" x14ac:dyDescent="0.2">
      <c r="A2096" s="79" t="s">
        <v>4616</v>
      </c>
      <c r="B2096" s="79" t="s">
        <v>8027</v>
      </c>
      <c r="C2096" s="79">
        <v>59</v>
      </c>
      <c r="D2096" s="79">
        <v>40</v>
      </c>
      <c r="E2096" s="88"/>
    </row>
    <row r="2097" spans="1:5" x14ac:dyDescent="0.2">
      <c r="A2097" s="79" t="s">
        <v>8028</v>
      </c>
      <c r="B2097" s="79" t="s">
        <v>8029</v>
      </c>
      <c r="C2097" s="79">
        <v>24</v>
      </c>
      <c r="D2097" s="79">
        <v>15</v>
      </c>
      <c r="E2097" s="88"/>
    </row>
    <row r="2098" spans="1:5" x14ac:dyDescent="0.2">
      <c r="A2098" s="79" t="s">
        <v>8030</v>
      </c>
      <c r="B2098" s="79" t="s">
        <v>8031</v>
      </c>
      <c r="C2098" s="79">
        <v>22</v>
      </c>
      <c r="D2098" s="79">
        <v>5</v>
      </c>
      <c r="E2098" s="88"/>
    </row>
    <row r="2099" spans="1:5" x14ac:dyDescent="0.2">
      <c r="A2099" s="79" t="s">
        <v>8032</v>
      </c>
      <c r="B2099" s="79" t="s">
        <v>8033</v>
      </c>
      <c r="C2099" s="79">
        <v>18</v>
      </c>
      <c r="D2099" s="79">
        <v>3</v>
      </c>
      <c r="E2099" s="88"/>
    </row>
    <row r="2100" spans="1:5" x14ac:dyDescent="0.2">
      <c r="A2100" s="79" t="s">
        <v>4617</v>
      </c>
      <c r="B2100" s="79" t="s">
        <v>8034</v>
      </c>
      <c r="C2100" s="79">
        <v>17</v>
      </c>
      <c r="D2100" s="79">
        <v>15</v>
      </c>
      <c r="E2100" s="88"/>
    </row>
    <row r="2101" spans="1:5" x14ac:dyDescent="0.2">
      <c r="A2101" s="79" t="s">
        <v>8035</v>
      </c>
      <c r="B2101" s="79" t="s">
        <v>8036</v>
      </c>
      <c r="C2101" s="79">
        <v>25</v>
      </c>
      <c r="D2101" s="79">
        <v>10</v>
      </c>
      <c r="E2101" s="88"/>
    </row>
    <row r="2102" spans="1:5" x14ac:dyDescent="0.2">
      <c r="A2102" s="79" t="s">
        <v>8037</v>
      </c>
      <c r="B2102" s="79" t="s">
        <v>8038</v>
      </c>
      <c r="C2102" s="79">
        <v>11</v>
      </c>
      <c r="D2102" s="79">
        <v>3</v>
      </c>
      <c r="E2102" s="88"/>
    </row>
    <row r="2103" spans="1:5" x14ac:dyDescent="0.2">
      <c r="A2103" s="79" t="s">
        <v>4618</v>
      </c>
      <c r="B2103" s="79" t="s">
        <v>4619</v>
      </c>
      <c r="C2103" s="79">
        <v>34</v>
      </c>
      <c r="D2103" s="79">
        <v>20</v>
      </c>
      <c r="E2103" s="88"/>
    </row>
    <row r="2104" spans="1:5" x14ac:dyDescent="0.2">
      <c r="A2104" s="79" t="s">
        <v>8039</v>
      </c>
      <c r="B2104" s="79" t="s">
        <v>4620</v>
      </c>
      <c r="C2104" s="79">
        <v>12</v>
      </c>
      <c r="D2104" s="79">
        <v>10</v>
      </c>
      <c r="E2104" s="88"/>
    </row>
    <row r="2105" spans="1:5" x14ac:dyDescent="0.2">
      <c r="A2105" s="79" t="s">
        <v>4621</v>
      </c>
      <c r="B2105" s="79" t="s">
        <v>4622</v>
      </c>
      <c r="C2105" s="79">
        <v>27</v>
      </c>
      <c r="D2105" s="79">
        <v>15</v>
      </c>
      <c r="E2105" s="88"/>
    </row>
    <row r="2106" spans="1:5" x14ac:dyDescent="0.2">
      <c r="A2106" s="79" t="s">
        <v>8040</v>
      </c>
      <c r="B2106" s="79" t="s">
        <v>4623</v>
      </c>
      <c r="C2106" s="79">
        <v>15</v>
      </c>
      <c r="D2106" s="79">
        <v>7</v>
      </c>
      <c r="E2106" s="88"/>
    </row>
    <row r="2107" spans="1:5" x14ac:dyDescent="0.2">
      <c r="A2107" s="79" t="s">
        <v>4624</v>
      </c>
      <c r="B2107" s="79" t="s">
        <v>4625</v>
      </c>
      <c r="C2107" s="79">
        <v>25</v>
      </c>
      <c r="D2107" s="79">
        <v>15</v>
      </c>
      <c r="E2107" s="88"/>
    </row>
    <row r="2108" spans="1:5" x14ac:dyDescent="0.2">
      <c r="A2108" s="79" t="s">
        <v>4626</v>
      </c>
      <c r="B2108" s="79" t="s">
        <v>4627</v>
      </c>
      <c r="C2108" s="79">
        <v>17</v>
      </c>
      <c r="D2108" s="79">
        <v>10</v>
      </c>
      <c r="E2108" s="88"/>
    </row>
    <row r="2109" spans="1:5" x14ac:dyDescent="0.2">
      <c r="A2109" s="79" t="s">
        <v>4628</v>
      </c>
      <c r="B2109" s="79" t="s">
        <v>4629</v>
      </c>
      <c r="C2109" s="79">
        <v>27</v>
      </c>
      <c r="D2109" s="79">
        <v>10</v>
      </c>
      <c r="E2109" s="88"/>
    </row>
    <row r="2110" spans="1:5" x14ac:dyDescent="0.2">
      <c r="A2110" s="79" t="s">
        <v>8041</v>
      </c>
      <c r="B2110" s="79" t="s">
        <v>4630</v>
      </c>
      <c r="C2110" s="79">
        <v>10</v>
      </c>
      <c r="D2110" s="79">
        <v>8</v>
      </c>
      <c r="E2110" s="88"/>
    </row>
    <row r="2111" spans="1:5" x14ac:dyDescent="0.2">
      <c r="A2111" s="79" t="s">
        <v>4631</v>
      </c>
      <c r="B2111" s="79" t="s">
        <v>4632</v>
      </c>
      <c r="C2111" s="79">
        <v>22</v>
      </c>
      <c r="D2111" s="79">
        <v>10</v>
      </c>
      <c r="E2111" s="88"/>
    </row>
    <row r="2112" spans="1:5" x14ac:dyDescent="0.2">
      <c r="A2112" s="79" t="s">
        <v>8042</v>
      </c>
      <c r="B2112" s="79" t="s">
        <v>4633</v>
      </c>
      <c r="C2112" s="79">
        <v>34</v>
      </c>
      <c r="D2112" s="79">
        <v>5</v>
      </c>
      <c r="E2112" s="88"/>
    </row>
    <row r="2113" spans="1:5" x14ac:dyDescent="0.2">
      <c r="A2113" s="79" t="s">
        <v>4634</v>
      </c>
      <c r="B2113" s="79" t="s">
        <v>4635</v>
      </c>
      <c r="C2113" s="79">
        <v>13</v>
      </c>
      <c r="D2113" s="79">
        <v>10</v>
      </c>
      <c r="E2113" s="88"/>
    </row>
    <row r="2114" spans="1:5" x14ac:dyDescent="0.2">
      <c r="A2114" s="79" t="s">
        <v>8043</v>
      </c>
      <c r="B2114" s="79" t="s">
        <v>4636</v>
      </c>
      <c r="C2114" s="79">
        <v>20</v>
      </c>
      <c r="D2114" s="79">
        <v>8</v>
      </c>
      <c r="E2114" s="88"/>
    </row>
    <row r="2115" spans="1:5" x14ac:dyDescent="0.2">
      <c r="A2115" s="79" t="s">
        <v>8044</v>
      </c>
      <c r="B2115" s="79" t="s">
        <v>4637</v>
      </c>
      <c r="C2115" s="79">
        <v>38</v>
      </c>
      <c r="D2115" s="79">
        <v>5</v>
      </c>
      <c r="E2115" s="88"/>
    </row>
    <row r="2116" spans="1:5" x14ac:dyDescent="0.2">
      <c r="A2116" s="79" t="s">
        <v>8045</v>
      </c>
      <c r="B2116" s="79" t="s">
        <v>8046</v>
      </c>
      <c r="C2116" s="79">
        <v>8</v>
      </c>
      <c r="D2116" s="79">
        <v>5</v>
      </c>
      <c r="E2116" s="88"/>
    </row>
    <row r="2117" spans="1:5" x14ac:dyDescent="0.2">
      <c r="A2117" s="79" t="s">
        <v>4638</v>
      </c>
      <c r="B2117" s="79" t="s">
        <v>8047</v>
      </c>
      <c r="C2117" s="79">
        <v>3</v>
      </c>
      <c r="D2117" s="79">
        <v>2</v>
      </c>
      <c r="E2117" s="88"/>
    </row>
    <row r="2118" spans="1:5" x14ac:dyDescent="0.2">
      <c r="A2118" s="79" t="s">
        <v>4639</v>
      </c>
      <c r="B2118" s="79" t="s">
        <v>8048</v>
      </c>
      <c r="C2118" s="79">
        <v>1</v>
      </c>
      <c r="D2118" s="79">
        <v>0</v>
      </c>
      <c r="E2118" s="88"/>
    </row>
    <row r="2119" spans="1:5" x14ac:dyDescent="0.2">
      <c r="A2119" s="79" t="s">
        <v>8049</v>
      </c>
      <c r="B2119" s="79" t="s">
        <v>8050</v>
      </c>
      <c r="C2119" s="79">
        <v>32</v>
      </c>
      <c r="D2119" s="79">
        <v>5</v>
      </c>
      <c r="E2119" s="88"/>
    </row>
    <row r="2120" spans="1:5" x14ac:dyDescent="0.2">
      <c r="A2120" s="79" t="s">
        <v>4640</v>
      </c>
      <c r="B2120" s="79" t="s">
        <v>8051</v>
      </c>
      <c r="C2120" s="79">
        <v>1</v>
      </c>
      <c r="D2120" s="79">
        <v>0</v>
      </c>
      <c r="E2120" s="88"/>
    </row>
    <row r="2121" spans="1:5" x14ac:dyDescent="0.2">
      <c r="A2121" s="79" t="s">
        <v>8052</v>
      </c>
      <c r="B2121" s="79" t="s">
        <v>8053</v>
      </c>
      <c r="C2121" s="79">
        <v>1</v>
      </c>
      <c r="D2121" s="79">
        <v>0</v>
      </c>
      <c r="E2121" s="88"/>
    </row>
    <row r="2122" spans="1:5" x14ac:dyDescent="0.2">
      <c r="A2122" s="79" t="s">
        <v>8054</v>
      </c>
      <c r="B2122" s="79" t="s">
        <v>8055</v>
      </c>
      <c r="C2122" s="79">
        <v>4</v>
      </c>
      <c r="D2122" s="79">
        <v>4</v>
      </c>
      <c r="E2122" s="88"/>
    </row>
    <row r="2123" spans="1:5" x14ac:dyDescent="0.2">
      <c r="A2123" s="79" t="s">
        <v>8056</v>
      </c>
      <c r="B2123" s="79" t="s">
        <v>8057</v>
      </c>
      <c r="C2123" s="79">
        <v>1</v>
      </c>
      <c r="D2123" s="79">
        <v>0</v>
      </c>
      <c r="E2123" s="88"/>
    </row>
    <row r="2124" spans="1:5" x14ac:dyDescent="0.2">
      <c r="A2124" s="79" t="s">
        <v>8058</v>
      </c>
      <c r="B2124" s="79" t="s">
        <v>8059</v>
      </c>
      <c r="C2124" s="79">
        <v>14</v>
      </c>
      <c r="D2124" s="79">
        <v>0</v>
      </c>
      <c r="E2124" s="88"/>
    </row>
    <row r="2125" spans="1:5" x14ac:dyDescent="0.2">
      <c r="A2125" s="79" t="s">
        <v>8060</v>
      </c>
      <c r="B2125" s="79" t="s">
        <v>8061</v>
      </c>
      <c r="C2125" s="79">
        <v>1</v>
      </c>
      <c r="D2125" s="79">
        <v>0</v>
      </c>
      <c r="E2125" s="88"/>
    </row>
    <row r="2126" spans="1:5" x14ac:dyDescent="0.2">
      <c r="A2126" s="79" t="s">
        <v>8062</v>
      </c>
      <c r="B2126" s="79" t="s">
        <v>8063</v>
      </c>
      <c r="C2126" s="79">
        <v>6</v>
      </c>
      <c r="D2126" s="79">
        <v>5</v>
      </c>
      <c r="E2126" s="88"/>
    </row>
    <row r="2127" spans="1:5" x14ac:dyDescent="0.2">
      <c r="A2127" s="79" t="s">
        <v>8064</v>
      </c>
      <c r="B2127" s="79" t="s">
        <v>8065</v>
      </c>
      <c r="C2127" s="79">
        <v>10</v>
      </c>
      <c r="D2127" s="79">
        <v>5</v>
      </c>
      <c r="E2127" s="88"/>
    </row>
    <row r="2128" spans="1:5" x14ac:dyDescent="0.2">
      <c r="A2128" s="79" t="s">
        <v>8066</v>
      </c>
      <c r="B2128" s="79" t="s">
        <v>8067</v>
      </c>
      <c r="C2128" s="79">
        <v>354</v>
      </c>
      <c r="D2128" s="79">
        <v>40</v>
      </c>
      <c r="E2128" s="88"/>
    </row>
    <row r="2129" spans="1:5" x14ac:dyDescent="0.2">
      <c r="A2129" s="79" t="s">
        <v>8068</v>
      </c>
      <c r="B2129" s="79" t="s">
        <v>8069</v>
      </c>
      <c r="C2129" s="79">
        <v>489</v>
      </c>
      <c r="D2129" s="79">
        <v>30</v>
      </c>
      <c r="E2129" s="88"/>
    </row>
    <row r="2130" spans="1:5" x14ac:dyDescent="0.2">
      <c r="A2130" s="79" t="s">
        <v>8070</v>
      </c>
      <c r="B2130" s="79" t="s">
        <v>8071</v>
      </c>
      <c r="C2130" s="79">
        <v>212</v>
      </c>
      <c r="D2130" s="79">
        <v>50</v>
      </c>
      <c r="E2130" s="88"/>
    </row>
    <row r="2131" spans="1:5" x14ac:dyDescent="0.2">
      <c r="A2131" s="79" t="s">
        <v>8072</v>
      </c>
      <c r="B2131" s="79" t="s">
        <v>8073</v>
      </c>
      <c r="C2131" s="79">
        <v>387</v>
      </c>
      <c r="D2131" s="79">
        <v>60</v>
      </c>
      <c r="E2131" s="88"/>
    </row>
    <row r="2132" spans="1:5" x14ac:dyDescent="0.2">
      <c r="A2132" s="79" t="s">
        <v>8074</v>
      </c>
      <c r="B2132" s="79" t="s">
        <v>8075</v>
      </c>
      <c r="C2132" s="79">
        <v>262</v>
      </c>
      <c r="D2132" s="79">
        <v>50</v>
      </c>
      <c r="E2132" s="88"/>
    </row>
    <row r="2133" spans="1:5" x14ac:dyDescent="0.2">
      <c r="A2133" s="79" t="s">
        <v>8076</v>
      </c>
      <c r="B2133" s="79" t="s">
        <v>8077</v>
      </c>
      <c r="C2133" s="79">
        <v>177</v>
      </c>
      <c r="D2133" s="79">
        <v>25</v>
      </c>
      <c r="E2133" s="88"/>
    </row>
    <row r="2134" spans="1:5" x14ac:dyDescent="0.2">
      <c r="A2134" s="79" t="s">
        <v>8078</v>
      </c>
      <c r="B2134" s="79" t="s">
        <v>8079</v>
      </c>
      <c r="C2134" s="79">
        <v>93</v>
      </c>
      <c r="D2134" s="79">
        <v>20</v>
      </c>
      <c r="E2134" s="88"/>
    </row>
    <row r="2135" spans="1:5" x14ac:dyDescent="0.2">
      <c r="A2135" s="79" t="s">
        <v>4641</v>
      </c>
      <c r="B2135" s="79" t="s">
        <v>4642</v>
      </c>
      <c r="C2135" s="79">
        <v>59</v>
      </c>
      <c r="D2135" s="79">
        <v>0</v>
      </c>
      <c r="E2135" s="88"/>
    </row>
    <row r="2136" spans="1:5" x14ac:dyDescent="0.2">
      <c r="A2136" s="79" t="s">
        <v>8080</v>
      </c>
      <c r="B2136" s="79" t="s">
        <v>8081</v>
      </c>
      <c r="C2136" s="79">
        <v>50</v>
      </c>
      <c r="D2136" s="79">
        <v>20</v>
      </c>
      <c r="E2136" s="88"/>
    </row>
    <row r="2137" spans="1:5" x14ac:dyDescent="0.2">
      <c r="A2137" s="79" t="s">
        <v>8082</v>
      </c>
      <c r="B2137" s="79" t="s">
        <v>8083</v>
      </c>
      <c r="C2137" s="79">
        <v>9</v>
      </c>
      <c r="D2137" s="79">
        <v>16</v>
      </c>
      <c r="E2137" s="88"/>
    </row>
    <row r="2138" spans="1:5" x14ac:dyDescent="0.2">
      <c r="A2138" s="79" t="s">
        <v>4643</v>
      </c>
      <c r="B2138" s="79" t="s">
        <v>8084</v>
      </c>
      <c r="C2138" s="79">
        <v>86</v>
      </c>
      <c r="D2138" s="79">
        <v>0</v>
      </c>
      <c r="E2138" s="88"/>
    </row>
    <row r="2139" spans="1:5" x14ac:dyDescent="0.2">
      <c r="A2139" s="79" t="s">
        <v>8085</v>
      </c>
      <c r="B2139" s="79" t="s">
        <v>8086</v>
      </c>
      <c r="C2139" s="79">
        <v>13</v>
      </c>
      <c r="D2139" s="79">
        <v>10</v>
      </c>
      <c r="E2139" s="88"/>
    </row>
    <row r="2140" spans="1:5" x14ac:dyDescent="0.2">
      <c r="A2140" s="79" t="s">
        <v>8087</v>
      </c>
      <c r="B2140" s="79" t="s">
        <v>8088</v>
      </c>
      <c r="C2140" s="79">
        <v>44</v>
      </c>
      <c r="D2140" s="79">
        <v>10</v>
      </c>
      <c r="E2140" s="88"/>
    </row>
    <row r="2141" spans="1:5" x14ac:dyDescent="0.2">
      <c r="A2141" s="79" t="s">
        <v>8089</v>
      </c>
      <c r="B2141" s="79" t="s">
        <v>8090</v>
      </c>
      <c r="C2141" s="79">
        <v>26</v>
      </c>
      <c r="D2141" s="79">
        <v>10</v>
      </c>
      <c r="E2141" s="88"/>
    </row>
    <row r="2142" spans="1:5" x14ac:dyDescent="0.2">
      <c r="A2142" s="79" t="s">
        <v>8091</v>
      </c>
      <c r="B2142" s="79" t="s">
        <v>8092</v>
      </c>
      <c r="C2142" s="79">
        <v>50</v>
      </c>
      <c r="D2142" s="79">
        <v>5</v>
      </c>
      <c r="E2142" s="88"/>
    </row>
    <row r="2143" spans="1:5" x14ac:dyDescent="0.2">
      <c r="A2143" s="79" t="s">
        <v>8093</v>
      </c>
      <c r="B2143" s="79" t="s">
        <v>8094</v>
      </c>
      <c r="C2143" s="79">
        <v>22</v>
      </c>
      <c r="D2143" s="79">
        <v>7</v>
      </c>
      <c r="E2143" s="88"/>
    </row>
    <row r="2144" spans="1:5" x14ac:dyDescent="0.2">
      <c r="A2144" s="79" t="s">
        <v>8095</v>
      </c>
      <c r="B2144" s="79" t="s">
        <v>8096</v>
      </c>
      <c r="C2144" s="79">
        <v>57</v>
      </c>
      <c r="D2144" s="79">
        <v>5</v>
      </c>
      <c r="E2144" s="88"/>
    </row>
    <row r="2145" spans="1:5" x14ac:dyDescent="0.2">
      <c r="A2145" s="79" t="s">
        <v>8097</v>
      </c>
      <c r="B2145" s="79" t="s">
        <v>8098</v>
      </c>
      <c r="C2145" s="79">
        <v>12</v>
      </c>
      <c r="D2145" s="79">
        <v>5</v>
      </c>
      <c r="E2145" s="88"/>
    </row>
    <row r="2146" spans="1:5" x14ac:dyDescent="0.2">
      <c r="A2146" s="79" t="s">
        <v>8099</v>
      </c>
      <c r="B2146" s="79" t="s">
        <v>8100</v>
      </c>
      <c r="C2146" s="79">
        <v>12</v>
      </c>
      <c r="D2146" s="79">
        <v>3</v>
      </c>
      <c r="E2146" s="88"/>
    </row>
    <row r="2147" spans="1:5" x14ac:dyDescent="0.2">
      <c r="A2147" s="79" t="s">
        <v>8101</v>
      </c>
      <c r="B2147" s="79" t="s">
        <v>8102</v>
      </c>
      <c r="C2147" s="79">
        <v>8</v>
      </c>
      <c r="D2147" s="79">
        <v>3</v>
      </c>
      <c r="E2147" s="88"/>
    </row>
    <row r="2148" spans="1:5" x14ac:dyDescent="0.2">
      <c r="A2148" s="79" t="s">
        <v>8103</v>
      </c>
      <c r="B2148" s="79" t="s">
        <v>8104</v>
      </c>
      <c r="C2148" s="79">
        <v>33</v>
      </c>
      <c r="D2148" s="79">
        <v>3</v>
      </c>
      <c r="E2148" s="88"/>
    </row>
    <row r="2149" spans="1:5" x14ac:dyDescent="0.2">
      <c r="A2149" s="79" t="s">
        <v>8105</v>
      </c>
      <c r="B2149" s="79" t="s">
        <v>8106</v>
      </c>
      <c r="C2149" s="79">
        <v>8</v>
      </c>
      <c r="D2149" s="79">
        <v>2</v>
      </c>
      <c r="E2149" s="88"/>
    </row>
    <row r="2150" spans="1:5" x14ac:dyDescent="0.2">
      <c r="A2150" s="79" t="s">
        <v>8107</v>
      </c>
      <c r="B2150" s="79" t="s">
        <v>8108</v>
      </c>
      <c r="C2150" s="79">
        <v>5</v>
      </c>
      <c r="D2150" s="79">
        <v>2</v>
      </c>
      <c r="E2150" s="88"/>
    </row>
    <row r="2151" spans="1:5" x14ac:dyDescent="0.2">
      <c r="A2151" s="79" t="s">
        <v>8109</v>
      </c>
      <c r="B2151" s="79" t="s">
        <v>8110</v>
      </c>
      <c r="C2151" s="79">
        <v>6</v>
      </c>
      <c r="D2151" s="79">
        <v>3</v>
      </c>
      <c r="E2151" s="88"/>
    </row>
    <row r="2152" spans="1:5" x14ac:dyDescent="0.2">
      <c r="A2152" s="79" t="s">
        <v>8111</v>
      </c>
      <c r="B2152" s="79" t="s">
        <v>8112</v>
      </c>
      <c r="C2152" s="79">
        <v>7</v>
      </c>
      <c r="D2152" s="79">
        <v>3</v>
      </c>
      <c r="E2152" s="88"/>
    </row>
    <row r="2153" spans="1:5" x14ac:dyDescent="0.2">
      <c r="A2153" s="79" t="s">
        <v>8113</v>
      </c>
      <c r="B2153" s="79" t="s">
        <v>8114</v>
      </c>
      <c r="C2153" s="79">
        <v>7</v>
      </c>
      <c r="D2153" s="79">
        <v>2</v>
      </c>
      <c r="E2153" s="88"/>
    </row>
    <row r="2154" spans="1:5" x14ac:dyDescent="0.2">
      <c r="A2154" s="79" t="s">
        <v>8115</v>
      </c>
      <c r="B2154" s="79" t="s">
        <v>3589</v>
      </c>
      <c r="C2154" s="79">
        <v>9</v>
      </c>
      <c r="D2154" s="79">
        <v>2</v>
      </c>
      <c r="E2154" s="88"/>
    </row>
    <row r="2155" spans="1:5" x14ac:dyDescent="0.2">
      <c r="A2155" s="79" t="s">
        <v>8116</v>
      </c>
      <c r="B2155" s="79" t="s">
        <v>8117</v>
      </c>
      <c r="C2155" s="79">
        <v>8</v>
      </c>
      <c r="D2155" s="79">
        <v>2</v>
      </c>
      <c r="E2155" s="88"/>
    </row>
    <row r="2156" spans="1:5" x14ac:dyDescent="0.2">
      <c r="A2156" s="79" t="s">
        <v>8118</v>
      </c>
      <c r="B2156" s="79" t="s">
        <v>8119</v>
      </c>
      <c r="C2156" s="79">
        <v>11</v>
      </c>
      <c r="D2156" s="79">
        <v>2</v>
      </c>
      <c r="E2156" s="88"/>
    </row>
    <row r="2157" spans="1:5" x14ac:dyDescent="0.2">
      <c r="A2157" s="79" t="s">
        <v>8120</v>
      </c>
      <c r="B2157" s="79" t="s">
        <v>8121</v>
      </c>
      <c r="C2157" s="79">
        <v>4</v>
      </c>
      <c r="D2157" s="79">
        <v>1</v>
      </c>
      <c r="E2157" s="88"/>
    </row>
    <row r="2158" spans="1:5" x14ac:dyDescent="0.2">
      <c r="A2158" s="79" t="s">
        <v>8122</v>
      </c>
      <c r="B2158" s="79" t="s">
        <v>8123</v>
      </c>
      <c r="C2158" s="79">
        <v>4</v>
      </c>
      <c r="D2158" s="79">
        <v>2</v>
      </c>
      <c r="E2158" s="88"/>
    </row>
    <row r="2159" spans="1:5" x14ac:dyDescent="0.2">
      <c r="A2159" s="79" t="s">
        <v>8124</v>
      </c>
      <c r="B2159" s="79" t="s">
        <v>8125</v>
      </c>
      <c r="C2159" s="79">
        <v>7</v>
      </c>
      <c r="D2159" s="79">
        <v>2</v>
      </c>
      <c r="E2159" s="88"/>
    </row>
    <row r="2160" spans="1:5" x14ac:dyDescent="0.2">
      <c r="A2160" s="79" t="s">
        <v>8126</v>
      </c>
      <c r="B2160" s="79" t="s">
        <v>8127</v>
      </c>
      <c r="C2160" s="79">
        <v>13</v>
      </c>
      <c r="D2160" s="79">
        <v>2</v>
      </c>
      <c r="E2160" s="88"/>
    </row>
    <row r="2161" spans="1:5" x14ac:dyDescent="0.2">
      <c r="A2161" s="79" t="s">
        <v>8128</v>
      </c>
      <c r="B2161" s="79" t="s">
        <v>8129</v>
      </c>
      <c r="C2161" s="79">
        <v>10</v>
      </c>
      <c r="D2161" s="79">
        <v>2</v>
      </c>
      <c r="E2161" s="88"/>
    </row>
    <row r="2162" spans="1:5" x14ac:dyDescent="0.2">
      <c r="A2162" s="79" t="s">
        <v>8130</v>
      </c>
      <c r="B2162" s="79" t="s">
        <v>4644</v>
      </c>
      <c r="C2162" s="79">
        <v>27</v>
      </c>
      <c r="D2162" s="79">
        <v>10</v>
      </c>
      <c r="E2162" s="88"/>
    </row>
    <row r="2163" spans="1:5" x14ac:dyDescent="0.2">
      <c r="A2163" s="79" t="s">
        <v>8131</v>
      </c>
      <c r="B2163" s="79" t="s">
        <v>4645</v>
      </c>
      <c r="C2163" s="79">
        <v>15</v>
      </c>
      <c r="D2163" s="79">
        <v>10</v>
      </c>
      <c r="E2163" s="88"/>
    </row>
    <row r="2164" spans="1:5" x14ac:dyDescent="0.2">
      <c r="A2164" s="79" t="s">
        <v>8132</v>
      </c>
      <c r="B2164" s="79" t="s">
        <v>4646</v>
      </c>
      <c r="C2164" s="79">
        <v>18</v>
      </c>
      <c r="D2164" s="79">
        <v>10</v>
      </c>
      <c r="E2164" s="88"/>
    </row>
    <row r="2165" spans="1:5" x14ac:dyDescent="0.2">
      <c r="A2165" s="79" t="s">
        <v>8133</v>
      </c>
      <c r="B2165" s="79" t="s">
        <v>4647</v>
      </c>
      <c r="C2165" s="79">
        <v>14</v>
      </c>
      <c r="D2165" s="79">
        <v>10</v>
      </c>
      <c r="E2165" s="88"/>
    </row>
    <row r="2166" spans="1:5" x14ac:dyDescent="0.2">
      <c r="A2166" s="79" t="s">
        <v>8134</v>
      </c>
      <c r="B2166" s="79" t="s">
        <v>4648</v>
      </c>
      <c r="C2166" s="79">
        <v>22</v>
      </c>
      <c r="D2166" s="79">
        <v>10</v>
      </c>
      <c r="E2166" s="88"/>
    </row>
    <row r="2167" spans="1:5" x14ac:dyDescent="0.2">
      <c r="A2167" s="79" t="s">
        <v>8135</v>
      </c>
      <c r="B2167" s="79" t="s">
        <v>4649</v>
      </c>
      <c r="C2167" s="79">
        <v>24</v>
      </c>
      <c r="D2167" s="79">
        <v>10</v>
      </c>
      <c r="E2167" s="88"/>
    </row>
    <row r="2168" spans="1:5" x14ac:dyDescent="0.2">
      <c r="A2168" s="79" t="s">
        <v>8136</v>
      </c>
      <c r="B2168" s="79" t="s">
        <v>4650</v>
      </c>
      <c r="C2168" s="79">
        <v>15</v>
      </c>
      <c r="D2168" s="79">
        <v>10</v>
      </c>
      <c r="E2168" s="88"/>
    </row>
    <row r="2169" spans="1:5" x14ac:dyDescent="0.2">
      <c r="A2169" s="79" t="s">
        <v>8137</v>
      </c>
      <c r="B2169" s="79" t="s">
        <v>4651</v>
      </c>
      <c r="C2169" s="79">
        <v>6</v>
      </c>
      <c r="D2169" s="79">
        <v>3</v>
      </c>
      <c r="E2169" s="88"/>
    </row>
    <row r="2170" spans="1:5" x14ac:dyDescent="0.2">
      <c r="A2170" s="79" t="s">
        <v>8138</v>
      </c>
      <c r="B2170" s="79" t="s">
        <v>8139</v>
      </c>
      <c r="C2170" s="79">
        <v>5</v>
      </c>
      <c r="D2170" s="79">
        <v>3</v>
      </c>
      <c r="E2170" s="88"/>
    </row>
    <row r="2171" spans="1:5" x14ac:dyDescent="0.2">
      <c r="A2171" s="79" t="s">
        <v>8140</v>
      </c>
      <c r="B2171" s="79" t="s">
        <v>8141</v>
      </c>
      <c r="C2171" s="79">
        <v>8</v>
      </c>
      <c r="D2171" s="79">
        <v>3</v>
      </c>
      <c r="E2171" s="88"/>
    </row>
    <row r="2172" spans="1:5" x14ac:dyDescent="0.2">
      <c r="A2172" s="79" t="s">
        <v>8142</v>
      </c>
      <c r="B2172" s="79" t="s">
        <v>8143</v>
      </c>
      <c r="C2172" s="79">
        <v>13</v>
      </c>
      <c r="D2172" s="79">
        <v>3</v>
      </c>
      <c r="E2172" s="88"/>
    </row>
    <row r="2173" spans="1:5" x14ac:dyDescent="0.2">
      <c r="A2173" s="79" t="s">
        <v>8144</v>
      </c>
      <c r="B2173" s="79" t="s">
        <v>8145</v>
      </c>
      <c r="C2173" s="79">
        <v>6</v>
      </c>
      <c r="D2173" s="79">
        <v>3</v>
      </c>
      <c r="E2173" s="88"/>
    </row>
    <row r="2174" spans="1:5" x14ac:dyDescent="0.2">
      <c r="A2174" s="79" t="s">
        <v>8146</v>
      </c>
      <c r="B2174" s="79" t="s">
        <v>8147</v>
      </c>
      <c r="C2174" s="79">
        <v>5</v>
      </c>
      <c r="D2174" s="79">
        <v>3</v>
      </c>
      <c r="E2174" s="88"/>
    </row>
    <row r="2175" spans="1:5" x14ac:dyDescent="0.2">
      <c r="A2175" s="79" t="s">
        <v>8148</v>
      </c>
      <c r="B2175" s="79" t="s">
        <v>8149</v>
      </c>
      <c r="C2175" s="79">
        <v>0</v>
      </c>
      <c r="D2175" s="79">
        <v>0</v>
      </c>
      <c r="E2175" s="88"/>
    </row>
    <row r="2176" spans="1:5" x14ac:dyDescent="0.2">
      <c r="A2176" s="79" t="s">
        <v>4652</v>
      </c>
      <c r="B2176" s="79" t="s">
        <v>4653</v>
      </c>
      <c r="C2176" s="79">
        <v>5</v>
      </c>
      <c r="D2176" s="79">
        <v>2</v>
      </c>
      <c r="E2176" s="88"/>
    </row>
    <row r="2177" spans="1:5" x14ac:dyDescent="0.2">
      <c r="A2177" s="79" t="s">
        <v>8150</v>
      </c>
      <c r="B2177" s="79" t="s">
        <v>8151</v>
      </c>
      <c r="C2177" s="79">
        <v>0</v>
      </c>
      <c r="D2177" s="79">
        <v>0</v>
      </c>
      <c r="E2177" s="88"/>
    </row>
    <row r="2178" spans="1:5" x14ac:dyDescent="0.2">
      <c r="A2178" s="79" t="s">
        <v>4654</v>
      </c>
      <c r="B2178" s="79" t="s">
        <v>4655</v>
      </c>
      <c r="C2178" s="79">
        <v>3</v>
      </c>
      <c r="D2178" s="79">
        <v>2</v>
      </c>
      <c r="E2178" s="88"/>
    </row>
    <row r="2179" spans="1:5" x14ac:dyDescent="0.2">
      <c r="A2179" s="79" t="s">
        <v>4656</v>
      </c>
      <c r="B2179" s="79" t="s">
        <v>4657</v>
      </c>
      <c r="C2179" s="79">
        <v>5</v>
      </c>
      <c r="D2179" s="79">
        <v>2</v>
      </c>
      <c r="E2179" s="88"/>
    </row>
    <row r="2180" spans="1:5" x14ac:dyDescent="0.2">
      <c r="A2180" s="79" t="s">
        <v>4658</v>
      </c>
      <c r="B2180" s="79" t="s">
        <v>4659</v>
      </c>
      <c r="C2180" s="79">
        <v>5</v>
      </c>
      <c r="D2180" s="79">
        <v>3</v>
      </c>
      <c r="E2180" s="88"/>
    </row>
    <row r="2181" spans="1:5" x14ac:dyDescent="0.2">
      <c r="A2181" s="79" t="s">
        <v>4660</v>
      </c>
      <c r="B2181" s="79" t="s">
        <v>8152</v>
      </c>
      <c r="C2181" s="79">
        <v>2</v>
      </c>
      <c r="D2181" s="79">
        <v>1</v>
      </c>
      <c r="E2181" s="88"/>
    </row>
    <row r="2182" spans="1:5" x14ac:dyDescent="0.2">
      <c r="A2182" s="79" t="s">
        <v>4661</v>
      </c>
      <c r="B2182" s="79" t="s">
        <v>8153</v>
      </c>
      <c r="C2182" s="79">
        <v>5</v>
      </c>
      <c r="D2182" s="79">
        <v>1</v>
      </c>
      <c r="E2182" s="88"/>
    </row>
    <row r="2183" spans="1:5" x14ac:dyDescent="0.2">
      <c r="A2183" s="79" t="s">
        <v>4662</v>
      </c>
      <c r="B2183" s="79" t="s">
        <v>4663</v>
      </c>
      <c r="C2183" s="79">
        <v>24</v>
      </c>
      <c r="D2183" s="79">
        <v>5</v>
      </c>
      <c r="E2183" s="88"/>
    </row>
    <row r="2184" spans="1:5" x14ac:dyDescent="0.2">
      <c r="A2184" s="79" t="s">
        <v>4664</v>
      </c>
      <c r="B2184" s="79" t="s">
        <v>4665</v>
      </c>
      <c r="C2184" s="79">
        <v>12</v>
      </c>
      <c r="D2184" s="79">
        <v>5</v>
      </c>
      <c r="E2184" s="88"/>
    </row>
    <row r="2185" spans="1:5" x14ac:dyDescent="0.2">
      <c r="A2185" s="79" t="s">
        <v>448</v>
      </c>
      <c r="B2185" s="79" t="s">
        <v>8154</v>
      </c>
      <c r="C2185" s="79">
        <v>127</v>
      </c>
      <c r="D2185" s="79">
        <v>50</v>
      </c>
      <c r="E2185" s="88"/>
    </row>
    <row r="2186" spans="1:5" x14ac:dyDescent="0.2">
      <c r="A2186" s="79" t="s">
        <v>449</v>
      </c>
      <c r="B2186" s="79" t="s">
        <v>8155</v>
      </c>
      <c r="C2186" s="79">
        <v>143</v>
      </c>
      <c r="D2186" s="79">
        <v>10</v>
      </c>
      <c r="E2186" s="88"/>
    </row>
    <row r="2187" spans="1:5" x14ac:dyDescent="0.2">
      <c r="A2187" s="79" t="s">
        <v>4666</v>
      </c>
      <c r="B2187" s="79" t="s">
        <v>8156</v>
      </c>
      <c r="C2187" s="79">
        <v>141</v>
      </c>
      <c r="D2187" s="79">
        <v>10</v>
      </c>
      <c r="E2187" s="88"/>
    </row>
    <row r="2188" spans="1:5" x14ac:dyDescent="0.2">
      <c r="A2188" s="79" t="s">
        <v>450</v>
      </c>
      <c r="B2188" s="79" t="s">
        <v>8157</v>
      </c>
      <c r="C2188" s="79">
        <v>285</v>
      </c>
      <c r="D2188" s="79">
        <v>5</v>
      </c>
      <c r="E2188" s="88"/>
    </row>
    <row r="2189" spans="1:5" x14ac:dyDescent="0.2">
      <c r="A2189" s="79" t="s">
        <v>451</v>
      </c>
      <c r="B2189" s="79" t="s">
        <v>8158</v>
      </c>
      <c r="C2189" s="79">
        <v>217</v>
      </c>
      <c r="D2189" s="79">
        <v>50</v>
      </c>
      <c r="E2189" s="88"/>
    </row>
    <row r="2190" spans="1:5" x14ac:dyDescent="0.2">
      <c r="A2190" s="79" t="s">
        <v>452</v>
      </c>
      <c r="B2190" s="79" t="s">
        <v>8159</v>
      </c>
      <c r="C2190" s="79">
        <v>6</v>
      </c>
      <c r="D2190" s="79">
        <v>5</v>
      </c>
      <c r="E2190" s="88"/>
    </row>
    <row r="2191" spans="1:5" x14ac:dyDescent="0.2">
      <c r="A2191" s="79" t="s">
        <v>453</v>
      </c>
      <c r="B2191" s="79" t="s">
        <v>4667</v>
      </c>
      <c r="C2191" s="79">
        <v>364</v>
      </c>
      <c r="D2191" s="79">
        <v>150</v>
      </c>
      <c r="E2191" s="88"/>
    </row>
    <row r="2192" spans="1:5" x14ac:dyDescent="0.2">
      <c r="A2192" s="79" t="s">
        <v>456</v>
      </c>
      <c r="B2192" s="79" t="s">
        <v>8160</v>
      </c>
      <c r="C2192" s="79">
        <v>81</v>
      </c>
      <c r="D2192" s="79">
        <v>5</v>
      </c>
      <c r="E2192" s="88"/>
    </row>
    <row r="2193" spans="1:5" x14ac:dyDescent="0.2">
      <c r="A2193" s="79" t="s">
        <v>454</v>
      </c>
      <c r="B2193" s="79" t="s">
        <v>8161</v>
      </c>
      <c r="C2193" s="79">
        <v>17</v>
      </c>
      <c r="D2193" s="79">
        <v>0</v>
      </c>
      <c r="E2193" s="88"/>
    </row>
    <row r="2194" spans="1:5" x14ac:dyDescent="0.2">
      <c r="A2194" s="79" t="s">
        <v>4668</v>
      </c>
      <c r="B2194" s="79" t="s">
        <v>8162</v>
      </c>
      <c r="C2194" s="79">
        <v>0</v>
      </c>
      <c r="D2194" s="79">
        <v>0</v>
      </c>
      <c r="E2194" s="88"/>
    </row>
    <row r="2195" spans="1:5" x14ac:dyDescent="0.2">
      <c r="A2195" s="79" t="s">
        <v>455</v>
      </c>
      <c r="B2195" s="79" t="s">
        <v>8163</v>
      </c>
      <c r="C2195" s="79">
        <v>291</v>
      </c>
      <c r="D2195" s="79">
        <v>5</v>
      </c>
      <c r="E2195" s="88"/>
    </row>
    <row r="2196" spans="1:5" x14ac:dyDescent="0.2">
      <c r="A2196" s="79" t="s">
        <v>457</v>
      </c>
      <c r="B2196" s="79" t="s">
        <v>8164</v>
      </c>
      <c r="C2196" s="79">
        <v>154</v>
      </c>
      <c r="D2196" s="79">
        <v>50</v>
      </c>
      <c r="E2196" s="88"/>
    </row>
    <row r="2197" spans="1:5" x14ac:dyDescent="0.2">
      <c r="A2197" s="79" t="s">
        <v>458</v>
      </c>
      <c r="B2197" s="79" t="s">
        <v>8165</v>
      </c>
      <c r="C2197" s="79">
        <v>77</v>
      </c>
      <c r="D2197" s="79">
        <v>5</v>
      </c>
      <c r="E2197" s="88"/>
    </row>
    <row r="2198" spans="1:5" x14ac:dyDescent="0.2">
      <c r="A2198" s="79" t="s">
        <v>4669</v>
      </c>
      <c r="B2198" s="79" t="s">
        <v>8166</v>
      </c>
      <c r="C2198" s="79">
        <v>85</v>
      </c>
      <c r="D2198" s="79">
        <v>5</v>
      </c>
      <c r="E2198" s="88"/>
    </row>
    <row r="2199" spans="1:5" x14ac:dyDescent="0.2">
      <c r="A2199" s="79" t="s">
        <v>459</v>
      </c>
      <c r="B2199" s="79" t="s">
        <v>8167</v>
      </c>
      <c r="C2199" s="79">
        <v>82</v>
      </c>
      <c r="D2199" s="79">
        <v>5</v>
      </c>
      <c r="E2199" s="88"/>
    </row>
    <row r="2200" spans="1:5" x14ac:dyDescent="0.2">
      <c r="A2200" s="79" t="s">
        <v>460</v>
      </c>
      <c r="B2200" s="79" t="s">
        <v>4670</v>
      </c>
      <c r="C2200" s="79">
        <v>17</v>
      </c>
      <c r="D2200" s="79">
        <v>20</v>
      </c>
      <c r="E2200" s="88"/>
    </row>
    <row r="2201" spans="1:5" x14ac:dyDescent="0.2">
      <c r="A2201" s="79" t="s">
        <v>461</v>
      </c>
      <c r="B2201" s="79" t="s">
        <v>8168</v>
      </c>
      <c r="C2201" s="79">
        <v>44</v>
      </c>
      <c r="D2201" s="79">
        <v>5</v>
      </c>
      <c r="E2201" s="88"/>
    </row>
    <row r="2202" spans="1:5" x14ac:dyDescent="0.2">
      <c r="A2202" s="79" t="s">
        <v>4671</v>
      </c>
      <c r="B2202" s="79" t="s">
        <v>8169</v>
      </c>
      <c r="C2202" s="79">
        <v>107</v>
      </c>
      <c r="D2202" s="79">
        <v>5</v>
      </c>
      <c r="E2202" s="88"/>
    </row>
    <row r="2203" spans="1:5" x14ac:dyDescent="0.2">
      <c r="A2203" s="79" t="s">
        <v>462</v>
      </c>
      <c r="B2203" s="79" t="s">
        <v>8170</v>
      </c>
      <c r="C2203" s="79">
        <v>15</v>
      </c>
      <c r="D2203" s="79">
        <v>5</v>
      </c>
      <c r="E2203" s="88"/>
    </row>
    <row r="2204" spans="1:5" x14ac:dyDescent="0.2">
      <c r="A2204" s="79" t="s">
        <v>8171</v>
      </c>
      <c r="B2204" s="79" t="s">
        <v>8172</v>
      </c>
      <c r="C2204" s="79">
        <v>71</v>
      </c>
      <c r="D2204" s="79">
        <v>60</v>
      </c>
      <c r="E2204" s="88"/>
    </row>
    <row r="2205" spans="1:5" x14ac:dyDescent="0.2">
      <c r="A2205" s="79" t="s">
        <v>4672</v>
      </c>
      <c r="B2205" s="79" t="s">
        <v>8173</v>
      </c>
      <c r="C2205" s="79">
        <v>24</v>
      </c>
      <c r="D2205" s="79">
        <v>3</v>
      </c>
      <c r="E2205" s="88"/>
    </row>
    <row r="2206" spans="1:5" x14ac:dyDescent="0.2">
      <c r="A2206" s="79" t="s">
        <v>4673</v>
      </c>
      <c r="B2206" s="79" t="s">
        <v>8174</v>
      </c>
      <c r="C2206" s="79">
        <v>12</v>
      </c>
      <c r="D2206" s="79">
        <v>3</v>
      </c>
      <c r="E2206" s="88"/>
    </row>
    <row r="2207" spans="1:5" x14ac:dyDescent="0.2">
      <c r="A2207" s="79" t="s">
        <v>8175</v>
      </c>
      <c r="B2207" s="79" t="s">
        <v>8176</v>
      </c>
      <c r="C2207" s="79">
        <v>79</v>
      </c>
      <c r="D2207" s="79">
        <v>60</v>
      </c>
      <c r="E2207" s="88"/>
    </row>
    <row r="2208" spans="1:5" x14ac:dyDescent="0.2">
      <c r="A2208" s="79" t="s">
        <v>4674</v>
      </c>
      <c r="B2208" s="79" t="s">
        <v>8177</v>
      </c>
      <c r="C2208" s="79">
        <v>17</v>
      </c>
      <c r="D2208" s="79">
        <v>3</v>
      </c>
      <c r="E2208" s="88"/>
    </row>
    <row r="2209" spans="1:5" x14ac:dyDescent="0.2">
      <c r="A2209" s="79" t="s">
        <v>4675</v>
      </c>
      <c r="B2209" s="79" t="s">
        <v>8178</v>
      </c>
      <c r="C2209" s="79">
        <v>23</v>
      </c>
      <c r="D2209" s="79">
        <v>3</v>
      </c>
      <c r="E2209" s="88"/>
    </row>
    <row r="2210" spans="1:5" x14ac:dyDescent="0.2">
      <c r="A2210" s="79" t="s">
        <v>8179</v>
      </c>
      <c r="B2210" s="79" t="s">
        <v>8180</v>
      </c>
      <c r="C2210" s="79">
        <v>0</v>
      </c>
      <c r="D2210" s="79">
        <v>10</v>
      </c>
      <c r="E2210" s="88"/>
    </row>
    <row r="2211" spans="1:5" x14ac:dyDescent="0.2">
      <c r="A2211" s="79" t="s">
        <v>4676</v>
      </c>
      <c r="B2211" s="79" t="s">
        <v>8181</v>
      </c>
      <c r="C2211" s="79">
        <v>88</v>
      </c>
      <c r="D2211" s="79">
        <v>5</v>
      </c>
      <c r="E2211" s="88"/>
    </row>
    <row r="2212" spans="1:5" x14ac:dyDescent="0.2">
      <c r="A2212" s="79" t="s">
        <v>8182</v>
      </c>
      <c r="B2212" s="79" t="s">
        <v>8183</v>
      </c>
      <c r="C2212" s="79">
        <v>14</v>
      </c>
      <c r="D2212" s="79">
        <v>5</v>
      </c>
      <c r="E2212" s="88"/>
    </row>
    <row r="2213" spans="1:5" x14ac:dyDescent="0.2">
      <c r="A2213" s="79" t="s">
        <v>8184</v>
      </c>
      <c r="B2213" s="79" t="s">
        <v>8185</v>
      </c>
      <c r="C2213" s="79">
        <v>4</v>
      </c>
      <c r="D2213" s="79">
        <v>2</v>
      </c>
      <c r="E2213" s="88"/>
    </row>
    <row r="2214" spans="1:5" x14ac:dyDescent="0.2">
      <c r="A2214" s="79" t="s">
        <v>8186</v>
      </c>
      <c r="B2214" s="79" t="s">
        <v>8187</v>
      </c>
      <c r="C2214" s="79">
        <v>63</v>
      </c>
      <c r="D2214" s="79">
        <v>20</v>
      </c>
      <c r="E2214" s="88"/>
    </row>
    <row r="2215" spans="1:5" x14ac:dyDescent="0.2">
      <c r="A2215" s="79" t="s">
        <v>4677</v>
      </c>
      <c r="B2215" s="79" t="s">
        <v>8188</v>
      </c>
      <c r="C2215" s="79">
        <v>75</v>
      </c>
      <c r="D2215" s="79">
        <v>70</v>
      </c>
      <c r="E2215" s="88"/>
    </row>
    <row r="2216" spans="1:5" x14ac:dyDescent="0.2">
      <c r="A2216" s="79" t="s">
        <v>8189</v>
      </c>
      <c r="B2216" s="79" t="s">
        <v>3590</v>
      </c>
      <c r="C2216" s="79">
        <v>8</v>
      </c>
      <c r="D2216" s="79">
        <v>0</v>
      </c>
      <c r="E2216" s="88"/>
    </row>
    <row r="2217" spans="1:5" x14ac:dyDescent="0.2">
      <c r="A2217" s="79" t="s">
        <v>8190</v>
      </c>
      <c r="B2217" s="79" t="s">
        <v>8191</v>
      </c>
      <c r="C2217" s="79">
        <v>0</v>
      </c>
      <c r="D2217" s="79">
        <v>0</v>
      </c>
      <c r="E2217" s="88"/>
    </row>
    <row r="2218" spans="1:5" x14ac:dyDescent="0.2">
      <c r="A2218" s="79" t="s">
        <v>8192</v>
      </c>
      <c r="B2218" s="79" t="s">
        <v>8193</v>
      </c>
      <c r="C2218" s="79">
        <v>9</v>
      </c>
      <c r="D2218" s="79">
        <v>5</v>
      </c>
      <c r="E2218" s="88"/>
    </row>
    <row r="2219" spans="1:5" x14ac:dyDescent="0.2">
      <c r="A2219" s="79" t="s">
        <v>8194</v>
      </c>
      <c r="B2219" s="79" t="s">
        <v>8195</v>
      </c>
      <c r="C2219" s="79">
        <v>5</v>
      </c>
      <c r="D2219" s="79">
        <v>2</v>
      </c>
      <c r="E2219" s="88"/>
    </row>
    <row r="2220" spans="1:5" x14ac:dyDescent="0.2">
      <c r="A2220" s="79" t="s">
        <v>8196</v>
      </c>
      <c r="B2220" s="79" t="s">
        <v>8197</v>
      </c>
      <c r="C2220" s="79">
        <v>7</v>
      </c>
      <c r="D2220" s="79">
        <v>5</v>
      </c>
      <c r="E2220" s="88"/>
    </row>
    <row r="2221" spans="1:5" x14ac:dyDescent="0.2">
      <c r="A2221" s="79" t="s">
        <v>8198</v>
      </c>
      <c r="B2221" s="79" t="s">
        <v>8199</v>
      </c>
      <c r="C2221" s="79">
        <v>5</v>
      </c>
      <c r="D2221" s="79">
        <v>2</v>
      </c>
      <c r="E2221" s="88"/>
    </row>
    <row r="2222" spans="1:5" x14ac:dyDescent="0.2">
      <c r="A2222" s="79" t="s">
        <v>8200</v>
      </c>
      <c r="B2222" s="79" t="s">
        <v>8201</v>
      </c>
      <c r="C2222" s="79">
        <v>25</v>
      </c>
      <c r="D2222" s="79">
        <v>10</v>
      </c>
      <c r="E2222" s="88"/>
    </row>
    <row r="2223" spans="1:5" x14ac:dyDescent="0.2">
      <c r="A2223" s="79" t="s">
        <v>4678</v>
      </c>
      <c r="B2223" s="79" t="s">
        <v>8202</v>
      </c>
      <c r="C2223" s="79">
        <v>19</v>
      </c>
      <c r="D2223" s="79">
        <v>30</v>
      </c>
      <c r="E2223" s="88"/>
    </row>
    <row r="2224" spans="1:5" x14ac:dyDescent="0.2">
      <c r="A2224" s="79" t="s">
        <v>8203</v>
      </c>
      <c r="B2224" s="79" t="s">
        <v>3591</v>
      </c>
      <c r="C2224" s="79">
        <v>9</v>
      </c>
      <c r="D2224" s="79">
        <v>5</v>
      </c>
      <c r="E2224" s="88"/>
    </row>
    <row r="2225" spans="1:5" x14ac:dyDescent="0.2">
      <c r="A2225" s="79" t="s">
        <v>8204</v>
      </c>
      <c r="B2225" s="79" t="s">
        <v>4679</v>
      </c>
      <c r="C2225" s="79">
        <v>35</v>
      </c>
      <c r="D2225" s="79">
        <v>10</v>
      </c>
      <c r="E2225" s="88"/>
    </row>
    <row r="2226" spans="1:5" x14ac:dyDescent="0.2">
      <c r="A2226" s="79" t="s">
        <v>8205</v>
      </c>
      <c r="B2226" s="79" t="s">
        <v>8206</v>
      </c>
      <c r="C2226" s="79">
        <v>4</v>
      </c>
      <c r="D2226" s="79">
        <v>0</v>
      </c>
      <c r="E2226" s="88"/>
    </row>
    <row r="2227" spans="1:5" x14ac:dyDescent="0.2">
      <c r="A2227" s="79" t="s">
        <v>8207</v>
      </c>
      <c r="B2227" s="79" t="s">
        <v>8208</v>
      </c>
      <c r="C2227" s="79">
        <v>11</v>
      </c>
      <c r="D2227" s="79">
        <v>5</v>
      </c>
      <c r="E2227" s="88"/>
    </row>
    <row r="2228" spans="1:5" x14ac:dyDescent="0.2">
      <c r="A2228" s="79" t="s">
        <v>4680</v>
      </c>
      <c r="B2228" s="79" t="s">
        <v>8209</v>
      </c>
      <c r="C2228" s="79">
        <v>42</v>
      </c>
      <c r="D2228" s="79">
        <v>30</v>
      </c>
      <c r="E2228" s="88"/>
    </row>
    <row r="2229" spans="1:5" x14ac:dyDescent="0.2">
      <c r="A2229" s="79" t="s">
        <v>8210</v>
      </c>
      <c r="B2229" s="79" t="s">
        <v>8211</v>
      </c>
      <c r="C2229" s="79">
        <v>12</v>
      </c>
      <c r="D2229" s="79">
        <v>5</v>
      </c>
      <c r="E2229" s="88"/>
    </row>
    <row r="2230" spans="1:5" x14ac:dyDescent="0.2">
      <c r="A2230" s="79" t="s">
        <v>4681</v>
      </c>
      <c r="B2230" s="79" t="s">
        <v>8212</v>
      </c>
      <c r="C2230" s="79">
        <v>52</v>
      </c>
      <c r="D2230" s="79">
        <v>40</v>
      </c>
      <c r="E2230" s="88"/>
    </row>
    <row r="2231" spans="1:5" x14ac:dyDescent="0.2">
      <c r="A2231" s="79" t="s">
        <v>4682</v>
      </c>
      <c r="B2231" s="79" t="s">
        <v>3592</v>
      </c>
      <c r="C2231" s="79">
        <v>5</v>
      </c>
      <c r="D2231" s="79">
        <v>3</v>
      </c>
      <c r="E2231" s="88"/>
    </row>
    <row r="2232" spans="1:5" x14ac:dyDescent="0.2">
      <c r="A2232" s="79" t="s">
        <v>4683</v>
      </c>
      <c r="B2232" s="79" t="s">
        <v>4684</v>
      </c>
      <c r="C2232" s="79">
        <v>8</v>
      </c>
      <c r="D2232" s="79">
        <v>10</v>
      </c>
      <c r="E2232" s="88"/>
    </row>
    <row r="2233" spans="1:5" x14ac:dyDescent="0.2">
      <c r="A2233" s="79" t="s">
        <v>8213</v>
      </c>
      <c r="B2233" s="79" t="s">
        <v>8214</v>
      </c>
      <c r="C2233" s="79">
        <v>6</v>
      </c>
      <c r="D2233" s="79">
        <v>0</v>
      </c>
      <c r="E2233" s="88"/>
    </row>
    <row r="2234" spans="1:5" x14ac:dyDescent="0.2">
      <c r="A2234" s="79" t="s">
        <v>8215</v>
      </c>
      <c r="B2234" s="79" t="s">
        <v>8216</v>
      </c>
      <c r="C2234" s="79">
        <v>2</v>
      </c>
      <c r="D2234" s="79">
        <v>1</v>
      </c>
      <c r="E2234" s="88"/>
    </row>
    <row r="2235" spans="1:5" x14ac:dyDescent="0.2">
      <c r="A2235" s="79" t="s">
        <v>4685</v>
      </c>
      <c r="B2235" s="79" t="s">
        <v>8217</v>
      </c>
      <c r="C2235" s="79">
        <v>51</v>
      </c>
      <c r="D2235" s="79">
        <v>30</v>
      </c>
      <c r="E2235" s="88"/>
    </row>
    <row r="2236" spans="1:5" x14ac:dyDescent="0.2">
      <c r="A2236" s="79" t="s">
        <v>4686</v>
      </c>
      <c r="B2236" s="79" t="s">
        <v>3593</v>
      </c>
      <c r="C2236" s="79">
        <v>102</v>
      </c>
      <c r="D2236" s="79">
        <v>20</v>
      </c>
      <c r="E2236" s="88"/>
    </row>
    <row r="2237" spans="1:5" x14ac:dyDescent="0.2">
      <c r="A2237" s="79" t="s">
        <v>4687</v>
      </c>
      <c r="B2237" s="79" t="s">
        <v>3594</v>
      </c>
      <c r="C2237" s="79">
        <v>203</v>
      </c>
      <c r="D2237" s="79">
        <v>50</v>
      </c>
      <c r="E2237" s="88"/>
    </row>
    <row r="2238" spans="1:5" x14ac:dyDescent="0.2">
      <c r="A2238" s="79" t="s">
        <v>4688</v>
      </c>
      <c r="B2238" s="79" t="s">
        <v>4689</v>
      </c>
      <c r="C2238" s="79">
        <v>38</v>
      </c>
      <c r="D2238" s="79">
        <v>10</v>
      </c>
      <c r="E2238" s="88"/>
    </row>
    <row r="2239" spans="1:5" x14ac:dyDescent="0.2">
      <c r="A2239" s="79" t="s">
        <v>4690</v>
      </c>
      <c r="B2239" s="79" t="s">
        <v>10041</v>
      </c>
      <c r="C2239" s="79">
        <v>4</v>
      </c>
      <c r="D2239" s="79">
        <v>5</v>
      </c>
      <c r="E2239" s="88"/>
    </row>
    <row r="2240" spans="1:5" x14ac:dyDescent="0.2">
      <c r="A2240" s="79" t="s">
        <v>139</v>
      </c>
      <c r="B2240" s="79" t="s">
        <v>8218</v>
      </c>
      <c r="C2240" s="79">
        <v>53</v>
      </c>
      <c r="D2240" s="79">
        <v>2</v>
      </c>
      <c r="E2240" s="88"/>
    </row>
    <row r="2241" spans="1:5" x14ac:dyDescent="0.2">
      <c r="A2241" s="79" t="s">
        <v>140</v>
      </c>
      <c r="B2241" s="79" t="s">
        <v>8219</v>
      </c>
      <c r="C2241" s="79">
        <v>8</v>
      </c>
      <c r="D2241" s="79">
        <v>2</v>
      </c>
      <c r="E2241" s="88"/>
    </row>
    <row r="2242" spans="1:5" x14ac:dyDescent="0.2">
      <c r="A2242" s="79" t="s">
        <v>141</v>
      </c>
      <c r="B2242" s="79" t="s">
        <v>8220</v>
      </c>
      <c r="C2242" s="79">
        <v>15</v>
      </c>
      <c r="D2242" s="79">
        <v>2</v>
      </c>
      <c r="E2242" s="88"/>
    </row>
    <row r="2243" spans="1:5" x14ac:dyDescent="0.2">
      <c r="A2243" s="79" t="s">
        <v>142</v>
      </c>
      <c r="B2243" s="79" t="s">
        <v>8221</v>
      </c>
      <c r="C2243" s="79">
        <v>19</v>
      </c>
      <c r="D2243" s="79">
        <v>2</v>
      </c>
      <c r="E2243" s="88"/>
    </row>
    <row r="2244" spans="1:5" x14ac:dyDescent="0.2">
      <c r="A2244" s="79" t="s">
        <v>143</v>
      </c>
      <c r="B2244" s="79" t="s">
        <v>8222</v>
      </c>
      <c r="C2244" s="79">
        <v>29</v>
      </c>
      <c r="D2244" s="79">
        <v>2</v>
      </c>
      <c r="E2244" s="88"/>
    </row>
    <row r="2245" spans="1:5" x14ac:dyDescent="0.2">
      <c r="A2245" s="79" t="s">
        <v>144</v>
      </c>
      <c r="B2245" s="79" t="s">
        <v>8223</v>
      </c>
      <c r="C2245" s="79">
        <v>10</v>
      </c>
      <c r="D2245" s="79">
        <v>2</v>
      </c>
      <c r="E2245" s="88"/>
    </row>
    <row r="2246" spans="1:5" x14ac:dyDescent="0.2">
      <c r="A2246" s="79" t="s">
        <v>145</v>
      </c>
      <c r="B2246" s="79" t="s">
        <v>8224</v>
      </c>
      <c r="C2246" s="79">
        <v>8</v>
      </c>
      <c r="D2246" s="79">
        <v>2</v>
      </c>
      <c r="E2246" s="88"/>
    </row>
    <row r="2247" spans="1:5" x14ac:dyDescent="0.2">
      <c r="A2247" s="79" t="s">
        <v>146</v>
      </c>
      <c r="B2247" s="79" t="s">
        <v>8225</v>
      </c>
      <c r="C2247" s="79">
        <v>30</v>
      </c>
      <c r="D2247" s="79">
        <v>2</v>
      </c>
      <c r="E2247" s="88"/>
    </row>
    <row r="2248" spans="1:5" x14ac:dyDescent="0.2">
      <c r="A2248" s="79" t="s">
        <v>147</v>
      </c>
      <c r="B2248" s="79" t="s">
        <v>8226</v>
      </c>
      <c r="C2248" s="79">
        <v>0</v>
      </c>
      <c r="D2248" s="79">
        <v>0</v>
      </c>
      <c r="E2248" s="88"/>
    </row>
    <row r="2249" spans="1:5" x14ac:dyDescent="0.2">
      <c r="A2249" s="79" t="s">
        <v>136</v>
      </c>
      <c r="B2249" s="79" t="s">
        <v>8227</v>
      </c>
      <c r="C2249" s="79">
        <v>25</v>
      </c>
      <c r="D2249" s="79">
        <v>2</v>
      </c>
      <c r="E2249" s="88"/>
    </row>
    <row r="2250" spans="1:5" x14ac:dyDescent="0.2">
      <c r="A2250" s="79" t="s">
        <v>137</v>
      </c>
      <c r="B2250" s="79" t="s">
        <v>8228</v>
      </c>
      <c r="C2250" s="79">
        <v>32</v>
      </c>
      <c r="D2250" s="79">
        <v>2</v>
      </c>
      <c r="E2250" s="88"/>
    </row>
    <row r="2251" spans="1:5" x14ac:dyDescent="0.2">
      <c r="A2251" s="79" t="s">
        <v>138</v>
      </c>
      <c r="B2251" s="79" t="s">
        <v>8229</v>
      </c>
      <c r="C2251" s="79">
        <v>17</v>
      </c>
      <c r="D2251" s="79">
        <v>2</v>
      </c>
      <c r="E2251" s="88"/>
    </row>
    <row r="2252" spans="1:5" x14ac:dyDescent="0.2">
      <c r="A2252" s="79" t="s">
        <v>4691</v>
      </c>
      <c r="B2252" s="79" t="s">
        <v>4692</v>
      </c>
      <c r="C2252" s="79">
        <v>6</v>
      </c>
      <c r="D2252" s="79">
        <v>5</v>
      </c>
      <c r="E2252" s="88"/>
    </row>
    <row r="2253" spans="1:5" x14ac:dyDescent="0.2">
      <c r="A2253" s="79" t="s">
        <v>4693</v>
      </c>
      <c r="B2253" s="79" t="s">
        <v>8230</v>
      </c>
      <c r="C2253" s="79">
        <v>2</v>
      </c>
      <c r="D2253" s="79">
        <v>0</v>
      </c>
      <c r="E2253" s="88"/>
    </row>
    <row r="2254" spans="1:5" x14ac:dyDescent="0.2">
      <c r="A2254" s="79" t="s">
        <v>4694</v>
      </c>
      <c r="B2254" s="79" t="s">
        <v>8231</v>
      </c>
      <c r="C2254" s="79">
        <v>1</v>
      </c>
      <c r="D2254" s="79">
        <v>0</v>
      </c>
      <c r="E2254" s="88"/>
    </row>
    <row r="2255" spans="1:5" x14ac:dyDescent="0.2">
      <c r="A2255" s="79" t="s">
        <v>4695</v>
      </c>
      <c r="B2255" s="79" t="s">
        <v>8232</v>
      </c>
      <c r="C2255" s="79">
        <v>1</v>
      </c>
      <c r="D2255" s="79">
        <v>0</v>
      </c>
      <c r="E2255" s="88"/>
    </row>
    <row r="2256" spans="1:5" x14ac:dyDescent="0.2">
      <c r="A2256" s="79" t="s">
        <v>4696</v>
      </c>
      <c r="B2256" s="79" t="s">
        <v>8233</v>
      </c>
      <c r="C2256" s="79">
        <v>0</v>
      </c>
      <c r="D2256" s="79">
        <v>0</v>
      </c>
      <c r="E2256" s="88"/>
    </row>
    <row r="2257" spans="1:5" x14ac:dyDescent="0.2">
      <c r="A2257" s="79" t="s">
        <v>4697</v>
      </c>
      <c r="B2257" s="79" t="s">
        <v>8234</v>
      </c>
      <c r="C2257" s="79">
        <v>0</v>
      </c>
      <c r="D2257" s="79">
        <v>0</v>
      </c>
      <c r="E2257" s="88"/>
    </row>
    <row r="2258" spans="1:5" x14ac:dyDescent="0.2">
      <c r="A2258" s="79" t="s">
        <v>4698</v>
      </c>
      <c r="B2258" s="79" t="s">
        <v>8235</v>
      </c>
      <c r="C2258" s="79">
        <v>0</v>
      </c>
      <c r="D2258" s="79">
        <v>0</v>
      </c>
      <c r="E2258" s="88"/>
    </row>
    <row r="2259" spans="1:5" x14ac:dyDescent="0.2">
      <c r="A2259" s="79" t="s">
        <v>4699</v>
      </c>
      <c r="B2259" s="79" t="s">
        <v>3595</v>
      </c>
      <c r="C2259" s="79">
        <v>35</v>
      </c>
      <c r="D2259" s="79">
        <v>30</v>
      </c>
      <c r="E2259" s="88"/>
    </row>
    <row r="2260" spans="1:5" x14ac:dyDescent="0.2">
      <c r="A2260" s="79" t="s">
        <v>4700</v>
      </c>
      <c r="B2260" s="79" t="s">
        <v>3596</v>
      </c>
      <c r="C2260" s="79">
        <v>58</v>
      </c>
      <c r="D2260" s="79">
        <v>30</v>
      </c>
      <c r="E2260" s="88"/>
    </row>
    <row r="2261" spans="1:5" x14ac:dyDescent="0.2">
      <c r="A2261" s="79" t="s">
        <v>4701</v>
      </c>
      <c r="B2261" s="79" t="s">
        <v>3597</v>
      </c>
      <c r="C2261" s="79">
        <v>9</v>
      </c>
      <c r="D2261" s="79">
        <v>30</v>
      </c>
      <c r="E2261" s="88"/>
    </row>
    <row r="2262" spans="1:5" x14ac:dyDescent="0.2">
      <c r="A2262" s="79" t="s">
        <v>4702</v>
      </c>
      <c r="B2262" s="79" t="s">
        <v>3598</v>
      </c>
      <c r="C2262" s="79">
        <v>105</v>
      </c>
      <c r="D2262" s="79">
        <v>30</v>
      </c>
      <c r="E2262" s="88"/>
    </row>
    <row r="2263" spans="1:5" x14ac:dyDescent="0.2">
      <c r="A2263" s="79" t="s">
        <v>4703</v>
      </c>
      <c r="B2263" s="79" t="s">
        <v>3599</v>
      </c>
      <c r="C2263" s="79">
        <v>91</v>
      </c>
      <c r="D2263" s="79">
        <v>50</v>
      </c>
      <c r="E2263" s="88"/>
    </row>
    <row r="2264" spans="1:5" x14ac:dyDescent="0.2">
      <c r="A2264" s="79" t="s">
        <v>4704</v>
      </c>
      <c r="B2264" s="79" t="s">
        <v>3600</v>
      </c>
      <c r="C2264" s="79">
        <v>41</v>
      </c>
      <c r="D2264" s="79">
        <v>35</v>
      </c>
      <c r="E2264" s="88"/>
    </row>
    <row r="2265" spans="1:5" x14ac:dyDescent="0.2">
      <c r="A2265" s="79" t="s">
        <v>4705</v>
      </c>
      <c r="B2265" s="79" t="s">
        <v>3601</v>
      </c>
      <c r="C2265" s="79">
        <v>32</v>
      </c>
      <c r="D2265" s="79">
        <v>20</v>
      </c>
      <c r="E2265" s="88"/>
    </row>
    <row r="2266" spans="1:5" x14ac:dyDescent="0.2">
      <c r="A2266" s="79" t="s">
        <v>4706</v>
      </c>
      <c r="B2266" s="79" t="s">
        <v>3602</v>
      </c>
      <c r="C2266" s="79">
        <v>0</v>
      </c>
      <c r="D2266" s="79">
        <v>25</v>
      </c>
      <c r="E2266" s="88"/>
    </row>
    <row r="2267" spans="1:5" x14ac:dyDescent="0.2">
      <c r="A2267" s="79" t="s">
        <v>4707</v>
      </c>
      <c r="B2267" s="79" t="s">
        <v>3603</v>
      </c>
      <c r="C2267" s="79">
        <v>0</v>
      </c>
      <c r="D2267" s="79">
        <v>10</v>
      </c>
      <c r="E2267" s="88"/>
    </row>
    <row r="2268" spans="1:5" x14ac:dyDescent="0.2">
      <c r="A2268" s="79" t="s">
        <v>8236</v>
      </c>
      <c r="B2268" s="79" t="s">
        <v>8237</v>
      </c>
      <c r="C2268" s="79">
        <v>0</v>
      </c>
      <c r="D2268" s="79">
        <v>0</v>
      </c>
      <c r="E2268" s="88"/>
    </row>
    <row r="2269" spans="1:5" x14ac:dyDescent="0.2">
      <c r="A2269" s="79" t="s">
        <v>8238</v>
      </c>
      <c r="B2269" s="79" t="s">
        <v>8239</v>
      </c>
      <c r="C2269" s="79">
        <v>0</v>
      </c>
      <c r="D2269" s="79">
        <v>0</v>
      </c>
      <c r="E2269" s="88"/>
    </row>
    <row r="2270" spans="1:5" x14ac:dyDescent="0.2">
      <c r="A2270" s="79" t="s">
        <v>8240</v>
      </c>
      <c r="B2270" s="79" t="s">
        <v>8241</v>
      </c>
      <c r="C2270" s="79">
        <v>0</v>
      </c>
      <c r="D2270" s="79">
        <v>0</v>
      </c>
      <c r="E2270" s="88"/>
    </row>
    <row r="2271" spans="1:5" x14ac:dyDescent="0.2">
      <c r="A2271" s="79" t="s">
        <v>4708</v>
      </c>
      <c r="B2271" s="79" t="s">
        <v>3604</v>
      </c>
      <c r="C2271" s="79">
        <v>59</v>
      </c>
      <c r="D2271" s="79">
        <v>15</v>
      </c>
      <c r="E2271" s="88"/>
    </row>
    <row r="2272" spans="1:5" x14ac:dyDescent="0.2">
      <c r="A2272" s="79" t="s">
        <v>4709</v>
      </c>
      <c r="B2272" s="79" t="s">
        <v>3605</v>
      </c>
      <c r="C2272" s="79">
        <v>50</v>
      </c>
      <c r="D2272" s="79">
        <v>0</v>
      </c>
      <c r="E2272" s="88"/>
    </row>
    <row r="2273" spans="1:5" x14ac:dyDescent="0.2">
      <c r="A2273" s="79" t="s">
        <v>4710</v>
      </c>
      <c r="B2273" s="79" t="s">
        <v>3606</v>
      </c>
      <c r="C2273" s="79">
        <v>196</v>
      </c>
      <c r="D2273" s="79">
        <v>0</v>
      </c>
      <c r="E2273" s="88"/>
    </row>
    <row r="2274" spans="1:5" x14ac:dyDescent="0.2">
      <c r="A2274" s="79" t="s">
        <v>4711</v>
      </c>
      <c r="B2274" s="79" t="s">
        <v>3607</v>
      </c>
      <c r="C2274" s="79">
        <v>158</v>
      </c>
      <c r="D2274" s="79">
        <v>0</v>
      </c>
      <c r="E2274" s="88"/>
    </row>
    <row r="2275" spans="1:5" x14ac:dyDescent="0.2">
      <c r="A2275" s="79" t="s">
        <v>4712</v>
      </c>
      <c r="B2275" s="79" t="s">
        <v>3608</v>
      </c>
      <c r="C2275" s="79">
        <v>178</v>
      </c>
      <c r="D2275" s="79">
        <v>0</v>
      </c>
      <c r="E2275" s="88"/>
    </row>
    <row r="2276" spans="1:5" x14ac:dyDescent="0.2">
      <c r="A2276" s="79" t="s">
        <v>4713</v>
      </c>
      <c r="B2276" s="79" t="s">
        <v>3609</v>
      </c>
      <c r="C2276" s="79">
        <v>5</v>
      </c>
      <c r="D2276" s="79">
        <v>6</v>
      </c>
      <c r="E2276" s="88"/>
    </row>
    <row r="2277" spans="1:5" x14ac:dyDescent="0.2">
      <c r="A2277" s="79" t="s">
        <v>8242</v>
      </c>
      <c r="B2277" s="79" t="s">
        <v>8243</v>
      </c>
      <c r="C2277" s="79">
        <v>3</v>
      </c>
      <c r="D2277" s="79">
        <v>2</v>
      </c>
      <c r="E2277" s="88"/>
    </row>
    <row r="2278" spans="1:5" x14ac:dyDescent="0.2">
      <c r="A2278" s="79" t="s">
        <v>8244</v>
      </c>
      <c r="B2278" s="79" t="s">
        <v>8245</v>
      </c>
      <c r="C2278" s="79">
        <v>4</v>
      </c>
      <c r="D2278" s="79">
        <v>2</v>
      </c>
      <c r="E2278" s="88"/>
    </row>
    <row r="2279" spans="1:5" x14ac:dyDescent="0.2">
      <c r="A2279" s="79" t="s">
        <v>8246</v>
      </c>
      <c r="B2279" s="79" t="s">
        <v>8247</v>
      </c>
      <c r="C2279" s="79">
        <v>3</v>
      </c>
      <c r="D2279" s="79">
        <v>2</v>
      </c>
      <c r="E2279" s="88"/>
    </row>
    <row r="2280" spans="1:5" x14ac:dyDescent="0.2">
      <c r="A2280" s="79" t="s">
        <v>8248</v>
      </c>
      <c r="B2280" s="79" t="s">
        <v>8249</v>
      </c>
      <c r="C2280" s="79">
        <v>3</v>
      </c>
      <c r="D2280" s="79">
        <v>1</v>
      </c>
      <c r="E2280" s="88"/>
    </row>
    <row r="2281" spans="1:5" x14ac:dyDescent="0.2">
      <c r="A2281" s="79" t="s">
        <v>8250</v>
      </c>
      <c r="B2281" s="79" t="s">
        <v>8251</v>
      </c>
      <c r="C2281" s="79">
        <v>3</v>
      </c>
      <c r="D2281" s="79">
        <v>2</v>
      </c>
      <c r="E2281" s="88"/>
    </row>
    <row r="2282" spans="1:5" x14ac:dyDescent="0.2">
      <c r="A2282" s="79" t="s">
        <v>8252</v>
      </c>
      <c r="B2282" s="79" t="s">
        <v>8253</v>
      </c>
      <c r="C2282" s="79">
        <v>3</v>
      </c>
      <c r="D2282" s="79">
        <v>1</v>
      </c>
      <c r="E2282" s="88"/>
    </row>
    <row r="2283" spans="1:5" x14ac:dyDescent="0.2">
      <c r="A2283" s="79" t="s">
        <v>8254</v>
      </c>
      <c r="B2283" s="79" t="s">
        <v>8255</v>
      </c>
      <c r="C2283" s="79">
        <v>4</v>
      </c>
      <c r="D2283" s="79">
        <v>2</v>
      </c>
      <c r="E2283" s="88"/>
    </row>
    <row r="2284" spans="1:5" x14ac:dyDescent="0.2">
      <c r="A2284" s="79" t="s">
        <v>8256</v>
      </c>
      <c r="B2284" s="79" t="s">
        <v>8257</v>
      </c>
      <c r="C2284" s="79">
        <v>5</v>
      </c>
      <c r="D2284" s="79">
        <v>2</v>
      </c>
      <c r="E2284" s="88"/>
    </row>
    <row r="2285" spans="1:5" x14ac:dyDescent="0.2">
      <c r="A2285" s="79" t="s">
        <v>8258</v>
      </c>
      <c r="B2285" s="79" t="s">
        <v>8259</v>
      </c>
      <c r="C2285" s="79">
        <v>11</v>
      </c>
      <c r="D2285" s="79">
        <v>3</v>
      </c>
      <c r="E2285" s="88"/>
    </row>
    <row r="2286" spans="1:5" x14ac:dyDescent="0.2">
      <c r="A2286" s="79" t="s">
        <v>8260</v>
      </c>
      <c r="B2286" s="79" t="s">
        <v>8261</v>
      </c>
      <c r="C2286" s="79">
        <v>5</v>
      </c>
      <c r="D2286" s="79">
        <v>3</v>
      </c>
      <c r="E2286" s="88"/>
    </row>
    <row r="2287" spans="1:5" x14ac:dyDescent="0.2">
      <c r="A2287" s="79" t="s">
        <v>8262</v>
      </c>
      <c r="B2287" s="79" t="s">
        <v>8263</v>
      </c>
      <c r="C2287" s="79">
        <v>6</v>
      </c>
      <c r="D2287" s="79">
        <v>3</v>
      </c>
      <c r="E2287" s="88"/>
    </row>
    <row r="2288" spans="1:5" x14ac:dyDescent="0.2">
      <c r="A2288" s="79" t="s">
        <v>8264</v>
      </c>
      <c r="B2288" s="79" t="s">
        <v>8265</v>
      </c>
      <c r="C2288" s="79">
        <v>5</v>
      </c>
      <c r="D2288" s="79">
        <v>2</v>
      </c>
      <c r="E2288" s="88"/>
    </row>
    <row r="2289" spans="1:5" x14ac:dyDescent="0.2">
      <c r="A2289" s="79" t="s">
        <v>8266</v>
      </c>
      <c r="B2289" s="79" t="s">
        <v>8267</v>
      </c>
      <c r="C2289" s="79">
        <v>2</v>
      </c>
      <c r="D2289" s="79">
        <v>2</v>
      </c>
      <c r="E2289" s="88"/>
    </row>
    <row r="2290" spans="1:5" x14ac:dyDescent="0.2">
      <c r="A2290" s="79" t="s">
        <v>8268</v>
      </c>
      <c r="B2290" s="79" t="s">
        <v>8269</v>
      </c>
      <c r="C2290" s="79">
        <v>1</v>
      </c>
      <c r="D2290" s="79">
        <v>0</v>
      </c>
      <c r="E2290" s="88"/>
    </row>
    <row r="2291" spans="1:5" x14ac:dyDescent="0.2">
      <c r="A2291" s="79" t="s">
        <v>8270</v>
      </c>
      <c r="B2291" s="79" t="s">
        <v>8271</v>
      </c>
      <c r="C2291" s="79">
        <v>2</v>
      </c>
      <c r="D2291" s="79">
        <v>0</v>
      </c>
      <c r="E2291" s="88"/>
    </row>
    <row r="2292" spans="1:5" x14ac:dyDescent="0.2">
      <c r="A2292" s="79" t="s">
        <v>8272</v>
      </c>
      <c r="B2292" s="79" t="s">
        <v>8273</v>
      </c>
      <c r="C2292" s="79">
        <v>2</v>
      </c>
      <c r="D2292" s="79">
        <v>0</v>
      </c>
      <c r="E2292" s="88"/>
    </row>
    <row r="2293" spans="1:5" x14ac:dyDescent="0.2">
      <c r="A2293" s="79" t="s">
        <v>8274</v>
      </c>
      <c r="B2293" s="79" t="s">
        <v>8275</v>
      </c>
      <c r="C2293" s="79">
        <v>4</v>
      </c>
      <c r="D2293" s="79">
        <v>3</v>
      </c>
      <c r="E2293" s="88"/>
    </row>
    <row r="2294" spans="1:5" x14ac:dyDescent="0.2">
      <c r="A2294" s="79" t="s">
        <v>8276</v>
      </c>
      <c r="B2294" s="79" t="s">
        <v>8277</v>
      </c>
      <c r="C2294" s="79">
        <v>7</v>
      </c>
      <c r="D2294" s="79">
        <v>3</v>
      </c>
      <c r="E2294" s="88"/>
    </row>
    <row r="2295" spans="1:5" x14ac:dyDescent="0.2">
      <c r="A2295" s="79" t="s">
        <v>8278</v>
      </c>
      <c r="B2295" s="79" t="s">
        <v>8279</v>
      </c>
      <c r="C2295" s="79">
        <v>8</v>
      </c>
      <c r="D2295" s="79">
        <v>5</v>
      </c>
      <c r="E2295" s="88"/>
    </row>
    <row r="2296" spans="1:5" x14ac:dyDescent="0.2">
      <c r="A2296" s="79" t="s">
        <v>4714</v>
      </c>
      <c r="B2296" s="79" t="s">
        <v>8280</v>
      </c>
      <c r="C2296" s="79">
        <v>3</v>
      </c>
      <c r="D2296" s="79">
        <v>5</v>
      </c>
      <c r="E2296" s="88"/>
    </row>
    <row r="2297" spans="1:5" x14ac:dyDescent="0.2">
      <c r="A2297" s="79" t="s">
        <v>4715</v>
      </c>
      <c r="B2297" s="79" t="s">
        <v>8281</v>
      </c>
      <c r="C2297" s="79">
        <v>13</v>
      </c>
      <c r="D2297" s="79">
        <v>5</v>
      </c>
      <c r="E2297" s="88"/>
    </row>
    <row r="2298" spans="1:5" x14ac:dyDescent="0.2">
      <c r="A2298" s="79" t="s">
        <v>8282</v>
      </c>
      <c r="B2298" s="79" t="s">
        <v>8283</v>
      </c>
      <c r="C2298" s="79">
        <v>11</v>
      </c>
      <c r="D2298" s="79">
        <v>3</v>
      </c>
      <c r="E2298" s="88"/>
    </row>
    <row r="2299" spans="1:5" x14ac:dyDescent="0.2">
      <c r="A2299" s="79" t="s">
        <v>4716</v>
      </c>
      <c r="B2299" s="79" t="s">
        <v>8284</v>
      </c>
      <c r="C2299" s="79">
        <v>27</v>
      </c>
      <c r="D2299" s="79">
        <v>3</v>
      </c>
      <c r="E2299" s="88"/>
    </row>
    <row r="2300" spans="1:5" x14ac:dyDescent="0.2">
      <c r="A2300" s="79" t="s">
        <v>4717</v>
      </c>
      <c r="B2300" s="79" t="s">
        <v>8285</v>
      </c>
      <c r="C2300" s="79">
        <v>18</v>
      </c>
      <c r="D2300" s="79">
        <v>4</v>
      </c>
      <c r="E2300" s="88"/>
    </row>
    <row r="2301" spans="1:5" x14ac:dyDescent="0.2">
      <c r="A2301" s="79" t="s">
        <v>4718</v>
      </c>
      <c r="B2301" s="79" t="s">
        <v>8286</v>
      </c>
      <c r="C2301" s="79">
        <v>24</v>
      </c>
      <c r="D2301" s="79">
        <v>3</v>
      </c>
      <c r="E2301" s="88"/>
    </row>
    <row r="2302" spans="1:5" x14ac:dyDescent="0.2">
      <c r="A2302" s="79" t="s">
        <v>4719</v>
      </c>
      <c r="B2302" s="79" t="s">
        <v>8287</v>
      </c>
      <c r="C2302" s="79">
        <v>10</v>
      </c>
      <c r="D2302" s="79">
        <v>3</v>
      </c>
      <c r="E2302" s="88"/>
    </row>
    <row r="2303" spans="1:5" x14ac:dyDescent="0.2">
      <c r="A2303" s="79" t="s">
        <v>4720</v>
      </c>
      <c r="B2303" s="79" t="s">
        <v>8288</v>
      </c>
      <c r="C2303" s="79">
        <v>9</v>
      </c>
      <c r="D2303" s="79">
        <v>2</v>
      </c>
      <c r="E2303" s="88"/>
    </row>
    <row r="2304" spans="1:5" x14ac:dyDescent="0.2">
      <c r="A2304" s="79" t="s">
        <v>4721</v>
      </c>
      <c r="B2304" s="79" t="s">
        <v>8289</v>
      </c>
      <c r="C2304" s="79">
        <v>11</v>
      </c>
      <c r="D2304" s="79">
        <v>2</v>
      </c>
      <c r="E2304" s="88"/>
    </row>
    <row r="2305" spans="1:5" x14ac:dyDescent="0.2">
      <c r="A2305" s="79" t="s">
        <v>4722</v>
      </c>
      <c r="B2305" s="79" t="s">
        <v>8290</v>
      </c>
      <c r="C2305" s="79">
        <v>3</v>
      </c>
      <c r="D2305" s="79">
        <v>1</v>
      </c>
      <c r="E2305" s="88"/>
    </row>
    <row r="2306" spans="1:5" x14ac:dyDescent="0.2">
      <c r="A2306" s="79" t="s">
        <v>4723</v>
      </c>
      <c r="B2306" s="79" t="s">
        <v>4724</v>
      </c>
      <c r="C2306" s="79">
        <v>42</v>
      </c>
      <c r="D2306" s="79">
        <v>10</v>
      </c>
      <c r="E2306" s="88"/>
    </row>
    <row r="2307" spans="1:5" x14ac:dyDescent="0.2">
      <c r="A2307" s="79" t="s">
        <v>4725</v>
      </c>
      <c r="B2307" s="79" t="s">
        <v>8291</v>
      </c>
      <c r="C2307" s="79">
        <v>27</v>
      </c>
      <c r="D2307" s="79">
        <v>15</v>
      </c>
      <c r="E2307" s="88"/>
    </row>
    <row r="2308" spans="1:5" x14ac:dyDescent="0.2">
      <c r="A2308" s="79" t="s">
        <v>4726</v>
      </c>
      <c r="B2308" s="79" t="s">
        <v>8292</v>
      </c>
      <c r="C2308" s="79">
        <v>52</v>
      </c>
      <c r="D2308" s="79">
        <v>15</v>
      </c>
      <c r="E2308" s="88"/>
    </row>
    <row r="2309" spans="1:5" x14ac:dyDescent="0.2">
      <c r="A2309" s="79" t="s">
        <v>4727</v>
      </c>
      <c r="B2309" s="79" t="s">
        <v>8293</v>
      </c>
      <c r="C2309" s="79">
        <v>20</v>
      </c>
      <c r="D2309" s="79">
        <v>15</v>
      </c>
      <c r="E2309" s="88"/>
    </row>
    <row r="2310" spans="1:5" x14ac:dyDescent="0.2">
      <c r="A2310" s="79" t="s">
        <v>4728</v>
      </c>
      <c r="B2310" s="79" t="s">
        <v>8294</v>
      </c>
      <c r="C2310" s="79">
        <v>19</v>
      </c>
      <c r="D2310" s="79">
        <v>10</v>
      </c>
      <c r="E2310" s="88"/>
    </row>
    <row r="2311" spans="1:5" x14ac:dyDescent="0.2">
      <c r="A2311" s="79" t="s">
        <v>4729</v>
      </c>
      <c r="B2311" s="79" t="s">
        <v>8295</v>
      </c>
      <c r="C2311" s="79">
        <v>26</v>
      </c>
      <c r="D2311" s="79">
        <v>10</v>
      </c>
      <c r="E2311" s="88"/>
    </row>
    <row r="2312" spans="1:5" x14ac:dyDescent="0.2">
      <c r="A2312" s="79" t="s">
        <v>4730</v>
      </c>
      <c r="B2312" s="79" t="s">
        <v>8296</v>
      </c>
      <c r="C2312" s="79">
        <v>10</v>
      </c>
      <c r="D2312" s="79">
        <v>10</v>
      </c>
      <c r="E2312" s="88"/>
    </row>
    <row r="2313" spans="1:5" x14ac:dyDescent="0.2">
      <c r="A2313" s="79" t="s">
        <v>4731</v>
      </c>
      <c r="B2313" s="79" t="s">
        <v>8297</v>
      </c>
      <c r="C2313" s="79">
        <v>7</v>
      </c>
      <c r="D2313" s="79">
        <v>3</v>
      </c>
      <c r="E2313" s="88"/>
    </row>
    <row r="2314" spans="1:5" x14ac:dyDescent="0.2">
      <c r="A2314" s="79" t="s">
        <v>4732</v>
      </c>
      <c r="B2314" s="79" t="s">
        <v>8298</v>
      </c>
      <c r="C2314" s="79">
        <v>10</v>
      </c>
      <c r="D2314" s="79">
        <v>2</v>
      </c>
      <c r="E2314" s="88"/>
    </row>
    <row r="2315" spans="1:5" x14ac:dyDescent="0.2">
      <c r="A2315" s="79" t="s">
        <v>4733</v>
      </c>
      <c r="B2315" s="79" t="s">
        <v>8299</v>
      </c>
      <c r="C2315" s="79">
        <v>20</v>
      </c>
      <c r="D2315" s="79">
        <v>3</v>
      </c>
      <c r="E2315" s="88"/>
    </row>
    <row r="2316" spans="1:5" x14ac:dyDescent="0.2">
      <c r="A2316" s="79" t="s">
        <v>8300</v>
      </c>
      <c r="B2316" s="79" t="s">
        <v>8301</v>
      </c>
      <c r="C2316" s="79">
        <v>18</v>
      </c>
      <c r="D2316" s="79">
        <v>5</v>
      </c>
      <c r="E2316" s="88"/>
    </row>
    <row r="2317" spans="1:5" x14ac:dyDescent="0.2">
      <c r="A2317" s="79" t="s">
        <v>4734</v>
      </c>
      <c r="B2317" s="79" t="s">
        <v>8302</v>
      </c>
      <c r="C2317" s="79">
        <v>13</v>
      </c>
      <c r="D2317" s="79">
        <v>4</v>
      </c>
      <c r="E2317" s="88"/>
    </row>
    <row r="2318" spans="1:5" x14ac:dyDescent="0.2">
      <c r="A2318" s="79" t="s">
        <v>8303</v>
      </c>
      <c r="B2318" s="79" t="s">
        <v>8304</v>
      </c>
      <c r="C2318" s="79">
        <v>32</v>
      </c>
      <c r="D2318" s="79">
        <v>2</v>
      </c>
      <c r="E2318" s="88"/>
    </row>
    <row r="2319" spans="1:5" x14ac:dyDescent="0.2">
      <c r="A2319" s="79" t="s">
        <v>4735</v>
      </c>
      <c r="B2319" s="79" t="s">
        <v>8305</v>
      </c>
      <c r="C2319" s="79">
        <v>19</v>
      </c>
      <c r="D2319" s="79">
        <v>10</v>
      </c>
      <c r="E2319" s="88"/>
    </row>
    <row r="2320" spans="1:5" x14ac:dyDescent="0.2">
      <c r="A2320" s="79" t="s">
        <v>8306</v>
      </c>
      <c r="B2320" s="79" t="s">
        <v>8307</v>
      </c>
      <c r="C2320" s="79">
        <v>48</v>
      </c>
      <c r="D2320" s="79">
        <v>5</v>
      </c>
      <c r="E2320" s="88"/>
    </row>
    <row r="2321" spans="1:5" x14ac:dyDescent="0.2">
      <c r="A2321" s="79" t="s">
        <v>4736</v>
      </c>
      <c r="B2321" s="79" t="s">
        <v>8308</v>
      </c>
      <c r="C2321" s="79">
        <v>23</v>
      </c>
      <c r="D2321" s="79">
        <v>10</v>
      </c>
      <c r="E2321" s="88"/>
    </row>
    <row r="2322" spans="1:5" x14ac:dyDescent="0.2">
      <c r="A2322" s="79" t="s">
        <v>8309</v>
      </c>
      <c r="B2322" s="79" t="s">
        <v>8310</v>
      </c>
      <c r="C2322" s="79">
        <v>17</v>
      </c>
      <c r="D2322" s="79">
        <v>5</v>
      </c>
      <c r="E2322" s="88"/>
    </row>
    <row r="2323" spans="1:5" x14ac:dyDescent="0.2">
      <c r="A2323" s="79" t="s">
        <v>4737</v>
      </c>
      <c r="B2323" s="79" t="s">
        <v>8311</v>
      </c>
      <c r="C2323" s="79">
        <v>25</v>
      </c>
      <c r="D2323" s="79">
        <v>20</v>
      </c>
      <c r="E2323" s="88"/>
    </row>
    <row r="2324" spans="1:5" x14ac:dyDescent="0.2">
      <c r="A2324" s="79" t="s">
        <v>8312</v>
      </c>
      <c r="B2324" s="79" t="s">
        <v>8313</v>
      </c>
      <c r="C2324" s="79">
        <v>14</v>
      </c>
      <c r="D2324" s="79">
        <v>10</v>
      </c>
      <c r="E2324" s="88"/>
    </row>
    <row r="2325" spans="1:5" x14ac:dyDescent="0.2">
      <c r="A2325" s="79" t="s">
        <v>4738</v>
      </c>
      <c r="B2325" s="79" t="s">
        <v>8314</v>
      </c>
      <c r="C2325" s="79">
        <v>39</v>
      </c>
      <c r="D2325" s="79">
        <v>18</v>
      </c>
      <c r="E2325" s="88"/>
    </row>
    <row r="2326" spans="1:5" x14ac:dyDescent="0.2">
      <c r="A2326" s="79" t="s">
        <v>8315</v>
      </c>
      <c r="B2326" s="79" t="s">
        <v>8316</v>
      </c>
      <c r="C2326" s="79">
        <v>18</v>
      </c>
      <c r="D2326" s="79">
        <v>12</v>
      </c>
      <c r="E2326" s="88"/>
    </row>
    <row r="2327" spans="1:5" x14ac:dyDescent="0.2">
      <c r="A2327" s="79" t="s">
        <v>4739</v>
      </c>
      <c r="B2327" s="79" t="s">
        <v>8317</v>
      </c>
      <c r="C2327" s="79">
        <v>31</v>
      </c>
      <c r="D2327" s="79">
        <v>30</v>
      </c>
      <c r="E2327" s="88"/>
    </row>
    <row r="2328" spans="1:5" x14ac:dyDescent="0.2">
      <c r="A2328" s="79" t="s">
        <v>8318</v>
      </c>
      <c r="B2328" s="79" t="s">
        <v>8319</v>
      </c>
      <c r="C2328" s="79">
        <v>33</v>
      </c>
      <c r="D2328" s="79">
        <v>15</v>
      </c>
      <c r="E2328" s="88"/>
    </row>
    <row r="2329" spans="1:5" x14ac:dyDescent="0.2">
      <c r="A2329" s="79" t="s">
        <v>4740</v>
      </c>
      <c r="B2329" s="79" t="s">
        <v>8320</v>
      </c>
      <c r="C2329" s="79">
        <v>10</v>
      </c>
      <c r="D2329" s="79">
        <v>6</v>
      </c>
      <c r="E2329" s="88"/>
    </row>
    <row r="2330" spans="1:5" x14ac:dyDescent="0.2">
      <c r="A2330" s="79" t="s">
        <v>8321</v>
      </c>
      <c r="B2330" s="79" t="s">
        <v>8322</v>
      </c>
      <c r="C2330" s="79">
        <v>7</v>
      </c>
      <c r="D2330" s="79">
        <v>4</v>
      </c>
      <c r="E2330" s="88"/>
    </row>
    <row r="2331" spans="1:5" x14ac:dyDescent="0.2">
      <c r="A2331" s="79" t="s">
        <v>561</v>
      </c>
      <c r="B2331" s="79" t="s">
        <v>8323</v>
      </c>
      <c r="C2331" s="79">
        <v>19</v>
      </c>
      <c r="D2331" s="79">
        <v>2</v>
      </c>
      <c r="E2331" s="88"/>
    </row>
    <row r="2332" spans="1:5" x14ac:dyDescent="0.2">
      <c r="A2332" s="79" t="s">
        <v>562</v>
      </c>
      <c r="B2332" s="79" t="s">
        <v>8324</v>
      </c>
      <c r="C2332" s="79">
        <v>15</v>
      </c>
      <c r="D2332" s="79">
        <v>3</v>
      </c>
      <c r="E2332" s="88"/>
    </row>
    <row r="2333" spans="1:5" x14ac:dyDescent="0.2">
      <c r="A2333" s="79" t="s">
        <v>563</v>
      </c>
      <c r="B2333" s="79" t="s">
        <v>8325</v>
      </c>
      <c r="C2333" s="79">
        <v>20</v>
      </c>
      <c r="D2333" s="79">
        <v>3</v>
      </c>
      <c r="E2333" s="88"/>
    </row>
    <row r="2334" spans="1:5" x14ac:dyDescent="0.2">
      <c r="A2334" s="79" t="s">
        <v>564</v>
      </c>
      <c r="B2334" s="79" t="s">
        <v>8326</v>
      </c>
      <c r="C2334" s="79">
        <v>18</v>
      </c>
      <c r="D2334" s="79">
        <v>3</v>
      </c>
      <c r="E2334" s="88"/>
    </row>
    <row r="2335" spans="1:5" x14ac:dyDescent="0.2">
      <c r="A2335" s="79" t="s">
        <v>565</v>
      </c>
      <c r="B2335" s="79" t="s">
        <v>8327</v>
      </c>
      <c r="C2335" s="79">
        <v>41</v>
      </c>
      <c r="D2335" s="79">
        <v>5</v>
      </c>
      <c r="E2335" s="88"/>
    </row>
    <row r="2336" spans="1:5" x14ac:dyDescent="0.2">
      <c r="A2336" s="79" t="s">
        <v>566</v>
      </c>
      <c r="B2336" s="79" t="s">
        <v>8328</v>
      </c>
      <c r="C2336" s="79">
        <v>11</v>
      </c>
      <c r="D2336" s="79">
        <v>3</v>
      </c>
      <c r="E2336" s="88"/>
    </row>
    <row r="2337" spans="1:5" x14ac:dyDescent="0.2">
      <c r="A2337" s="79" t="s">
        <v>567</v>
      </c>
      <c r="B2337" s="79" t="s">
        <v>8329</v>
      </c>
      <c r="C2337" s="79">
        <v>8</v>
      </c>
      <c r="D2337" s="79">
        <v>5</v>
      </c>
      <c r="E2337" s="88"/>
    </row>
    <row r="2338" spans="1:5" x14ac:dyDescent="0.2">
      <c r="A2338" s="79" t="s">
        <v>568</v>
      </c>
      <c r="B2338" s="79" t="s">
        <v>8330</v>
      </c>
      <c r="C2338" s="79">
        <v>20</v>
      </c>
      <c r="D2338" s="79">
        <v>5</v>
      </c>
      <c r="E2338" s="88"/>
    </row>
    <row r="2339" spans="1:5" x14ac:dyDescent="0.2">
      <c r="A2339" s="79" t="s">
        <v>569</v>
      </c>
      <c r="B2339" s="79" t="s">
        <v>8331</v>
      </c>
      <c r="C2339" s="79">
        <v>19</v>
      </c>
      <c r="D2339" s="79">
        <v>2</v>
      </c>
      <c r="E2339" s="88"/>
    </row>
    <row r="2340" spans="1:5" x14ac:dyDescent="0.2">
      <c r="A2340" s="79" t="s">
        <v>570</v>
      </c>
      <c r="B2340" s="79" t="s">
        <v>8332</v>
      </c>
      <c r="C2340" s="79">
        <v>28</v>
      </c>
      <c r="D2340" s="79">
        <v>10</v>
      </c>
      <c r="E2340" s="88"/>
    </row>
    <row r="2341" spans="1:5" x14ac:dyDescent="0.2">
      <c r="A2341" s="79" t="s">
        <v>571</v>
      </c>
      <c r="B2341" s="79" t="s">
        <v>4741</v>
      </c>
      <c r="C2341" s="79">
        <v>18</v>
      </c>
      <c r="D2341" s="79">
        <v>5</v>
      </c>
      <c r="E2341" s="88"/>
    </row>
    <row r="2342" spans="1:5" x14ac:dyDescent="0.2">
      <c r="A2342" s="79" t="s">
        <v>572</v>
      </c>
      <c r="B2342" s="79" t="s">
        <v>8333</v>
      </c>
      <c r="C2342" s="79">
        <v>14</v>
      </c>
      <c r="D2342" s="79">
        <v>10</v>
      </c>
      <c r="E2342" s="88"/>
    </row>
    <row r="2343" spans="1:5" x14ac:dyDescent="0.2">
      <c r="A2343" s="79" t="s">
        <v>573</v>
      </c>
      <c r="B2343" s="79" t="s">
        <v>8334</v>
      </c>
      <c r="C2343" s="79">
        <v>34</v>
      </c>
      <c r="D2343" s="79">
        <v>15</v>
      </c>
      <c r="E2343" s="88"/>
    </row>
    <row r="2344" spans="1:5" x14ac:dyDescent="0.2">
      <c r="A2344" s="79" t="s">
        <v>574</v>
      </c>
      <c r="B2344" s="79" t="s">
        <v>8335</v>
      </c>
      <c r="C2344" s="79">
        <v>2</v>
      </c>
      <c r="D2344" s="79">
        <v>20</v>
      </c>
      <c r="E2344" s="88"/>
    </row>
    <row r="2345" spans="1:5" x14ac:dyDescent="0.2">
      <c r="A2345" s="79" t="s">
        <v>575</v>
      </c>
      <c r="B2345" s="79" t="s">
        <v>8336</v>
      </c>
      <c r="C2345" s="79">
        <v>4</v>
      </c>
      <c r="D2345" s="79">
        <v>2</v>
      </c>
      <c r="E2345" s="88"/>
    </row>
    <row r="2346" spans="1:5" x14ac:dyDescent="0.2">
      <c r="A2346" s="79" t="s">
        <v>576</v>
      </c>
      <c r="B2346" s="79" t="s">
        <v>8337</v>
      </c>
      <c r="C2346" s="79">
        <v>5</v>
      </c>
      <c r="D2346" s="79">
        <v>1</v>
      </c>
      <c r="E2346" s="88"/>
    </row>
    <row r="2347" spans="1:5" x14ac:dyDescent="0.2">
      <c r="A2347" s="79" t="s">
        <v>8338</v>
      </c>
      <c r="B2347" s="79" t="s">
        <v>8339</v>
      </c>
      <c r="C2347" s="79">
        <v>13</v>
      </c>
      <c r="D2347" s="79">
        <v>6</v>
      </c>
      <c r="E2347" s="88"/>
    </row>
    <row r="2348" spans="1:5" x14ac:dyDescent="0.2">
      <c r="A2348" s="79" t="s">
        <v>8340</v>
      </c>
      <c r="B2348" s="79" t="s">
        <v>8341</v>
      </c>
      <c r="C2348" s="79">
        <v>16</v>
      </c>
      <c r="D2348" s="79">
        <v>6</v>
      </c>
      <c r="E2348" s="88"/>
    </row>
    <row r="2349" spans="1:5" x14ac:dyDescent="0.2">
      <c r="A2349" s="79" t="s">
        <v>8342</v>
      </c>
      <c r="B2349" s="79" t="s">
        <v>8343</v>
      </c>
      <c r="C2349" s="79">
        <v>27</v>
      </c>
      <c r="D2349" s="79">
        <v>10</v>
      </c>
      <c r="E2349" s="88"/>
    </row>
    <row r="2350" spans="1:5" x14ac:dyDescent="0.2">
      <c r="A2350" s="79" t="s">
        <v>8344</v>
      </c>
      <c r="B2350" s="79" t="s">
        <v>8345</v>
      </c>
      <c r="C2350" s="79">
        <v>13</v>
      </c>
      <c r="D2350" s="79">
        <v>5</v>
      </c>
      <c r="E2350" s="88"/>
    </row>
    <row r="2351" spans="1:5" x14ac:dyDescent="0.2">
      <c r="A2351" s="79" t="s">
        <v>8346</v>
      </c>
      <c r="B2351" s="79" t="s">
        <v>8347</v>
      </c>
      <c r="C2351" s="79">
        <v>26</v>
      </c>
      <c r="D2351" s="79">
        <v>10</v>
      </c>
      <c r="E2351" s="88"/>
    </row>
    <row r="2352" spans="1:5" x14ac:dyDescent="0.2">
      <c r="A2352" s="79" t="s">
        <v>8348</v>
      </c>
      <c r="B2352" s="79" t="s">
        <v>8349</v>
      </c>
      <c r="C2352" s="79">
        <v>17</v>
      </c>
      <c r="D2352" s="79">
        <v>10</v>
      </c>
      <c r="E2352" s="88"/>
    </row>
    <row r="2353" spans="1:5" x14ac:dyDescent="0.2">
      <c r="A2353" s="79" t="s">
        <v>8350</v>
      </c>
      <c r="B2353" s="79" t="s">
        <v>8351</v>
      </c>
      <c r="C2353" s="79">
        <v>19</v>
      </c>
      <c r="D2353" s="79">
        <v>5</v>
      </c>
      <c r="E2353" s="88"/>
    </row>
    <row r="2354" spans="1:5" x14ac:dyDescent="0.2">
      <c r="A2354" s="79" t="s">
        <v>4742</v>
      </c>
      <c r="B2354" s="79" t="s">
        <v>8352</v>
      </c>
      <c r="C2354" s="79">
        <v>2</v>
      </c>
      <c r="D2354" s="79">
        <v>0</v>
      </c>
      <c r="E2354" s="88"/>
    </row>
    <row r="2355" spans="1:5" x14ac:dyDescent="0.2">
      <c r="A2355" s="79" t="s">
        <v>4743</v>
      </c>
      <c r="B2355" s="79" t="s">
        <v>8353</v>
      </c>
      <c r="C2355" s="79">
        <v>2</v>
      </c>
      <c r="D2355" s="79">
        <v>0</v>
      </c>
      <c r="E2355" s="88"/>
    </row>
    <row r="2356" spans="1:5" x14ac:dyDescent="0.2">
      <c r="A2356" s="79" t="s">
        <v>4744</v>
      </c>
      <c r="B2356" s="79" t="s">
        <v>8354</v>
      </c>
      <c r="C2356" s="79">
        <v>8</v>
      </c>
      <c r="D2356" s="79">
        <v>0</v>
      </c>
      <c r="E2356" s="88"/>
    </row>
    <row r="2357" spans="1:5" x14ac:dyDescent="0.2">
      <c r="A2357" s="79" t="s">
        <v>8355</v>
      </c>
      <c r="B2357" s="79" t="s">
        <v>8356</v>
      </c>
      <c r="C2357" s="79">
        <v>342</v>
      </c>
      <c r="D2357" s="79">
        <v>20</v>
      </c>
      <c r="E2357" s="88"/>
    </row>
    <row r="2358" spans="1:5" x14ac:dyDescent="0.2">
      <c r="A2358" s="79" t="s">
        <v>8357</v>
      </c>
      <c r="B2358" s="79" t="s">
        <v>8358</v>
      </c>
      <c r="C2358" s="79">
        <v>5</v>
      </c>
      <c r="D2358" s="79">
        <v>2</v>
      </c>
      <c r="E2358" s="88"/>
    </row>
    <row r="2359" spans="1:5" x14ac:dyDescent="0.2">
      <c r="A2359" s="79" t="s">
        <v>8359</v>
      </c>
      <c r="B2359" s="79" t="s">
        <v>8360</v>
      </c>
      <c r="C2359" s="79">
        <v>31</v>
      </c>
      <c r="D2359" s="79">
        <v>20</v>
      </c>
      <c r="E2359" s="88"/>
    </row>
    <row r="2360" spans="1:5" x14ac:dyDescent="0.2">
      <c r="A2360" s="79" t="s">
        <v>8361</v>
      </c>
      <c r="B2360" s="79" t="s">
        <v>8362</v>
      </c>
      <c r="C2360" s="79">
        <v>7</v>
      </c>
      <c r="D2360" s="79">
        <v>2</v>
      </c>
      <c r="E2360" s="88"/>
    </row>
    <row r="2361" spans="1:5" x14ac:dyDescent="0.2">
      <c r="A2361" s="79" t="s">
        <v>8363</v>
      </c>
      <c r="B2361" s="79" t="s">
        <v>8364</v>
      </c>
      <c r="C2361" s="79">
        <v>69</v>
      </c>
      <c r="D2361" s="79">
        <v>5</v>
      </c>
      <c r="E2361" s="88"/>
    </row>
    <row r="2362" spans="1:5" x14ac:dyDescent="0.2">
      <c r="A2362" s="79" t="s">
        <v>8365</v>
      </c>
      <c r="B2362" s="79" t="s">
        <v>8366</v>
      </c>
      <c r="C2362" s="79">
        <v>50</v>
      </c>
      <c r="D2362" s="79">
        <v>50</v>
      </c>
      <c r="E2362" s="88"/>
    </row>
    <row r="2363" spans="1:5" x14ac:dyDescent="0.2">
      <c r="A2363" s="79" t="s">
        <v>8367</v>
      </c>
      <c r="B2363" s="79" t="s">
        <v>8368</v>
      </c>
      <c r="C2363" s="79">
        <v>27</v>
      </c>
      <c r="D2363" s="79">
        <v>50</v>
      </c>
      <c r="E2363" s="88"/>
    </row>
    <row r="2364" spans="1:5" x14ac:dyDescent="0.2">
      <c r="A2364" s="79" t="s">
        <v>364</v>
      </c>
      <c r="B2364" s="79" t="s">
        <v>8369</v>
      </c>
      <c r="C2364" s="79">
        <v>607</v>
      </c>
      <c r="D2364" s="79">
        <v>100</v>
      </c>
      <c r="E2364" s="88"/>
    </row>
    <row r="2365" spans="1:5" x14ac:dyDescent="0.2">
      <c r="A2365" s="79" t="s">
        <v>365</v>
      </c>
      <c r="B2365" s="79" t="s">
        <v>4745</v>
      </c>
      <c r="C2365" s="79">
        <v>347</v>
      </c>
      <c r="D2365" s="79">
        <v>100</v>
      </c>
      <c r="E2365" s="88"/>
    </row>
    <row r="2366" spans="1:5" x14ac:dyDescent="0.2">
      <c r="A2366" s="79" t="s">
        <v>366</v>
      </c>
      <c r="B2366" s="79" t="s">
        <v>4746</v>
      </c>
      <c r="C2366" s="79">
        <v>378</v>
      </c>
      <c r="D2366" s="79">
        <v>50</v>
      </c>
      <c r="E2366" s="88"/>
    </row>
    <row r="2367" spans="1:5" x14ac:dyDescent="0.2">
      <c r="A2367" s="79" t="s">
        <v>4747</v>
      </c>
      <c r="B2367" s="79" t="s">
        <v>4748</v>
      </c>
      <c r="C2367" s="79">
        <v>204</v>
      </c>
      <c r="D2367" s="79">
        <v>150</v>
      </c>
      <c r="E2367" s="88"/>
    </row>
    <row r="2368" spans="1:5" x14ac:dyDescent="0.2">
      <c r="A2368" s="79" t="s">
        <v>4749</v>
      </c>
      <c r="B2368" s="79" t="s">
        <v>4750</v>
      </c>
      <c r="C2368" s="79">
        <v>212</v>
      </c>
      <c r="D2368" s="79">
        <v>50</v>
      </c>
      <c r="E2368" s="88"/>
    </row>
    <row r="2369" spans="1:5" x14ac:dyDescent="0.2">
      <c r="A2369" s="79" t="s">
        <v>4751</v>
      </c>
      <c r="B2369" s="79" t="s">
        <v>4752</v>
      </c>
      <c r="C2369" s="79">
        <v>474</v>
      </c>
      <c r="D2369" s="79">
        <v>300</v>
      </c>
      <c r="E2369" s="88"/>
    </row>
    <row r="2370" spans="1:5" x14ac:dyDescent="0.2">
      <c r="A2370" s="79" t="s">
        <v>4753</v>
      </c>
      <c r="B2370" s="79" t="s">
        <v>4754</v>
      </c>
      <c r="C2370" s="79">
        <v>238</v>
      </c>
      <c r="D2370" s="79">
        <v>100</v>
      </c>
      <c r="E2370" s="88"/>
    </row>
    <row r="2371" spans="1:5" x14ac:dyDescent="0.2">
      <c r="A2371" s="79" t="s">
        <v>4755</v>
      </c>
      <c r="B2371" s="79" t="s">
        <v>8370</v>
      </c>
      <c r="C2371" s="79">
        <v>58</v>
      </c>
      <c r="D2371" s="79">
        <v>20</v>
      </c>
      <c r="E2371" s="88"/>
    </row>
    <row r="2372" spans="1:5" x14ac:dyDescent="0.2">
      <c r="A2372" s="79" t="s">
        <v>4756</v>
      </c>
      <c r="B2372" s="79" t="s">
        <v>8371</v>
      </c>
      <c r="C2372" s="79">
        <v>166</v>
      </c>
      <c r="D2372" s="79">
        <v>50</v>
      </c>
      <c r="E2372" s="88"/>
    </row>
    <row r="2373" spans="1:5" x14ac:dyDescent="0.2">
      <c r="A2373" s="79" t="s">
        <v>4757</v>
      </c>
      <c r="B2373" s="79" t="s">
        <v>8372</v>
      </c>
      <c r="C2373" s="79">
        <v>118</v>
      </c>
      <c r="D2373" s="79">
        <v>50</v>
      </c>
      <c r="E2373" s="88"/>
    </row>
    <row r="2374" spans="1:5" x14ac:dyDescent="0.2">
      <c r="A2374" s="79" t="s">
        <v>4758</v>
      </c>
      <c r="B2374" s="79" t="s">
        <v>8373</v>
      </c>
      <c r="C2374" s="79">
        <v>60</v>
      </c>
      <c r="D2374" s="79">
        <v>50</v>
      </c>
      <c r="E2374" s="88"/>
    </row>
    <row r="2375" spans="1:5" x14ac:dyDescent="0.2">
      <c r="A2375" s="79" t="s">
        <v>4759</v>
      </c>
      <c r="B2375" s="79" t="s">
        <v>8374</v>
      </c>
      <c r="C2375" s="79">
        <v>192</v>
      </c>
      <c r="D2375" s="79">
        <v>50</v>
      </c>
      <c r="E2375" s="88"/>
    </row>
    <row r="2376" spans="1:5" x14ac:dyDescent="0.2">
      <c r="A2376" s="79" t="s">
        <v>8375</v>
      </c>
      <c r="B2376" s="79" t="s">
        <v>8376</v>
      </c>
      <c r="C2376" s="79">
        <v>20</v>
      </c>
      <c r="D2376" s="79">
        <v>10</v>
      </c>
      <c r="E2376" s="88"/>
    </row>
    <row r="2377" spans="1:5" x14ac:dyDescent="0.2">
      <c r="A2377" s="79" t="s">
        <v>8377</v>
      </c>
      <c r="B2377" s="79" t="s">
        <v>8378</v>
      </c>
      <c r="C2377" s="79">
        <v>37</v>
      </c>
      <c r="D2377" s="79">
        <v>10</v>
      </c>
      <c r="E2377" s="88"/>
    </row>
    <row r="2378" spans="1:5" x14ac:dyDescent="0.2">
      <c r="A2378" s="79" t="s">
        <v>8379</v>
      </c>
      <c r="B2378" s="79" t="s">
        <v>8380</v>
      </c>
      <c r="C2378" s="79">
        <v>14</v>
      </c>
      <c r="D2378" s="79">
        <v>10</v>
      </c>
      <c r="E2378" s="88"/>
    </row>
    <row r="2379" spans="1:5" x14ac:dyDescent="0.2">
      <c r="A2379" s="79" t="s">
        <v>8381</v>
      </c>
      <c r="B2379" s="79" t="s">
        <v>8382</v>
      </c>
      <c r="C2379" s="79">
        <v>32</v>
      </c>
      <c r="D2379" s="79">
        <v>0</v>
      </c>
      <c r="E2379" s="88"/>
    </row>
    <row r="2380" spans="1:5" x14ac:dyDescent="0.2">
      <c r="A2380" s="79" t="s">
        <v>8383</v>
      </c>
      <c r="B2380" s="79" t="s">
        <v>8384</v>
      </c>
      <c r="C2380" s="79">
        <v>166</v>
      </c>
      <c r="D2380" s="79">
        <v>0</v>
      </c>
      <c r="E2380" s="88"/>
    </row>
    <row r="2381" spans="1:5" x14ac:dyDescent="0.2">
      <c r="A2381" s="79" t="s">
        <v>8385</v>
      </c>
      <c r="B2381" s="79" t="s">
        <v>8386</v>
      </c>
      <c r="C2381" s="79">
        <v>345</v>
      </c>
      <c r="D2381" s="79">
        <v>0</v>
      </c>
      <c r="E2381" s="88"/>
    </row>
    <row r="2382" spans="1:5" x14ac:dyDescent="0.2">
      <c r="A2382" s="79" t="s">
        <v>8387</v>
      </c>
      <c r="B2382" s="79" t="s">
        <v>8388</v>
      </c>
      <c r="C2382" s="79">
        <v>5</v>
      </c>
      <c r="D2382" s="79">
        <v>2</v>
      </c>
      <c r="E2382" s="88"/>
    </row>
    <row r="2383" spans="1:5" x14ac:dyDescent="0.2">
      <c r="A2383" s="79" t="s">
        <v>425</v>
      </c>
      <c r="B2383" s="79" t="s">
        <v>8389</v>
      </c>
      <c r="C2383" s="79">
        <v>137</v>
      </c>
      <c r="D2383" s="79">
        <v>25</v>
      </c>
      <c r="E2383" s="88"/>
    </row>
    <row r="2384" spans="1:5" x14ac:dyDescent="0.2">
      <c r="A2384" s="79" t="s">
        <v>426</v>
      </c>
      <c r="B2384" s="79" t="s">
        <v>8390</v>
      </c>
      <c r="C2384" s="79">
        <v>254</v>
      </c>
      <c r="D2384" s="79">
        <v>100</v>
      </c>
      <c r="E2384" s="88"/>
    </row>
    <row r="2385" spans="1:5" x14ac:dyDescent="0.2">
      <c r="A2385" s="79" t="s">
        <v>427</v>
      </c>
      <c r="B2385" s="79" t="s">
        <v>8391</v>
      </c>
      <c r="C2385" s="79">
        <v>282</v>
      </c>
      <c r="D2385" s="79">
        <v>100</v>
      </c>
      <c r="E2385" s="88"/>
    </row>
    <row r="2386" spans="1:5" x14ac:dyDescent="0.2">
      <c r="A2386" s="79" t="s">
        <v>428</v>
      </c>
      <c r="B2386" s="79" t="s">
        <v>8392</v>
      </c>
      <c r="C2386" s="79">
        <v>219</v>
      </c>
      <c r="D2386" s="79">
        <v>100</v>
      </c>
      <c r="E2386" s="88"/>
    </row>
    <row r="2387" spans="1:5" x14ac:dyDescent="0.2">
      <c r="A2387" s="79" t="s">
        <v>8393</v>
      </c>
      <c r="B2387" s="79" t="s">
        <v>8394</v>
      </c>
      <c r="C2387" s="79">
        <v>10</v>
      </c>
      <c r="D2387" s="79">
        <v>5</v>
      </c>
      <c r="E2387" s="88"/>
    </row>
    <row r="2388" spans="1:5" x14ac:dyDescent="0.2">
      <c r="A2388" s="79" t="s">
        <v>8395</v>
      </c>
      <c r="B2388" s="79" t="s">
        <v>8396</v>
      </c>
      <c r="C2388" s="79">
        <v>13</v>
      </c>
      <c r="D2388" s="79">
        <v>5</v>
      </c>
      <c r="E2388" s="88"/>
    </row>
    <row r="2389" spans="1:5" x14ac:dyDescent="0.2">
      <c r="A2389" s="79" t="s">
        <v>8397</v>
      </c>
      <c r="B2389" s="79" t="s">
        <v>8398</v>
      </c>
      <c r="C2389" s="79">
        <v>3</v>
      </c>
      <c r="D2389" s="79">
        <v>3</v>
      </c>
      <c r="E2389" s="88"/>
    </row>
    <row r="2390" spans="1:5" x14ac:dyDescent="0.2">
      <c r="A2390" s="79" t="s">
        <v>8399</v>
      </c>
      <c r="B2390" s="79" t="s">
        <v>8400</v>
      </c>
      <c r="C2390" s="79">
        <v>4</v>
      </c>
      <c r="D2390" s="79">
        <v>3</v>
      </c>
      <c r="E2390" s="88"/>
    </row>
    <row r="2391" spans="1:5" x14ac:dyDescent="0.2">
      <c r="A2391" s="79" t="s">
        <v>8401</v>
      </c>
      <c r="B2391" s="79" t="s">
        <v>8402</v>
      </c>
      <c r="C2391" s="79">
        <v>13</v>
      </c>
      <c r="D2391" s="79">
        <v>7</v>
      </c>
      <c r="E2391" s="88"/>
    </row>
    <row r="2392" spans="1:5" x14ac:dyDescent="0.2">
      <c r="A2392" s="79" t="s">
        <v>8403</v>
      </c>
      <c r="B2392" s="79" t="s">
        <v>8404</v>
      </c>
      <c r="C2392" s="79">
        <v>23</v>
      </c>
      <c r="D2392" s="79">
        <v>10</v>
      </c>
      <c r="E2392" s="88"/>
    </row>
    <row r="2393" spans="1:5" x14ac:dyDescent="0.2">
      <c r="A2393" s="79" t="s">
        <v>8405</v>
      </c>
      <c r="B2393" s="79" t="s">
        <v>8406</v>
      </c>
      <c r="C2393" s="79">
        <v>29</v>
      </c>
      <c r="D2393" s="79">
        <v>12</v>
      </c>
      <c r="E2393" s="88"/>
    </row>
    <row r="2394" spans="1:5" x14ac:dyDescent="0.2">
      <c r="A2394" s="79" t="s">
        <v>8407</v>
      </c>
      <c r="B2394" s="79" t="s">
        <v>8408</v>
      </c>
      <c r="C2394" s="79">
        <v>22</v>
      </c>
      <c r="D2394" s="79">
        <v>12</v>
      </c>
      <c r="E2394" s="88"/>
    </row>
    <row r="2395" spans="1:5" x14ac:dyDescent="0.2">
      <c r="A2395" s="79" t="s">
        <v>8409</v>
      </c>
      <c r="B2395" s="79" t="s">
        <v>8410</v>
      </c>
      <c r="C2395" s="79">
        <v>25</v>
      </c>
      <c r="D2395" s="79">
        <v>12</v>
      </c>
      <c r="E2395" s="88"/>
    </row>
    <row r="2396" spans="1:5" x14ac:dyDescent="0.2">
      <c r="A2396" s="79" t="s">
        <v>8411</v>
      </c>
      <c r="B2396" s="79" t="s">
        <v>8412</v>
      </c>
      <c r="C2396" s="79">
        <v>20</v>
      </c>
      <c r="D2396" s="79">
        <v>10</v>
      </c>
      <c r="E2396" s="88"/>
    </row>
    <row r="2397" spans="1:5" x14ac:dyDescent="0.2">
      <c r="A2397" s="79" t="s">
        <v>8413</v>
      </c>
      <c r="B2397" s="79" t="s">
        <v>8414</v>
      </c>
      <c r="C2397" s="79">
        <v>17</v>
      </c>
      <c r="D2397" s="79">
        <v>10</v>
      </c>
      <c r="E2397" s="88"/>
    </row>
    <row r="2398" spans="1:5" x14ac:dyDescent="0.2">
      <c r="A2398" s="79" t="s">
        <v>8415</v>
      </c>
      <c r="B2398" s="79" t="s">
        <v>8416</v>
      </c>
      <c r="C2398" s="79">
        <v>8</v>
      </c>
      <c r="D2398" s="79">
        <v>7</v>
      </c>
      <c r="E2398" s="88"/>
    </row>
    <row r="2399" spans="1:5" x14ac:dyDescent="0.2">
      <c r="A2399" s="79" t="s">
        <v>8417</v>
      </c>
      <c r="B2399" s="79" t="s">
        <v>8418</v>
      </c>
      <c r="C2399" s="79">
        <v>9</v>
      </c>
      <c r="D2399" s="79">
        <v>4</v>
      </c>
      <c r="E2399" s="88"/>
    </row>
    <row r="2400" spans="1:5" x14ac:dyDescent="0.2">
      <c r="A2400" s="79" t="s">
        <v>8419</v>
      </c>
      <c r="B2400" s="79" t="s">
        <v>8420</v>
      </c>
      <c r="C2400" s="79">
        <v>14</v>
      </c>
      <c r="D2400" s="79">
        <v>3</v>
      </c>
      <c r="E2400" s="88"/>
    </row>
    <row r="2401" spans="1:5" x14ac:dyDescent="0.2">
      <c r="A2401" s="79" t="s">
        <v>8421</v>
      </c>
      <c r="B2401" s="79" t="s">
        <v>8422</v>
      </c>
      <c r="C2401" s="79">
        <v>3</v>
      </c>
      <c r="D2401" s="79">
        <v>2</v>
      </c>
      <c r="E2401" s="88"/>
    </row>
    <row r="2402" spans="1:5" x14ac:dyDescent="0.2">
      <c r="A2402" s="79" t="s">
        <v>8423</v>
      </c>
      <c r="B2402" s="79" t="s">
        <v>8424</v>
      </c>
      <c r="C2402" s="79">
        <v>2</v>
      </c>
      <c r="D2402" s="79">
        <v>2</v>
      </c>
      <c r="E2402" s="88"/>
    </row>
    <row r="2403" spans="1:5" x14ac:dyDescent="0.2">
      <c r="A2403" s="79" t="s">
        <v>8425</v>
      </c>
      <c r="B2403" s="79" t="s">
        <v>8426</v>
      </c>
      <c r="C2403" s="79">
        <v>1</v>
      </c>
      <c r="D2403" s="79">
        <v>2</v>
      </c>
      <c r="E2403" s="88"/>
    </row>
    <row r="2404" spans="1:5" x14ac:dyDescent="0.2">
      <c r="A2404" s="79" t="s">
        <v>8427</v>
      </c>
      <c r="B2404" s="79" t="s">
        <v>8428</v>
      </c>
      <c r="C2404" s="79">
        <v>2</v>
      </c>
      <c r="D2404" s="79">
        <v>1</v>
      </c>
      <c r="E2404" s="88"/>
    </row>
    <row r="2405" spans="1:5" x14ac:dyDescent="0.2">
      <c r="A2405" s="79" t="s">
        <v>8429</v>
      </c>
      <c r="B2405" s="79" t="s">
        <v>8430</v>
      </c>
      <c r="C2405" s="79">
        <v>2</v>
      </c>
      <c r="D2405" s="79">
        <v>1</v>
      </c>
      <c r="E2405" s="88"/>
    </row>
    <row r="2406" spans="1:5" x14ac:dyDescent="0.2">
      <c r="A2406" s="79" t="s">
        <v>8431</v>
      </c>
      <c r="B2406" s="79" t="s">
        <v>3610</v>
      </c>
      <c r="C2406" s="79">
        <v>2</v>
      </c>
      <c r="D2406" s="79">
        <v>1</v>
      </c>
      <c r="E2406" s="88"/>
    </row>
    <row r="2407" spans="1:5" x14ac:dyDescent="0.2">
      <c r="A2407" s="79" t="s">
        <v>8432</v>
      </c>
      <c r="B2407" s="79" t="s">
        <v>3611</v>
      </c>
      <c r="C2407" s="79">
        <v>2</v>
      </c>
      <c r="D2407" s="79">
        <v>1</v>
      </c>
      <c r="E2407" s="88"/>
    </row>
    <row r="2408" spans="1:5" x14ac:dyDescent="0.2">
      <c r="A2408" s="79" t="s">
        <v>8433</v>
      </c>
      <c r="B2408" s="79" t="s">
        <v>3612</v>
      </c>
      <c r="C2408" s="79">
        <v>2</v>
      </c>
      <c r="D2408" s="79">
        <v>1</v>
      </c>
      <c r="E2408" s="88"/>
    </row>
    <row r="2409" spans="1:5" x14ac:dyDescent="0.2">
      <c r="A2409" s="79" t="s">
        <v>8434</v>
      </c>
      <c r="B2409" s="79" t="s">
        <v>3613</v>
      </c>
      <c r="C2409" s="79">
        <v>1</v>
      </c>
      <c r="D2409" s="79">
        <v>1</v>
      </c>
      <c r="E2409" s="88"/>
    </row>
    <row r="2410" spans="1:5" x14ac:dyDescent="0.2">
      <c r="A2410" s="79" t="s">
        <v>8435</v>
      </c>
      <c r="B2410" s="79" t="s">
        <v>3614</v>
      </c>
      <c r="C2410" s="79">
        <v>2</v>
      </c>
      <c r="D2410" s="79">
        <v>1</v>
      </c>
      <c r="E2410" s="88"/>
    </row>
    <row r="2411" spans="1:5" x14ac:dyDescent="0.2">
      <c r="A2411" s="79" t="s">
        <v>8436</v>
      </c>
      <c r="B2411" s="79" t="s">
        <v>3615</v>
      </c>
      <c r="C2411" s="79">
        <v>1</v>
      </c>
      <c r="D2411" s="79">
        <v>1</v>
      </c>
      <c r="E2411" s="88"/>
    </row>
    <row r="2412" spans="1:5" x14ac:dyDescent="0.2">
      <c r="A2412" s="79" t="s">
        <v>8437</v>
      </c>
      <c r="B2412" s="79" t="s">
        <v>3616</v>
      </c>
      <c r="C2412" s="79">
        <v>1</v>
      </c>
      <c r="D2412" s="79">
        <v>1</v>
      </c>
      <c r="E2412" s="88"/>
    </row>
    <row r="2413" spans="1:5" x14ac:dyDescent="0.2">
      <c r="A2413" s="79" t="s">
        <v>8438</v>
      </c>
      <c r="B2413" s="79" t="s">
        <v>3617</v>
      </c>
      <c r="C2413" s="79">
        <v>2</v>
      </c>
      <c r="D2413" s="79">
        <v>1</v>
      </c>
      <c r="E2413" s="88"/>
    </row>
    <row r="2414" spans="1:5" x14ac:dyDescent="0.2">
      <c r="A2414" s="79" t="s">
        <v>4760</v>
      </c>
      <c r="B2414" s="79" t="s">
        <v>8439</v>
      </c>
      <c r="C2414" s="79">
        <v>0</v>
      </c>
      <c r="D2414" s="79">
        <v>0</v>
      </c>
      <c r="E2414" s="88"/>
    </row>
    <row r="2415" spans="1:5" x14ac:dyDescent="0.2">
      <c r="A2415" s="79" t="s">
        <v>429</v>
      </c>
      <c r="B2415" s="79" t="s">
        <v>8440</v>
      </c>
      <c r="C2415" s="79">
        <v>6</v>
      </c>
      <c r="D2415" s="79">
        <v>5</v>
      </c>
      <c r="E2415" s="88"/>
    </row>
    <row r="2416" spans="1:5" x14ac:dyDescent="0.2">
      <c r="A2416" s="79" t="s">
        <v>430</v>
      </c>
      <c r="B2416" s="79" t="s">
        <v>8441</v>
      </c>
      <c r="C2416" s="79">
        <v>405</v>
      </c>
      <c r="D2416" s="79">
        <v>100</v>
      </c>
      <c r="E2416" s="88"/>
    </row>
    <row r="2417" spans="1:5" x14ac:dyDescent="0.2">
      <c r="A2417" s="79" t="s">
        <v>431</v>
      </c>
      <c r="B2417" s="79" t="s">
        <v>8442</v>
      </c>
      <c r="C2417" s="79">
        <v>1207</v>
      </c>
      <c r="D2417" s="79">
        <v>10</v>
      </c>
      <c r="E2417" s="88"/>
    </row>
    <row r="2418" spans="1:5" x14ac:dyDescent="0.2">
      <c r="A2418" s="79" t="s">
        <v>432</v>
      </c>
      <c r="B2418" s="79" t="s">
        <v>8443</v>
      </c>
      <c r="C2418" s="79">
        <v>817</v>
      </c>
      <c r="D2418" s="79">
        <v>100</v>
      </c>
      <c r="E2418" s="88"/>
    </row>
    <row r="2419" spans="1:5" x14ac:dyDescent="0.2">
      <c r="A2419" s="79" t="s">
        <v>433</v>
      </c>
      <c r="B2419" s="79" t="s">
        <v>8444</v>
      </c>
      <c r="C2419" s="79">
        <v>851</v>
      </c>
      <c r="D2419" s="79">
        <v>200</v>
      </c>
      <c r="E2419" s="88"/>
    </row>
    <row r="2420" spans="1:5" x14ac:dyDescent="0.2">
      <c r="A2420" s="79" t="s">
        <v>434</v>
      </c>
      <c r="B2420" s="79" t="s">
        <v>8445</v>
      </c>
      <c r="C2420" s="79">
        <v>828</v>
      </c>
      <c r="D2420" s="79">
        <v>150</v>
      </c>
      <c r="E2420" s="88"/>
    </row>
    <row r="2421" spans="1:5" x14ac:dyDescent="0.2">
      <c r="A2421" s="79" t="s">
        <v>435</v>
      </c>
      <c r="B2421" s="79" t="s">
        <v>8446</v>
      </c>
      <c r="C2421" s="79">
        <v>176</v>
      </c>
      <c r="D2421" s="79">
        <v>200</v>
      </c>
      <c r="E2421" s="88"/>
    </row>
    <row r="2422" spans="1:5" x14ac:dyDescent="0.2">
      <c r="A2422" s="79" t="s">
        <v>436</v>
      </c>
      <c r="B2422" s="79" t="s">
        <v>8447</v>
      </c>
      <c r="C2422" s="79">
        <v>132</v>
      </c>
      <c r="D2422" s="79">
        <v>150</v>
      </c>
      <c r="E2422" s="88"/>
    </row>
    <row r="2423" spans="1:5" x14ac:dyDescent="0.2">
      <c r="A2423" s="79" t="s">
        <v>437</v>
      </c>
      <c r="B2423" s="79" t="s">
        <v>8448</v>
      </c>
      <c r="C2423" s="79">
        <v>67</v>
      </c>
      <c r="D2423" s="79">
        <v>300</v>
      </c>
      <c r="E2423" s="88"/>
    </row>
    <row r="2424" spans="1:5" x14ac:dyDescent="0.2">
      <c r="A2424" s="79" t="s">
        <v>438</v>
      </c>
      <c r="B2424" s="79" t="s">
        <v>8449</v>
      </c>
      <c r="C2424" s="79">
        <v>26</v>
      </c>
      <c r="D2424" s="79">
        <v>20</v>
      </c>
      <c r="E2424" s="88"/>
    </row>
    <row r="2425" spans="1:5" x14ac:dyDescent="0.2">
      <c r="A2425" s="79" t="s">
        <v>439</v>
      </c>
      <c r="B2425" s="79" t="s">
        <v>8450</v>
      </c>
      <c r="C2425" s="79">
        <v>442</v>
      </c>
      <c r="D2425" s="79">
        <v>150</v>
      </c>
      <c r="E2425" s="88"/>
    </row>
    <row r="2426" spans="1:5" x14ac:dyDescent="0.2">
      <c r="A2426" s="79" t="s">
        <v>440</v>
      </c>
      <c r="B2426" s="79" t="s">
        <v>8451</v>
      </c>
      <c r="C2426" s="79">
        <v>82</v>
      </c>
      <c r="D2426" s="79">
        <v>150</v>
      </c>
      <c r="E2426" s="88"/>
    </row>
    <row r="2427" spans="1:5" x14ac:dyDescent="0.2">
      <c r="A2427" s="79" t="s">
        <v>441</v>
      </c>
      <c r="B2427" s="79" t="s">
        <v>8452</v>
      </c>
      <c r="C2427" s="79">
        <v>81</v>
      </c>
      <c r="D2427" s="79">
        <v>50</v>
      </c>
      <c r="E2427" s="88"/>
    </row>
    <row r="2428" spans="1:5" x14ac:dyDescent="0.2">
      <c r="A2428" s="79" t="s">
        <v>329</v>
      </c>
      <c r="B2428" s="79" t="s">
        <v>8453</v>
      </c>
      <c r="C2428" s="79">
        <v>96</v>
      </c>
      <c r="D2428" s="79">
        <v>10</v>
      </c>
      <c r="E2428" s="88"/>
    </row>
    <row r="2429" spans="1:5" x14ac:dyDescent="0.2">
      <c r="A2429" s="79" t="s">
        <v>330</v>
      </c>
      <c r="B2429" s="79" t="s">
        <v>8454</v>
      </c>
      <c r="C2429" s="79">
        <v>217</v>
      </c>
      <c r="D2429" s="79">
        <v>10</v>
      </c>
      <c r="E2429" s="88"/>
    </row>
    <row r="2430" spans="1:5" x14ac:dyDescent="0.2">
      <c r="A2430" s="79" t="s">
        <v>331</v>
      </c>
      <c r="B2430" s="79" t="s">
        <v>8455</v>
      </c>
      <c r="C2430" s="79">
        <v>249</v>
      </c>
      <c r="D2430" s="79">
        <v>10</v>
      </c>
      <c r="E2430" s="88"/>
    </row>
    <row r="2431" spans="1:5" x14ac:dyDescent="0.2">
      <c r="A2431" s="79" t="s">
        <v>332</v>
      </c>
      <c r="B2431" s="79" t="s">
        <v>8456</v>
      </c>
      <c r="C2431" s="79">
        <v>90</v>
      </c>
      <c r="D2431" s="79">
        <v>20</v>
      </c>
      <c r="E2431" s="88"/>
    </row>
    <row r="2432" spans="1:5" x14ac:dyDescent="0.2">
      <c r="A2432" s="79" t="s">
        <v>333</v>
      </c>
      <c r="B2432" s="79" t="s">
        <v>8457</v>
      </c>
      <c r="C2432" s="79">
        <v>143</v>
      </c>
      <c r="D2432" s="79">
        <v>10</v>
      </c>
      <c r="E2432" s="88"/>
    </row>
    <row r="2433" spans="1:5" x14ac:dyDescent="0.2">
      <c r="A2433" s="79" t="s">
        <v>334</v>
      </c>
      <c r="B2433" s="79" t="s">
        <v>8458</v>
      </c>
      <c r="C2433" s="79">
        <v>85</v>
      </c>
      <c r="D2433" s="79">
        <v>10</v>
      </c>
      <c r="E2433" s="88"/>
    </row>
    <row r="2434" spans="1:5" x14ac:dyDescent="0.2">
      <c r="A2434" s="79" t="s">
        <v>335</v>
      </c>
      <c r="B2434" s="79" t="s">
        <v>8459</v>
      </c>
      <c r="C2434" s="79">
        <v>131</v>
      </c>
      <c r="D2434" s="79">
        <v>10</v>
      </c>
      <c r="E2434" s="88"/>
    </row>
    <row r="2435" spans="1:5" x14ac:dyDescent="0.2">
      <c r="A2435" s="79" t="s">
        <v>4761</v>
      </c>
      <c r="B2435" s="79" t="s">
        <v>8460</v>
      </c>
      <c r="C2435" s="79">
        <v>3</v>
      </c>
      <c r="D2435" s="79">
        <v>1</v>
      </c>
      <c r="E2435" s="88"/>
    </row>
    <row r="2436" spans="1:5" x14ac:dyDescent="0.2">
      <c r="A2436" s="79" t="s">
        <v>8461</v>
      </c>
      <c r="B2436" s="79" t="s">
        <v>8462</v>
      </c>
      <c r="C2436" s="79">
        <v>2</v>
      </c>
      <c r="D2436" s="79">
        <v>1</v>
      </c>
      <c r="E2436" s="88"/>
    </row>
    <row r="2437" spans="1:5" x14ac:dyDescent="0.2">
      <c r="A2437" s="79" t="s">
        <v>8463</v>
      </c>
      <c r="B2437" s="79" t="s">
        <v>4762</v>
      </c>
      <c r="C2437" s="79">
        <v>6</v>
      </c>
      <c r="D2437" s="79">
        <v>0</v>
      </c>
      <c r="E2437" s="88"/>
    </row>
    <row r="2438" spans="1:5" x14ac:dyDescent="0.2">
      <c r="A2438" s="79" t="s">
        <v>4763</v>
      </c>
      <c r="B2438" s="79" t="s">
        <v>8464</v>
      </c>
      <c r="C2438" s="79">
        <v>3</v>
      </c>
      <c r="D2438" s="79">
        <v>1</v>
      </c>
      <c r="E2438" s="88"/>
    </row>
    <row r="2439" spans="1:5" x14ac:dyDescent="0.2">
      <c r="A2439" s="79" t="s">
        <v>4764</v>
      </c>
      <c r="B2439" s="79" t="s">
        <v>8465</v>
      </c>
      <c r="C2439" s="79">
        <v>4</v>
      </c>
      <c r="D2439" s="79">
        <v>2</v>
      </c>
      <c r="E2439" s="88"/>
    </row>
    <row r="2440" spans="1:5" x14ac:dyDescent="0.2">
      <c r="A2440" s="79" t="s">
        <v>8466</v>
      </c>
      <c r="B2440" s="79" t="s">
        <v>4765</v>
      </c>
      <c r="C2440" s="79">
        <v>2</v>
      </c>
      <c r="D2440" s="79">
        <v>1</v>
      </c>
      <c r="E2440" s="88"/>
    </row>
    <row r="2441" spans="1:5" x14ac:dyDescent="0.2">
      <c r="A2441" s="79" t="s">
        <v>4766</v>
      </c>
      <c r="B2441" s="79" t="s">
        <v>8467</v>
      </c>
      <c r="C2441" s="79">
        <v>5</v>
      </c>
      <c r="D2441" s="79">
        <v>3</v>
      </c>
      <c r="E2441" s="88"/>
    </row>
    <row r="2442" spans="1:5" x14ac:dyDescent="0.2">
      <c r="A2442" s="79" t="s">
        <v>4767</v>
      </c>
      <c r="B2442" s="79" t="s">
        <v>8468</v>
      </c>
      <c r="C2442" s="79">
        <v>4</v>
      </c>
      <c r="D2442" s="79">
        <v>1</v>
      </c>
      <c r="E2442" s="88"/>
    </row>
    <row r="2443" spans="1:5" x14ac:dyDescent="0.2">
      <c r="A2443" s="79" t="s">
        <v>398</v>
      </c>
      <c r="B2443" s="79" t="s">
        <v>8469</v>
      </c>
      <c r="C2443" s="79">
        <v>112</v>
      </c>
      <c r="D2443" s="79">
        <v>25</v>
      </c>
      <c r="E2443" s="88"/>
    </row>
    <row r="2444" spans="1:5" x14ac:dyDescent="0.2">
      <c r="A2444" s="79" t="s">
        <v>399</v>
      </c>
      <c r="B2444" s="79" t="s">
        <v>8470</v>
      </c>
      <c r="C2444" s="79">
        <v>311</v>
      </c>
      <c r="D2444" s="79">
        <v>150</v>
      </c>
      <c r="E2444" s="88"/>
    </row>
    <row r="2445" spans="1:5" x14ac:dyDescent="0.2">
      <c r="A2445" s="79" t="s">
        <v>400</v>
      </c>
      <c r="B2445" s="79" t="s">
        <v>8471</v>
      </c>
      <c r="C2445" s="79">
        <v>387</v>
      </c>
      <c r="D2445" s="79">
        <v>50</v>
      </c>
      <c r="E2445" s="88"/>
    </row>
    <row r="2446" spans="1:5" x14ac:dyDescent="0.2">
      <c r="A2446" s="79" t="s">
        <v>401</v>
      </c>
      <c r="B2446" s="79" t="s">
        <v>8472</v>
      </c>
      <c r="C2446" s="79">
        <v>164</v>
      </c>
      <c r="D2446" s="79">
        <v>3</v>
      </c>
      <c r="E2446" s="88"/>
    </row>
    <row r="2447" spans="1:5" x14ac:dyDescent="0.2">
      <c r="A2447" s="79" t="s">
        <v>402</v>
      </c>
      <c r="B2447" s="79" t="s">
        <v>8473</v>
      </c>
      <c r="C2447" s="79">
        <v>125</v>
      </c>
      <c r="D2447" s="79">
        <v>50</v>
      </c>
      <c r="E2447" s="88"/>
    </row>
    <row r="2448" spans="1:5" x14ac:dyDescent="0.2">
      <c r="A2448" s="79" t="s">
        <v>403</v>
      </c>
      <c r="B2448" s="79" t="s">
        <v>8474</v>
      </c>
      <c r="C2448" s="79">
        <v>62</v>
      </c>
      <c r="D2448" s="79">
        <v>30</v>
      </c>
      <c r="E2448" s="88"/>
    </row>
    <row r="2449" spans="1:5" x14ac:dyDescent="0.2">
      <c r="A2449" s="79" t="s">
        <v>404</v>
      </c>
      <c r="B2449" s="79" t="s">
        <v>8475</v>
      </c>
      <c r="C2449" s="79">
        <v>275</v>
      </c>
      <c r="D2449" s="79">
        <v>30</v>
      </c>
      <c r="E2449" s="88"/>
    </row>
    <row r="2450" spans="1:5" x14ac:dyDescent="0.2">
      <c r="A2450" s="79" t="s">
        <v>405</v>
      </c>
      <c r="B2450" s="79" t="s">
        <v>8476</v>
      </c>
      <c r="C2450" s="79">
        <v>57</v>
      </c>
      <c r="D2450" s="79">
        <v>30</v>
      </c>
      <c r="E2450" s="88"/>
    </row>
    <row r="2451" spans="1:5" x14ac:dyDescent="0.2">
      <c r="A2451" s="79" t="s">
        <v>406</v>
      </c>
      <c r="B2451" s="79" t="s">
        <v>4768</v>
      </c>
      <c r="C2451" s="79">
        <v>85</v>
      </c>
      <c r="D2451" s="79">
        <v>30</v>
      </c>
      <c r="E2451" s="88"/>
    </row>
    <row r="2452" spans="1:5" x14ac:dyDescent="0.2">
      <c r="A2452" s="79" t="s">
        <v>407</v>
      </c>
      <c r="B2452" s="79" t="s">
        <v>8477</v>
      </c>
      <c r="C2452" s="79">
        <v>326</v>
      </c>
      <c r="D2452" s="79">
        <v>10</v>
      </c>
      <c r="E2452" s="88"/>
    </row>
    <row r="2453" spans="1:5" x14ac:dyDescent="0.2">
      <c r="A2453" s="79" t="s">
        <v>408</v>
      </c>
      <c r="B2453" s="79" t="s">
        <v>8478</v>
      </c>
      <c r="C2453" s="79">
        <v>148</v>
      </c>
      <c r="D2453" s="79">
        <v>20</v>
      </c>
      <c r="E2453" s="88"/>
    </row>
    <row r="2454" spans="1:5" x14ac:dyDescent="0.2">
      <c r="A2454" s="79" t="s">
        <v>8479</v>
      </c>
      <c r="B2454" s="79" t="s">
        <v>8480</v>
      </c>
      <c r="C2454" s="79">
        <v>2</v>
      </c>
      <c r="D2454" s="79">
        <v>1</v>
      </c>
      <c r="E2454" s="88"/>
    </row>
    <row r="2455" spans="1:5" x14ac:dyDescent="0.2">
      <c r="A2455" s="79" t="s">
        <v>4769</v>
      </c>
      <c r="B2455" s="79" t="s">
        <v>8481</v>
      </c>
      <c r="C2455" s="79">
        <v>3</v>
      </c>
      <c r="D2455" s="79">
        <v>2</v>
      </c>
      <c r="E2455" s="88"/>
    </row>
    <row r="2456" spans="1:5" x14ac:dyDescent="0.2">
      <c r="A2456" s="79" t="s">
        <v>4770</v>
      </c>
      <c r="B2456" s="79" t="s">
        <v>8482</v>
      </c>
      <c r="C2456" s="79">
        <v>3</v>
      </c>
      <c r="D2456" s="79">
        <v>2</v>
      </c>
      <c r="E2456" s="88"/>
    </row>
    <row r="2457" spans="1:5" x14ac:dyDescent="0.2">
      <c r="A2457" s="79" t="s">
        <v>4771</v>
      </c>
      <c r="B2457" s="79" t="s">
        <v>8483</v>
      </c>
      <c r="C2457" s="79">
        <v>4</v>
      </c>
      <c r="D2457" s="79">
        <v>2</v>
      </c>
      <c r="E2457" s="88"/>
    </row>
    <row r="2458" spans="1:5" x14ac:dyDescent="0.2">
      <c r="A2458" s="79" t="s">
        <v>4772</v>
      </c>
      <c r="B2458" s="79" t="s">
        <v>8484</v>
      </c>
      <c r="C2458" s="79">
        <v>5</v>
      </c>
      <c r="D2458" s="79">
        <v>3</v>
      </c>
      <c r="E2458" s="88"/>
    </row>
    <row r="2459" spans="1:5" x14ac:dyDescent="0.2">
      <c r="A2459" s="79" t="s">
        <v>8485</v>
      </c>
      <c r="B2459" s="79" t="s">
        <v>4773</v>
      </c>
      <c r="C2459" s="79">
        <v>2</v>
      </c>
      <c r="D2459" s="79">
        <v>1</v>
      </c>
      <c r="E2459" s="88"/>
    </row>
    <row r="2460" spans="1:5" x14ac:dyDescent="0.2">
      <c r="A2460" s="79" t="s">
        <v>4774</v>
      </c>
      <c r="B2460" s="79" t="s">
        <v>8486</v>
      </c>
      <c r="C2460" s="79">
        <v>8</v>
      </c>
      <c r="D2460" s="79">
        <v>5</v>
      </c>
      <c r="E2460" s="88"/>
    </row>
    <row r="2461" spans="1:5" x14ac:dyDescent="0.2">
      <c r="A2461" s="79" t="s">
        <v>4775</v>
      </c>
      <c r="B2461" s="79" t="s">
        <v>8487</v>
      </c>
      <c r="C2461" s="79">
        <v>4</v>
      </c>
      <c r="D2461" s="79">
        <v>3</v>
      </c>
      <c r="E2461" s="88"/>
    </row>
    <row r="2462" spans="1:5" x14ac:dyDescent="0.2">
      <c r="A2462" s="79" t="s">
        <v>409</v>
      </c>
      <c r="B2462" s="79" t="s">
        <v>8488</v>
      </c>
      <c r="C2462" s="79">
        <v>219</v>
      </c>
      <c r="D2462" s="79">
        <v>30</v>
      </c>
      <c r="E2462" s="88"/>
    </row>
    <row r="2463" spans="1:5" x14ac:dyDescent="0.2">
      <c r="A2463" s="79" t="s">
        <v>410</v>
      </c>
      <c r="B2463" s="79" t="s">
        <v>8489</v>
      </c>
      <c r="C2463" s="79">
        <v>137</v>
      </c>
      <c r="D2463" s="79">
        <v>50</v>
      </c>
      <c r="E2463" s="88"/>
    </row>
    <row r="2464" spans="1:5" x14ac:dyDescent="0.2">
      <c r="A2464" s="79" t="s">
        <v>411</v>
      </c>
      <c r="B2464" s="79" t="s">
        <v>8490</v>
      </c>
      <c r="C2464" s="79">
        <v>230</v>
      </c>
      <c r="D2464" s="79">
        <v>35</v>
      </c>
      <c r="E2464" s="88"/>
    </row>
    <row r="2465" spans="1:5" x14ac:dyDescent="0.2">
      <c r="A2465" s="79" t="s">
        <v>412</v>
      </c>
      <c r="B2465" s="79" t="s">
        <v>8491</v>
      </c>
      <c r="C2465" s="79">
        <v>58</v>
      </c>
      <c r="D2465" s="79">
        <v>3</v>
      </c>
      <c r="E2465" s="88"/>
    </row>
    <row r="2466" spans="1:5" x14ac:dyDescent="0.2">
      <c r="A2466" s="79" t="s">
        <v>413</v>
      </c>
      <c r="B2466" s="79" t="s">
        <v>8492</v>
      </c>
      <c r="C2466" s="79">
        <v>158</v>
      </c>
      <c r="D2466" s="79">
        <v>40</v>
      </c>
      <c r="E2466" s="88"/>
    </row>
    <row r="2467" spans="1:5" x14ac:dyDescent="0.2">
      <c r="A2467" s="79" t="s">
        <v>414</v>
      </c>
      <c r="B2467" s="79" t="s">
        <v>8493</v>
      </c>
      <c r="C2467" s="79">
        <v>153</v>
      </c>
      <c r="D2467" s="79">
        <v>20</v>
      </c>
      <c r="E2467" s="88"/>
    </row>
    <row r="2468" spans="1:5" x14ac:dyDescent="0.2">
      <c r="A2468" s="79" t="s">
        <v>415</v>
      </c>
      <c r="B2468" s="79" t="s">
        <v>8494</v>
      </c>
      <c r="C2468" s="79">
        <v>161</v>
      </c>
      <c r="D2468" s="79">
        <v>30</v>
      </c>
      <c r="E2468" s="88"/>
    </row>
    <row r="2469" spans="1:5" x14ac:dyDescent="0.2">
      <c r="A2469" s="79" t="s">
        <v>416</v>
      </c>
      <c r="B2469" s="79" t="s">
        <v>8495</v>
      </c>
      <c r="C2469" s="79">
        <v>45</v>
      </c>
      <c r="D2469" s="79">
        <v>10</v>
      </c>
      <c r="E2469" s="88"/>
    </row>
    <row r="2470" spans="1:5" x14ac:dyDescent="0.2">
      <c r="A2470" s="79" t="s">
        <v>417</v>
      </c>
      <c r="B2470" s="79" t="s">
        <v>8496</v>
      </c>
      <c r="C2470" s="79">
        <v>62</v>
      </c>
      <c r="D2470" s="79">
        <v>6</v>
      </c>
      <c r="E2470" s="88"/>
    </row>
    <row r="2471" spans="1:5" x14ac:dyDescent="0.2">
      <c r="A2471" s="79" t="s">
        <v>418</v>
      </c>
      <c r="B2471" s="79" t="s">
        <v>8497</v>
      </c>
      <c r="C2471" s="79">
        <v>67</v>
      </c>
      <c r="D2471" s="79">
        <v>3</v>
      </c>
      <c r="E2471" s="88"/>
    </row>
    <row r="2472" spans="1:5" x14ac:dyDescent="0.2">
      <c r="A2472" s="79" t="s">
        <v>4776</v>
      </c>
      <c r="B2472" s="79" t="s">
        <v>3479</v>
      </c>
      <c r="C2472" s="79">
        <v>0</v>
      </c>
      <c r="D2472" s="79">
        <v>0</v>
      </c>
      <c r="E2472" s="88"/>
    </row>
    <row r="2473" spans="1:5" x14ac:dyDescent="0.2">
      <c r="A2473" s="79" t="s">
        <v>4777</v>
      </c>
      <c r="B2473" s="79" t="s">
        <v>3480</v>
      </c>
      <c r="C2473" s="79">
        <v>0</v>
      </c>
      <c r="D2473" s="79">
        <v>0</v>
      </c>
      <c r="E2473" s="88"/>
    </row>
    <row r="2474" spans="1:5" x14ac:dyDescent="0.2">
      <c r="A2474" s="79" t="s">
        <v>8498</v>
      </c>
      <c r="B2474" s="79" t="s">
        <v>8499</v>
      </c>
      <c r="C2474" s="79">
        <v>17</v>
      </c>
      <c r="D2474" s="79">
        <v>1</v>
      </c>
      <c r="E2474" s="88"/>
    </row>
    <row r="2475" spans="1:5" x14ac:dyDescent="0.2">
      <c r="A2475" s="79" t="s">
        <v>8500</v>
      </c>
      <c r="B2475" s="79" t="s">
        <v>8501</v>
      </c>
      <c r="C2475" s="79">
        <v>10</v>
      </c>
      <c r="D2475" s="79">
        <v>6</v>
      </c>
      <c r="E2475" s="88"/>
    </row>
    <row r="2476" spans="1:5" x14ac:dyDescent="0.2">
      <c r="A2476" s="79" t="s">
        <v>8502</v>
      </c>
      <c r="B2476" s="79" t="s">
        <v>8503</v>
      </c>
      <c r="C2476" s="79">
        <v>22</v>
      </c>
      <c r="D2476" s="79">
        <v>5</v>
      </c>
      <c r="E2476" s="88"/>
    </row>
    <row r="2477" spans="1:5" x14ac:dyDescent="0.2">
      <c r="A2477" s="79" t="s">
        <v>8504</v>
      </c>
      <c r="B2477" s="79" t="s">
        <v>8505</v>
      </c>
      <c r="C2477" s="79">
        <v>12</v>
      </c>
      <c r="D2477" s="79">
        <v>5</v>
      </c>
      <c r="E2477" s="88"/>
    </row>
    <row r="2478" spans="1:5" x14ac:dyDescent="0.2">
      <c r="A2478" s="79" t="s">
        <v>8506</v>
      </c>
      <c r="B2478" s="79" t="s">
        <v>8507</v>
      </c>
      <c r="C2478" s="79">
        <v>4</v>
      </c>
      <c r="D2478" s="79">
        <v>2</v>
      </c>
      <c r="E2478" s="88"/>
    </row>
    <row r="2479" spans="1:5" x14ac:dyDescent="0.2">
      <c r="A2479" s="79" t="s">
        <v>8508</v>
      </c>
      <c r="B2479" s="79" t="s">
        <v>8509</v>
      </c>
      <c r="C2479" s="79">
        <v>19</v>
      </c>
      <c r="D2479" s="79">
        <v>3</v>
      </c>
      <c r="E2479" s="88"/>
    </row>
    <row r="2480" spans="1:5" x14ac:dyDescent="0.2">
      <c r="A2480" s="79" t="s">
        <v>8510</v>
      </c>
      <c r="B2480" s="79" t="s">
        <v>8511</v>
      </c>
      <c r="C2480" s="79">
        <v>38</v>
      </c>
      <c r="D2480" s="79">
        <v>2</v>
      </c>
      <c r="E2480" s="88"/>
    </row>
    <row r="2481" spans="1:5" x14ac:dyDescent="0.2">
      <c r="A2481" s="79" t="s">
        <v>8512</v>
      </c>
      <c r="B2481" s="79" t="s">
        <v>8513</v>
      </c>
      <c r="C2481" s="79">
        <v>107</v>
      </c>
      <c r="D2481" s="79">
        <v>10</v>
      </c>
      <c r="E2481" s="88"/>
    </row>
    <row r="2482" spans="1:5" x14ac:dyDescent="0.2">
      <c r="A2482" s="79" t="s">
        <v>8514</v>
      </c>
      <c r="B2482" s="79" t="s">
        <v>8515</v>
      </c>
      <c r="C2482" s="79">
        <v>9</v>
      </c>
      <c r="D2482" s="79">
        <v>5</v>
      </c>
      <c r="E2482" s="88"/>
    </row>
    <row r="2483" spans="1:5" x14ac:dyDescent="0.2">
      <c r="A2483" s="79" t="s">
        <v>8516</v>
      </c>
      <c r="B2483" s="79" t="s">
        <v>8517</v>
      </c>
      <c r="C2483" s="79">
        <v>5</v>
      </c>
      <c r="D2483" s="79">
        <v>3</v>
      </c>
      <c r="E2483" s="88"/>
    </row>
    <row r="2484" spans="1:5" x14ac:dyDescent="0.2">
      <c r="A2484" s="79" t="s">
        <v>8518</v>
      </c>
      <c r="B2484" s="79" t="s">
        <v>3618</v>
      </c>
      <c r="C2484" s="79">
        <v>149</v>
      </c>
      <c r="D2484" s="79">
        <v>20</v>
      </c>
      <c r="E2484" s="88"/>
    </row>
    <row r="2485" spans="1:5" x14ac:dyDescent="0.2">
      <c r="A2485" s="79" t="s">
        <v>8519</v>
      </c>
      <c r="B2485" s="79" t="s">
        <v>8520</v>
      </c>
      <c r="C2485" s="79">
        <v>217</v>
      </c>
      <c r="D2485" s="79">
        <v>20</v>
      </c>
      <c r="E2485" s="88"/>
    </row>
    <row r="2486" spans="1:5" x14ac:dyDescent="0.2">
      <c r="A2486" s="79" t="s">
        <v>8521</v>
      </c>
      <c r="B2486" s="79" t="s">
        <v>3619</v>
      </c>
      <c r="C2486" s="79">
        <v>97</v>
      </c>
      <c r="D2486" s="79">
        <v>20</v>
      </c>
      <c r="E2486" s="88"/>
    </row>
    <row r="2487" spans="1:5" x14ac:dyDescent="0.2">
      <c r="A2487" s="79" t="s">
        <v>8522</v>
      </c>
      <c r="B2487" s="79" t="s">
        <v>8523</v>
      </c>
      <c r="C2487" s="79">
        <v>93</v>
      </c>
      <c r="D2487" s="79">
        <v>20</v>
      </c>
      <c r="E2487" s="88"/>
    </row>
    <row r="2488" spans="1:5" x14ac:dyDescent="0.2">
      <c r="A2488" s="79" t="s">
        <v>8524</v>
      </c>
      <c r="B2488" s="79" t="s">
        <v>3620</v>
      </c>
      <c r="C2488" s="79">
        <v>262</v>
      </c>
      <c r="D2488" s="79">
        <v>30</v>
      </c>
      <c r="E2488" s="88"/>
    </row>
    <row r="2489" spans="1:5" x14ac:dyDescent="0.2">
      <c r="A2489" s="79" t="s">
        <v>8525</v>
      </c>
      <c r="B2489" s="79" t="s">
        <v>8526</v>
      </c>
      <c r="C2489" s="79">
        <v>420</v>
      </c>
      <c r="D2489" s="79">
        <v>30</v>
      </c>
      <c r="E2489" s="88"/>
    </row>
    <row r="2490" spans="1:5" x14ac:dyDescent="0.2">
      <c r="A2490" s="79" t="s">
        <v>8527</v>
      </c>
      <c r="B2490" s="79" t="s">
        <v>3621</v>
      </c>
      <c r="C2490" s="79">
        <v>119</v>
      </c>
      <c r="D2490" s="79">
        <v>20</v>
      </c>
      <c r="E2490" s="88"/>
    </row>
    <row r="2491" spans="1:5" x14ac:dyDescent="0.2">
      <c r="A2491" s="79" t="s">
        <v>8528</v>
      </c>
      <c r="B2491" s="79" t="s">
        <v>3622</v>
      </c>
      <c r="C2491" s="79">
        <v>87</v>
      </c>
      <c r="D2491" s="79">
        <v>10</v>
      </c>
      <c r="E2491" s="88"/>
    </row>
    <row r="2492" spans="1:5" x14ac:dyDescent="0.2">
      <c r="A2492" s="79" t="s">
        <v>8529</v>
      </c>
      <c r="B2492" s="79" t="s">
        <v>8530</v>
      </c>
      <c r="C2492" s="79">
        <v>67</v>
      </c>
      <c r="D2492" s="79">
        <v>10</v>
      </c>
      <c r="E2492" s="88"/>
    </row>
    <row r="2493" spans="1:5" x14ac:dyDescent="0.2">
      <c r="A2493" s="79" t="s">
        <v>336</v>
      </c>
      <c r="B2493" s="79" t="s">
        <v>8531</v>
      </c>
      <c r="C2493" s="79">
        <v>76</v>
      </c>
      <c r="D2493" s="79">
        <v>15</v>
      </c>
      <c r="E2493" s="88"/>
    </row>
    <row r="2494" spans="1:5" x14ac:dyDescent="0.2">
      <c r="A2494" s="79" t="s">
        <v>337</v>
      </c>
      <c r="B2494" s="79" t="s">
        <v>8532</v>
      </c>
      <c r="C2494" s="79">
        <v>85</v>
      </c>
      <c r="D2494" s="79">
        <v>10</v>
      </c>
      <c r="E2494" s="88"/>
    </row>
    <row r="2495" spans="1:5" x14ac:dyDescent="0.2">
      <c r="A2495" s="79" t="s">
        <v>338</v>
      </c>
      <c r="B2495" s="79" t="s">
        <v>8533</v>
      </c>
      <c r="C2495" s="79">
        <v>167</v>
      </c>
      <c r="D2495" s="79">
        <v>30</v>
      </c>
      <c r="E2495" s="88"/>
    </row>
    <row r="2496" spans="1:5" x14ac:dyDescent="0.2">
      <c r="A2496" s="79" t="s">
        <v>339</v>
      </c>
      <c r="B2496" s="79" t="s">
        <v>8534</v>
      </c>
      <c r="C2496" s="79">
        <v>149</v>
      </c>
      <c r="D2496" s="79">
        <v>10</v>
      </c>
      <c r="E2496" s="88"/>
    </row>
    <row r="2497" spans="1:5" x14ac:dyDescent="0.2">
      <c r="A2497" s="79" t="s">
        <v>392</v>
      </c>
      <c r="B2497" s="79" t="s">
        <v>8535</v>
      </c>
      <c r="C2497" s="79">
        <v>177</v>
      </c>
      <c r="D2497" s="79">
        <v>20</v>
      </c>
      <c r="E2497" s="88"/>
    </row>
    <row r="2498" spans="1:5" x14ac:dyDescent="0.2">
      <c r="A2498" s="79" t="s">
        <v>393</v>
      </c>
      <c r="B2498" s="79" t="s">
        <v>4778</v>
      </c>
      <c r="C2498" s="79">
        <v>118</v>
      </c>
      <c r="D2498" s="79">
        <v>30</v>
      </c>
      <c r="E2498" s="88"/>
    </row>
    <row r="2499" spans="1:5" x14ac:dyDescent="0.2">
      <c r="A2499" s="79" t="s">
        <v>394</v>
      </c>
      <c r="B2499" s="79" t="s">
        <v>8536</v>
      </c>
      <c r="C2499" s="79">
        <v>248</v>
      </c>
      <c r="D2499" s="79">
        <v>30</v>
      </c>
      <c r="E2499" s="88"/>
    </row>
    <row r="2500" spans="1:5" x14ac:dyDescent="0.2">
      <c r="A2500" s="79" t="s">
        <v>395</v>
      </c>
      <c r="B2500" s="79" t="s">
        <v>4779</v>
      </c>
      <c r="C2500" s="79">
        <v>175</v>
      </c>
      <c r="D2500" s="79">
        <v>50</v>
      </c>
      <c r="E2500" s="88"/>
    </row>
    <row r="2501" spans="1:5" x14ac:dyDescent="0.2">
      <c r="A2501" s="79" t="s">
        <v>356</v>
      </c>
      <c r="B2501" s="79" t="s">
        <v>8537</v>
      </c>
      <c r="C2501" s="79">
        <v>108</v>
      </c>
      <c r="D2501" s="79">
        <v>30</v>
      </c>
      <c r="E2501" s="88"/>
    </row>
    <row r="2502" spans="1:5" x14ac:dyDescent="0.2">
      <c r="A2502" s="79" t="s">
        <v>357</v>
      </c>
      <c r="B2502" s="79" t="s">
        <v>8538</v>
      </c>
      <c r="C2502" s="79">
        <v>92</v>
      </c>
      <c r="D2502" s="79">
        <v>30</v>
      </c>
      <c r="E2502" s="88"/>
    </row>
    <row r="2503" spans="1:5" x14ac:dyDescent="0.2">
      <c r="A2503" s="79" t="s">
        <v>358</v>
      </c>
      <c r="B2503" s="79" t="s">
        <v>8539</v>
      </c>
      <c r="C2503" s="79">
        <v>298</v>
      </c>
      <c r="D2503" s="79">
        <v>50</v>
      </c>
      <c r="E2503" s="88"/>
    </row>
    <row r="2504" spans="1:5" x14ac:dyDescent="0.2">
      <c r="A2504" s="79" t="s">
        <v>359</v>
      </c>
      <c r="B2504" s="79" t="s">
        <v>8540</v>
      </c>
      <c r="C2504" s="79">
        <v>321</v>
      </c>
      <c r="D2504" s="79">
        <v>50</v>
      </c>
      <c r="E2504" s="88"/>
    </row>
    <row r="2505" spans="1:5" x14ac:dyDescent="0.2">
      <c r="A2505" s="79" t="s">
        <v>360</v>
      </c>
      <c r="B2505" s="79" t="s">
        <v>8541</v>
      </c>
      <c r="C2505" s="79">
        <v>102</v>
      </c>
      <c r="D2505" s="79">
        <v>30</v>
      </c>
      <c r="E2505" s="88"/>
    </row>
    <row r="2506" spans="1:5" x14ac:dyDescent="0.2">
      <c r="A2506" s="79" t="s">
        <v>361</v>
      </c>
      <c r="B2506" s="79" t="s">
        <v>8542</v>
      </c>
      <c r="C2506" s="79">
        <v>108</v>
      </c>
      <c r="D2506" s="79">
        <v>60</v>
      </c>
      <c r="E2506" s="88"/>
    </row>
    <row r="2507" spans="1:5" x14ac:dyDescent="0.2">
      <c r="A2507" s="79" t="s">
        <v>362</v>
      </c>
      <c r="B2507" s="79" t="s">
        <v>8543</v>
      </c>
      <c r="C2507" s="79">
        <v>190</v>
      </c>
      <c r="D2507" s="79">
        <v>50</v>
      </c>
      <c r="E2507" s="88"/>
    </row>
    <row r="2508" spans="1:5" x14ac:dyDescent="0.2">
      <c r="A2508" s="79" t="s">
        <v>363</v>
      </c>
      <c r="B2508" s="79" t="s">
        <v>8544</v>
      </c>
      <c r="C2508" s="79">
        <v>141</v>
      </c>
      <c r="D2508" s="79">
        <v>20</v>
      </c>
      <c r="E2508" s="88"/>
    </row>
    <row r="2509" spans="1:5" x14ac:dyDescent="0.2">
      <c r="A2509" s="79" t="s">
        <v>396</v>
      </c>
      <c r="B2509" s="79" t="s">
        <v>8545</v>
      </c>
      <c r="C2509" s="79">
        <v>233</v>
      </c>
      <c r="D2509" s="79">
        <v>5</v>
      </c>
      <c r="E2509" s="88"/>
    </row>
    <row r="2510" spans="1:5" x14ac:dyDescent="0.2">
      <c r="A2510" s="79" t="s">
        <v>397</v>
      </c>
      <c r="B2510" s="79" t="s">
        <v>8546</v>
      </c>
      <c r="C2510" s="79">
        <v>150</v>
      </c>
      <c r="D2510" s="79">
        <v>10</v>
      </c>
      <c r="E2510" s="88"/>
    </row>
    <row r="2511" spans="1:5" x14ac:dyDescent="0.2">
      <c r="A2511" s="79" t="s">
        <v>8547</v>
      </c>
      <c r="B2511" s="79" t="s">
        <v>4780</v>
      </c>
      <c r="C2511" s="79">
        <v>2</v>
      </c>
      <c r="D2511" s="79">
        <v>1</v>
      </c>
      <c r="E2511" s="88"/>
    </row>
    <row r="2512" spans="1:5" x14ac:dyDescent="0.2">
      <c r="A2512" s="79" t="s">
        <v>4781</v>
      </c>
      <c r="B2512" s="79" t="s">
        <v>8548</v>
      </c>
      <c r="C2512" s="79">
        <v>3</v>
      </c>
      <c r="D2512" s="79">
        <v>2</v>
      </c>
      <c r="E2512" s="88"/>
    </row>
    <row r="2513" spans="1:5" x14ac:dyDescent="0.2">
      <c r="A2513" s="79" t="s">
        <v>4782</v>
      </c>
      <c r="B2513" s="79" t="s">
        <v>8549</v>
      </c>
      <c r="C2513" s="79">
        <v>4</v>
      </c>
      <c r="D2513" s="79">
        <v>2</v>
      </c>
      <c r="E2513" s="88"/>
    </row>
    <row r="2514" spans="1:5" x14ac:dyDescent="0.2">
      <c r="A2514" s="79" t="s">
        <v>4783</v>
      </c>
      <c r="B2514" s="79" t="s">
        <v>8550</v>
      </c>
      <c r="C2514" s="79">
        <v>14</v>
      </c>
      <c r="D2514" s="79">
        <v>3</v>
      </c>
      <c r="E2514" s="88"/>
    </row>
    <row r="2515" spans="1:5" x14ac:dyDescent="0.2">
      <c r="A2515" s="79" t="s">
        <v>4784</v>
      </c>
      <c r="B2515" s="79" t="s">
        <v>4785</v>
      </c>
      <c r="C2515" s="79">
        <v>0</v>
      </c>
      <c r="D2515" s="79">
        <v>0</v>
      </c>
      <c r="E2515" s="88"/>
    </row>
    <row r="2516" spans="1:5" x14ac:dyDescent="0.2">
      <c r="A2516" s="79" t="s">
        <v>8551</v>
      </c>
      <c r="B2516" s="79" t="s">
        <v>8552</v>
      </c>
      <c r="C2516" s="79">
        <v>0</v>
      </c>
      <c r="D2516" s="79">
        <v>0</v>
      </c>
      <c r="E2516" s="88"/>
    </row>
    <row r="2517" spans="1:5" x14ac:dyDescent="0.2">
      <c r="A2517" s="79" t="s">
        <v>8553</v>
      </c>
      <c r="B2517" s="79" t="s">
        <v>8554</v>
      </c>
      <c r="C2517" s="79">
        <v>0</v>
      </c>
      <c r="D2517" s="79">
        <v>0</v>
      </c>
      <c r="E2517" s="88"/>
    </row>
    <row r="2518" spans="1:5" x14ac:dyDescent="0.2">
      <c r="A2518" s="79" t="s">
        <v>8555</v>
      </c>
      <c r="B2518" s="79" t="s">
        <v>8556</v>
      </c>
      <c r="C2518" s="79">
        <v>0</v>
      </c>
      <c r="D2518" s="79">
        <v>0</v>
      </c>
      <c r="E2518" s="88"/>
    </row>
    <row r="2519" spans="1:5" x14ac:dyDescent="0.2">
      <c r="A2519" s="79" t="s">
        <v>8557</v>
      </c>
      <c r="B2519" s="79" t="s">
        <v>8558</v>
      </c>
      <c r="C2519" s="79">
        <v>0</v>
      </c>
      <c r="D2519" s="79">
        <v>0</v>
      </c>
      <c r="E2519" s="88"/>
    </row>
    <row r="2520" spans="1:5" x14ac:dyDescent="0.2">
      <c r="A2520" s="79" t="s">
        <v>8559</v>
      </c>
      <c r="B2520" s="79" t="s">
        <v>8560</v>
      </c>
      <c r="C2520" s="79">
        <v>0</v>
      </c>
      <c r="D2520" s="79">
        <v>0</v>
      </c>
      <c r="E2520" s="88"/>
    </row>
    <row r="2521" spans="1:5" x14ac:dyDescent="0.2">
      <c r="A2521" s="79" t="s">
        <v>8561</v>
      </c>
      <c r="B2521" s="79" t="s">
        <v>8562</v>
      </c>
      <c r="C2521" s="79">
        <v>0</v>
      </c>
      <c r="D2521" s="79">
        <v>0</v>
      </c>
      <c r="E2521" s="88"/>
    </row>
    <row r="2522" spans="1:5" x14ac:dyDescent="0.2">
      <c r="A2522" s="79" t="s">
        <v>4786</v>
      </c>
      <c r="B2522" s="79" t="s">
        <v>4787</v>
      </c>
      <c r="C2522" s="79">
        <v>0</v>
      </c>
      <c r="D2522" s="79">
        <v>0</v>
      </c>
      <c r="E2522" s="88"/>
    </row>
    <row r="2523" spans="1:5" x14ac:dyDescent="0.2">
      <c r="A2523" s="79" t="s">
        <v>4788</v>
      </c>
      <c r="B2523" s="79" t="s">
        <v>4789</v>
      </c>
      <c r="C2523" s="79">
        <v>0</v>
      </c>
      <c r="D2523" s="79">
        <v>0</v>
      </c>
      <c r="E2523" s="88"/>
    </row>
    <row r="2524" spans="1:5" x14ac:dyDescent="0.2">
      <c r="A2524" s="79" t="s">
        <v>4790</v>
      </c>
      <c r="B2524" s="79" t="s">
        <v>4791</v>
      </c>
      <c r="C2524" s="79">
        <v>0</v>
      </c>
      <c r="D2524" s="79">
        <v>0</v>
      </c>
      <c r="E2524" s="88"/>
    </row>
    <row r="2525" spans="1:5" x14ac:dyDescent="0.2">
      <c r="A2525" s="79" t="s">
        <v>4792</v>
      </c>
      <c r="B2525" s="79" t="s">
        <v>4793</v>
      </c>
      <c r="C2525" s="79">
        <v>0</v>
      </c>
      <c r="D2525" s="79">
        <v>0</v>
      </c>
      <c r="E2525" s="88"/>
    </row>
    <row r="2526" spans="1:5" x14ac:dyDescent="0.2">
      <c r="A2526" s="79" t="s">
        <v>4794</v>
      </c>
      <c r="B2526" s="79" t="s">
        <v>8563</v>
      </c>
      <c r="C2526" s="79">
        <v>56</v>
      </c>
      <c r="D2526" s="79">
        <v>0</v>
      </c>
      <c r="E2526" s="88"/>
    </row>
    <row r="2527" spans="1:5" x14ac:dyDescent="0.2">
      <c r="A2527" s="79" t="s">
        <v>4795</v>
      </c>
      <c r="B2527" s="79" t="s">
        <v>8564</v>
      </c>
      <c r="C2527" s="79">
        <v>33</v>
      </c>
      <c r="D2527" s="79">
        <v>0</v>
      </c>
      <c r="E2527" s="88"/>
    </row>
    <row r="2528" spans="1:5" x14ac:dyDescent="0.2">
      <c r="A2528" s="79" t="s">
        <v>4796</v>
      </c>
      <c r="B2528" s="79" t="s">
        <v>8565</v>
      </c>
      <c r="C2528" s="79">
        <v>6</v>
      </c>
      <c r="D2528" s="79">
        <v>0</v>
      </c>
      <c r="E2528" s="88"/>
    </row>
    <row r="2529" spans="1:5" x14ac:dyDescent="0.2">
      <c r="A2529" s="79" t="s">
        <v>4797</v>
      </c>
      <c r="B2529" s="79" t="s">
        <v>3623</v>
      </c>
      <c r="C2529" s="79">
        <v>33</v>
      </c>
      <c r="D2529" s="79">
        <v>5</v>
      </c>
      <c r="E2529" s="88"/>
    </row>
    <row r="2530" spans="1:5" x14ac:dyDescent="0.2">
      <c r="A2530" s="79" t="s">
        <v>4798</v>
      </c>
      <c r="B2530" s="79" t="s">
        <v>8566</v>
      </c>
      <c r="C2530" s="79">
        <v>433</v>
      </c>
      <c r="D2530" s="79">
        <v>0</v>
      </c>
      <c r="E2530" s="88"/>
    </row>
    <row r="2531" spans="1:5" x14ac:dyDescent="0.2">
      <c r="A2531" s="79" t="s">
        <v>4799</v>
      </c>
      <c r="B2531" s="79" t="s">
        <v>8567</v>
      </c>
      <c r="C2531" s="79">
        <v>298</v>
      </c>
      <c r="D2531" s="79">
        <v>0</v>
      </c>
      <c r="E2531" s="88"/>
    </row>
    <row r="2532" spans="1:5" x14ac:dyDescent="0.2">
      <c r="A2532" s="79" t="s">
        <v>4800</v>
      </c>
      <c r="B2532" s="79" t="s">
        <v>8568</v>
      </c>
      <c r="C2532" s="79">
        <v>187</v>
      </c>
      <c r="D2532" s="79">
        <v>0</v>
      </c>
      <c r="E2532" s="88"/>
    </row>
    <row r="2533" spans="1:5" x14ac:dyDescent="0.2">
      <c r="A2533" s="79" t="s">
        <v>4801</v>
      </c>
      <c r="B2533" s="79" t="s">
        <v>3624</v>
      </c>
      <c r="C2533" s="79">
        <v>21</v>
      </c>
      <c r="D2533" s="79">
        <v>10</v>
      </c>
      <c r="E2533" s="88"/>
    </row>
    <row r="2534" spans="1:5" x14ac:dyDescent="0.2">
      <c r="A2534" s="79" t="s">
        <v>4802</v>
      </c>
      <c r="B2534" s="79" t="s">
        <v>3642</v>
      </c>
      <c r="C2534" s="79">
        <v>17</v>
      </c>
      <c r="D2534" s="79">
        <v>5</v>
      </c>
      <c r="E2534" s="88"/>
    </row>
    <row r="2535" spans="1:5" x14ac:dyDescent="0.2">
      <c r="A2535" s="79" t="s">
        <v>8569</v>
      </c>
      <c r="B2535" s="79" t="s">
        <v>8570</v>
      </c>
      <c r="C2535" s="79">
        <v>1401</v>
      </c>
      <c r="D2535" s="79">
        <v>300</v>
      </c>
      <c r="E2535" s="88"/>
    </row>
    <row r="2536" spans="1:5" x14ac:dyDescent="0.2">
      <c r="A2536" s="79" t="s">
        <v>8571</v>
      </c>
      <c r="B2536" s="79" t="s">
        <v>8572</v>
      </c>
      <c r="C2536" s="79">
        <v>654</v>
      </c>
      <c r="D2536" s="79">
        <v>220</v>
      </c>
      <c r="E2536" s="88"/>
    </row>
    <row r="2537" spans="1:5" x14ac:dyDescent="0.2">
      <c r="A2537" s="79" t="s">
        <v>8573</v>
      </c>
      <c r="B2537" s="79" t="s">
        <v>8574</v>
      </c>
      <c r="C2537" s="79">
        <v>1219</v>
      </c>
      <c r="D2537" s="79">
        <v>300</v>
      </c>
      <c r="E2537" s="88"/>
    </row>
    <row r="2538" spans="1:5" x14ac:dyDescent="0.2">
      <c r="A2538" s="79" t="s">
        <v>8575</v>
      </c>
      <c r="B2538" s="79" t="s">
        <v>8576</v>
      </c>
      <c r="C2538" s="79">
        <v>1669</v>
      </c>
      <c r="D2538" s="79">
        <v>300</v>
      </c>
      <c r="E2538" s="88"/>
    </row>
    <row r="2539" spans="1:5" x14ac:dyDescent="0.2">
      <c r="A2539" s="79" t="s">
        <v>8577</v>
      </c>
      <c r="B2539" s="79" t="s">
        <v>8578</v>
      </c>
      <c r="C2539" s="79">
        <v>150</v>
      </c>
      <c r="D2539" s="79">
        <v>0</v>
      </c>
      <c r="E2539" s="88"/>
    </row>
    <row r="2540" spans="1:5" x14ac:dyDescent="0.2">
      <c r="A2540" s="79" t="s">
        <v>8579</v>
      </c>
      <c r="B2540" s="79" t="s">
        <v>8580</v>
      </c>
      <c r="C2540" s="79">
        <v>1035</v>
      </c>
      <c r="D2540" s="79">
        <v>200</v>
      </c>
      <c r="E2540" s="88"/>
    </row>
    <row r="2541" spans="1:5" x14ac:dyDescent="0.2">
      <c r="A2541" s="79" t="s">
        <v>8581</v>
      </c>
      <c r="B2541" s="79" t="s">
        <v>8582</v>
      </c>
      <c r="C2541" s="79">
        <v>721</v>
      </c>
      <c r="D2541" s="79">
        <v>400</v>
      </c>
      <c r="E2541" s="88"/>
    </row>
    <row r="2542" spans="1:5" x14ac:dyDescent="0.2">
      <c r="A2542" s="79" t="s">
        <v>8583</v>
      </c>
      <c r="B2542" s="79" t="s">
        <v>8584</v>
      </c>
      <c r="C2542" s="79">
        <v>512</v>
      </c>
      <c r="D2542" s="79">
        <v>150</v>
      </c>
      <c r="E2542" s="88"/>
    </row>
    <row r="2543" spans="1:5" x14ac:dyDescent="0.2">
      <c r="A2543" s="79" t="s">
        <v>8585</v>
      </c>
      <c r="B2543" s="79" t="s">
        <v>8586</v>
      </c>
      <c r="C2543" s="79">
        <v>1254</v>
      </c>
      <c r="D2543" s="79">
        <v>200</v>
      </c>
      <c r="E2543" s="88"/>
    </row>
    <row r="2544" spans="1:5" x14ac:dyDescent="0.2">
      <c r="A2544" s="79" t="s">
        <v>8587</v>
      </c>
      <c r="B2544" s="79" t="s">
        <v>8588</v>
      </c>
      <c r="C2544" s="79">
        <v>727</v>
      </c>
      <c r="D2544" s="79">
        <v>100</v>
      </c>
      <c r="E2544" s="88"/>
    </row>
    <row r="2545" spans="1:5" x14ac:dyDescent="0.2">
      <c r="A2545" s="79" t="s">
        <v>8589</v>
      </c>
      <c r="B2545" s="79" t="s">
        <v>8590</v>
      </c>
      <c r="C2545" s="79">
        <v>693</v>
      </c>
      <c r="D2545" s="79">
        <v>200</v>
      </c>
      <c r="E2545" s="88"/>
    </row>
    <row r="2546" spans="1:5" x14ac:dyDescent="0.2">
      <c r="A2546" s="79" t="s">
        <v>8591</v>
      </c>
      <c r="B2546" s="79" t="s">
        <v>8592</v>
      </c>
      <c r="C2546" s="79">
        <v>97</v>
      </c>
      <c r="D2546" s="79">
        <v>50</v>
      </c>
      <c r="E2546" s="88"/>
    </row>
    <row r="2547" spans="1:5" x14ac:dyDescent="0.2">
      <c r="A2547" s="79" t="s">
        <v>8593</v>
      </c>
      <c r="B2547" s="79" t="s">
        <v>8594</v>
      </c>
      <c r="C2547" s="79">
        <v>368</v>
      </c>
      <c r="D2547" s="79">
        <v>100</v>
      </c>
      <c r="E2547" s="88"/>
    </row>
    <row r="2548" spans="1:5" x14ac:dyDescent="0.2">
      <c r="A2548" s="79" t="s">
        <v>8595</v>
      </c>
      <c r="B2548" s="79" t="s">
        <v>8596</v>
      </c>
      <c r="C2548" s="79">
        <v>754</v>
      </c>
      <c r="D2548" s="79">
        <v>100</v>
      </c>
      <c r="E2548" s="88"/>
    </row>
    <row r="2549" spans="1:5" x14ac:dyDescent="0.2">
      <c r="A2549" s="79" t="s">
        <v>8597</v>
      </c>
      <c r="B2549" s="79" t="s">
        <v>8598</v>
      </c>
      <c r="C2549" s="79">
        <v>498</v>
      </c>
      <c r="D2549" s="79">
        <v>100</v>
      </c>
      <c r="E2549" s="88"/>
    </row>
    <row r="2550" spans="1:5" x14ac:dyDescent="0.2">
      <c r="A2550" s="79" t="s">
        <v>8599</v>
      </c>
      <c r="B2550" s="79" t="s">
        <v>8600</v>
      </c>
      <c r="C2550" s="79">
        <v>111</v>
      </c>
      <c r="D2550" s="79">
        <v>50</v>
      </c>
      <c r="E2550" s="88"/>
    </row>
    <row r="2551" spans="1:5" x14ac:dyDescent="0.2">
      <c r="A2551" s="79" t="s">
        <v>8601</v>
      </c>
      <c r="B2551" s="79" t="s">
        <v>8602</v>
      </c>
      <c r="C2551" s="79">
        <v>405</v>
      </c>
      <c r="D2551" s="79">
        <v>200</v>
      </c>
      <c r="E2551" s="88"/>
    </row>
    <row r="2552" spans="1:5" x14ac:dyDescent="0.2">
      <c r="A2552" s="79" t="s">
        <v>8603</v>
      </c>
      <c r="B2552" s="79" t="s">
        <v>8604</v>
      </c>
      <c r="C2552" s="79">
        <v>35</v>
      </c>
      <c r="D2552" s="79">
        <v>30</v>
      </c>
      <c r="E2552" s="88"/>
    </row>
    <row r="2553" spans="1:5" x14ac:dyDescent="0.2">
      <c r="A2553" s="79" t="s">
        <v>8605</v>
      </c>
      <c r="B2553" s="79" t="s">
        <v>8606</v>
      </c>
      <c r="C2553" s="79">
        <v>196</v>
      </c>
      <c r="D2553" s="79">
        <v>100</v>
      </c>
      <c r="E2553" s="88"/>
    </row>
    <row r="2554" spans="1:5" x14ac:dyDescent="0.2">
      <c r="A2554" s="79" t="s">
        <v>8607</v>
      </c>
      <c r="B2554" s="79" t="s">
        <v>8608</v>
      </c>
      <c r="C2554" s="79">
        <v>693</v>
      </c>
      <c r="D2554" s="79">
        <v>0</v>
      </c>
      <c r="E2554" s="88"/>
    </row>
    <row r="2555" spans="1:5" x14ac:dyDescent="0.2">
      <c r="A2555" s="79" t="s">
        <v>8609</v>
      </c>
      <c r="B2555" s="79" t="s">
        <v>8610</v>
      </c>
      <c r="C2555" s="79">
        <v>356</v>
      </c>
      <c r="D2555" s="79">
        <v>0</v>
      </c>
      <c r="E2555" s="88"/>
    </row>
    <row r="2556" spans="1:5" x14ac:dyDescent="0.2">
      <c r="A2556" s="79" t="s">
        <v>8611</v>
      </c>
      <c r="B2556" s="79" t="s">
        <v>8612</v>
      </c>
      <c r="C2556" s="79">
        <v>1933</v>
      </c>
      <c r="D2556" s="79">
        <v>100</v>
      </c>
      <c r="E2556" s="88"/>
    </row>
    <row r="2557" spans="1:5" x14ac:dyDescent="0.2">
      <c r="A2557" s="79" t="s">
        <v>8613</v>
      </c>
      <c r="B2557" s="79" t="s">
        <v>8614</v>
      </c>
      <c r="C2557" s="79">
        <v>623</v>
      </c>
      <c r="D2557" s="79">
        <v>0</v>
      </c>
      <c r="E2557" s="88"/>
    </row>
    <row r="2558" spans="1:5" x14ac:dyDescent="0.2">
      <c r="A2558" s="79" t="s">
        <v>8615</v>
      </c>
      <c r="B2558" s="79" t="s">
        <v>8616</v>
      </c>
      <c r="C2558" s="79">
        <v>412</v>
      </c>
      <c r="D2558" s="79">
        <v>80</v>
      </c>
      <c r="E2558" s="88"/>
    </row>
    <row r="2559" spans="1:5" x14ac:dyDescent="0.2">
      <c r="A2559" s="79" t="s">
        <v>8617</v>
      </c>
      <c r="B2559" s="79" t="s">
        <v>8618</v>
      </c>
      <c r="C2559" s="79">
        <v>772</v>
      </c>
      <c r="D2559" s="79">
        <v>0</v>
      </c>
      <c r="E2559" s="88"/>
    </row>
    <row r="2560" spans="1:5" x14ac:dyDescent="0.2">
      <c r="A2560" s="79" t="s">
        <v>8619</v>
      </c>
      <c r="B2560" s="79" t="s">
        <v>8620</v>
      </c>
      <c r="C2560" s="79">
        <v>600</v>
      </c>
      <c r="D2560" s="79">
        <v>100</v>
      </c>
      <c r="E2560" s="88"/>
    </row>
    <row r="2561" spans="1:5" x14ac:dyDescent="0.2">
      <c r="A2561" s="79" t="s">
        <v>8621</v>
      </c>
      <c r="B2561" s="79" t="s">
        <v>8622</v>
      </c>
      <c r="C2561" s="79">
        <v>1049</v>
      </c>
      <c r="D2561" s="79">
        <v>100</v>
      </c>
      <c r="E2561" s="88"/>
    </row>
    <row r="2562" spans="1:5" x14ac:dyDescent="0.2">
      <c r="A2562" s="79" t="s">
        <v>8623</v>
      </c>
      <c r="B2562" s="79" t="s">
        <v>8624</v>
      </c>
      <c r="C2562" s="79">
        <v>486</v>
      </c>
      <c r="D2562" s="79">
        <v>100</v>
      </c>
      <c r="E2562" s="88"/>
    </row>
    <row r="2563" spans="1:5" x14ac:dyDescent="0.2">
      <c r="A2563" s="79" t="s">
        <v>8625</v>
      </c>
      <c r="B2563" s="79" t="s">
        <v>8626</v>
      </c>
      <c r="C2563" s="79">
        <v>363</v>
      </c>
      <c r="D2563" s="79">
        <v>100</v>
      </c>
      <c r="E2563" s="88"/>
    </row>
    <row r="2564" spans="1:5" x14ac:dyDescent="0.2">
      <c r="A2564" s="79" t="s">
        <v>8627</v>
      </c>
      <c r="B2564" s="79" t="s">
        <v>8628</v>
      </c>
      <c r="C2564" s="79">
        <v>264</v>
      </c>
      <c r="D2564" s="79">
        <v>50</v>
      </c>
      <c r="E2564" s="88"/>
    </row>
    <row r="2565" spans="1:5" x14ac:dyDescent="0.2">
      <c r="A2565" s="79" t="s">
        <v>8629</v>
      </c>
      <c r="B2565" s="79" t="s">
        <v>8630</v>
      </c>
      <c r="C2565" s="79">
        <v>436</v>
      </c>
      <c r="D2565" s="79">
        <v>0</v>
      </c>
      <c r="E2565" s="88"/>
    </row>
    <row r="2566" spans="1:5" x14ac:dyDescent="0.2">
      <c r="A2566" s="79" t="s">
        <v>8631</v>
      </c>
      <c r="B2566" s="79" t="s">
        <v>8632</v>
      </c>
      <c r="C2566" s="79">
        <v>110</v>
      </c>
      <c r="D2566" s="79">
        <v>100</v>
      </c>
      <c r="E2566" s="88"/>
    </row>
    <row r="2567" spans="1:5" x14ac:dyDescent="0.2">
      <c r="A2567" s="79" t="s">
        <v>8633</v>
      </c>
      <c r="B2567" s="79" t="s">
        <v>8634</v>
      </c>
      <c r="C2567" s="79">
        <v>450</v>
      </c>
      <c r="D2567" s="79">
        <v>100</v>
      </c>
      <c r="E2567" s="88"/>
    </row>
    <row r="2568" spans="1:5" x14ac:dyDescent="0.2">
      <c r="A2568" s="79" t="s">
        <v>8635</v>
      </c>
      <c r="B2568" s="79" t="s">
        <v>8636</v>
      </c>
      <c r="C2568" s="79">
        <v>6</v>
      </c>
      <c r="D2568" s="79">
        <v>5</v>
      </c>
      <c r="E2568" s="88"/>
    </row>
    <row r="2569" spans="1:5" x14ac:dyDescent="0.2">
      <c r="A2569" s="79" t="s">
        <v>8637</v>
      </c>
      <c r="B2569" s="79" t="s">
        <v>8638</v>
      </c>
      <c r="C2569" s="79">
        <v>26</v>
      </c>
      <c r="D2569" s="79">
        <v>5</v>
      </c>
      <c r="E2569" s="88"/>
    </row>
    <row r="2570" spans="1:5" x14ac:dyDescent="0.2">
      <c r="A2570" s="79" t="s">
        <v>8639</v>
      </c>
      <c r="B2570" s="79" t="s">
        <v>8640</v>
      </c>
      <c r="C2570" s="79">
        <v>24</v>
      </c>
      <c r="D2570" s="79">
        <v>5</v>
      </c>
      <c r="E2570" s="88"/>
    </row>
    <row r="2571" spans="1:5" x14ac:dyDescent="0.2">
      <c r="A2571" s="79" t="s">
        <v>8641</v>
      </c>
      <c r="B2571" s="79" t="s">
        <v>8642</v>
      </c>
      <c r="C2571" s="79">
        <v>9</v>
      </c>
      <c r="D2571" s="79">
        <v>5</v>
      </c>
      <c r="E2571" s="88"/>
    </row>
    <row r="2572" spans="1:5" x14ac:dyDescent="0.2">
      <c r="A2572" s="79" t="s">
        <v>8643</v>
      </c>
      <c r="B2572" s="79" t="s">
        <v>8644</v>
      </c>
      <c r="C2572" s="79">
        <v>47</v>
      </c>
      <c r="D2572" s="79">
        <v>5</v>
      </c>
      <c r="E2572" s="88"/>
    </row>
    <row r="2573" spans="1:5" x14ac:dyDescent="0.2">
      <c r="A2573" s="79" t="s">
        <v>8645</v>
      </c>
      <c r="B2573" s="79" t="s">
        <v>8646</v>
      </c>
      <c r="C2573" s="79">
        <v>41</v>
      </c>
      <c r="D2573" s="79">
        <v>5</v>
      </c>
      <c r="E2573" s="88"/>
    </row>
    <row r="2574" spans="1:5" x14ac:dyDescent="0.2">
      <c r="A2574" s="79" t="s">
        <v>8647</v>
      </c>
      <c r="B2574" s="79" t="s">
        <v>8648</v>
      </c>
      <c r="C2574" s="79">
        <v>11</v>
      </c>
      <c r="D2574" s="79">
        <v>5</v>
      </c>
      <c r="E2574" s="88"/>
    </row>
    <row r="2575" spans="1:5" x14ac:dyDescent="0.2">
      <c r="A2575" s="79" t="s">
        <v>8649</v>
      </c>
      <c r="B2575" s="79" t="s">
        <v>8650</v>
      </c>
      <c r="C2575" s="79">
        <v>207</v>
      </c>
      <c r="D2575" s="79">
        <v>5</v>
      </c>
      <c r="E2575" s="88"/>
    </row>
    <row r="2576" spans="1:5" x14ac:dyDescent="0.2">
      <c r="A2576" s="79" t="s">
        <v>8651</v>
      </c>
      <c r="B2576" s="79" t="s">
        <v>8652</v>
      </c>
      <c r="C2576" s="79">
        <v>25</v>
      </c>
      <c r="D2576" s="79">
        <v>5</v>
      </c>
      <c r="E2576" s="88"/>
    </row>
    <row r="2577" spans="1:5" x14ac:dyDescent="0.2">
      <c r="A2577" s="79" t="s">
        <v>8653</v>
      </c>
      <c r="B2577" s="79" t="s">
        <v>8654</v>
      </c>
      <c r="C2577" s="79">
        <v>49</v>
      </c>
      <c r="D2577" s="79">
        <v>5</v>
      </c>
      <c r="E2577" s="88"/>
    </row>
    <row r="2578" spans="1:5" x14ac:dyDescent="0.2">
      <c r="A2578" s="79" t="s">
        <v>8655</v>
      </c>
      <c r="B2578" s="79" t="s">
        <v>8656</v>
      </c>
      <c r="C2578" s="79">
        <v>48</v>
      </c>
      <c r="D2578" s="79">
        <v>5</v>
      </c>
      <c r="E2578" s="88"/>
    </row>
    <row r="2579" spans="1:5" x14ac:dyDescent="0.2">
      <c r="A2579" s="79" t="s">
        <v>4803</v>
      </c>
      <c r="B2579" s="79" t="s">
        <v>4804</v>
      </c>
      <c r="C2579" s="79">
        <v>3</v>
      </c>
      <c r="D2579" s="79">
        <v>2</v>
      </c>
      <c r="E2579" s="88"/>
    </row>
    <row r="2580" spans="1:5" x14ac:dyDescent="0.2">
      <c r="A2580" s="79" t="s">
        <v>8657</v>
      </c>
      <c r="B2580" s="79" t="s">
        <v>8658</v>
      </c>
      <c r="C2580" s="79">
        <v>38</v>
      </c>
      <c r="D2580" s="79">
        <v>5</v>
      </c>
      <c r="E2580" s="88"/>
    </row>
    <row r="2581" spans="1:5" x14ac:dyDescent="0.2">
      <c r="A2581" s="79" t="s">
        <v>8659</v>
      </c>
      <c r="B2581" s="79" t="s">
        <v>8660</v>
      </c>
      <c r="C2581" s="79">
        <v>43</v>
      </c>
      <c r="D2581" s="79">
        <v>5</v>
      </c>
      <c r="E2581" s="88"/>
    </row>
    <row r="2582" spans="1:5" x14ac:dyDescent="0.2">
      <c r="A2582" s="79" t="s">
        <v>8661</v>
      </c>
      <c r="B2582" s="79" t="s">
        <v>8662</v>
      </c>
      <c r="C2582" s="79">
        <v>45</v>
      </c>
      <c r="D2582" s="79">
        <v>5</v>
      </c>
      <c r="E2582" s="88"/>
    </row>
    <row r="2583" spans="1:5" x14ac:dyDescent="0.2">
      <c r="A2583" s="79" t="s">
        <v>8663</v>
      </c>
      <c r="B2583" s="79" t="s">
        <v>8664</v>
      </c>
      <c r="C2583" s="79">
        <v>129</v>
      </c>
      <c r="D2583" s="79">
        <v>10</v>
      </c>
      <c r="E2583" s="88"/>
    </row>
    <row r="2584" spans="1:5" x14ac:dyDescent="0.2">
      <c r="A2584" s="79" t="s">
        <v>8665</v>
      </c>
      <c r="B2584" s="79" t="s">
        <v>8666</v>
      </c>
      <c r="C2584" s="79">
        <v>73</v>
      </c>
      <c r="D2584" s="79">
        <v>10</v>
      </c>
      <c r="E2584" s="88"/>
    </row>
    <row r="2585" spans="1:5" x14ac:dyDescent="0.2">
      <c r="A2585" s="79" t="s">
        <v>8667</v>
      </c>
      <c r="B2585" s="79" t="s">
        <v>8668</v>
      </c>
      <c r="C2585" s="79">
        <v>56</v>
      </c>
      <c r="D2585" s="79">
        <v>10</v>
      </c>
      <c r="E2585" s="88"/>
    </row>
    <row r="2586" spans="1:5" x14ac:dyDescent="0.2">
      <c r="A2586" s="79" t="s">
        <v>8669</v>
      </c>
      <c r="B2586" s="79" t="s">
        <v>8670</v>
      </c>
      <c r="C2586" s="79">
        <v>41</v>
      </c>
      <c r="D2586" s="79">
        <v>10</v>
      </c>
      <c r="E2586" s="88"/>
    </row>
    <row r="2587" spans="1:5" x14ac:dyDescent="0.2">
      <c r="A2587" s="79" t="s">
        <v>8671</v>
      </c>
      <c r="B2587" s="79" t="s">
        <v>8672</v>
      </c>
      <c r="C2587" s="79">
        <v>145</v>
      </c>
      <c r="D2587" s="79">
        <v>30</v>
      </c>
      <c r="E2587" s="88"/>
    </row>
    <row r="2588" spans="1:5" x14ac:dyDescent="0.2">
      <c r="A2588" s="79" t="s">
        <v>8673</v>
      </c>
      <c r="B2588" s="79" t="s">
        <v>8674</v>
      </c>
      <c r="C2588" s="79">
        <v>28</v>
      </c>
      <c r="D2588" s="79">
        <v>15</v>
      </c>
      <c r="E2588" s="88"/>
    </row>
    <row r="2589" spans="1:5" x14ac:dyDescent="0.2">
      <c r="A2589" s="79" t="s">
        <v>8675</v>
      </c>
      <c r="B2589" s="79" t="s">
        <v>8676</v>
      </c>
      <c r="C2589" s="79">
        <v>37</v>
      </c>
      <c r="D2589" s="79">
        <v>20</v>
      </c>
      <c r="E2589" s="88"/>
    </row>
    <row r="2590" spans="1:5" x14ac:dyDescent="0.2">
      <c r="A2590" s="79" t="s">
        <v>8677</v>
      </c>
      <c r="B2590" s="79" t="s">
        <v>8678</v>
      </c>
      <c r="C2590" s="79">
        <v>99</v>
      </c>
      <c r="D2590" s="79">
        <v>20</v>
      </c>
      <c r="E2590" s="88"/>
    </row>
    <row r="2591" spans="1:5" x14ac:dyDescent="0.2">
      <c r="A2591" s="79" t="s">
        <v>8679</v>
      </c>
      <c r="B2591" s="79" t="s">
        <v>8680</v>
      </c>
      <c r="C2591" s="79">
        <v>103</v>
      </c>
      <c r="D2591" s="79">
        <v>20</v>
      </c>
      <c r="E2591" s="88"/>
    </row>
    <row r="2592" spans="1:5" x14ac:dyDescent="0.2">
      <c r="A2592" s="79" t="s">
        <v>8681</v>
      </c>
      <c r="B2592" s="79" t="s">
        <v>8682</v>
      </c>
      <c r="C2592" s="79">
        <v>23</v>
      </c>
      <c r="D2592" s="79">
        <v>20</v>
      </c>
      <c r="E2592" s="88"/>
    </row>
    <row r="2593" spans="1:5" x14ac:dyDescent="0.2">
      <c r="A2593" s="79" t="s">
        <v>8683</v>
      </c>
      <c r="B2593" s="79" t="s">
        <v>8684</v>
      </c>
      <c r="C2593" s="79">
        <v>121</v>
      </c>
      <c r="D2593" s="79">
        <v>10</v>
      </c>
      <c r="E2593" s="88"/>
    </row>
    <row r="2594" spans="1:5" x14ac:dyDescent="0.2">
      <c r="A2594" s="79" t="s">
        <v>8685</v>
      </c>
      <c r="B2594" s="79" t="s">
        <v>8686</v>
      </c>
      <c r="C2594" s="79">
        <v>234</v>
      </c>
      <c r="D2594" s="79">
        <v>10</v>
      </c>
      <c r="E2594" s="88"/>
    </row>
    <row r="2595" spans="1:5" x14ac:dyDescent="0.2">
      <c r="A2595" s="79" t="s">
        <v>8687</v>
      </c>
      <c r="B2595" s="79" t="s">
        <v>8688</v>
      </c>
      <c r="C2595" s="79">
        <v>18</v>
      </c>
      <c r="D2595" s="79">
        <v>10</v>
      </c>
      <c r="E2595" s="88"/>
    </row>
    <row r="2596" spans="1:5" x14ac:dyDescent="0.2">
      <c r="A2596" s="79" t="s">
        <v>8689</v>
      </c>
      <c r="B2596" s="79" t="s">
        <v>8690</v>
      </c>
      <c r="C2596" s="79">
        <v>71</v>
      </c>
      <c r="D2596" s="79">
        <v>10</v>
      </c>
      <c r="E2596" s="88"/>
    </row>
    <row r="2597" spans="1:5" x14ac:dyDescent="0.2">
      <c r="A2597" s="79" t="s">
        <v>8691</v>
      </c>
      <c r="B2597" s="79" t="s">
        <v>8692</v>
      </c>
      <c r="C2597" s="79">
        <v>99</v>
      </c>
      <c r="D2597" s="79">
        <v>10</v>
      </c>
      <c r="E2597" s="88"/>
    </row>
    <row r="2598" spans="1:5" x14ac:dyDescent="0.2">
      <c r="A2598" s="79" t="s">
        <v>8693</v>
      </c>
      <c r="B2598" s="79" t="s">
        <v>8694</v>
      </c>
      <c r="C2598" s="79">
        <v>33</v>
      </c>
      <c r="D2598" s="79">
        <v>10</v>
      </c>
      <c r="E2598" s="88"/>
    </row>
    <row r="2599" spans="1:5" x14ac:dyDescent="0.2">
      <c r="A2599" s="79" t="s">
        <v>8695</v>
      </c>
      <c r="B2599" s="79" t="s">
        <v>8696</v>
      </c>
      <c r="C2599" s="79">
        <v>17</v>
      </c>
      <c r="D2599" s="79">
        <v>1</v>
      </c>
      <c r="E2599" s="88"/>
    </row>
    <row r="2600" spans="1:5" x14ac:dyDescent="0.2">
      <c r="A2600" s="79" t="s">
        <v>8697</v>
      </c>
      <c r="B2600" s="79" t="s">
        <v>8698</v>
      </c>
      <c r="C2600" s="79">
        <v>7</v>
      </c>
      <c r="D2600" s="79">
        <v>2</v>
      </c>
      <c r="E2600" s="88"/>
    </row>
    <row r="2601" spans="1:5" x14ac:dyDescent="0.2">
      <c r="A2601" s="79" t="s">
        <v>8699</v>
      </c>
      <c r="B2601" s="79" t="s">
        <v>4805</v>
      </c>
      <c r="C2601" s="79">
        <v>1793</v>
      </c>
      <c r="D2601" s="79">
        <v>600</v>
      </c>
      <c r="E2601" s="88"/>
    </row>
    <row r="2602" spans="1:5" x14ac:dyDescent="0.2">
      <c r="A2602" s="79" t="s">
        <v>8700</v>
      </c>
      <c r="B2602" s="79" t="s">
        <v>4806</v>
      </c>
      <c r="C2602" s="79">
        <v>3296</v>
      </c>
      <c r="D2602" s="79">
        <v>400</v>
      </c>
      <c r="E2602" s="88"/>
    </row>
    <row r="2603" spans="1:5" x14ac:dyDescent="0.2">
      <c r="A2603" s="79" t="s">
        <v>8701</v>
      </c>
      <c r="B2603" s="79" t="s">
        <v>4807</v>
      </c>
      <c r="C2603" s="79">
        <v>2900</v>
      </c>
      <c r="D2603" s="79">
        <v>500</v>
      </c>
      <c r="E2603" s="88"/>
    </row>
    <row r="2604" spans="1:5" x14ac:dyDescent="0.2">
      <c r="A2604" s="79" t="s">
        <v>8702</v>
      </c>
      <c r="B2604" s="79" t="s">
        <v>4808</v>
      </c>
      <c r="C2604" s="79">
        <v>1152</v>
      </c>
      <c r="D2604" s="79">
        <v>700</v>
      </c>
      <c r="E2604" s="88"/>
    </row>
    <row r="2605" spans="1:5" x14ac:dyDescent="0.2">
      <c r="A2605" s="79" t="s">
        <v>8703</v>
      </c>
      <c r="B2605" s="79" t="s">
        <v>4809</v>
      </c>
      <c r="C2605" s="79">
        <v>903</v>
      </c>
      <c r="D2605" s="79">
        <v>200</v>
      </c>
      <c r="E2605" s="88"/>
    </row>
    <row r="2606" spans="1:5" x14ac:dyDescent="0.2">
      <c r="A2606" s="79" t="s">
        <v>8704</v>
      </c>
      <c r="B2606" s="79" t="s">
        <v>4810</v>
      </c>
      <c r="C2606" s="79">
        <v>2341</v>
      </c>
      <c r="D2606" s="79">
        <v>1000</v>
      </c>
      <c r="E2606" s="88"/>
    </row>
    <row r="2607" spans="1:5" x14ac:dyDescent="0.2">
      <c r="A2607" s="79" t="s">
        <v>8705</v>
      </c>
      <c r="B2607" s="79" t="s">
        <v>4811</v>
      </c>
      <c r="C2607" s="79">
        <v>1112</v>
      </c>
      <c r="D2607" s="79">
        <v>200</v>
      </c>
      <c r="E2607" s="88"/>
    </row>
    <row r="2608" spans="1:5" x14ac:dyDescent="0.2">
      <c r="A2608" s="79" t="s">
        <v>8706</v>
      </c>
      <c r="B2608" s="79" t="s">
        <v>4812</v>
      </c>
      <c r="C2608" s="79">
        <v>237</v>
      </c>
      <c r="D2608" s="79">
        <v>350</v>
      </c>
      <c r="E2608" s="88"/>
    </row>
    <row r="2609" spans="1:5" x14ac:dyDescent="0.2">
      <c r="A2609" s="79" t="s">
        <v>8707</v>
      </c>
      <c r="B2609" s="79" t="s">
        <v>4813</v>
      </c>
      <c r="C2609" s="79">
        <v>185</v>
      </c>
      <c r="D2609" s="79">
        <v>100</v>
      </c>
      <c r="E2609" s="88"/>
    </row>
    <row r="2610" spans="1:5" x14ac:dyDescent="0.2">
      <c r="A2610" s="79" t="s">
        <v>8708</v>
      </c>
      <c r="B2610" s="79" t="s">
        <v>4814</v>
      </c>
      <c r="C2610" s="79">
        <v>540</v>
      </c>
      <c r="D2610" s="79">
        <v>500</v>
      </c>
      <c r="E2610" s="88"/>
    </row>
    <row r="2611" spans="1:5" x14ac:dyDescent="0.2">
      <c r="A2611" s="79" t="s">
        <v>8709</v>
      </c>
      <c r="B2611" s="79" t="s">
        <v>4815</v>
      </c>
      <c r="C2611" s="79">
        <v>1214</v>
      </c>
      <c r="D2611" s="79">
        <v>400</v>
      </c>
      <c r="E2611" s="88"/>
    </row>
    <row r="2612" spans="1:5" x14ac:dyDescent="0.2">
      <c r="A2612" s="79" t="s">
        <v>8710</v>
      </c>
      <c r="B2612" s="79" t="s">
        <v>4816</v>
      </c>
      <c r="C2612" s="79">
        <v>832</v>
      </c>
      <c r="D2612" s="79">
        <v>100</v>
      </c>
      <c r="E2612" s="88"/>
    </row>
    <row r="2613" spans="1:5" x14ac:dyDescent="0.2">
      <c r="A2613" s="79" t="s">
        <v>8711</v>
      </c>
      <c r="B2613" s="79" t="s">
        <v>4817</v>
      </c>
      <c r="C2613" s="79">
        <v>348</v>
      </c>
      <c r="D2613" s="79">
        <v>100</v>
      </c>
      <c r="E2613" s="88"/>
    </row>
    <row r="2614" spans="1:5" x14ac:dyDescent="0.2">
      <c r="A2614" s="79" t="s">
        <v>8712</v>
      </c>
      <c r="B2614" s="79" t="s">
        <v>4818</v>
      </c>
      <c r="C2614" s="79">
        <v>1918</v>
      </c>
      <c r="D2614" s="79">
        <v>500</v>
      </c>
      <c r="E2614" s="88"/>
    </row>
    <row r="2615" spans="1:5" x14ac:dyDescent="0.2">
      <c r="A2615" s="79" t="s">
        <v>8713</v>
      </c>
      <c r="B2615" s="79" t="s">
        <v>4819</v>
      </c>
      <c r="C2615" s="79">
        <v>1888</v>
      </c>
      <c r="D2615" s="79">
        <v>400</v>
      </c>
      <c r="E2615" s="88"/>
    </row>
    <row r="2616" spans="1:5" x14ac:dyDescent="0.2">
      <c r="A2616" s="79" t="s">
        <v>8714</v>
      </c>
      <c r="B2616" s="79" t="s">
        <v>4820</v>
      </c>
      <c r="C2616" s="79">
        <v>566</v>
      </c>
      <c r="D2616" s="79">
        <v>300</v>
      </c>
      <c r="E2616" s="88"/>
    </row>
    <row r="2617" spans="1:5" x14ac:dyDescent="0.2">
      <c r="A2617" s="79" t="s">
        <v>8715</v>
      </c>
      <c r="B2617" s="79" t="s">
        <v>4821</v>
      </c>
      <c r="C2617" s="79">
        <v>3070</v>
      </c>
      <c r="D2617" s="79">
        <v>500</v>
      </c>
      <c r="E2617" s="88"/>
    </row>
    <row r="2618" spans="1:5" x14ac:dyDescent="0.2">
      <c r="A2618" s="79" t="s">
        <v>8716</v>
      </c>
      <c r="B2618" s="79" t="s">
        <v>4822</v>
      </c>
      <c r="C2618" s="79">
        <v>456</v>
      </c>
      <c r="D2618" s="79">
        <v>200</v>
      </c>
      <c r="E2618" s="88"/>
    </row>
    <row r="2619" spans="1:5" x14ac:dyDescent="0.2">
      <c r="A2619" s="79" t="s">
        <v>8717</v>
      </c>
      <c r="B2619" s="79" t="s">
        <v>4823</v>
      </c>
      <c r="C2619" s="79">
        <v>455</v>
      </c>
      <c r="D2619" s="79">
        <v>600</v>
      </c>
      <c r="E2619" s="88"/>
    </row>
    <row r="2620" spans="1:5" x14ac:dyDescent="0.2">
      <c r="A2620" s="79" t="s">
        <v>8718</v>
      </c>
      <c r="B2620" s="79" t="s">
        <v>4824</v>
      </c>
      <c r="C2620" s="79">
        <v>1968</v>
      </c>
      <c r="D2620" s="79">
        <v>300</v>
      </c>
      <c r="E2620" s="88"/>
    </row>
    <row r="2621" spans="1:5" x14ac:dyDescent="0.2">
      <c r="A2621" s="79" t="s">
        <v>8719</v>
      </c>
      <c r="B2621" s="79" t="s">
        <v>4825</v>
      </c>
      <c r="C2621" s="79">
        <v>625</v>
      </c>
      <c r="D2621" s="79">
        <v>300</v>
      </c>
      <c r="E2621" s="88"/>
    </row>
    <row r="2622" spans="1:5" x14ac:dyDescent="0.2">
      <c r="A2622" s="79" t="s">
        <v>8720</v>
      </c>
      <c r="B2622" s="79" t="s">
        <v>4826</v>
      </c>
      <c r="C2622" s="79">
        <v>1228</v>
      </c>
      <c r="D2622" s="79">
        <v>200</v>
      </c>
      <c r="E2622" s="88"/>
    </row>
    <row r="2623" spans="1:5" x14ac:dyDescent="0.2">
      <c r="A2623" s="79" t="s">
        <v>8721</v>
      </c>
      <c r="B2623" s="79" t="s">
        <v>4827</v>
      </c>
      <c r="C2623" s="79">
        <v>2637</v>
      </c>
      <c r="D2623" s="79">
        <v>500</v>
      </c>
      <c r="E2623" s="88"/>
    </row>
    <row r="2624" spans="1:5" x14ac:dyDescent="0.2">
      <c r="A2624" s="79" t="s">
        <v>8722</v>
      </c>
      <c r="B2624" s="79" t="s">
        <v>4828</v>
      </c>
      <c r="C2624" s="79">
        <v>1152</v>
      </c>
      <c r="D2624" s="79">
        <v>150</v>
      </c>
      <c r="E2624" s="88"/>
    </row>
    <row r="2625" spans="1:5" x14ac:dyDescent="0.2">
      <c r="A2625" s="79" t="s">
        <v>8723</v>
      </c>
      <c r="B2625" s="79" t="s">
        <v>4829</v>
      </c>
      <c r="C2625" s="79">
        <v>420</v>
      </c>
      <c r="D2625" s="79">
        <v>100</v>
      </c>
      <c r="E2625" s="88"/>
    </row>
    <row r="2626" spans="1:5" x14ac:dyDescent="0.2">
      <c r="A2626" s="79" t="s">
        <v>8724</v>
      </c>
      <c r="B2626" s="79" t="s">
        <v>4830</v>
      </c>
      <c r="C2626" s="79">
        <v>1880</v>
      </c>
      <c r="D2626" s="79">
        <v>150</v>
      </c>
      <c r="E2626" s="88"/>
    </row>
    <row r="2627" spans="1:5" x14ac:dyDescent="0.2">
      <c r="A2627" s="79" t="s">
        <v>8725</v>
      </c>
      <c r="B2627" s="79" t="s">
        <v>15896</v>
      </c>
      <c r="C2627" s="79">
        <v>16</v>
      </c>
      <c r="D2627" s="79">
        <v>5</v>
      </c>
      <c r="E2627" s="88"/>
    </row>
    <row r="2628" spans="1:5" x14ac:dyDescent="0.2">
      <c r="A2628" s="79" t="s">
        <v>8726</v>
      </c>
      <c r="B2628" s="79" t="s">
        <v>15897</v>
      </c>
      <c r="C2628" s="79">
        <v>10</v>
      </c>
      <c r="D2628" s="79">
        <v>8</v>
      </c>
      <c r="E2628" s="88"/>
    </row>
    <row r="2629" spans="1:5" x14ac:dyDescent="0.2">
      <c r="A2629" s="79" t="s">
        <v>3060</v>
      </c>
      <c r="B2629" s="79" t="s">
        <v>4831</v>
      </c>
      <c r="C2629" s="79">
        <v>5</v>
      </c>
      <c r="D2629" s="79">
        <v>1</v>
      </c>
      <c r="E2629" s="88"/>
    </row>
    <row r="2630" spans="1:5" x14ac:dyDescent="0.2">
      <c r="A2630" s="79" t="s">
        <v>3063</v>
      </c>
      <c r="B2630" s="79" t="s">
        <v>4832</v>
      </c>
      <c r="C2630" s="79">
        <v>15</v>
      </c>
      <c r="D2630" s="79">
        <v>1</v>
      </c>
      <c r="E2630" s="88"/>
    </row>
    <row r="2631" spans="1:5" x14ac:dyDescent="0.2">
      <c r="A2631" s="79" t="s">
        <v>3067</v>
      </c>
      <c r="B2631" s="79" t="s">
        <v>4833</v>
      </c>
      <c r="C2631" s="79">
        <v>19</v>
      </c>
      <c r="D2631" s="79">
        <v>5</v>
      </c>
      <c r="E2631" s="88"/>
    </row>
    <row r="2632" spans="1:5" x14ac:dyDescent="0.2">
      <c r="A2632" s="79" t="s">
        <v>3071</v>
      </c>
      <c r="B2632" s="79" t="s">
        <v>4834</v>
      </c>
      <c r="C2632" s="79">
        <v>26</v>
      </c>
      <c r="D2632" s="79">
        <v>5</v>
      </c>
      <c r="E2632" s="88"/>
    </row>
    <row r="2633" spans="1:5" x14ac:dyDescent="0.2">
      <c r="A2633" s="79" t="s">
        <v>3076</v>
      </c>
      <c r="B2633" s="79" t="s">
        <v>4835</v>
      </c>
      <c r="C2633" s="79">
        <v>26</v>
      </c>
      <c r="D2633" s="79">
        <v>5</v>
      </c>
      <c r="E2633" s="88"/>
    </row>
    <row r="2634" spans="1:5" x14ac:dyDescent="0.2">
      <c r="A2634" s="79" t="s">
        <v>3081</v>
      </c>
      <c r="B2634" s="79" t="s">
        <v>4836</v>
      </c>
      <c r="C2634" s="79">
        <v>17</v>
      </c>
      <c r="D2634" s="79">
        <v>5</v>
      </c>
      <c r="E2634" s="88"/>
    </row>
    <row r="2635" spans="1:5" x14ac:dyDescent="0.2">
      <c r="A2635" s="79" t="s">
        <v>3085</v>
      </c>
      <c r="B2635" s="79" t="s">
        <v>4837</v>
      </c>
      <c r="C2635" s="79">
        <v>23</v>
      </c>
      <c r="D2635" s="79">
        <v>5</v>
      </c>
      <c r="E2635" s="88"/>
    </row>
    <row r="2636" spans="1:5" x14ac:dyDescent="0.2">
      <c r="A2636" s="79" t="s">
        <v>4838</v>
      </c>
      <c r="B2636" s="79" t="s">
        <v>8727</v>
      </c>
      <c r="C2636" s="79">
        <v>17</v>
      </c>
      <c r="D2636" s="79">
        <v>0</v>
      </c>
      <c r="E2636" s="88"/>
    </row>
    <row r="2637" spans="1:5" x14ac:dyDescent="0.2">
      <c r="A2637" s="79" t="s">
        <v>8728</v>
      </c>
      <c r="B2637" s="79" t="s">
        <v>8729</v>
      </c>
      <c r="C2637" s="79">
        <v>29</v>
      </c>
      <c r="D2637" s="79">
        <v>0</v>
      </c>
      <c r="E2637" s="88"/>
    </row>
    <row r="2638" spans="1:5" x14ac:dyDescent="0.2">
      <c r="A2638" s="79" t="s">
        <v>4839</v>
      </c>
      <c r="B2638" s="79" t="s">
        <v>8730</v>
      </c>
      <c r="C2638" s="79">
        <v>10</v>
      </c>
      <c r="D2638" s="79">
        <v>0</v>
      </c>
      <c r="E2638" s="88"/>
    </row>
    <row r="2639" spans="1:5" x14ac:dyDescent="0.2">
      <c r="A2639" s="79" t="s">
        <v>8731</v>
      </c>
      <c r="B2639" s="79" t="s">
        <v>8732</v>
      </c>
      <c r="C2639" s="79">
        <v>24</v>
      </c>
      <c r="D2639" s="79">
        <v>10</v>
      </c>
      <c r="E2639" s="88"/>
    </row>
    <row r="2640" spans="1:5" x14ac:dyDescent="0.2">
      <c r="A2640" s="79" t="s">
        <v>8733</v>
      </c>
      <c r="B2640" s="79" t="s">
        <v>4840</v>
      </c>
      <c r="C2640" s="79">
        <v>22</v>
      </c>
      <c r="D2640" s="79">
        <v>0</v>
      </c>
      <c r="E2640" s="88"/>
    </row>
    <row r="2641" spans="1:5" x14ac:dyDescent="0.2">
      <c r="A2641" s="79" t="s">
        <v>8734</v>
      </c>
      <c r="B2641" s="79" t="s">
        <v>3625</v>
      </c>
      <c r="C2641" s="79">
        <v>1</v>
      </c>
      <c r="D2641" s="79">
        <v>0</v>
      </c>
      <c r="E2641" s="88"/>
    </row>
    <row r="2642" spans="1:5" x14ac:dyDescent="0.2">
      <c r="A2642" s="79" t="s">
        <v>8735</v>
      </c>
      <c r="B2642" s="79" t="s">
        <v>3626</v>
      </c>
      <c r="C2642" s="79">
        <v>1</v>
      </c>
      <c r="D2642" s="79">
        <v>0</v>
      </c>
      <c r="E2642" s="88"/>
    </row>
    <row r="2643" spans="1:5" x14ac:dyDescent="0.2">
      <c r="A2643" s="79" t="s">
        <v>4841</v>
      </c>
      <c r="B2643" s="79" t="s">
        <v>8736</v>
      </c>
      <c r="C2643" s="79">
        <v>27</v>
      </c>
      <c r="D2643" s="79">
        <v>5</v>
      </c>
      <c r="E2643" s="88"/>
    </row>
    <row r="2644" spans="1:5" x14ac:dyDescent="0.2">
      <c r="A2644" s="79" t="s">
        <v>4842</v>
      </c>
      <c r="B2644" s="79" t="s">
        <v>8737</v>
      </c>
      <c r="C2644" s="79">
        <v>26</v>
      </c>
      <c r="D2644" s="79">
        <v>5</v>
      </c>
      <c r="E2644" s="88"/>
    </row>
    <row r="2645" spans="1:5" x14ac:dyDescent="0.2">
      <c r="A2645" s="79" t="s">
        <v>4843</v>
      </c>
      <c r="B2645" s="79" t="s">
        <v>8738</v>
      </c>
      <c r="C2645" s="79">
        <v>75</v>
      </c>
      <c r="D2645" s="79">
        <v>5</v>
      </c>
      <c r="E2645" s="88"/>
    </row>
    <row r="2646" spans="1:5" x14ac:dyDescent="0.2">
      <c r="A2646" s="79" t="s">
        <v>4844</v>
      </c>
      <c r="B2646" s="79" t="s">
        <v>8739</v>
      </c>
      <c r="C2646" s="79">
        <v>638</v>
      </c>
      <c r="D2646" s="79">
        <v>30</v>
      </c>
      <c r="E2646" s="88"/>
    </row>
    <row r="2647" spans="1:5" x14ac:dyDescent="0.2">
      <c r="A2647" s="79" t="s">
        <v>4845</v>
      </c>
      <c r="B2647" s="79" t="s">
        <v>8740</v>
      </c>
      <c r="C2647" s="79">
        <v>314</v>
      </c>
      <c r="D2647" s="79">
        <v>20</v>
      </c>
      <c r="E2647" s="88"/>
    </row>
    <row r="2648" spans="1:5" x14ac:dyDescent="0.2">
      <c r="A2648" s="79" t="s">
        <v>4846</v>
      </c>
      <c r="B2648" s="79" t="s">
        <v>8741</v>
      </c>
      <c r="C2648" s="79">
        <v>241</v>
      </c>
      <c r="D2648" s="79">
        <v>0</v>
      </c>
      <c r="E2648" s="88"/>
    </row>
    <row r="2649" spans="1:5" x14ac:dyDescent="0.2">
      <c r="A2649" s="79" t="s">
        <v>4847</v>
      </c>
      <c r="B2649" s="79" t="s">
        <v>8742</v>
      </c>
      <c r="C2649" s="79">
        <v>359</v>
      </c>
      <c r="D2649" s="79">
        <v>50</v>
      </c>
      <c r="E2649" s="88"/>
    </row>
    <row r="2650" spans="1:5" x14ac:dyDescent="0.2">
      <c r="A2650" s="79" t="s">
        <v>4848</v>
      </c>
      <c r="B2650" s="79" t="s">
        <v>8743</v>
      </c>
      <c r="C2650" s="79">
        <v>286</v>
      </c>
      <c r="D2650" s="79">
        <v>0</v>
      </c>
      <c r="E2650" s="88"/>
    </row>
    <row r="2651" spans="1:5" x14ac:dyDescent="0.2">
      <c r="A2651" s="79" t="s">
        <v>4849</v>
      </c>
      <c r="B2651" s="79" t="s">
        <v>8744</v>
      </c>
      <c r="C2651" s="79">
        <v>207</v>
      </c>
      <c r="D2651" s="79">
        <v>0</v>
      </c>
      <c r="E2651" s="88"/>
    </row>
    <row r="2652" spans="1:5" x14ac:dyDescent="0.2">
      <c r="A2652" s="79" t="s">
        <v>4850</v>
      </c>
      <c r="B2652" s="79" t="s">
        <v>8745</v>
      </c>
      <c r="C2652" s="79">
        <v>336</v>
      </c>
      <c r="D2652" s="79">
        <v>0</v>
      </c>
      <c r="E2652" s="88"/>
    </row>
    <row r="2653" spans="1:5" x14ac:dyDescent="0.2">
      <c r="A2653" s="79" t="s">
        <v>4851</v>
      </c>
      <c r="B2653" s="79" t="s">
        <v>8746</v>
      </c>
      <c r="C2653" s="79">
        <v>275</v>
      </c>
      <c r="D2653" s="79">
        <v>0</v>
      </c>
      <c r="E2653" s="88"/>
    </row>
    <row r="2654" spans="1:5" x14ac:dyDescent="0.2">
      <c r="A2654" s="79" t="s">
        <v>4852</v>
      </c>
      <c r="B2654" s="79" t="s">
        <v>8747</v>
      </c>
      <c r="C2654" s="79">
        <v>99</v>
      </c>
      <c r="D2654" s="79">
        <v>80</v>
      </c>
      <c r="E2654" s="88"/>
    </row>
    <row r="2655" spans="1:5" x14ac:dyDescent="0.2">
      <c r="A2655" s="79" t="s">
        <v>4853</v>
      </c>
      <c r="B2655" s="79" t="s">
        <v>8748</v>
      </c>
      <c r="C2655" s="79">
        <v>57</v>
      </c>
      <c r="D2655" s="79">
        <v>0</v>
      </c>
      <c r="E2655" s="88"/>
    </row>
    <row r="2656" spans="1:5" x14ac:dyDescent="0.2">
      <c r="A2656" s="79" t="s">
        <v>4854</v>
      </c>
      <c r="B2656" s="79" t="s">
        <v>8749</v>
      </c>
      <c r="C2656" s="79">
        <v>41</v>
      </c>
      <c r="D2656" s="79">
        <v>0</v>
      </c>
      <c r="E2656" s="88"/>
    </row>
    <row r="2657" spans="1:5" x14ac:dyDescent="0.2">
      <c r="A2657" s="79" t="s">
        <v>4855</v>
      </c>
      <c r="B2657" s="79" t="s">
        <v>8750</v>
      </c>
      <c r="C2657" s="79">
        <v>59</v>
      </c>
      <c r="D2657" s="79">
        <v>0</v>
      </c>
      <c r="E2657" s="88"/>
    </row>
    <row r="2658" spans="1:5" x14ac:dyDescent="0.2">
      <c r="A2658" s="79" t="s">
        <v>4856</v>
      </c>
      <c r="B2658" s="79" t="s">
        <v>8751</v>
      </c>
      <c r="C2658" s="79">
        <v>91</v>
      </c>
      <c r="D2658" s="79">
        <v>50</v>
      </c>
      <c r="E2658" s="88"/>
    </row>
    <row r="2659" spans="1:5" x14ac:dyDescent="0.2">
      <c r="A2659" s="79" t="s">
        <v>4857</v>
      </c>
      <c r="B2659" s="79" t="s">
        <v>8752</v>
      </c>
      <c r="C2659" s="79">
        <v>23</v>
      </c>
      <c r="D2659" s="79">
        <v>0</v>
      </c>
      <c r="E2659" s="88"/>
    </row>
    <row r="2660" spans="1:5" x14ac:dyDescent="0.2">
      <c r="A2660" s="79" t="s">
        <v>4858</v>
      </c>
      <c r="B2660" s="79" t="s">
        <v>8753</v>
      </c>
      <c r="C2660" s="79">
        <v>66</v>
      </c>
      <c r="D2660" s="79">
        <v>0</v>
      </c>
      <c r="E2660" s="88"/>
    </row>
    <row r="2661" spans="1:5" x14ac:dyDescent="0.2">
      <c r="A2661" s="79" t="s">
        <v>4859</v>
      </c>
      <c r="B2661" s="79" t="s">
        <v>8754</v>
      </c>
      <c r="C2661" s="79">
        <v>251</v>
      </c>
      <c r="D2661" s="79">
        <v>0</v>
      </c>
      <c r="E2661" s="88"/>
    </row>
    <row r="2662" spans="1:5" x14ac:dyDescent="0.2">
      <c r="A2662" s="79" t="s">
        <v>4860</v>
      </c>
      <c r="B2662" s="79" t="s">
        <v>8755</v>
      </c>
      <c r="C2662" s="79">
        <v>132</v>
      </c>
      <c r="D2662" s="79">
        <v>0</v>
      </c>
      <c r="E2662" s="88"/>
    </row>
    <row r="2663" spans="1:5" x14ac:dyDescent="0.2">
      <c r="A2663" s="79" t="s">
        <v>4861</v>
      </c>
      <c r="B2663" s="79" t="s">
        <v>8756</v>
      </c>
      <c r="C2663" s="79">
        <v>40</v>
      </c>
      <c r="D2663" s="79">
        <v>0</v>
      </c>
      <c r="E2663" s="88"/>
    </row>
    <row r="2664" spans="1:5" x14ac:dyDescent="0.2">
      <c r="A2664" s="79" t="s">
        <v>4862</v>
      </c>
      <c r="B2664" s="79" t="s">
        <v>8757</v>
      </c>
      <c r="C2664" s="79">
        <v>1288</v>
      </c>
      <c r="D2664" s="79">
        <v>0</v>
      </c>
      <c r="E2664" s="88"/>
    </row>
    <row r="2665" spans="1:5" x14ac:dyDescent="0.2">
      <c r="A2665" s="79" t="s">
        <v>4863</v>
      </c>
      <c r="B2665" s="79" t="s">
        <v>8758</v>
      </c>
      <c r="C2665" s="79">
        <v>276</v>
      </c>
      <c r="D2665" s="79">
        <v>0</v>
      </c>
      <c r="E2665" s="88"/>
    </row>
    <row r="2666" spans="1:5" x14ac:dyDescent="0.2">
      <c r="A2666" s="79" t="s">
        <v>4864</v>
      </c>
      <c r="B2666" s="79" t="s">
        <v>8759</v>
      </c>
      <c r="C2666" s="79">
        <v>273</v>
      </c>
      <c r="D2666" s="79">
        <v>0</v>
      </c>
      <c r="E2666" s="88"/>
    </row>
    <row r="2667" spans="1:5" x14ac:dyDescent="0.2">
      <c r="A2667" s="79" t="s">
        <v>4865</v>
      </c>
      <c r="B2667" s="79" t="s">
        <v>8760</v>
      </c>
      <c r="C2667" s="79">
        <v>17</v>
      </c>
      <c r="D2667" s="79">
        <v>0</v>
      </c>
      <c r="E2667" s="88"/>
    </row>
    <row r="2668" spans="1:5" x14ac:dyDescent="0.2">
      <c r="A2668" s="79" t="s">
        <v>442</v>
      </c>
      <c r="B2668" s="79" t="s">
        <v>8761</v>
      </c>
      <c r="C2668" s="79">
        <v>195</v>
      </c>
      <c r="D2668" s="79">
        <v>50</v>
      </c>
      <c r="E2668" s="88"/>
    </row>
    <row r="2669" spans="1:5" x14ac:dyDescent="0.2">
      <c r="A2669" s="79" t="s">
        <v>443</v>
      </c>
      <c r="B2669" s="79" t="s">
        <v>8762</v>
      </c>
      <c r="C2669" s="79">
        <v>130</v>
      </c>
      <c r="D2669" s="79">
        <v>50</v>
      </c>
      <c r="E2669" s="88"/>
    </row>
    <row r="2670" spans="1:5" x14ac:dyDescent="0.2">
      <c r="A2670" s="79" t="s">
        <v>444</v>
      </c>
      <c r="B2670" s="79" t="s">
        <v>8763</v>
      </c>
      <c r="C2670" s="79">
        <v>254</v>
      </c>
      <c r="D2670" s="79">
        <v>30</v>
      </c>
      <c r="E2670" s="88"/>
    </row>
    <row r="2671" spans="1:5" x14ac:dyDescent="0.2">
      <c r="A2671" s="79" t="s">
        <v>445</v>
      </c>
      <c r="B2671" s="79" t="s">
        <v>8764</v>
      </c>
      <c r="C2671" s="79">
        <v>215</v>
      </c>
      <c r="D2671" s="79">
        <v>50</v>
      </c>
      <c r="E2671" s="88"/>
    </row>
    <row r="2672" spans="1:5" x14ac:dyDescent="0.2">
      <c r="A2672" s="79" t="s">
        <v>446</v>
      </c>
      <c r="B2672" s="79" t="s">
        <v>8765</v>
      </c>
      <c r="C2672" s="79">
        <v>75</v>
      </c>
      <c r="D2672" s="79">
        <v>30</v>
      </c>
      <c r="E2672" s="88"/>
    </row>
    <row r="2673" spans="1:5" x14ac:dyDescent="0.2">
      <c r="A2673" s="79" t="s">
        <v>4866</v>
      </c>
      <c r="B2673" s="79" t="s">
        <v>8766</v>
      </c>
      <c r="C2673" s="79">
        <v>95</v>
      </c>
      <c r="D2673" s="79">
        <v>10</v>
      </c>
      <c r="E2673" s="88"/>
    </row>
    <row r="2674" spans="1:5" x14ac:dyDescent="0.2">
      <c r="A2674" s="79" t="s">
        <v>4867</v>
      </c>
      <c r="B2674" s="79" t="s">
        <v>4868</v>
      </c>
      <c r="C2674" s="79">
        <v>93</v>
      </c>
      <c r="D2674" s="79">
        <v>10</v>
      </c>
      <c r="E2674" s="88"/>
    </row>
    <row r="2675" spans="1:5" x14ac:dyDescent="0.2">
      <c r="A2675" s="79" t="s">
        <v>4869</v>
      </c>
      <c r="B2675" s="79" t="s">
        <v>8767</v>
      </c>
      <c r="C2675" s="79">
        <v>16</v>
      </c>
      <c r="D2675" s="79">
        <v>12</v>
      </c>
      <c r="E2675" s="88"/>
    </row>
    <row r="2676" spans="1:5" x14ac:dyDescent="0.2">
      <c r="A2676" s="79" t="s">
        <v>8768</v>
      </c>
      <c r="B2676" s="79" t="s">
        <v>4870</v>
      </c>
      <c r="C2676" s="79">
        <v>17</v>
      </c>
      <c r="D2676" s="79">
        <v>8</v>
      </c>
      <c r="E2676" s="88"/>
    </row>
    <row r="2677" spans="1:5" x14ac:dyDescent="0.2">
      <c r="A2677" s="79" t="s">
        <v>8769</v>
      </c>
      <c r="B2677" s="79" t="s">
        <v>4871</v>
      </c>
      <c r="C2677" s="79">
        <v>14</v>
      </c>
      <c r="D2677" s="79">
        <v>5</v>
      </c>
      <c r="E2677" s="88"/>
    </row>
    <row r="2678" spans="1:5" x14ac:dyDescent="0.2">
      <c r="A2678" s="79" t="s">
        <v>4872</v>
      </c>
      <c r="B2678" s="79" t="s">
        <v>8770</v>
      </c>
      <c r="C2678" s="79">
        <v>16</v>
      </c>
      <c r="D2678" s="79">
        <v>2</v>
      </c>
      <c r="E2678" s="88"/>
    </row>
    <row r="2679" spans="1:5" x14ac:dyDescent="0.2">
      <c r="A2679" s="79" t="s">
        <v>4873</v>
      </c>
      <c r="B2679" s="79" t="s">
        <v>8771</v>
      </c>
      <c r="C2679" s="79">
        <v>19</v>
      </c>
      <c r="D2679" s="79">
        <v>2</v>
      </c>
      <c r="E2679" s="88"/>
    </row>
    <row r="2680" spans="1:5" x14ac:dyDescent="0.2">
      <c r="A2680" s="79" t="s">
        <v>8772</v>
      </c>
      <c r="B2680" s="79" t="s">
        <v>8773</v>
      </c>
      <c r="C2680" s="79">
        <v>2</v>
      </c>
      <c r="D2680" s="79">
        <v>1</v>
      </c>
      <c r="E2680" s="88"/>
    </row>
    <row r="2681" spans="1:5" x14ac:dyDescent="0.2">
      <c r="A2681" s="79" t="s">
        <v>8774</v>
      </c>
      <c r="B2681" s="79" t="s">
        <v>8775</v>
      </c>
      <c r="C2681" s="79">
        <v>11</v>
      </c>
      <c r="D2681" s="79">
        <v>3</v>
      </c>
      <c r="E2681" s="88"/>
    </row>
    <row r="2682" spans="1:5" x14ac:dyDescent="0.2">
      <c r="A2682" s="79" t="s">
        <v>4874</v>
      </c>
      <c r="B2682" s="79" t="s">
        <v>8776</v>
      </c>
      <c r="C2682" s="79">
        <v>3</v>
      </c>
      <c r="D2682" s="79">
        <v>1</v>
      </c>
      <c r="E2682" s="88"/>
    </row>
    <row r="2683" spans="1:5" x14ac:dyDescent="0.2">
      <c r="A2683" s="79" t="s">
        <v>8777</v>
      </c>
      <c r="B2683" s="79" t="s">
        <v>8778</v>
      </c>
      <c r="C2683" s="79">
        <v>11</v>
      </c>
      <c r="D2683" s="79">
        <v>1</v>
      </c>
      <c r="E2683" s="88"/>
    </row>
    <row r="2684" spans="1:5" x14ac:dyDescent="0.2">
      <c r="A2684" s="79" t="s">
        <v>8779</v>
      </c>
      <c r="B2684" s="79" t="s">
        <v>8780</v>
      </c>
      <c r="C2684" s="79">
        <v>6</v>
      </c>
      <c r="D2684" s="79">
        <v>2</v>
      </c>
      <c r="E2684" s="88"/>
    </row>
    <row r="2685" spans="1:5" x14ac:dyDescent="0.2">
      <c r="A2685" s="79" t="s">
        <v>8781</v>
      </c>
      <c r="B2685" s="79" t="s">
        <v>8782</v>
      </c>
      <c r="C2685" s="79">
        <v>4</v>
      </c>
      <c r="D2685" s="79">
        <v>2</v>
      </c>
      <c r="E2685" s="88"/>
    </row>
    <row r="2686" spans="1:5" x14ac:dyDescent="0.2">
      <c r="A2686" s="79" t="s">
        <v>8783</v>
      </c>
      <c r="B2686" s="79" t="s">
        <v>8784</v>
      </c>
      <c r="C2686" s="79">
        <v>3</v>
      </c>
      <c r="D2686" s="79">
        <v>1</v>
      </c>
      <c r="E2686" s="88"/>
    </row>
    <row r="2687" spans="1:5" x14ac:dyDescent="0.2">
      <c r="A2687" s="79" t="s">
        <v>8785</v>
      </c>
      <c r="B2687" s="79" t="s">
        <v>8786</v>
      </c>
      <c r="C2687" s="79">
        <v>9</v>
      </c>
      <c r="D2687" s="79">
        <v>1</v>
      </c>
      <c r="E2687" s="88"/>
    </row>
    <row r="2688" spans="1:5" x14ac:dyDescent="0.2">
      <c r="A2688" s="79" t="s">
        <v>4875</v>
      </c>
      <c r="B2688" s="79" t="s">
        <v>8787</v>
      </c>
      <c r="C2688" s="79">
        <v>2</v>
      </c>
      <c r="D2688" s="79">
        <v>0</v>
      </c>
      <c r="E2688" s="88"/>
    </row>
    <row r="2689" spans="1:5" x14ac:dyDescent="0.2">
      <c r="A2689" s="79" t="s">
        <v>8788</v>
      </c>
      <c r="B2689" s="79" t="s">
        <v>8789</v>
      </c>
      <c r="C2689" s="79">
        <v>7</v>
      </c>
      <c r="D2689" s="79">
        <v>1</v>
      </c>
      <c r="E2689" s="88"/>
    </row>
    <row r="2690" spans="1:5" x14ac:dyDescent="0.2">
      <c r="A2690" s="79" t="s">
        <v>8790</v>
      </c>
      <c r="B2690" s="79" t="s">
        <v>8791</v>
      </c>
      <c r="C2690" s="79">
        <v>5</v>
      </c>
      <c r="D2690" s="79">
        <v>1</v>
      </c>
      <c r="E2690" s="88"/>
    </row>
    <row r="2691" spans="1:5" x14ac:dyDescent="0.2">
      <c r="A2691" s="79" t="s">
        <v>8792</v>
      </c>
      <c r="B2691" s="79" t="s">
        <v>8793</v>
      </c>
      <c r="C2691" s="79">
        <v>10</v>
      </c>
      <c r="D2691" s="79">
        <v>1</v>
      </c>
      <c r="E2691" s="88"/>
    </row>
    <row r="2692" spans="1:5" x14ac:dyDescent="0.2">
      <c r="A2692" s="79" t="s">
        <v>4876</v>
      </c>
      <c r="B2692" s="79" t="s">
        <v>4877</v>
      </c>
      <c r="C2692" s="79">
        <v>75</v>
      </c>
      <c r="D2692" s="79">
        <v>40</v>
      </c>
      <c r="E2692" s="88"/>
    </row>
    <row r="2693" spans="1:5" x14ac:dyDescent="0.2">
      <c r="A2693" s="79" t="s">
        <v>4878</v>
      </c>
      <c r="B2693" s="79" t="s">
        <v>8794</v>
      </c>
      <c r="C2693" s="79">
        <v>2</v>
      </c>
      <c r="D2693" s="79">
        <v>1</v>
      </c>
      <c r="E2693" s="88"/>
    </row>
    <row r="2694" spans="1:5" x14ac:dyDescent="0.2">
      <c r="A2694" s="79" t="s">
        <v>4879</v>
      </c>
      <c r="B2694" s="79" t="s">
        <v>8795</v>
      </c>
      <c r="C2694" s="79">
        <v>1</v>
      </c>
      <c r="D2694" s="79">
        <v>0</v>
      </c>
      <c r="E2694" s="88"/>
    </row>
    <row r="2695" spans="1:5" x14ac:dyDescent="0.2">
      <c r="A2695" s="79" t="s">
        <v>4880</v>
      </c>
      <c r="B2695" s="79" t="s">
        <v>8796</v>
      </c>
      <c r="C2695" s="79">
        <v>22</v>
      </c>
      <c r="D2695" s="79">
        <v>1</v>
      </c>
      <c r="E2695" s="88"/>
    </row>
    <row r="2696" spans="1:5" x14ac:dyDescent="0.2">
      <c r="A2696" s="79" t="s">
        <v>4881</v>
      </c>
      <c r="B2696" s="79" t="s">
        <v>8797</v>
      </c>
      <c r="C2696" s="79">
        <v>20</v>
      </c>
      <c r="D2696" s="79">
        <v>1</v>
      </c>
      <c r="E2696" s="88"/>
    </row>
    <row r="2697" spans="1:5" x14ac:dyDescent="0.2">
      <c r="A2697" s="79" t="s">
        <v>8798</v>
      </c>
      <c r="B2697" s="79" t="s">
        <v>8799</v>
      </c>
      <c r="C2697" s="79">
        <v>18</v>
      </c>
      <c r="D2697" s="79">
        <v>1</v>
      </c>
      <c r="E2697" s="88"/>
    </row>
    <row r="2698" spans="1:5" x14ac:dyDescent="0.2">
      <c r="A2698" s="79" t="s">
        <v>8800</v>
      </c>
      <c r="B2698" s="79" t="s">
        <v>3627</v>
      </c>
      <c r="C2698" s="79">
        <v>20</v>
      </c>
      <c r="D2698" s="79">
        <v>6</v>
      </c>
      <c r="E2698" s="88"/>
    </row>
    <row r="2699" spans="1:5" x14ac:dyDescent="0.2">
      <c r="A2699" s="79" t="s">
        <v>4882</v>
      </c>
      <c r="B2699" s="79" t="s">
        <v>8801</v>
      </c>
      <c r="C2699" s="79">
        <v>16</v>
      </c>
      <c r="D2699" s="79">
        <v>1</v>
      </c>
      <c r="E2699" s="88"/>
    </row>
    <row r="2700" spans="1:5" x14ac:dyDescent="0.2">
      <c r="A2700" s="79" t="s">
        <v>4883</v>
      </c>
      <c r="B2700" s="79" t="s">
        <v>8802</v>
      </c>
      <c r="C2700" s="79">
        <v>4</v>
      </c>
      <c r="D2700" s="79">
        <v>1</v>
      </c>
      <c r="E2700" s="88"/>
    </row>
    <row r="2701" spans="1:5" x14ac:dyDescent="0.2">
      <c r="A2701" s="79" t="s">
        <v>4884</v>
      </c>
      <c r="B2701" s="79" t="s">
        <v>8803</v>
      </c>
      <c r="C2701" s="79">
        <v>9</v>
      </c>
      <c r="D2701" s="79">
        <v>1</v>
      </c>
      <c r="E2701" s="88"/>
    </row>
    <row r="2702" spans="1:5" x14ac:dyDescent="0.2">
      <c r="A2702" s="79" t="s">
        <v>4885</v>
      </c>
      <c r="B2702" s="79" t="s">
        <v>8804</v>
      </c>
      <c r="C2702" s="79">
        <v>1</v>
      </c>
      <c r="D2702" s="79">
        <v>0</v>
      </c>
      <c r="E2702" s="88"/>
    </row>
    <row r="2703" spans="1:5" x14ac:dyDescent="0.2">
      <c r="A2703" s="79" t="s">
        <v>4886</v>
      </c>
      <c r="B2703" s="79" t="s">
        <v>8805</v>
      </c>
      <c r="C2703" s="79">
        <v>14</v>
      </c>
      <c r="D2703" s="79">
        <v>1</v>
      </c>
      <c r="E2703" s="88"/>
    </row>
    <row r="2704" spans="1:5" x14ac:dyDescent="0.2">
      <c r="A2704" s="79" t="s">
        <v>4887</v>
      </c>
      <c r="B2704" s="79" t="s">
        <v>8806</v>
      </c>
      <c r="C2704" s="79">
        <v>5</v>
      </c>
      <c r="D2704" s="79">
        <v>2</v>
      </c>
      <c r="E2704" s="88"/>
    </row>
    <row r="2705" spans="1:5" x14ac:dyDescent="0.2">
      <c r="A2705" s="79" t="s">
        <v>8807</v>
      </c>
      <c r="B2705" s="79" t="s">
        <v>8808</v>
      </c>
      <c r="C2705" s="79">
        <v>17</v>
      </c>
      <c r="D2705" s="79">
        <v>2</v>
      </c>
      <c r="E2705" s="88"/>
    </row>
    <row r="2706" spans="1:5" x14ac:dyDescent="0.2">
      <c r="A2706" s="79" t="s">
        <v>8809</v>
      </c>
      <c r="B2706" s="79" t="s">
        <v>3628</v>
      </c>
      <c r="C2706" s="79">
        <v>19</v>
      </c>
      <c r="D2706" s="79">
        <v>3</v>
      </c>
      <c r="E2706" s="88"/>
    </row>
    <row r="2707" spans="1:5" x14ac:dyDescent="0.2">
      <c r="A2707" s="79" t="s">
        <v>4888</v>
      </c>
      <c r="B2707" s="79" t="s">
        <v>8810</v>
      </c>
      <c r="C2707" s="79">
        <v>7</v>
      </c>
      <c r="D2707" s="79">
        <v>1</v>
      </c>
      <c r="E2707" s="88"/>
    </row>
    <row r="2708" spans="1:5" x14ac:dyDescent="0.2">
      <c r="A2708" s="79" t="s">
        <v>4889</v>
      </c>
      <c r="B2708" s="79" t="s">
        <v>8811</v>
      </c>
      <c r="C2708" s="79">
        <v>3</v>
      </c>
      <c r="D2708" s="79">
        <v>1</v>
      </c>
      <c r="E2708" s="88"/>
    </row>
    <row r="2709" spans="1:5" x14ac:dyDescent="0.2">
      <c r="A2709" s="79" t="s">
        <v>4890</v>
      </c>
      <c r="B2709" s="79" t="s">
        <v>8812</v>
      </c>
      <c r="C2709" s="79">
        <v>1</v>
      </c>
      <c r="D2709" s="79">
        <v>0</v>
      </c>
      <c r="E2709" s="88"/>
    </row>
    <row r="2710" spans="1:5" x14ac:dyDescent="0.2">
      <c r="A2710" s="79" t="s">
        <v>4891</v>
      </c>
      <c r="B2710" s="79" t="s">
        <v>8813</v>
      </c>
      <c r="C2710" s="79">
        <v>5</v>
      </c>
      <c r="D2710" s="79">
        <v>2</v>
      </c>
      <c r="E2710" s="88"/>
    </row>
    <row r="2711" spans="1:5" x14ac:dyDescent="0.2">
      <c r="A2711" s="79" t="s">
        <v>4892</v>
      </c>
      <c r="B2711" s="79" t="s">
        <v>4893</v>
      </c>
      <c r="C2711" s="79">
        <v>14</v>
      </c>
      <c r="D2711" s="79">
        <v>5</v>
      </c>
      <c r="E2711" s="88"/>
    </row>
    <row r="2712" spans="1:5" x14ac:dyDescent="0.2">
      <c r="A2712" s="79" t="s">
        <v>4894</v>
      </c>
      <c r="B2712" s="79" t="s">
        <v>8814</v>
      </c>
      <c r="C2712" s="79">
        <v>7</v>
      </c>
      <c r="D2712" s="79">
        <v>0</v>
      </c>
      <c r="E2712" s="88"/>
    </row>
    <row r="2713" spans="1:5" x14ac:dyDescent="0.2">
      <c r="A2713" s="79" t="s">
        <v>4895</v>
      </c>
      <c r="B2713" s="79" t="s">
        <v>3629</v>
      </c>
      <c r="C2713" s="79">
        <v>28</v>
      </c>
      <c r="D2713" s="79">
        <v>0</v>
      </c>
      <c r="E2713" s="88"/>
    </row>
    <row r="2714" spans="1:5" x14ac:dyDescent="0.2">
      <c r="A2714" s="79" t="s">
        <v>4896</v>
      </c>
      <c r="B2714" s="79" t="s">
        <v>3630</v>
      </c>
      <c r="C2714" s="79">
        <v>7</v>
      </c>
      <c r="D2714" s="79">
        <v>0</v>
      </c>
      <c r="E2714" s="88"/>
    </row>
    <row r="2715" spans="1:5" x14ac:dyDescent="0.2">
      <c r="A2715" s="79" t="s">
        <v>4897</v>
      </c>
      <c r="B2715" s="79" t="s">
        <v>8815</v>
      </c>
      <c r="C2715" s="79">
        <v>0</v>
      </c>
      <c r="D2715" s="79">
        <v>0</v>
      </c>
      <c r="E2715" s="88"/>
    </row>
    <row r="2716" spans="1:5" x14ac:dyDescent="0.2">
      <c r="A2716" s="79" t="s">
        <v>4898</v>
      </c>
      <c r="B2716" s="79" t="s">
        <v>8816</v>
      </c>
      <c r="C2716" s="79">
        <v>0</v>
      </c>
      <c r="D2716" s="79">
        <v>0</v>
      </c>
      <c r="E2716" s="88"/>
    </row>
    <row r="2717" spans="1:5" x14ac:dyDescent="0.2">
      <c r="A2717" s="79" t="s">
        <v>4899</v>
      </c>
      <c r="B2717" s="79" t="s">
        <v>8817</v>
      </c>
      <c r="C2717" s="79">
        <v>0</v>
      </c>
      <c r="D2717" s="79">
        <v>0</v>
      </c>
      <c r="E2717" s="88"/>
    </row>
    <row r="2718" spans="1:5" x14ac:dyDescent="0.2">
      <c r="A2718" s="79" t="s">
        <v>4900</v>
      </c>
      <c r="B2718" s="79" t="s">
        <v>8818</v>
      </c>
      <c r="C2718" s="79">
        <v>0</v>
      </c>
      <c r="D2718" s="79">
        <v>0</v>
      </c>
      <c r="E2718" s="88"/>
    </row>
    <row r="2719" spans="1:5" x14ac:dyDescent="0.2">
      <c r="A2719" s="79" t="s">
        <v>8819</v>
      </c>
      <c r="B2719" s="79" t="s">
        <v>8820</v>
      </c>
      <c r="C2719" s="79">
        <v>27</v>
      </c>
      <c r="D2719" s="79">
        <v>10</v>
      </c>
      <c r="E2719" s="88"/>
    </row>
    <row r="2720" spans="1:5" x14ac:dyDescent="0.2">
      <c r="A2720" s="79" t="s">
        <v>8821</v>
      </c>
      <c r="B2720" s="79" t="s">
        <v>8822</v>
      </c>
      <c r="C2720" s="79">
        <v>0</v>
      </c>
      <c r="D2720" s="79">
        <v>0</v>
      </c>
      <c r="E2720" s="88"/>
    </row>
    <row r="2721" spans="1:5" x14ac:dyDescent="0.2">
      <c r="A2721" s="79" t="s">
        <v>8823</v>
      </c>
      <c r="B2721" s="79" t="s">
        <v>8824</v>
      </c>
      <c r="C2721" s="79">
        <v>10</v>
      </c>
      <c r="D2721" s="79">
        <v>2</v>
      </c>
      <c r="E2721" s="88"/>
    </row>
    <row r="2722" spans="1:5" x14ac:dyDescent="0.2">
      <c r="A2722" s="79" t="s">
        <v>8825</v>
      </c>
      <c r="B2722" s="79" t="s">
        <v>8826</v>
      </c>
      <c r="C2722" s="79">
        <v>1</v>
      </c>
      <c r="D2722" s="79">
        <v>0</v>
      </c>
      <c r="E2722" s="88"/>
    </row>
    <row r="2723" spans="1:5" x14ac:dyDescent="0.2">
      <c r="A2723" s="79" t="s">
        <v>8827</v>
      </c>
      <c r="B2723" s="79" t="s">
        <v>8828</v>
      </c>
      <c r="C2723" s="79">
        <v>1</v>
      </c>
      <c r="D2723" s="79">
        <v>0</v>
      </c>
      <c r="E2723" s="88"/>
    </row>
    <row r="2724" spans="1:5" x14ac:dyDescent="0.2">
      <c r="A2724" s="79" t="s">
        <v>8829</v>
      </c>
      <c r="B2724" s="79" t="s">
        <v>8830</v>
      </c>
      <c r="C2724" s="79">
        <v>8</v>
      </c>
      <c r="D2724" s="79">
        <v>5</v>
      </c>
      <c r="E2724" s="88"/>
    </row>
    <row r="2725" spans="1:5" x14ac:dyDescent="0.2">
      <c r="A2725" s="79" t="s">
        <v>4901</v>
      </c>
      <c r="B2725" s="79" t="s">
        <v>8831</v>
      </c>
      <c r="C2725" s="79">
        <v>5</v>
      </c>
      <c r="D2725" s="79">
        <v>3</v>
      </c>
      <c r="E2725" s="88"/>
    </row>
    <row r="2726" spans="1:5" x14ac:dyDescent="0.2">
      <c r="A2726" s="79" t="s">
        <v>8832</v>
      </c>
      <c r="B2726" s="79" t="s">
        <v>8833</v>
      </c>
      <c r="C2726" s="79">
        <v>25</v>
      </c>
      <c r="D2726" s="79">
        <v>20</v>
      </c>
      <c r="E2726" s="88"/>
    </row>
    <row r="2727" spans="1:5" x14ac:dyDescent="0.2">
      <c r="A2727" s="79" t="s">
        <v>4902</v>
      </c>
      <c r="B2727" s="79" t="s">
        <v>8834</v>
      </c>
      <c r="C2727" s="79">
        <v>4</v>
      </c>
      <c r="D2727" s="79">
        <v>25</v>
      </c>
      <c r="E2727" s="88"/>
    </row>
    <row r="2728" spans="1:5" x14ac:dyDescent="0.2">
      <c r="A2728" s="79" t="s">
        <v>8835</v>
      </c>
      <c r="B2728" s="79" t="s">
        <v>8836</v>
      </c>
      <c r="C2728" s="79">
        <v>37</v>
      </c>
      <c r="D2728" s="79">
        <v>15</v>
      </c>
      <c r="E2728" s="88"/>
    </row>
    <row r="2729" spans="1:5" x14ac:dyDescent="0.2">
      <c r="A2729" s="79" t="s">
        <v>4903</v>
      </c>
      <c r="B2729" s="79" t="s">
        <v>8837</v>
      </c>
      <c r="C2729" s="79">
        <v>4</v>
      </c>
      <c r="D2729" s="79">
        <v>20</v>
      </c>
      <c r="E2729" s="88"/>
    </row>
    <row r="2730" spans="1:5" x14ac:dyDescent="0.2">
      <c r="A2730" s="79" t="s">
        <v>8838</v>
      </c>
      <c r="B2730" s="79" t="s">
        <v>8839</v>
      </c>
      <c r="C2730" s="79">
        <v>33</v>
      </c>
      <c r="D2730" s="79">
        <v>20</v>
      </c>
      <c r="E2730" s="88"/>
    </row>
    <row r="2731" spans="1:5" x14ac:dyDescent="0.2">
      <c r="A2731" s="79" t="s">
        <v>4904</v>
      </c>
      <c r="B2731" s="79" t="s">
        <v>8840</v>
      </c>
      <c r="C2731" s="79">
        <v>45</v>
      </c>
      <c r="D2731" s="79">
        <v>15</v>
      </c>
      <c r="E2731" s="88"/>
    </row>
    <row r="2732" spans="1:5" x14ac:dyDescent="0.2">
      <c r="A2732" s="79" t="s">
        <v>8841</v>
      </c>
      <c r="B2732" s="79" t="s">
        <v>8842</v>
      </c>
      <c r="C2732" s="79">
        <v>10</v>
      </c>
      <c r="D2732" s="79">
        <v>15</v>
      </c>
      <c r="E2732" s="88"/>
    </row>
    <row r="2733" spans="1:5" x14ac:dyDescent="0.2">
      <c r="A2733" s="79" t="s">
        <v>4905</v>
      </c>
      <c r="B2733" s="79" t="s">
        <v>8843</v>
      </c>
      <c r="C2733" s="79">
        <v>0</v>
      </c>
      <c r="D2733" s="79">
        <v>15</v>
      </c>
      <c r="E2733" s="88"/>
    </row>
    <row r="2734" spans="1:5" x14ac:dyDescent="0.2">
      <c r="A2734" s="79" t="s">
        <v>8844</v>
      </c>
      <c r="B2734" s="79" t="s">
        <v>8845</v>
      </c>
      <c r="C2734" s="79">
        <v>16</v>
      </c>
      <c r="D2734" s="79">
        <v>10</v>
      </c>
      <c r="E2734" s="88"/>
    </row>
    <row r="2735" spans="1:5" x14ac:dyDescent="0.2">
      <c r="A2735" s="79" t="s">
        <v>4906</v>
      </c>
      <c r="B2735" s="79" t="s">
        <v>8846</v>
      </c>
      <c r="C2735" s="79">
        <v>0</v>
      </c>
      <c r="D2735" s="79">
        <v>10</v>
      </c>
      <c r="E2735" s="88"/>
    </row>
    <row r="2736" spans="1:5" x14ac:dyDescent="0.2">
      <c r="A2736" s="79" t="s">
        <v>8847</v>
      </c>
      <c r="B2736" s="79" t="s">
        <v>8848</v>
      </c>
      <c r="C2736" s="79">
        <v>2</v>
      </c>
      <c r="D2736" s="79">
        <v>2</v>
      </c>
      <c r="E2736" s="88"/>
    </row>
    <row r="2737" spans="1:5" x14ac:dyDescent="0.2">
      <c r="A2737" s="79" t="s">
        <v>8849</v>
      </c>
      <c r="B2737" s="79" t="s">
        <v>8850</v>
      </c>
      <c r="C2737" s="79">
        <v>5</v>
      </c>
      <c r="D2737" s="79">
        <v>3</v>
      </c>
      <c r="E2737" s="88"/>
    </row>
    <row r="2738" spans="1:5" x14ac:dyDescent="0.2">
      <c r="A2738" s="79" t="s">
        <v>8851</v>
      </c>
      <c r="B2738" s="79" t="s">
        <v>8852</v>
      </c>
      <c r="C2738" s="79">
        <v>3</v>
      </c>
      <c r="D2738" s="79">
        <v>2</v>
      </c>
      <c r="E2738" s="88"/>
    </row>
    <row r="2739" spans="1:5" x14ac:dyDescent="0.2">
      <c r="A2739" s="79" t="s">
        <v>8853</v>
      </c>
      <c r="B2739" s="79" t="s">
        <v>8854</v>
      </c>
      <c r="C2739" s="79">
        <v>5</v>
      </c>
      <c r="D2739" s="79">
        <v>2</v>
      </c>
      <c r="E2739" s="88"/>
    </row>
    <row r="2740" spans="1:5" x14ac:dyDescent="0.2">
      <c r="A2740" s="79" t="s">
        <v>8855</v>
      </c>
      <c r="B2740" s="79" t="s">
        <v>8856</v>
      </c>
      <c r="C2740" s="79">
        <v>3</v>
      </c>
      <c r="D2740" s="79">
        <v>2</v>
      </c>
      <c r="E2740" s="88"/>
    </row>
    <row r="2741" spans="1:5" x14ac:dyDescent="0.2">
      <c r="A2741" s="79" t="s">
        <v>8857</v>
      </c>
      <c r="B2741" s="79" t="s">
        <v>8858</v>
      </c>
      <c r="C2741" s="79">
        <v>3</v>
      </c>
      <c r="D2741" s="79">
        <v>2</v>
      </c>
      <c r="E2741" s="88"/>
    </row>
    <row r="2742" spans="1:5" x14ac:dyDescent="0.2">
      <c r="A2742" s="79" t="s">
        <v>8859</v>
      </c>
      <c r="B2742" s="79" t="s">
        <v>8860</v>
      </c>
      <c r="C2742" s="79">
        <v>5</v>
      </c>
      <c r="D2742" s="79">
        <v>2</v>
      </c>
      <c r="E2742" s="88"/>
    </row>
    <row r="2743" spans="1:5" x14ac:dyDescent="0.2">
      <c r="A2743" s="79" t="s">
        <v>8861</v>
      </c>
      <c r="B2743" s="79" t="s">
        <v>8862</v>
      </c>
      <c r="C2743" s="79">
        <v>3</v>
      </c>
      <c r="D2743" s="79">
        <v>2</v>
      </c>
      <c r="E2743" s="88"/>
    </row>
    <row r="2744" spans="1:5" x14ac:dyDescent="0.2">
      <c r="A2744" s="79" t="s">
        <v>4907</v>
      </c>
      <c r="B2744" s="79" t="s">
        <v>8863</v>
      </c>
      <c r="C2744" s="79">
        <v>7</v>
      </c>
      <c r="D2744" s="79">
        <v>5</v>
      </c>
      <c r="E2744" s="88"/>
    </row>
    <row r="2745" spans="1:5" x14ac:dyDescent="0.2">
      <c r="A2745" s="79" t="s">
        <v>8864</v>
      </c>
      <c r="B2745" s="79" t="s">
        <v>3631</v>
      </c>
      <c r="C2745" s="79">
        <v>47</v>
      </c>
      <c r="D2745" s="79">
        <v>30</v>
      </c>
      <c r="E2745" s="88"/>
    </row>
    <row r="2746" spans="1:5" x14ac:dyDescent="0.2">
      <c r="A2746" s="79" t="s">
        <v>8865</v>
      </c>
      <c r="B2746" s="79" t="s">
        <v>4908</v>
      </c>
      <c r="C2746" s="79">
        <v>45</v>
      </c>
      <c r="D2746" s="79">
        <v>30</v>
      </c>
      <c r="E2746" s="88"/>
    </row>
    <row r="2747" spans="1:5" x14ac:dyDescent="0.2">
      <c r="A2747" s="79" t="s">
        <v>8866</v>
      </c>
      <c r="B2747" s="79" t="s">
        <v>8867</v>
      </c>
      <c r="C2747" s="79">
        <v>99</v>
      </c>
      <c r="D2747" s="79">
        <v>30</v>
      </c>
      <c r="E2747" s="88"/>
    </row>
    <row r="2748" spans="1:5" x14ac:dyDescent="0.2">
      <c r="A2748" s="79" t="s">
        <v>4909</v>
      </c>
      <c r="B2748" s="79" t="s">
        <v>8868</v>
      </c>
      <c r="C2748" s="79">
        <v>5</v>
      </c>
      <c r="D2748" s="79">
        <v>6</v>
      </c>
      <c r="E2748" s="88"/>
    </row>
    <row r="2749" spans="1:5" x14ac:dyDescent="0.2">
      <c r="A2749" s="79" t="s">
        <v>4910</v>
      </c>
      <c r="B2749" s="79" t="s">
        <v>8869</v>
      </c>
      <c r="C2749" s="79">
        <v>2</v>
      </c>
      <c r="D2749" s="79">
        <v>4</v>
      </c>
      <c r="E2749" s="88"/>
    </row>
    <row r="2750" spans="1:5" x14ac:dyDescent="0.2">
      <c r="A2750" s="79" t="s">
        <v>4911</v>
      </c>
      <c r="B2750" s="79" t="s">
        <v>8870</v>
      </c>
      <c r="C2750" s="79">
        <v>2</v>
      </c>
      <c r="D2750" s="79">
        <v>2</v>
      </c>
      <c r="E2750" s="88"/>
    </row>
    <row r="2751" spans="1:5" x14ac:dyDescent="0.2">
      <c r="A2751" s="79" t="s">
        <v>4912</v>
      </c>
      <c r="B2751" s="79" t="s">
        <v>8871</v>
      </c>
      <c r="C2751" s="79">
        <v>10</v>
      </c>
      <c r="D2751" s="79">
        <v>1</v>
      </c>
      <c r="E2751" s="88"/>
    </row>
    <row r="2752" spans="1:5" x14ac:dyDescent="0.2">
      <c r="A2752" s="79" t="s">
        <v>4913</v>
      </c>
      <c r="B2752" s="79" t="s">
        <v>8872</v>
      </c>
      <c r="C2752" s="79">
        <v>8</v>
      </c>
      <c r="D2752" s="79">
        <v>1</v>
      </c>
      <c r="E2752" s="88"/>
    </row>
    <row r="2753" spans="1:5" x14ac:dyDescent="0.2">
      <c r="A2753" s="79" t="s">
        <v>8873</v>
      </c>
      <c r="B2753" s="79" t="s">
        <v>8874</v>
      </c>
      <c r="C2753" s="79">
        <v>9</v>
      </c>
      <c r="D2753" s="79">
        <v>2</v>
      </c>
      <c r="E2753" s="88"/>
    </row>
    <row r="2754" spans="1:5" x14ac:dyDescent="0.2">
      <c r="A2754" s="79" t="s">
        <v>4914</v>
      </c>
      <c r="B2754" s="79" t="s">
        <v>8875</v>
      </c>
      <c r="C2754" s="79">
        <v>15</v>
      </c>
      <c r="D2754" s="79">
        <v>2</v>
      </c>
      <c r="E2754" s="88"/>
    </row>
    <row r="2755" spans="1:5" x14ac:dyDescent="0.2">
      <c r="A2755" s="79" t="s">
        <v>4915</v>
      </c>
      <c r="B2755" s="79" t="s">
        <v>8876</v>
      </c>
      <c r="C2755" s="79">
        <v>10</v>
      </c>
      <c r="D2755" s="79">
        <v>2</v>
      </c>
      <c r="E2755" s="88"/>
    </row>
    <row r="2756" spans="1:5" x14ac:dyDescent="0.2">
      <c r="A2756" s="79" t="s">
        <v>8877</v>
      </c>
      <c r="B2756" s="79" t="s">
        <v>8878</v>
      </c>
      <c r="C2756" s="79">
        <v>4</v>
      </c>
      <c r="D2756" s="79">
        <v>2</v>
      </c>
      <c r="E2756" s="88"/>
    </row>
    <row r="2757" spans="1:5" x14ac:dyDescent="0.2">
      <c r="A2757" s="79" t="s">
        <v>4916</v>
      </c>
      <c r="B2757" s="79" t="s">
        <v>8879</v>
      </c>
      <c r="C2757" s="79">
        <v>3</v>
      </c>
      <c r="D2757" s="79">
        <v>3</v>
      </c>
      <c r="E2757" s="88"/>
    </row>
    <row r="2758" spans="1:5" x14ac:dyDescent="0.2">
      <c r="A2758" s="79" t="s">
        <v>4917</v>
      </c>
      <c r="B2758" s="79" t="s">
        <v>8880</v>
      </c>
      <c r="C2758" s="79">
        <v>8</v>
      </c>
      <c r="D2758" s="79">
        <v>2</v>
      </c>
      <c r="E2758" s="88"/>
    </row>
    <row r="2759" spans="1:5" x14ac:dyDescent="0.2">
      <c r="A2759" s="79" t="s">
        <v>8881</v>
      </c>
      <c r="B2759" s="79" t="s">
        <v>8882</v>
      </c>
      <c r="C2759" s="79">
        <v>4</v>
      </c>
      <c r="D2759" s="79">
        <v>1</v>
      </c>
      <c r="E2759" s="88"/>
    </row>
    <row r="2760" spans="1:5" x14ac:dyDescent="0.2">
      <c r="A2760" s="79" t="s">
        <v>4918</v>
      </c>
      <c r="B2760" s="79" t="s">
        <v>8883</v>
      </c>
      <c r="C2760" s="79">
        <v>6</v>
      </c>
      <c r="D2760" s="79">
        <v>4</v>
      </c>
      <c r="E2760" s="88"/>
    </row>
    <row r="2761" spans="1:5" x14ac:dyDescent="0.2">
      <c r="A2761" s="79" t="s">
        <v>4919</v>
      </c>
      <c r="B2761" s="79" t="s">
        <v>8884</v>
      </c>
      <c r="C2761" s="79">
        <v>11</v>
      </c>
      <c r="D2761" s="79">
        <v>3</v>
      </c>
      <c r="E2761" s="88"/>
    </row>
    <row r="2762" spans="1:5" x14ac:dyDescent="0.2">
      <c r="A2762" s="79" t="s">
        <v>8885</v>
      </c>
      <c r="B2762" s="79" t="s">
        <v>8886</v>
      </c>
      <c r="C2762" s="79">
        <v>5</v>
      </c>
      <c r="D2762" s="79">
        <v>2</v>
      </c>
      <c r="E2762" s="88"/>
    </row>
    <row r="2763" spans="1:5" x14ac:dyDescent="0.2">
      <c r="A2763" s="79" t="s">
        <v>4920</v>
      </c>
      <c r="B2763" s="79" t="s">
        <v>8887</v>
      </c>
      <c r="C2763" s="79">
        <v>13</v>
      </c>
      <c r="D2763" s="79">
        <v>3</v>
      </c>
      <c r="E2763" s="88"/>
    </row>
    <row r="2764" spans="1:5" x14ac:dyDescent="0.2">
      <c r="A2764" s="79" t="s">
        <v>4921</v>
      </c>
      <c r="B2764" s="79" t="s">
        <v>8888</v>
      </c>
      <c r="C2764" s="79">
        <v>6</v>
      </c>
      <c r="D2764" s="79">
        <v>3</v>
      </c>
      <c r="E2764" s="88"/>
    </row>
    <row r="2765" spans="1:5" x14ac:dyDescent="0.2">
      <c r="A2765" s="79" t="s">
        <v>8889</v>
      </c>
      <c r="B2765" s="79" t="s">
        <v>8890</v>
      </c>
      <c r="C2765" s="79">
        <v>2</v>
      </c>
      <c r="D2765" s="79">
        <v>2</v>
      </c>
      <c r="E2765" s="88"/>
    </row>
    <row r="2766" spans="1:5" x14ac:dyDescent="0.2">
      <c r="A2766" s="79" t="s">
        <v>4922</v>
      </c>
      <c r="B2766" s="79" t="s">
        <v>8891</v>
      </c>
      <c r="C2766" s="79">
        <v>0</v>
      </c>
      <c r="D2766" s="79">
        <v>8</v>
      </c>
      <c r="E2766" s="88"/>
    </row>
    <row r="2767" spans="1:5" x14ac:dyDescent="0.2">
      <c r="A2767" s="79" t="s">
        <v>4923</v>
      </c>
      <c r="B2767" s="79" t="s">
        <v>8892</v>
      </c>
      <c r="C2767" s="79">
        <v>1</v>
      </c>
      <c r="D2767" s="79">
        <v>4</v>
      </c>
      <c r="E2767" s="88"/>
    </row>
    <row r="2768" spans="1:5" x14ac:dyDescent="0.2">
      <c r="A2768" s="79" t="s">
        <v>8893</v>
      </c>
      <c r="B2768" s="79" t="s">
        <v>8894</v>
      </c>
      <c r="C2768" s="79">
        <v>7</v>
      </c>
      <c r="D2768" s="79">
        <v>2</v>
      </c>
      <c r="E2768" s="88"/>
    </row>
    <row r="2769" spans="1:5" x14ac:dyDescent="0.2">
      <c r="A2769" s="79" t="s">
        <v>4924</v>
      </c>
      <c r="B2769" s="79" t="s">
        <v>8895</v>
      </c>
      <c r="C2769" s="79">
        <v>7</v>
      </c>
      <c r="D2769" s="79">
        <v>4</v>
      </c>
      <c r="E2769" s="88"/>
    </row>
    <row r="2770" spans="1:5" x14ac:dyDescent="0.2">
      <c r="A2770" s="79" t="s">
        <v>4925</v>
      </c>
      <c r="B2770" s="79" t="s">
        <v>8896</v>
      </c>
      <c r="C2770" s="79">
        <v>4</v>
      </c>
      <c r="D2770" s="79">
        <v>3</v>
      </c>
      <c r="E2770" s="88"/>
    </row>
    <row r="2771" spans="1:5" x14ac:dyDescent="0.2">
      <c r="A2771" s="79" t="s">
        <v>8897</v>
      </c>
      <c r="B2771" s="79" t="s">
        <v>8898</v>
      </c>
      <c r="C2771" s="79">
        <v>5</v>
      </c>
      <c r="D2771" s="79">
        <v>1</v>
      </c>
      <c r="E2771" s="88"/>
    </row>
    <row r="2772" spans="1:5" x14ac:dyDescent="0.2">
      <c r="A2772" s="79" t="s">
        <v>4926</v>
      </c>
      <c r="B2772" s="79" t="s">
        <v>8899</v>
      </c>
      <c r="C2772" s="79">
        <v>7</v>
      </c>
      <c r="D2772" s="79">
        <v>3</v>
      </c>
      <c r="E2772" s="88"/>
    </row>
    <row r="2773" spans="1:5" x14ac:dyDescent="0.2">
      <c r="A2773" s="79" t="s">
        <v>4927</v>
      </c>
      <c r="B2773" s="79" t="s">
        <v>8900</v>
      </c>
      <c r="C2773" s="79">
        <v>6</v>
      </c>
      <c r="D2773" s="79">
        <v>2</v>
      </c>
      <c r="E2773" s="88"/>
    </row>
    <row r="2774" spans="1:5" x14ac:dyDescent="0.2">
      <c r="A2774" s="79" t="s">
        <v>4928</v>
      </c>
      <c r="B2774" s="79" t="s">
        <v>4929</v>
      </c>
      <c r="C2774" s="79">
        <v>21</v>
      </c>
      <c r="D2774" s="79">
        <v>1</v>
      </c>
      <c r="E2774" s="88"/>
    </row>
    <row r="2775" spans="1:5" x14ac:dyDescent="0.2">
      <c r="A2775" s="79" t="s">
        <v>4930</v>
      </c>
      <c r="B2775" s="79" t="s">
        <v>4931</v>
      </c>
      <c r="C2775" s="79">
        <v>14</v>
      </c>
      <c r="D2775" s="79">
        <v>15</v>
      </c>
      <c r="E2775" s="88"/>
    </row>
    <row r="2776" spans="1:5" x14ac:dyDescent="0.2">
      <c r="A2776" s="79" t="s">
        <v>4932</v>
      </c>
      <c r="B2776" s="79" t="s">
        <v>4933</v>
      </c>
      <c r="C2776" s="79">
        <v>2</v>
      </c>
      <c r="D2776" s="79">
        <v>1</v>
      </c>
      <c r="E2776" s="88"/>
    </row>
    <row r="2777" spans="1:5" x14ac:dyDescent="0.2">
      <c r="A2777" s="79" t="s">
        <v>4934</v>
      </c>
      <c r="B2777" s="79" t="s">
        <v>4935</v>
      </c>
      <c r="C2777" s="79">
        <v>12</v>
      </c>
      <c r="D2777" s="79">
        <v>3</v>
      </c>
      <c r="E2777" s="88"/>
    </row>
    <row r="2778" spans="1:5" x14ac:dyDescent="0.2">
      <c r="A2778" s="79" t="s">
        <v>4936</v>
      </c>
      <c r="B2778" s="79" t="s">
        <v>4937</v>
      </c>
      <c r="C2778" s="79">
        <v>18</v>
      </c>
      <c r="D2778" s="79">
        <v>3</v>
      </c>
      <c r="E2778" s="88"/>
    </row>
    <row r="2779" spans="1:5" x14ac:dyDescent="0.2">
      <c r="A2779" s="79" t="s">
        <v>4938</v>
      </c>
      <c r="B2779" s="79" t="s">
        <v>4939</v>
      </c>
      <c r="C2779" s="79">
        <v>5</v>
      </c>
      <c r="D2779" s="79">
        <v>2</v>
      </c>
      <c r="E2779" s="88"/>
    </row>
    <row r="2780" spans="1:5" x14ac:dyDescent="0.2">
      <c r="A2780" s="79" t="s">
        <v>8901</v>
      </c>
      <c r="B2780" s="79" t="s">
        <v>4940</v>
      </c>
      <c r="C2780" s="79">
        <v>7</v>
      </c>
      <c r="D2780" s="79">
        <v>5</v>
      </c>
      <c r="E2780" s="88"/>
    </row>
    <row r="2781" spans="1:5" x14ac:dyDescent="0.2">
      <c r="A2781" s="79" t="s">
        <v>4941</v>
      </c>
      <c r="B2781" s="79" t="s">
        <v>8902</v>
      </c>
      <c r="C2781" s="79">
        <v>3</v>
      </c>
      <c r="D2781" s="79">
        <v>2</v>
      </c>
      <c r="E2781" s="88"/>
    </row>
    <row r="2782" spans="1:5" x14ac:dyDescent="0.2">
      <c r="A2782" s="79" t="s">
        <v>4942</v>
      </c>
      <c r="B2782" s="79" t="s">
        <v>4943</v>
      </c>
      <c r="C2782" s="79">
        <v>6</v>
      </c>
      <c r="D2782" s="79">
        <v>2</v>
      </c>
      <c r="E2782" s="88"/>
    </row>
    <row r="2783" spans="1:5" x14ac:dyDescent="0.2">
      <c r="A2783" s="79" t="s">
        <v>4944</v>
      </c>
      <c r="B2783" s="79" t="s">
        <v>4945</v>
      </c>
      <c r="C2783" s="79">
        <v>19</v>
      </c>
      <c r="D2783" s="79">
        <v>2</v>
      </c>
      <c r="E2783" s="88"/>
    </row>
    <row r="2784" spans="1:5" x14ac:dyDescent="0.2">
      <c r="A2784" s="79" t="s">
        <v>8903</v>
      </c>
      <c r="B2784" s="79" t="s">
        <v>8904</v>
      </c>
      <c r="C2784" s="79">
        <v>243</v>
      </c>
      <c r="D2784" s="79">
        <v>150</v>
      </c>
      <c r="E2784" s="88"/>
    </row>
    <row r="2785" spans="1:5" x14ac:dyDescent="0.2">
      <c r="A2785" s="79" t="s">
        <v>4946</v>
      </c>
      <c r="B2785" s="79" t="s">
        <v>4947</v>
      </c>
      <c r="C2785" s="79">
        <v>240</v>
      </c>
      <c r="D2785" s="79">
        <v>150</v>
      </c>
      <c r="E2785" s="88"/>
    </row>
    <row r="2786" spans="1:5" x14ac:dyDescent="0.2">
      <c r="A2786" s="79" t="s">
        <v>8905</v>
      </c>
      <c r="B2786" s="79" t="s">
        <v>4948</v>
      </c>
      <c r="C2786" s="79">
        <v>8</v>
      </c>
      <c r="D2786" s="79">
        <v>6</v>
      </c>
      <c r="E2786" s="88"/>
    </row>
    <row r="2787" spans="1:5" x14ac:dyDescent="0.2">
      <c r="A2787" s="79" t="s">
        <v>8906</v>
      </c>
      <c r="B2787" s="79" t="s">
        <v>8907</v>
      </c>
      <c r="C2787" s="79">
        <v>115</v>
      </c>
      <c r="D2787" s="79">
        <v>100</v>
      </c>
      <c r="E2787" s="88"/>
    </row>
    <row r="2788" spans="1:5" x14ac:dyDescent="0.2">
      <c r="A2788" s="79" t="s">
        <v>8908</v>
      </c>
      <c r="B2788" s="79" t="s">
        <v>8909</v>
      </c>
      <c r="C2788" s="79">
        <v>41</v>
      </c>
      <c r="D2788" s="79">
        <v>0</v>
      </c>
      <c r="E2788" s="88"/>
    </row>
    <row r="2789" spans="1:5" x14ac:dyDescent="0.2">
      <c r="A2789" s="79" t="s">
        <v>4949</v>
      </c>
      <c r="B2789" s="79" t="s">
        <v>4950</v>
      </c>
      <c r="C2789" s="79">
        <v>16</v>
      </c>
      <c r="D2789" s="79">
        <v>10</v>
      </c>
      <c r="E2789" s="88"/>
    </row>
    <row r="2790" spans="1:5" x14ac:dyDescent="0.2">
      <c r="A2790" s="79" t="s">
        <v>4951</v>
      </c>
      <c r="B2790" s="79" t="s">
        <v>4952</v>
      </c>
      <c r="C2790" s="79">
        <v>12</v>
      </c>
      <c r="D2790" s="79">
        <v>2</v>
      </c>
      <c r="E2790" s="88"/>
    </row>
    <row r="2791" spans="1:5" x14ac:dyDescent="0.2">
      <c r="A2791" s="79" t="s">
        <v>4953</v>
      </c>
      <c r="B2791" s="79" t="s">
        <v>4954</v>
      </c>
      <c r="C2791" s="79">
        <v>19</v>
      </c>
      <c r="D2791" s="79">
        <v>10</v>
      </c>
      <c r="E2791" s="88"/>
    </row>
    <row r="2792" spans="1:5" x14ac:dyDescent="0.2">
      <c r="A2792" s="79" t="s">
        <v>4955</v>
      </c>
      <c r="B2792" s="79" t="s">
        <v>4956</v>
      </c>
      <c r="C2792" s="79">
        <v>14</v>
      </c>
      <c r="D2792" s="79">
        <v>5</v>
      </c>
      <c r="E2792" s="88"/>
    </row>
    <row r="2793" spans="1:5" x14ac:dyDescent="0.2">
      <c r="A2793" s="79" t="s">
        <v>4957</v>
      </c>
      <c r="B2793" s="79" t="s">
        <v>4958</v>
      </c>
      <c r="C2793" s="79">
        <v>85</v>
      </c>
      <c r="D2793" s="79">
        <v>3</v>
      </c>
      <c r="E2793" s="88"/>
    </row>
    <row r="2794" spans="1:5" x14ac:dyDescent="0.2">
      <c r="A2794" s="79" t="s">
        <v>4959</v>
      </c>
      <c r="B2794" s="79" t="s">
        <v>8910</v>
      </c>
      <c r="C2794" s="79">
        <v>5</v>
      </c>
      <c r="D2794" s="79">
        <v>3</v>
      </c>
      <c r="E2794" s="88"/>
    </row>
    <row r="2795" spans="1:5" x14ac:dyDescent="0.2">
      <c r="A2795" s="79" t="s">
        <v>4960</v>
      </c>
      <c r="B2795" s="79" t="s">
        <v>8911</v>
      </c>
      <c r="C2795" s="79">
        <v>2</v>
      </c>
      <c r="D2795" s="79">
        <v>1</v>
      </c>
      <c r="E2795" s="88"/>
    </row>
    <row r="2796" spans="1:5" x14ac:dyDescent="0.2">
      <c r="A2796" s="79" t="s">
        <v>4961</v>
      </c>
      <c r="B2796" s="79" t="s">
        <v>16129</v>
      </c>
      <c r="C2796" s="79">
        <v>9</v>
      </c>
      <c r="D2796" s="79">
        <v>5</v>
      </c>
      <c r="E2796" s="88"/>
    </row>
    <row r="2797" spans="1:5" x14ac:dyDescent="0.2">
      <c r="A2797" s="79" t="s">
        <v>8912</v>
      </c>
      <c r="B2797" s="79" t="s">
        <v>8913</v>
      </c>
      <c r="C2797" s="79">
        <v>919</v>
      </c>
      <c r="D2797" s="79">
        <v>600</v>
      </c>
      <c r="E2797" s="88"/>
    </row>
    <row r="2798" spans="1:5" x14ac:dyDescent="0.2">
      <c r="A2798" s="79" t="s">
        <v>8914</v>
      </c>
      <c r="B2798" s="79" t="s">
        <v>4962</v>
      </c>
      <c r="C2798" s="79">
        <v>36</v>
      </c>
      <c r="D2798" s="79">
        <v>20</v>
      </c>
      <c r="E2798" s="88"/>
    </row>
    <row r="2799" spans="1:5" x14ac:dyDescent="0.2">
      <c r="A2799" s="79" t="s">
        <v>4963</v>
      </c>
      <c r="B2799" s="79" t="s">
        <v>8915</v>
      </c>
      <c r="C2799" s="79">
        <v>5</v>
      </c>
      <c r="D2799" s="79">
        <v>3</v>
      </c>
      <c r="E2799" s="88"/>
    </row>
    <row r="2800" spans="1:5" x14ac:dyDescent="0.2">
      <c r="A2800" s="79" t="s">
        <v>4964</v>
      </c>
      <c r="B2800" s="79" t="s">
        <v>8916</v>
      </c>
      <c r="C2800" s="79">
        <v>7</v>
      </c>
      <c r="D2800" s="79">
        <v>3</v>
      </c>
      <c r="E2800" s="88"/>
    </row>
    <row r="2801" spans="1:5" x14ac:dyDescent="0.2">
      <c r="A2801" s="79" t="s">
        <v>4965</v>
      </c>
      <c r="B2801" s="79" t="s">
        <v>8917</v>
      </c>
      <c r="C2801" s="79">
        <v>16</v>
      </c>
      <c r="D2801" s="79">
        <v>5</v>
      </c>
      <c r="E2801" s="88"/>
    </row>
    <row r="2802" spans="1:5" x14ac:dyDescent="0.2">
      <c r="A2802" s="79" t="s">
        <v>8918</v>
      </c>
      <c r="B2802" s="79" t="s">
        <v>8919</v>
      </c>
      <c r="C2802" s="79">
        <v>14</v>
      </c>
      <c r="D2802" s="79">
        <v>5</v>
      </c>
      <c r="E2802" s="88"/>
    </row>
    <row r="2803" spans="1:5" x14ac:dyDescent="0.2">
      <c r="A2803" s="79" t="s">
        <v>8920</v>
      </c>
      <c r="B2803" s="79" t="s">
        <v>8921</v>
      </c>
      <c r="C2803" s="79">
        <v>9</v>
      </c>
      <c r="D2803" s="79">
        <v>4</v>
      </c>
      <c r="E2803" s="88"/>
    </row>
    <row r="2804" spans="1:5" x14ac:dyDescent="0.2">
      <c r="A2804" s="79" t="s">
        <v>4966</v>
      </c>
      <c r="B2804" s="79" t="s">
        <v>8922</v>
      </c>
      <c r="C2804" s="79">
        <v>4</v>
      </c>
      <c r="D2804" s="79">
        <v>1</v>
      </c>
      <c r="E2804" s="88"/>
    </row>
    <row r="2805" spans="1:5" x14ac:dyDescent="0.2">
      <c r="A2805" s="79" t="s">
        <v>4967</v>
      </c>
      <c r="B2805" s="79" t="s">
        <v>3632</v>
      </c>
      <c r="C2805" s="79">
        <v>4</v>
      </c>
      <c r="D2805" s="79">
        <v>3</v>
      </c>
      <c r="E2805" s="88"/>
    </row>
    <row r="2806" spans="1:5" x14ac:dyDescent="0.2">
      <c r="A2806" s="79" t="s">
        <v>4968</v>
      </c>
      <c r="B2806" s="79" t="s">
        <v>8923</v>
      </c>
      <c r="C2806" s="79">
        <v>6</v>
      </c>
      <c r="D2806" s="79">
        <v>5</v>
      </c>
      <c r="E2806" s="88"/>
    </row>
    <row r="2807" spans="1:5" x14ac:dyDescent="0.2">
      <c r="A2807" s="79" t="s">
        <v>4969</v>
      </c>
      <c r="B2807" s="79" t="s">
        <v>4970</v>
      </c>
      <c r="C2807" s="79">
        <v>548</v>
      </c>
      <c r="D2807" s="79">
        <v>700</v>
      </c>
      <c r="E2807" s="88"/>
    </row>
    <row r="2808" spans="1:5" x14ac:dyDescent="0.2">
      <c r="A2808" s="79" t="s">
        <v>4971</v>
      </c>
      <c r="B2808" s="79" t="s">
        <v>4972</v>
      </c>
      <c r="C2808" s="79">
        <v>136</v>
      </c>
      <c r="D2808" s="79">
        <v>30</v>
      </c>
      <c r="E2808" s="88"/>
    </row>
    <row r="2809" spans="1:5" x14ac:dyDescent="0.2">
      <c r="A2809" s="79" t="s">
        <v>8924</v>
      </c>
      <c r="B2809" s="79" t="s">
        <v>4973</v>
      </c>
      <c r="C2809" s="79">
        <v>415</v>
      </c>
      <c r="D2809" s="79">
        <v>400</v>
      </c>
      <c r="E2809" s="88"/>
    </row>
    <row r="2810" spans="1:5" x14ac:dyDescent="0.2">
      <c r="A2810" s="79" t="s">
        <v>4974</v>
      </c>
      <c r="B2810" s="79" t="s">
        <v>8925</v>
      </c>
      <c r="C2810" s="79">
        <v>23</v>
      </c>
      <c r="D2810" s="79">
        <v>5</v>
      </c>
      <c r="E2810" s="88"/>
    </row>
    <row r="2811" spans="1:5" x14ac:dyDescent="0.2">
      <c r="A2811" s="79" t="s">
        <v>4975</v>
      </c>
      <c r="B2811" s="79" t="s">
        <v>8926</v>
      </c>
      <c r="C2811" s="79">
        <v>158</v>
      </c>
      <c r="D2811" s="79">
        <v>80</v>
      </c>
      <c r="E2811" s="88"/>
    </row>
    <row r="2812" spans="1:5" x14ac:dyDescent="0.2">
      <c r="A2812" s="79" t="s">
        <v>4976</v>
      </c>
      <c r="B2812" s="79" t="s">
        <v>8927</v>
      </c>
      <c r="C2812" s="79">
        <v>18</v>
      </c>
      <c r="D2812" s="79">
        <v>10</v>
      </c>
      <c r="E2812" s="88"/>
    </row>
    <row r="2813" spans="1:5" x14ac:dyDescent="0.2">
      <c r="A2813" s="79" t="s">
        <v>4977</v>
      </c>
      <c r="B2813" s="79" t="s">
        <v>3633</v>
      </c>
      <c r="C2813" s="79">
        <v>37</v>
      </c>
      <c r="D2813" s="79">
        <v>20</v>
      </c>
      <c r="E2813" s="88"/>
    </row>
    <row r="2814" spans="1:5" x14ac:dyDescent="0.2">
      <c r="A2814" s="79" t="s">
        <v>4978</v>
      </c>
      <c r="B2814" s="79" t="s">
        <v>8928</v>
      </c>
      <c r="C2814" s="79">
        <v>49</v>
      </c>
      <c r="D2814" s="79">
        <v>20</v>
      </c>
      <c r="E2814" s="88"/>
    </row>
    <row r="2815" spans="1:5" x14ac:dyDescent="0.2">
      <c r="A2815" s="79" t="s">
        <v>4979</v>
      </c>
      <c r="B2815" s="79" t="s">
        <v>8929</v>
      </c>
      <c r="C2815" s="79">
        <v>27</v>
      </c>
      <c r="D2815" s="79">
        <v>10</v>
      </c>
      <c r="E2815" s="88"/>
    </row>
    <row r="2816" spans="1:5" x14ac:dyDescent="0.2">
      <c r="A2816" s="79" t="s">
        <v>4980</v>
      </c>
      <c r="B2816" s="79" t="s">
        <v>8930</v>
      </c>
      <c r="C2816" s="79">
        <v>69</v>
      </c>
      <c r="D2816" s="79">
        <v>30</v>
      </c>
      <c r="E2816" s="88"/>
    </row>
    <row r="2817" spans="1:5" x14ac:dyDescent="0.2">
      <c r="A2817" s="79" t="s">
        <v>8931</v>
      </c>
      <c r="B2817" s="79" t="s">
        <v>8932</v>
      </c>
      <c r="C2817" s="79">
        <v>17</v>
      </c>
      <c r="D2817" s="79">
        <v>25</v>
      </c>
      <c r="E2817" s="88"/>
    </row>
    <row r="2818" spans="1:5" x14ac:dyDescent="0.2">
      <c r="A2818" s="79" t="s">
        <v>8933</v>
      </c>
      <c r="B2818" s="79" t="s">
        <v>8934</v>
      </c>
      <c r="C2818" s="79">
        <v>31</v>
      </c>
      <c r="D2818" s="79">
        <v>30</v>
      </c>
      <c r="E2818" s="88"/>
    </row>
    <row r="2819" spans="1:5" x14ac:dyDescent="0.2">
      <c r="A2819" s="79" t="s">
        <v>4981</v>
      </c>
      <c r="B2819" s="79" t="s">
        <v>8935</v>
      </c>
      <c r="C2819" s="79">
        <v>34</v>
      </c>
      <c r="D2819" s="79">
        <v>10</v>
      </c>
      <c r="E2819" s="88"/>
    </row>
    <row r="2820" spans="1:5" x14ac:dyDescent="0.2">
      <c r="A2820" s="79" t="s">
        <v>8936</v>
      </c>
      <c r="B2820" s="79" t="s">
        <v>4982</v>
      </c>
      <c r="C2820" s="79">
        <v>310</v>
      </c>
      <c r="D2820" s="79">
        <v>200</v>
      </c>
      <c r="E2820" s="88"/>
    </row>
    <row r="2821" spans="1:5" x14ac:dyDescent="0.2">
      <c r="A2821" s="79" t="s">
        <v>8937</v>
      </c>
      <c r="B2821" s="79" t="s">
        <v>4983</v>
      </c>
      <c r="C2821" s="79">
        <v>212</v>
      </c>
      <c r="D2821" s="79">
        <v>150</v>
      </c>
      <c r="E2821" s="88"/>
    </row>
    <row r="2822" spans="1:5" x14ac:dyDescent="0.2">
      <c r="A2822" s="79" t="s">
        <v>4984</v>
      </c>
      <c r="B2822" s="79" t="s">
        <v>8938</v>
      </c>
      <c r="C2822" s="79">
        <v>43</v>
      </c>
      <c r="D2822" s="79">
        <v>60</v>
      </c>
      <c r="E2822" s="88"/>
    </row>
    <row r="2823" spans="1:5" x14ac:dyDescent="0.2">
      <c r="A2823" s="79" t="s">
        <v>4985</v>
      </c>
      <c r="B2823" s="79" t="s">
        <v>4986</v>
      </c>
      <c r="C2823" s="79">
        <v>879</v>
      </c>
      <c r="D2823" s="79">
        <v>800</v>
      </c>
      <c r="E2823" s="88"/>
    </row>
    <row r="2824" spans="1:5" x14ac:dyDescent="0.2">
      <c r="A2824" s="79" t="s">
        <v>4987</v>
      </c>
      <c r="B2824" s="79" t="s">
        <v>4988</v>
      </c>
      <c r="C2824" s="79">
        <v>28</v>
      </c>
      <c r="D2824" s="79">
        <v>30</v>
      </c>
      <c r="E2824" s="88"/>
    </row>
    <row r="2825" spans="1:5" x14ac:dyDescent="0.2">
      <c r="A2825" s="79" t="s">
        <v>8939</v>
      </c>
      <c r="B2825" s="79" t="s">
        <v>4989</v>
      </c>
      <c r="C2825" s="79">
        <v>735</v>
      </c>
      <c r="D2825" s="79">
        <v>300</v>
      </c>
      <c r="E2825" s="88"/>
    </row>
    <row r="2826" spans="1:5" x14ac:dyDescent="0.2">
      <c r="A2826" s="79" t="s">
        <v>8940</v>
      </c>
      <c r="B2826" s="79" t="s">
        <v>4990</v>
      </c>
      <c r="C2826" s="79">
        <v>247</v>
      </c>
      <c r="D2826" s="79">
        <v>200</v>
      </c>
      <c r="E2826" s="88"/>
    </row>
    <row r="2827" spans="1:5" x14ac:dyDescent="0.2">
      <c r="A2827" s="79" t="s">
        <v>4991</v>
      </c>
      <c r="B2827" s="79" t="s">
        <v>8941</v>
      </c>
      <c r="C2827" s="79">
        <v>14</v>
      </c>
      <c r="D2827" s="79">
        <v>10</v>
      </c>
      <c r="E2827" s="88"/>
    </row>
    <row r="2828" spans="1:5" x14ac:dyDescent="0.2">
      <c r="A2828" s="79" t="s">
        <v>8942</v>
      </c>
      <c r="B2828" s="79" t="s">
        <v>8943</v>
      </c>
      <c r="C2828" s="79">
        <v>35</v>
      </c>
      <c r="D2828" s="79">
        <v>20</v>
      </c>
      <c r="E2828" s="88"/>
    </row>
    <row r="2829" spans="1:5" x14ac:dyDescent="0.2">
      <c r="A2829" s="79" t="s">
        <v>8944</v>
      </c>
      <c r="B2829" s="79" t="s">
        <v>8945</v>
      </c>
      <c r="C2829" s="79">
        <v>34</v>
      </c>
      <c r="D2829" s="79">
        <v>20</v>
      </c>
      <c r="E2829" s="88"/>
    </row>
    <row r="2830" spans="1:5" x14ac:dyDescent="0.2">
      <c r="A2830" s="79" t="s">
        <v>4992</v>
      </c>
      <c r="B2830" s="79" t="s">
        <v>8946</v>
      </c>
      <c r="C2830" s="79">
        <v>12</v>
      </c>
      <c r="D2830" s="79">
        <v>4</v>
      </c>
      <c r="E2830" s="88"/>
    </row>
    <row r="2831" spans="1:5" x14ac:dyDescent="0.2">
      <c r="A2831" s="79" t="s">
        <v>4993</v>
      </c>
      <c r="B2831" s="79" t="s">
        <v>8947</v>
      </c>
      <c r="C2831" s="79">
        <v>22</v>
      </c>
      <c r="D2831" s="79">
        <v>4</v>
      </c>
      <c r="E2831" s="88"/>
    </row>
    <row r="2832" spans="1:5" x14ac:dyDescent="0.2">
      <c r="A2832" s="79" t="s">
        <v>8948</v>
      </c>
      <c r="B2832" s="79" t="s">
        <v>4994</v>
      </c>
      <c r="C2832" s="79">
        <v>405</v>
      </c>
      <c r="D2832" s="79">
        <v>400</v>
      </c>
      <c r="E2832" s="88"/>
    </row>
    <row r="2833" spans="1:5" x14ac:dyDescent="0.2">
      <c r="A2833" s="79" t="s">
        <v>4995</v>
      </c>
      <c r="B2833" s="79" t="s">
        <v>8949</v>
      </c>
      <c r="C2833" s="79">
        <v>6</v>
      </c>
      <c r="D2833" s="79">
        <v>0</v>
      </c>
      <c r="E2833" s="88"/>
    </row>
    <row r="2834" spans="1:5" x14ac:dyDescent="0.2">
      <c r="A2834" s="79" t="s">
        <v>8950</v>
      </c>
      <c r="B2834" s="79" t="s">
        <v>4996</v>
      </c>
      <c r="C2834" s="79">
        <v>340</v>
      </c>
      <c r="D2834" s="79">
        <v>200</v>
      </c>
      <c r="E2834" s="88"/>
    </row>
    <row r="2835" spans="1:5" x14ac:dyDescent="0.2">
      <c r="A2835" s="79" t="s">
        <v>4997</v>
      </c>
      <c r="B2835" s="79" t="s">
        <v>8951</v>
      </c>
      <c r="C2835" s="79">
        <v>12</v>
      </c>
      <c r="D2835" s="79">
        <v>2</v>
      </c>
      <c r="E2835" s="88"/>
    </row>
    <row r="2836" spans="1:5" x14ac:dyDescent="0.2">
      <c r="A2836" s="79" t="s">
        <v>4998</v>
      </c>
      <c r="B2836" s="79" t="s">
        <v>8952</v>
      </c>
      <c r="C2836" s="79">
        <v>19</v>
      </c>
      <c r="D2836" s="79">
        <v>15</v>
      </c>
      <c r="E2836" s="88"/>
    </row>
    <row r="2837" spans="1:5" x14ac:dyDescent="0.2">
      <c r="A2837" s="79" t="s">
        <v>4999</v>
      </c>
      <c r="B2837" s="79" t="s">
        <v>8953</v>
      </c>
      <c r="C2837" s="79">
        <v>14</v>
      </c>
      <c r="D2837" s="79">
        <v>10</v>
      </c>
      <c r="E2837" s="88"/>
    </row>
    <row r="2838" spans="1:5" x14ac:dyDescent="0.2">
      <c r="A2838" s="79" t="s">
        <v>5000</v>
      </c>
      <c r="B2838" s="79" t="s">
        <v>8954</v>
      </c>
      <c r="C2838" s="79">
        <v>8</v>
      </c>
      <c r="D2838" s="79">
        <v>5</v>
      </c>
      <c r="E2838" s="88"/>
    </row>
    <row r="2839" spans="1:5" x14ac:dyDescent="0.2">
      <c r="A2839" s="79" t="s">
        <v>5001</v>
      </c>
      <c r="B2839" s="79" t="s">
        <v>8955</v>
      </c>
      <c r="C2839" s="79">
        <v>41</v>
      </c>
      <c r="D2839" s="79">
        <v>20</v>
      </c>
      <c r="E2839" s="88"/>
    </row>
    <row r="2840" spans="1:5" x14ac:dyDescent="0.2">
      <c r="A2840" s="79" t="s">
        <v>5002</v>
      </c>
      <c r="B2840" s="79" t="s">
        <v>8956</v>
      </c>
      <c r="C2840" s="79">
        <v>20</v>
      </c>
      <c r="D2840" s="79">
        <v>10</v>
      </c>
      <c r="E2840" s="88"/>
    </row>
    <row r="2841" spans="1:5" x14ac:dyDescent="0.2">
      <c r="A2841" s="79" t="s">
        <v>5003</v>
      </c>
      <c r="B2841" s="79" t="s">
        <v>8957</v>
      </c>
      <c r="C2841" s="79">
        <v>32</v>
      </c>
      <c r="D2841" s="79">
        <v>10</v>
      </c>
      <c r="E2841" s="88"/>
    </row>
    <row r="2842" spans="1:5" x14ac:dyDescent="0.2">
      <c r="A2842" s="79" t="s">
        <v>8958</v>
      </c>
      <c r="B2842" s="79" t="s">
        <v>8959</v>
      </c>
      <c r="C2842" s="79">
        <v>34</v>
      </c>
      <c r="D2842" s="79">
        <v>10</v>
      </c>
      <c r="E2842" s="88"/>
    </row>
    <row r="2843" spans="1:5" x14ac:dyDescent="0.2">
      <c r="A2843" s="79" t="s">
        <v>8960</v>
      </c>
      <c r="B2843" s="79" t="s">
        <v>8961</v>
      </c>
      <c r="C2843" s="79">
        <v>51</v>
      </c>
      <c r="D2843" s="79">
        <v>20</v>
      </c>
      <c r="E2843" s="88"/>
    </row>
    <row r="2844" spans="1:5" x14ac:dyDescent="0.2">
      <c r="A2844" s="79" t="s">
        <v>8962</v>
      </c>
      <c r="B2844" s="79" t="s">
        <v>8963</v>
      </c>
      <c r="C2844" s="79">
        <v>32</v>
      </c>
      <c r="D2844" s="79">
        <v>5</v>
      </c>
      <c r="E2844" s="88"/>
    </row>
    <row r="2845" spans="1:5" x14ac:dyDescent="0.2">
      <c r="A2845" s="79" t="s">
        <v>5004</v>
      </c>
      <c r="B2845" s="79" t="s">
        <v>8964</v>
      </c>
      <c r="C2845" s="79">
        <v>15</v>
      </c>
      <c r="D2845" s="79">
        <v>10</v>
      </c>
      <c r="E2845" s="88"/>
    </row>
    <row r="2846" spans="1:5" x14ac:dyDescent="0.2">
      <c r="A2846" s="79" t="s">
        <v>5005</v>
      </c>
      <c r="B2846" s="79" t="s">
        <v>8965</v>
      </c>
      <c r="C2846" s="79">
        <v>6</v>
      </c>
      <c r="D2846" s="79">
        <v>2</v>
      </c>
      <c r="E2846" s="88"/>
    </row>
    <row r="2847" spans="1:5" x14ac:dyDescent="0.2">
      <c r="A2847" s="79" t="s">
        <v>5006</v>
      </c>
      <c r="B2847" s="79" t="s">
        <v>8966</v>
      </c>
      <c r="C2847" s="79">
        <v>13</v>
      </c>
      <c r="D2847" s="79">
        <v>2</v>
      </c>
      <c r="E2847" s="88"/>
    </row>
    <row r="2848" spans="1:5" x14ac:dyDescent="0.2">
      <c r="A2848" s="79" t="s">
        <v>5007</v>
      </c>
      <c r="B2848" s="79" t="s">
        <v>8967</v>
      </c>
      <c r="C2848" s="79">
        <v>16</v>
      </c>
      <c r="D2848" s="79">
        <v>4</v>
      </c>
      <c r="E2848" s="88"/>
    </row>
    <row r="2849" spans="1:5" x14ac:dyDescent="0.2">
      <c r="A2849" s="79" t="s">
        <v>5008</v>
      </c>
      <c r="B2849" s="79" t="s">
        <v>8968</v>
      </c>
      <c r="C2849" s="79">
        <v>41</v>
      </c>
      <c r="D2849" s="79">
        <v>4</v>
      </c>
      <c r="E2849" s="88"/>
    </row>
    <row r="2850" spans="1:5" x14ac:dyDescent="0.2">
      <c r="A2850" s="79" t="s">
        <v>5009</v>
      </c>
      <c r="B2850" s="79" t="s">
        <v>8969</v>
      </c>
      <c r="C2850" s="79">
        <v>4</v>
      </c>
      <c r="D2850" s="79">
        <v>2</v>
      </c>
      <c r="E2850" s="88"/>
    </row>
    <row r="2851" spans="1:5" x14ac:dyDescent="0.2">
      <c r="A2851" s="79" t="s">
        <v>8970</v>
      </c>
      <c r="B2851" s="79" t="s">
        <v>5010</v>
      </c>
      <c r="C2851" s="79">
        <v>479</v>
      </c>
      <c r="D2851" s="79">
        <v>400</v>
      </c>
      <c r="E2851" s="88"/>
    </row>
    <row r="2852" spans="1:5" x14ac:dyDescent="0.2">
      <c r="A2852" s="79" t="s">
        <v>8971</v>
      </c>
      <c r="B2852" s="79" t="s">
        <v>8972</v>
      </c>
      <c r="C2852" s="79">
        <v>32</v>
      </c>
      <c r="D2852" s="79">
        <v>15</v>
      </c>
      <c r="E2852" s="88"/>
    </row>
    <row r="2853" spans="1:5" x14ac:dyDescent="0.2">
      <c r="A2853" s="79" t="s">
        <v>8973</v>
      </c>
      <c r="B2853" s="79" t="s">
        <v>8974</v>
      </c>
      <c r="C2853" s="79">
        <v>3</v>
      </c>
      <c r="D2853" s="79">
        <v>1</v>
      </c>
      <c r="E2853" s="88"/>
    </row>
    <row r="2854" spans="1:5" x14ac:dyDescent="0.2">
      <c r="A2854" s="79" t="s">
        <v>8975</v>
      </c>
      <c r="B2854" s="79" t="s">
        <v>8976</v>
      </c>
      <c r="C2854" s="79">
        <v>3</v>
      </c>
      <c r="D2854" s="79">
        <v>2</v>
      </c>
      <c r="E2854" s="88"/>
    </row>
    <row r="2855" spans="1:5" x14ac:dyDescent="0.2">
      <c r="A2855" s="79" t="s">
        <v>8977</v>
      </c>
      <c r="B2855" s="79" t="s">
        <v>8978</v>
      </c>
      <c r="C2855" s="79">
        <v>20</v>
      </c>
      <c r="D2855" s="79">
        <v>20</v>
      </c>
      <c r="E2855" s="88"/>
    </row>
    <row r="2856" spans="1:5" x14ac:dyDescent="0.2">
      <c r="A2856" s="79" t="s">
        <v>5011</v>
      </c>
      <c r="B2856" s="79" t="s">
        <v>8979</v>
      </c>
      <c r="C2856" s="79">
        <v>23</v>
      </c>
      <c r="D2856" s="79">
        <v>20</v>
      </c>
      <c r="E2856" s="88"/>
    </row>
    <row r="2857" spans="1:5" x14ac:dyDescent="0.2">
      <c r="A2857" s="79" t="s">
        <v>8980</v>
      </c>
      <c r="B2857" s="79" t="s">
        <v>5012</v>
      </c>
      <c r="C2857" s="79">
        <v>19</v>
      </c>
      <c r="D2857" s="79">
        <v>5</v>
      </c>
      <c r="E2857" s="88"/>
    </row>
    <row r="2858" spans="1:5" x14ac:dyDescent="0.2">
      <c r="A2858" s="79" t="s">
        <v>5013</v>
      </c>
      <c r="B2858" s="79" t="s">
        <v>8981</v>
      </c>
      <c r="C2858" s="79">
        <v>4</v>
      </c>
      <c r="D2858" s="79">
        <v>10</v>
      </c>
      <c r="E2858" s="88"/>
    </row>
    <row r="2859" spans="1:5" x14ac:dyDescent="0.2">
      <c r="A2859" s="79" t="s">
        <v>5014</v>
      </c>
      <c r="B2859" s="79" t="s">
        <v>8982</v>
      </c>
      <c r="C2859" s="79">
        <v>17</v>
      </c>
      <c r="D2859" s="79">
        <v>30</v>
      </c>
      <c r="E2859" s="88"/>
    </row>
    <row r="2860" spans="1:5" x14ac:dyDescent="0.2">
      <c r="A2860" s="79" t="s">
        <v>5015</v>
      </c>
      <c r="B2860" s="79" t="s">
        <v>5016</v>
      </c>
      <c r="C2860" s="79">
        <v>21</v>
      </c>
      <c r="D2860" s="79">
        <v>15</v>
      </c>
      <c r="E2860" s="88"/>
    </row>
    <row r="2861" spans="1:5" x14ac:dyDescent="0.2">
      <c r="A2861" s="79" t="s">
        <v>8983</v>
      </c>
      <c r="B2861" s="79" t="s">
        <v>8984</v>
      </c>
      <c r="C2861" s="79">
        <v>2</v>
      </c>
      <c r="D2861" s="79">
        <v>5</v>
      </c>
      <c r="E2861" s="88"/>
    </row>
    <row r="2862" spans="1:5" x14ac:dyDescent="0.2">
      <c r="A2862" s="79" t="s">
        <v>8985</v>
      </c>
      <c r="B2862" s="79" t="s">
        <v>8986</v>
      </c>
      <c r="C2862" s="79">
        <v>29</v>
      </c>
      <c r="D2862" s="79">
        <v>5</v>
      </c>
      <c r="E2862" s="88"/>
    </row>
    <row r="2863" spans="1:5" x14ac:dyDescent="0.2">
      <c r="A2863" s="79" t="s">
        <v>5017</v>
      </c>
      <c r="B2863" s="79" t="s">
        <v>8987</v>
      </c>
      <c r="C2863" s="79">
        <v>59</v>
      </c>
      <c r="D2863" s="79">
        <v>20</v>
      </c>
      <c r="E2863" s="88"/>
    </row>
    <row r="2864" spans="1:5" x14ac:dyDescent="0.2">
      <c r="A2864" s="79" t="s">
        <v>8988</v>
      </c>
      <c r="B2864" s="79" t="s">
        <v>8989</v>
      </c>
      <c r="C2864" s="79">
        <v>21</v>
      </c>
      <c r="D2864" s="79">
        <v>5</v>
      </c>
      <c r="E2864" s="88"/>
    </row>
    <row r="2865" spans="1:5" x14ac:dyDescent="0.2">
      <c r="A2865" s="79" t="s">
        <v>8990</v>
      </c>
      <c r="B2865" s="79" t="s">
        <v>8991</v>
      </c>
      <c r="C2865" s="79">
        <v>10</v>
      </c>
      <c r="D2865" s="79">
        <v>5</v>
      </c>
      <c r="E2865" s="88"/>
    </row>
    <row r="2866" spans="1:5" x14ac:dyDescent="0.2">
      <c r="A2866" s="79" t="s">
        <v>5018</v>
      </c>
      <c r="B2866" s="79" t="s">
        <v>8992</v>
      </c>
      <c r="C2866" s="79">
        <v>32</v>
      </c>
      <c r="D2866" s="79">
        <v>35</v>
      </c>
      <c r="E2866" s="88"/>
    </row>
    <row r="2867" spans="1:5" x14ac:dyDescent="0.2">
      <c r="A2867" s="79" t="s">
        <v>5019</v>
      </c>
      <c r="B2867" s="79" t="s">
        <v>8993</v>
      </c>
      <c r="C2867" s="79">
        <v>16</v>
      </c>
      <c r="D2867" s="79">
        <v>10</v>
      </c>
      <c r="E2867" s="88"/>
    </row>
    <row r="2868" spans="1:5" x14ac:dyDescent="0.2">
      <c r="A2868" s="79" t="s">
        <v>5020</v>
      </c>
      <c r="B2868" s="79" t="s">
        <v>8994</v>
      </c>
      <c r="C2868" s="79">
        <v>19</v>
      </c>
      <c r="D2868" s="79">
        <v>1</v>
      </c>
      <c r="E2868" s="88"/>
    </row>
    <row r="2869" spans="1:5" x14ac:dyDescent="0.2">
      <c r="A2869" s="79" t="s">
        <v>5021</v>
      </c>
      <c r="B2869" s="79" t="s">
        <v>3634</v>
      </c>
      <c r="C2869" s="79">
        <v>82</v>
      </c>
      <c r="D2869" s="79">
        <v>50</v>
      </c>
      <c r="E2869" s="88"/>
    </row>
    <row r="2870" spans="1:5" x14ac:dyDescent="0.2">
      <c r="A2870" s="79" t="s">
        <v>8995</v>
      </c>
      <c r="B2870" s="79" t="s">
        <v>3635</v>
      </c>
      <c r="C2870" s="79">
        <v>46</v>
      </c>
      <c r="D2870" s="79">
        <v>10</v>
      </c>
      <c r="E2870" s="88"/>
    </row>
    <row r="2871" spans="1:5" x14ac:dyDescent="0.2">
      <c r="A2871" s="79" t="s">
        <v>8996</v>
      </c>
      <c r="B2871" s="79" t="s">
        <v>8997</v>
      </c>
      <c r="C2871" s="79">
        <v>21</v>
      </c>
      <c r="D2871" s="79">
        <v>5</v>
      </c>
      <c r="E2871" s="88"/>
    </row>
    <row r="2872" spans="1:5" x14ac:dyDescent="0.2">
      <c r="A2872" s="79" t="s">
        <v>8998</v>
      </c>
      <c r="B2872" s="79" t="s">
        <v>8999</v>
      </c>
      <c r="C2872" s="79">
        <v>9</v>
      </c>
      <c r="D2872" s="79">
        <v>10</v>
      </c>
      <c r="E2872" s="88"/>
    </row>
    <row r="2873" spans="1:5" x14ac:dyDescent="0.2">
      <c r="A2873" s="79" t="s">
        <v>9000</v>
      </c>
      <c r="B2873" s="79" t="s">
        <v>9001</v>
      </c>
      <c r="C2873" s="79">
        <v>14</v>
      </c>
      <c r="D2873" s="79">
        <v>0</v>
      </c>
      <c r="E2873" s="88"/>
    </row>
    <row r="2874" spans="1:5" x14ac:dyDescent="0.2">
      <c r="A2874" s="79" t="s">
        <v>9002</v>
      </c>
      <c r="B2874" s="79" t="s">
        <v>9003</v>
      </c>
      <c r="C2874" s="79">
        <v>26</v>
      </c>
      <c r="D2874" s="79">
        <v>5</v>
      </c>
      <c r="E2874" s="88"/>
    </row>
    <row r="2875" spans="1:5" x14ac:dyDescent="0.2">
      <c r="A2875" s="79" t="s">
        <v>5022</v>
      </c>
      <c r="B2875" s="79" t="s">
        <v>9004</v>
      </c>
      <c r="C2875" s="79">
        <v>89</v>
      </c>
      <c r="D2875" s="79">
        <v>80</v>
      </c>
      <c r="E2875" s="88"/>
    </row>
    <row r="2876" spans="1:5" x14ac:dyDescent="0.2">
      <c r="A2876" s="79" t="s">
        <v>9005</v>
      </c>
      <c r="B2876" s="79" t="s">
        <v>9006</v>
      </c>
      <c r="C2876" s="79">
        <v>32</v>
      </c>
      <c r="D2876" s="79">
        <v>6</v>
      </c>
      <c r="E2876" s="88"/>
    </row>
    <row r="2877" spans="1:5" x14ac:dyDescent="0.2">
      <c r="A2877" s="79" t="s">
        <v>5023</v>
      </c>
      <c r="B2877" s="79" t="s">
        <v>9007</v>
      </c>
      <c r="C2877" s="79">
        <v>33</v>
      </c>
      <c r="D2877" s="79">
        <v>50</v>
      </c>
      <c r="E2877" s="88"/>
    </row>
    <row r="2878" spans="1:5" x14ac:dyDescent="0.2">
      <c r="A2878" s="79" t="s">
        <v>5024</v>
      </c>
      <c r="B2878" s="79" t="s">
        <v>5025</v>
      </c>
      <c r="C2878" s="79">
        <v>0</v>
      </c>
      <c r="D2878" s="79">
        <v>0</v>
      </c>
      <c r="E2878" s="88"/>
    </row>
    <row r="2879" spans="1:5" x14ac:dyDescent="0.2">
      <c r="A2879" s="79" t="s">
        <v>5026</v>
      </c>
      <c r="B2879" s="79" t="s">
        <v>5027</v>
      </c>
      <c r="C2879" s="79">
        <v>35</v>
      </c>
      <c r="D2879" s="79">
        <v>10</v>
      </c>
      <c r="E2879" s="88"/>
    </row>
    <row r="2880" spans="1:5" x14ac:dyDescent="0.2">
      <c r="A2880" s="79" t="s">
        <v>5028</v>
      </c>
      <c r="B2880" s="79" t="s">
        <v>5029</v>
      </c>
      <c r="C2880" s="79">
        <v>24</v>
      </c>
      <c r="D2880" s="79">
        <v>10</v>
      </c>
      <c r="E2880" s="88"/>
    </row>
    <row r="2881" spans="1:5" x14ac:dyDescent="0.2">
      <c r="A2881" s="79" t="s">
        <v>5030</v>
      </c>
      <c r="B2881" s="79" t="s">
        <v>5031</v>
      </c>
      <c r="C2881" s="79">
        <v>34</v>
      </c>
      <c r="D2881" s="79">
        <v>10</v>
      </c>
      <c r="E2881" s="88"/>
    </row>
    <row r="2882" spans="1:5" x14ac:dyDescent="0.2">
      <c r="A2882" s="79" t="s">
        <v>5032</v>
      </c>
      <c r="B2882" s="79" t="s">
        <v>5033</v>
      </c>
      <c r="C2882" s="79">
        <v>38</v>
      </c>
      <c r="D2882" s="79">
        <v>10</v>
      </c>
      <c r="E2882" s="88"/>
    </row>
    <row r="2883" spans="1:5" x14ac:dyDescent="0.2">
      <c r="A2883" s="79" t="s">
        <v>5034</v>
      </c>
      <c r="B2883" s="79" t="s">
        <v>5035</v>
      </c>
      <c r="C2883" s="79">
        <v>34</v>
      </c>
      <c r="D2883" s="79">
        <v>10</v>
      </c>
      <c r="E2883" s="88"/>
    </row>
    <row r="2884" spans="1:5" x14ac:dyDescent="0.2">
      <c r="A2884" s="79" t="s">
        <v>5036</v>
      </c>
      <c r="B2884" s="79" t="s">
        <v>5037</v>
      </c>
      <c r="C2884" s="79">
        <v>21</v>
      </c>
      <c r="D2884" s="79">
        <v>10</v>
      </c>
      <c r="E2884" s="88"/>
    </row>
    <row r="2885" spans="1:5" x14ac:dyDescent="0.2">
      <c r="A2885" s="79" t="s">
        <v>5038</v>
      </c>
      <c r="B2885" s="79" t="s">
        <v>5039</v>
      </c>
      <c r="C2885" s="79">
        <v>14</v>
      </c>
      <c r="D2885" s="79">
        <v>10</v>
      </c>
      <c r="E2885" s="88"/>
    </row>
    <row r="2886" spans="1:5" x14ac:dyDescent="0.2">
      <c r="A2886" s="79" t="s">
        <v>5040</v>
      </c>
      <c r="B2886" s="79" t="s">
        <v>5041</v>
      </c>
      <c r="C2886" s="79">
        <v>14</v>
      </c>
      <c r="D2886" s="79">
        <v>10</v>
      </c>
      <c r="E2886" s="88"/>
    </row>
    <row r="2887" spans="1:5" x14ac:dyDescent="0.2">
      <c r="A2887" s="79" t="s">
        <v>5042</v>
      </c>
      <c r="B2887" s="79" t="s">
        <v>5043</v>
      </c>
      <c r="C2887" s="79">
        <v>26</v>
      </c>
      <c r="D2887" s="79">
        <v>10</v>
      </c>
      <c r="E2887" s="88"/>
    </row>
    <row r="2888" spans="1:5" x14ac:dyDescent="0.2">
      <c r="A2888" s="79" t="s">
        <v>5044</v>
      </c>
      <c r="B2888" s="79" t="s">
        <v>5045</v>
      </c>
      <c r="C2888" s="79">
        <v>19</v>
      </c>
      <c r="D2888" s="79">
        <v>10</v>
      </c>
      <c r="E2888" s="88"/>
    </row>
    <row r="2889" spans="1:5" x14ac:dyDescent="0.2">
      <c r="A2889" s="79" t="s">
        <v>5046</v>
      </c>
      <c r="B2889" s="79" t="s">
        <v>5047</v>
      </c>
      <c r="C2889" s="79">
        <v>20</v>
      </c>
      <c r="D2889" s="79">
        <v>10</v>
      </c>
      <c r="E2889" s="88"/>
    </row>
    <row r="2890" spans="1:5" x14ac:dyDescent="0.2">
      <c r="A2890" s="79" t="s">
        <v>5048</v>
      </c>
      <c r="B2890" s="79" t="s">
        <v>5049</v>
      </c>
      <c r="C2890" s="79">
        <v>30</v>
      </c>
      <c r="D2890" s="79">
        <v>10</v>
      </c>
      <c r="E2890" s="88"/>
    </row>
    <row r="2891" spans="1:5" x14ac:dyDescent="0.2">
      <c r="A2891" s="79" t="s">
        <v>5050</v>
      </c>
      <c r="B2891" s="79" t="s">
        <v>5051</v>
      </c>
      <c r="C2891" s="79">
        <v>22</v>
      </c>
      <c r="D2891" s="79">
        <v>10</v>
      </c>
      <c r="E2891" s="88"/>
    </row>
    <row r="2892" spans="1:5" x14ac:dyDescent="0.2">
      <c r="A2892" s="79" t="s">
        <v>5052</v>
      </c>
      <c r="B2892" s="79" t="s">
        <v>5053</v>
      </c>
      <c r="C2892" s="79">
        <v>26</v>
      </c>
      <c r="D2892" s="79">
        <v>10</v>
      </c>
      <c r="E2892" s="88"/>
    </row>
    <row r="2893" spans="1:5" x14ac:dyDescent="0.2">
      <c r="A2893" s="79" t="s">
        <v>5054</v>
      </c>
      <c r="B2893" s="79" t="s">
        <v>5055</v>
      </c>
      <c r="C2893" s="79">
        <v>24</v>
      </c>
      <c r="D2893" s="79">
        <v>10</v>
      </c>
      <c r="E2893" s="88"/>
    </row>
    <row r="2894" spans="1:5" x14ac:dyDescent="0.2">
      <c r="A2894" s="79" t="s">
        <v>5056</v>
      </c>
      <c r="B2894" s="79" t="s">
        <v>5057</v>
      </c>
      <c r="C2894" s="79">
        <v>132</v>
      </c>
      <c r="D2894" s="79">
        <v>30</v>
      </c>
      <c r="E2894" s="88"/>
    </row>
    <row r="2895" spans="1:5" x14ac:dyDescent="0.2">
      <c r="A2895" s="79" t="s">
        <v>5058</v>
      </c>
      <c r="B2895" s="79" t="s">
        <v>5059</v>
      </c>
      <c r="C2895" s="79">
        <v>109</v>
      </c>
      <c r="D2895" s="79">
        <v>30</v>
      </c>
      <c r="E2895" s="88"/>
    </row>
    <row r="2896" spans="1:5" x14ac:dyDescent="0.2">
      <c r="A2896" s="79" t="s">
        <v>5060</v>
      </c>
      <c r="B2896" s="79" t="s">
        <v>5061</v>
      </c>
      <c r="C2896" s="79">
        <v>41</v>
      </c>
      <c r="D2896" s="79">
        <v>30</v>
      </c>
      <c r="E2896" s="88"/>
    </row>
    <row r="2897" spans="1:5" x14ac:dyDescent="0.2">
      <c r="A2897" s="79" t="s">
        <v>5062</v>
      </c>
      <c r="B2897" s="79" t="s">
        <v>5063</v>
      </c>
      <c r="C2897" s="79">
        <v>52</v>
      </c>
      <c r="D2897" s="79">
        <v>30</v>
      </c>
      <c r="E2897" s="88"/>
    </row>
    <row r="2898" spans="1:5" x14ac:dyDescent="0.2">
      <c r="A2898" s="79" t="s">
        <v>5064</v>
      </c>
      <c r="B2898" s="79" t="s">
        <v>5065</v>
      </c>
      <c r="C2898" s="79">
        <v>99</v>
      </c>
      <c r="D2898" s="79">
        <v>30</v>
      </c>
      <c r="E2898" s="88"/>
    </row>
    <row r="2899" spans="1:5" x14ac:dyDescent="0.2">
      <c r="A2899" s="79" t="s">
        <v>5066</v>
      </c>
      <c r="B2899" s="79" t="s">
        <v>5067</v>
      </c>
      <c r="C2899" s="79">
        <v>61</v>
      </c>
      <c r="D2899" s="79">
        <v>30</v>
      </c>
      <c r="E2899" s="88"/>
    </row>
    <row r="2900" spans="1:5" x14ac:dyDescent="0.2">
      <c r="A2900" s="79" t="s">
        <v>5068</v>
      </c>
      <c r="B2900" s="79" t="s">
        <v>5069</v>
      </c>
      <c r="C2900" s="79">
        <v>71</v>
      </c>
      <c r="D2900" s="79">
        <v>30</v>
      </c>
      <c r="E2900" s="88"/>
    </row>
    <row r="2901" spans="1:5" x14ac:dyDescent="0.2">
      <c r="A2901" s="79" t="s">
        <v>5070</v>
      </c>
      <c r="B2901" s="79" t="s">
        <v>5071</v>
      </c>
      <c r="C2901" s="79">
        <v>51</v>
      </c>
      <c r="D2901" s="79">
        <v>30</v>
      </c>
      <c r="E2901" s="88"/>
    </row>
    <row r="2902" spans="1:5" x14ac:dyDescent="0.2">
      <c r="A2902" s="79" t="s">
        <v>5072</v>
      </c>
      <c r="B2902" s="79" t="s">
        <v>5073</v>
      </c>
      <c r="C2902" s="79">
        <v>66</v>
      </c>
      <c r="D2902" s="79">
        <v>30</v>
      </c>
      <c r="E2902" s="88"/>
    </row>
    <row r="2903" spans="1:5" x14ac:dyDescent="0.2">
      <c r="A2903" s="79" t="s">
        <v>5074</v>
      </c>
      <c r="B2903" s="79" t="s">
        <v>5075</v>
      </c>
      <c r="C2903" s="79">
        <v>38</v>
      </c>
      <c r="D2903" s="79">
        <v>30</v>
      </c>
      <c r="E2903" s="88"/>
    </row>
    <row r="2904" spans="1:5" x14ac:dyDescent="0.2">
      <c r="A2904" s="79" t="s">
        <v>5076</v>
      </c>
      <c r="B2904" s="79" t="s">
        <v>5077</v>
      </c>
      <c r="C2904" s="79">
        <v>44</v>
      </c>
      <c r="D2904" s="79">
        <v>20</v>
      </c>
      <c r="E2904" s="88"/>
    </row>
    <row r="2905" spans="1:5" x14ac:dyDescent="0.2">
      <c r="A2905" s="79" t="s">
        <v>5078</v>
      </c>
      <c r="B2905" s="79" t="s">
        <v>5079</v>
      </c>
      <c r="C2905" s="79">
        <v>110</v>
      </c>
      <c r="D2905" s="79">
        <v>20</v>
      </c>
      <c r="E2905" s="88"/>
    </row>
    <row r="2906" spans="1:5" x14ac:dyDescent="0.2">
      <c r="A2906" s="79" t="s">
        <v>5080</v>
      </c>
      <c r="B2906" s="79" t="s">
        <v>5081</v>
      </c>
      <c r="C2906" s="79">
        <v>36</v>
      </c>
      <c r="D2906" s="79">
        <v>20</v>
      </c>
      <c r="E2906" s="88"/>
    </row>
    <row r="2907" spans="1:5" x14ac:dyDescent="0.2">
      <c r="A2907" s="79" t="s">
        <v>5082</v>
      </c>
      <c r="B2907" s="79" t="s">
        <v>3044</v>
      </c>
      <c r="C2907" s="79">
        <v>52</v>
      </c>
      <c r="D2907" s="79">
        <v>20</v>
      </c>
      <c r="E2907" s="88"/>
    </row>
    <row r="2908" spans="1:5" x14ac:dyDescent="0.2">
      <c r="A2908" s="79" t="s">
        <v>5083</v>
      </c>
      <c r="B2908" s="79" t="s">
        <v>5084</v>
      </c>
      <c r="C2908" s="79">
        <v>38</v>
      </c>
      <c r="D2908" s="79">
        <v>30</v>
      </c>
      <c r="E2908" s="88"/>
    </row>
    <row r="2909" spans="1:5" x14ac:dyDescent="0.2">
      <c r="A2909" s="79" t="s">
        <v>5085</v>
      </c>
      <c r="B2909" s="79" t="s">
        <v>5086</v>
      </c>
      <c r="C2909" s="79">
        <v>40</v>
      </c>
      <c r="D2909" s="79">
        <v>30</v>
      </c>
      <c r="E2909" s="88"/>
    </row>
    <row r="2910" spans="1:5" x14ac:dyDescent="0.2">
      <c r="A2910" s="79" t="s">
        <v>5087</v>
      </c>
      <c r="B2910" s="79" t="s">
        <v>5088</v>
      </c>
      <c r="C2910" s="79">
        <v>76</v>
      </c>
      <c r="D2910" s="79">
        <v>30</v>
      </c>
      <c r="E2910" s="88"/>
    </row>
    <row r="2911" spans="1:5" x14ac:dyDescent="0.2">
      <c r="A2911" s="79" t="s">
        <v>5089</v>
      </c>
      <c r="B2911" s="79" t="s">
        <v>5090</v>
      </c>
      <c r="C2911" s="79">
        <v>76</v>
      </c>
      <c r="D2911" s="79">
        <v>30</v>
      </c>
      <c r="E2911" s="88"/>
    </row>
    <row r="2912" spans="1:5" x14ac:dyDescent="0.2">
      <c r="A2912" s="79" t="s">
        <v>5091</v>
      </c>
      <c r="B2912" s="79" t="s">
        <v>5092</v>
      </c>
      <c r="C2912" s="79">
        <v>55</v>
      </c>
      <c r="D2912" s="79">
        <v>30</v>
      </c>
      <c r="E2912" s="88"/>
    </row>
    <row r="2913" spans="1:5" x14ac:dyDescent="0.2">
      <c r="A2913" s="79" t="s">
        <v>5093</v>
      </c>
      <c r="B2913" s="79" t="s">
        <v>5094</v>
      </c>
      <c r="C2913" s="79">
        <v>31</v>
      </c>
      <c r="D2913" s="79">
        <v>30</v>
      </c>
      <c r="E2913" s="88"/>
    </row>
    <row r="2914" spans="1:5" x14ac:dyDescent="0.2">
      <c r="A2914" s="79" t="s">
        <v>5095</v>
      </c>
      <c r="B2914" s="79" t="s">
        <v>5096</v>
      </c>
      <c r="C2914" s="79">
        <v>66</v>
      </c>
      <c r="D2914" s="79">
        <v>30</v>
      </c>
      <c r="E2914" s="88"/>
    </row>
    <row r="2915" spans="1:5" x14ac:dyDescent="0.2">
      <c r="A2915" s="79" t="s">
        <v>5097</v>
      </c>
      <c r="B2915" s="79" t="s">
        <v>5098</v>
      </c>
      <c r="C2915" s="79">
        <v>47</v>
      </c>
      <c r="D2915" s="79">
        <v>30</v>
      </c>
      <c r="E2915" s="88"/>
    </row>
    <row r="2916" spans="1:5" x14ac:dyDescent="0.2">
      <c r="A2916" s="79" t="s">
        <v>5099</v>
      </c>
      <c r="B2916" s="79" t="s">
        <v>5100</v>
      </c>
      <c r="C2916" s="79">
        <v>60</v>
      </c>
      <c r="D2916" s="79">
        <v>30</v>
      </c>
      <c r="E2916" s="88"/>
    </row>
    <row r="2917" spans="1:5" x14ac:dyDescent="0.2">
      <c r="A2917" s="79" t="s">
        <v>5101</v>
      </c>
      <c r="B2917" s="79" t="s">
        <v>5102</v>
      </c>
      <c r="C2917" s="79">
        <v>41</v>
      </c>
      <c r="D2917" s="79">
        <v>30</v>
      </c>
      <c r="E2917" s="88"/>
    </row>
    <row r="2918" spans="1:5" x14ac:dyDescent="0.2">
      <c r="A2918" s="79" t="s">
        <v>5103</v>
      </c>
      <c r="B2918" s="79" t="s">
        <v>5104</v>
      </c>
      <c r="C2918" s="79">
        <v>98</v>
      </c>
      <c r="D2918" s="79">
        <v>30</v>
      </c>
      <c r="E2918" s="88"/>
    </row>
    <row r="2919" spans="1:5" x14ac:dyDescent="0.2">
      <c r="A2919" s="79" t="s">
        <v>5105</v>
      </c>
      <c r="B2919" s="79" t="s">
        <v>5106</v>
      </c>
      <c r="C2919" s="79">
        <v>55</v>
      </c>
      <c r="D2919" s="79">
        <v>20</v>
      </c>
      <c r="E2919" s="88"/>
    </row>
    <row r="2920" spans="1:5" x14ac:dyDescent="0.2">
      <c r="A2920" s="79" t="s">
        <v>5107</v>
      </c>
      <c r="B2920" s="79" t="s">
        <v>5108</v>
      </c>
      <c r="C2920" s="79">
        <v>24</v>
      </c>
      <c r="D2920" s="79">
        <v>20</v>
      </c>
      <c r="E2920" s="88"/>
    </row>
    <row r="2921" spans="1:5" x14ac:dyDescent="0.2">
      <c r="A2921" s="79" t="s">
        <v>5109</v>
      </c>
      <c r="B2921" s="79" t="s">
        <v>5110</v>
      </c>
      <c r="C2921" s="79">
        <v>66</v>
      </c>
      <c r="D2921" s="79">
        <v>20</v>
      </c>
      <c r="E2921" s="88"/>
    </row>
    <row r="2922" spans="1:5" x14ac:dyDescent="0.2">
      <c r="A2922" s="79" t="s">
        <v>5111</v>
      </c>
      <c r="B2922" s="79" t="s">
        <v>5112</v>
      </c>
      <c r="C2922" s="79">
        <v>54</v>
      </c>
      <c r="D2922" s="79">
        <v>20</v>
      </c>
      <c r="E2922" s="88"/>
    </row>
    <row r="2923" spans="1:5" x14ac:dyDescent="0.2">
      <c r="A2923" s="79" t="s">
        <v>5113</v>
      </c>
      <c r="B2923" s="79" t="s">
        <v>5114</v>
      </c>
      <c r="C2923" s="79">
        <v>112</v>
      </c>
      <c r="D2923" s="79">
        <v>20</v>
      </c>
      <c r="E2923" s="88"/>
    </row>
    <row r="2924" spans="1:5" x14ac:dyDescent="0.2">
      <c r="A2924" s="79" t="s">
        <v>5115</v>
      </c>
      <c r="B2924" s="79" t="s">
        <v>5116</v>
      </c>
      <c r="C2924" s="79">
        <v>54</v>
      </c>
      <c r="D2924" s="79">
        <v>20</v>
      </c>
      <c r="E2924" s="88"/>
    </row>
    <row r="2925" spans="1:5" x14ac:dyDescent="0.2">
      <c r="A2925" s="79" t="s">
        <v>5117</v>
      </c>
      <c r="B2925" s="79" t="s">
        <v>5118</v>
      </c>
      <c r="C2925" s="79">
        <v>52</v>
      </c>
      <c r="D2925" s="79">
        <v>20</v>
      </c>
      <c r="E2925" s="88"/>
    </row>
    <row r="2926" spans="1:5" x14ac:dyDescent="0.2">
      <c r="A2926" s="79" t="s">
        <v>5119</v>
      </c>
      <c r="B2926" s="79" t="s">
        <v>5120</v>
      </c>
      <c r="C2926" s="79">
        <v>65</v>
      </c>
      <c r="D2926" s="79">
        <v>30</v>
      </c>
      <c r="E2926" s="88"/>
    </row>
    <row r="2927" spans="1:5" x14ac:dyDescent="0.2">
      <c r="A2927" s="79" t="s">
        <v>5121</v>
      </c>
      <c r="B2927" s="79" t="s">
        <v>5122</v>
      </c>
      <c r="C2927" s="79">
        <v>76</v>
      </c>
      <c r="D2927" s="79">
        <v>30</v>
      </c>
      <c r="E2927" s="88"/>
    </row>
    <row r="2928" spans="1:5" x14ac:dyDescent="0.2">
      <c r="A2928" s="79" t="s">
        <v>5123</v>
      </c>
      <c r="B2928" s="79" t="s">
        <v>5124</v>
      </c>
      <c r="C2928" s="79">
        <v>59</v>
      </c>
      <c r="D2928" s="79">
        <v>30</v>
      </c>
      <c r="E2928" s="88"/>
    </row>
    <row r="2929" spans="1:5" x14ac:dyDescent="0.2">
      <c r="A2929" s="79" t="s">
        <v>5125</v>
      </c>
      <c r="B2929" s="79" t="s">
        <v>5126</v>
      </c>
      <c r="C2929" s="79">
        <v>66</v>
      </c>
      <c r="D2929" s="79">
        <v>30</v>
      </c>
      <c r="E2929" s="88"/>
    </row>
    <row r="2930" spans="1:5" x14ac:dyDescent="0.2">
      <c r="A2930" s="79" t="s">
        <v>5127</v>
      </c>
      <c r="B2930" s="79" t="s">
        <v>5128</v>
      </c>
      <c r="C2930" s="79">
        <v>48</v>
      </c>
      <c r="D2930" s="79">
        <v>30</v>
      </c>
      <c r="E2930" s="88"/>
    </row>
    <row r="2931" spans="1:5" x14ac:dyDescent="0.2">
      <c r="A2931" s="79" t="s">
        <v>5129</v>
      </c>
      <c r="B2931" s="79" t="s">
        <v>5130</v>
      </c>
      <c r="C2931" s="79">
        <v>31</v>
      </c>
      <c r="D2931" s="79">
        <v>30</v>
      </c>
      <c r="E2931" s="88"/>
    </row>
    <row r="2932" spans="1:5" x14ac:dyDescent="0.2">
      <c r="A2932" s="79" t="s">
        <v>5131</v>
      </c>
      <c r="B2932" s="79" t="s">
        <v>5132</v>
      </c>
      <c r="C2932" s="79">
        <v>89</v>
      </c>
      <c r="D2932" s="79">
        <v>30</v>
      </c>
      <c r="E2932" s="88"/>
    </row>
    <row r="2933" spans="1:5" x14ac:dyDescent="0.2">
      <c r="A2933" s="79" t="s">
        <v>5133</v>
      </c>
      <c r="B2933" s="79" t="s">
        <v>5134</v>
      </c>
      <c r="C2933" s="79">
        <v>44</v>
      </c>
      <c r="D2933" s="79">
        <v>30</v>
      </c>
      <c r="E2933" s="88"/>
    </row>
    <row r="2934" spans="1:5" x14ac:dyDescent="0.2">
      <c r="A2934" s="79" t="s">
        <v>5135</v>
      </c>
      <c r="B2934" s="79" t="s">
        <v>5136</v>
      </c>
      <c r="C2934" s="79">
        <v>73</v>
      </c>
      <c r="D2934" s="79">
        <v>30</v>
      </c>
      <c r="E2934" s="88"/>
    </row>
    <row r="2935" spans="1:5" x14ac:dyDescent="0.2">
      <c r="A2935" s="79" t="s">
        <v>5137</v>
      </c>
      <c r="B2935" s="79" t="s">
        <v>5138</v>
      </c>
      <c r="C2935" s="79">
        <v>62</v>
      </c>
      <c r="D2935" s="79">
        <v>20</v>
      </c>
      <c r="E2935" s="88"/>
    </row>
    <row r="2936" spans="1:5" x14ac:dyDescent="0.2">
      <c r="A2936" s="79" t="s">
        <v>5139</v>
      </c>
      <c r="B2936" s="79" t="s">
        <v>5140</v>
      </c>
      <c r="C2936" s="79">
        <v>41</v>
      </c>
      <c r="D2936" s="79">
        <v>20</v>
      </c>
      <c r="E2936" s="88"/>
    </row>
    <row r="2937" spans="1:5" x14ac:dyDescent="0.2">
      <c r="A2937" s="79" t="s">
        <v>5141</v>
      </c>
      <c r="B2937" s="79" t="s">
        <v>5142</v>
      </c>
      <c r="C2937" s="79">
        <v>21</v>
      </c>
      <c r="D2937" s="79">
        <v>20</v>
      </c>
      <c r="E2937" s="88"/>
    </row>
    <row r="2938" spans="1:5" x14ac:dyDescent="0.2">
      <c r="A2938" s="79" t="s">
        <v>5143</v>
      </c>
      <c r="B2938" s="79" t="s">
        <v>5144</v>
      </c>
      <c r="C2938" s="79">
        <v>41</v>
      </c>
      <c r="D2938" s="79">
        <v>20</v>
      </c>
      <c r="E2938" s="88"/>
    </row>
    <row r="2939" spans="1:5" x14ac:dyDescent="0.2">
      <c r="A2939" s="79" t="s">
        <v>5145</v>
      </c>
      <c r="B2939" s="79" t="s">
        <v>5146</v>
      </c>
      <c r="C2939" s="79">
        <v>57</v>
      </c>
      <c r="D2939" s="79">
        <v>20</v>
      </c>
      <c r="E2939" s="88"/>
    </row>
    <row r="2940" spans="1:5" x14ac:dyDescent="0.2">
      <c r="A2940" s="79" t="s">
        <v>5147</v>
      </c>
      <c r="B2940" s="79" t="s">
        <v>5148</v>
      </c>
      <c r="C2940" s="79">
        <v>40</v>
      </c>
      <c r="D2940" s="79">
        <v>15</v>
      </c>
      <c r="E2940" s="88"/>
    </row>
    <row r="2941" spans="1:5" x14ac:dyDescent="0.2">
      <c r="A2941" s="79" t="s">
        <v>5149</v>
      </c>
      <c r="B2941" s="79" t="s">
        <v>5150</v>
      </c>
      <c r="C2941" s="79">
        <v>60</v>
      </c>
      <c r="D2941" s="79">
        <v>15</v>
      </c>
      <c r="E2941" s="88"/>
    </row>
    <row r="2942" spans="1:5" x14ac:dyDescent="0.2">
      <c r="A2942" s="79" t="s">
        <v>5151</v>
      </c>
      <c r="B2942" s="79" t="s">
        <v>5152</v>
      </c>
      <c r="C2942" s="79">
        <v>59</v>
      </c>
      <c r="D2942" s="79">
        <v>30</v>
      </c>
      <c r="E2942" s="88"/>
    </row>
    <row r="2943" spans="1:5" x14ac:dyDescent="0.2">
      <c r="A2943" s="79" t="s">
        <v>5153</v>
      </c>
      <c r="B2943" s="79" t="s">
        <v>5154</v>
      </c>
      <c r="C2943" s="79">
        <v>34</v>
      </c>
      <c r="D2943" s="79">
        <v>30</v>
      </c>
      <c r="E2943" s="88"/>
    </row>
    <row r="2944" spans="1:5" x14ac:dyDescent="0.2">
      <c r="A2944" s="79" t="s">
        <v>5155</v>
      </c>
      <c r="B2944" s="79" t="s">
        <v>5156</v>
      </c>
      <c r="C2944" s="79">
        <v>74</v>
      </c>
      <c r="D2944" s="79">
        <v>30</v>
      </c>
      <c r="E2944" s="88"/>
    </row>
    <row r="2945" spans="1:5" x14ac:dyDescent="0.2">
      <c r="A2945" s="79" t="s">
        <v>5157</v>
      </c>
      <c r="B2945" s="79" t="s">
        <v>5158</v>
      </c>
      <c r="C2945" s="79">
        <v>62</v>
      </c>
      <c r="D2945" s="79">
        <v>30</v>
      </c>
      <c r="E2945" s="88"/>
    </row>
    <row r="2946" spans="1:5" x14ac:dyDescent="0.2">
      <c r="A2946" s="79" t="s">
        <v>5159</v>
      </c>
      <c r="B2946" s="79" t="s">
        <v>5160</v>
      </c>
      <c r="C2946" s="79">
        <v>27</v>
      </c>
      <c r="D2946" s="79">
        <v>30</v>
      </c>
      <c r="E2946" s="88"/>
    </row>
    <row r="2947" spans="1:5" x14ac:dyDescent="0.2">
      <c r="A2947" s="79" t="s">
        <v>5161</v>
      </c>
      <c r="B2947" s="79" t="s">
        <v>5162</v>
      </c>
      <c r="C2947" s="79">
        <v>37</v>
      </c>
      <c r="D2947" s="79">
        <v>30</v>
      </c>
      <c r="E2947" s="88"/>
    </row>
    <row r="2948" spans="1:5" x14ac:dyDescent="0.2">
      <c r="A2948" s="79" t="s">
        <v>5163</v>
      </c>
      <c r="B2948" s="79" t="s">
        <v>5164</v>
      </c>
      <c r="C2948" s="79">
        <v>58</v>
      </c>
      <c r="D2948" s="79">
        <v>30</v>
      </c>
      <c r="E2948" s="88"/>
    </row>
    <row r="2949" spans="1:5" x14ac:dyDescent="0.2">
      <c r="A2949" s="79" t="s">
        <v>5165</v>
      </c>
      <c r="B2949" s="79" t="s">
        <v>5166</v>
      </c>
      <c r="C2949" s="79">
        <v>73</v>
      </c>
      <c r="D2949" s="79">
        <v>30</v>
      </c>
      <c r="E2949" s="88"/>
    </row>
    <row r="2950" spans="1:5" x14ac:dyDescent="0.2">
      <c r="A2950" s="79" t="s">
        <v>5167</v>
      </c>
      <c r="B2950" s="79" t="s">
        <v>5168</v>
      </c>
      <c r="C2950" s="79">
        <v>71</v>
      </c>
      <c r="D2950" s="79">
        <v>30</v>
      </c>
      <c r="E2950" s="88"/>
    </row>
    <row r="2951" spans="1:5" x14ac:dyDescent="0.2">
      <c r="A2951" s="79" t="s">
        <v>5169</v>
      </c>
      <c r="B2951" s="79" t="s">
        <v>5170</v>
      </c>
      <c r="C2951" s="79">
        <v>46</v>
      </c>
      <c r="D2951" s="79">
        <v>30</v>
      </c>
      <c r="E2951" s="88"/>
    </row>
    <row r="2952" spans="1:5" x14ac:dyDescent="0.2">
      <c r="A2952" s="79" t="s">
        <v>5171</v>
      </c>
      <c r="B2952" s="79" t="s">
        <v>5172</v>
      </c>
      <c r="C2952" s="79">
        <v>47</v>
      </c>
      <c r="D2952" s="79">
        <v>30</v>
      </c>
      <c r="E2952" s="88"/>
    </row>
    <row r="2953" spans="1:5" x14ac:dyDescent="0.2">
      <c r="A2953" s="79" t="s">
        <v>5173</v>
      </c>
      <c r="B2953" s="79" t="s">
        <v>5174</v>
      </c>
      <c r="C2953" s="79">
        <v>29</v>
      </c>
      <c r="D2953" s="79">
        <v>20</v>
      </c>
      <c r="E2953" s="88"/>
    </row>
    <row r="2954" spans="1:5" x14ac:dyDescent="0.2">
      <c r="A2954" s="79" t="s">
        <v>5175</v>
      </c>
      <c r="B2954" s="79" t="s">
        <v>5176</v>
      </c>
      <c r="C2954" s="79">
        <v>40</v>
      </c>
      <c r="D2954" s="79">
        <v>30</v>
      </c>
      <c r="E2954" s="88"/>
    </row>
    <row r="2955" spans="1:5" x14ac:dyDescent="0.2">
      <c r="A2955" s="79" t="s">
        <v>5177</v>
      </c>
      <c r="B2955" s="79" t="s">
        <v>5178</v>
      </c>
      <c r="C2955" s="79">
        <v>38</v>
      </c>
      <c r="D2955" s="79">
        <v>30</v>
      </c>
      <c r="E2955" s="88"/>
    </row>
    <row r="2956" spans="1:5" x14ac:dyDescent="0.2">
      <c r="A2956" s="79" t="s">
        <v>5179</v>
      </c>
      <c r="B2956" s="79" t="s">
        <v>5180</v>
      </c>
      <c r="C2956" s="79">
        <v>73</v>
      </c>
      <c r="D2956" s="79">
        <v>20</v>
      </c>
      <c r="E2956" s="88"/>
    </row>
    <row r="2957" spans="1:5" x14ac:dyDescent="0.2">
      <c r="A2957" s="79" t="s">
        <v>5181</v>
      </c>
      <c r="B2957" s="79" t="s">
        <v>5182</v>
      </c>
      <c r="C2957" s="79">
        <v>19</v>
      </c>
      <c r="D2957" s="79">
        <v>3</v>
      </c>
      <c r="E2957" s="88"/>
    </row>
    <row r="2958" spans="1:5" x14ac:dyDescent="0.2">
      <c r="A2958" s="79" t="s">
        <v>5183</v>
      </c>
      <c r="B2958" s="79" t="s">
        <v>3049</v>
      </c>
      <c r="C2958" s="79">
        <v>16</v>
      </c>
      <c r="D2958" s="79">
        <v>0</v>
      </c>
      <c r="E2958" s="88"/>
    </row>
    <row r="2959" spans="1:5" x14ac:dyDescent="0.2">
      <c r="A2959" s="79" t="s">
        <v>5184</v>
      </c>
      <c r="B2959" s="79" t="s">
        <v>5185</v>
      </c>
      <c r="C2959" s="79">
        <v>14</v>
      </c>
      <c r="D2959" s="79">
        <v>0</v>
      </c>
      <c r="E2959" s="88"/>
    </row>
    <row r="2960" spans="1:5" x14ac:dyDescent="0.2">
      <c r="A2960" s="79" t="s">
        <v>5186</v>
      </c>
      <c r="B2960" s="79" t="s">
        <v>5187</v>
      </c>
      <c r="C2960" s="79">
        <v>31</v>
      </c>
      <c r="D2960" s="79">
        <v>10</v>
      </c>
      <c r="E2960" s="88"/>
    </row>
    <row r="2961" spans="1:5" x14ac:dyDescent="0.2">
      <c r="A2961" s="79" t="s">
        <v>5188</v>
      </c>
      <c r="B2961" s="79" t="s">
        <v>3486</v>
      </c>
      <c r="C2961" s="79">
        <v>9</v>
      </c>
      <c r="D2961" s="79">
        <v>5</v>
      </c>
      <c r="E2961" s="88"/>
    </row>
    <row r="2962" spans="1:5" x14ac:dyDescent="0.2">
      <c r="A2962" s="79" t="s">
        <v>5189</v>
      </c>
      <c r="B2962" s="79" t="s">
        <v>5190</v>
      </c>
      <c r="C2962" s="79">
        <v>33</v>
      </c>
      <c r="D2962" s="79">
        <v>10</v>
      </c>
      <c r="E2962" s="88"/>
    </row>
    <row r="2963" spans="1:5" x14ac:dyDescent="0.2">
      <c r="A2963" s="79" t="s">
        <v>5191</v>
      </c>
      <c r="B2963" s="79" t="s">
        <v>5192</v>
      </c>
      <c r="C2963" s="79">
        <v>12</v>
      </c>
      <c r="D2963" s="79">
        <v>10</v>
      </c>
      <c r="E2963" s="88"/>
    </row>
    <row r="2964" spans="1:5" x14ac:dyDescent="0.2">
      <c r="A2964" s="79" t="s">
        <v>5193</v>
      </c>
      <c r="B2964" s="79" t="s">
        <v>5194</v>
      </c>
      <c r="C2964" s="79">
        <v>42</v>
      </c>
      <c r="D2964" s="79">
        <v>10</v>
      </c>
      <c r="E2964" s="88"/>
    </row>
    <row r="2965" spans="1:5" x14ac:dyDescent="0.2">
      <c r="A2965" s="79" t="s">
        <v>5195</v>
      </c>
      <c r="B2965" s="79" t="s">
        <v>5196</v>
      </c>
      <c r="C2965" s="79">
        <v>32</v>
      </c>
      <c r="D2965" s="79">
        <v>10</v>
      </c>
      <c r="E2965" s="88"/>
    </row>
    <row r="2966" spans="1:5" x14ac:dyDescent="0.2">
      <c r="A2966" s="79" t="s">
        <v>5197</v>
      </c>
      <c r="B2966" s="79" t="s">
        <v>3369</v>
      </c>
      <c r="C2966" s="79">
        <v>13</v>
      </c>
      <c r="D2966" s="79">
        <v>5</v>
      </c>
      <c r="E2966" s="88"/>
    </row>
    <row r="2967" spans="1:5" x14ac:dyDescent="0.2">
      <c r="A2967" s="79" t="s">
        <v>5198</v>
      </c>
      <c r="B2967" s="79" t="s">
        <v>5199</v>
      </c>
      <c r="C2967" s="79">
        <v>17</v>
      </c>
      <c r="D2967" s="79">
        <v>1</v>
      </c>
      <c r="E2967" s="88"/>
    </row>
    <row r="2968" spans="1:5" x14ac:dyDescent="0.2">
      <c r="A2968" s="79" t="s">
        <v>5200</v>
      </c>
      <c r="B2968" s="79" t="s">
        <v>5201</v>
      </c>
      <c r="C2968" s="79">
        <v>14</v>
      </c>
      <c r="D2968" s="79">
        <v>0</v>
      </c>
      <c r="E2968" s="88"/>
    </row>
    <row r="2969" spans="1:5" x14ac:dyDescent="0.2">
      <c r="A2969" s="79" t="s">
        <v>5202</v>
      </c>
      <c r="B2969" s="79" t="s">
        <v>5203</v>
      </c>
      <c r="C2969" s="79">
        <v>5500</v>
      </c>
      <c r="D2969" s="79">
        <v>2000</v>
      </c>
      <c r="E2969" s="88"/>
    </row>
    <row r="2970" spans="1:5" x14ac:dyDescent="0.2">
      <c r="A2970" s="79" t="s">
        <v>5204</v>
      </c>
      <c r="B2970" s="79" t="s">
        <v>3048</v>
      </c>
      <c r="C2970" s="79">
        <v>2500</v>
      </c>
      <c r="D2970" s="79">
        <v>2000</v>
      </c>
      <c r="E2970" s="88"/>
    </row>
    <row r="2971" spans="1:5" x14ac:dyDescent="0.2">
      <c r="A2971" s="79" t="s">
        <v>5205</v>
      </c>
      <c r="B2971" s="79" t="s">
        <v>3047</v>
      </c>
      <c r="C2971" s="79">
        <v>6000</v>
      </c>
      <c r="D2971" s="79">
        <v>1000</v>
      </c>
      <c r="E2971" s="88"/>
    </row>
    <row r="2972" spans="1:5" x14ac:dyDescent="0.2">
      <c r="A2972" s="79" t="s">
        <v>9008</v>
      </c>
      <c r="B2972" s="79" t="s">
        <v>9009</v>
      </c>
      <c r="C2972" s="79">
        <v>42</v>
      </c>
      <c r="D2972" s="79">
        <v>30</v>
      </c>
      <c r="E2972" s="88"/>
    </row>
    <row r="2973" spans="1:5" x14ac:dyDescent="0.2">
      <c r="A2973" s="79" t="s">
        <v>5206</v>
      </c>
      <c r="B2973" s="79" t="s">
        <v>9010</v>
      </c>
      <c r="C2973" s="79">
        <v>104</v>
      </c>
      <c r="D2973" s="79">
        <v>50</v>
      </c>
      <c r="E2973" s="88"/>
    </row>
    <row r="2974" spans="1:5" x14ac:dyDescent="0.2">
      <c r="A2974" s="79" t="s">
        <v>5207</v>
      </c>
      <c r="B2974" s="79" t="s">
        <v>5208</v>
      </c>
      <c r="C2974" s="79">
        <v>132</v>
      </c>
      <c r="D2974" s="79">
        <v>50</v>
      </c>
      <c r="E2974" s="88"/>
    </row>
    <row r="2975" spans="1:5" x14ac:dyDescent="0.2">
      <c r="A2975" s="79" t="s">
        <v>5209</v>
      </c>
      <c r="B2975" s="79" t="s">
        <v>3350</v>
      </c>
      <c r="C2975" s="79">
        <v>29</v>
      </c>
      <c r="D2975" s="79">
        <v>20</v>
      </c>
      <c r="E2975" s="88"/>
    </row>
    <row r="2976" spans="1:5" x14ac:dyDescent="0.2">
      <c r="A2976" s="79" t="s">
        <v>5210</v>
      </c>
      <c r="B2976" s="79" t="s">
        <v>3351</v>
      </c>
      <c r="C2976" s="79">
        <v>53</v>
      </c>
      <c r="D2976" s="79">
        <v>20</v>
      </c>
      <c r="E2976" s="88"/>
    </row>
    <row r="2977" spans="1:5" x14ac:dyDescent="0.2">
      <c r="A2977" s="79" t="s">
        <v>5211</v>
      </c>
      <c r="B2977" s="79" t="s">
        <v>3352</v>
      </c>
      <c r="C2977" s="79">
        <v>24</v>
      </c>
      <c r="D2977" s="79">
        <v>20</v>
      </c>
      <c r="E2977" s="88"/>
    </row>
    <row r="2978" spans="1:5" x14ac:dyDescent="0.2">
      <c r="A2978" s="79" t="s">
        <v>5212</v>
      </c>
      <c r="B2978" s="79" t="s">
        <v>3353</v>
      </c>
      <c r="C2978" s="79">
        <v>64</v>
      </c>
      <c r="D2978" s="79">
        <v>20</v>
      </c>
      <c r="E2978" s="88"/>
    </row>
    <row r="2979" spans="1:5" x14ac:dyDescent="0.2">
      <c r="A2979" s="79" t="s">
        <v>9011</v>
      </c>
      <c r="B2979" s="79" t="s">
        <v>9012</v>
      </c>
      <c r="C2979" s="79">
        <v>466</v>
      </c>
      <c r="D2979" s="79">
        <v>190</v>
      </c>
      <c r="E2979" s="88"/>
    </row>
    <row r="2980" spans="1:5" x14ac:dyDescent="0.2">
      <c r="A2980" s="79" t="s">
        <v>5213</v>
      </c>
      <c r="B2980" s="79" t="s">
        <v>9013</v>
      </c>
      <c r="C2980" s="79">
        <v>122</v>
      </c>
      <c r="D2980" s="79">
        <v>50</v>
      </c>
      <c r="E2980" s="88"/>
    </row>
    <row r="2981" spans="1:5" x14ac:dyDescent="0.2">
      <c r="A2981" s="79" t="s">
        <v>5214</v>
      </c>
      <c r="B2981" s="79" t="s">
        <v>5215</v>
      </c>
      <c r="C2981" s="79">
        <v>235</v>
      </c>
      <c r="D2981" s="79">
        <v>100</v>
      </c>
      <c r="E2981" s="88"/>
    </row>
    <row r="2982" spans="1:5" x14ac:dyDescent="0.2">
      <c r="A2982" s="79" t="s">
        <v>9014</v>
      </c>
      <c r="B2982" s="79" t="s">
        <v>5216</v>
      </c>
      <c r="C2982" s="79">
        <v>245</v>
      </c>
      <c r="D2982" s="79">
        <v>180</v>
      </c>
      <c r="E2982" s="88"/>
    </row>
    <row r="2983" spans="1:5" x14ac:dyDescent="0.2">
      <c r="A2983" s="79" t="s">
        <v>5217</v>
      </c>
      <c r="B2983" s="79" t="s">
        <v>9015</v>
      </c>
      <c r="C2983" s="79">
        <v>161</v>
      </c>
      <c r="D2983" s="79">
        <v>60</v>
      </c>
      <c r="E2983" s="88"/>
    </row>
    <row r="2984" spans="1:5" x14ac:dyDescent="0.2">
      <c r="A2984" s="79" t="s">
        <v>5218</v>
      </c>
      <c r="B2984" s="79" t="s">
        <v>9016</v>
      </c>
      <c r="C2984" s="79">
        <v>287</v>
      </c>
      <c r="D2984" s="79">
        <v>50</v>
      </c>
      <c r="E2984" s="88"/>
    </row>
    <row r="2985" spans="1:5" x14ac:dyDescent="0.2">
      <c r="A2985" s="79" t="s">
        <v>9017</v>
      </c>
      <c r="B2985" s="79" t="s">
        <v>5219</v>
      </c>
      <c r="C2985" s="79">
        <v>457</v>
      </c>
      <c r="D2985" s="79">
        <v>270</v>
      </c>
      <c r="E2985" s="88"/>
    </row>
    <row r="2986" spans="1:5" x14ac:dyDescent="0.2">
      <c r="A2986" s="79" t="s">
        <v>9018</v>
      </c>
      <c r="B2986" s="79" t="s">
        <v>5220</v>
      </c>
      <c r="C2986" s="79">
        <v>183</v>
      </c>
      <c r="D2986" s="79">
        <v>50</v>
      </c>
      <c r="E2986" s="88"/>
    </row>
    <row r="2987" spans="1:5" x14ac:dyDescent="0.2">
      <c r="A2987" s="79" t="s">
        <v>9019</v>
      </c>
      <c r="B2987" s="79" t="s">
        <v>5221</v>
      </c>
      <c r="C2987" s="79">
        <v>387</v>
      </c>
      <c r="D2987" s="79">
        <v>150</v>
      </c>
      <c r="E2987" s="88"/>
    </row>
    <row r="2988" spans="1:5" x14ac:dyDescent="0.2">
      <c r="A2988" s="79" t="s">
        <v>9020</v>
      </c>
      <c r="B2988" s="79" t="s">
        <v>9021</v>
      </c>
      <c r="C2988" s="79">
        <v>88</v>
      </c>
      <c r="D2988" s="79">
        <v>40</v>
      </c>
      <c r="E2988" s="88"/>
    </row>
    <row r="2989" spans="1:5" x14ac:dyDescent="0.2">
      <c r="A2989" s="79" t="s">
        <v>9022</v>
      </c>
      <c r="B2989" s="79" t="s">
        <v>5222</v>
      </c>
      <c r="C2989" s="79">
        <v>172</v>
      </c>
      <c r="D2989" s="79">
        <v>20</v>
      </c>
      <c r="E2989" s="88"/>
    </row>
    <row r="2990" spans="1:5" x14ac:dyDescent="0.2">
      <c r="A2990" s="79" t="s">
        <v>5223</v>
      </c>
      <c r="B2990" s="79" t="s">
        <v>9023</v>
      </c>
      <c r="C2990" s="79">
        <v>149</v>
      </c>
      <c r="D2990" s="79">
        <v>50</v>
      </c>
      <c r="E2990" s="88"/>
    </row>
    <row r="2991" spans="1:5" x14ac:dyDescent="0.2">
      <c r="A2991" s="79" t="s">
        <v>5224</v>
      </c>
      <c r="B2991" s="79" t="s">
        <v>5225</v>
      </c>
      <c r="C2991" s="79">
        <v>148</v>
      </c>
      <c r="D2991" s="79">
        <v>30</v>
      </c>
      <c r="E2991" s="88"/>
    </row>
    <row r="2992" spans="1:5" x14ac:dyDescent="0.2">
      <c r="A2992" s="79" t="s">
        <v>5226</v>
      </c>
      <c r="B2992" s="79" t="s">
        <v>9024</v>
      </c>
      <c r="C2992" s="79">
        <v>152</v>
      </c>
      <c r="D2992" s="79">
        <v>10</v>
      </c>
      <c r="E2992" s="88"/>
    </row>
    <row r="2993" spans="1:5" x14ac:dyDescent="0.2">
      <c r="A2993" s="79" t="s">
        <v>5227</v>
      </c>
      <c r="B2993" s="79" t="s">
        <v>9025</v>
      </c>
      <c r="C2993" s="79">
        <v>183</v>
      </c>
      <c r="D2993" s="79">
        <v>60</v>
      </c>
      <c r="E2993" s="88"/>
    </row>
    <row r="2994" spans="1:5" x14ac:dyDescent="0.2">
      <c r="A2994" s="79" t="s">
        <v>5228</v>
      </c>
      <c r="B2994" s="79" t="s">
        <v>5229</v>
      </c>
      <c r="C2994" s="79">
        <v>271</v>
      </c>
      <c r="D2994" s="79">
        <v>150</v>
      </c>
      <c r="E2994" s="88"/>
    </row>
    <row r="2995" spans="1:5" x14ac:dyDescent="0.2">
      <c r="A2995" s="79" t="s">
        <v>5230</v>
      </c>
      <c r="B2995" s="79" t="s">
        <v>9026</v>
      </c>
      <c r="C2995" s="79">
        <v>329</v>
      </c>
      <c r="D2995" s="79">
        <v>190</v>
      </c>
      <c r="E2995" s="88"/>
    </row>
    <row r="2996" spans="1:5" x14ac:dyDescent="0.2">
      <c r="A2996" s="79" t="s">
        <v>5231</v>
      </c>
      <c r="B2996" s="79" t="s">
        <v>9027</v>
      </c>
      <c r="C2996" s="79">
        <v>170</v>
      </c>
      <c r="D2996" s="79">
        <v>130</v>
      </c>
      <c r="E2996" s="88"/>
    </row>
    <row r="2997" spans="1:5" x14ac:dyDescent="0.2">
      <c r="A2997" s="79" t="s">
        <v>9028</v>
      </c>
      <c r="B2997" s="79" t="s">
        <v>9029</v>
      </c>
      <c r="C2997" s="79">
        <v>0</v>
      </c>
      <c r="D2997" s="79">
        <v>0</v>
      </c>
      <c r="E2997" s="88"/>
    </row>
    <row r="2998" spans="1:5" x14ac:dyDescent="0.2">
      <c r="A2998" s="79" t="s">
        <v>9030</v>
      </c>
      <c r="B2998" s="79" t="s">
        <v>3636</v>
      </c>
      <c r="C2998" s="79">
        <v>54</v>
      </c>
      <c r="D2998" s="79">
        <v>6</v>
      </c>
      <c r="E2998" s="88"/>
    </row>
    <row r="2999" spans="1:5" x14ac:dyDescent="0.2">
      <c r="A2999" s="79" t="s">
        <v>9031</v>
      </c>
      <c r="B2999" s="79" t="s">
        <v>9032</v>
      </c>
      <c r="C2999" s="79">
        <v>2</v>
      </c>
      <c r="D2999" s="79">
        <v>1</v>
      </c>
      <c r="E2999" s="88"/>
    </row>
    <row r="3000" spans="1:5" x14ac:dyDescent="0.2">
      <c r="A3000" s="79" t="s">
        <v>9033</v>
      </c>
      <c r="B3000" s="79" t="s">
        <v>9034</v>
      </c>
      <c r="C3000" s="79">
        <v>2</v>
      </c>
      <c r="D3000" s="79">
        <v>1</v>
      </c>
      <c r="E3000" s="88"/>
    </row>
    <row r="3001" spans="1:5" x14ac:dyDescent="0.2">
      <c r="A3001" s="79" t="s">
        <v>9035</v>
      </c>
      <c r="B3001" s="79" t="s">
        <v>9036</v>
      </c>
      <c r="C3001" s="79">
        <v>2</v>
      </c>
      <c r="D3001" s="79">
        <v>1</v>
      </c>
      <c r="E3001" s="88"/>
    </row>
    <row r="3002" spans="1:5" x14ac:dyDescent="0.2">
      <c r="A3002" s="79" t="s">
        <v>9037</v>
      </c>
      <c r="B3002" s="79" t="s">
        <v>9038</v>
      </c>
      <c r="C3002" s="79">
        <v>3</v>
      </c>
      <c r="D3002" s="79">
        <v>1</v>
      </c>
      <c r="E3002" s="88"/>
    </row>
    <row r="3003" spans="1:5" x14ac:dyDescent="0.2">
      <c r="A3003" s="79" t="s">
        <v>9039</v>
      </c>
      <c r="B3003" s="79" t="s">
        <v>9040</v>
      </c>
      <c r="C3003" s="79">
        <v>3</v>
      </c>
      <c r="D3003" s="79">
        <v>2</v>
      </c>
      <c r="E3003" s="88"/>
    </row>
    <row r="3004" spans="1:5" x14ac:dyDescent="0.2">
      <c r="A3004" s="79" t="s">
        <v>9041</v>
      </c>
      <c r="B3004" s="79" t="s">
        <v>9042</v>
      </c>
      <c r="C3004" s="79">
        <v>2</v>
      </c>
      <c r="D3004" s="79">
        <v>1</v>
      </c>
      <c r="E3004" s="88"/>
    </row>
    <row r="3005" spans="1:5" x14ac:dyDescent="0.2">
      <c r="A3005" s="79" t="s">
        <v>9043</v>
      </c>
      <c r="B3005" s="79" t="s">
        <v>9044</v>
      </c>
      <c r="C3005" s="79">
        <v>2</v>
      </c>
      <c r="D3005" s="79">
        <v>1</v>
      </c>
      <c r="E3005" s="88"/>
    </row>
    <row r="3006" spans="1:5" x14ac:dyDescent="0.2">
      <c r="A3006" s="79" t="s">
        <v>9045</v>
      </c>
      <c r="B3006" s="79" t="s">
        <v>9046</v>
      </c>
      <c r="C3006" s="79">
        <v>4</v>
      </c>
      <c r="D3006" s="79">
        <v>3</v>
      </c>
      <c r="E3006" s="88"/>
    </row>
    <row r="3007" spans="1:5" x14ac:dyDescent="0.2">
      <c r="A3007" s="79" t="s">
        <v>9047</v>
      </c>
      <c r="B3007" s="79" t="s">
        <v>9048</v>
      </c>
      <c r="C3007" s="79">
        <v>2</v>
      </c>
      <c r="D3007" s="79">
        <v>1</v>
      </c>
      <c r="E3007" s="88"/>
    </row>
    <row r="3008" spans="1:5" x14ac:dyDescent="0.2">
      <c r="A3008" s="79" t="s">
        <v>9049</v>
      </c>
      <c r="B3008" s="79" t="s">
        <v>9050</v>
      </c>
      <c r="C3008" s="79">
        <v>2</v>
      </c>
      <c r="D3008" s="79">
        <v>1</v>
      </c>
      <c r="E3008" s="88"/>
    </row>
    <row r="3009" spans="1:5" x14ac:dyDescent="0.2">
      <c r="A3009" s="79" t="s">
        <v>9051</v>
      </c>
      <c r="B3009" s="79" t="s">
        <v>9052</v>
      </c>
      <c r="C3009" s="79">
        <v>2</v>
      </c>
      <c r="D3009" s="79">
        <v>1</v>
      </c>
      <c r="E3009" s="88"/>
    </row>
    <row r="3010" spans="1:5" x14ac:dyDescent="0.2">
      <c r="A3010" s="79" t="s">
        <v>9053</v>
      </c>
      <c r="B3010" s="79" t="s">
        <v>9054</v>
      </c>
      <c r="C3010" s="79">
        <v>4</v>
      </c>
      <c r="D3010" s="79">
        <v>1</v>
      </c>
      <c r="E3010" s="88"/>
    </row>
    <row r="3011" spans="1:5" x14ac:dyDescent="0.2">
      <c r="A3011" s="79" t="s">
        <v>9055</v>
      </c>
      <c r="B3011" s="79" t="s">
        <v>9056</v>
      </c>
      <c r="C3011" s="79">
        <v>4</v>
      </c>
      <c r="D3011" s="79">
        <v>2</v>
      </c>
      <c r="E3011" s="88"/>
    </row>
    <row r="3012" spans="1:5" x14ac:dyDescent="0.2">
      <c r="A3012" s="79" t="s">
        <v>9057</v>
      </c>
      <c r="B3012" s="79" t="s">
        <v>9058</v>
      </c>
      <c r="C3012" s="79">
        <v>4</v>
      </c>
      <c r="D3012" s="79">
        <v>2</v>
      </c>
      <c r="E3012" s="88"/>
    </row>
    <row r="3013" spans="1:5" x14ac:dyDescent="0.2">
      <c r="A3013" s="79" t="s">
        <v>9059</v>
      </c>
      <c r="B3013" s="79" t="s">
        <v>9060</v>
      </c>
      <c r="C3013" s="79">
        <v>2</v>
      </c>
      <c r="D3013" s="79">
        <v>1</v>
      </c>
      <c r="E3013" s="88"/>
    </row>
    <row r="3014" spans="1:5" x14ac:dyDescent="0.2">
      <c r="A3014" s="79" t="s">
        <v>9061</v>
      </c>
      <c r="B3014" s="79" t="s">
        <v>9062</v>
      </c>
      <c r="C3014" s="79">
        <v>2</v>
      </c>
      <c r="D3014" s="79">
        <v>1</v>
      </c>
      <c r="E3014" s="88"/>
    </row>
    <row r="3015" spans="1:5" x14ac:dyDescent="0.2">
      <c r="A3015" s="79" t="s">
        <v>9063</v>
      </c>
      <c r="B3015" s="79" t="s">
        <v>9064</v>
      </c>
      <c r="C3015" s="79">
        <v>3</v>
      </c>
      <c r="D3015" s="79">
        <v>5</v>
      </c>
      <c r="E3015" s="88"/>
    </row>
    <row r="3016" spans="1:5" x14ac:dyDescent="0.2">
      <c r="A3016" s="79" t="s">
        <v>9065</v>
      </c>
      <c r="B3016" s="79" t="s">
        <v>9066</v>
      </c>
      <c r="C3016" s="79">
        <v>2</v>
      </c>
      <c r="D3016" s="79">
        <v>1</v>
      </c>
      <c r="E3016" s="88"/>
    </row>
    <row r="3017" spans="1:5" x14ac:dyDescent="0.2">
      <c r="A3017" s="79" t="s">
        <v>9067</v>
      </c>
      <c r="B3017" s="79" t="s">
        <v>9068</v>
      </c>
      <c r="C3017" s="79">
        <v>3</v>
      </c>
      <c r="D3017" s="79">
        <v>2</v>
      </c>
      <c r="E3017" s="88"/>
    </row>
    <row r="3018" spans="1:5" x14ac:dyDescent="0.2">
      <c r="A3018" s="79" t="s">
        <v>9069</v>
      </c>
      <c r="B3018" s="79" t="s">
        <v>9070</v>
      </c>
      <c r="C3018" s="79">
        <v>2</v>
      </c>
      <c r="D3018" s="79">
        <v>0</v>
      </c>
      <c r="E3018" s="88"/>
    </row>
    <row r="3019" spans="1:5" x14ac:dyDescent="0.2">
      <c r="A3019" s="79" t="s">
        <v>9071</v>
      </c>
      <c r="B3019" s="79" t="s">
        <v>9072</v>
      </c>
      <c r="C3019" s="79">
        <v>3</v>
      </c>
      <c r="D3019" s="79">
        <v>2</v>
      </c>
      <c r="E3019" s="88"/>
    </row>
    <row r="3020" spans="1:5" x14ac:dyDescent="0.2">
      <c r="A3020" s="79" t="s">
        <v>9073</v>
      </c>
      <c r="B3020" s="79" t="s">
        <v>9074</v>
      </c>
      <c r="C3020" s="79">
        <v>3</v>
      </c>
      <c r="D3020" s="79">
        <v>2</v>
      </c>
      <c r="E3020" s="88"/>
    </row>
    <row r="3021" spans="1:5" x14ac:dyDescent="0.2">
      <c r="A3021" s="79" t="s">
        <v>9075</v>
      </c>
      <c r="B3021" s="79" t="s">
        <v>9076</v>
      </c>
      <c r="C3021" s="79">
        <v>3</v>
      </c>
      <c r="D3021" s="79">
        <v>1</v>
      </c>
      <c r="E3021" s="88"/>
    </row>
    <row r="3022" spans="1:5" x14ac:dyDescent="0.2">
      <c r="A3022" s="79" t="s">
        <v>9077</v>
      </c>
      <c r="B3022" s="79" t="s">
        <v>9078</v>
      </c>
      <c r="C3022" s="79">
        <v>2</v>
      </c>
      <c r="D3022" s="79">
        <v>1</v>
      </c>
      <c r="E3022" s="88"/>
    </row>
    <row r="3023" spans="1:5" x14ac:dyDescent="0.2">
      <c r="A3023" s="79" t="s">
        <v>9079</v>
      </c>
      <c r="B3023" s="79" t="s">
        <v>9080</v>
      </c>
      <c r="C3023" s="79">
        <v>3</v>
      </c>
      <c r="D3023" s="79">
        <v>2</v>
      </c>
      <c r="E3023" s="88"/>
    </row>
    <row r="3024" spans="1:5" x14ac:dyDescent="0.2">
      <c r="A3024" s="79" t="s">
        <v>9081</v>
      </c>
      <c r="B3024" s="79" t="s">
        <v>9082</v>
      </c>
      <c r="C3024" s="79">
        <v>2</v>
      </c>
      <c r="D3024" s="79">
        <v>1</v>
      </c>
      <c r="E3024" s="88"/>
    </row>
    <row r="3025" spans="1:5" x14ac:dyDescent="0.2">
      <c r="A3025" s="79" t="s">
        <v>9083</v>
      </c>
      <c r="B3025" s="79" t="s">
        <v>9084</v>
      </c>
      <c r="C3025" s="79">
        <v>2</v>
      </c>
      <c r="D3025" s="79">
        <v>1</v>
      </c>
      <c r="E3025" s="88"/>
    </row>
    <row r="3026" spans="1:5" x14ac:dyDescent="0.2">
      <c r="A3026" s="79" t="s">
        <v>5232</v>
      </c>
      <c r="B3026" s="79" t="s">
        <v>9085</v>
      </c>
      <c r="C3026" s="79">
        <v>232</v>
      </c>
      <c r="D3026" s="79">
        <v>130</v>
      </c>
      <c r="E3026" s="88"/>
    </row>
    <row r="3027" spans="1:5" x14ac:dyDescent="0.2">
      <c r="A3027" s="79" t="s">
        <v>9086</v>
      </c>
      <c r="B3027" s="79" t="s">
        <v>9087</v>
      </c>
      <c r="C3027" s="79">
        <v>1</v>
      </c>
      <c r="D3027" s="79">
        <v>2</v>
      </c>
      <c r="E3027" s="88"/>
    </row>
    <row r="3028" spans="1:5" x14ac:dyDescent="0.2">
      <c r="A3028" s="79" t="s">
        <v>9088</v>
      </c>
      <c r="B3028" s="79" t="s">
        <v>9089</v>
      </c>
      <c r="C3028" s="79">
        <v>2</v>
      </c>
      <c r="D3028" s="79">
        <v>1</v>
      </c>
      <c r="E3028" s="88"/>
    </row>
    <row r="3029" spans="1:5" x14ac:dyDescent="0.2">
      <c r="A3029" s="79" t="s">
        <v>9090</v>
      </c>
      <c r="B3029" s="79" t="s">
        <v>9091</v>
      </c>
      <c r="C3029" s="79">
        <v>3</v>
      </c>
      <c r="D3029" s="79">
        <v>0</v>
      </c>
      <c r="E3029" s="88"/>
    </row>
    <row r="3030" spans="1:5" x14ac:dyDescent="0.2">
      <c r="A3030" s="79" t="s">
        <v>9092</v>
      </c>
      <c r="B3030" s="79" t="s">
        <v>9093</v>
      </c>
      <c r="C3030" s="79">
        <v>3</v>
      </c>
      <c r="D3030" s="79">
        <v>0</v>
      </c>
      <c r="E3030" s="88"/>
    </row>
    <row r="3031" spans="1:5" x14ac:dyDescent="0.2">
      <c r="A3031" s="79" t="s">
        <v>9094</v>
      </c>
      <c r="B3031" s="79" t="s">
        <v>9095</v>
      </c>
      <c r="C3031" s="79">
        <v>2</v>
      </c>
      <c r="D3031" s="79">
        <v>0</v>
      </c>
      <c r="E3031" s="88"/>
    </row>
    <row r="3032" spans="1:5" x14ac:dyDescent="0.2">
      <c r="A3032" s="79" t="s">
        <v>9096</v>
      </c>
      <c r="B3032" s="79" t="s">
        <v>9097</v>
      </c>
      <c r="C3032" s="79">
        <v>5</v>
      </c>
      <c r="D3032" s="79">
        <v>0</v>
      </c>
      <c r="E3032" s="88"/>
    </row>
    <row r="3033" spans="1:5" x14ac:dyDescent="0.2">
      <c r="A3033" s="79" t="s">
        <v>3179</v>
      </c>
      <c r="B3033" s="79" t="s">
        <v>9098</v>
      </c>
      <c r="C3033" s="79">
        <v>46</v>
      </c>
      <c r="D3033" s="79">
        <v>25</v>
      </c>
      <c r="E3033" s="88"/>
    </row>
    <row r="3034" spans="1:5" x14ac:dyDescent="0.2">
      <c r="A3034" s="79" t="s">
        <v>3180</v>
      </c>
      <c r="B3034" s="79" t="s">
        <v>9099</v>
      </c>
      <c r="C3034" s="79">
        <v>21</v>
      </c>
      <c r="D3034" s="79">
        <v>30</v>
      </c>
      <c r="E3034" s="88"/>
    </row>
    <row r="3035" spans="1:5" x14ac:dyDescent="0.2">
      <c r="A3035" s="79" t="s">
        <v>3181</v>
      </c>
      <c r="B3035" s="79" t="s">
        <v>9100</v>
      </c>
      <c r="C3035" s="79">
        <v>44</v>
      </c>
      <c r="D3035" s="79">
        <v>30</v>
      </c>
      <c r="E3035" s="88"/>
    </row>
    <row r="3036" spans="1:5" x14ac:dyDescent="0.2">
      <c r="A3036" s="79" t="s">
        <v>3182</v>
      </c>
      <c r="B3036" s="79" t="s">
        <v>9101</v>
      </c>
      <c r="C3036" s="79">
        <v>42</v>
      </c>
      <c r="D3036" s="79">
        <v>25</v>
      </c>
      <c r="E3036" s="88"/>
    </row>
    <row r="3037" spans="1:5" x14ac:dyDescent="0.2">
      <c r="A3037" s="79" t="s">
        <v>9102</v>
      </c>
      <c r="B3037" s="79" t="s">
        <v>9103</v>
      </c>
      <c r="C3037" s="79">
        <v>43</v>
      </c>
      <c r="D3037" s="79">
        <v>20</v>
      </c>
      <c r="E3037" s="88"/>
    </row>
    <row r="3038" spans="1:5" x14ac:dyDescent="0.2">
      <c r="A3038" s="79" t="s">
        <v>9104</v>
      </c>
      <c r="B3038" s="79" t="s">
        <v>9105</v>
      </c>
      <c r="C3038" s="79">
        <v>23</v>
      </c>
      <c r="D3038" s="79">
        <v>6</v>
      </c>
      <c r="E3038" s="88"/>
    </row>
    <row r="3039" spans="1:5" x14ac:dyDescent="0.2">
      <c r="A3039" s="79" t="s">
        <v>3183</v>
      </c>
      <c r="B3039" s="79" t="s">
        <v>9106</v>
      </c>
      <c r="C3039" s="79">
        <v>60</v>
      </c>
      <c r="D3039" s="79">
        <v>35</v>
      </c>
      <c r="E3039" s="88"/>
    </row>
    <row r="3040" spans="1:5" x14ac:dyDescent="0.2">
      <c r="A3040" s="79" t="s">
        <v>3184</v>
      </c>
      <c r="B3040" s="79" t="s">
        <v>9107</v>
      </c>
      <c r="C3040" s="79">
        <v>47</v>
      </c>
      <c r="D3040" s="79">
        <v>25</v>
      </c>
      <c r="E3040" s="88"/>
    </row>
    <row r="3041" spans="1:5" x14ac:dyDescent="0.2">
      <c r="A3041" s="79" t="s">
        <v>3185</v>
      </c>
      <c r="B3041" s="79" t="s">
        <v>9108</v>
      </c>
      <c r="C3041" s="79">
        <v>11</v>
      </c>
      <c r="D3041" s="79">
        <v>15</v>
      </c>
      <c r="E3041" s="88"/>
    </row>
    <row r="3042" spans="1:5" x14ac:dyDescent="0.2">
      <c r="A3042" s="79" t="s">
        <v>3186</v>
      </c>
      <c r="B3042" s="79" t="s">
        <v>9109</v>
      </c>
      <c r="C3042" s="79">
        <v>21</v>
      </c>
      <c r="D3042" s="79">
        <v>30</v>
      </c>
      <c r="E3042" s="88"/>
    </row>
    <row r="3043" spans="1:5" x14ac:dyDescent="0.2">
      <c r="A3043" s="79" t="s">
        <v>3187</v>
      </c>
      <c r="B3043" s="79" t="s">
        <v>9110</v>
      </c>
      <c r="C3043" s="79">
        <v>32</v>
      </c>
      <c r="D3043" s="79">
        <v>25</v>
      </c>
      <c r="E3043" s="88"/>
    </row>
    <row r="3044" spans="1:5" x14ac:dyDescent="0.2">
      <c r="A3044" s="79" t="s">
        <v>3188</v>
      </c>
      <c r="B3044" s="79" t="s">
        <v>9111</v>
      </c>
      <c r="C3044" s="79">
        <v>26</v>
      </c>
      <c r="D3044" s="79">
        <v>10</v>
      </c>
      <c r="E3044" s="88"/>
    </row>
    <row r="3045" spans="1:5" x14ac:dyDescent="0.2">
      <c r="A3045" s="79" t="s">
        <v>3189</v>
      </c>
      <c r="B3045" s="79" t="s">
        <v>9112</v>
      </c>
      <c r="C3045" s="79">
        <v>8</v>
      </c>
      <c r="D3045" s="79">
        <v>7</v>
      </c>
      <c r="E3045" s="88"/>
    </row>
    <row r="3046" spans="1:5" x14ac:dyDescent="0.2">
      <c r="A3046" s="79" t="s">
        <v>3190</v>
      </c>
      <c r="B3046" s="79" t="s">
        <v>9113</v>
      </c>
      <c r="C3046" s="79">
        <v>14</v>
      </c>
      <c r="D3046" s="79">
        <v>5</v>
      </c>
      <c r="E3046" s="88"/>
    </row>
    <row r="3047" spans="1:5" x14ac:dyDescent="0.2">
      <c r="A3047" s="79" t="s">
        <v>3191</v>
      </c>
      <c r="B3047" s="79" t="s">
        <v>9114</v>
      </c>
      <c r="C3047" s="79">
        <v>11</v>
      </c>
      <c r="D3047" s="79">
        <v>5</v>
      </c>
      <c r="E3047" s="88"/>
    </row>
    <row r="3048" spans="1:5" x14ac:dyDescent="0.2">
      <c r="A3048" s="79" t="s">
        <v>3192</v>
      </c>
      <c r="B3048" s="79" t="s">
        <v>9115</v>
      </c>
      <c r="C3048" s="79">
        <v>22</v>
      </c>
      <c r="D3048" s="79">
        <v>8</v>
      </c>
      <c r="E3048" s="88"/>
    </row>
    <row r="3049" spans="1:5" x14ac:dyDescent="0.2">
      <c r="A3049" s="79" t="s">
        <v>3193</v>
      </c>
      <c r="B3049" s="79" t="s">
        <v>9116</v>
      </c>
      <c r="C3049" s="79">
        <v>14</v>
      </c>
      <c r="D3049" s="79">
        <v>5</v>
      </c>
      <c r="E3049" s="88"/>
    </row>
    <row r="3050" spans="1:5" x14ac:dyDescent="0.2">
      <c r="A3050" s="79" t="s">
        <v>3194</v>
      </c>
      <c r="B3050" s="79" t="s">
        <v>9117</v>
      </c>
      <c r="C3050" s="79">
        <v>15</v>
      </c>
      <c r="D3050" s="79">
        <v>10</v>
      </c>
      <c r="E3050" s="88"/>
    </row>
    <row r="3051" spans="1:5" x14ac:dyDescent="0.2">
      <c r="A3051" s="79" t="s">
        <v>3195</v>
      </c>
      <c r="B3051" s="79" t="s">
        <v>9118</v>
      </c>
      <c r="C3051" s="79">
        <v>7</v>
      </c>
      <c r="D3051" s="79">
        <v>5</v>
      </c>
      <c r="E3051" s="88"/>
    </row>
    <row r="3052" spans="1:5" x14ac:dyDescent="0.2">
      <c r="A3052" s="79" t="s">
        <v>3196</v>
      </c>
      <c r="B3052" s="79" t="s">
        <v>9119</v>
      </c>
      <c r="C3052" s="79">
        <v>1</v>
      </c>
      <c r="D3052" s="79">
        <v>0</v>
      </c>
      <c r="E3052" s="88"/>
    </row>
    <row r="3053" spans="1:5" x14ac:dyDescent="0.2">
      <c r="A3053" s="79" t="s">
        <v>3197</v>
      </c>
      <c r="B3053" s="79" t="s">
        <v>9120</v>
      </c>
      <c r="C3053" s="79">
        <v>1</v>
      </c>
      <c r="D3053" s="79">
        <v>0</v>
      </c>
      <c r="E3053" s="88"/>
    </row>
    <row r="3054" spans="1:5" x14ac:dyDescent="0.2">
      <c r="A3054" s="79" t="s">
        <v>3198</v>
      </c>
      <c r="B3054" s="79" t="s">
        <v>9121</v>
      </c>
      <c r="C3054" s="79">
        <v>5</v>
      </c>
      <c r="D3054" s="79">
        <v>1</v>
      </c>
      <c r="E3054" s="88"/>
    </row>
    <row r="3055" spans="1:5" x14ac:dyDescent="0.2">
      <c r="A3055" s="79" t="s">
        <v>3199</v>
      </c>
      <c r="B3055" s="79" t="s">
        <v>9122</v>
      </c>
      <c r="C3055" s="79">
        <v>5</v>
      </c>
      <c r="D3055" s="79">
        <v>1</v>
      </c>
      <c r="E3055" s="88"/>
    </row>
    <row r="3056" spans="1:5" x14ac:dyDescent="0.2">
      <c r="A3056" s="79" t="s">
        <v>3200</v>
      </c>
      <c r="B3056" s="79" t="s">
        <v>9123</v>
      </c>
      <c r="C3056" s="79">
        <v>4</v>
      </c>
      <c r="D3056" s="79">
        <v>10</v>
      </c>
      <c r="E3056" s="88"/>
    </row>
    <row r="3057" spans="1:5" x14ac:dyDescent="0.2">
      <c r="A3057" s="79" t="s">
        <v>3201</v>
      </c>
      <c r="B3057" s="79" t="s">
        <v>9124</v>
      </c>
      <c r="C3057" s="79">
        <v>12</v>
      </c>
      <c r="D3057" s="79">
        <v>15</v>
      </c>
      <c r="E3057" s="88"/>
    </row>
    <row r="3058" spans="1:5" x14ac:dyDescent="0.2">
      <c r="A3058" s="79" t="s">
        <v>3202</v>
      </c>
      <c r="B3058" s="79" t="s">
        <v>9125</v>
      </c>
      <c r="C3058" s="79">
        <v>15</v>
      </c>
      <c r="D3058" s="79">
        <v>10</v>
      </c>
      <c r="E3058" s="88"/>
    </row>
    <row r="3059" spans="1:5" x14ac:dyDescent="0.2">
      <c r="A3059" s="79" t="s">
        <v>3203</v>
      </c>
      <c r="B3059" s="79" t="s">
        <v>9126</v>
      </c>
      <c r="C3059" s="79">
        <v>7</v>
      </c>
      <c r="D3059" s="79">
        <v>6</v>
      </c>
      <c r="E3059" s="88"/>
    </row>
    <row r="3060" spans="1:5" x14ac:dyDescent="0.2">
      <c r="A3060" s="79" t="s">
        <v>3204</v>
      </c>
      <c r="B3060" s="79" t="s">
        <v>9127</v>
      </c>
      <c r="C3060" s="79">
        <v>27</v>
      </c>
      <c r="D3060" s="79">
        <v>12</v>
      </c>
      <c r="E3060" s="88"/>
    </row>
    <row r="3061" spans="1:5" x14ac:dyDescent="0.2">
      <c r="A3061" s="79" t="s">
        <v>3205</v>
      </c>
      <c r="B3061" s="79" t="s">
        <v>9128</v>
      </c>
      <c r="C3061" s="79">
        <v>16</v>
      </c>
      <c r="D3061" s="79">
        <v>3</v>
      </c>
      <c r="E3061" s="88"/>
    </row>
    <row r="3062" spans="1:5" x14ac:dyDescent="0.2">
      <c r="A3062" s="79" t="s">
        <v>3206</v>
      </c>
      <c r="B3062" s="79" t="s">
        <v>9129</v>
      </c>
      <c r="C3062" s="79">
        <v>5</v>
      </c>
      <c r="D3062" s="79">
        <v>5</v>
      </c>
      <c r="E3062" s="88"/>
    </row>
    <row r="3063" spans="1:5" x14ac:dyDescent="0.2">
      <c r="A3063" s="79" t="s">
        <v>3207</v>
      </c>
      <c r="B3063" s="79" t="s">
        <v>9130</v>
      </c>
      <c r="C3063" s="79">
        <v>18</v>
      </c>
      <c r="D3063" s="79">
        <v>3</v>
      </c>
      <c r="E3063" s="88"/>
    </row>
    <row r="3064" spans="1:5" x14ac:dyDescent="0.2">
      <c r="A3064" s="79" t="s">
        <v>3208</v>
      </c>
      <c r="B3064" s="79" t="s">
        <v>9131</v>
      </c>
      <c r="C3064" s="79">
        <v>11</v>
      </c>
      <c r="D3064" s="79">
        <v>5</v>
      </c>
      <c r="E3064" s="88"/>
    </row>
    <row r="3065" spans="1:5" x14ac:dyDescent="0.2">
      <c r="A3065" s="79" t="s">
        <v>3209</v>
      </c>
      <c r="B3065" s="79" t="s">
        <v>9132</v>
      </c>
      <c r="C3065" s="79">
        <v>20</v>
      </c>
      <c r="D3065" s="79">
        <v>7</v>
      </c>
      <c r="E3065" s="88"/>
    </row>
    <row r="3066" spans="1:5" x14ac:dyDescent="0.2">
      <c r="A3066" s="79" t="s">
        <v>3210</v>
      </c>
      <c r="B3066" s="79" t="s">
        <v>9133</v>
      </c>
      <c r="C3066" s="79">
        <v>5</v>
      </c>
      <c r="D3066" s="79">
        <v>3</v>
      </c>
      <c r="E3066" s="88"/>
    </row>
    <row r="3067" spans="1:5" x14ac:dyDescent="0.2">
      <c r="A3067" s="79" t="s">
        <v>3211</v>
      </c>
      <c r="B3067" s="79" t="s">
        <v>9134</v>
      </c>
      <c r="C3067" s="79">
        <v>4</v>
      </c>
      <c r="D3067" s="79">
        <v>3</v>
      </c>
      <c r="E3067" s="88"/>
    </row>
    <row r="3068" spans="1:5" x14ac:dyDescent="0.2">
      <c r="A3068" s="79" t="s">
        <v>3212</v>
      </c>
      <c r="B3068" s="79" t="s">
        <v>9135</v>
      </c>
      <c r="C3068" s="79">
        <v>28</v>
      </c>
      <c r="D3068" s="79">
        <v>20</v>
      </c>
      <c r="E3068" s="88"/>
    </row>
    <row r="3069" spans="1:5" x14ac:dyDescent="0.2">
      <c r="A3069" s="79" t="s">
        <v>3213</v>
      </c>
      <c r="B3069" s="79" t="s">
        <v>9136</v>
      </c>
      <c r="C3069" s="79">
        <v>55</v>
      </c>
      <c r="D3069" s="79">
        <v>25</v>
      </c>
      <c r="E3069" s="88"/>
    </row>
    <row r="3070" spans="1:5" x14ac:dyDescent="0.2">
      <c r="A3070" s="79" t="s">
        <v>3214</v>
      </c>
      <c r="B3070" s="79" t="s">
        <v>9137</v>
      </c>
      <c r="C3070" s="79">
        <v>22</v>
      </c>
      <c r="D3070" s="79">
        <v>15</v>
      </c>
      <c r="E3070" s="88"/>
    </row>
    <row r="3071" spans="1:5" x14ac:dyDescent="0.2">
      <c r="A3071" s="79" t="s">
        <v>3215</v>
      </c>
      <c r="B3071" s="79" t="s">
        <v>9138</v>
      </c>
      <c r="C3071" s="79">
        <v>34</v>
      </c>
      <c r="D3071" s="79">
        <v>22</v>
      </c>
      <c r="E3071" s="88"/>
    </row>
    <row r="3072" spans="1:5" x14ac:dyDescent="0.2">
      <c r="A3072" s="79" t="s">
        <v>3216</v>
      </c>
      <c r="B3072" s="79" t="s">
        <v>9139</v>
      </c>
      <c r="C3072" s="79">
        <v>30</v>
      </c>
      <c r="D3072" s="79">
        <v>18</v>
      </c>
      <c r="E3072" s="88"/>
    </row>
    <row r="3073" spans="1:5" x14ac:dyDescent="0.2">
      <c r="A3073" s="79" t="s">
        <v>3217</v>
      </c>
      <c r="B3073" s="79" t="s">
        <v>9140</v>
      </c>
      <c r="C3073" s="79">
        <v>18</v>
      </c>
      <c r="D3073" s="79">
        <v>10</v>
      </c>
      <c r="E3073" s="88"/>
    </row>
    <row r="3074" spans="1:5" x14ac:dyDescent="0.2">
      <c r="A3074" s="79" t="s">
        <v>3218</v>
      </c>
      <c r="B3074" s="79" t="s">
        <v>9141</v>
      </c>
      <c r="C3074" s="79">
        <v>136</v>
      </c>
      <c r="D3074" s="79">
        <v>30</v>
      </c>
      <c r="E3074" s="88"/>
    </row>
    <row r="3075" spans="1:5" x14ac:dyDescent="0.2">
      <c r="A3075" s="79" t="s">
        <v>3219</v>
      </c>
      <c r="B3075" s="79" t="s">
        <v>9142</v>
      </c>
      <c r="C3075" s="79">
        <v>156</v>
      </c>
      <c r="D3075" s="79">
        <v>200</v>
      </c>
      <c r="E3075" s="88"/>
    </row>
    <row r="3076" spans="1:5" x14ac:dyDescent="0.2">
      <c r="A3076" s="79" t="s">
        <v>3220</v>
      </c>
      <c r="B3076" s="79" t="s">
        <v>9143</v>
      </c>
      <c r="C3076" s="79">
        <v>180</v>
      </c>
      <c r="D3076" s="79">
        <v>150</v>
      </c>
      <c r="E3076" s="88"/>
    </row>
    <row r="3077" spans="1:5" x14ac:dyDescent="0.2">
      <c r="A3077" s="79" t="s">
        <v>3221</v>
      </c>
      <c r="B3077" s="79" t="s">
        <v>9144</v>
      </c>
      <c r="C3077" s="79">
        <v>30</v>
      </c>
      <c r="D3077" s="79">
        <v>10</v>
      </c>
      <c r="E3077" s="88"/>
    </row>
    <row r="3078" spans="1:5" x14ac:dyDescent="0.2">
      <c r="A3078" s="79" t="s">
        <v>3225</v>
      </c>
      <c r="B3078" s="79" t="s">
        <v>9145</v>
      </c>
      <c r="C3078" s="79">
        <v>2</v>
      </c>
      <c r="D3078" s="79">
        <v>0</v>
      </c>
      <c r="E3078" s="88"/>
    </row>
    <row r="3079" spans="1:5" x14ac:dyDescent="0.2">
      <c r="A3079" s="79" t="s">
        <v>3229</v>
      </c>
      <c r="B3079" s="79" t="s">
        <v>9146</v>
      </c>
      <c r="C3079" s="79">
        <v>15</v>
      </c>
      <c r="D3079" s="79">
        <v>0</v>
      </c>
      <c r="E3079" s="88"/>
    </row>
    <row r="3080" spans="1:5" x14ac:dyDescent="0.2">
      <c r="A3080" s="79" t="s">
        <v>3230</v>
      </c>
      <c r="B3080" s="79" t="s">
        <v>9147</v>
      </c>
      <c r="C3080" s="79">
        <v>1</v>
      </c>
      <c r="D3080" s="79">
        <v>0</v>
      </c>
      <c r="E3080" s="88"/>
    </row>
    <row r="3081" spans="1:5" x14ac:dyDescent="0.2">
      <c r="A3081" s="79" t="s">
        <v>3231</v>
      </c>
      <c r="B3081" s="79" t="s">
        <v>9148</v>
      </c>
      <c r="C3081" s="79">
        <v>6</v>
      </c>
      <c r="D3081" s="79">
        <v>0</v>
      </c>
      <c r="E3081" s="88"/>
    </row>
    <row r="3082" spans="1:5" x14ac:dyDescent="0.2">
      <c r="A3082" s="79" t="s">
        <v>3232</v>
      </c>
      <c r="B3082" s="79" t="s">
        <v>9149</v>
      </c>
      <c r="C3082" s="79">
        <v>8</v>
      </c>
      <c r="D3082" s="79">
        <v>0</v>
      </c>
      <c r="E3082" s="88"/>
    </row>
    <row r="3083" spans="1:5" x14ac:dyDescent="0.2">
      <c r="A3083" s="79" t="s">
        <v>3235</v>
      </c>
      <c r="B3083" s="79" t="s">
        <v>9150</v>
      </c>
      <c r="C3083" s="79">
        <v>21</v>
      </c>
      <c r="D3083" s="79">
        <v>12</v>
      </c>
      <c r="E3083" s="88"/>
    </row>
    <row r="3084" spans="1:5" x14ac:dyDescent="0.2">
      <c r="A3084" s="79" t="s">
        <v>3236</v>
      </c>
      <c r="B3084" s="79" t="s">
        <v>9151</v>
      </c>
      <c r="C3084" s="79">
        <v>14</v>
      </c>
      <c r="D3084" s="79">
        <v>10</v>
      </c>
      <c r="E3084" s="88"/>
    </row>
    <row r="3085" spans="1:5" x14ac:dyDescent="0.2">
      <c r="A3085" s="79" t="s">
        <v>3237</v>
      </c>
      <c r="B3085" s="79" t="s">
        <v>9152</v>
      </c>
      <c r="C3085" s="79">
        <v>15</v>
      </c>
      <c r="D3085" s="79">
        <v>7</v>
      </c>
      <c r="E3085" s="88"/>
    </row>
    <row r="3086" spans="1:5" x14ac:dyDescent="0.2">
      <c r="A3086" s="79" t="s">
        <v>3238</v>
      </c>
      <c r="B3086" s="79" t="s">
        <v>9153</v>
      </c>
      <c r="C3086" s="79">
        <v>20</v>
      </c>
      <c r="D3086" s="79">
        <v>10</v>
      </c>
      <c r="E3086" s="88"/>
    </row>
    <row r="3087" spans="1:5" x14ac:dyDescent="0.2">
      <c r="A3087" s="79" t="s">
        <v>3239</v>
      </c>
      <c r="B3087" s="79" t="s">
        <v>9154</v>
      </c>
      <c r="C3087" s="79">
        <v>16</v>
      </c>
      <c r="D3087" s="79">
        <v>10</v>
      </c>
      <c r="E3087" s="88"/>
    </row>
    <row r="3088" spans="1:5" x14ac:dyDescent="0.2">
      <c r="A3088" s="79" t="s">
        <v>3240</v>
      </c>
      <c r="B3088" s="79" t="s">
        <v>9155</v>
      </c>
      <c r="C3088" s="79">
        <v>16</v>
      </c>
      <c r="D3088" s="79">
        <v>8</v>
      </c>
      <c r="E3088" s="88"/>
    </row>
    <row r="3089" spans="1:5" x14ac:dyDescent="0.2">
      <c r="A3089" s="79" t="s">
        <v>3241</v>
      </c>
      <c r="B3089" s="79" t="s">
        <v>9156</v>
      </c>
      <c r="C3089" s="79">
        <v>14</v>
      </c>
      <c r="D3089" s="79">
        <v>5</v>
      </c>
      <c r="E3089" s="88"/>
    </row>
    <row r="3090" spans="1:5" x14ac:dyDescent="0.2">
      <c r="A3090" s="79" t="s">
        <v>3242</v>
      </c>
      <c r="B3090" s="79" t="s">
        <v>9157</v>
      </c>
      <c r="C3090" s="79">
        <v>12</v>
      </c>
      <c r="D3090" s="79">
        <v>5</v>
      </c>
      <c r="E3090" s="88"/>
    </row>
    <row r="3091" spans="1:5" x14ac:dyDescent="0.2">
      <c r="A3091" s="79" t="s">
        <v>3243</v>
      </c>
      <c r="B3091" s="79" t="s">
        <v>9158</v>
      </c>
      <c r="C3091" s="79">
        <v>13</v>
      </c>
      <c r="D3091" s="79">
        <v>5</v>
      </c>
      <c r="E3091" s="88"/>
    </row>
    <row r="3092" spans="1:5" x14ac:dyDescent="0.2">
      <c r="A3092" s="79" t="s">
        <v>3244</v>
      </c>
      <c r="B3092" s="79" t="s">
        <v>9159</v>
      </c>
      <c r="C3092" s="79">
        <v>14</v>
      </c>
      <c r="D3092" s="79">
        <v>7</v>
      </c>
      <c r="E3092" s="88"/>
    </row>
    <row r="3093" spans="1:5" x14ac:dyDescent="0.2">
      <c r="A3093" s="79" t="s">
        <v>3245</v>
      </c>
      <c r="B3093" s="79" t="s">
        <v>9160</v>
      </c>
      <c r="C3093" s="79">
        <v>13</v>
      </c>
      <c r="D3093" s="79">
        <v>6</v>
      </c>
      <c r="E3093" s="88"/>
    </row>
    <row r="3094" spans="1:5" x14ac:dyDescent="0.2">
      <c r="A3094" s="79" t="s">
        <v>3246</v>
      </c>
      <c r="B3094" s="79" t="s">
        <v>9161</v>
      </c>
      <c r="C3094" s="79">
        <v>6</v>
      </c>
      <c r="D3094" s="79">
        <v>3</v>
      </c>
      <c r="E3094" s="88"/>
    </row>
    <row r="3095" spans="1:5" x14ac:dyDescent="0.2">
      <c r="A3095" s="79" t="s">
        <v>3247</v>
      </c>
      <c r="B3095" s="79" t="s">
        <v>9162</v>
      </c>
      <c r="C3095" s="79">
        <v>3</v>
      </c>
      <c r="D3095" s="79">
        <v>2</v>
      </c>
      <c r="E3095" s="88"/>
    </row>
    <row r="3096" spans="1:5" x14ac:dyDescent="0.2">
      <c r="A3096" s="79" t="s">
        <v>3248</v>
      </c>
      <c r="B3096" s="79" t="s">
        <v>9163</v>
      </c>
      <c r="C3096" s="79">
        <v>9</v>
      </c>
      <c r="D3096" s="79">
        <v>3</v>
      </c>
      <c r="E3096" s="88"/>
    </row>
    <row r="3097" spans="1:5" x14ac:dyDescent="0.2">
      <c r="A3097" s="79" t="s">
        <v>3249</v>
      </c>
      <c r="B3097" s="79" t="s">
        <v>9164</v>
      </c>
      <c r="C3097" s="79">
        <v>3</v>
      </c>
      <c r="D3097" s="79">
        <v>2</v>
      </c>
      <c r="E3097" s="88"/>
    </row>
    <row r="3098" spans="1:5" x14ac:dyDescent="0.2">
      <c r="A3098" s="79" t="s">
        <v>3250</v>
      </c>
      <c r="B3098" s="79" t="s">
        <v>9165</v>
      </c>
      <c r="C3098" s="79">
        <v>22</v>
      </c>
      <c r="D3098" s="79">
        <v>10</v>
      </c>
      <c r="E3098" s="88"/>
    </row>
    <row r="3099" spans="1:5" x14ac:dyDescent="0.2">
      <c r="A3099" s="79" t="s">
        <v>3251</v>
      </c>
      <c r="B3099" s="79" t="s">
        <v>9166</v>
      </c>
      <c r="C3099" s="79">
        <v>6</v>
      </c>
      <c r="D3099" s="79">
        <v>4</v>
      </c>
      <c r="E3099" s="88"/>
    </row>
    <row r="3100" spans="1:5" x14ac:dyDescent="0.2">
      <c r="A3100" s="79" t="s">
        <v>3252</v>
      </c>
      <c r="B3100" s="79" t="s">
        <v>9167</v>
      </c>
      <c r="C3100" s="79">
        <v>8</v>
      </c>
      <c r="D3100" s="79">
        <v>7</v>
      </c>
      <c r="E3100" s="88"/>
    </row>
    <row r="3101" spans="1:5" x14ac:dyDescent="0.2">
      <c r="A3101" s="79" t="s">
        <v>3253</v>
      </c>
      <c r="B3101" s="79" t="s">
        <v>9168</v>
      </c>
      <c r="C3101" s="79">
        <v>9</v>
      </c>
      <c r="D3101" s="79">
        <v>7</v>
      </c>
      <c r="E3101" s="88"/>
    </row>
    <row r="3102" spans="1:5" x14ac:dyDescent="0.2">
      <c r="A3102" s="79" t="s">
        <v>3254</v>
      </c>
      <c r="B3102" s="79" t="s">
        <v>9169</v>
      </c>
      <c r="C3102" s="79">
        <v>6</v>
      </c>
      <c r="D3102" s="79">
        <v>3</v>
      </c>
      <c r="E3102" s="88"/>
    </row>
    <row r="3103" spans="1:5" x14ac:dyDescent="0.2">
      <c r="A3103" s="79" t="s">
        <v>3255</v>
      </c>
      <c r="B3103" s="79" t="s">
        <v>9170</v>
      </c>
      <c r="C3103" s="79">
        <v>5</v>
      </c>
      <c r="D3103" s="79">
        <v>3</v>
      </c>
      <c r="E3103" s="88"/>
    </row>
    <row r="3104" spans="1:5" x14ac:dyDescent="0.2">
      <c r="A3104" s="79" t="s">
        <v>3256</v>
      </c>
      <c r="B3104" s="79" t="s">
        <v>5233</v>
      </c>
      <c r="C3104" s="79">
        <v>8</v>
      </c>
      <c r="D3104" s="79">
        <v>3</v>
      </c>
      <c r="E3104" s="88"/>
    </row>
    <row r="3105" spans="1:5" x14ac:dyDescent="0.2">
      <c r="A3105" s="79" t="s">
        <v>3257</v>
      </c>
      <c r="B3105" s="79" t="s">
        <v>9171</v>
      </c>
      <c r="C3105" s="79">
        <v>7</v>
      </c>
      <c r="D3105" s="79">
        <v>3</v>
      </c>
      <c r="E3105" s="88"/>
    </row>
    <row r="3106" spans="1:5" x14ac:dyDescent="0.2">
      <c r="A3106" s="79" t="s">
        <v>3258</v>
      </c>
      <c r="B3106" s="79" t="s">
        <v>9172</v>
      </c>
      <c r="C3106" s="79">
        <v>5</v>
      </c>
      <c r="D3106" s="79">
        <v>2</v>
      </c>
      <c r="E3106" s="88"/>
    </row>
    <row r="3107" spans="1:5" x14ac:dyDescent="0.2">
      <c r="A3107" s="79" t="s">
        <v>3259</v>
      </c>
      <c r="B3107" s="79" t="s">
        <v>9173</v>
      </c>
      <c r="C3107" s="79">
        <v>2</v>
      </c>
      <c r="D3107" s="79">
        <v>2</v>
      </c>
      <c r="E3107" s="88"/>
    </row>
    <row r="3108" spans="1:5" x14ac:dyDescent="0.2">
      <c r="A3108" s="79" t="s">
        <v>3260</v>
      </c>
      <c r="B3108" s="79" t="s">
        <v>9174</v>
      </c>
      <c r="C3108" s="79">
        <v>2</v>
      </c>
      <c r="D3108" s="79">
        <v>2</v>
      </c>
      <c r="E3108" s="88"/>
    </row>
    <row r="3109" spans="1:5" x14ac:dyDescent="0.2">
      <c r="A3109" s="79" t="s">
        <v>5234</v>
      </c>
      <c r="B3109" s="79" t="s">
        <v>5235</v>
      </c>
      <c r="C3109" s="79">
        <v>129</v>
      </c>
      <c r="D3109" s="79">
        <v>50</v>
      </c>
      <c r="E3109" s="88"/>
    </row>
    <row r="3110" spans="1:5" x14ac:dyDescent="0.2">
      <c r="A3110" s="79" t="s">
        <v>5236</v>
      </c>
      <c r="B3110" s="79" t="s">
        <v>9175</v>
      </c>
      <c r="C3110" s="79">
        <v>472</v>
      </c>
      <c r="D3110" s="79">
        <v>0</v>
      </c>
      <c r="E3110" s="88"/>
    </row>
    <row r="3111" spans="1:5" x14ac:dyDescent="0.2">
      <c r="A3111" s="79" t="s">
        <v>9176</v>
      </c>
      <c r="B3111" s="79" t="s">
        <v>9177</v>
      </c>
      <c r="C3111" s="79">
        <v>41</v>
      </c>
      <c r="D3111" s="79">
        <v>30</v>
      </c>
      <c r="E3111" s="88"/>
    </row>
    <row r="3112" spans="1:5" x14ac:dyDescent="0.2">
      <c r="A3112" s="79" t="s">
        <v>9178</v>
      </c>
      <c r="B3112" s="79" t="s">
        <v>5237</v>
      </c>
      <c r="C3112" s="79">
        <v>604</v>
      </c>
      <c r="D3112" s="79">
        <v>200</v>
      </c>
      <c r="E3112" s="88"/>
    </row>
    <row r="3113" spans="1:5" x14ac:dyDescent="0.2">
      <c r="A3113" s="79" t="s">
        <v>9179</v>
      </c>
      <c r="B3113" s="79" t="s">
        <v>5238</v>
      </c>
      <c r="C3113" s="79">
        <v>566</v>
      </c>
      <c r="D3113" s="79">
        <v>200</v>
      </c>
      <c r="E3113" s="88"/>
    </row>
    <row r="3114" spans="1:5" x14ac:dyDescent="0.2">
      <c r="A3114" s="79" t="s">
        <v>9180</v>
      </c>
      <c r="B3114" s="79" t="s">
        <v>5239</v>
      </c>
      <c r="C3114" s="79">
        <v>7</v>
      </c>
      <c r="D3114" s="79">
        <v>3</v>
      </c>
      <c r="E3114" s="88"/>
    </row>
    <row r="3115" spans="1:5" x14ac:dyDescent="0.2">
      <c r="A3115" s="79" t="s">
        <v>5240</v>
      </c>
      <c r="B3115" s="79" t="s">
        <v>9181</v>
      </c>
      <c r="C3115" s="79">
        <v>217</v>
      </c>
      <c r="D3115" s="79">
        <v>0</v>
      </c>
      <c r="E3115" s="88"/>
    </row>
    <row r="3116" spans="1:5" x14ac:dyDescent="0.2">
      <c r="A3116" s="79" t="s">
        <v>9182</v>
      </c>
      <c r="B3116" s="79" t="s">
        <v>9183</v>
      </c>
      <c r="C3116" s="79">
        <v>57</v>
      </c>
      <c r="D3116" s="79">
        <v>20</v>
      </c>
      <c r="E3116" s="88"/>
    </row>
    <row r="3117" spans="1:5" x14ac:dyDescent="0.2">
      <c r="A3117" s="79" t="s">
        <v>9184</v>
      </c>
      <c r="B3117" s="79" t="s">
        <v>5241</v>
      </c>
      <c r="C3117" s="79">
        <v>458</v>
      </c>
      <c r="D3117" s="79">
        <v>100</v>
      </c>
      <c r="E3117" s="88"/>
    </row>
    <row r="3118" spans="1:5" x14ac:dyDescent="0.2">
      <c r="A3118" s="79" t="s">
        <v>9185</v>
      </c>
      <c r="B3118" s="79" t="s">
        <v>5242</v>
      </c>
      <c r="C3118" s="79">
        <v>525</v>
      </c>
      <c r="D3118" s="79">
        <v>100</v>
      </c>
      <c r="E3118" s="88"/>
    </row>
    <row r="3119" spans="1:5" x14ac:dyDescent="0.2">
      <c r="A3119" s="79" t="s">
        <v>9186</v>
      </c>
      <c r="B3119" s="79" t="s">
        <v>5243</v>
      </c>
      <c r="C3119" s="79">
        <v>9</v>
      </c>
      <c r="D3119" s="79">
        <v>3</v>
      </c>
      <c r="E3119" s="88"/>
    </row>
    <row r="3120" spans="1:5" x14ac:dyDescent="0.2">
      <c r="A3120" s="79" t="s">
        <v>5244</v>
      </c>
      <c r="B3120" s="79" t="s">
        <v>9187</v>
      </c>
      <c r="C3120" s="79">
        <v>382</v>
      </c>
      <c r="D3120" s="79">
        <v>0</v>
      </c>
      <c r="E3120" s="88"/>
    </row>
    <row r="3121" spans="1:5" x14ac:dyDescent="0.2">
      <c r="A3121" s="79" t="s">
        <v>9188</v>
      </c>
      <c r="B3121" s="79" t="s">
        <v>9189</v>
      </c>
      <c r="C3121" s="79">
        <v>14</v>
      </c>
      <c r="D3121" s="79">
        <v>10</v>
      </c>
      <c r="E3121" s="88"/>
    </row>
    <row r="3122" spans="1:5" x14ac:dyDescent="0.2">
      <c r="A3122" s="79" t="s">
        <v>9190</v>
      </c>
      <c r="B3122" s="79" t="s">
        <v>9191</v>
      </c>
      <c r="C3122" s="79">
        <v>22</v>
      </c>
      <c r="D3122" s="79">
        <v>30</v>
      </c>
      <c r="E3122" s="88"/>
    </row>
    <row r="3123" spans="1:5" x14ac:dyDescent="0.2">
      <c r="A3123" s="79" t="s">
        <v>5245</v>
      </c>
      <c r="B3123" s="79" t="s">
        <v>5246</v>
      </c>
      <c r="C3123" s="79">
        <v>168</v>
      </c>
      <c r="D3123" s="79">
        <v>200</v>
      </c>
      <c r="E3123" s="88"/>
    </row>
    <row r="3124" spans="1:5" x14ac:dyDescent="0.2">
      <c r="A3124" s="79" t="s">
        <v>5247</v>
      </c>
      <c r="B3124" s="79" t="s">
        <v>5248</v>
      </c>
      <c r="C3124" s="79">
        <v>20</v>
      </c>
      <c r="D3124" s="79">
        <v>200</v>
      </c>
      <c r="E3124" s="88"/>
    </row>
    <row r="3125" spans="1:5" x14ac:dyDescent="0.2">
      <c r="A3125" s="79" t="s">
        <v>5249</v>
      </c>
      <c r="B3125" s="79" t="s">
        <v>5250</v>
      </c>
      <c r="C3125" s="79">
        <v>155</v>
      </c>
      <c r="D3125" s="79">
        <v>200</v>
      </c>
      <c r="E3125" s="88"/>
    </row>
    <row r="3126" spans="1:5" x14ac:dyDescent="0.2">
      <c r="A3126" s="79" t="s">
        <v>9192</v>
      </c>
      <c r="B3126" s="79" t="s">
        <v>5251</v>
      </c>
      <c r="C3126" s="79">
        <v>5</v>
      </c>
      <c r="D3126" s="79">
        <v>4</v>
      </c>
      <c r="E3126" s="88"/>
    </row>
    <row r="3127" spans="1:5" x14ac:dyDescent="0.2">
      <c r="A3127" s="79" t="s">
        <v>196</v>
      </c>
      <c r="B3127" s="79" t="s">
        <v>9193</v>
      </c>
      <c r="C3127" s="79">
        <v>33</v>
      </c>
      <c r="D3127" s="79">
        <v>30</v>
      </c>
      <c r="E3127" s="88"/>
    </row>
    <row r="3128" spans="1:5" x14ac:dyDescent="0.2">
      <c r="A3128" s="79" t="s">
        <v>197</v>
      </c>
      <c r="B3128" s="79" t="s">
        <v>9194</v>
      </c>
      <c r="C3128" s="79">
        <v>75</v>
      </c>
      <c r="D3128" s="79">
        <v>20</v>
      </c>
      <c r="E3128" s="88"/>
    </row>
    <row r="3129" spans="1:5" x14ac:dyDescent="0.2">
      <c r="A3129" s="79" t="s">
        <v>199</v>
      </c>
      <c r="B3129" s="79" t="s">
        <v>9195</v>
      </c>
      <c r="C3129" s="79">
        <v>0</v>
      </c>
      <c r="D3129" s="79">
        <v>0</v>
      </c>
      <c r="E3129" s="88"/>
    </row>
    <row r="3130" spans="1:5" x14ac:dyDescent="0.2">
      <c r="A3130" s="79" t="s">
        <v>200</v>
      </c>
      <c r="B3130" s="79" t="s">
        <v>9196</v>
      </c>
      <c r="C3130" s="79">
        <v>117</v>
      </c>
      <c r="D3130" s="79">
        <v>10</v>
      </c>
      <c r="E3130" s="88"/>
    </row>
    <row r="3131" spans="1:5" x14ac:dyDescent="0.2">
      <c r="A3131" s="79" t="s">
        <v>5252</v>
      </c>
      <c r="B3131" s="79" t="s">
        <v>9197</v>
      </c>
      <c r="C3131" s="79">
        <v>213</v>
      </c>
      <c r="D3131" s="79">
        <v>30</v>
      </c>
      <c r="E3131" s="88"/>
    </row>
    <row r="3132" spans="1:5" x14ac:dyDescent="0.2">
      <c r="A3132" s="79" t="s">
        <v>5253</v>
      </c>
      <c r="B3132" s="79" t="s">
        <v>9198</v>
      </c>
      <c r="C3132" s="79">
        <v>158</v>
      </c>
      <c r="D3132" s="79">
        <v>50</v>
      </c>
      <c r="E3132" s="88"/>
    </row>
    <row r="3133" spans="1:5" x14ac:dyDescent="0.2">
      <c r="A3133" s="79" t="s">
        <v>5254</v>
      </c>
      <c r="B3133" s="79" t="s">
        <v>9199</v>
      </c>
      <c r="C3133" s="79">
        <v>115</v>
      </c>
      <c r="D3133" s="79">
        <v>50</v>
      </c>
      <c r="E3133" s="88"/>
    </row>
    <row r="3134" spans="1:5" x14ac:dyDescent="0.2">
      <c r="A3134" s="79" t="s">
        <v>5255</v>
      </c>
      <c r="B3134" s="79" t="s">
        <v>9200</v>
      </c>
      <c r="C3134" s="79">
        <v>690</v>
      </c>
      <c r="D3134" s="79">
        <v>10</v>
      </c>
      <c r="E3134" s="88"/>
    </row>
    <row r="3135" spans="1:5" x14ac:dyDescent="0.2">
      <c r="A3135" s="79" t="s">
        <v>5256</v>
      </c>
      <c r="B3135" s="79" t="s">
        <v>9201</v>
      </c>
      <c r="C3135" s="79">
        <v>180</v>
      </c>
      <c r="D3135" s="79">
        <v>40</v>
      </c>
      <c r="E3135" s="88"/>
    </row>
    <row r="3136" spans="1:5" x14ac:dyDescent="0.2">
      <c r="A3136" s="79" t="s">
        <v>5257</v>
      </c>
      <c r="B3136" s="79" t="s">
        <v>9202</v>
      </c>
      <c r="C3136" s="79">
        <v>57</v>
      </c>
      <c r="D3136" s="79">
        <v>20</v>
      </c>
      <c r="E3136" s="88"/>
    </row>
    <row r="3137" spans="1:5" x14ac:dyDescent="0.2">
      <c r="A3137" s="79" t="s">
        <v>5258</v>
      </c>
      <c r="B3137" s="79" t="s">
        <v>9203</v>
      </c>
      <c r="C3137" s="79">
        <v>53</v>
      </c>
      <c r="D3137" s="79">
        <v>5</v>
      </c>
      <c r="E3137" s="88"/>
    </row>
    <row r="3138" spans="1:5" x14ac:dyDescent="0.2">
      <c r="A3138" s="79" t="s">
        <v>9204</v>
      </c>
      <c r="B3138" s="79" t="s">
        <v>5259</v>
      </c>
      <c r="C3138" s="79">
        <v>7</v>
      </c>
      <c r="D3138" s="79">
        <v>2</v>
      </c>
      <c r="E3138" s="88"/>
    </row>
    <row r="3139" spans="1:5" x14ac:dyDescent="0.2">
      <c r="A3139" s="79" t="s">
        <v>5260</v>
      </c>
      <c r="B3139" s="79" t="s">
        <v>9205</v>
      </c>
      <c r="C3139" s="79">
        <v>7</v>
      </c>
      <c r="D3139" s="79">
        <v>2</v>
      </c>
      <c r="E3139" s="88"/>
    </row>
    <row r="3140" spans="1:5" x14ac:dyDescent="0.2">
      <c r="A3140" s="79" t="s">
        <v>9206</v>
      </c>
      <c r="B3140" s="79" t="s">
        <v>3637</v>
      </c>
      <c r="C3140" s="79">
        <v>4</v>
      </c>
      <c r="D3140" s="79">
        <v>3</v>
      </c>
      <c r="E3140" s="88"/>
    </row>
    <row r="3141" spans="1:5" x14ac:dyDescent="0.2">
      <c r="A3141" s="79" t="s">
        <v>5261</v>
      </c>
      <c r="B3141" s="79" t="s">
        <v>9207</v>
      </c>
      <c r="C3141" s="79">
        <v>5</v>
      </c>
      <c r="D3141" s="79">
        <v>3</v>
      </c>
      <c r="E3141" s="88"/>
    </row>
    <row r="3142" spans="1:5" x14ac:dyDescent="0.2">
      <c r="A3142" s="79" t="s">
        <v>9208</v>
      </c>
      <c r="B3142" s="79" t="s">
        <v>5262</v>
      </c>
      <c r="C3142" s="79">
        <v>9</v>
      </c>
      <c r="D3142" s="79">
        <v>4</v>
      </c>
      <c r="E3142" s="88"/>
    </row>
    <row r="3143" spans="1:5" x14ac:dyDescent="0.2">
      <c r="A3143" s="79" t="s">
        <v>5263</v>
      </c>
      <c r="B3143" s="79" t="s">
        <v>9209</v>
      </c>
      <c r="C3143" s="79">
        <v>4</v>
      </c>
      <c r="D3143" s="79">
        <v>3</v>
      </c>
      <c r="E3143" s="88"/>
    </row>
    <row r="3144" spans="1:5" x14ac:dyDescent="0.2">
      <c r="A3144" s="79" t="s">
        <v>9210</v>
      </c>
      <c r="B3144" s="79" t="s">
        <v>9211</v>
      </c>
      <c r="C3144" s="79">
        <v>8</v>
      </c>
      <c r="D3144" s="79">
        <v>5</v>
      </c>
      <c r="E3144" s="88"/>
    </row>
    <row r="3145" spans="1:5" x14ac:dyDescent="0.2">
      <c r="A3145" s="79" t="s">
        <v>5264</v>
      </c>
      <c r="B3145" s="79" t="s">
        <v>9212</v>
      </c>
      <c r="C3145" s="79">
        <v>8</v>
      </c>
      <c r="D3145" s="79">
        <v>3</v>
      </c>
      <c r="E3145" s="88"/>
    </row>
    <row r="3146" spans="1:5" x14ac:dyDescent="0.2">
      <c r="A3146" s="79" t="s">
        <v>9213</v>
      </c>
      <c r="B3146" s="79" t="s">
        <v>9214</v>
      </c>
      <c r="C3146" s="79">
        <v>6</v>
      </c>
      <c r="D3146" s="79">
        <v>5</v>
      </c>
      <c r="E3146" s="88"/>
    </row>
    <row r="3147" spans="1:5" x14ac:dyDescent="0.2">
      <c r="A3147" s="79" t="s">
        <v>5265</v>
      </c>
      <c r="B3147" s="79" t="s">
        <v>9215</v>
      </c>
      <c r="C3147" s="79">
        <v>8</v>
      </c>
      <c r="D3147" s="79">
        <v>3</v>
      </c>
      <c r="E3147" s="88"/>
    </row>
    <row r="3148" spans="1:5" x14ac:dyDescent="0.2">
      <c r="A3148" s="79" t="s">
        <v>9216</v>
      </c>
      <c r="B3148" s="79" t="s">
        <v>9217</v>
      </c>
      <c r="C3148" s="79">
        <v>11</v>
      </c>
      <c r="D3148" s="79">
        <v>6</v>
      </c>
      <c r="E3148" s="88"/>
    </row>
    <row r="3149" spans="1:5" x14ac:dyDescent="0.2">
      <c r="A3149" s="79" t="s">
        <v>5266</v>
      </c>
      <c r="B3149" s="79" t="s">
        <v>9218</v>
      </c>
      <c r="C3149" s="79">
        <v>5</v>
      </c>
      <c r="D3149" s="79">
        <v>3</v>
      </c>
      <c r="E3149" s="88"/>
    </row>
    <row r="3150" spans="1:5" x14ac:dyDescent="0.2">
      <c r="A3150" s="79" t="s">
        <v>9219</v>
      </c>
      <c r="B3150" s="79" t="s">
        <v>9220</v>
      </c>
      <c r="C3150" s="79">
        <v>5</v>
      </c>
      <c r="D3150" s="79">
        <v>2</v>
      </c>
      <c r="E3150" s="88"/>
    </row>
    <row r="3151" spans="1:5" x14ac:dyDescent="0.2">
      <c r="A3151" s="79" t="s">
        <v>9221</v>
      </c>
      <c r="B3151" s="79" t="s">
        <v>9222</v>
      </c>
      <c r="C3151" s="79">
        <v>6</v>
      </c>
      <c r="D3151" s="79">
        <v>5</v>
      </c>
      <c r="E3151" s="88"/>
    </row>
    <row r="3152" spans="1:5" x14ac:dyDescent="0.2">
      <c r="A3152" s="79" t="s">
        <v>367</v>
      </c>
      <c r="B3152" s="79" t="s">
        <v>9223</v>
      </c>
      <c r="C3152" s="79">
        <v>33</v>
      </c>
      <c r="D3152" s="79">
        <v>10</v>
      </c>
      <c r="E3152" s="88"/>
    </row>
    <row r="3153" spans="1:5" x14ac:dyDescent="0.2">
      <c r="A3153" s="79" t="s">
        <v>368</v>
      </c>
      <c r="B3153" s="79" t="s">
        <v>9224</v>
      </c>
      <c r="C3153" s="79">
        <v>74</v>
      </c>
      <c r="D3153" s="79">
        <v>5</v>
      </c>
      <c r="E3153" s="88"/>
    </row>
    <row r="3154" spans="1:5" x14ac:dyDescent="0.2">
      <c r="A3154" s="79" t="s">
        <v>369</v>
      </c>
      <c r="B3154" s="79" t="s">
        <v>9225</v>
      </c>
      <c r="C3154" s="79">
        <v>32</v>
      </c>
      <c r="D3154" s="79">
        <v>15</v>
      </c>
      <c r="E3154" s="88"/>
    </row>
    <row r="3155" spans="1:5" x14ac:dyDescent="0.2">
      <c r="A3155" s="79" t="s">
        <v>370</v>
      </c>
      <c r="B3155" s="79" t="s">
        <v>9226</v>
      </c>
      <c r="C3155" s="79">
        <v>15</v>
      </c>
      <c r="D3155" s="79">
        <v>10</v>
      </c>
      <c r="E3155" s="88"/>
    </row>
    <row r="3156" spans="1:5" x14ac:dyDescent="0.2">
      <c r="A3156" s="79" t="s">
        <v>371</v>
      </c>
      <c r="B3156" s="79" t="s">
        <v>9227</v>
      </c>
      <c r="C3156" s="79">
        <v>40</v>
      </c>
      <c r="D3156" s="79">
        <v>20</v>
      </c>
      <c r="E3156" s="88"/>
    </row>
    <row r="3157" spans="1:5" x14ac:dyDescent="0.2">
      <c r="A3157" s="79" t="s">
        <v>372</v>
      </c>
      <c r="B3157" s="79" t="s">
        <v>9228</v>
      </c>
      <c r="C3157" s="79">
        <v>14</v>
      </c>
      <c r="D3157" s="79">
        <v>10</v>
      </c>
      <c r="E3157" s="88"/>
    </row>
    <row r="3158" spans="1:5" x14ac:dyDescent="0.2">
      <c r="A3158" s="79" t="s">
        <v>373</v>
      </c>
      <c r="B3158" s="79" t="s">
        <v>9229</v>
      </c>
      <c r="C3158" s="79">
        <v>78</v>
      </c>
      <c r="D3158" s="79">
        <v>10</v>
      </c>
      <c r="E3158" s="88"/>
    </row>
    <row r="3159" spans="1:5" x14ac:dyDescent="0.2">
      <c r="A3159" s="79" t="s">
        <v>374</v>
      </c>
      <c r="B3159" s="79" t="s">
        <v>9230</v>
      </c>
      <c r="C3159" s="79">
        <v>7</v>
      </c>
      <c r="D3159" s="79">
        <v>4</v>
      </c>
      <c r="E3159" s="88"/>
    </row>
    <row r="3160" spans="1:5" x14ac:dyDescent="0.2">
      <c r="A3160" s="79" t="s">
        <v>375</v>
      </c>
      <c r="B3160" s="79" t="s">
        <v>9231</v>
      </c>
      <c r="C3160" s="79">
        <v>27</v>
      </c>
      <c r="D3160" s="79">
        <v>20</v>
      </c>
      <c r="E3160" s="88"/>
    </row>
    <row r="3161" spans="1:5" x14ac:dyDescent="0.2">
      <c r="A3161" s="79" t="s">
        <v>376</v>
      </c>
      <c r="B3161" s="79" t="s">
        <v>9232</v>
      </c>
      <c r="C3161" s="79">
        <v>2</v>
      </c>
      <c r="D3161" s="79">
        <v>5</v>
      </c>
      <c r="E3161" s="88"/>
    </row>
    <row r="3162" spans="1:5" x14ac:dyDescent="0.2">
      <c r="A3162" s="79" t="s">
        <v>377</v>
      </c>
      <c r="B3162" s="79" t="s">
        <v>9233</v>
      </c>
      <c r="C3162" s="79">
        <v>29</v>
      </c>
      <c r="D3162" s="79">
        <v>20</v>
      </c>
      <c r="E3162" s="88"/>
    </row>
    <row r="3163" spans="1:5" x14ac:dyDescent="0.2">
      <c r="A3163" s="79" t="s">
        <v>378</v>
      </c>
      <c r="B3163" s="79" t="s">
        <v>9234</v>
      </c>
      <c r="C3163" s="79">
        <v>5</v>
      </c>
      <c r="D3163" s="79">
        <v>6</v>
      </c>
      <c r="E3163" s="88"/>
    </row>
    <row r="3164" spans="1:5" x14ac:dyDescent="0.2">
      <c r="A3164" s="79" t="s">
        <v>379</v>
      </c>
      <c r="B3164" s="79" t="s">
        <v>9235</v>
      </c>
      <c r="C3164" s="79">
        <v>8</v>
      </c>
      <c r="D3164" s="79">
        <v>30</v>
      </c>
      <c r="E3164" s="88"/>
    </row>
    <row r="3165" spans="1:5" x14ac:dyDescent="0.2">
      <c r="A3165" s="79" t="s">
        <v>380</v>
      </c>
      <c r="B3165" s="79" t="s">
        <v>9236</v>
      </c>
      <c r="C3165" s="79">
        <v>0</v>
      </c>
      <c r="D3165" s="79">
        <v>15</v>
      </c>
      <c r="E3165" s="88"/>
    </row>
    <row r="3166" spans="1:5" x14ac:dyDescent="0.2">
      <c r="A3166" s="79" t="s">
        <v>381</v>
      </c>
      <c r="B3166" s="79" t="s">
        <v>9237</v>
      </c>
      <c r="C3166" s="79">
        <v>8</v>
      </c>
      <c r="D3166" s="79">
        <v>20</v>
      </c>
      <c r="E3166" s="88"/>
    </row>
    <row r="3167" spans="1:5" x14ac:dyDescent="0.2">
      <c r="A3167" s="79" t="s">
        <v>382</v>
      </c>
      <c r="B3167" s="79" t="s">
        <v>9238</v>
      </c>
      <c r="C3167" s="79">
        <v>5</v>
      </c>
      <c r="D3167" s="79">
        <v>10</v>
      </c>
      <c r="E3167" s="88"/>
    </row>
    <row r="3168" spans="1:5" x14ac:dyDescent="0.2">
      <c r="A3168" s="79" t="s">
        <v>383</v>
      </c>
      <c r="B3168" s="79" t="s">
        <v>9239</v>
      </c>
      <c r="C3168" s="79">
        <v>15</v>
      </c>
      <c r="D3168" s="79">
        <v>20</v>
      </c>
      <c r="E3168" s="88"/>
    </row>
    <row r="3169" spans="1:5" x14ac:dyDescent="0.2">
      <c r="A3169" s="79" t="s">
        <v>384</v>
      </c>
      <c r="B3169" s="79" t="s">
        <v>9240</v>
      </c>
      <c r="C3169" s="79">
        <v>15</v>
      </c>
      <c r="D3169" s="79">
        <v>5</v>
      </c>
      <c r="E3169" s="88"/>
    </row>
    <row r="3170" spans="1:5" x14ac:dyDescent="0.2">
      <c r="A3170" s="79" t="s">
        <v>385</v>
      </c>
      <c r="B3170" s="79" t="s">
        <v>9241</v>
      </c>
      <c r="C3170" s="79">
        <v>17</v>
      </c>
      <c r="D3170" s="79">
        <v>30</v>
      </c>
      <c r="E3170" s="88"/>
    </row>
    <row r="3171" spans="1:5" x14ac:dyDescent="0.2">
      <c r="A3171" s="79" t="s">
        <v>537</v>
      </c>
      <c r="B3171" s="79" t="s">
        <v>9242</v>
      </c>
      <c r="C3171" s="79">
        <v>5</v>
      </c>
      <c r="D3171" s="79">
        <v>0</v>
      </c>
      <c r="E3171" s="88"/>
    </row>
    <row r="3172" spans="1:5" x14ac:dyDescent="0.2">
      <c r="A3172" s="79" t="s">
        <v>386</v>
      </c>
      <c r="B3172" s="79" t="s">
        <v>9243</v>
      </c>
      <c r="C3172" s="79">
        <v>1</v>
      </c>
      <c r="D3172" s="79">
        <v>10</v>
      </c>
      <c r="E3172" s="88"/>
    </row>
    <row r="3173" spans="1:5" x14ac:dyDescent="0.2">
      <c r="A3173" s="79" t="s">
        <v>387</v>
      </c>
      <c r="B3173" s="79" t="s">
        <v>9244</v>
      </c>
      <c r="C3173" s="79">
        <v>2</v>
      </c>
      <c r="D3173" s="79">
        <v>10</v>
      </c>
      <c r="E3173" s="88"/>
    </row>
    <row r="3174" spans="1:5" x14ac:dyDescent="0.2">
      <c r="A3174" s="79" t="s">
        <v>388</v>
      </c>
      <c r="B3174" s="79" t="s">
        <v>9245</v>
      </c>
      <c r="C3174" s="79">
        <v>1</v>
      </c>
      <c r="D3174" s="79">
        <v>0</v>
      </c>
      <c r="E3174" s="88"/>
    </row>
    <row r="3175" spans="1:5" x14ac:dyDescent="0.2">
      <c r="A3175" s="79" t="s">
        <v>389</v>
      </c>
      <c r="B3175" s="79" t="s">
        <v>9246</v>
      </c>
      <c r="C3175" s="79">
        <v>1</v>
      </c>
      <c r="D3175" s="79">
        <v>5</v>
      </c>
      <c r="E3175" s="88"/>
    </row>
    <row r="3176" spans="1:5" x14ac:dyDescent="0.2">
      <c r="A3176" s="79" t="s">
        <v>390</v>
      </c>
      <c r="B3176" s="79" t="s">
        <v>9247</v>
      </c>
      <c r="C3176" s="79">
        <v>13</v>
      </c>
      <c r="D3176" s="79">
        <v>10</v>
      </c>
      <c r="E3176" s="88"/>
    </row>
    <row r="3177" spans="1:5" x14ac:dyDescent="0.2">
      <c r="A3177" s="79" t="s">
        <v>9248</v>
      </c>
      <c r="B3177" s="79" t="s">
        <v>9249</v>
      </c>
      <c r="C3177" s="79">
        <v>10</v>
      </c>
      <c r="D3177" s="79">
        <v>1</v>
      </c>
      <c r="E3177" s="88"/>
    </row>
    <row r="3178" spans="1:5" x14ac:dyDescent="0.2">
      <c r="A3178" s="79" t="s">
        <v>391</v>
      </c>
      <c r="B3178" s="79" t="s">
        <v>9250</v>
      </c>
      <c r="C3178" s="79">
        <v>8</v>
      </c>
      <c r="D3178" s="79">
        <v>2</v>
      </c>
      <c r="E3178" s="88"/>
    </row>
    <row r="3179" spans="1:5" x14ac:dyDescent="0.2">
      <c r="A3179" s="79" t="s">
        <v>5267</v>
      </c>
      <c r="B3179" s="79" t="s">
        <v>9251</v>
      </c>
      <c r="C3179" s="79">
        <v>29</v>
      </c>
      <c r="D3179" s="79">
        <v>5</v>
      </c>
      <c r="E3179" s="88"/>
    </row>
    <row r="3180" spans="1:5" x14ac:dyDescent="0.2">
      <c r="A3180" s="79" t="s">
        <v>5268</v>
      </c>
      <c r="B3180" s="79" t="s">
        <v>9252</v>
      </c>
      <c r="C3180" s="79">
        <v>5</v>
      </c>
      <c r="D3180" s="79">
        <v>4</v>
      </c>
      <c r="E3180" s="88"/>
    </row>
    <row r="3181" spans="1:5" x14ac:dyDescent="0.2">
      <c r="A3181" s="79" t="s">
        <v>5269</v>
      </c>
      <c r="B3181" s="79" t="s">
        <v>9253</v>
      </c>
      <c r="C3181" s="79">
        <v>11</v>
      </c>
      <c r="D3181" s="79">
        <v>5</v>
      </c>
      <c r="E3181" s="88"/>
    </row>
    <row r="3182" spans="1:5" x14ac:dyDescent="0.2">
      <c r="A3182" s="79" t="s">
        <v>5270</v>
      </c>
      <c r="B3182" s="79" t="s">
        <v>9254</v>
      </c>
      <c r="C3182" s="79">
        <v>28</v>
      </c>
      <c r="D3182" s="79">
        <v>5</v>
      </c>
      <c r="E3182" s="88"/>
    </row>
    <row r="3183" spans="1:5" x14ac:dyDescent="0.2">
      <c r="A3183" s="79" t="s">
        <v>5271</v>
      </c>
      <c r="B3183" s="79" t="s">
        <v>9255</v>
      </c>
      <c r="C3183" s="79">
        <v>15</v>
      </c>
      <c r="D3183" s="79">
        <v>5</v>
      </c>
      <c r="E3183" s="88"/>
    </row>
    <row r="3184" spans="1:5" x14ac:dyDescent="0.2">
      <c r="A3184" s="79" t="s">
        <v>5272</v>
      </c>
      <c r="B3184" s="79" t="s">
        <v>9256</v>
      </c>
      <c r="C3184" s="79">
        <v>13</v>
      </c>
      <c r="D3184" s="79">
        <v>5</v>
      </c>
      <c r="E3184" s="88"/>
    </row>
    <row r="3185" spans="1:5" x14ac:dyDescent="0.2">
      <c r="A3185" s="79" t="s">
        <v>9257</v>
      </c>
      <c r="B3185" s="79" t="s">
        <v>9258</v>
      </c>
      <c r="C3185" s="79">
        <v>15</v>
      </c>
      <c r="D3185" s="79">
        <v>6</v>
      </c>
      <c r="E3185" s="88"/>
    </row>
    <row r="3186" spans="1:5" x14ac:dyDescent="0.2">
      <c r="A3186" s="79" t="s">
        <v>9259</v>
      </c>
      <c r="B3186" s="79" t="s">
        <v>9260</v>
      </c>
      <c r="C3186" s="79">
        <v>39</v>
      </c>
      <c r="D3186" s="79">
        <v>15</v>
      </c>
      <c r="E3186" s="88"/>
    </row>
    <row r="3187" spans="1:5" x14ac:dyDescent="0.2">
      <c r="A3187" s="79" t="s">
        <v>9261</v>
      </c>
      <c r="B3187" s="79" t="s">
        <v>9262</v>
      </c>
      <c r="C3187" s="79">
        <v>74</v>
      </c>
      <c r="D3187" s="79">
        <v>40</v>
      </c>
      <c r="E3187" s="88"/>
    </row>
    <row r="3188" spans="1:5" x14ac:dyDescent="0.2">
      <c r="A3188" s="79" t="s">
        <v>9263</v>
      </c>
      <c r="B3188" s="79" t="s">
        <v>9264</v>
      </c>
      <c r="C3188" s="79">
        <v>410</v>
      </c>
      <c r="D3188" s="79">
        <v>200</v>
      </c>
      <c r="E3188" s="88"/>
    </row>
    <row r="3189" spans="1:5" x14ac:dyDescent="0.2">
      <c r="A3189" s="79" t="s">
        <v>9265</v>
      </c>
      <c r="B3189" s="79" t="s">
        <v>9266</v>
      </c>
      <c r="C3189" s="79">
        <v>49</v>
      </c>
      <c r="D3189" s="79">
        <v>20</v>
      </c>
      <c r="E3189" s="88"/>
    </row>
    <row r="3190" spans="1:5" x14ac:dyDescent="0.2">
      <c r="A3190" s="79" t="s">
        <v>9267</v>
      </c>
      <c r="B3190" s="79" t="s">
        <v>9268</v>
      </c>
      <c r="C3190" s="79">
        <v>50</v>
      </c>
      <c r="D3190" s="79">
        <v>6</v>
      </c>
      <c r="E3190" s="88"/>
    </row>
    <row r="3191" spans="1:5" x14ac:dyDescent="0.2">
      <c r="A3191" s="79" t="s">
        <v>9269</v>
      </c>
      <c r="B3191" s="79" t="s">
        <v>9270</v>
      </c>
      <c r="C3191" s="79">
        <v>21</v>
      </c>
      <c r="D3191" s="79">
        <v>10</v>
      </c>
      <c r="E3191" s="88"/>
    </row>
    <row r="3192" spans="1:5" x14ac:dyDescent="0.2">
      <c r="A3192" s="79" t="s">
        <v>9271</v>
      </c>
      <c r="B3192" s="79" t="s">
        <v>9272</v>
      </c>
      <c r="C3192" s="79">
        <v>171</v>
      </c>
      <c r="D3192" s="79">
        <v>100</v>
      </c>
      <c r="E3192" s="88"/>
    </row>
    <row r="3193" spans="1:5" x14ac:dyDescent="0.2">
      <c r="A3193" s="79" t="s">
        <v>9273</v>
      </c>
      <c r="B3193" s="79" t="s">
        <v>9274</v>
      </c>
      <c r="C3193" s="79">
        <v>25</v>
      </c>
      <c r="D3193" s="79">
        <v>20</v>
      </c>
      <c r="E3193" s="88"/>
    </row>
    <row r="3194" spans="1:5" x14ac:dyDescent="0.2">
      <c r="A3194" s="79" t="s">
        <v>5273</v>
      </c>
      <c r="B3194" s="79" t="s">
        <v>9275</v>
      </c>
      <c r="C3194" s="79">
        <v>18</v>
      </c>
      <c r="D3194" s="79">
        <v>10</v>
      </c>
      <c r="E3194" s="88"/>
    </row>
    <row r="3195" spans="1:5" x14ac:dyDescent="0.2">
      <c r="A3195" s="79" t="s">
        <v>5274</v>
      </c>
      <c r="B3195" s="79" t="s">
        <v>9276</v>
      </c>
      <c r="C3195" s="79">
        <v>22</v>
      </c>
      <c r="D3195" s="79">
        <v>10</v>
      </c>
      <c r="E3195" s="88"/>
    </row>
    <row r="3196" spans="1:5" x14ac:dyDescent="0.2">
      <c r="A3196" s="79" t="s">
        <v>9277</v>
      </c>
      <c r="B3196" s="79" t="s">
        <v>9278</v>
      </c>
      <c r="C3196" s="79">
        <v>810</v>
      </c>
      <c r="D3196" s="79">
        <v>200</v>
      </c>
      <c r="E3196" s="88"/>
    </row>
    <row r="3197" spans="1:5" x14ac:dyDescent="0.2">
      <c r="A3197" s="79" t="s">
        <v>9279</v>
      </c>
      <c r="B3197" s="79" t="s">
        <v>9280</v>
      </c>
      <c r="C3197" s="79">
        <v>341</v>
      </c>
      <c r="D3197" s="79">
        <v>200</v>
      </c>
      <c r="E3197" s="88"/>
    </row>
    <row r="3198" spans="1:5" x14ac:dyDescent="0.2">
      <c r="A3198" s="79" t="s">
        <v>9281</v>
      </c>
      <c r="B3198" s="79" t="s">
        <v>9282</v>
      </c>
      <c r="C3198" s="79">
        <v>383</v>
      </c>
      <c r="D3198" s="79">
        <v>100</v>
      </c>
      <c r="E3198" s="88"/>
    </row>
    <row r="3199" spans="1:5" x14ac:dyDescent="0.2">
      <c r="A3199" s="79" t="s">
        <v>9283</v>
      </c>
      <c r="B3199" s="79" t="s">
        <v>9284</v>
      </c>
      <c r="C3199" s="79">
        <v>18</v>
      </c>
      <c r="D3199" s="79">
        <v>10</v>
      </c>
      <c r="E3199" s="88"/>
    </row>
    <row r="3200" spans="1:5" x14ac:dyDescent="0.2">
      <c r="A3200" s="79" t="s">
        <v>9285</v>
      </c>
      <c r="B3200" s="79" t="s">
        <v>9286</v>
      </c>
      <c r="C3200" s="79">
        <v>10</v>
      </c>
      <c r="D3200" s="79">
        <v>10</v>
      </c>
      <c r="E3200" s="88"/>
    </row>
    <row r="3201" spans="1:5" x14ac:dyDescent="0.2">
      <c r="A3201" s="79" t="s">
        <v>5275</v>
      </c>
      <c r="B3201" s="79" t="s">
        <v>9287</v>
      </c>
      <c r="C3201" s="79">
        <v>439</v>
      </c>
      <c r="D3201" s="79">
        <v>300</v>
      </c>
      <c r="E3201" s="88"/>
    </row>
    <row r="3202" spans="1:5" x14ac:dyDescent="0.2">
      <c r="A3202" s="79" t="s">
        <v>5276</v>
      </c>
      <c r="B3202" s="79" t="s">
        <v>9288</v>
      </c>
      <c r="C3202" s="79">
        <v>209</v>
      </c>
      <c r="D3202" s="79">
        <v>150</v>
      </c>
      <c r="E3202" s="88"/>
    </row>
    <row r="3203" spans="1:5" x14ac:dyDescent="0.2">
      <c r="A3203" s="79" t="s">
        <v>5277</v>
      </c>
      <c r="B3203" s="79" t="s">
        <v>9289</v>
      </c>
      <c r="C3203" s="79">
        <v>248</v>
      </c>
      <c r="D3203" s="79">
        <v>300</v>
      </c>
      <c r="E3203" s="88"/>
    </row>
    <row r="3204" spans="1:5" x14ac:dyDescent="0.2">
      <c r="A3204" s="79" t="s">
        <v>9290</v>
      </c>
      <c r="B3204" s="79" t="s">
        <v>9291</v>
      </c>
      <c r="C3204" s="79">
        <v>14</v>
      </c>
      <c r="D3204" s="79">
        <v>10</v>
      </c>
      <c r="E3204" s="88"/>
    </row>
    <row r="3205" spans="1:5" x14ac:dyDescent="0.2">
      <c r="A3205" s="79" t="s">
        <v>9292</v>
      </c>
      <c r="B3205" s="79" t="s">
        <v>9293</v>
      </c>
      <c r="C3205" s="79">
        <v>32</v>
      </c>
      <c r="D3205" s="79">
        <v>15</v>
      </c>
      <c r="E3205" s="88"/>
    </row>
    <row r="3206" spans="1:5" x14ac:dyDescent="0.2">
      <c r="A3206" s="79" t="s">
        <v>9294</v>
      </c>
      <c r="B3206" s="79" t="s">
        <v>9295</v>
      </c>
      <c r="C3206" s="79">
        <v>158</v>
      </c>
      <c r="D3206" s="79">
        <v>400</v>
      </c>
      <c r="E3206" s="88"/>
    </row>
    <row r="3207" spans="1:5" x14ac:dyDescent="0.2">
      <c r="A3207" s="79" t="s">
        <v>9296</v>
      </c>
      <c r="B3207" s="79" t="s">
        <v>9297</v>
      </c>
      <c r="C3207" s="79">
        <v>9</v>
      </c>
      <c r="D3207" s="79">
        <v>10</v>
      </c>
      <c r="E3207" s="88"/>
    </row>
    <row r="3208" spans="1:5" x14ac:dyDescent="0.2">
      <c r="A3208" s="79" t="s">
        <v>9298</v>
      </c>
      <c r="B3208" s="79" t="s">
        <v>9299</v>
      </c>
      <c r="C3208" s="79">
        <v>19</v>
      </c>
      <c r="D3208" s="79">
        <v>10</v>
      </c>
      <c r="E3208" s="88"/>
    </row>
    <row r="3209" spans="1:5" x14ac:dyDescent="0.2">
      <c r="A3209" s="79" t="s">
        <v>9300</v>
      </c>
      <c r="B3209" s="79" t="s">
        <v>9301</v>
      </c>
      <c r="C3209" s="79">
        <v>14</v>
      </c>
      <c r="D3209" s="79">
        <v>5</v>
      </c>
      <c r="E3209" s="88"/>
    </row>
    <row r="3210" spans="1:5" x14ac:dyDescent="0.2">
      <c r="A3210" s="79" t="s">
        <v>9302</v>
      </c>
      <c r="B3210" s="79" t="s">
        <v>9303</v>
      </c>
      <c r="C3210" s="79">
        <v>13</v>
      </c>
      <c r="D3210" s="79">
        <v>5</v>
      </c>
      <c r="E3210" s="88"/>
    </row>
    <row r="3211" spans="1:5" x14ac:dyDescent="0.2">
      <c r="A3211" s="79" t="s">
        <v>9304</v>
      </c>
      <c r="B3211" s="79" t="s">
        <v>9305</v>
      </c>
      <c r="C3211" s="79">
        <v>25</v>
      </c>
      <c r="D3211" s="79">
        <v>15</v>
      </c>
      <c r="E3211" s="88"/>
    </row>
    <row r="3212" spans="1:5" x14ac:dyDescent="0.2">
      <c r="A3212" s="79" t="s">
        <v>9306</v>
      </c>
      <c r="B3212" s="79" t="s">
        <v>9307</v>
      </c>
      <c r="C3212" s="79">
        <v>13</v>
      </c>
      <c r="D3212" s="79">
        <v>10</v>
      </c>
      <c r="E3212" s="88"/>
    </row>
    <row r="3213" spans="1:5" x14ac:dyDescent="0.2">
      <c r="A3213" s="79" t="s">
        <v>9308</v>
      </c>
      <c r="B3213" s="79" t="s">
        <v>9309</v>
      </c>
      <c r="C3213" s="79">
        <v>28</v>
      </c>
      <c r="D3213" s="79">
        <v>25</v>
      </c>
      <c r="E3213" s="88"/>
    </row>
    <row r="3214" spans="1:5" x14ac:dyDescent="0.2">
      <c r="A3214" s="79" t="s">
        <v>9310</v>
      </c>
      <c r="B3214" s="79" t="s">
        <v>9311</v>
      </c>
      <c r="C3214" s="79">
        <v>19</v>
      </c>
      <c r="D3214" s="79">
        <v>10</v>
      </c>
      <c r="E3214" s="88"/>
    </row>
    <row r="3215" spans="1:5" x14ac:dyDescent="0.2">
      <c r="A3215" s="79" t="s">
        <v>9312</v>
      </c>
      <c r="B3215" s="79" t="s">
        <v>9313</v>
      </c>
      <c r="C3215" s="79">
        <v>34</v>
      </c>
      <c r="D3215" s="79">
        <v>30</v>
      </c>
      <c r="E3215" s="88"/>
    </row>
    <row r="3216" spans="1:5" x14ac:dyDescent="0.2">
      <c r="A3216" s="79" t="s">
        <v>9314</v>
      </c>
      <c r="B3216" s="79" t="s">
        <v>9315</v>
      </c>
      <c r="C3216" s="79">
        <v>18</v>
      </c>
      <c r="D3216" s="79">
        <v>10</v>
      </c>
      <c r="E3216" s="88"/>
    </row>
    <row r="3217" spans="1:5" x14ac:dyDescent="0.2">
      <c r="A3217" s="79" t="s">
        <v>9316</v>
      </c>
      <c r="B3217" s="79" t="s">
        <v>9317</v>
      </c>
      <c r="C3217" s="79">
        <v>20</v>
      </c>
      <c r="D3217" s="79">
        <v>10</v>
      </c>
      <c r="E3217" s="88"/>
    </row>
    <row r="3218" spans="1:5" x14ac:dyDescent="0.2">
      <c r="A3218" s="79" t="s">
        <v>9318</v>
      </c>
      <c r="B3218" s="79" t="s">
        <v>9319</v>
      </c>
      <c r="C3218" s="79">
        <v>22</v>
      </c>
      <c r="D3218" s="79">
        <v>10</v>
      </c>
      <c r="E3218" s="88"/>
    </row>
    <row r="3219" spans="1:5" x14ac:dyDescent="0.2">
      <c r="A3219" s="79" t="s">
        <v>695</v>
      </c>
      <c r="B3219" s="79" t="s">
        <v>9320</v>
      </c>
      <c r="C3219" s="79">
        <v>17</v>
      </c>
      <c r="D3219" s="79">
        <v>5</v>
      </c>
      <c r="E3219" s="88"/>
    </row>
    <row r="3220" spans="1:5" x14ac:dyDescent="0.2">
      <c r="A3220" s="79" t="s">
        <v>697</v>
      </c>
      <c r="B3220" s="79" t="s">
        <v>9321</v>
      </c>
      <c r="C3220" s="79">
        <v>9</v>
      </c>
      <c r="D3220" s="79">
        <v>5</v>
      </c>
      <c r="E3220" s="88"/>
    </row>
    <row r="3221" spans="1:5" x14ac:dyDescent="0.2">
      <c r="A3221" s="79" t="s">
        <v>699</v>
      </c>
      <c r="B3221" s="79" t="s">
        <v>9322</v>
      </c>
      <c r="C3221" s="79">
        <v>6</v>
      </c>
      <c r="D3221" s="79">
        <v>5</v>
      </c>
      <c r="E3221" s="88"/>
    </row>
    <row r="3222" spans="1:5" x14ac:dyDescent="0.2">
      <c r="A3222" s="79" t="s">
        <v>701</v>
      </c>
      <c r="B3222" s="79" t="s">
        <v>9323</v>
      </c>
      <c r="C3222" s="79">
        <v>3</v>
      </c>
      <c r="D3222" s="79">
        <v>5</v>
      </c>
      <c r="E3222" s="88"/>
    </row>
    <row r="3223" spans="1:5" x14ac:dyDescent="0.2">
      <c r="A3223" s="79" t="s">
        <v>703</v>
      </c>
      <c r="B3223" s="79" t="s">
        <v>9324</v>
      </c>
      <c r="C3223" s="79">
        <v>5</v>
      </c>
      <c r="D3223" s="79">
        <v>5</v>
      </c>
      <c r="E3223" s="88"/>
    </row>
    <row r="3224" spans="1:5" x14ac:dyDescent="0.2">
      <c r="A3224" s="79" t="s">
        <v>705</v>
      </c>
      <c r="B3224" s="79" t="s">
        <v>9325</v>
      </c>
      <c r="C3224" s="79">
        <v>5</v>
      </c>
      <c r="D3224" s="79">
        <v>6</v>
      </c>
      <c r="E3224" s="88"/>
    </row>
    <row r="3225" spans="1:5" x14ac:dyDescent="0.2">
      <c r="A3225" s="79" t="s">
        <v>707</v>
      </c>
      <c r="B3225" s="79" t="s">
        <v>9326</v>
      </c>
      <c r="C3225" s="79">
        <v>6</v>
      </c>
      <c r="D3225" s="79">
        <v>7</v>
      </c>
      <c r="E3225" s="88"/>
    </row>
    <row r="3226" spans="1:5" x14ac:dyDescent="0.2">
      <c r="A3226" s="79" t="s">
        <v>709</v>
      </c>
      <c r="B3226" s="79" t="s">
        <v>9327</v>
      </c>
      <c r="C3226" s="79">
        <v>4</v>
      </c>
      <c r="D3226" s="79">
        <v>5</v>
      </c>
      <c r="E3226" s="88"/>
    </row>
    <row r="3227" spans="1:5" x14ac:dyDescent="0.2">
      <c r="A3227" s="79" t="s">
        <v>711</v>
      </c>
      <c r="B3227" s="79" t="s">
        <v>9328</v>
      </c>
      <c r="C3227" s="79">
        <v>5</v>
      </c>
      <c r="D3227" s="79">
        <v>5</v>
      </c>
      <c r="E3227" s="88"/>
    </row>
    <row r="3228" spans="1:5" x14ac:dyDescent="0.2">
      <c r="A3228" s="79" t="s">
        <v>713</v>
      </c>
      <c r="B3228" s="79" t="s">
        <v>9329</v>
      </c>
      <c r="C3228" s="79">
        <v>3</v>
      </c>
      <c r="D3228" s="79">
        <v>4</v>
      </c>
      <c r="E3228" s="88"/>
    </row>
    <row r="3229" spans="1:5" x14ac:dyDescent="0.2">
      <c r="A3229" s="79" t="s">
        <v>715</v>
      </c>
      <c r="B3229" s="79" t="s">
        <v>9330</v>
      </c>
      <c r="C3229" s="79">
        <v>8</v>
      </c>
      <c r="D3229" s="79">
        <v>5</v>
      </c>
      <c r="E3229" s="88"/>
    </row>
    <row r="3230" spans="1:5" x14ac:dyDescent="0.2">
      <c r="A3230" s="79" t="s">
        <v>717</v>
      </c>
      <c r="B3230" s="79" t="s">
        <v>9331</v>
      </c>
      <c r="C3230" s="79">
        <v>10</v>
      </c>
      <c r="D3230" s="79">
        <v>4</v>
      </c>
      <c r="E3230" s="88"/>
    </row>
    <row r="3231" spans="1:5" x14ac:dyDescent="0.2">
      <c r="A3231" s="79" t="s">
        <v>719</v>
      </c>
      <c r="B3231" s="79" t="s">
        <v>9332</v>
      </c>
      <c r="C3231" s="79">
        <v>0</v>
      </c>
      <c r="D3231" s="79">
        <v>2</v>
      </c>
      <c r="E3231" s="88"/>
    </row>
    <row r="3232" spans="1:5" x14ac:dyDescent="0.2">
      <c r="A3232" s="79" t="s">
        <v>721</v>
      </c>
      <c r="B3232" s="79" t="s">
        <v>9333</v>
      </c>
      <c r="C3232" s="79">
        <v>6</v>
      </c>
      <c r="D3232" s="79">
        <v>3</v>
      </c>
      <c r="E3232" s="88"/>
    </row>
    <row r="3233" spans="1:5" x14ac:dyDescent="0.2">
      <c r="A3233" s="79" t="s">
        <v>723</v>
      </c>
      <c r="B3233" s="79" t="s">
        <v>9334</v>
      </c>
      <c r="C3233" s="79">
        <v>5</v>
      </c>
      <c r="D3233" s="79">
        <v>3</v>
      </c>
      <c r="E3233" s="88"/>
    </row>
    <row r="3234" spans="1:5" x14ac:dyDescent="0.2">
      <c r="A3234" s="79" t="s">
        <v>82</v>
      </c>
      <c r="B3234" s="79" t="s">
        <v>9335</v>
      </c>
      <c r="C3234" s="79">
        <v>4</v>
      </c>
      <c r="D3234" s="79">
        <v>1</v>
      </c>
      <c r="E3234" s="88"/>
    </row>
    <row r="3235" spans="1:5" x14ac:dyDescent="0.2">
      <c r="A3235" s="79" t="s">
        <v>83</v>
      </c>
      <c r="B3235" s="79" t="s">
        <v>9336</v>
      </c>
      <c r="C3235" s="79">
        <v>15</v>
      </c>
      <c r="D3235" s="79">
        <v>3</v>
      </c>
      <c r="E3235" s="88"/>
    </row>
    <row r="3236" spans="1:5" x14ac:dyDescent="0.2">
      <c r="A3236" s="79" t="s">
        <v>84</v>
      </c>
      <c r="B3236" s="79" t="s">
        <v>9337</v>
      </c>
      <c r="C3236" s="79">
        <v>8</v>
      </c>
      <c r="D3236" s="79">
        <v>3</v>
      </c>
      <c r="E3236" s="88"/>
    </row>
    <row r="3237" spans="1:5" x14ac:dyDescent="0.2">
      <c r="A3237" s="79" t="s">
        <v>85</v>
      </c>
      <c r="B3237" s="79" t="s">
        <v>9338</v>
      </c>
      <c r="C3237" s="79">
        <v>13</v>
      </c>
      <c r="D3237" s="79">
        <v>5</v>
      </c>
      <c r="E3237" s="88"/>
    </row>
    <row r="3238" spans="1:5" x14ac:dyDescent="0.2">
      <c r="A3238" s="79" t="s">
        <v>86</v>
      </c>
      <c r="B3238" s="79" t="s">
        <v>9339</v>
      </c>
      <c r="C3238" s="79">
        <v>5</v>
      </c>
      <c r="D3238" s="79">
        <v>3</v>
      </c>
      <c r="E3238" s="88"/>
    </row>
    <row r="3239" spans="1:5" x14ac:dyDescent="0.2">
      <c r="A3239" s="79" t="s">
        <v>87</v>
      </c>
      <c r="B3239" s="79" t="s">
        <v>9340</v>
      </c>
      <c r="C3239" s="79">
        <v>28</v>
      </c>
      <c r="D3239" s="79">
        <v>5</v>
      </c>
      <c r="E3239" s="88"/>
    </row>
    <row r="3240" spans="1:5" x14ac:dyDescent="0.2">
      <c r="A3240" s="79" t="s">
        <v>88</v>
      </c>
      <c r="B3240" s="79" t="s">
        <v>9341</v>
      </c>
      <c r="C3240" s="79">
        <v>6</v>
      </c>
      <c r="D3240" s="79">
        <v>5</v>
      </c>
      <c r="E3240" s="88"/>
    </row>
    <row r="3241" spans="1:5" x14ac:dyDescent="0.2">
      <c r="A3241" s="79" t="s">
        <v>89</v>
      </c>
      <c r="B3241" s="79" t="s">
        <v>5278</v>
      </c>
      <c r="C3241" s="79">
        <v>11</v>
      </c>
      <c r="D3241" s="79">
        <v>5</v>
      </c>
      <c r="E3241" s="88"/>
    </row>
    <row r="3242" spans="1:5" x14ac:dyDescent="0.2">
      <c r="A3242" s="79" t="s">
        <v>90</v>
      </c>
      <c r="B3242" s="79" t="s">
        <v>9342</v>
      </c>
      <c r="C3242" s="79">
        <v>18</v>
      </c>
      <c r="D3242" s="79">
        <v>5</v>
      </c>
      <c r="E3242" s="88"/>
    </row>
    <row r="3243" spans="1:5" x14ac:dyDescent="0.2">
      <c r="A3243" s="79" t="s">
        <v>91</v>
      </c>
      <c r="B3243" s="79" t="s">
        <v>9343</v>
      </c>
      <c r="C3243" s="79">
        <v>9</v>
      </c>
      <c r="D3243" s="79">
        <v>5</v>
      </c>
      <c r="E3243" s="88"/>
    </row>
    <row r="3244" spans="1:5" x14ac:dyDescent="0.2">
      <c r="A3244" s="79" t="s">
        <v>92</v>
      </c>
      <c r="B3244" s="79" t="s">
        <v>9344</v>
      </c>
      <c r="C3244" s="79">
        <v>10</v>
      </c>
      <c r="D3244" s="79">
        <v>5</v>
      </c>
      <c r="E3244" s="88"/>
    </row>
    <row r="3245" spans="1:5" x14ac:dyDescent="0.2">
      <c r="A3245" s="79" t="s">
        <v>93</v>
      </c>
      <c r="B3245" s="79" t="s">
        <v>9345</v>
      </c>
      <c r="C3245" s="79">
        <v>11</v>
      </c>
      <c r="D3245" s="79">
        <v>2</v>
      </c>
      <c r="E3245" s="88"/>
    </row>
    <row r="3246" spans="1:5" x14ac:dyDescent="0.2">
      <c r="A3246" s="79" t="s">
        <v>94</v>
      </c>
      <c r="B3246" s="79" t="s">
        <v>9346</v>
      </c>
      <c r="C3246" s="79">
        <v>2</v>
      </c>
      <c r="D3246" s="79">
        <v>1</v>
      </c>
      <c r="E3246" s="88"/>
    </row>
    <row r="3247" spans="1:5" x14ac:dyDescent="0.2">
      <c r="A3247" s="79" t="s">
        <v>95</v>
      </c>
      <c r="B3247" s="79" t="s">
        <v>9347</v>
      </c>
      <c r="C3247" s="79">
        <v>15</v>
      </c>
      <c r="D3247" s="79">
        <v>1</v>
      </c>
      <c r="E3247" s="88"/>
    </row>
    <row r="3248" spans="1:5" x14ac:dyDescent="0.2">
      <c r="A3248" s="79" t="s">
        <v>3094</v>
      </c>
      <c r="B3248" s="79" t="s">
        <v>5279</v>
      </c>
      <c r="C3248" s="79">
        <v>31</v>
      </c>
      <c r="D3248" s="79">
        <v>30</v>
      </c>
      <c r="E3248" s="88"/>
    </row>
    <row r="3249" spans="1:5" x14ac:dyDescent="0.2">
      <c r="A3249" s="79" t="s">
        <v>3095</v>
      </c>
      <c r="B3249" s="79" t="s">
        <v>5280</v>
      </c>
      <c r="C3249" s="79">
        <v>20</v>
      </c>
      <c r="D3249" s="79">
        <v>30</v>
      </c>
      <c r="E3249" s="88"/>
    </row>
    <row r="3250" spans="1:5" x14ac:dyDescent="0.2">
      <c r="A3250" s="79" t="s">
        <v>3096</v>
      </c>
      <c r="B3250" s="79" t="s">
        <v>5281</v>
      </c>
      <c r="C3250" s="79">
        <v>17</v>
      </c>
      <c r="D3250" s="79">
        <v>30</v>
      </c>
      <c r="E3250" s="88"/>
    </row>
    <row r="3251" spans="1:5" x14ac:dyDescent="0.2">
      <c r="A3251" s="79" t="s">
        <v>3097</v>
      </c>
      <c r="B3251" s="79" t="s">
        <v>5282</v>
      </c>
      <c r="C3251" s="79">
        <v>29</v>
      </c>
      <c r="D3251" s="79">
        <v>30</v>
      </c>
      <c r="E3251" s="88"/>
    </row>
    <row r="3252" spans="1:5" x14ac:dyDescent="0.2">
      <c r="A3252" s="79" t="s">
        <v>3098</v>
      </c>
      <c r="B3252" s="79" t="s">
        <v>5283</v>
      </c>
      <c r="C3252" s="79">
        <v>31</v>
      </c>
      <c r="D3252" s="79">
        <v>30</v>
      </c>
      <c r="E3252" s="88"/>
    </row>
    <row r="3253" spans="1:5" x14ac:dyDescent="0.2">
      <c r="A3253" s="79" t="s">
        <v>3099</v>
      </c>
      <c r="B3253" s="79" t="s">
        <v>5284</v>
      </c>
      <c r="C3253" s="79">
        <v>26</v>
      </c>
      <c r="D3253" s="79">
        <v>30</v>
      </c>
      <c r="E3253" s="88"/>
    </row>
    <row r="3254" spans="1:5" x14ac:dyDescent="0.2">
      <c r="A3254" s="79" t="s">
        <v>3100</v>
      </c>
      <c r="B3254" s="79" t="s">
        <v>5285</v>
      </c>
      <c r="C3254" s="79">
        <v>37</v>
      </c>
      <c r="D3254" s="79">
        <v>30</v>
      </c>
      <c r="E3254" s="88"/>
    </row>
    <row r="3255" spans="1:5" x14ac:dyDescent="0.2">
      <c r="A3255" s="79" t="s">
        <v>3101</v>
      </c>
      <c r="B3255" s="79" t="s">
        <v>5286</v>
      </c>
      <c r="C3255" s="79">
        <v>40</v>
      </c>
      <c r="D3255" s="79">
        <v>30</v>
      </c>
      <c r="E3255" s="88"/>
    </row>
    <row r="3256" spans="1:5" x14ac:dyDescent="0.2">
      <c r="A3256" s="79" t="s">
        <v>3102</v>
      </c>
      <c r="B3256" s="79" t="s">
        <v>5287</v>
      </c>
      <c r="C3256" s="79">
        <v>15</v>
      </c>
      <c r="D3256" s="79">
        <v>30</v>
      </c>
      <c r="E3256" s="88"/>
    </row>
    <row r="3257" spans="1:5" x14ac:dyDescent="0.2">
      <c r="A3257" s="79" t="s">
        <v>3103</v>
      </c>
      <c r="B3257" s="79" t="s">
        <v>5288</v>
      </c>
      <c r="C3257" s="79">
        <v>14</v>
      </c>
      <c r="D3257" s="79">
        <v>30</v>
      </c>
      <c r="E3257" s="88"/>
    </row>
    <row r="3258" spans="1:5" x14ac:dyDescent="0.2">
      <c r="A3258" s="79" t="s">
        <v>3104</v>
      </c>
      <c r="B3258" s="79" t="s">
        <v>5289</v>
      </c>
      <c r="C3258" s="79">
        <v>30</v>
      </c>
      <c r="D3258" s="79">
        <v>30</v>
      </c>
      <c r="E3258" s="88"/>
    </row>
    <row r="3259" spans="1:5" x14ac:dyDescent="0.2">
      <c r="A3259" s="79" t="s">
        <v>3105</v>
      </c>
      <c r="B3259" s="79" t="s">
        <v>5290</v>
      </c>
      <c r="C3259" s="79">
        <v>21</v>
      </c>
      <c r="D3259" s="79">
        <v>30</v>
      </c>
      <c r="E3259" s="88"/>
    </row>
    <row r="3260" spans="1:5" x14ac:dyDescent="0.2">
      <c r="A3260" s="79" t="s">
        <v>3106</v>
      </c>
      <c r="B3260" s="79" t="s">
        <v>5291</v>
      </c>
      <c r="C3260" s="79">
        <v>14</v>
      </c>
      <c r="D3260" s="79">
        <v>30</v>
      </c>
      <c r="E3260" s="88"/>
    </row>
    <row r="3261" spans="1:5" x14ac:dyDescent="0.2">
      <c r="A3261" s="79" t="s">
        <v>3107</v>
      </c>
      <c r="B3261" s="79" t="s">
        <v>5292</v>
      </c>
      <c r="C3261" s="79">
        <v>26</v>
      </c>
      <c r="D3261" s="79">
        <v>30</v>
      </c>
      <c r="E3261" s="88"/>
    </row>
    <row r="3262" spans="1:5" x14ac:dyDescent="0.2">
      <c r="A3262" s="79" t="s">
        <v>3108</v>
      </c>
      <c r="B3262" s="79" t="s">
        <v>5293</v>
      </c>
      <c r="C3262" s="79">
        <v>23</v>
      </c>
      <c r="D3262" s="79">
        <v>30</v>
      </c>
      <c r="E3262" s="88"/>
    </row>
    <row r="3263" spans="1:5" x14ac:dyDescent="0.2">
      <c r="A3263" s="79" t="s">
        <v>5294</v>
      </c>
      <c r="B3263" s="79" t="s">
        <v>5295</v>
      </c>
      <c r="C3263" s="79">
        <v>2</v>
      </c>
      <c r="D3263" s="79">
        <v>2</v>
      </c>
      <c r="E3263" s="88"/>
    </row>
    <row r="3264" spans="1:5" x14ac:dyDescent="0.2">
      <c r="A3264" s="79" t="s">
        <v>3109</v>
      </c>
      <c r="B3264" s="79" t="s">
        <v>5296</v>
      </c>
      <c r="C3264" s="79">
        <v>1</v>
      </c>
      <c r="D3264" s="79">
        <v>0</v>
      </c>
      <c r="E3264" s="88"/>
    </row>
    <row r="3265" spans="1:5" x14ac:dyDescent="0.2">
      <c r="A3265" s="79" t="s">
        <v>3110</v>
      </c>
      <c r="B3265" s="79" t="s">
        <v>5297</v>
      </c>
      <c r="C3265" s="79">
        <v>3</v>
      </c>
      <c r="D3265" s="79">
        <v>1</v>
      </c>
      <c r="E3265" s="88"/>
    </row>
    <row r="3266" spans="1:5" x14ac:dyDescent="0.2">
      <c r="A3266" s="79" t="s">
        <v>3111</v>
      </c>
      <c r="B3266" s="79" t="s">
        <v>5298</v>
      </c>
      <c r="C3266" s="79">
        <v>4</v>
      </c>
      <c r="D3266" s="79">
        <v>5</v>
      </c>
      <c r="E3266" s="88"/>
    </row>
    <row r="3267" spans="1:5" x14ac:dyDescent="0.2">
      <c r="A3267" s="79" t="s">
        <v>3112</v>
      </c>
      <c r="B3267" s="79" t="s">
        <v>5299</v>
      </c>
      <c r="C3267" s="79">
        <v>1</v>
      </c>
      <c r="D3267" s="79">
        <v>1</v>
      </c>
      <c r="E3267" s="88"/>
    </row>
    <row r="3268" spans="1:5" x14ac:dyDescent="0.2">
      <c r="A3268" s="79" t="s">
        <v>3113</v>
      </c>
      <c r="B3268" s="79" t="s">
        <v>5300</v>
      </c>
      <c r="C3268" s="79">
        <v>2</v>
      </c>
      <c r="D3268" s="79">
        <v>5</v>
      </c>
      <c r="E3268" s="88"/>
    </row>
    <row r="3269" spans="1:5" x14ac:dyDescent="0.2">
      <c r="A3269" s="79" t="s">
        <v>3114</v>
      </c>
      <c r="B3269" s="79" t="s">
        <v>5301</v>
      </c>
      <c r="C3269" s="79">
        <v>11</v>
      </c>
      <c r="D3269" s="79">
        <v>50</v>
      </c>
      <c r="E3269" s="88"/>
    </row>
    <row r="3270" spans="1:5" x14ac:dyDescent="0.2">
      <c r="A3270" s="79" t="s">
        <v>3115</v>
      </c>
      <c r="B3270" s="79" t="s">
        <v>5302</v>
      </c>
      <c r="C3270" s="79">
        <v>1</v>
      </c>
      <c r="D3270" s="79">
        <v>10</v>
      </c>
      <c r="E3270" s="88"/>
    </row>
    <row r="3271" spans="1:5" x14ac:dyDescent="0.2">
      <c r="A3271" s="79" t="s">
        <v>3116</v>
      </c>
      <c r="B3271" s="79" t="s">
        <v>5303</v>
      </c>
      <c r="C3271" s="79">
        <v>3</v>
      </c>
      <c r="D3271" s="79">
        <v>5</v>
      </c>
      <c r="E3271" s="88"/>
    </row>
    <row r="3272" spans="1:5" x14ac:dyDescent="0.2">
      <c r="A3272" s="79" t="s">
        <v>3117</v>
      </c>
      <c r="B3272" s="79" t="s">
        <v>5304</v>
      </c>
      <c r="C3272" s="79">
        <v>20</v>
      </c>
      <c r="D3272" s="79">
        <v>50</v>
      </c>
      <c r="E3272" s="88"/>
    </row>
    <row r="3273" spans="1:5" x14ac:dyDescent="0.2">
      <c r="A3273" s="79" t="s">
        <v>3118</v>
      </c>
      <c r="B3273" s="79" t="s">
        <v>5305</v>
      </c>
      <c r="C3273" s="79">
        <v>2</v>
      </c>
      <c r="D3273" s="79">
        <v>10</v>
      </c>
      <c r="E3273" s="88"/>
    </row>
    <row r="3274" spans="1:5" x14ac:dyDescent="0.2">
      <c r="A3274" s="79" t="s">
        <v>3119</v>
      </c>
      <c r="B3274" s="79" t="s">
        <v>5306</v>
      </c>
      <c r="C3274" s="79">
        <v>17</v>
      </c>
      <c r="D3274" s="79">
        <v>50</v>
      </c>
      <c r="E3274" s="88"/>
    </row>
    <row r="3275" spans="1:5" x14ac:dyDescent="0.2">
      <c r="A3275" s="79" t="s">
        <v>3120</v>
      </c>
      <c r="B3275" s="79" t="s">
        <v>5307</v>
      </c>
      <c r="C3275" s="79">
        <v>5</v>
      </c>
      <c r="D3275" s="79">
        <v>65</v>
      </c>
      <c r="E3275" s="88"/>
    </row>
    <row r="3276" spans="1:5" x14ac:dyDescent="0.2">
      <c r="A3276" s="79" t="s">
        <v>3121</v>
      </c>
      <c r="B3276" s="79" t="s">
        <v>5308</v>
      </c>
      <c r="C3276" s="79">
        <v>31</v>
      </c>
      <c r="D3276" s="79">
        <v>70</v>
      </c>
      <c r="E3276" s="88"/>
    </row>
    <row r="3277" spans="1:5" x14ac:dyDescent="0.2">
      <c r="A3277" s="79" t="s">
        <v>3122</v>
      </c>
      <c r="B3277" s="79" t="s">
        <v>5309</v>
      </c>
      <c r="C3277" s="79">
        <v>26</v>
      </c>
      <c r="D3277" s="79">
        <v>70</v>
      </c>
      <c r="E3277" s="88"/>
    </row>
    <row r="3278" spans="1:5" x14ac:dyDescent="0.2">
      <c r="A3278" s="79" t="s">
        <v>3123</v>
      </c>
      <c r="B3278" s="79" t="s">
        <v>5310</v>
      </c>
      <c r="C3278" s="79">
        <v>16</v>
      </c>
      <c r="D3278" s="79">
        <v>70</v>
      </c>
      <c r="E3278" s="88"/>
    </row>
    <row r="3279" spans="1:5" x14ac:dyDescent="0.2">
      <c r="A3279" s="79" t="s">
        <v>3124</v>
      </c>
      <c r="B3279" s="79" t="s">
        <v>5311</v>
      </c>
      <c r="C3279" s="79">
        <v>18</v>
      </c>
      <c r="D3279" s="79">
        <v>60</v>
      </c>
      <c r="E3279" s="88"/>
    </row>
    <row r="3280" spans="1:5" x14ac:dyDescent="0.2">
      <c r="A3280" s="79" t="s">
        <v>3125</v>
      </c>
      <c r="B3280" s="79" t="s">
        <v>5312</v>
      </c>
      <c r="C3280" s="79">
        <v>27</v>
      </c>
      <c r="D3280" s="79">
        <v>40</v>
      </c>
      <c r="E3280" s="88"/>
    </row>
    <row r="3281" spans="1:5" x14ac:dyDescent="0.2">
      <c r="A3281" s="79" t="s">
        <v>3126</v>
      </c>
      <c r="B3281" s="79" t="s">
        <v>5313</v>
      </c>
      <c r="C3281" s="79">
        <v>16</v>
      </c>
      <c r="D3281" s="79">
        <v>40</v>
      </c>
      <c r="E3281" s="88"/>
    </row>
    <row r="3282" spans="1:5" x14ac:dyDescent="0.2">
      <c r="A3282" s="79" t="s">
        <v>3127</v>
      </c>
      <c r="B3282" s="79" t="s">
        <v>5314</v>
      </c>
      <c r="C3282" s="79">
        <v>11</v>
      </c>
      <c r="D3282" s="79">
        <v>40</v>
      </c>
      <c r="E3282" s="88"/>
    </row>
    <row r="3283" spans="1:5" x14ac:dyDescent="0.2">
      <c r="A3283" s="79" t="s">
        <v>3128</v>
      </c>
      <c r="B3283" s="79" t="s">
        <v>5315</v>
      </c>
      <c r="C3283" s="79">
        <v>11</v>
      </c>
      <c r="D3283" s="79">
        <v>35</v>
      </c>
      <c r="E3283" s="88"/>
    </row>
    <row r="3284" spans="1:5" x14ac:dyDescent="0.2">
      <c r="A3284" s="79" t="s">
        <v>3129</v>
      </c>
      <c r="B3284" s="79" t="s">
        <v>5316</v>
      </c>
      <c r="C3284" s="79">
        <v>9</v>
      </c>
      <c r="D3284" s="79">
        <v>35</v>
      </c>
      <c r="E3284" s="88"/>
    </row>
    <row r="3285" spans="1:5" x14ac:dyDescent="0.2">
      <c r="A3285" s="79" t="s">
        <v>3130</v>
      </c>
      <c r="B3285" s="79" t="s">
        <v>5317</v>
      </c>
      <c r="C3285" s="79">
        <v>5</v>
      </c>
      <c r="D3285" s="79">
        <v>30</v>
      </c>
      <c r="E3285" s="88"/>
    </row>
    <row r="3286" spans="1:5" x14ac:dyDescent="0.2">
      <c r="A3286" s="79" t="s">
        <v>3131</v>
      </c>
      <c r="B3286" s="79" t="s">
        <v>5318</v>
      </c>
      <c r="C3286" s="79">
        <v>8</v>
      </c>
      <c r="D3286" s="79">
        <v>35</v>
      </c>
      <c r="E3286" s="88"/>
    </row>
    <row r="3287" spans="1:5" x14ac:dyDescent="0.2">
      <c r="A3287" s="79" t="s">
        <v>585</v>
      </c>
      <c r="B3287" s="79" t="s">
        <v>9348</v>
      </c>
      <c r="C3287" s="79">
        <v>20</v>
      </c>
      <c r="D3287" s="79">
        <v>5</v>
      </c>
      <c r="E3287" s="88"/>
    </row>
    <row r="3288" spans="1:5" x14ac:dyDescent="0.2">
      <c r="A3288" s="79" t="s">
        <v>586</v>
      </c>
      <c r="B3288" s="79" t="s">
        <v>5319</v>
      </c>
      <c r="C3288" s="79">
        <v>20</v>
      </c>
      <c r="D3288" s="79">
        <v>10</v>
      </c>
      <c r="E3288" s="88"/>
    </row>
    <row r="3289" spans="1:5" x14ac:dyDescent="0.2">
      <c r="A3289" s="79" t="s">
        <v>587</v>
      </c>
      <c r="B3289" s="79" t="s">
        <v>5320</v>
      </c>
      <c r="C3289" s="79">
        <v>70</v>
      </c>
      <c r="D3289" s="79">
        <v>15</v>
      </c>
      <c r="E3289" s="88"/>
    </row>
    <row r="3290" spans="1:5" x14ac:dyDescent="0.2">
      <c r="A3290" s="79" t="s">
        <v>588</v>
      </c>
      <c r="B3290" s="79" t="s">
        <v>5321</v>
      </c>
      <c r="C3290" s="79">
        <v>11</v>
      </c>
      <c r="D3290" s="79">
        <v>5</v>
      </c>
      <c r="E3290" s="88"/>
    </row>
    <row r="3291" spans="1:5" x14ac:dyDescent="0.2">
      <c r="A3291" s="79" t="s">
        <v>589</v>
      </c>
      <c r="B3291" s="79" t="s">
        <v>9349</v>
      </c>
      <c r="C3291" s="79">
        <v>10</v>
      </c>
      <c r="D3291" s="79">
        <v>5</v>
      </c>
      <c r="E3291" s="88"/>
    </row>
    <row r="3292" spans="1:5" x14ac:dyDescent="0.2">
      <c r="A3292" s="79" t="s">
        <v>590</v>
      </c>
      <c r="B3292" s="79" t="s">
        <v>5322</v>
      </c>
      <c r="C3292" s="79">
        <v>10</v>
      </c>
      <c r="D3292" s="79">
        <v>15</v>
      </c>
      <c r="E3292" s="88"/>
    </row>
    <row r="3293" spans="1:5" x14ac:dyDescent="0.2">
      <c r="A3293" s="79" t="s">
        <v>591</v>
      </c>
      <c r="B3293" s="79" t="s">
        <v>5323</v>
      </c>
      <c r="C3293" s="79">
        <v>62</v>
      </c>
      <c r="D3293" s="79">
        <v>15</v>
      </c>
      <c r="E3293" s="88"/>
    </row>
    <row r="3294" spans="1:5" x14ac:dyDescent="0.2">
      <c r="A3294" s="79" t="s">
        <v>592</v>
      </c>
      <c r="B3294" s="79" t="s">
        <v>9350</v>
      </c>
      <c r="C3294" s="79">
        <v>4</v>
      </c>
      <c r="D3294" s="79">
        <v>5</v>
      </c>
      <c r="E3294" s="88"/>
    </row>
    <row r="3295" spans="1:5" x14ac:dyDescent="0.2">
      <c r="A3295" s="79" t="s">
        <v>593</v>
      </c>
      <c r="B3295" s="79" t="s">
        <v>9351</v>
      </c>
      <c r="C3295" s="79">
        <v>11</v>
      </c>
      <c r="D3295" s="79">
        <v>5</v>
      </c>
      <c r="E3295" s="88"/>
    </row>
    <row r="3296" spans="1:5" x14ac:dyDescent="0.2">
      <c r="A3296" s="79" t="s">
        <v>594</v>
      </c>
      <c r="B3296" s="79" t="s">
        <v>5324</v>
      </c>
      <c r="C3296" s="79">
        <v>8</v>
      </c>
      <c r="D3296" s="79">
        <v>15</v>
      </c>
      <c r="E3296" s="88"/>
    </row>
    <row r="3297" spans="1:5" x14ac:dyDescent="0.2">
      <c r="A3297" s="79" t="s">
        <v>595</v>
      </c>
      <c r="B3297" s="79" t="s">
        <v>5325</v>
      </c>
      <c r="C3297" s="79">
        <v>48</v>
      </c>
      <c r="D3297" s="79">
        <v>15</v>
      </c>
      <c r="E3297" s="88"/>
    </row>
    <row r="3298" spans="1:5" x14ac:dyDescent="0.2">
      <c r="A3298" s="79" t="s">
        <v>596</v>
      </c>
      <c r="B3298" s="79" t="s">
        <v>9352</v>
      </c>
      <c r="C3298" s="79">
        <v>6</v>
      </c>
      <c r="D3298" s="79">
        <v>5</v>
      </c>
      <c r="E3298" s="88"/>
    </row>
    <row r="3299" spans="1:5" x14ac:dyDescent="0.2">
      <c r="A3299" s="79" t="s">
        <v>597</v>
      </c>
      <c r="B3299" s="79" t="s">
        <v>9353</v>
      </c>
      <c r="C3299" s="79">
        <v>4</v>
      </c>
      <c r="D3299" s="79">
        <v>3</v>
      </c>
      <c r="E3299" s="88"/>
    </row>
    <row r="3300" spans="1:5" x14ac:dyDescent="0.2">
      <c r="A3300" s="79" t="s">
        <v>598</v>
      </c>
      <c r="B3300" s="79" t="s">
        <v>5326</v>
      </c>
      <c r="C3300" s="79">
        <v>19</v>
      </c>
      <c r="D3300" s="79">
        <v>20</v>
      </c>
      <c r="E3300" s="88"/>
    </row>
    <row r="3301" spans="1:5" x14ac:dyDescent="0.2">
      <c r="A3301" s="79" t="s">
        <v>599</v>
      </c>
      <c r="B3301" s="79" t="s">
        <v>5327</v>
      </c>
      <c r="C3301" s="79">
        <v>22</v>
      </c>
      <c r="D3301" s="79">
        <v>20</v>
      </c>
      <c r="E3301" s="88"/>
    </row>
    <row r="3302" spans="1:5" x14ac:dyDescent="0.2">
      <c r="A3302" s="79" t="s">
        <v>600</v>
      </c>
      <c r="B3302" s="79" t="s">
        <v>9354</v>
      </c>
      <c r="C3302" s="79">
        <v>5</v>
      </c>
      <c r="D3302" s="79">
        <v>5</v>
      </c>
      <c r="E3302" s="88"/>
    </row>
    <row r="3303" spans="1:5" x14ac:dyDescent="0.2">
      <c r="A3303" s="79" t="s">
        <v>601</v>
      </c>
      <c r="B3303" s="79" t="s">
        <v>9355</v>
      </c>
      <c r="C3303" s="79">
        <v>21</v>
      </c>
      <c r="D3303" s="79">
        <v>5</v>
      </c>
      <c r="E3303" s="88"/>
    </row>
    <row r="3304" spans="1:5" x14ac:dyDescent="0.2">
      <c r="A3304" s="79" t="s">
        <v>602</v>
      </c>
      <c r="B3304" s="79" t="s">
        <v>5328</v>
      </c>
      <c r="C3304" s="79">
        <v>19</v>
      </c>
      <c r="D3304" s="79">
        <v>15</v>
      </c>
      <c r="E3304" s="88"/>
    </row>
    <row r="3305" spans="1:5" x14ac:dyDescent="0.2">
      <c r="A3305" s="79" t="s">
        <v>603</v>
      </c>
      <c r="B3305" s="79" t="s">
        <v>5329</v>
      </c>
      <c r="C3305" s="79">
        <v>78</v>
      </c>
      <c r="D3305" s="79">
        <v>15</v>
      </c>
      <c r="E3305" s="88"/>
    </row>
    <row r="3306" spans="1:5" x14ac:dyDescent="0.2">
      <c r="A3306" s="79" t="s">
        <v>604</v>
      </c>
      <c r="B3306" s="79" t="s">
        <v>9356</v>
      </c>
      <c r="C3306" s="79">
        <v>5</v>
      </c>
      <c r="D3306" s="79">
        <v>5</v>
      </c>
      <c r="E3306" s="88"/>
    </row>
    <row r="3307" spans="1:5" x14ac:dyDescent="0.2">
      <c r="A3307" s="79" t="s">
        <v>605</v>
      </c>
      <c r="B3307" s="79" t="s">
        <v>9357</v>
      </c>
      <c r="C3307" s="79">
        <v>11</v>
      </c>
      <c r="D3307" s="79">
        <v>5</v>
      </c>
      <c r="E3307" s="88"/>
    </row>
    <row r="3308" spans="1:5" x14ac:dyDescent="0.2">
      <c r="A3308" s="79" t="s">
        <v>606</v>
      </c>
      <c r="B3308" s="79" t="s">
        <v>5330</v>
      </c>
      <c r="C3308" s="79">
        <v>29</v>
      </c>
      <c r="D3308" s="79">
        <v>15</v>
      </c>
      <c r="E3308" s="88"/>
    </row>
    <row r="3309" spans="1:5" x14ac:dyDescent="0.2">
      <c r="A3309" s="79" t="s">
        <v>607</v>
      </c>
      <c r="B3309" s="79" t="s">
        <v>5331</v>
      </c>
      <c r="C3309" s="79">
        <v>81</v>
      </c>
      <c r="D3309" s="79">
        <v>15</v>
      </c>
      <c r="E3309" s="88"/>
    </row>
    <row r="3310" spans="1:5" x14ac:dyDescent="0.2">
      <c r="A3310" s="79" t="s">
        <v>608</v>
      </c>
      <c r="B3310" s="79" t="s">
        <v>9358</v>
      </c>
      <c r="C3310" s="79">
        <v>5</v>
      </c>
      <c r="D3310" s="79">
        <v>5</v>
      </c>
      <c r="E3310" s="88"/>
    </row>
    <row r="3311" spans="1:5" x14ac:dyDescent="0.2">
      <c r="A3311" s="79" t="s">
        <v>609</v>
      </c>
      <c r="B3311" s="79" t="s">
        <v>9359</v>
      </c>
      <c r="C3311" s="79">
        <v>7</v>
      </c>
      <c r="D3311" s="79">
        <v>5</v>
      </c>
      <c r="E3311" s="88"/>
    </row>
    <row r="3312" spans="1:5" x14ac:dyDescent="0.2">
      <c r="A3312" s="79" t="s">
        <v>610</v>
      </c>
      <c r="B3312" s="79" t="s">
        <v>5332</v>
      </c>
      <c r="C3312" s="79">
        <v>31</v>
      </c>
      <c r="D3312" s="79">
        <v>15</v>
      </c>
      <c r="E3312" s="88"/>
    </row>
    <row r="3313" spans="1:5" x14ac:dyDescent="0.2">
      <c r="A3313" s="79" t="s">
        <v>611</v>
      </c>
      <c r="B3313" s="79" t="s">
        <v>9360</v>
      </c>
      <c r="C3313" s="79">
        <v>62</v>
      </c>
      <c r="D3313" s="79">
        <v>15</v>
      </c>
      <c r="E3313" s="88"/>
    </row>
    <row r="3314" spans="1:5" x14ac:dyDescent="0.2">
      <c r="A3314" s="79" t="s">
        <v>612</v>
      </c>
      <c r="B3314" s="79" t="s">
        <v>9361</v>
      </c>
      <c r="C3314" s="79">
        <v>8</v>
      </c>
      <c r="D3314" s="79">
        <v>5</v>
      </c>
      <c r="E3314" s="88"/>
    </row>
    <row r="3315" spans="1:5" x14ac:dyDescent="0.2">
      <c r="A3315" s="79" t="s">
        <v>613</v>
      </c>
      <c r="B3315" s="79" t="s">
        <v>9362</v>
      </c>
      <c r="C3315" s="79">
        <v>10</v>
      </c>
      <c r="D3315" s="79">
        <v>5</v>
      </c>
      <c r="E3315" s="88"/>
    </row>
    <row r="3316" spans="1:5" x14ac:dyDescent="0.2">
      <c r="A3316" s="79" t="s">
        <v>614</v>
      </c>
      <c r="B3316" s="79" t="s">
        <v>5333</v>
      </c>
      <c r="C3316" s="79">
        <v>31</v>
      </c>
      <c r="D3316" s="79">
        <v>15</v>
      </c>
      <c r="E3316" s="88"/>
    </row>
    <row r="3317" spans="1:5" x14ac:dyDescent="0.2">
      <c r="A3317" s="79" t="s">
        <v>615</v>
      </c>
      <c r="B3317" s="79" t="s">
        <v>5334</v>
      </c>
      <c r="C3317" s="79">
        <v>56</v>
      </c>
      <c r="D3317" s="79">
        <v>15</v>
      </c>
      <c r="E3317" s="88"/>
    </row>
    <row r="3318" spans="1:5" x14ac:dyDescent="0.2">
      <c r="A3318" s="79" t="s">
        <v>616</v>
      </c>
      <c r="B3318" s="79" t="s">
        <v>9363</v>
      </c>
      <c r="C3318" s="79">
        <v>7</v>
      </c>
      <c r="D3318" s="79">
        <v>5</v>
      </c>
      <c r="E3318" s="88"/>
    </row>
    <row r="3319" spans="1:5" x14ac:dyDescent="0.2">
      <c r="A3319" s="79" t="s">
        <v>617</v>
      </c>
      <c r="B3319" s="79" t="s">
        <v>5335</v>
      </c>
      <c r="C3319" s="79">
        <v>14</v>
      </c>
      <c r="D3319" s="79">
        <v>10</v>
      </c>
      <c r="E3319" s="88"/>
    </row>
    <row r="3320" spans="1:5" x14ac:dyDescent="0.2">
      <c r="A3320" s="79" t="s">
        <v>618</v>
      </c>
      <c r="B3320" s="79" t="s">
        <v>9364</v>
      </c>
      <c r="C3320" s="79">
        <v>24</v>
      </c>
      <c r="D3320" s="79">
        <v>10</v>
      </c>
      <c r="E3320" s="88"/>
    </row>
    <row r="3321" spans="1:5" x14ac:dyDescent="0.2">
      <c r="A3321" s="79" t="s">
        <v>619</v>
      </c>
      <c r="B3321" s="79" t="s">
        <v>9365</v>
      </c>
      <c r="C3321" s="79">
        <v>9</v>
      </c>
      <c r="D3321" s="79">
        <v>5</v>
      </c>
      <c r="E3321" s="88"/>
    </row>
    <row r="3322" spans="1:5" x14ac:dyDescent="0.2">
      <c r="A3322" s="79" t="s">
        <v>620</v>
      </c>
      <c r="B3322" s="79" t="s">
        <v>5336</v>
      </c>
      <c r="C3322" s="79">
        <v>10</v>
      </c>
      <c r="D3322" s="79">
        <v>10</v>
      </c>
      <c r="E3322" s="88"/>
    </row>
    <row r="3323" spans="1:5" x14ac:dyDescent="0.2">
      <c r="A3323" s="79" t="s">
        <v>621</v>
      </c>
      <c r="B3323" s="79" t="s">
        <v>5337</v>
      </c>
      <c r="C3323" s="79">
        <v>23</v>
      </c>
      <c r="D3323" s="79">
        <v>10</v>
      </c>
      <c r="E3323" s="88"/>
    </row>
    <row r="3324" spans="1:5" x14ac:dyDescent="0.2">
      <c r="A3324" s="79" t="s">
        <v>623</v>
      </c>
      <c r="B3324" s="79" t="s">
        <v>9366</v>
      </c>
      <c r="C3324" s="79">
        <v>1</v>
      </c>
      <c r="D3324" s="79">
        <v>2</v>
      </c>
      <c r="E3324" s="88"/>
    </row>
    <row r="3325" spans="1:5" x14ac:dyDescent="0.2">
      <c r="A3325" s="79" t="s">
        <v>624</v>
      </c>
      <c r="B3325" s="79" t="s">
        <v>5338</v>
      </c>
      <c r="C3325" s="79">
        <v>9</v>
      </c>
      <c r="D3325" s="79">
        <v>10</v>
      </c>
      <c r="E3325" s="88"/>
    </row>
    <row r="3326" spans="1:5" x14ac:dyDescent="0.2">
      <c r="A3326" s="79" t="s">
        <v>625</v>
      </c>
      <c r="B3326" s="79" t="s">
        <v>9367</v>
      </c>
      <c r="C3326" s="79">
        <v>47</v>
      </c>
      <c r="D3326" s="79">
        <v>8</v>
      </c>
      <c r="E3326" s="88"/>
    </row>
    <row r="3327" spans="1:5" x14ac:dyDescent="0.2">
      <c r="A3327" s="79" t="s">
        <v>626</v>
      </c>
      <c r="B3327" s="79" t="s">
        <v>9368</v>
      </c>
      <c r="C3327" s="79">
        <v>7</v>
      </c>
      <c r="D3327" s="79">
        <v>2</v>
      </c>
      <c r="E3327" s="88"/>
    </row>
    <row r="3328" spans="1:5" x14ac:dyDescent="0.2">
      <c r="A3328" s="79" t="s">
        <v>627</v>
      </c>
      <c r="B3328" s="79" t="s">
        <v>5339</v>
      </c>
      <c r="C3328" s="79">
        <v>23</v>
      </c>
      <c r="D3328" s="79">
        <v>10</v>
      </c>
      <c r="E3328" s="88"/>
    </row>
    <row r="3329" spans="1:5" x14ac:dyDescent="0.2">
      <c r="A3329" s="79" t="s">
        <v>628</v>
      </c>
      <c r="B3329" s="79" t="s">
        <v>5340</v>
      </c>
      <c r="C3329" s="79">
        <v>18</v>
      </c>
      <c r="D3329" s="79">
        <v>10</v>
      </c>
      <c r="E3329" s="88"/>
    </row>
    <row r="3330" spans="1:5" x14ac:dyDescent="0.2">
      <c r="A3330" s="79" t="s">
        <v>629</v>
      </c>
      <c r="B3330" s="79" t="s">
        <v>9369</v>
      </c>
      <c r="C3330" s="79">
        <v>0</v>
      </c>
      <c r="D3330" s="79">
        <v>2</v>
      </c>
      <c r="E3330" s="88"/>
    </row>
    <row r="3331" spans="1:5" x14ac:dyDescent="0.2">
      <c r="A3331" s="79" t="s">
        <v>3150</v>
      </c>
      <c r="B3331" s="79" t="s">
        <v>9370</v>
      </c>
      <c r="C3331" s="79">
        <v>10</v>
      </c>
      <c r="D3331" s="79">
        <v>5</v>
      </c>
      <c r="E3331" s="88"/>
    </row>
    <row r="3332" spans="1:5" x14ac:dyDescent="0.2">
      <c r="A3332" s="79" t="s">
        <v>3151</v>
      </c>
      <c r="B3332" s="79" t="s">
        <v>9371</v>
      </c>
      <c r="C3332" s="79">
        <v>9</v>
      </c>
      <c r="D3332" s="79">
        <v>8</v>
      </c>
      <c r="E3332" s="88"/>
    </row>
    <row r="3333" spans="1:5" x14ac:dyDescent="0.2">
      <c r="A3333" s="79" t="s">
        <v>3152</v>
      </c>
      <c r="B3333" s="79" t="s">
        <v>9372</v>
      </c>
      <c r="C3333" s="79">
        <v>8</v>
      </c>
      <c r="D3333" s="79">
        <v>7</v>
      </c>
      <c r="E3333" s="88"/>
    </row>
    <row r="3334" spans="1:5" x14ac:dyDescent="0.2">
      <c r="A3334" s="79" t="s">
        <v>3153</v>
      </c>
      <c r="B3334" s="79" t="s">
        <v>9373</v>
      </c>
      <c r="C3334" s="79">
        <v>6</v>
      </c>
      <c r="D3334" s="79">
        <v>8</v>
      </c>
      <c r="E3334" s="88"/>
    </row>
    <row r="3335" spans="1:5" x14ac:dyDescent="0.2">
      <c r="A3335" s="79" t="s">
        <v>3154</v>
      </c>
      <c r="B3335" s="79" t="s">
        <v>9374</v>
      </c>
      <c r="C3335" s="79">
        <v>9</v>
      </c>
      <c r="D3335" s="79">
        <v>5</v>
      </c>
      <c r="E3335" s="88"/>
    </row>
    <row r="3336" spans="1:5" x14ac:dyDescent="0.2">
      <c r="A3336" s="79" t="s">
        <v>3155</v>
      </c>
      <c r="B3336" s="79" t="s">
        <v>9375</v>
      </c>
      <c r="C3336" s="79">
        <v>6</v>
      </c>
      <c r="D3336" s="79">
        <v>8</v>
      </c>
      <c r="E3336" s="88"/>
    </row>
    <row r="3337" spans="1:5" x14ac:dyDescent="0.2">
      <c r="A3337" s="79" t="s">
        <v>630</v>
      </c>
      <c r="B3337" s="79" t="s">
        <v>9376</v>
      </c>
      <c r="C3337" s="79">
        <v>11</v>
      </c>
      <c r="D3337" s="79">
        <v>5</v>
      </c>
      <c r="E3337" s="88"/>
    </row>
    <row r="3338" spans="1:5" x14ac:dyDescent="0.2">
      <c r="A3338" s="79" t="s">
        <v>631</v>
      </c>
      <c r="B3338" s="79" t="s">
        <v>9377</v>
      </c>
      <c r="C3338" s="79">
        <v>3</v>
      </c>
      <c r="D3338" s="79">
        <v>5</v>
      </c>
      <c r="E3338" s="88"/>
    </row>
    <row r="3339" spans="1:5" x14ac:dyDescent="0.2">
      <c r="A3339" s="79" t="s">
        <v>632</v>
      </c>
      <c r="B3339" s="79" t="s">
        <v>9378</v>
      </c>
      <c r="C3339" s="79">
        <v>4</v>
      </c>
      <c r="D3339" s="79">
        <v>5</v>
      </c>
      <c r="E3339" s="88"/>
    </row>
    <row r="3340" spans="1:5" x14ac:dyDescent="0.2">
      <c r="A3340" s="79" t="s">
        <v>633</v>
      </c>
      <c r="B3340" s="79" t="s">
        <v>9379</v>
      </c>
      <c r="C3340" s="79">
        <v>6</v>
      </c>
      <c r="D3340" s="79">
        <v>5</v>
      </c>
      <c r="E3340" s="88"/>
    </row>
    <row r="3341" spans="1:5" x14ac:dyDescent="0.2">
      <c r="A3341" s="79" t="s">
        <v>634</v>
      </c>
      <c r="B3341" s="79" t="s">
        <v>9380</v>
      </c>
      <c r="C3341" s="79">
        <v>5</v>
      </c>
      <c r="D3341" s="79">
        <v>7</v>
      </c>
      <c r="E3341" s="88"/>
    </row>
    <row r="3342" spans="1:5" x14ac:dyDescent="0.2">
      <c r="A3342" s="79" t="s">
        <v>635</v>
      </c>
      <c r="B3342" s="79" t="s">
        <v>9381</v>
      </c>
      <c r="C3342" s="79">
        <v>13</v>
      </c>
      <c r="D3342" s="79">
        <v>5</v>
      </c>
      <c r="E3342" s="88"/>
    </row>
    <row r="3343" spans="1:5" x14ac:dyDescent="0.2">
      <c r="A3343" s="79" t="s">
        <v>636</v>
      </c>
      <c r="B3343" s="79" t="s">
        <v>9382</v>
      </c>
      <c r="C3343" s="79">
        <v>7</v>
      </c>
      <c r="D3343" s="79">
        <v>2</v>
      </c>
      <c r="E3343" s="88"/>
    </row>
    <row r="3344" spans="1:5" x14ac:dyDescent="0.2">
      <c r="A3344" s="79" t="s">
        <v>637</v>
      </c>
      <c r="B3344" s="79" t="s">
        <v>9383</v>
      </c>
      <c r="C3344" s="79">
        <v>3</v>
      </c>
      <c r="D3344" s="79">
        <v>2</v>
      </c>
      <c r="E3344" s="88"/>
    </row>
    <row r="3345" spans="1:5" x14ac:dyDescent="0.2">
      <c r="A3345" s="79" t="s">
        <v>638</v>
      </c>
      <c r="B3345" s="79" t="s">
        <v>9384</v>
      </c>
      <c r="C3345" s="79">
        <v>9</v>
      </c>
      <c r="D3345" s="79">
        <v>2</v>
      </c>
      <c r="E3345" s="88"/>
    </row>
    <row r="3346" spans="1:5" x14ac:dyDescent="0.2">
      <c r="A3346" s="79" t="s">
        <v>639</v>
      </c>
      <c r="B3346" s="79" t="s">
        <v>9385</v>
      </c>
      <c r="C3346" s="79">
        <v>11</v>
      </c>
      <c r="D3346" s="79">
        <v>2</v>
      </c>
      <c r="E3346" s="88"/>
    </row>
    <row r="3347" spans="1:5" x14ac:dyDescent="0.2">
      <c r="A3347" s="79" t="s">
        <v>640</v>
      </c>
      <c r="B3347" s="79" t="s">
        <v>9386</v>
      </c>
      <c r="C3347" s="79">
        <v>9</v>
      </c>
      <c r="D3347" s="79">
        <v>2</v>
      </c>
      <c r="E3347" s="88"/>
    </row>
    <row r="3348" spans="1:5" x14ac:dyDescent="0.2">
      <c r="A3348" s="79" t="s">
        <v>641</v>
      </c>
      <c r="B3348" s="79" t="s">
        <v>9387</v>
      </c>
      <c r="C3348" s="79">
        <v>3</v>
      </c>
      <c r="D3348" s="79">
        <v>2</v>
      </c>
      <c r="E3348" s="88"/>
    </row>
    <row r="3349" spans="1:5" x14ac:dyDescent="0.2">
      <c r="A3349" s="79" t="s">
        <v>642</v>
      </c>
      <c r="B3349" s="79" t="s">
        <v>9388</v>
      </c>
      <c r="C3349" s="79">
        <v>1</v>
      </c>
      <c r="D3349" s="79">
        <v>2</v>
      </c>
      <c r="E3349" s="88"/>
    </row>
    <row r="3350" spans="1:5" x14ac:dyDescent="0.2">
      <c r="A3350" s="79" t="s">
        <v>3</v>
      </c>
      <c r="B3350" s="79" t="s">
        <v>9389</v>
      </c>
      <c r="C3350" s="79">
        <v>2</v>
      </c>
      <c r="D3350" s="79">
        <v>2</v>
      </c>
      <c r="E3350" s="88"/>
    </row>
    <row r="3351" spans="1:5" x14ac:dyDescent="0.2">
      <c r="A3351" s="79" t="s">
        <v>4</v>
      </c>
      <c r="B3351" s="79" t="s">
        <v>9390</v>
      </c>
      <c r="C3351" s="79">
        <v>4</v>
      </c>
      <c r="D3351" s="79">
        <v>2</v>
      </c>
      <c r="E3351" s="88"/>
    </row>
    <row r="3352" spans="1:5" x14ac:dyDescent="0.2">
      <c r="A3352" s="79" t="s">
        <v>5</v>
      </c>
      <c r="B3352" s="79" t="s">
        <v>9391</v>
      </c>
      <c r="C3352" s="79">
        <v>2</v>
      </c>
      <c r="D3352" s="79">
        <v>0</v>
      </c>
      <c r="E3352" s="88"/>
    </row>
    <row r="3353" spans="1:5" x14ac:dyDescent="0.2">
      <c r="A3353" s="79" t="s">
        <v>6</v>
      </c>
      <c r="B3353" s="79" t="s">
        <v>9392</v>
      </c>
      <c r="C3353" s="79">
        <v>3</v>
      </c>
      <c r="D3353" s="79">
        <v>2</v>
      </c>
      <c r="E3353" s="88"/>
    </row>
    <row r="3354" spans="1:5" x14ac:dyDescent="0.2">
      <c r="A3354" s="79" t="s">
        <v>7</v>
      </c>
      <c r="B3354" s="79" t="s">
        <v>9393</v>
      </c>
      <c r="C3354" s="79">
        <v>4</v>
      </c>
      <c r="D3354" s="79">
        <v>2</v>
      </c>
      <c r="E3354" s="88"/>
    </row>
    <row r="3355" spans="1:5" x14ac:dyDescent="0.2">
      <c r="A3355" s="79" t="s">
        <v>8</v>
      </c>
      <c r="B3355" s="79" t="s">
        <v>9394</v>
      </c>
      <c r="C3355" s="79">
        <v>3</v>
      </c>
      <c r="D3355" s="79">
        <v>2</v>
      </c>
      <c r="E3355" s="88"/>
    </row>
    <row r="3356" spans="1:5" x14ac:dyDescent="0.2">
      <c r="A3356" s="79" t="s">
        <v>9</v>
      </c>
      <c r="B3356" s="79" t="s">
        <v>9395</v>
      </c>
      <c r="C3356" s="79">
        <v>4</v>
      </c>
      <c r="D3356" s="79">
        <v>4</v>
      </c>
      <c r="E3356" s="88"/>
    </row>
    <row r="3357" spans="1:5" x14ac:dyDescent="0.2">
      <c r="A3357" s="79" t="s">
        <v>10</v>
      </c>
      <c r="B3357" s="79" t="s">
        <v>9396</v>
      </c>
      <c r="C3357" s="79">
        <v>5</v>
      </c>
      <c r="D3357" s="79">
        <v>2</v>
      </c>
      <c r="E3357" s="88"/>
    </row>
    <row r="3358" spans="1:5" x14ac:dyDescent="0.2">
      <c r="A3358" s="79" t="s">
        <v>11</v>
      </c>
      <c r="B3358" s="79" t="s">
        <v>9397</v>
      </c>
      <c r="C3358" s="79">
        <v>3</v>
      </c>
      <c r="D3358" s="79">
        <v>4</v>
      </c>
      <c r="E3358" s="88"/>
    </row>
    <row r="3359" spans="1:5" x14ac:dyDescent="0.2">
      <c r="A3359" s="79" t="s">
        <v>12</v>
      </c>
      <c r="B3359" s="79" t="s">
        <v>9398</v>
      </c>
      <c r="C3359" s="79">
        <v>2</v>
      </c>
      <c r="D3359" s="79">
        <v>2</v>
      </c>
      <c r="E3359" s="88"/>
    </row>
    <row r="3360" spans="1:5" x14ac:dyDescent="0.2">
      <c r="A3360" s="79" t="s">
        <v>13</v>
      </c>
      <c r="B3360" s="79" t="s">
        <v>9399</v>
      </c>
      <c r="C3360" s="79">
        <v>4</v>
      </c>
      <c r="D3360" s="79">
        <v>4</v>
      </c>
      <c r="E3360" s="88"/>
    </row>
    <row r="3361" spans="1:5" x14ac:dyDescent="0.2">
      <c r="A3361" s="79" t="s">
        <v>14</v>
      </c>
      <c r="B3361" s="79" t="s">
        <v>9400</v>
      </c>
      <c r="C3361" s="79">
        <v>2</v>
      </c>
      <c r="D3361" s="79">
        <v>2</v>
      </c>
      <c r="E3361" s="88"/>
    </row>
    <row r="3362" spans="1:5" x14ac:dyDescent="0.2">
      <c r="A3362" s="79" t="s">
        <v>15</v>
      </c>
      <c r="B3362" s="79" t="s">
        <v>9401</v>
      </c>
      <c r="C3362" s="79">
        <v>4</v>
      </c>
      <c r="D3362" s="79">
        <v>3</v>
      </c>
      <c r="E3362" s="88"/>
    </row>
    <row r="3363" spans="1:5" x14ac:dyDescent="0.2">
      <c r="A3363" s="79" t="s">
        <v>16</v>
      </c>
      <c r="B3363" s="79" t="s">
        <v>5341</v>
      </c>
      <c r="C3363" s="79">
        <v>2</v>
      </c>
      <c r="D3363" s="79">
        <v>2</v>
      </c>
      <c r="E3363" s="88"/>
    </row>
    <row r="3364" spans="1:5" x14ac:dyDescent="0.2">
      <c r="A3364" s="79" t="s">
        <v>17</v>
      </c>
      <c r="B3364" s="79" t="s">
        <v>5342</v>
      </c>
      <c r="C3364" s="79">
        <v>4</v>
      </c>
      <c r="D3364" s="79">
        <v>3</v>
      </c>
      <c r="E3364" s="88"/>
    </row>
    <row r="3365" spans="1:5" x14ac:dyDescent="0.2">
      <c r="A3365" s="79" t="s">
        <v>18</v>
      </c>
      <c r="B3365" s="79" t="s">
        <v>9402</v>
      </c>
      <c r="C3365" s="79">
        <v>3</v>
      </c>
      <c r="D3365" s="79">
        <v>2</v>
      </c>
      <c r="E3365" s="88"/>
    </row>
    <row r="3366" spans="1:5" x14ac:dyDescent="0.2">
      <c r="A3366" s="79" t="s">
        <v>19</v>
      </c>
      <c r="B3366" s="79" t="s">
        <v>5343</v>
      </c>
      <c r="C3366" s="79">
        <v>4</v>
      </c>
      <c r="D3366" s="79">
        <v>3</v>
      </c>
      <c r="E3366" s="88"/>
    </row>
    <row r="3367" spans="1:5" x14ac:dyDescent="0.2">
      <c r="A3367" s="79" t="s">
        <v>20</v>
      </c>
      <c r="B3367" s="79" t="s">
        <v>9403</v>
      </c>
      <c r="C3367" s="79">
        <v>4</v>
      </c>
      <c r="D3367" s="79">
        <v>2</v>
      </c>
      <c r="E3367" s="88"/>
    </row>
    <row r="3368" spans="1:5" x14ac:dyDescent="0.2">
      <c r="A3368" s="79" t="s">
        <v>21</v>
      </c>
      <c r="B3368" s="79" t="s">
        <v>9404</v>
      </c>
      <c r="C3368" s="79">
        <v>1</v>
      </c>
      <c r="D3368" s="79">
        <v>3</v>
      </c>
      <c r="E3368" s="88"/>
    </row>
    <row r="3369" spans="1:5" x14ac:dyDescent="0.2">
      <c r="A3369" s="79" t="s">
        <v>22</v>
      </c>
      <c r="B3369" s="79" t="s">
        <v>9405</v>
      </c>
      <c r="C3369" s="79">
        <v>4</v>
      </c>
      <c r="D3369" s="79">
        <v>2</v>
      </c>
      <c r="E3369" s="88"/>
    </row>
    <row r="3370" spans="1:5" x14ac:dyDescent="0.2">
      <c r="A3370" s="79" t="s">
        <v>23</v>
      </c>
      <c r="B3370" s="79" t="s">
        <v>9406</v>
      </c>
      <c r="C3370" s="79">
        <v>3</v>
      </c>
      <c r="D3370" s="79">
        <v>2</v>
      </c>
      <c r="E3370" s="88"/>
    </row>
    <row r="3371" spans="1:5" x14ac:dyDescent="0.2">
      <c r="A3371" s="79" t="s">
        <v>24</v>
      </c>
      <c r="B3371" s="79" t="s">
        <v>9407</v>
      </c>
      <c r="C3371" s="79">
        <v>6</v>
      </c>
      <c r="D3371" s="79">
        <v>2</v>
      </c>
      <c r="E3371" s="88"/>
    </row>
    <row r="3372" spans="1:5" x14ac:dyDescent="0.2">
      <c r="A3372" s="79" t="s">
        <v>25</v>
      </c>
      <c r="B3372" s="79" t="s">
        <v>9408</v>
      </c>
      <c r="C3372" s="79">
        <v>4</v>
      </c>
      <c r="D3372" s="79">
        <v>2</v>
      </c>
      <c r="E3372" s="88"/>
    </row>
    <row r="3373" spans="1:5" x14ac:dyDescent="0.2">
      <c r="A3373" s="79" t="s">
        <v>26</v>
      </c>
      <c r="B3373" s="79" t="s">
        <v>9409</v>
      </c>
      <c r="C3373" s="79">
        <v>8</v>
      </c>
      <c r="D3373" s="79">
        <v>2</v>
      </c>
      <c r="E3373" s="88"/>
    </row>
    <row r="3374" spans="1:5" x14ac:dyDescent="0.2">
      <c r="A3374" s="79" t="s">
        <v>27</v>
      </c>
      <c r="B3374" s="79" t="s">
        <v>9410</v>
      </c>
      <c r="C3374" s="79">
        <v>3</v>
      </c>
      <c r="D3374" s="79">
        <v>2</v>
      </c>
      <c r="E3374" s="88"/>
    </row>
    <row r="3375" spans="1:5" x14ac:dyDescent="0.2">
      <c r="A3375" s="79" t="s">
        <v>28</v>
      </c>
      <c r="B3375" s="79" t="s">
        <v>9411</v>
      </c>
      <c r="C3375" s="79">
        <v>8</v>
      </c>
      <c r="D3375" s="79">
        <v>2</v>
      </c>
      <c r="E3375" s="88"/>
    </row>
    <row r="3376" spans="1:5" x14ac:dyDescent="0.2">
      <c r="A3376" s="79" t="s">
        <v>29</v>
      </c>
      <c r="B3376" s="79" t="s">
        <v>9412</v>
      </c>
      <c r="C3376" s="79">
        <v>3</v>
      </c>
      <c r="D3376" s="79">
        <v>2</v>
      </c>
      <c r="E3376" s="88"/>
    </row>
    <row r="3377" spans="1:5" x14ac:dyDescent="0.2">
      <c r="A3377" s="79" t="s">
        <v>30</v>
      </c>
      <c r="B3377" s="79" t="s">
        <v>9413</v>
      </c>
      <c r="C3377" s="79">
        <v>2</v>
      </c>
      <c r="D3377" s="79">
        <v>2</v>
      </c>
      <c r="E3377" s="88"/>
    </row>
    <row r="3378" spans="1:5" x14ac:dyDescent="0.2">
      <c r="A3378" s="79" t="s">
        <v>31</v>
      </c>
      <c r="B3378" s="79" t="s">
        <v>9414</v>
      </c>
      <c r="C3378" s="79">
        <v>3</v>
      </c>
      <c r="D3378" s="79">
        <v>2</v>
      </c>
      <c r="E3378" s="88"/>
    </row>
    <row r="3379" spans="1:5" x14ac:dyDescent="0.2">
      <c r="A3379" s="79" t="s">
        <v>32</v>
      </c>
      <c r="B3379" s="79" t="s">
        <v>9415</v>
      </c>
      <c r="C3379" s="79">
        <v>2</v>
      </c>
      <c r="D3379" s="79">
        <v>2</v>
      </c>
      <c r="E3379" s="88"/>
    </row>
    <row r="3380" spans="1:5" x14ac:dyDescent="0.2">
      <c r="A3380" s="79" t="s">
        <v>33</v>
      </c>
      <c r="B3380" s="79" t="s">
        <v>9416</v>
      </c>
      <c r="C3380" s="79">
        <v>2</v>
      </c>
      <c r="D3380" s="79">
        <v>2</v>
      </c>
      <c r="E3380" s="88"/>
    </row>
    <row r="3381" spans="1:5" x14ac:dyDescent="0.2">
      <c r="A3381" s="79" t="s">
        <v>725</v>
      </c>
      <c r="B3381" s="79" t="s">
        <v>9417</v>
      </c>
      <c r="C3381" s="79">
        <v>6</v>
      </c>
      <c r="D3381" s="79">
        <v>2</v>
      </c>
      <c r="E3381" s="88"/>
    </row>
    <row r="3382" spans="1:5" x14ac:dyDescent="0.2">
      <c r="A3382" s="79" t="s">
        <v>727</v>
      </c>
      <c r="B3382" s="79" t="s">
        <v>9418</v>
      </c>
      <c r="C3382" s="79">
        <v>8</v>
      </c>
      <c r="D3382" s="79">
        <v>3</v>
      </c>
      <c r="E3382" s="88"/>
    </row>
    <row r="3383" spans="1:5" x14ac:dyDescent="0.2">
      <c r="A3383" s="79" t="s">
        <v>729</v>
      </c>
      <c r="B3383" s="79" t="s">
        <v>9419</v>
      </c>
      <c r="C3383" s="79">
        <v>14</v>
      </c>
      <c r="D3383" s="79">
        <v>3</v>
      </c>
      <c r="E3383" s="88"/>
    </row>
    <row r="3384" spans="1:5" x14ac:dyDescent="0.2">
      <c r="A3384" s="79" t="s">
        <v>731</v>
      </c>
      <c r="B3384" s="79" t="s">
        <v>9420</v>
      </c>
      <c r="C3384" s="79">
        <v>6</v>
      </c>
      <c r="D3384" s="79">
        <v>5</v>
      </c>
      <c r="E3384" s="88"/>
    </row>
    <row r="3385" spans="1:5" x14ac:dyDescent="0.2">
      <c r="A3385" s="79" t="s">
        <v>733</v>
      </c>
      <c r="B3385" s="79" t="s">
        <v>9421</v>
      </c>
      <c r="C3385" s="79">
        <v>11</v>
      </c>
      <c r="D3385" s="79">
        <v>3</v>
      </c>
      <c r="E3385" s="88"/>
    </row>
    <row r="3386" spans="1:5" x14ac:dyDescent="0.2">
      <c r="A3386" s="79" t="s">
        <v>735</v>
      </c>
      <c r="B3386" s="79" t="s">
        <v>9422</v>
      </c>
      <c r="C3386" s="79">
        <v>2</v>
      </c>
      <c r="D3386" s="79">
        <v>2</v>
      </c>
      <c r="E3386" s="88"/>
    </row>
    <row r="3387" spans="1:5" x14ac:dyDescent="0.2">
      <c r="A3387" s="79" t="s">
        <v>737</v>
      </c>
      <c r="B3387" s="79" t="s">
        <v>9423</v>
      </c>
      <c r="C3387" s="79">
        <v>7</v>
      </c>
      <c r="D3387" s="79">
        <v>3</v>
      </c>
      <c r="E3387" s="88"/>
    </row>
    <row r="3388" spans="1:5" x14ac:dyDescent="0.2">
      <c r="A3388" s="79" t="s">
        <v>739</v>
      </c>
      <c r="B3388" s="79" t="s">
        <v>9424</v>
      </c>
      <c r="C3388" s="79">
        <v>11</v>
      </c>
      <c r="D3388" s="79">
        <v>3</v>
      </c>
      <c r="E3388" s="88"/>
    </row>
    <row r="3389" spans="1:5" x14ac:dyDescent="0.2">
      <c r="A3389" s="79" t="s">
        <v>741</v>
      </c>
      <c r="B3389" s="79" t="s">
        <v>9425</v>
      </c>
      <c r="C3389" s="79">
        <v>7</v>
      </c>
      <c r="D3389" s="79">
        <v>2</v>
      </c>
      <c r="E3389" s="88"/>
    </row>
    <row r="3390" spans="1:5" x14ac:dyDescent="0.2">
      <c r="A3390" s="79" t="s">
        <v>743</v>
      </c>
      <c r="B3390" s="79" t="s">
        <v>9426</v>
      </c>
      <c r="C3390" s="79">
        <v>5</v>
      </c>
      <c r="D3390" s="79">
        <v>2</v>
      </c>
      <c r="E3390" s="88"/>
    </row>
    <row r="3391" spans="1:5" x14ac:dyDescent="0.2">
      <c r="A3391" s="79" t="s">
        <v>5344</v>
      </c>
      <c r="B3391" s="79" t="s">
        <v>5345</v>
      </c>
      <c r="C3391" s="79">
        <v>11</v>
      </c>
      <c r="D3391" s="79">
        <v>30</v>
      </c>
      <c r="E3391" s="88"/>
    </row>
    <row r="3392" spans="1:5" x14ac:dyDescent="0.2">
      <c r="A3392" s="79" t="s">
        <v>5346</v>
      </c>
      <c r="B3392" s="79" t="s">
        <v>5347</v>
      </c>
      <c r="C3392" s="79">
        <v>4</v>
      </c>
      <c r="D3392" s="79">
        <v>30</v>
      </c>
      <c r="E3392" s="88"/>
    </row>
    <row r="3393" spans="1:5" x14ac:dyDescent="0.2">
      <c r="A3393" s="79" t="s">
        <v>5348</v>
      </c>
      <c r="B3393" s="79" t="s">
        <v>5349</v>
      </c>
      <c r="C3393" s="79">
        <v>3</v>
      </c>
      <c r="D3393" s="79">
        <v>30</v>
      </c>
      <c r="E3393" s="88"/>
    </row>
    <row r="3394" spans="1:5" x14ac:dyDescent="0.2">
      <c r="A3394" s="79" t="s">
        <v>5350</v>
      </c>
      <c r="B3394" s="79" t="s">
        <v>5351</v>
      </c>
      <c r="C3394" s="79">
        <v>11</v>
      </c>
      <c r="D3394" s="79">
        <v>30</v>
      </c>
      <c r="E3394" s="88"/>
    </row>
    <row r="3395" spans="1:5" x14ac:dyDescent="0.2">
      <c r="A3395" s="79" t="s">
        <v>3148</v>
      </c>
      <c r="B3395" s="79" t="s">
        <v>5352</v>
      </c>
      <c r="C3395" s="79">
        <v>17</v>
      </c>
      <c r="D3395" s="79">
        <v>30</v>
      </c>
      <c r="E3395" s="88"/>
    </row>
    <row r="3396" spans="1:5" x14ac:dyDescent="0.2">
      <c r="A3396" s="79" t="s">
        <v>3149</v>
      </c>
      <c r="B3396" s="79" t="s">
        <v>5353</v>
      </c>
      <c r="C3396" s="79">
        <v>18</v>
      </c>
      <c r="D3396" s="79">
        <v>30</v>
      </c>
      <c r="E3396" s="88"/>
    </row>
    <row r="3397" spans="1:5" x14ac:dyDescent="0.2">
      <c r="A3397" s="79" t="s">
        <v>44</v>
      </c>
      <c r="B3397" s="79" t="s">
        <v>9427</v>
      </c>
      <c r="C3397" s="79">
        <v>2</v>
      </c>
      <c r="D3397" s="79">
        <v>1</v>
      </c>
      <c r="E3397" s="88"/>
    </row>
    <row r="3398" spans="1:5" x14ac:dyDescent="0.2">
      <c r="A3398" s="79" t="s">
        <v>46</v>
      </c>
      <c r="B3398" s="79" t="s">
        <v>9428</v>
      </c>
      <c r="C3398" s="79">
        <v>6</v>
      </c>
      <c r="D3398" s="79">
        <v>3</v>
      </c>
      <c r="E3398" s="88"/>
    </row>
    <row r="3399" spans="1:5" x14ac:dyDescent="0.2">
      <c r="A3399" s="79" t="s">
        <v>48</v>
      </c>
      <c r="B3399" s="79" t="s">
        <v>9429</v>
      </c>
      <c r="C3399" s="79">
        <v>6</v>
      </c>
      <c r="D3399" s="79">
        <v>1</v>
      </c>
      <c r="E3399" s="88"/>
    </row>
    <row r="3400" spans="1:5" x14ac:dyDescent="0.2">
      <c r="A3400" s="79" t="s">
        <v>50</v>
      </c>
      <c r="B3400" s="79" t="s">
        <v>9430</v>
      </c>
      <c r="C3400" s="79">
        <v>2</v>
      </c>
      <c r="D3400" s="79">
        <v>5</v>
      </c>
      <c r="E3400" s="88"/>
    </row>
    <row r="3401" spans="1:5" x14ac:dyDescent="0.2">
      <c r="A3401" s="79" t="s">
        <v>52</v>
      </c>
      <c r="B3401" s="79" t="s">
        <v>9431</v>
      </c>
      <c r="C3401" s="79">
        <v>2</v>
      </c>
      <c r="D3401" s="79">
        <v>3</v>
      </c>
      <c r="E3401" s="88"/>
    </row>
    <row r="3402" spans="1:5" x14ac:dyDescent="0.2">
      <c r="A3402" s="79" t="s">
        <v>54</v>
      </c>
      <c r="B3402" s="79" t="s">
        <v>9432</v>
      </c>
      <c r="C3402" s="79">
        <v>5</v>
      </c>
      <c r="D3402" s="79">
        <v>8</v>
      </c>
      <c r="E3402" s="88"/>
    </row>
    <row r="3403" spans="1:5" x14ac:dyDescent="0.2">
      <c r="A3403" s="79" t="s">
        <v>56</v>
      </c>
      <c r="B3403" s="79" t="s">
        <v>9433</v>
      </c>
      <c r="C3403" s="79">
        <v>5</v>
      </c>
      <c r="D3403" s="79">
        <v>5</v>
      </c>
      <c r="E3403" s="88"/>
    </row>
    <row r="3404" spans="1:5" x14ac:dyDescent="0.2">
      <c r="A3404" s="79" t="s">
        <v>58</v>
      </c>
      <c r="B3404" s="79" t="s">
        <v>9434</v>
      </c>
      <c r="C3404" s="79">
        <v>3</v>
      </c>
      <c r="D3404" s="79">
        <v>6</v>
      </c>
      <c r="E3404" s="88"/>
    </row>
    <row r="3405" spans="1:5" x14ac:dyDescent="0.2">
      <c r="A3405" s="79" t="s">
        <v>60</v>
      </c>
      <c r="B3405" s="79" t="s">
        <v>9435</v>
      </c>
      <c r="C3405" s="79">
        <v>4</v>
      </c>
      <c r="D3405" s="79">
        <v>4</v>
      </c>
      <c r="E3405" s="88"/>
    </row>
    <row r="3406" spans="1:5" x14ac:dyDescent="0.2">
      <c r="A3406" s="79" t="s">
        <v>62</v>
      </c>
      <c r="B3406" s="79" t="s">
        <v>9436</v>
      </c>
      <c r="C3406" s="79">
        <v>5</v>
      </c>
      <c r="D3406" s="79">
        <v>10</v>
      </c>
      <c r="E3406" s="88"/>
    </row>
    <row r="3407" spans="1:5" x14ac:dyDescent="0.2">
      <c r="A3407" s="79" t="s">
        <v>64</v>
      </c>
      <c r="B3407" s="79" t="s">
        <v>9437</v>
      </c>
      <c r="C3407" s="79">
        <v>5</v>
      </c>
      <c r="D3407" s="79">
        <v>5</v>
      </c>
      <c r="E3407" s="88"/>
    </row>
    <row r="3408" spans="1:5" x14ac:dyDescent="0.2">
      <c r="A3408" s="79" t="s">
        <v>66</v>
      </c>
      <c r="B3408" s="79" t="s">
        <v>9438</v>
      </c>
      <c r="C3408" s="79">
        <v>10</v>
      </c>
      <c r="D3408" s="79">
        <v>10</v>
      </c>
      <c r="E3408" s="88"/>
    </row>
    <row r="3409" spans="1:5" x14ac:dyDescent="0.2">
      <c r="A3409" s="79" t="s">
        <v>68</v>
      </c>
      <c r="B3409" s="79" t="s">
        <v>9439</v>
      </c>
      <c r="C3409" s="79">
        <v>5</v>
      </c>
      <c r="D3409" s="79">
        <v>4</v>
      </c>
      <c r="E3409" s="88"/>
    </row>
    <row r="3410" spans="1:5" x14ac:dyDescent="0.2">
      <c r="A3410" s="79" t="s">
        <v>70</v>
      </c>
      <c r="B3410" s="79" t="s">
        <v>9440</v>
      </c>
      <c r="C3410" s="79">
        <v>6</v>
      </c>
      <c r="D3410" s="79">
        <v>10</v>
      </c>
      <c r="E3410" s="88"/>
    </row>
    <row r="3411" spans="1:5" x14ac:dyDescent="0.2">
      <c r="A3411" s="79" t="s">
        <v>72</v>
      </c>
      <c r="B3411" s="79" t="s">
        <v>9441</v>
      </c>
      <c r="C3411" s="79">
        <v>5</v>
      </c>
      <c r="D3411" s="79">
        <v>4</v>
      </c>
      <c r="E3411" s="88"/>
    </row>
    <row r="3412" spans="1:5" x14ac:dyDescent="0.2">
      <c r="A3412" s="79" t="s">
        <v>74</v>
      </c>
      <c r="B3412" s="79" t="s">
        <v>9442</v>
      </c>
      <c r="C3412" s="79">
        <v>7</v>
      </c>
      <c r="D3412" s="79">
        <v>6</v>
      </c>
      <c r="E3412" s="88"/>
    </row>
    <row r="3413" spans="1:5" x14ac:dyDescent="0.2">
      <c r="A3413" s="79" t="s">
        <v>76</v>
      </c>
      <c r="B3413" s="79" t="s">
        <v>9443</v>
      </c>
      <c r="C3413" s="79">
        <v>6</v>
      </c>
      <c r="D3413" s="79">
        <v>1</v>
      </c>
      <c r="E3413" s="88"/>
    </row>
    <row r="3414" spans="1:5" x14ac:dyDescent="0.2">
      <c r="A3414" s="79" t="s">
        <v>78</v>
      </c>
      <c r="B3414" s="79" t="s">
        <v>9444</v>
      </c>
      <c r="C3414" s="79">
        <v>4</v>
      </c>
      <c r="D3414" s="79">
        <v>5</v>
      </c>
      <c r="E3414" s="88"/>
    </row>
    <row r="3415" spans="1:5" x14ac:dyDescent="0.2">
      <c r="A3415" s="79" t="s">
        <v>80</v>
      </c>
      <c r="B3415" s="79" t="s">
        <v>9445</v>
      </c>
      <c r="C3415" s="79">
        <v>2</v>
      </c>
      <c r="D3415" s="79">
        <v>2</v>
      </c>
      <c r="E3415" s="88"/>
    </row>
    <row r="3416" spans="1:5" x14ac:dyDescent="0.2">
      <c r="A3416" s="79" t="s">
        <v>9446</v>
      </c>
      <c r="B3416" s="79" t="s">
        <v>9447</v>
      </c>
      <c r="C3416" s="79">
        <v>14</v>
      </c>
      <c r="D3416" s="79">
        <v>0</v>
      </c>
      <c r="E3416" s="88"/>
    </row>
    <row r="3417" spans="1:5" x14ac:dyDescent="0.2">
      <c r="A3417" s="79" t="s">
        <v>9448</v>
      </c>
      <c r="B3417" s="79" t="s">
        <v>9449</v>
      </c>
      <c r="C3417" s="79">
        <v>5</v>
      </c>
      <c r="D3417" s="79">
        <v>0</v>
      </c>
      <c r="E3417" s="88"/>
    </row>
    <row r="3418" spans="1:5" x14ac:dyDescent="0.2">
      <c r="A3418" s="79" t="s">
        <v>9450</v>
      </c>
      <c r="B3418" s="79" t="s">
        <v>9451</v>
      </c>
      <c r="C3418" s="79">
        <v>9</v>
      </c>
      <c r="D3418" s="79">
        <v>0</v>
      </c>
      <c r="E3418" s="88"/>
    </row>
    <row r="3419" spans="1:5" x14ac:dyDescent="0.2">
      <c r="A3419" s="79" t="s">
        <v>9452</v>
      </c>
      <c r="B3419" s="79" t="s">
        <v>9453</v>
      </c>
      <c r="C3419" s="79">
        <v>8</v>
      </c>
      <c r="D3419" s="79">
        <v>0</v>
      </c>
      <c r="E3419" s="88"/>
    </row>
    <row r="3420" spans="1:5" x14ac:dyDescent="0.2">
      <c r="A3420" s="79" t="s">
        <v>9454</v>
      </c>
      <c r="B3420" s="79" t="s">
        <v>9455</v>
      </c>
      <c r="C3420" s="79">
        <v>9</v>
      </c>
      <c r="D3420" s="79">
        <v>0</v>
      </c>
      <c r="E3420" s="88"/>
    </row>
    <row r="3421" spans="1:5" x14ac:dyDescent="0.2">
      <c r="A3421" s="79" t="s">
        <v>9456</v>
      </c>
      <c r="B3421" s="79" t="s">
        <v>9457</v>
      </c>
      <c r="C3421" s="79">
        <v>5</v>
      </c>
      <c r="D3421" s="79">
        <v>0</v>
      </c>
      <c r="E3421" s="88"/>
    </row>
    <row r="3422" spans="1:5" x14ac:dyDescent="0.2">
      <c r="A3422" s="79" t="s">
        <v>9458</v>
      </c>
      <c r="B3422" s="79" t="s">
        <v>9459</v>
      </c>
      <c r="C3422" s="79">
        <v>11</v>
      </c>
      <c r="D3422" s="79">
        <v>2</v>
      </c>
      <c r="E3422" s="88"/>
    </row>
    <row r="3423" spans="1:5" x14ac:dyDescent="0.2">
      <c r="A3423" s="79" t="s">
        <v>9460</v>
      </c>
      <c r="B3423" s="79" t="s">
        <v>9461</v>
      </c>
      <c r="C3423" s="79">
        <v>9</v>
      </c>
      <c r="D3423" s="79">
        <v>3</v>
      </c>
      <c r="E3423" s="88"/>
    </row>
    <row r="3424" spans="1:5" x14ac:dyDescent="0.2">
      <c r="A3424" s="79" t="s">
        <v>9462</v>
      </c>
      <c r="B3424" s="79" t="s">
        <v>9463</v>
      </c>
      <c r="C3424" s="79">
        <v>9</v>
      </c>
      <c r="D3424" s="79">
        <v>3</v>
      </c>
      <c r="E3424" s="88"/>
    </row>
    <row r="3425" spans="1:5" x14ac:dyDescent="0.2">
      <c r="A3425" s="79" t="s">
        <v>9464</v>
      </c>
      <c r="B3425" s="79" t="s">
        <v>9465</v>
      </c>
      <c r="C3425" s="79">
        <v>5</v>
      </c>
      <c r="D3425" s="79">
        <v>3</v>
      </c>
      <c r="E3425" s="88"/>
    </row>
    <row r="3426" spans="1:5" x14ac:dyDescent="0.2">
      <c r="A3426" s="79" t="s">
        <v>9466</v>
      </c>
      <c r="B3426" s="79" t="s">
        <v>9467</v>
      </c>
      <c r="C3426" s="79">
        <v>8</v>
      </c>
      <c r="D3426" s="79">
        <v>3</v>
      </c>
      <c r="E3426" s="88"/>
    </row>
    <row r="3427" spans="1:5" x14ac:dyDescent="0.2">
      <c r="A3427" s="79" t="s">
        <v>9468</v>
      </c>
      <c r="B3427" s="79" t="s">
        <v>9469</v>
      </c>
      <c r="C3427" s="79">
        <v>4</v>
      </c>
      <c r="D3427" s="79">
        <v>3</v>
      </c>
      <c r="E3427" s="88"/>
    </row>
    <row r="3428" spans="1:5" x14ac:dyDescent="0.2">
      <c r="A3428" s="79" t="s">
        <v>9470</v>
      </c>
      <c r="B3428" s="79" t="s">
        <v>9471</v>
      </c>
      <c r="C3428" s="79">
        <v>3</v>
      </c>
      <c r="D3428" s="79">
        <v>2</v>
      </c>
      <c r="E3428" s="88"/>
    </row>
    <row r="3429" spans="1:5" x14ac:dyDescent="0.2">
      <c r="A3429" s="79" t="s">
        <v>9472</v>
      </c>
      <c r="B3429" s="79" t="s">
        <v>9473</v>
      </c>
      <c r="C3429" s="79">
        <v>5</v>
      </c>
      <c r="D3429" s="79">
        <v>2</v>
      </c>
      <c r="E3429" s="88"/>
    </row>
    <row r="3430" spans="1:5" x14ac:dyDescent="0.2">
      <c r="A3430" s="79" t="s">
        <v>9474</v>
      </c>
      <c r="B3430" s="79" t="s">
        <v>9475</v>
      </c>
      <c r="C3430" s="79">
        <v>6</v>
      </c>
      <c r="D3430" s="79">
        <v>2</v>
      </c>
      <c r="E3430" s="88"/>
    </row>
    <row r="3431" spans="1:5" x14ac:dyDescent="0.2">
      <c r="A3431" s="79" t="s">
        <v>9476</v>
      </c>
      <c r="B3431" s="79" t="s">
        <v>9477</v>
      </c>
      <c r="C3431" s="79">
        <v>7</v>
      </c>
      <c r="D3431" s="79">
        <v>2</v>
      </c>
      <c r="E3431" s="88"/>
    </row>
    <row r="3432" spans="1:5" x14ac:dyDescent="0.2">
      <c r="A3432" s="79" t="s">
        <v>9478</v>
      </c>
      <c r="B3432" s="79" t="s">
        <v>9479</v>
      </c>
      <c r="C3432" s="79">
        <v>4</v>
      </c>
      <c r="D3432" s="79">
        <v>4</v>
      </c>
      <c r="E3432" s="88"/>
    </row>
    <row r="3433" spans="1:5" x14ac:dyDescent="0.2">
      <c r="A3433" s="79" t="s">
        <v>9480</v>
      </c>
      <c r="B3433" s="79" t="s">
        <v>9481</v>
      </c>
      <c r="C3433" s="79">
        <v>8</v>
      </c>
      <c r="D3433" s="79">
        <v>4</v>
      </c>
      <c r="E3433" s="88"/>
    </row>
    <row r="3434" spans="1:5" x14ac:dyDescent="0.2">
      <c r="A3434" s="79" t="s">
        <v>9482</v>
      </c>
      <c r="B3434" s="79" t="s">
        <v>9483</v>
      </c>
      <c r="C3434" s="79">
        <v>5</v>
      </c>
      <c r="D3434" s="79">
        <v>4</v>
      </c>
      <c r="E3434" s="88"/>
    </row>
    <row r="3435" spans="1:5" x14ac:dyDescent="0.2">
      <c r="A3435" s="79" t="s">
        <v>9484</v>
      </c>
      <c r="B3435" s="79" t="s">
        <v>9485</v>
      </c>
      <c r="C3435" s="79">
        <v>8</v>
      </c>
      <c r="D3435" s="79">
        <v>4</v>
      </c>
      <c r="E3435" s="88"/>
    </row>
    <row r="3436" spans="1:5" x14ac:dyDescent="0.2">
      <c r="A3436" s="79" t="s">
        <v>9486</v>
      </c>
      <c r="B3436" s="79" t="s">
        <v>9487</v>
      </c>
      <c r="C3436" s="79">
        <v>5</v>
      </c>
      <c r="D3436" s="79">
        <v>3</v>
      </c>
      <c r="E3436" s="88"/>
    </row>
    <row r="3437" spans="1:5" x14ac:dyDescent="0.2">
      <c r="A3437" s="79" t="s">
        <v>9488</v>
      </c>
      <c r="B3437" s="79" t="s">
        <v>9489</v>
      </c>
      <c r="C3437" s="79">
        <v>2</v>
      </c>
      <c r="D3437" s="79">
        <v>2</v>
      </c>
      <c r="E3437" s="88"/>
    </row>
    <row r="3438" spans="1:5" x14ac:dyDescent="0.2">
      <c r="A3438" s="79" t="s">
        <v>9490</v>
      </c>
      <c r="B3438" s="79" t="s">
        <v>9491</v>
      </c>
      <c r="C3438" s="79">
        <v>9</v>
      </c>
      <c r="D3438" s="79">
        <v>2</v>
      </c>
      <c r="E3438" s="88"/>
    </row>
    <row r="3439" spans="1:5" x14ac:dyDescent="0.2">
      <c r="A3439" s="79" t="s">
        <v>9492</v>
      </c>
      <c r="B3439" s="79" t="s">
        <v>9493</v>
      </c>
      <c r="C3439" s="79">
        <v>4</v>
      </c>
      <c r="D3439" s="79">
        <v>2</v>
      </c>
      <c r="E3439" s="88"/>
    </row>
    <row r="3440" spans="1:5" x14ac:dyDescent="0.2">
      <c r="A3440" s="79" t="s">
        <v>9494</v>
      </c>
      <c r="B3440" s="79" t="s">
        <v>9495</v>
      </c>
      <c r="C3440" s="79">
        <v>4</v>
      </c>
      <c r="D3440" s="79">
        <v>1</v>
      </c>
      <c r="E3440" s="88"/>
    </row>
    <row r="3441" spans="1:5" x14ac:dyDescent="0.2">
      <c r="A3441" s="79" t="s">
        <v>9496</v>
      </c>
      <c r="B3441" s="79" t="s">
        <v>5354</v>
      </c>
      <c r="C3441" s="79">
        <v>60</v>
      </c>
      <c r="D3441" s="79">
        <v>60</v>
      </c>
      <c r="E3441" s="88"/>
    </row>
    <row r="3442" spans="1:5" x14ac:dyDescent="0.2">
      <c r="A3442" s="79" t="s">
        <v>5355</v>
      </c>
      <c r="B3442" s="79" t="s">
        <v>9497</v>
      </c>
      <c r="C3442" s="79">
        <v>14</v>
      </c>
      <c r="D3442" s="79">
        <v>5</v>
      </c>
      <c r="E3442" s="88"/>
    </row>
    <row r="3443" spans="1:5" x14ac:dyDescent="0.2">
      <c r="A3443" s="79" t="s">
        <v>9498</v>
      </c>
      <c r="B3443" s="79" t="s">
        <v>9499</v>
      </c>
      <c r="C3443" s="79">
        <v>3</v>
      </c>
      <c r="D3443" s="79">
        <v>0</v>
      </c>
      <c r="E3443" s="88"/>
    </row>
    <row r="3444" spans="1:5" x14ac:dyDescent="0.2">
      <c r="A3444" s="79" t="s">
        <v>5356</v>
      </c>
      <c r="B3444" s="79" t="s">
        <v>9500</v>
      </c>
      <c r="C3444" s="79">
        <v>6</v>
      </c>
      <c r="D3444" s="79">
        <v>1</v>
      </c>
      <c r="E3444" s="88"/>
    </row>
    <row r="3445" spans="1:5" x14ac:dyDescent="0.2">
      <c r="A3445" s="79" t="s">
        <v>5357</v>
      </c>
      <c r="B3445" s="79" t="s">
        <v>9501</v>
      </c>
      <c r="C3445" s="79">
        <v>6</v>
      </c>
      <c r="D3445" s="79">
        <v>1</v>
      </c>
      <c r="E3445" s="88"/>
    </row>
    <row r="3446" spans="1:5" x14ac:dyDescent="0.2">
      <c r="A3446" s="79" t="s">
        <v>5358</v>
      </c>
      <c r="B3446" s="79" t="s">
        <v>9502</v>
      </c>
      <c r="C3446" s="79">
        <v>3</v>
      </c>
      <c r="D3446" s="79">
        <v>4</v>
      </c>
      <c r="E3446" s="88"/>
    </row>
    <row r="3447" spans="1:5" x14ac:dyDescent="0.2">
      <c r="A3447" s="79" t="s">
        <v>5359</v>
      </c>
      <c r="B3447" s="79" t="s">
        <v>9503</v>
      </c>
      <c r="C3447" s="79">
        <v>2</v>
      </c>
      <c r="D3447" s="79">
        <v>6</v>
      </c>
      <c r="E3447" s="88"/>
    </row>
    <row r="3448" spans="1:5" x14ac:dyDescent="0.2">
      <c r="A3448" s="79" t="s">
        <v>5360</v>
      </c>
      <c r="B3448" s="79" t="s">
        <v>9504</v>
      </c>
      <c r="C3448" s="79">
        <v>3</v>
      </c>
      <c r="D3448" s="79">
        <v>6</v>
      </c>
      <c r="E3448" s="88"/>
    </row>
    <row r="3449" spans="1:5" x14ac:dyDescent="0.2">
      <c r="A3449" s="79" t="s">
        <v>5361</v>
      </c>
      <c r="B3449" s="79" t="s">
        <v>9505</v>
      </c>
      <c r="C3449" s="79">
        <v>4</v>
      </c>
      <c r="D3449" s="79">
        <v>3</v>
      </c>
      <c r="E3449" s="88"/>
    </row>
    <row r="3450" spans="1:5" x14ac:dyDescent="0.2">
      <c r="A3450" s="79" t="s">
        <v>5362</v>
      </c>
      <c r="B3450" s="79" t="s">
        <v>9506</v>
      </c>
      <c r="C3450" s="79">
        <v>1</v>
      </c>
      <c r="D3450" s="79">
        <v>2</v>
      </c>
      <c r="E3450" s="88"/>
    </row>
    <row r="3451" spans="1:5" x14ac:dyDescent="0.2">
      <c r="A3451" s="79" t="s">
        <v>5363</v>
      </c>
      <c r="B3451" s="79" t="s">
        <v>9507</v>
      </c>
      <c r="C3451" s="79">
        <v>5</v>
      </c>
      <c r="D3451" s="79">
        <v>2</v>
      </c>
      <c r="E3451" s="88"/>
    </row>
    <row r="3452" spans="1:5" x14ac:dyDescent="0.2">
      <c r="A3452" s="79" t="s">
        <v>5364</v>
      </c>
      <c r="B3452" s="79" t="s">
        <v>9508</v>
      </c>
      <c r="C3452" s="79">
        <v>2</v>
      </c>
      <c r="D3452" s="79">
        <v>2</v>
      </c>
      <c r="E3452" s="88"/>
    </row>
    <row r="3453" spans="1:5" x14ac:dyDescent="0.2">
      <c r="A3453" s="79" t="s">
        <v>5365</v>
      </c>
      <c r="B3453" s="79" t="s">
        <v>9509</v>
      </c>
      <c r="C3453" s="79">
        <v>4</v>
      </c>
      <c r="D3453" s="79">
        <v>2</v>
      </c>
      <c r="E3453" s="88"/>
    </row>
    <row r="3454" spans="1:5" x14ac:dyDescent="0.2">
      <c r="A3454" s="79" t="s">
        <v>5366</v>
      </c>
      <c r="B3454" s="79" t="s">
        <v>9510</v>
      </c>
      <c r="C3454" s="79">
        <v>2</v>
      </c>
      <c r="D3454" s="79">
        <v>2</v>
      </c>
      <c r="E3454" s="88"/>
    </row>
    <row r="3455" spans="1:5" x14ac:dyDescent="0.2">
      <c r="A3455" s="79" t="s">
        <v>5367</v>
      </c>
      <c r="B3455" s="79" t="s">
        <v>5368</v>
      </c>
      <c r="C3455" s="79">
        <v>5</v>
      </c>
      <c r="D3455" s="79">
        <v>2</v>
      </c>
      <c r="E3455" s="88"/>
    </row>
    <row r="3456" spans="1:5" x14ac:dyDescent="0.2">
      <c r="A3456" s="79" t="s">
        <v>5369</v>
      </c>
      <c r="B3456" s="79" t="s">
        <v>5370</v>
      </c>
      <c r="C3456" s="79">
        <v>6</v>
      </c>
      <c r="D3456" s="79">
        <v>2</v>
      </c>
      <c r="E3456" s="88"/>
    </row>
    <row r="3457" spans="1:5" x14ac:dyDescent="0.2">
      <c r="A3457" s="79" t="s">
        <v>5371</v>
      </c>
      <c r="B3457" s="79" t="s">
        <v>5372</v>
      </c>
      <c r="C3457" s="79">
        <v>41</v>
      </c>
      <c r="D3457" s="79">
        <v>30</v>
      </c>
      <c r="E3457" s="88"/>
    </row>
    <row r="3458" spans="1:5" x14ac:dyDescent="0.2">
      <c r="A3458" s="79" t="s">
        <v>837</v>
      </c>
      <c r="B3458" s="79" t="s">
        <v>3046</v>
      </c>
      <c r="C3458" s="79">
        <v>41</v>
      </c>
      <c r="D3458" s="79">
        <v>30</v>
      </c>
      <c r="E3458" s="88"/>
    </row>
    <row r="3459" spans="1:5" x14ac:dyDescent="0.2">
      <c r="A3459" s="79" t="s">
        <v>838</v>
      </c>
      <c r="B3459" s="79" t="s">
        <v>5373</v>
      </c>
      <c r="C3459" s="79">
        <v>54</v>
      </c>
      <c r="D3459" s="79">
        <v>20</v>
      </c>
      <c r="E3459" s="88"/>
    </row>
    <row r="3460" spans="1:5" x14ac:dyDescent="0.2">
      <c r="A3460" s="79" t="s">
        <v>839</v>
      </c>
      <c r="B3460" s="79" t="s">
        <v>5374</v>
      </c>
      <c r="C3460" s="79">
        <v>33</v>
      </c>
      <c r="D3460" s="79">
        <v>20</v>
      </c>
      <c r="E3460" s="88"/>
    </row>
    <row r="3461" spans="1:5" x14ac:dyDescent="0.2">
      <c r="A3461" s="79" t="s">
        <v>488</v>
      </c>
      <c r="B3461" s="79" t="s">
        <v>5375</v>
      </c>
      <c r="C3461" s="79">
        <v>26</v>
      </c>
      <c r="D3461" s="79">
        <v>30</v>
      </c>
      <c r="E3461" s="88"/>
    </row>
    <row r="3462" spans="1:5" x14ac:dyDescent="0.2">
      <c r="A3462" s="79" t="s">
        <v>840</v>
      </c>
      <c r="B3462" s="79" t="s">
        <v>5376</v>
      </c>
      <c r="C3462" s="79">
        <v>0</v>
      </c>
      <c r="D3462" s="79">
        <v>30</v>
      </c>
      <c r="E3462" s="88"/>
    </row>
    <row r="3463" spans="1:5" x14ac:dyDescent="0.2">
      <c r="A3463" s="79" t="s">
        <v>841</v>
      </c>
      <c r="B3463" s="79" t="s">
        <v>5377</v>
      </c>
      <c r="C3463" s="79">
        <v>45</v>
      </c>
      <c r="D3463" s="79">
        <v>40</v>
      </c>
      <c r="E3463" s="88"/>
    </row>
    <row r="3464" spans="1:5" x14ac:dyDescent="0.2">
      <c r="A3464" s="79" t="s">
        <v>842</v>
      </c>
      <c r="B3464" s="79" t="s">
        <v>5378</v>
      </c>
      <c r="C3464" s="79">
        <v>60</v>
      </c>
      <c r="D3464" s="79">
        <v>40</v>
      </c>
      <c r="E3464" s="88"/>
    </row>
    <row r="3465" spans="1:5" x14ac:dyDescent="0.2">
      <c r="A3465" s="79" t="s">
        <v>843</v>
      </c>
      <c r="B3465" s="79" t="s">
        <v>5379</v>
      </c>
      <c r="C3465" s="79">
        <v>16</v>
      </c>
      <c r="D3465" s="79">
        <v>40</v>
      </c>
      <c r="E3465" s="88"/>
    </row>
    <row r="3466" spans="1:5" x14ac:dyDescent="0.2">
      <c r="A3466" s="79" t="s">
        <v>844</v>
      </c>
      <c r="B3466" s="79" t="s">
        <v>5380</v>
      </c>
      <c r="C3466" s="79">
        <v>81</v>
      </c>
      <c r="D3466" s="79">
        <v>30</v>
      </c>
      <c r="E3466" s="88"/>
    </row>
    <row r="3467" spans="1:5" x14ac:dyDescent="0.2">
      <c r="A3467" s="79" t="s">
        <v>845</v>
      </c>
      <c r="B3467" s="79" t="s">
        <v>5381</v>
      </c>
      <c r="C3467" s="79">
        <v>26</v>
      </c>
      <c r="D3467" s="79">
        <v>35</v>
      </c>
      <c r="E3467" s="88"/>
    </row>
    <row r="3468" spans="1:5" x14ac:dyDescent="0.2">
      <c r="A3468" s="79" t="s">
        <v>846</v>
      </c>
      <c r="B3468" s="79" t="s">
        <v>5382</v>
      </c>
      <c r="C3468" s="79">
        <v>27</v>
      </c>
      <c r="D3468" s="79">
        <v>20</v>
      </c>
      <c r="E3468" s="88"/>
    </row>
    <row r="3469" spans="1:5" x14ac:dyDescent="0.2">
      <c r="A3469" s="79" t="s">
        <v>847</v>
      </c>
      <c r="B3469" s="79" t="s">
        <v>5383</v>
      </c>
      <c r="C3469" s="79">
        <v>21</v>
      </c>
      <c r="D3469" s="79">
        <v>20</v>
      </c>
      <c r="E3469" s="88"/>
    </row>
    <row r="3470" spans="1:5" x14ac:dyDescent="0.2">
      <c r="A3470" s="79" t="s">
        <v>848</v>
      </c>
      <c r="B3470" s="79" t="s">
        <v>5384</v>
      </c>
      <c r="C3470" s="79">
        <v>51</v>
      </c>
      <c r="D3470" s="79">
        <v>15</v>
      </c>
      <c r="E3470" s="88"/>
    </row>
    <row r="3471" spans="1:5" x14ac:dyDescent="0.2">
      <c r="A3471" s="79" t="s">
        <v>849</v>
      </c>
      <c r="B3471" s="79" t="s">
        <v>9511</v>
      </c>
      <c r="C3471" s="79">
        <v>21</v>
      </c>
      <c r="D3471" s="79">
        <v>20</v>
      </c>
      <c r="E3471" s="88"/>
    </row>
    <row r="3472" spans="1:5" x14ac:dyDescent="0.2">
      <c r="A3472" s="79" t="s">
        <v>850</v>
      </c>
      <c r="B3472" s="79" t="s">
        <v>9512</v>
      </c>
      <c r="C3472" s="79">
        <v>38</v>
      </c>
      <c r="D3472" s="79">
        <v>20</v>
      </c>
      <c r="E3472" s="88"/>
    </row>
    <row r="3473" spans="1:5" x14ac:dyDescent="0.2">
      <c r="A3473" s="79" t="s">
        <v>851</v>
      </c>
      <c r="B3473" s="79" t="s">
        <v>9513</v>
      </c>
      <c r="C3473" s="79">
        <v>36</v>
      </c>
      <c r="D3473" s="79">
        <v>20</v>
      </c>
      <c r="E3473" s="88"/>
    </row>
    <row r="3474" spans="1:5" x14ac:dyDescent="0.2">
      <c r="A3474" s="79" t="s">
        <v>5385</v>
      </c>
      <c r="B3474" s="79" t="s">
        <v>5386</v>
      </c>
      <c r="C3474" s="79">
        <v>0</v>
      </c>
      <c r="D3474" s="79">
        <v>0</v>
      </c>
      <c r="E3474" s="88"/>
    </row>
    <row r="3475" spans="1:5" x14ac:dyDescent="0.2">
      <c r="A3475" s="79" t="s">
        <v>5387</v>
      </c>
      <c r="B3475" s="79" t="s">
        <v>9514</v>
      </c>
      <c r="C3475" s="79">
        <v>1</v>
      </c>
      <c r="D3475" s="79">
        <v>0</v>
      </c>
      <c r="E3475" s="88"/>
    </row>
    <row r="3476" spans="1:5" x14ac:dyDescent="0.2">
      <c r="A3476" s="79" t="s">
        <v>150</v>
      </c>
      <c r="B3476" s="79" t="s">
        <v>15898</v>
      </c>
      <c r="C3476" s="79">
        <v>419</v>
      </c>
      <c r="D3476" s="79">
        <v>100</v>
      </c>
      <c r="E3476" s="88"/>
    </row>
    <row r="3477" spans="1:5" x14ac:dyDescent="0.2">
      <c r="A3477" s="79" t="s">
        <v>151</v>
      </c>
      <c r="B3477" s="79" t="s">
        <v>9515</v>
      </c>
      <c r="C3477" s="79">
        <v>944</v>
      </c>
      <c r="D3477" s="79">
        <v>10</v>
      </c>
      <c r="E3477" s="88"/>
    </row>
    <row r="3478" spans="1:5" x14ac:dyDescent="0.2">
      <c r="A3478" s="79" t="s">
        <v>152</v>
      </c>
      <c r="B3478" s="79" t="s">
        <v>9516</v>
      </c>
      <c r="C3478" s="79">
        <v>1579</v>
      </c>
      <c r="D3478" s="79">
        <v>5</v>
      </c>
      <c r="E3478" s="88"/>
    </row>
    <row r="3479" spans="1:5" x14ac:dyDescent="0.2">
      <c r="A3479" s="79" t="s">
        <v>153</v>
      </c>
      <c r="B3479" s="79" t="s">
        <v>9517</v>
      </c>
      <c r="C3479" s="79">
        <v>732</v>
      </c>
      <c r="D3479" s="79">
        <v>600</v>
      </c>
      <c r="E3479" s="88"/>
    </row>
    <row r="3480" spans="1:5" x14ac:dyDescent="0.2">
      <c r="A3480" s="79" t="s">
        <v>154</v>
      </c>
      <c r="B3480" s="79" t="s">
        <v>9518</v>
      </c>
      <c r="C3480" s="79">
        <v>501</v>
      </c>
      <c r="D3480" s="79">
        <v>120</v>
      </c>
      <c r="E3480" s="88"/>
    </row>
    <row r="3481" spans="1:5" x14ac:dyDescent="0.2">
      <c r="A3481" s="79" t="s">
        <v>155</v>
      </c>
      <c r="B3481" s="79" t="s">
        <v>5388</v>
      </c>
      <c r="C3481" s="79">
        <v>123</v>
      </c>
      <c r="D3481" s="79">
        <v>1000</v>
      </c>
      <c r="E3481" s="88"/>
    </row>
    <row r="3482" spans="1:5" x14ac:dyDescent="0.2">
      <c r="A3482" s="79" t="s">
        <v>156</v>
      </c>
      <c r="B3482" s="79" t="s">
        <v>9519</v>
      </c>
      <c r="C3482" s="79">
        <v>250</v>
      </c>
      <c r="D3482" s="79">
        <v>100</v>
      </c>
      <c r="E3482" s="88"/>
    </row>
    <row r="3483" spans="1:5" x14ac:dyDescent="0.2">
      <c r="A3483" s="79" t="s">
        <v>157</v>
      </c>
      <c r="B3483" s="79" t="s">
        <v>9520</v>
      </c>
      <c r="C3483" s="79">
        <v>166</v>
      </c>
      <c r="D3483" s="79">
        <v>500</v>
      </c>
      <c r="E3483" s="88"/>
    </row>
    <row r="3484" spans="1:5" x14ac:dyDescent="0.2">
      <c r="A3484" s="79" t="s">
        <v>9521</v>
      </c>
      <c r="B3484" s="79" t="s">
        <v>9522</v>
      </c>
      <c r="C3484" s="79">
        <v>754</v>
      </c>
      <c r="D3484" s="79">
        <v>50</v>
      </c>
      <c r="E3484" s="88"/>
    </row>
    <row r="3485" spans="1:5" x14ac:dyDescent="0.2">
      <c r="A3485" s="79" t="s">
        <v>9523</v>
      </c>
      <c r="B3485" s="79" t="s">
        <v>9524</v>
      </c>
      <c r="C3485" s="79">
        <v>394</v>
      </c>
      <c r="D3485" s="79">
        <v>30</v>
      </c>
      <c r="E3485" s="88"/>
    </row>
    <row r="3486" spans="1:5" x14ac:dyDescent="0.2">
      <c r="A3486" s="79" t="s">
        <v>9525</v>
      </c>
      <c r="B3486" s="79" t="s">
        <v>9526</v>
      </c>
      <c r="C3486" s="79">
        <v>255</v>
      </c>
      <c r="D3486" s="79">
        <v>50</v>
      </c>
      <c r="E3486" s="88"/>
    </row>
    <row r="3487" spans="1:5" x14ac:dyDescent="0.2">
      <c r="A3487" s="79" t="s">
        <v>9527</v>
      </c>
      <c r="B3487" s="79" t="s">
        <v>9528</v>
      </c>
      <c r="C3487" s="79">
        <v>54</v>
      </c>
      <c r="D3487" s="79">
        <v>50</v>
      </c>
      <c r="E3487" s="88"/>
    </row>
    <row r="3488" spans="1:5" x14ac:dyDescent="0.2">
      <c r="A3488" s="79" t="s">
        <v>9529</v>
      </c>
      <c r="B3488" s="79" t="s">
        <v>9530</v>
      </c>
      <c r="C3488" s="79">
        <v>90</v>
      </c>
      <c r="D3488" s="79">
        <v>20</v>
      </c>
      <c r="E3488" s="88"/>
    </row>
    <row r="3489" spans="1:5" x14ac:dyDescent="0.2">
      <c r="A3489" s="79" t="s">
        <v>9531</v>
      </c>
      <c r="B3489" s="79" t="s">
        <v>9532</v>
      </c>
      <c r="C3489" s="79">
        <v>149</v>
      </c>
      <c r="D3489" s="79">
        <v>10</v>
      </c>
      <c r="E3489" s="88"/>
    </row>
    <row r="3490" spans="1:5" x14ac:dyDescent="0.2">
      <c r="A3490" s="79" t="s">
        <v>9533</v>
      </c>
      <c r="B3490" s="79" t="s">
        <v>9534</v>
      </c>
      <c r="C3490" s="79">
        <v>148</v>
      </c>
      <c r="D3490" s="79">
        <v>10</v>
      </c>
      <c r="E3490" s="88"/>
    </row>
    <row r="3491" spans="1:5" x14ac:dyDescent="0.2">
      <c r="A3491" s="79" t="s">
        <v>9535</v>
      </c>
      <c r="B3491" s="79" t="s">
        <v>9536</v>
      </c>
      <c r="C3491" s="79">
        <v>50</v>
      </c>
      <c r="D3491" s="79">
        <v>1</v>
      </c>
      <c r="E3491" s="88"/>
    </row>
    <row r="3492" spans="1:5" x14ac:dyDescent="0.2">
      <c r="A3492" s="79" t="s">
        <v>9537</v>
      </c>
      <c r="B3492" s="79" t="s">
        <v>9538</v>
      </c>
      <c r="C3492" s="79">
        <v>75</v>
      </c>
      <c r="D3492" s="79">
        <v>2</v>
      </c>
      <c r="E3492" s="88"/>
    </row>
    <row r="3493" spans="1:5" x14ac:dyDescent="0.2">
      <c r="A3493" s="79" t="s">
        <v>9539</v>
      </c>
      <c r="B3493" s="79" t="s">
        <v>9540</v>
      </c>
      <c r="C3493" s="79">
        <v>29</v>
      </c>
      <c r="D3493" s="79">
        <v>2</v>
      </c>
      <c r="E3493" s="88"/>
    </row>
    <row r="3494" spans="1:5" x14ac:dyDescent="0.2">
      <c r="A3494" s="79" t="s">
        <v>9541</v>
      </c>
      <c r="B3494" s="79" t="s">
        <v>9542</v>
      </c>
      <c r="C3494" s="79">
        <v>15</v>
      </c>
      <c r="D3494" s="79">
        <v>2</v>
      </c>
      <c r="E3494" s="88"/>
    </row>
    <row r="3495" spans="1:5" x14ac:dyDescent="0.2">
      <c r="A3495" s="79" t="s">
        <v>9543</v>
      </c>
      <c r="B3495" s="79" t="s">
        <v>9544</v>
      </c>
      <c r="C3495" s="79">
        <v>19</v>
      </c>
      <c r="D3495" s="79">
        <v>2</v>
      </c>
      <c r="E3495" s="88"/>
    </row>
    <row r="3496" spans="1:5" x14ac:dyDescent="0.2">
      <c r="A3496" s="79" t="s">
        <v>9545</v>
      </c>
      <c r="B3496" s="79" t="s">
        <v>9546</v>
      </c>
      <c r="C3496" s="79">
        <v>29</v>
      </c>
      <c r="D3496" s="79">
        <v>2</v>
      </c>
      <c r="E3496" s="88"/>
    </row>
    <row r="3497" spans="1:5" x14ac:dyDescent="0.2">
      <c r="A3497" s="79" t="s">
        <v>9547</v>
      </c>
      <c r="B3497" s="79" t="s">
        <v>9548</v>
      </c>
      <c r="C3497" s="79">
        <v>7</v>
      </c>
      <c r="D3497" s="79">
        <v>2</v>
      </c>
      <c r="E3497" s="88"/>
    </row>
    <row r="3498" spans="1:5" x14ac:dyDescent="0.2">
      <c r="A3498" s="79" t="s">
        <v>9549</v>
      </c>
      <c r="B3498" s="79" t="s">
        <v>9550</v>
      </c>
      <c r="C3498" s="79">
        <v>51</v>
      </c>
      <c r="D3498" s="79">
        <v>2</v>
      </c>
      <c r="E3498" s="88"/>
    </row>
    <row r="3499" spans="1:5" x14ac:dyDescent="0.2">
      <c r="A3499" s="79" t="s">
        <v>9551</v>
      </c>
      <c r="B3499" s="79" t="s">
        <v>9552</v>
      </c>
      <c r="C3499" s="79">
        <v>5</v>
      </c>
      <c r="D3499" s="79">
        <v>2</v>
      </c>
      <c r="E3499" s="88"/>
    </row>
    <row r="3500" spans="1:5" x14ac:dyDescent="0.2">
      <c r="A3500" s="79" t="s">
        <v>9553</v>
      </c>
      <c r="B3500" s="79" t="s">
        <v>9554</v>
      </c>
      <c r="C3500" s="79">
        <v>51</v>
      </c>
      <c r="D3500" s="79">
        <v>2</v>
      </c>
      <c r="E3500" s="88"/>
    </row>
    <row r="3501" spans="1:5" x14ac:dyDescent="0.2">
      <c r="A3501" s="79" t="s">
        <v>9555</v>
      </c>
      <c r="B3501" s="79" t="s">
        <v>9556</v>
      </c>
      <c r="C3501" s="79">
        <v>16</v>
      </c>
      <c r="D3501" s="79">
        <v>2</v>
      </c>
      <c r="E3501" s="88"/>
    </row>
    <row r="3502" spans="1:5" x14ac:dyDescent="0.2">
      <c r="A3502" s="79" t="s">
        <v>9557</v>
      </c>
      <c r="B3502" s="79" t="s">
        <v>9558</v>
      </c>
      <c r="C3502" s="79">
        <v>11</v>
      </c>
      <c r="D3502" s="79">
        <v>1</v>
      </c>
      <c r="E3502" s="88"/>
    </row>
    <row r="3503" spans="1:5" x14ac:dyDescent="0.2">
      <c r="A3503" s="79" t="s">
        <v>5389</v>
      </c>
      <c r="B3503" s="79" t="s">
        <v>9559</v>
      </c>
      <c r="C3503" s="79">
        <v>15</v>
      </c>
      <c r="D3503" s="79">
        <v>5</v>
      </c>
      <c r="E3503" s="88"/>
    </row>
    <row r="3504" spans="1:5" x14ac:dyDescent="0.2">
      <c r="A3504" s="79" t="s">
        <v>5390</v>
      </c>
      <c r="B3504" s="79" t="s">
        <v>9560</v>
      </c>
      <c r="C3504" s="79">
        <v>62</v>
      </c>
      <c r="D3504" s="79">
        <v>24</v>
      </c>
      <c r="E3504" s="88"/>
    </row>
    <row r="3505" spans="1:5" x14ac:dyDescent="0.2">
      <c r="A3505" s="79" t="s">
        <v>5391</v>
      </c>
      <c r="B3505" s="79" t="s">
        <v>9561</v>
      </c>
      <c r="C3505" s="79">
        <v>52</v>
      </c>
      <c r="D3505" s="79">
        <v>36</v>
      </c>
      <c r="E3505" s="88"/>
    </row>
    <row r="3506" spans="1:5" x14ac:dyDescent="0.2">
      <c r="A3506" s="79" t="s">
        <v>9562</v>
      </c>
      <c r="B3506" s="79" t="s">
        <v>5392</v>
      </c>
      <c r="C3506" s="79">
        <v>0</v>
      </c>
      <c r="D3506" s="79">
        <v>0</v>
      </c>
      <c r="E3506" s="88"/>
    </row>
    <row r="3507" spans="1:5" x14ac:dyDescent="0.2">
      <c r="A3507" s="79" t="s">
        <v>9563</v>
      </c>
      <c r="B3507" s="79" t="s">
        <v>5393</v>
      </c>
      <c r="C3507" s="79">
        <v>35</v>
      </c>
      <c r="D3507" s="79">
        <v>25</v>
      </c>
      <c r="E3507" s="88"/>
    </row>
    <row r="3508" spans="1:5" x14ac:dyDescent="0.2">
      <c r="A3508" s="79" t="s">
        <v>9564</v>
      </c>
      <c r="B3508" s="79" t="s">
        <v>5394</v>
      </c>
      <c r="C3508" s="79">
        <v>0</v>
      </c>
      <c r="D3508" s="79">
        <v>0</v>
      </c>
      <c r="E3508" s="88"/>
    </row>
    <row r="3509" spans="1:5" x14ac:dyDescent="0.2">
      <c r="A3509" s="79" t="s">
        <v>9565</v>
      </c>
      <c r="B3509" s="79" t="s">
        <v>5395</v>
      </c>
      <c r="C3509" s="79">
        <v>13</v>
      </c>
      <c r="D3509" s="79">
        <v>5</v>
      </c>
      <c r="E3509" s="88"/>
    </row>
    <row r="3510" spans="1:5" x14ac:dyDescent="0.2">
      <c r="A3510" s="79" t="s">
        <v>5396</v>
      </c>
      <c r="B3510" s="79" t="s">
        <v>9566</v>
      </c>
      <c r="C3510" s="79">
        <v>6</v>
      </c>
      <c r="D3510" s="79">
        <v>5</v>
      </c>
      <c r="E3510" s="88"/>
    </row>
    <row r="3511" spans="1:5" x14ac:dyDescent="0.2">
      <c r="A3511" s="79" t="s">
        <v>5397</v>
      </c>
      <c r="B3511" s="79" t="s">
        <v>9567</v>
      </c>
      <c r="C3511" s="79">
        <v>112</v>
      </c>
      <c r="D3511" s="79">
        <v>40</v>
      </c>
      <c r="E3511" s="88"/>
    </row>
    <row r="3512" spans="1:5" x14ac:dyDescent="0.2">
      <c r="A3512" s="79" t="s">
        <v>5398</v>
      </c>
      <c r="B3512" s="79" t="s">
        <v>9568</v>
      </c>
      <c r="C3512" s="79">
        <v>75</v>
      </c>
      <c r="D3512" s="79">
        <v>60</v>
      </c>
      <c r="E3512" s="88"/>
    </row>
    <row r="3513" spans="1:5" x14ac:dyDescent="0.2">
      <c r="A3513" s="79" t="s">
        <v>5399</v>
      </c>
      <c r="B3513" s="79" t="s">
        <v>9569</v>
      </c>
      <c r="C3513" s="79">
        <v>25</v>
      </c>
      <c r="D3513" s="79">
        <v>3</v>
      </c>
      <c r="E3513" s="88"/>
    </row>
    <row r="3514" spans="1:5" x14ac:dyDescent="0.2">
      <c r="A3514" s="79" t="s">
        <v>5400</v>
      </c>
      <c r="B3514" s="79" t="s">
        <v>9570</v>
      </c>
      <c r="C3514" s="79">
        <v>29</v>
      </c>
      <c r="D3514" s="79">
        <v>10</v>
      </c>
      <c r="E3514" s="88"/>
    </row>
    <row r="3515" spans="1:5" x14ac:dyDescent="0.2">
      <c r="A3515" s="79" t="s">
        <v>5401</v>
      </c>
      <c r="B3515" s="79" t="s">
        <v>9571</v>
      </c>
      <c r="C3515" s="79">
        <v>13</v>
      </c>
      <c r="D3515" s="79">
        <v>10</v>
      </c>
      <c r="E3515" s="88"/>
    </row>
    <row r="3516" spans="1:5" x14ac:dyDescent="0.2">
      <c r="A3516" s="79" t="s">
        <v>5402</v>
      </c>
      <c r="B3516" s="79" t="s">
        <v>9572</v>
      </c>
      <c r="C3516" s="79">
        <v>8</v>
      </c>
      <c r="D3516" s="79">
        <v>5</v>
      </c>
      <c r="E3516" s="88"/>
    </row>
    <row r="3517" spans="1:5" x14ac:dyDescent="0.2">
      <c r="A3517" s="79" t="s">
        <v>5403</v>
      </c>
      <c r="B3517" s="79" t="s">
        <v>9573</v>
      </c>
      <c r="C3517" s="79">
        <v>18</v>
      </c>
      <c r="D3517" s="79">
        <v>10</v>
      </c>
      <c r="E3517" s="88"/>
    </row>
    <row r="3518" spans="1:5" x14ac:dyDescent="0.2">
      <c r="A3518" s="79" t="s">
        <v>9574</v>
      </c>
      <c r="B3518" s="79" t="s">
        <v>9575</v>
      </c>
      <c r="C3518" s="79">
        <v>5</v>
      </c>
      <c r="D3518" s="79">
        <v>3</v>
      </c>
      <c r="E3518" s="88"/>
    </row>
    <row r="3519" spans="1:5" x14ac:dyDescent="0.2">
      <c r="A3519" s="79" t="s">
        <v>9576</v>
      </c>
      <c r="B3519" s="79" t="s">
        <v>9577</v>
      </c>
      <c r="C3519" s="79">
        <v>20</v>
      </c>
      <c r="D3519" s="79">
        <v>3</v>
      </c>
      <c r="E3519" s="88"/>
    </row>
    <row r="3520" spans="1:5" x14ac:dyDescent="0.2">
      <c r="A3520" s="79" t="s">
        <v>9578</v>
      </c>
      <c r="B3520" s="79" t="s">
        <v>9579</v>
      </c>
      <c r="C3520" s="79">
        <v>24</v>
      </c>
      <c r="D3520" s="79">
        <v>5</v>
      </c>
      <c r="E3520" s="88"/>
    </row>
    <row r="3521" spans="1:5" x14ac:dyDescent="0.2">
      <c r="A3521" s="79" t="s">
        <v>5404</v>
      </c>
      <c r="B3521" s="79" t="s">
        <v>9580</v>
      </c>
      <c r="C3521" s="79">
        <v>1</v>
      </c>
      <c r="D3521" s="79">
        <v>0</v>
      </c>
      <c r="E3521" s="88"/>
    </row>
    <row r="3522" spans="1:5" x14ac:dyDescent="0.2">
      <c r="A3522" s="79" t="s">
        <v>9581</v>
      </c>
      <c r="B3522" s="79" t="s">
        <v>9582</v>
      </c>
      <c r="C3522" s="79">
        <v>4</v>
      </c>
      <c r="D3522" s="79">
        <v>2</v>
      </c>
      <c r="E3522" s="88"/>
    </row>
    <row r="3523" spans="1:5" x14ac:dyDescent="0.2">
      <c r="A3523" s="79" t="s">
        <v>5405</v>
      </c>
      <c r="B3523" s="79" t="s">
        <v>9583</v>
      </c>
      <c r="C3523" s="79">
        <v>0</v>
      </c>
      <c r="D3523" s="79">
        <v>0</v>
      </c>
      <c r="E3523" s="88"/>
    </row>
    <row r="3524" spans="1:5" x14ac:dyDescent="0.2">
      <c r="A3524" s="79" t="s">
        <v>9584</v>
      </c>
      <c r="B3524" s="79" t="s">
        <v>9585</v>
      </c>
      <c r="C3524" s="79">
        <v>12</v>
      </c>
      <c r="D3524" s="79">
        <v>2</v>
      </c>
      <c r="E3524" s="88"/>
    </row>
    <row r="3525" spans="1:5" x14ac:dyDescent="0.2">
      <c r="A3525" s="79" t="s">
        <v>5406</v>
      </c>
      <c r="B3525" s="79" t="s">
        <v>9586</v>
      </c>
      <c r="C3525" s="79">
        <v>0</v>
      </c>
      <c r="D3525" s="79">
        <v>0</v>
      </c>
      <c r="E3525" s="88"/>
    </row>
    <row r="3526" spans="1:5" x14ac:dyDescent="0.2">
      <c r="A3526" s="79" t="s">
        <v>9587</v>
      </c>
      <c r="B3526" s="79" t="s">
        <v>9588</v>
      </c>
      <c r="C3526" s="79">
        <v>5</v>
      </c>
      <c r="D3526" s="79">
        <v>5</v>
      </c>
      <c r="E3526" s="88"/>
    </row>
    <row r="3527" spans="1:5" x14ac:dyDescent="0.2">
      <c r="A3527" s="79" t="s">
        <v>5407</v>
      </c>
      <c r="B3527" s="79" t="s">
        <v>9589</v>
      </c>
      <c r="C3527" s="79">
        <v>0</v>
      </c>
      <c r="D3527" s="79">
        <v>0</v>
      </c>
      <c r="E3527" s="88"/>
    </row>
    <row r="3528" spans="1:5" x14ac:dyDescent="0.2">
      <c r="A3528" s="79" t="s">
        <v>5408</v>
      </c>
      <c r="B3528" s="79" t="s">
        <v>9590</v>
      </c>
      <c r="C3528" s="79">
        <v>1</v>
      </c>
      <c r="D3528" s="79">
        <v>0</v>
      </c>
      <c r="E3528" s="88"/>
    </row>
    <row r="3529" spans="1:5" x14ac:dyDescent="0.2">
      <c r="A3529" s="79" t="s">
        <v>9591</v>
      </c>
      <c r="B3529" s="79" t="s">
        <v>9592</v>
      </c>
      <c r="C3529" s="79">
        <v>5</v>
      </c>
      <c r="D3529" s="79">
        <v>5</v>
      </c>
      <c r="E3529" s="88"/>
    </row>
    <row r="3530" spans="1:5" x14ac:dyDescent="0.2">
      <c r="A3530" s="79" t="s">
        <v>5409</v>
      </c>
      <c r="B3530" s="79" t="s">
        <v>9593</v>
      </c>
      <c r="C3530" s="79">
        <v>1</v>
      </c>
      <c r="D3530" s="79">
        <v>0</v>
      </c>
      <c r="E3530" s="88"/>
    </row>
    <row r="3531" spans="1:5" x14ac:dyDescent="0.2">
      <c r="A3531" s="79" t="s">
        <v>9594</v>
      </c>
      <c r="B3531" s="79" t="s">
        <v>9595</v>
      </c>
      <c r="C3531" s="79">
        <v>5</v>
      </c>
      <c r="D3531" s="79">
        <v>3</v>
      </c>
      <c r="E3531" s="88"/>
    </row>
    <row r="3532" spans="1:5" x14ac:dyDescent="0.2">
      <c r="A3532" s="79" t="s">
        <v>5410</v>
      </c>
      <c r="B3532" s="79" t="s">
        <v>9596</v>
      </c>
      <c r="C3532" s="79">
        <v>4</v>
      </c>
      <c r="D3532" s="79">
        <v>0</v>
      </c>
      <c r="E3532" s="88"/>
    </row>
    <row r="3533" spans="1:5" x14ac:dyDescent="0.2">
      <c r="A3533" s="79" t="s">
        <v>5411</v>
      </c>
      <c r="B3533" s="79" t="s">
        <v>9597</v>
      </c>
      <c r="C3533" s="79">
        <v>0</v>
      </c>
      <c r="D3533" s="79">
        <v>0</v>
      </c>
      <c r="E3533" s="88"/>
    </row>
    <row r="3534" spans="1:5" x14ac:dyDescent="0.2">
      <c r="A3534" s="79" t="s">
        <v>9598</v>
      </c>
      <c r="B3534" s="79" t="s">
        <v>9599</v>
      </c>
      <c r="C3534" s="79">
        <v>6</v>
      </c>
      <c r="D3534" s="79">
        <v>3</v>
      </c>
      <c r="E3534" s="88"/>
    </row>
    <row r="3535" spans="1:5" x14ac:dyDescent="0.2">
      <c r="A3535" s="79" t="s">
        <v>5412</v>
      </c>
      <c r="B3535" s="79" t="s">
        <v>9600</v>
      </c>
      <c r="C3535" s="79">
        <v>3</v>
      </c>
      <c r="D3535" s="79">
        <v>0</v>
      </c>
      <c r="E3535" s="88"/>
    </row>
    <row r="3536" spans="1:5" x14ac:dyDescent="0.2">
      <c r="A3536" s="79" t="s">
        <v>9601</v>
      </c>
      <c r="B3536" s="79" t="s">
        <v>9602</v>
      </c>
      <c r="C3536" s="79">
        <v>11</v>
      </c>
      <c r="D3536" s="79">
        <v>5</v>
      </c>
      <c r="E3536" s="88"/>
    </row>
    <row r="3537" spans="1:5" x14ac:dyDescent="0.2">
      <c r="A3537" s="79" t="s">
        <v>5413</v>
      </c>
      <c r="B3537" s="79" t="s">
        <v>3638</v>
      </c>
      <c r="C3537" s="79">
        <v>7</v>
      </c>
      <c r="D3537" s="79">
        <v>4</v>
      </c>
      <c r="E3537" s="88"/>
    </row>
    <row r="3538" spans="1:5" x14ac:dyDescent="0.2">
      <c r="A3538" s="79" t="s">
        <v>9603</v>
      </c>
      <c r="B3538" s="79" t="s">
        <v>9604</v>
      </c>
      <c r="C3538" s="79">
        <v>90</v>
      </c>
      <c r="D3538" s="79">
        <v>50</v>
      </c>
      <c r="E3538" s="88"/>
    </row>
    <row r="3539" spans="1:5" x14ac:dyDescent="0.2">
      <c r="A3539" s="79" t="s">
        <v>9605</v>
      </c>
      <c r="B3539" s="79" t="s">
        <v>9606</v>
      </c>
      <c r="C3539" s="79">
        <v>2</v>
      </c>
      <c r="D3539" s="79">
        <v>1</v>
      </c>
      <c r="E3539" s="88"/>
    </row>
    <row r="3540" spans="1:5" x14ac:dyDescent="0.2">
      <c r="A3540" s="79" t="s">
        <v>9607</v>
      </c>
      <c r="B3540" s="79" t="s">
        <v>9608</v>
      </c>
      <c r="C3540" s="79">
        <v>1</v>
      </c>
      <c r="D3540" s="79">
        <v>1</v>
      </c>
      <c r="E3540" s="88"/>
    </row>
    <row r="3541" spans="1:5" x14ac:dyDescent="0.2">
      <c r="A3541" s="79" t="s">
        <v>9609</v>
      </c>
      <c r="B3541" s="79" t="s">
        <v>9610</v>
      </c>
      <c r="C3541" s="79">
        <v>2</v>
      </c>
      <c r="D3541" s="79">
        <v>1</v>
      </c>
      <c r="E3541" s="88"/>
    </row>
    <row r="3542" spans="1:5" x14ac:dyDescent="0.2">
      <c r="A3542" s="79" t="s">
        <v>9611</v>
      </c>
      <c r="B3542" s="79" t="s">
        <v>9612</v>
      </c>
      <c r="C3542" s="79">
        <v>2</v>
      </c>
      <c r="D3542" s="79">
        <v>1</v>
      </c>
      <c r="E3542" s="88"/>
    </row>
    <row r="3543" spans="1:5" x14ac:dyDescent="0.2">
      <c r="A3543" s="79" t="s">
        <v>9613</v>
      </c>
      <c r="B3543" s="79" t="s">
        <v>9614</v>
      </c>
      <c r="C3543" s="79">
        <v>1</v>
      </c>
      <c r="D3543" s="79">
        <v>1</v>
      </c>
      <c r="E3543" s="88"/>
    </row>
    <row r="3544" spans="1:5" x14ac:dyDescent="0.2">
      <c r="A3544" s="79" t="s">
        <v>5414</v>
      </c>
      <c r="B3544" s="79" t="s">
        <v>5415</v>
      </c>
      <c r="C3544" s="79">
        <v>10</v>
      </c>
      <c r="D3544" s="79">
        <v>10</v>
      </c>
      <c r="E3544" s="88"/>
    </row>
    <row r="3545" spans="1:5" x14ac:dyDescent="0.2">
      <c r="A3545" s="79" t="s">
        <v>5416</v>
      </c>
      <c r="B3545" s="79" t="s">
        <v>5417</v>
      </c>
      <c r="C3545" s="79">
        <v>5</v>
      </c>
      <c r="D3545" s="79">
        <v>3</v>
      </c>
      <c r="E3545" s="88"/>
    </row>
    <row r="3546" spans="1:5" x14ac:dyDescent="0.2">
      <c r="A3546" s="79" t="s">
        <v>5418</v>
      </c>
      <c r="B3546" s="79" t="s">
        <v>9615</v>
      </c>
      <c r="C3546" s="79">
        <v>3</v>
      </c>
      <c r="D3546" s="79">
        <v>3</v>
      </c>
      <c r="E3546" s="88"/>
    </row>
    <row r="3547" spans="1:5" x14ac:dyDescent="0.2">
      <c r="A3547" s="79" t="s">
        <v>5419</v>
      </c>
      <c r="B3547" s="79" t="s">
        <v>5420</v>
      </c>
      <c r="C3547" s="79">
        <v>2</v>
      </c>
      <c r="D3547" s="79">
        <v>3</v>
      </c>
      <c r="E3547" s="88"/>
    </row>
    <row r="3548" spans="1:5" x14ac:dyDescent="0.2">
      <c r="A3548" s="79" t="s">
        <v>5421</v>
      </c>
      <c r="B3548" s="79" t="s">
        <v>5422</v>
      </c>
      <c r="C3548" s="79">
        <v>13</v>
      </c>
      <c r="D3548" s="79">
        <v>10</v>
      </c>
      <c r="E3548" s="88"/>
    </row>
    <row r="3549" spans="1:5" x14ac:dyDescent="0.2">
      <c r="A3549" s="79" t="s">
        <v>5423</v>
      </c>
      <c r="B3549" s="79" t="s">
        <v>5424</v>
      </c>
      <c r="C3549" s="79">
        <v>6</v>
      </c>
      <c r="D3549" s="79">
        <v>3</v>
      </c>
      <c r="E3549" s="88"/>
    </row>
    <row r="3550" spans="1:5" x14ac:dyDescent="0.2">
      <c r="A3550" s="79" t="s">
        <v>5425</v>
      </c>
      <c r="B3550" s="79" t="s">
        <v>5426</v>
      </c>
      <c r="C3550" s="79">
        <v>1</v>
      </c>
      <c r="D3550" s="79">
        <v>3</v>
      </c>
      <c r="E3550" s="88"/>
    </row>
    <row r="3551" spans="1:5" x14ac:dyDescent="0.2">
      <c r="A3551" s="79" t="s">
        <v>5427</v>
      </c>
      <c r="B3551" s="79" t="s">
        <v>5428</v>
      </c>
      <c r="C3551" s="79">
        <v>1</v>
      </c>
      <c r="D3551" s="79">
        <v>3</v>
      </c>
      <c r="E3551" s="88"/>
    </row>
    <row r="3552" spans="1:5" x14ac:dyDescent="0.2">
      <c r="A3552" s="79" t="s">
        <v>5429</v>
      </c>
      <c r="B3552" s="79" t="s">
        <v>9616</v>
      </c>
      <c r="C3552" s="79">
        <v>18</v>
      </c>
      <c r="D3552" s="79">
        <v>10</v>
      </c>
      <c r="E3552" s="88"/>
    </row>
    <row r="3553" spans="1:5" x14ac:dyDescent="0.2">
      <c r="A3553" s="79" t="s">
        <v>5430</v>
      </c>
      <c r="B3553" s="79" t="s">
        <v>9617</v>
      </c>
      <c r="C3553" s="79">
        <v>5</v>
      </c>
      <c r="D3553" s="79">
        <v>3</v>
      </c>
      <c r="E3553" s="88"/>
    </row>
    <row r="3554" spans="1:5" x14ac:dyDescent="0.2">
      <c r="A3554" s="79" t="s">
        <v>5431</v>
      </c>
      <c r="B3554" s="79" t="s">
        <v>9618</v>
      </c>
      <c r="C3554" s="79">
        <v>8</v>
      </c>
      <c r="D3554" s="79">
        <v>3</v>
      </c>
      <c r="E3554" s="88"/>
    </row>
    <row r="3555" spans="1:5" x14ac:dyDescent="0.2">
      <c r="A3555" s="79" t="s">
        <v>5432</v>
      </c>
      <c r="B3555" s="79" t="s">
        <v>9619</v>
      </c>
      <c r="C3555" s="79">
        <v>8</v>
      </c>
      <c r="D3555" s="79">
        <v>3</v>
      </c>
      <c r="E3555" s="88"/>
    </row>
    <row r="3556" spans="1:5" x14ac:dyDescent="0.2">
      <c r="A3556" s="79" t="s">
        <v>5433</v>
      </c>
      <c r="B3556" s="79" t="s">
        <v>9620</v>
      </c>
      <c r="C3556" s="79">
        <v>9</v>
      </c>
      <c r="D3556" s="79">
        <v>10</v>
      </c>
      <c r="E3556" s="88"/>
    </row>
    <row r="3557" spans="1:5" x14ac:dyDescent="0.2">
      <c r="A3557" s="79" t="s">
        <v>5434</v>
      </c>
      <c r="B3557" s="79" t="s">
        <v>9621</v>
      </c>
      <c r="C3557" s="79">
        <v>5</v>
      </c>
      <c r="D3557" s="79">
        <v>3</v>
      </c>
      <c r="E3557" s="88"/>
    </row>
    <row r="3558" spans="1:5" x14ac:dyDescent="0.2">
      <c r="A3558" s="79" t="s">
        <v>5435</v>
      </c>
      <c r="B3558" s="79" t="s">
        <v>9622</v>
      </c>
      <c r="C3558" s="79">
        <v>1</v>
      </c>
      <c r="D3558" s="79">
        <v>3</v>
      </c>
      <c r="E3558" s="88"/>
    </row>
    <row r="3559" spans="1:5" x14ac:dyDescent="0.2">
      <c r="A3559" s="79" t="s">
        <v>5436</v>
      </c>
      <c r="B3559" s="79" t="s">
        <v>9623</v>
      </c>
      <c r="C3559" s="79">
        <v>1</v>
      </c>
      <c r="D3559" s="79">
        <v>3</v>
      </c>
      <c r="E3559" s="88"/>
    </row>
    <row r="3560" spans="1:5" x14ac:dyDescent="0.2">
      <c r="A3560" s="79" t="s">
        <v>5437</v>
      </c>
      <c r="B3560" s="79" t="s">
        <v>5438</v>
      </c>
      <c r="C3560" s="79">
        <v>0</v>
      </c>
      <c r="D3560" s="79">
        <v>10</v>
      </c>
      <c r="E3560" s="88"/>
    </row>
    <row r="3561" spans="1:5" x14ac:dyDescent="0.2">
      <c r="A3561" s="79" t="s">
        <v>5439</v>
      </c>
      <c r="B3561" s="79" t="s">
        <v>5440</v>
      </c>
      <c r="C3561" s="79">
        <v>1</v>
      </c>
      <c r="D3561" s="79">
        <v>3</v>
      </c>
      <c r="E3561" s="88"/>
    </row>
    <row r="3562" spans="1:5" x14ac:dyDescent="0.2">
      <c r="A3562" s="79" t="s">
        <v>5441</v>
      </c>
      <c r="B3562" s="79" t="s">
        <v>5442</v>
      </c>
      <c r="C3562" s="79">
        <v>2</v>
      </c>
      <c r="D3562" s="79">
        <v>3</v>
      </c>
      <c r="E3562" s="88"/>
    </row>
    <row r="3563" spans="1:5" x14ac:dyDescent="0.2">
      <c r="A3563" s="79" t="s">
        <v>5443</v>
      </c>
      <c r="B3563" s="79" t="s">
        <v>5444</v>
      </c>
      <c r="C3563" s="79">
        <v>15</v>
      </c>
      <c r="D3563" s="79">
        <v>10</v>
      </c>
      <c r="E3563" s="88"/>
    </row>
    <row r="3564" spans="1:5" x14ac:dyDescent="0.2">
      <c r="A3564" s="79" t="s">
        <v>5445</v>
      </c>
      <c r="B3564" s="79" t="s">
        <v>5446</v>
      </c>
      <c r="C3564" s="79">
        <v>2</v>
      </c>
      <c r="D3564" s="79">
        <v>3</v>
      </c>
      <c r="E3564" s="88"/>
    </row>
    <row r="3565" spans="1:5" x14ac:dyDescent="0.2">
      <c r="A3565" s="79" t="s">
        <v>9624</v>
      </c>
      <c r="B3565" s="79" t="s">
        <v>9625</v>
      </c>
      <c r="C3565" s="79">
        <v>17</v>
      </c>
      <c r="D3565" s="79">
        <v>10</v>
      </c>
      <c r="E3565" s="88"/>
    </row>
    <row r="3566" spans="1:5" x14ac:dyDescent="0.2">
      <c r="A3566" s="79" t="s">
        <v>5447</v>
      </c>
      <c r="B3566" s="79" t="s">
        <v>5448</v>
      </c>
      <c r="C3566" s="79">
        <v>6</v>
      </c>
      <c r="D3566" s="79">
        <v>3</v>
      </c>
      <c r="E3566" s="88"/>
    </row>
    <row r="3567" spans="1:5" x14ac:dyDescent="0.2">
      <c r="A3567" s="79" t="s">
        <v>9626</v>
      </c>
      <c r="B3567" s="79" t="s">
        <v>9627</v>
      </c>
      <c r="C3567" s="79">
        <v>0</v>
      </c>
      <c r="D3567" s="79">
        <v>10</v>
      </c>
      <c r="E3567" s="88"/>
    </row>
    <row r="3568" spans="1:5" x14ac:dyDescent="0.2">
      <c r="A3568" s="79" t="s">
        <v>5449</v>
      </c>
      <c r="B3568" s="79" t="s">
        <v>5450</v>
      </c>
      <c r="C3568" s="79">
        <v>3</v>
      </c>
      <c r="D3568" s="79">
        <v>3</v>
      </c>
      <c r="E3568" s="88"/>
    </row>
    <row r="3569" spans="1:5" x14ac:dyDescent="0.2">
      <c r="A3569" s="79" t="s">
        <v>5451</v>
      </c>
      <c r="B3569" s="79" t="s">
        <v>5452</v>
      </c>
      <c r="C3569" s="79">
        <v>0</v>
      </c>
      <c r="D3569" s="79">
        <v>10</v>
      </c>
      <c r="E3569" s="88"/>
    </row>
    <row r="3570" spans="1:5" x14ac:dyDescent="0.2">
      <c r="A3570" s="79" t="s">
        <v>5453</v>
      </c>
      <c r="B3570" s="79" t="s">
        <v>5454</v>
      </c>
      <c r="C3570" s="79">
        <v>2</v>
      </c>
      <c r="D3570" s="79">
        <v>3</v>
      </c>
      <c r="E3570" s="88"/>
    </row>
    <row r="3571" spans="1:5" x14ac:dyDescent="0.2">
      <c r="A3571" s="79" t="s">
        <v>9628</v>
      </c>
      <c r="B3571" s="79" t="s">
        <v>9629</v>
      </c>
      <c r="C3571" s="79">
        <v>10</v>
      </c>
      <c r="D3571" s="79">
        <v>10</v>
      </c>
      <c r="E3571" s="88"/>
    </row>
    <row r="3572" spans="1:5" x14ac:dyDescent="0.2">
      <c r="A3572" s="79" t="s">
        <v>5455</v>
      </c>
      <c r="B3572" s="79" t="s">
        <v>5456</v>
      </c>
      <c r="C3572" s="79">
        <v>8</v>
      </c>
      <c r="D3572" s="79">
        <v>3</v>
      </c>
      <c r="E3572" s="88"/>
    </row>
    <row r="3573" spans="1:5" x14ac:dyDescent="0.2">
      <c r="A3573" s="79" t="s">
        <v>9630</v>
      </c>
      <c r="B3573" s="79" t="s">
        <v>9631</v>
      </c>
      <c r="C3573" s="79">
        <v>3</v>
      </c>
      <c r="D3573" s="79">
        <v>10</v>
      </c>
      <c r="E3573" s="88"/>
    </row>
    <row r="3574" spans="1:5" x14ac:dyDescent="0.2">
      <c r="A3574" s="79" t="s">
        <v>5457</v>
      </c>
      <c r="B3574" s="79" t="s">
        <v>5458</v>
      </c>
      <c r="C3574" s="79">
        <v>3</v>
      </c>
      <c r="D3574" s="79">
        <v>3</v>
      </c>
      <c r="E3574" s="88"/>
    </row>
    <row r="3575" spans="1:5" x14ac:dyDescent="0.2">
      <c r="A3575" s="79" t="s">
        <v>5459</v>
      </c>
      <c r="B3575" s="79" t="s">
        <v>5460</v>
      </c>
      <c r="C3575" s="79">
        <v>24</v>
      </c>
      <c r="D3575" s="79">
        <v>10</v>
      </c>
      <c r="E3575" s="88"/>
    </row>
    <row r="3576" spans="1:5" x14ac:dyDescent="0.2">
      <c r="A3576" s="79" t="s">
        <v>5461</v>
      </c>
      <c r="B3576" s="79" t="s">
        <v>5462</v>
      </c>
      <c r="C3576" s="79">
        <v>1</v>
      </c>
      <c r="D3576" s="79">
        <v>3</v>
      </c>
      <c r="E3576" s="88"/>
    </row>
    <row r="3577" spans="1:5" x14ac:dyDescent="0.2">
      <c r="A3577" s="79" t="s">
        <v>9632</v>
      </c>
      <c r="B3577" s="79" t="s">
        <v>9633</v>
      </c>
      <c r="C3577" s="79">
        <v>37</v>
      </c>
      <c r="D3577" s="79">
        <v>10</v>
      </c>
      <c r="E3577" s="88"/>
    </row>
    <row r="3578" spans="1:5" x14ac:dyDescent="0.2">
      <c r="A3578" s="79" t="s">
        <v>5463</v>
      </c>
      <c r="B3578" s="79" t="s">
        <v>5464</v>
      </c>
      <c r="C3578" s="79">
        <v>6</v>
      </c>
      <c r="D3578" s="79">
        <v>3</v>
      </c>
      <c r="E3578" s="88"/>
    </row>
    <row r="3579" spans="1:5" x14ac:dyDescent="0.2">
      <c r="A3579" s="79" t="s">
        <v>9634</v>
      </c>
      <c r="B3579" s="79" t="s">
        <v>9635</v>
      </c>
      <c r="C3579" s="79">
        <v>29</v>
      </c>
      <c r="D3579" s="79">
        <v>10</v>
      </c>
      <c r="E3579" s="88"/>
    </row>
    <row r="3580" spans="1:5" x14ac:dyDescent="0.2">
      <c r="A3580" s="79" t="s">
        <v>5465</v>
      </c>
      <c r="B3580" s="79" t="s">
        <v>5466</v>
      </c>
      <c r="C3580" s="79">
        <v>2</v>
      </c>
      <c r="D3580" s="79">
        <v>3</v>
      </c>
      <c r="E3580" s="88"/>
    </row>
    <row r="3581" spans="1:5" x14ac:dyDescent="0.2">
      <c r="A3581" s="79" t="s">
        <v>9636</v>
      </c>
      <c r="B3581" s="79" t="s">
        <v>9637</v>
      </c>
      <c r="C3581" s="79">
        <v>4</v>
      </c>
      <c r="D3581" s="79">
        <v>2</v>
      </c>
      <c r="E3581" s="88"/>
    </row>
    <row r="3582" spans="1:5" x14ac:dyDescent="0.2">
      <c r="A3582" s="79" t="s">
        <v>5467</v>
      </c>
      <c r="B3582" s="79" t="s">
        <v>5468</v>
      </c>
      <c r="C3582" s="79">
        <v>8</v>
      </c>
      <c r="D3582" s="79">
        <v>10</v>
      </c>
      <c r="E3582" s="88"/>
    </row>
    <row r="3583" spans="1:5" x14ac:dyDescent="0.2">
      <c r="A3583" s="79" t="s">
        <v>5469</v>
      </c>
      <c r="B3583" s="79" t="s">
        <v>5470</v>
      </c>
      <c r="C3583" s="79">
        <v>0</v>
      </c>
      <c r="D3583" s="79">
        <v>3</v>
      </c>
      <c r="E3583" s="88"/>
    </row>
    <row r="3584" spans="1:5" x14ac:dyDescent="0.2">
      <c r="A3584" s="79" t="s">
        <v>9638</v>
      </c>
      <c r="B3584" s="79" t="s">
        <v>9639</v>
      </c>
      <c r="C3584" s="79">
        <v>20</v>
      </c>
      <c r="D3584" s="79">
        <v>10</v>
      </c>
      <c r="E3584" s="88"/>
    </row>
    <row r="3585" spans="1:5" x14ac:dyDescent="0.2">
      <c r="A3585" s="79" t="s">
        <v>9640</v>
      </c>
      <c r="B3585" s="79" t="s">
        <v>9641</v>
      </c>
      <c r="C3585" s="79">
        <v>9</v>
      </c>
      <c r="D3585" s="79">
        <v>10</v>
      </c>
      <c r="E3585" s="88"/>
    </row>
    <row r="3586" spans="1:5" x14ac:dyDescent="0.2">
      <c r="A3586" s="79" t="s">
        <v>5471</v>
      </c>
      <c r="B3586" s="79" t="s">
        <v>9642</v>
      </c>
      <c r="C3586" s="79">
        <v>3</v>
      </c>
      <c r="D3586" s="79">
        <v>3</v>
      </c>
      <c r="E3586" s="88"/>
    </row>
    <row r="3587" spans="1:5" x14ac:dyDescent="0.2">
      <c r="A3587" s="79" t="s">
        <v>5472</v>
      </c>
      <c r="B3587" s="79" t="s">
        <v>5473</v>
      </c>
      <c r="C3587" s="79">
        <v>18</v>
      </c>
      <c r="D3587" s="79">
        <v>10</v>
      </c>
      <c r="E3587" s="88"/>
    </row>
    <row r="3588" spans="1:5" x14ac:dyDescent="0.2">
      <c r="A3588" s="79" t="s">
        <v>9643</v>
      </c>
      <c r="B3588" s="79" t="s">
        <v>9644</v>
      </c>
      <c r="C3588" s="79">
        <v>11</v>
      </c>
      <c r="D3588" s="79">
        <v>10</v>
      </c>
      <c r="E3588" s="88"/>
    </row>
    <row r="3589" spans="1:5" x14ac:dyDescent="0.2">
      <c r="A3589" s="79" t="s">
        <v>9645</v>
      </c>
      <c r="B3589" s="79" t="s">
        <v>9646</v>
      </c>
      <c r="C3589" s="79">
        <v>11</v>
      </c>
      <c r="D3589" s="79">
        <v>10</v>
      </c>
      <c r="E3589" s="88"/>
    </row>
    <row r="3590" spans="1:5" x14ac:dyDescent="0.2">
      <c r="A3590" s="79" t="s">
        <v>9647</v>
      </c>
      <c r="B3590" s="79" t="s">
        <v>9648</v>
      </c>
      <c r="C3590" s="79">
        <v>29</v>
      </c>
      <c r="D3590" s="79">
        <v>10</v>
      </c>
      <c r="E3590" s="88"/>
    </row>
    <row r="3591" spans="1:5" x14ac:dyDescent="0.2">
      <c r="A3591" s="79" t="s">
        <v>9649</v>
      </c>
      <c r="B3591" s="79" t="s">
        <v>9650</v>
      </c>
      <c r="C3591" s="79">
        <v>20</v>
      </c>
      <c r="D3591" s="79">
        <v>20</v>
      </c>
      <c r="E3591" s="88"/>
    </row>
    <row r="3592" spans="1:5" x14ac:dyDescent="0.2">
      <c r="A3592" s="79" t="s">
        <v>5474</v>
      </c>
      <c r="B3592" s="79" t="s">
        <v>9651</v>
      </c>
      <c r="C3592" s="79">
        <v>6</v>
      </c>
      <c r="D3592" s="79">
        <v>1</v>
      </c>
      <c r="E3592" s="88"/>
    </row>
    <row r="3593" spans="1:5" x14ac:dyDescent="0.2">
      <c r="A3593" s="79" t="s">
        <v>9652</v>
      </c>
      <c r="B3593" s="79" t="s">
        <v>9653</v>
      </c>
      <c r="C3593" s="79">
        <v>16</v>
      </c>
      <c r="D3593" s="79">
        <v>0</v>
      </c>
      <c r="E3593" s="88"/>
    </row>
    <row r="3594" spans="1:5" x14ac:dyDescent="0.2">
      <c r="A3594" s="79" t="s">
        <v>9654</v>
      </c>
      <c r="B3594" s="79" t="s">
        <v>9655</v>
      </c>
      <c r="C3594" s="79">
        <v>26</v>
      </c>
      <c r="D3594" s="79">
        <v>0</v>
      </c>
      <c r="E3594" s="88"/>
    </row>
    <row r="3595" spans="1:5" x14ac:dyDescent="0.2">
      <c r="A3595" s="79" t="s">
        <v>5475</v>
      </c>
      <c r="B3595" s="79" t="s">
        <v>3639</v>
      </c>
      <c r="C3595" s="79">
        <v>18</v>
      </c>
      <c r="D3595" s="79">
        <v>8</v>
      </c>
      <c r="E3595" s="88"/>
    </row>
    <row r="3596" spans="1:5" x14ac:dyDescent="0.2">
      <c r="A3596" s="79" t="s">
        <v>16097</v>
      </c>
      <c r="B3596" s="79" t="s">
        <v>16098</v>
      </c>
      <c r="C3596" s="79">
        <v>0</v>
      </c>
      <c r="D3596" s="79">
        <v>0</v>
      </c>
      <c r="E3596" s="88"/>
    </row>
    <row r="3597" spans="1:5" x14ac:dyDescent="0.2">
      <c r="A3597" s="79" t="s">
        <v>9656</v>
      </c>
      <c r="B3597" s="79" t="s">
        <v>9657</v>
      </c>
      <c r="C3597" s="79">
        <v>8</v>
      </c>
      <c r="D3597" s="79">
        <v>0</v>
      </c>
      <c r="E3597" s="88"/>
    </row>
    <row r="3598" spans="1:5" x14ac:dyDescent="0.2">
      <c r="A3598" s="79" t="s">
        <v>9658</v>
      </c>
      <c r="B3598" s="79" t="s">
        <v>9659</v>
      </c>
      <c r="C3598" s="79">
        <v>4</v>
      </c>
      <c r="D3598" s="79">
        <v>0</v>
      </c>
      <c r="E3598" s="88"/>
    </row>
    <row r="3599" spans="1:5" x14ac:dyDescent="0.2">
      <c r="A3599" s="79" t="s">
        <v>9660</v>
      </c>
      <c r="B3599" s="79" t="s">
        <v>9661</v>
      </c>
      <c r="C3599" s="79">
        <v>12</v>
      </c>
      <c r="D3599" s="79">
        <v>0</v>
      </c>
      <c r="E3599" s="88"/>
    </row>
    <row r="3600" spans="1:5" x14ac:dyDescent="0.2">
      <c r="A3600" s="79" t="s">
        <v>9662</v>
      </c>
      <c r="B3600" s="79" t="s">
        <v>9663</v>
      </c>
      <c r="C3600" s="79">
        <v>12</v>
      </c>
      <c r="D3600" s="79">
        <v>6</v>
      </c>
      <c r="E3600" s="88"/>
    </row>
    <row r="3601" spans="1:5" x14ac:dyDescent="0.2">
      <c r="A3601" s="79" t="s">
        <v>9664</v>
      </c>
      <c r="B3601" s="79" t="s">
        <v>9665</v>
      </c>
      <c r="C3601" s="79">
        <v>4</v>
      </c>
      <c r="D3601" s="79">
        <v>0</v>
      </c>
      <c r="E3601" s="88"/>
    </row>
    <row r="3602" spans="1:5" x14ac:dyDescent="0.2">
      <c r="A3602" s="79" t="s">
        <v>9666</v>
      </c>
      <c r="B3602" s="79" t="s">
        <v>9667</v>
      </c>
      <c r="C3602" s="79">
        <v>8</v>
      </c>
      <c r="D3602" s="79">
        <v>0</v>
      </c>
      <c r="E3602" s="88"/>
    </row>
    <row r="3603" spans="1:5" x14ac:dyDescent="0.2">
      <c r="A3603" s="79" t="s">
        <v>9668</v>
      </c>
      <c r="B3603" s="79" t="s">
        <v>9669</v>
      </c>
      <c r="C3603" s="79">
        <v>13</v>
      </c>
      <c r="D3603" s="79">
        <v>4</v>
      </c>
      <c r="E3603" s="88"/>
    </row>
    <row r="3604" spans="1:5" x14ac:dyDescent="0.2">
      <c r="A3604" s="79" t="s">
        <v>9670</v>
      </c>
      <c r="B3604" s="79" t="s">
        <v>9671</v>
      </c>
      <c r="C3604" s="79">
        <v>9</v>
      </c>
      <c r="D3604" s="79">
        <v>0</v>
      </c>
      <c r="E3604" s="88"/>
    </row>
    <row r="3605" spans="1:5" x14ac:dyDescent="0.2">
      <c r="A3605" s="79" t="s">
        <v>9672</v>
      </c>
      <c r="B3605" s="79" t="s">
        <v>9673</v>
      </c>
      <c r="C3605" s="79">
        <v>12</v>
      </c>
      <c r="D3605" s="79">
        <v>2</v>
      </c>
      <c r="E3605" s="88"/>
    </row>
    <row r="3606" spans="1:5" x14ac:dyDescent="0.2">
      <c r="A3606" s="79" t="s">
        <v>9674</v>
      </c>
      <c r="B3606" s="79" t="s">
        <v>9675</v>
      </c>
      <c r="C3606" s="79">
        <v>7</v>
      </c>
      <c r="D3606" s="79">
        <v>2</v>
      </c>
      <c r="E3606" s="88"/>
    </row>
    <row r="3607" spans="1:5" x14ac:dyDescent="0.2">
      <c r="A3607" s="79" t="s">
        <v>9676</v>
      </c>
      <c r="B3607" s="79" t="s">
        <v>9677</v>
      </c>
      <c r="C3607" s="79">
        <v>16</v>
      </c>
      <c r="D3607" s="79">
        <v>4</v>
      </c>
      <c r="E3607" s="88"/>
    </row>
    <row r="3608" spans="1:5" x14ac:dyDescent="0.2">
      <c r="A3608" s="79" t="s">
        <v>9678</v>
      </c>
      <c r="B3608" s="79" t="s">
        <v>9679</v>
      </c>
      <c r="C3608" s="79">
        <v>21</v>
      </c>
      <c r="D3608" s="79">
        <v>8</v>
      </c>
      <c r="E3608" s="88"/>
    </row>
    <row r="3609" spans="1:5" x14ac:dyDescent="0.2">
      <c r="A3609" s="79" t="s">
        <v>9680</v>
      </c>
      <c r="B3609" s="79" t="s">
        <v>9681</v>
      </c>
      <c r="C3609" s="79">
        <v>13</v>
      </c>
      <c r="D3609" s="79">
        <v>0</v>
      </c>
      <c r="E3609" s="88"/>
    </row>
    <row r="3610" spans="1:5" x14ac:dyDescent="0.2">
      <c r="A3610" s="79" t="s">
        <v>9682</v>
      </c>
      <c r="B3610" s="79" t="s">
        <v>9683</v>
      </c>
      <c r="C3610" s="79">
        <v>31</v>
      </c>
      <c r="D3610" s="79">
        <v>6</v>
      </c>
      <c r="E3610" s="88"/>
    </row>
    <row r="3611" spans="1:5" x14ac:dyDescent="0.2">
      <c r="A3611" s="79" t="s">
        <v>9684</v>
      </c>
      <c r="B3611" s="79" t="s">
        <v>9685</v>
      </c>
      <c r="C3611" s="79">
        <v>7</v>
      </c>
      <c r="D3611" s="79">
        <v>2</v>
      </c>
      <c r="E3611" s="88"/>
    </row>
    <row r="3612" spans="1:5" x14ac:dyDescent="0.2">
      <c r="A3612" s="79" t="s">
        <v>9686</v>
      </c>
      <c r="B3612" s="79" t="s">
        <v>9687</v>
      </c>
      <c r="C3612" s="79">
        <v>11</v>
      </c>
      <c r="D3612" s="79">
        <v>6</v>
      </c>
      <c r="E3612" s="88"/>
    </row>
    <row r="3613" spans="1:5" x14ac:dyDescent="0.2">
      <c r="A3613" s="79" t="s">
        <v>9688</v>
      </c>
      <c r="B3613" s="79" t="s">
        <v>9689</v>
      </c>
      <c r="C3613" s="79">
        <v>15</v>
      </c>
      <c r="D3613" s="79">
        <v>10</v>
      </c>
      <c r="E3613" s="88"/>
    </row>
    <row r="3614" spans="1:5" x14ac:dyDescent="0.2">
      <c r="A3614" s="79" t="s">
        <v>9690</v>
      </c>
      <c r="B3614" s="79" t="s">
        <v>9691</v>
      </c>
      <c r="C3614" s="79">
        <v>26</v>
      </c>
      <c r="D3614" s="79">
        <v>2</v>
      </c>
      <c r="E3614" s="88"/>
    </row>
    <row r="3615" spans="1:5" x14ac:dyDescent="0.2">
      <c r="A3615" s="79" t="s">
        <v>9692</v>
      </c>
      <c r="B3615" s="79" t="s">
        <v>9693</v>
      </c>
      <c r="C3615" s="79">
        <v>7</v>
      </c>
      <c r="D3615" s="79">
        <v>2</v>
      </c>
      <c r="E3615" s="88"/>
    </row>
    <row r="3616" spans="1:5" x14ac:dyDescent="0.2">
      <c r="A3616" s="79" t="s">
        <v>9694</v>
      </c>
      <c r="B3616" s="79" t="s">
        <v>9695</v>
      </c>
      <c r="C3616" s="79">
        <v>14</v>
      </c>
      <c r="D3616" s="79">
        <v>2</v>
      </c>
      <c r="E3616" s="88"/>
    </row>
    <row r="3617" spans="1:5" x14ac:dyDescent="0.2">
      <c r="A3617" s="79" t="s">
        <v>9696</v>
      </c>
      <c r="B3617" s="79" t="s">
        <v>9697</v>
      </c>
      <c r="C3617" s="79">
        <v>6</v>
      </c>
      <c r="D3617" s="79">
        <v>2</v>
      </c>
      <c r="E3617" s="88"/>
    </row>
    <row r="3618" spans="1:5" x14ac:dyDescent="0.2">
      <c r="A3618" s="79" t="s">
        <v>9698</v>
      </c>
      <c r="B3618" s="79" t="s">
        <v>9699</v>
      </c>
      <c r="C3618" s="79">
        <v>32</v>
      </c>
      <c r="D3618" s="79">
        <v>10</v>
      </c>
      <c r="E3618" s="88"/>
    </row>
    <row r="3619" spans="1:5" x14ac:dyDescent="0.2">
      <c r="A3619" s="79" t="s">
        <v>9700</v>
      </c>
      <c r="B3619" s="79" t="s">
        <v>9701</v>
      </c>
      <c r="C3619" s="79">
        <v>33</v>
      </c>
      <c r="D3619" s="79">
        <v>10</v>
      </c>
      <c r="E3619" s="88"/>
    </row>
    <row r="3620" spans="1:5" x14ac:dyDescent="0.2">
      <c r="A3620" s="79" t="s">
        <v>9702</v>
      </c>
      <c r="B3620" s="79" t="s">
        <v>9703</v>
      </c>
      <c r="C3620" s="79">
        <v>9</v>
      </c>
      <c r="D3620" s="79">
        <v>2</v>
      </c>
      <c r="E3620" s="88"/>
    </row>
    <row r="3621" spans="1:5" x14ac:dyDescent="0.2">
      <c r="A3621" s="79" t="s">
        <v>9704</v>
      </c>
      <c r="B3621" s="79" t="s">
        <v>9705</v>
      </c>
      <c r="C3621" s="79">
        <v>20</v>
      </c>
      <c r="D3621" s="79">
        <v>2</v>
      </c>
      <c r="E3621" s="88"/>
    </row>
    <row r="3622" spans="1:5" x14ac:dyDescent="0.2">
      <c r="A3622" s="79" t="s">
        <v>9706</v>
      </c>
      <c r="B3622" s="79" t="s">
        <v>9707</v>
      </c>
      <c r="C3622" s="79">
        <v>26</v>
      </c>
      <c r="D3622" s="79">
        <v>6</v>
      </c>
      <c r="E3622" s="88"/>
    </row>
    <row r="3623" spans="1:5" x14ac:dyDescent="0.2">
      <c r="A3623" s="79" t="s">
        <v>9708</v>
      </c>
      <c r="B3623" s="79" t="s">
        <v>9709</v>
      </c>
      <c r="C3623" s="79">
        <v>29</v>
      </c>
      <c r="D3623" s="79">
        <v>10</v>
      </c>
      <c r="E3623" s="88"/>
    </row>
    <row r="3624" spans="1:5" x14ac:dyDescent="0.2">
      <c r="A3624" s="79" t="s">
        <v>9710</v>
      </c>
      <c r="B3624" s="79" t="s">
        <v>9711</v>
      </c>
      <c r="C3624" s="79">
        <v>13</v>
      </c>
      <c r="D3624" s="79">
        <v>2</v>
      </c>
      <c r="E3624" s="88"/>
    </row>
    <row r="3625" spans="1:5" x14ac:dyDescent="0.2">
      <c r="A3625" s="79" t="s">
        <v>9712</v>
      </c>
      <c r="B3625" s="79" t="s">
        <v>9713</v>
      </c>
      <c r="C3625" s="79">
        <v>20</v>
      </c>
      <c r="D3625" s="79">
        <v>10</v>
      </c>
      <c r="E3625" s="88"/>
    </row>
    <row r="3626" spans="1:5" x14ac:dyDescent="0.2">
      <c r="A3626" s="79" t="s">
        <v>9714</v>
      </c>
      <c r="B3626" s="79" t="s">
        <v>9715</v>
      </c>
      <c r="C3626" s="79">
        <v>4</v>
      </c>
      <c r="D3626" s="79">
        <v>2</v>
      </c>
      <c r="E3626" s="88"/>
    </row>
    <row r="3627" spans="1:5" x14ac:dyDescent="0.2">
      <c r="A3627" s="79" t="s">
        <v>9716</v>
      </c>
      <c r="B3627" s="79" t="s">
        <v>9717</v>
      </c>
      <c r="C3627" s="79">
        <v>4</v>
      </c>
      <c r="D3627" s="79">
        <v>4</v>
      </c>
      <c r="E3627" s="88"/>
    </row>
    <row r="3628" spans="1:5" x14ac:dyDescent="0.2">
      <c r="A3628" s="79" t="s">
        <v>9718</v>
      </c>
      <c r="B3628" s="79" t="s">
        <v>9719</v>
      </c>
      <c r="C3628" s="79">
        <v>7</v>
      </c>
      <c r="D3628" s="79">
        <v>2</v>
      </c>
      <c r="E3628" s="88"/>
    </row>
    <row r="3629" spans="1:5" x14ac:dyDescent="0.2">
      <c r="A3629" s="79" t="s">
        <v>9720</v>
      </c>
      <c r="B3629" s="79" t="s">
        <v>9721</v>
      </c>
      <c r="C3629" s="79">
        <v>37</v>
      </c>
      <c r="D3629" s="79">
        <v>10</v>
      </c>
      <c r="E3629" s="88"/>
    </row>
    <row r="3630" spans="1:5" x14ac:dyDescent="0.2">
      <c r="A3630" s="79" t="s">
        <v>9722</v>
      </c>
      <c r="B3630" s="79" t="s">
        <v>9723</v>
      </c>
      <c r="C3630" s="79">
        <v>49</v>
      </c>
      <c r="D3630" s="79">
        <v>10</v>
      </c>
      <c r="E3630" s="88"/>
    </row>
    <row r="3631" spans="1:5" x14ac:dyDescent="0.2">
      <c r="A3631" s="79" t="s">
        <v>9724</v>
      </c>
      <c r="B3631" s="79" t="s">
        <v>9725</v>
      </c>
      <c r="C3631" s="79">
        <v>67</v>
      </c>
      <c r="D3631" s="79">
        <v>70</v>
      </c>
      <c r="E3631" s="88"/>
    </row>
    <row r="3632" spans="1:5" x14ac:dyDescent="0.2">
      <c r="A3632" s="79" t="s">
        <v>9726</v>
      </c>
      <c r="B3632" s="79" t="s">
        <v>9727</v>
      </c>
      <c r="C3632" s="79">
        <v>17</v>
      </c>
      <c r="D3632" s="79">
        <v>10</v>
      </c>
      <c r="E3632" s="88"/>
    </row>
    <row r="3633" spans="1:5" x14ac:dyDescent="0.2">
      <c r="A3633" s="79" t="s">
        <v>9728</v>
      </c>
      <c r="B3633" s="79" t="s">
        <v>9729</v>
      </c>
      <c r="C3633" s="79">
        <v>11</v>
      </c>
      <c r="D3633" s="79">
        <v>4</v>
      </c>
      <c r="E3633" s="88"/>
    </row>
    <row r="3634" spans="1:5" x14ac:dyDescent="0.2">
      <c r="A3634" s="79" t="s">
        <v>9730</v>
      </c>
      <c r="B3634" s="79" t="s">
        <v>9731</v>
      </c>
      <c r="C3634" s="79">
        <v>14</v>
      </c>
      <c r="D3634" s="79">
        <v>10</v>
      </c>
      <c r="E3634" s="88"/>
    </row>
    <row r="3635" spans="1:5" x14ac:dyDescent="0.2">
      <c r="A3635" s="79" t="s">
        <v>9732</v>
      </c>
      <c r="B3635" s="79" t="s">
        <v>9733</v>
      </c>
      <c r="C3635" s="79">
        <v>20</v>
      </c>
      <c r="D3635" s="79">
        <v>4</v>
      </c>
      <c r="E3635" s="88"/>
    </row>
    <row r="3636" spans="1:5" x14ac:dyDescent="0.2">
      <c r="A3636" s="79" t="s">
        <v>9734</v>
      </c>
      <c r="B3636" s="79" t="s">
        <v>9735</v>
      </c>
      <c r="C3636" s="79">
        <v>11</v>
      </c>
      <c r="D3636" s="79">
        <v>4</v>
      </c>
      <c r="E3636" s="88"/>
    </row>
    <row r="3637" spans="1:5" x14ac:dyDescent="0.2">
      <c r="A3637" s="79" t="s">
        <v>9736</v>
      </c>
      <c r="B3637" s="79" t="s">
        <v>9737</v>
      </c>
      <c r="C3637" s="79">
        <v>12</v>
      </c>
      <c r="D3637" s="79">
        <v>4</v>
      </c>
      <c r="E3637" s="88"/>
    </row>
    <row r="3638" spans="1:5" x14ac:dyDescent="0.2">
      <c r="A3638" s="79" t="s">
        <v>158</v>
      </c>
      <c r="B3638" s="79" t="s">
        <v>15899</v>
      </c>
      <c r="C3638" s="79">
        <v>944</v>
      </c>
      <c r="D3638" s="79">
        <v>200</v>
      </c>
      <c r="E3638" s="88"/>
    </row>
    <row r="3639" spans="1:5" x14ac:dyDescent="0.2">
      <c r="A3639" s="79" t="s">
        <v>159</v>
      </c>
      <c r="B3639" s="79" t="s">
        <v>15900</v>
      </c>
      <c r="C3639" s="79">
        <v>158</v>
      </c>
      <c r="D3639" s="79">
        <v>50</v>
      </c>
      <c r="E3639" s="88"/>
    </row>
    <row r="3640" spans="1:5" x14ac:dyDescent="0.2">
      <c r="A3640" s="79" t="s">
        <v>160</v>
      </c>
      <c r="B3640" s="79" t="s">
        <v>15901</v>
      </c>
      <c r="C3640" s="79">
        <v>88</v>
      </c>
      <c r="D3640" s="79">
        <v>50</v>
      </c>
      <c r="E3640" s="88"/>
    </row>
    <row r="3641" spans="1:5" x14ac:dyDescent="0.2">
      <c r="A3641" s="79" t="s">
        <v>161</v>
      </c>
      <c r="B3641" s="79" t="s">
        <v>15902</v>
      </c>
      <c r="C3641" s="79">
        <v>1229</v>
      </c>
      <c r="D3641" s="79">
        <v>50</v>
      </c>
      <c r="E3641" s="88"/>
    </row>
    <row r="3642" spans="1:5" x14ac:dyDescent="0.2">
      <c r="A3642" s="79" t="s">
        <v>162</v>
      </c>
      <c r="B3642" s="79" t="s">
        <v>15903</v>
      </c>
      <c r="C3642" s="79">
        <v>46</v>
      </c>
      <c r="D3642" s="79">
        <v>50</v>
      </c>
      <c r="E3642" s="88"/>
    </row>
    <row r="3643" spans="1:5" x14ac:dyDescent="0.2">
      <c r="A3643" s="79" t="s">
        <v>163</v>
      </c>
      <c r="B3643" s="79" t="s">
        <v>15904</v>
      </c>
      <c r="C3643" s="79">
        <v>91</v>
      </c>
      <c r="D3643" s="79">
        <v>50</v>
      </c>
      <c r="E3643" s="88"/>
    </row>
    <row r="3644" spans="1:5" x14ac:dyDescent="0.2">
      <c r="A3644" s="79" t="s">
        <v>164</v>
      </c>
      <c r="B3644" s="79" t="s">
        <v>9738</v>
      </c>
      <c r="C3644" s="79">
        <v>245</v>
      </c>
      <c r="D3644" s="79">
        <v>30</v>
      </c>
      <c r="E3644" s="88"/>
    </row>
    <row r="3645" spans="1:5" x14ac:dyDescent="0.2">
      <c r="A3645" s="79" t="s">
        <v>165</v>
      </c>
      <c r="B3645" s="79" t="s">
        <v>9739</v>
      </c>
      <c r="C3645" s="79">
        <v>13</v>
      </c>
      <c r="D3645" s="79">
        <v>50</v>
      </c>
      <c r="E3645" s="88"/>
    </row>
    <row r="3646" spans="1:5" x14ac:dyDescent="0.2">
      <c r="A3646" s="79" t="s">
        <v>166</v>
      </c>
      <c r="B3646" s="79" t="s">
        <v>9740</v>
      </c>
      <c r="C3646" s="79">
        <v>72</v>
      </c>
      <c r="D3646" s="79">
        <v>50</v>
      </c>
      <c r="E3646" s="88"/>
    </row>
    <row r="3647" spans="1:5" x14ac:dyDescent="0.2">
      <c r="A3647" s="79" t="s">
        <v>167</v>
      </c>
      <c r="B3647" s="79" t="s">
        <v>15905</v>
      </c>
      <c r="C3647" s="79">
        <v>93</v>
      </c>
      <c r="D3647" s="79">
        <v>30</v>
      </c>
      <c r="E3647" s="88"/>
    </row>
    <row r="3648" spans="1:5" x14ac:dyDescent="0.2">
      <c r="A3648" s="79" t="s">
        <v>168</v>
      </c>
      <c r="B3648" s="79" t="s">
        <v>15906</v>
      </c>
      <c r="C3648" s="79">
        <v>548</v>
      </c>
      <c r="D3648" s="79">
        <v>50</v>
      </c>
      <c r="E3648" s="88"/>
    </row>
    <row r="3649" spans="1:5" x14ac:dyDescent="0.2">
      <c r="A3649" s="79" t="s">
        <v>9741</v>
      </c>
      <c r="B3649" s="79" t="s">
        <v>9742</v>
      </c>
      <c r="C3649" s="79">
        <v>1</v>
      </c>
      <c r="D3649" s="79">
        <v>0</v>
      </c>
      <c r="E3649" s="88"/>
    </row>
    <row r="3650" spans="1:5" x14ac:dyDescent="0.2">
      <c r="A3650" s="79" t="s">
        <v>9743</v>
      </c>
      <c r="B3650" s="79" t="s">
        <v>9744</v>
      </c>
      <c r="C3650" s="79">
        <v>1</v>
      </c>
      <c r="D3650" s="79">
        <v>0</v>
      </c>
      <c r="E3650" s="88"/>
    </row>
    <row r="3651" spans="1:5" x14ac:dyDescent="0.2">
      <c r="A3651" s="79" t="s">
        <v>9745</v>
      </c>
      <c r="B3651" s="79" t="s">
        <v>9746</v>
      </c>
      <c r="C3651" s="79">
        <v>31</v>
      </c>
      <c r="D3651" s="79">
        <v>5</v>
      </c>
      <c r="E3651" s="88"/>
    </row>
    <row r="3652" spans="1:5" x14ac:dyDescent="0.2">
      <c r="A3652" s="79" t="s">
        <v>9747</v>
      </c>
      <c r="B3652" s="79" t="s">
        <v>9748</v>
      </c>
      <c r="C3652" s="79">
        <v>68</v>
      </c>
      <c r="D3652" s="79">
        <v>5</v>
      </c>
      <c r="E3652" s="88"/>
    </row>
    <row r="3653" spans="1:5" x14ac:dyDescent="0.2">
      <c r="A3653" s="79" t="s">
        <v>9749</v>
      </c>
      <c r="B3653" s="79" t="s">
        <v>9750</v>
      </c>
      <c r="C3653" s="79">
        <v>15</v>
      </c>
      <c r="D3653" s="79">
        <v>0</v>
      </c>
      <c r="E3653" s="88"/>
    </row>
    <row r="3654" spans="1:5" x14ac:dyDescent="0.2">
      <c r="A3654" s="79" t="s">
        <v>9751</v>
      </c>
      <c r="B3654" s="79" t="s">
        <v>9752</v>
      </c>
      <c r="C3654" s="79">
        <v>35</v>
      </c>
      <c r="D3654" s="79">
        <v>5</v>
      </c>
      <c r="E3654" s="88"/>
    </row>
    <row r="3655" spans="1:5" x14ac:dyDescent="0.2">
      <c r="A3655" s="79" t="s">
        <v>9753</v>
      </c>
      <c r="B3655" s="79" t="s">
        <v>9754</v>
      </c>
      <c r="C3655" s="79">
        <v>12</v>
      </c>
      <c r="D3655" s="79">
        <v>3</v>
      </c>
      <c r="E3655" s="88"/>
    </row>
    <row r="3656" spans="1:5" x14ac:dyDescent="0.2">
      <c r="A3656" s="79" t="s">
        <v>9755</v>
      </c>
      <c r="B3656" s="79" t="s">
        <v>9756</v>
      </c>
      <c r="C3656" s="79">
        <v>44</v>
      </c>
      <c r="D3656" s="79">
        <v>5</v>
      </c>
      <c r="E3656" s="88"/>
    </row>
    <row r="3657" spans="1:5" x14ac:dyDescent="0.2">
      <c r="A3657" s="79" t="s">
        <v>9757</v>
      </c>
      <c r="B3657" s="79" t="s">
        <v>9758</v>
      </c>
      <c r="C3657" s="79">
        <v>13</v>
      </c>
      <c r="D3657" s="79">
        <v>3</v>
      </c>
      <c r="E3657" s="88"/>
    </row>
    <row r="3658" spans="1:5" x14ac:dyDescent="0.2">
      <c r="A3658" s="79" t="s">
        <v>9759</v>
      </c>
      <c r="B3658" s="79" t="s">
        <v>9760</v>
      </c>
      <c r="C3658" s="79">
        <v>3</v>
      </c>
      <c r="D3658" s="79">
        <v>1</v>
      </c>
      <c r="E3658" s="88"/>
    </row>
    <row r="3659" spans="1:5" x14ac:dyDescent="0.2">
      <c r="A3659" s="79" t="s">
        <v>9761</v>
      </c>
      <c r="B3659" s="79" t="s">
        <v>9762</v>
      </c>
      <c r="C3659" s="79">
        <v>27</v>
      </c>
      <c r="D3659" s="79">
        <v>10</v>
      </c>
      <c r="E3659" s="88"/>
    </row>
    <row r="3660" spans="1:5" x14ac:dyDescent="0.2">
      <c r="A3660" s="79" t="s">
        <v>9763</v>
      </c>
      <c r="B3660" s="79" t="s">
        <v>9764</v>
      </c>
      <c r="C3660" s="79">
        <v>11</v>
      </c>
      <c r="D3660" s="79">
        <v>3</v>
      </c>
      <c r="E3660" s="88"/>
    </row>
    <row r="3661" spans="1:5" x14ac:dyDescent="0.2">
      <c r="A3661" s="79" t="s">
        <v>9765</v>
      </c>
      <c r="B3661" s="79" t="s">
        <v>9766</v>
      </c>
      <c r="C3661" s="79">
        <v>11</v>
      </c>
      <c r="D3661" s="79">
        <v>5</v>
      </c>
      <c r="E3661" s="88"/>
    </row>
    <row r="3662" spans="1:5" x14ac:dyDescent="0.2">
      <c r="A3662" s="79" t="s">
        <v>9767</v>
      </c>
      <c r="B3662" s="79" t="s">
        <v>9768</v>
      </c>
      <c r="C3662" s="79">
        <v>22</v>
      </c>
      <c r="D3662" s="79">
        <v>10</v>
      </c>
      <c r="E3662" s="88"/>
    </row>
    <row r="3663" spans="1:5" x14ac:dyDescent="0.2">
      <c r="A3663" s="79" t="s">
        <v>9769</v>
      </c>
      <c r="B3663" s="79" t="s">
        <v>9770</v>
      </c>
      <c r="C3663" s="79">
        <v>27</v>
      </c>
      <c r="D3663" s="79">
        <v>3</v>
      </c>
      <c r="E3663" s="88"/>
    </row>
    <row r="3664" spans="1:5" x14ac:dyDescent="0.2">
      <c r="A3664" s="79" t="s">
        <v>9771</v>
      </c>
      <c r="B3664" s="79" t="s">
        <v>9772</v>
      </c>
      <c r="C3664" s="79">
        <v>20</v>
      </c>
      <c r="D3664" s="79">
        <v>5</v>
      </c>
      <c r="E3664" s="88"/>
    </row>
    <row r="3665" spans="1:5" x14ac:dyDescent="0.2">
      <c r="A3665" s="79" t="s">
        <v>9773</v>
      </c>
      <c r="B3665" s="79" t="s">
        <v>9774</v>
      </c>
      <c r="C3665" s="79">
        <v>28</v>
      </c>
      <c r="D3665" s="79">
        <v>10</v>
      </c>
      <c r="E3665" s="88"/>
    </row>
    <row r="3666" spans="1:5" x14ac:dyDescent="0.2">
      <c r="A3666" s="79" t="s">
        <v>9775</v>
      </c>
      <c r="B3666" s="79" t="s">
        <v>9776</v>
      </c>
      <c r="C3666" s="79">
        <v>6</v>
      </c>
      <c r="D3666" s="79">
        <v>3</v>
      </c>
      <c r="E3666" s="88"/>
    </row>
    <row r="3667" spans="1:5" x14ac:dyDescent="0.2">
      <c r="A3667" s="79" t="s">
        <v>9777</v>
      </c>
      <c r="B3667" s="79" t="s">
        <v>9778</v>
      </c>
      <c r="C3667" s="79">
        <v>13</v>
      </c>
      <c r="D3667" s="79">
        <v>5</v>
      </c>
      <c r="E3667" s="88"/>
    </row>
    <row r="3668" spans="1:5" x14ac:dyDescent="0.2">
      <c r="A3668" s="79" t="s">
        <v>9779</v>
      </c>
      <c r="B3668" s="79" t="s">
        <v>9780</v>
      </c>
      <c r="C3668" s="79">
        <v>56</v>
      </c>
      <c r="D3668" s="79">
        <v>10</v>
      </c>
      <c r="E3668" s="88"/>
    </row>
    <row r="3669" spans="1:5" x14ac:dyDescent="0.2">
      <c r="A3669" s="79" t="s">
        <v>9781</v>
      </c>
      <c r="B3669" s="79" t="s">
        <v>9782</v>
      </c>
      <c r="C3669" s="79">
        <v>3</v>
      </c>
      <c r="D3669" s="79">
        <v>3</v>
      </c>
      <c r="E3669" s="88"/>
    </row>
    <row r="3670" spans="1:5" x14ac:dyDescent="0.2">
      <c r="A3670" s="79" t="s">
        <v>9783</v>
      </c>
      <c r="B3670" s="79" t="s">
        <v>9784</v>
      </c>
      <c r="C3670" s="79">
        <v>22</v>
      </c>
      <c r="D3670" s="79">
        <v>5</v>
      </c>
      <c r="E3670" s="88"/>
    </row>
    <row r="3671" spans="1:5" x14ac:dyDescent="0.2">
      <c r="A3671" s="79" t="s">
        <v>9785</v>
      </c>
      <c r="B3671" s="79" t="s">
        <v>9786</v>
      </c>
      <c r="C3671" s="79">
        <v>18</v>
      </c>
      <c r="D3671" s="79">
        <v>3</v>
      </c>
      <c r="E3671" s="88"/>
    </row>
    <row r="3672" spans="1:5" x14ac:dyDescent="0.2">
      <c r="A3672" s="79" t="s">
        <v>9787</v>
      </c>
      <c r="B3672" s="79" t="s">
        <v>9788</v>
      </c>
      <c r="C3672" s="79">
        <v>24</v>
      </c>
      <c r="D3672" s="79">
        <v>5</v>
      </c>
      <c r="E3672" s="88"/>
    </row>
    <row r="3673" spans="1:5" x14ac:dyDescent="0.2">
      <c r="A3673" s="79" t="s">
        <v>9789</v>
      </c>
      <c r="B3673" s="79" t="s">
        <v>9790</v>
      </c>
      <c r="C3673" s="79">
        <v>21</v>
      </c>
      <c r="D3673" s="79">
        <v>10</v>
      </c>
      <c r="E3673" s="88"/>
    </row>
    <row r="3674" spans="1:5" x14ac:dyDescent="0.2">
      <c r="A3674" s="79" t="s">
        <v>9791</v>
      </c>
      <c r="B3674" s="79" t="s">
        <v>9792</v>
      </c>
      <c r="C3674" s="79">
        <v>7</v>
      </c>
      <c r="D3674" s="79">
        <v>3</v>
      </c>
      <c r="E3674" s="88"/>
    </row>
    <row r="3675" spans="1:5" x14ac:dyDescent="0.2">
      <c r="A3675" s="79" t="s">
        <v>9793</v>
      </c>
      <c r="B3675" s="79" t="s">
        <v>9794</v>
      </c>
      <c r="C3675" s="79">
        <v>1</v>
      </c>
      <c r="D3675" s="79">
        <v>0</v>
      </c>
      <c r="E3675" s="88"/>
    </row>
    <row r="3676" spans="1:5" x14ac:dyDescent="0.2">
      <c r="A3676" s="79" t="s">
        <v>9795</v>
      </c>
      <c r="B3676" s="79" t="s">
        <v>9796</v>
      </c>
      <c r="C3676" s="79">
        <v>22</v>
      </c>
      <c r="D3676" s="79">
        <v>10</v>
      </c>
      <c r="E3676" s="88"/>
    </row>
    <row r="3677" spans="1:5" x14ac:dyDescent="0.2">
      <c r="A3677" s="79" t="s">
        <v>9797</v>
      </c>
      <c r="B3677" s="79" t="s">
        <v>9798</v>
      </c>
      <c r="C3677" s="79">
        <v>27</v>
      </c>
      <c r="D3677" s="79">
        <v>3</v>
      </c>
      <c r="E3677" s="88"/>
    </row>
    <row r="3678" spans="1:5" x14ac:dyDescent="0.2">
      <c r="A3678" s="79" t="s">
        <v>9799</v>
      </c>
      <c r="B3678" s="79" t="s">
        <v>9800</v>
      </c>
      <c r="C3678" s="79">
        <v>10</v>
      </c>
      <c r="D3678" s="79">
        <v>3</v>
      </c>
      <c r="E3678" s="88"/>
    </row>
    <row r="3679" spans="1:5" x14ac:dyDescent="0.2">
      <c r="A3679" s="79" t="s">
        <v>9801</v>
      </c>
      <c r="B3679" s="79" t="s">
        <v>9802</v>
      </c>
      <c r="C3679" s="79">
        <v>24</v>
      </c>
      <c r="D3679" s="79">
        <v>10</v>
      </c>
      <c r="E3679" s="88"/>
    </row>
    <row r="3680" spans="1:5" x14ac:dyDescent="0.2">
      <c r="A3680" s="79" t="s">
        <v>9803</v>
      </c>
      <c r="B3680" s="79" t="s">
        <v>9804</v>
      </c>
      <c r="C3680" s="79">
        <v>2</v>
      </c>
      <c r="D3680" s="79">
        <v>0</v>
      </c>
      <c r="E3680" s="88"/>
    </row>
    <row r="3681" spans="1:5" x14ac:dyDescent="0.2">
      <c r="A3681" s="79" t="s">
        <v>9805</v>
      </c>
      <c r="B3681" s="79" t="s">
        <v>9806</v>
      </c>
      <c r="C3681" s="79">
        <v>7</v>
      </c>
      <c r="D3681" s="79">
        <v>3</v>
      </c>
      <c r="E3681" s="88"/>
    </row>
    <row r="3682" spans="1:5" x14ac:dyDescent="0.2">
      <c r="A3682" s="79" t="s">
        <v>9807</v>
      </c>
      <c r="B3682" s="79" t="s">
        <v>9808</v>
      </c>
      <c r="C3682" s="79">
        <v>7</v>
      </c>
      <c r="D3682" s="79">
        <v>5</v>
      </c>
      <c r="E3682" s="88"/>
    </row>
    <row r="3683" spans="1:5" x14ac:dyDescent="0.2">
      <c r="A3683" s="79" t="s">
        <v>9809</v>
      </c>
      <c r="B3683" s="79" t="s">
        <v>9810</v>
      </c>
      <c r="C3683" s="79">
        <v>7</v>
      </c>
      <c r="D3683" s="79">
        <v>2</v>
      </c>
      <c r="E3683" s="88"/>
    </row>
    <row r="3684" spans="1:5" x14ac:dyDescent="0.2">
      <c r="A3684" s="79" t="s">
        <v>9811</v>
      </c>
      <c r="B3684" s="79" t="s">
        <v>9812</v>
      </c>
      <c r="C3684" s="79">
        <v>3</v>
      </c>
      <c r="D3684" s="79">
        <v>0</v>
      </c>
      <c r="E3684" s="88"/>
    </row>
    <row r="3685" spans="1:5" x14ac:dyDescent="0.2">
      <c r="A3685" s="79" t="s">
        <v>9813</v>
      </c>
      <c r="B3685" s="79" t="s">
        <v>9814</v>
      </c>
      <c r="C3685" s="79">
        <v>5</v>
      </c>
      <c r="D3685" s="79">
        <v>1</v>
      </c>
      <c r="E3685" s="88"/>
    </row>
    <row r="3686" spans="1:5" x14ac:dyDescent="0.2">
      <c r="A3686" s="79" t="s">
        <v>9815</v>
      </c>
      <c r="B3686" s="79" t="s">
        <v>9816</v>
      </c>
      <c r="C3686" s="79">
        <v>9</v>
      </c>
      <c r="D3686" s="79">
        <v>3</v>
      </c>
      <c r="E3686" s="88"/>
    </row>
    <row r="3687" spans="1:5" x14ac:dyDescent="0.2">
      <c r="A3687" s="79" t="s">
        <v>852</v>
      </c>
      <c r="B3687" s="79" t="s">
        <v>9817</v>
      </c>
      <c r="C3687" s="79">
        <v>11</v>
      </c>
      <c r="D3687" s="79">
        <v>5</v>
      </c>
      <c r="E3687" s="88"/>
    </row>
    <row r="3688" spans="1:5" x14ac:dyDescent="0.2">
      <c r="A3688" s="79" t="s">
        <v>853</v>
      </c>
      <c r="B3688" s="79" t="s">
        <v>9818</v>
      </c>
      <c r="C3688" s="79">
        <v>63</v>
      </c>
      <c r="D3688" s="79">
        <v>5</v>
      </c>
      <c r="E3688" s="88"/>
    </row>
    <row r="3689" spans="1:5" x14ac:dyDescent="0.2">
      <c r="A3689" s="79" t="s">
        <v>854</v>
      </c>
      <c r="B3689" s="79" t="s">
        <v>9819</v>
      </c>
      <c r="C3689" s="79">
        <v>63</v>
      </c>
      <c r="D3689" s="79">
        <v>5</v>
      </c>
      <c r="E3689" s="88"/>
    </row>
    <row r="3690" spans="1:5" x14ac:dyDescent="0.2">
      <c r="A3690" s="79" t="s">
        <v>855</v>
      </c>
      <c r="B3690" s="79" t="s">
        <v>9820</v>
      </c>
      <c r="C3690" s="79">
        <v>87</v>
      </c>
      <c r="D3690" s="79">
        <v>5</v>
      </c>
      <c r="E3690" s="88"/>
    </row>
    <row r="3691" spans="1:5" x14ac:dyDescent="0.2">
      <c r="A3691" s="79" t="s">
        <v>856</v>
      </c>
      <c r="B3691" s="79" t="s">
        <v>9821</v>
      </c>
      <c r="C3691" s="79">
        <v>34</v>
      </c>
      <c r="D3691" s="79">
        <v>5</v>
      </c>
      <c r="E3691" s="88"/>
    </row>
    <row r="3692" spans="1:5" x14ac:dyDescent="0.2">
      <c r="A3692" s="79" t="s">
        <v>857</v>
      </c>
      <c r="B3692" s="79" t="s">
        <v>9822</v>
      </c>
      <c r="C3692" s="79">
        <v>78</v>
      </c>
      <c r="D3692" s="79">
        <v>5</v>
      </c>
      <c r="E3692" s="88"/>
    </row>
    <row r="3693" spans="1:5" x14ac:dyDescent="0.2">
      <c r="A3693" s="79" t="s">
        <v>858</v>
      </c>
      <c r="B3693" s="79" t="s">
        <v>9823</v>
      </c>
      <c r="C3693" s="79">
        <v>38</v>
      </c>
      <c r="D3693" s="79">
        <v>5</v>
      </c>
      <c r="E3693" s="88"/>
    </row>
    <row r="3694" spans="1:5" x14ac:dyDescent="0.2">
      <c r="A3694" s="79" t="s">
        <v>859</v>
      </c>
      <c r="B3694" s="79" t="s">
        <v>9824</v>
      </c>
      <c r="C3694" s="79">
        <v>70</v>
      </c>
      <c r="D3694" s="79">
        <v>5</v>
      </c>
      <c r="E3694" s="88"/>
    </row>
    <row r="3695" spans="1:5" x14ac:dyDescent="0.2">
      <c r="A3695" s="79" t="s">
        <v>860</v>
      </c>
      <c r="B3695" s="79" t="s">
        <v>9825</v>
      </c>
      <c r="C3695" s="79">
        <v>18</v>
      </c>
      <c r="D3695" s="79">
        <v>5</v>
      </c>
      <c r="E3695" s="88"/>
    </row>
    <row r="3696" spans="1:5" x14ac:dyDescent="0.2">
      <c r="A3696" s="79" t="s">
        <v>861</v>
      </c>
      <c r="B3696" s="79" t="s">
        <v>9826</v>
      </c>
      <c r="C3696" s="79">
        <v>26</v>
      </c>
      <c r="D3696" s="79">
        <v>5</v>
      </c>
      <c r="E3696" s="88"/>
    </row>
    <row r="3697" spans="1:5" x14ac:dyDescent="0.2">
      <c r="A3697" s="79" t="s">
        <v>862</v>
      </c>
      <c r="B3697" s="79" t="s">
        <v>9827</v>
      </c>
      <c r="C3697" s="79">
        <v>14</v>
      </c>
      <c r="D3697" s="79">
        <v>5</v>
      </c>
      <c r="E3697" s="88"/>
    </row>
    <row r="3698" spans="1:5" x14ac:dyDescent="0.2">
      <c r="A3698" s="79" t="s">
        <v>863</v>
      </c>
      <c r="B3698" s="79" t="s">
        <v>9828</v>
      </c>
      <c r="C3698" s="79">
        <v>26</v>
      </c>
      <c r="D3698" s="79">
        <v>5</v>
      </c>
      <c r="E3698" s="88"/>
    </row>
    <row r="3699" spans="1:5" x14ac:dyDescent="0.2">
      <c r="A3699" s="79" t="s">
        <v>864</v>
      </c>
      <c r="B3699" s="79" t="s">
        <v>9829</v>
      </c>
      <c r="C3699" s="79">
        <v>46</v>
      </c>
      <c r="D3699" s="79">
        <v>5</v>
      </c>
      <c r="E3699" s="88"/>
    </row>
    <row r="3700" spans="1:5" x14ac:dyDescent="0.2">
      <c r="A3700" s="79" t="s">
        <v>865</v>
      </c>
      <c r="B3700" s="79" t="s">
        <v>9830</v>
      </c>
      <c r="C3700" s="79">
        <v>10</v>
      </c>
      <c r="D3700" s="79">
        <v>5</v>
      </c>
      <c r="E3700" s="88"/>
    </row>
    <row r="3701" spans="1:5" x14ac:dyDescent="0.2">
      <c r="A3701" s="79" t="s">
        <v>866</v>
      </c>
      <c r="B3701" s="79" t="s">
        <v>9831</v>
      </c>
      <c r="C3701" s="79">
        <v>66</v>
      </c>
      <c r="D3701" s="79">
        <v>5</v>
      </c>
      <c r="E3701" s="88"/>
    </row>
    <row r="3702" spans="1:5" x14ac:dyDescent="0.2">
      <c r="A3702" s="79" t="s">
        <v>867</v>
      </c>
      <c r="B3702" s="79" t="s">
        <v>9832</v>
      </c>
      <c r="C3702" s="79">
        <v>9</v>
      </c>
      <c r="D3702" s="79">
        <v>3</v>
      </c>
      <c r="E3702" s="88"/>
    </row>
    <row r="3703" spans="1:5" x14ac:dyDescent="0.2">
      <c r="A3703" s="79" t="s">
        <v>868</v>
      </c>
      <c r="B3703" s="79" t="s">
        <v>9833</v>
      </c>
      <c r="C3703" s="79">
        <v>103</v>
      </c>
      <c r="D3703" s="79">
        <v>3</v>
      </c>
      <c r="E3703" s="88"/>
    </row>
    <row r="3704" spans="1:5" x14ac:dyDescent="0.2">
      <c r="A3704" s="79" t="s">
        <v>869</v>
      </c>
      <c r="B3704" s="79" t="s">
        <v>9834</v>
      </c>
      <c r="C3704" s="79">
        <v>139</v>
      </c>
      <c r="D3704" s="79">
        <v>3</v>
      </c>
      <c r="E3704" s="88"/>
    </row>
    <row r="3705" spans="1:5" x14ac:dyDescent="0.2">
      <c r="A3705" s="79" t="s">
        <v>870</v>
      </c>
      <c r="B3705" s="79" t="s">
        <v>9835</v>
      </c>
      <c r="C3705" s="79">
        <v>57</v>
      </c>
      <c r="D3705" s="79">
        <v>3</v>
      </c>
      <c r="E3705" s="88"/>
    </row>
    <row r="3706" spans="1:5" x14ac:dyDescent="0.2">
      <c r="A3706" s="79" t="s">
        <v>871</v>
      </c>
      <c r="B3706" s="79" t="s">
        <v>9836</v>
      </c>
      <c r="C3706" s="79">
        <v>112</v>
      </c>
      <c r="D3706" s="79">
        <v>3</v>
      </c>
      <c r="E3706" s="88"/>
    </row>
    <row r="3707" spans="1:5" x14ac:dyDescent="0.2">
      <c r="A3707" s="79" t="s">
        <v>872</v>
      </c>
      <c r="B3707" s="79" t="s">
        <v>9837</v>
      </c>
      <c r="C3707" s="79">
        <v>57</v>
      </c>
      <c r="D3707" s="79">
        <v>5</v>
      </c>
      <c r="E3707" s="88"/>
    </row>
    <row r="3708" spans="1:5" x14ac:dyDescent="0.2">
      <c r="A3708" s="79" t="s">
        <v>873</v>
      </c>
      <c r="B3708" s="79" t="s">
        <v>9838</v>
      </c>
      <c r="C3708" s="79">
        <v>83</v>
      </c>
      <c r="D3708" s="79">
        <v>3</v>
      </c>
      <c r="E3708" s="88"/>
    </row>
    <row r="3709" spans="1:5" x14ac:dyDescent="0.2">
      <c r="A3709" s="79" t="s">
        <v>874</v>
      </c>
      <c r="B3709" s="79" t="s">
        <v>9839</v>
      </c>
      <c r="C3709" s="79">
        <v>18</v>
      </c>
      <c r="D3709" s="79">
        <v>5</v>
      </c>
      <c r="E3709" s="88"/>
    </row>
    <row r="3710" spans="1:5" x14ac:dyDescent="0.2">
      <c r="A3710" s="79" t="s">
        <v>875</v>
      </c>
      <c r="B3710" s="79" t="s">
        <v>9840</v>
      </c>
      <c r="C3710" s="79">
        <v>40</v>
      </c>
      <c r="D3710" s="79">
        <v>5</v>
      </c>
      <c r="E3710" s="88"/>
    </row>
    <row r="3711" spans="1:5" x14ac:dyDescent="0.2">
      <c r="A3711" s="79" t="s">
        <v>876</v>
      </c>
      <c r="B3711" s="79" t="s">
        <v>9841</v>
      </c>
      <c r="C3711" s="79">
        <v>17</v>
      </c>
      <c r="D3711" s="79">
        <v>5</v>
      </c>
      <c r="E3711" s="88"/>
    </row>
    <row r="3712" spans="1:5" x14ac:dyDescent="0.2">
      <c r="A3712" s="79" t="s">
        <v>877</v>
      </c>
      <c r="B3712" s="79" t="s">
        <v>9842</v>
      </c>
      <c r="C3712" s="79">
        <v>37</v>
      </c>
      <c r="D3712" s="79">
        <v>5</v>
      </c>
      <c r="E3712" s="88"/>
    </row>
    <row r="3713" spans="1:5" x14ac:dyDescent="0.2">
      <c r="A3713" s="79" t="s">
        <v>878</v>
      </c>
      <c r="B3713" s="79" t="s">
        <v>9843</v>
      </c>
      <c r="C3713" s="79">
        <v>67</v>
      </c>
      <c r="D3713" s="79">
        <v>3</v>
      </c>
      <c r="E3713" s="88"/>
    </row>
    <row r="3714" spans="1:5" x14ac:dyDescent="0.2">
      <c r="A3714" s="79" t="s">
        <v>879</v>
      </c>
      <c r="B3714" s="79" t="s">
        <v>9844</v>
      </c>
      <c r="C3714" s="79">
        <v>46</v>
      </c>
      <c r="D3714" s="79">
        <v>3</v>
      </c>
      <c r="E3714" s="88"/>
    </row>
    <row r="3715" spans="1:5" x14ac:dyDescent="0.2">
      <c r="A3715" s="79" t="s">
        <v>880</v>
      </c>
      <c r="B3715" s="79" t="s">
        <v>9845</v>
      </c>
      <c r="C3715" s="79">
        <v>23</v>
      </c>
      <c r="D3715" s="79">
        <v>3</v>
      </c>
      <c r="E3715" s="88"/>
    </row>
    <row r="3716" spans="1:5" x14ac:dyDescent="0.2">
      <c r="A3716" s="79" t="s">
        <v>881</v>
      </c>
      <c r="B3716" s="79" t="s">
        <v>9846</v>
      </c>
      <c r="C3716" s="79">
        <v>8</v>
      </c>
      <c r="D3716" s="79">
        <v>3</v>
      </c>
      <c r="E3716" s="88"/>
    </row>
    <row r="3717" spans="1:5" x14ac:dyDescent="0.2">
      <c r="A3717" s="79" t="s">
        <v>882</v>
      </c>
      <c r="B3717" s="79" t="s">
        <v>9847</v>
      </c>
      <c r="C3717" s="79">
        <v>51</v>
      </c>
      <c r="D3717" s="79">
        <v>3</v>
      </c>
      <c r="E3717" s="88"/>
    </row>
    <row r="3718" spans="1:5" x14ac:dyDescent="0.2">
      <c r="A3718" s="79" t="s">
        <v>883</v>
      </c>
      <c r="B3718" s="79" t="s">
        <v>9848</v>
      </c>
      <c r="C3718" s="79">
        <v>12</v>
      </c>
      <c r="D3718" s="79">
        <v>2</v>
      </c>
      <c r="E3718" s="88"/>
    </row>
    <row r="3719" spans="1:5" x14ac:dyDescent="0.2">
      <c r="A3719" s="79" t="s">
        <v>5476</v>
      </c>
      <c r="B3719" s="79" t="s">
        <v>9849</v>
      </c>
      <c r="C3719" s="79">
        <v>32</v>
      </c>
      <c r="D3719" s="79">
        <v>10</v>
      </c>
      <c r="E3719" s="88"/>
    </row>
    <row r="3720" spans="1:5" x14ac:dyDescent="0.2">
      <c r="A3720" s="79" t="s">
        <v>5477</v>
      </c>
      <c r="B3720" s="79" t="s">
        <v>9850</v>
      </c>
      <c r="C3720" s="79">
        <v>25</v>
      </c>
      <c r="D3720" s="79">
        <v>10</v>
      </c>
      <c r="E3720" s="88"/>
    </row>
    <row r="3721" spans="1:5" x14ac:dyDescent="0.2">
      <c r="A3721" s="79" t="s">
        <v>5478</v>
      </c>
      <c r="B3721" s="79" t="s">
        <v>9851</v>
      </c>
      <c r="C3721" s="79">
        <v>12</v>
      </c>
      <c r="D3721" s="79">
        <v>10</v>
      </c>
      <c r="E3721" s="88"/>
    </row>
    <row r="3722" spans="1:5" x14ac:dyDescent="0.2">
      <c r="A3722" s="79" t="s">
        <v>5479</v>
      </c>
      <c r="B3722" s="79" t="s">
        <v>9852</v>
      </c>
      <c r="C3722" s="79">
        <v>20</v>
      </c>
      <c r="D3722" s="79">
        <v>10</v>
      </c>
      <c r="E3722" s="88"/>
    </row>
    <row r="3723" spans="1:5" x14ac:dyDescent="0.2">
      <c r="A3723" s="79" t="s">
        <v>5480</v>
      </c>
      <c r="B3723" s="79" t="s">
        <v>9853</v>
      </c>
      <c r="C3723" s="79">
        <v>11</v>
      </c>
      <c r="D3723" s="79">
        <v>10</v>
      </c>
      <c r="E3723" s="88"/>
    </row>
    <row r="3724" spans="1:5" x14ac:dyDescent="0.2">
      <c r="A3724" s="79" t="s">
        <v>5481</v>
      </c>
      <c r="B3724" s="79" t="s">
        <v>9854</v>
      </c>
      <c r="C3724" s="79">
        <v>9</v>
      </c>
      <c r="D3724" s="79">
        <v>5</v>
      </c>
      <c r="E3724" s="88"/>
    </row>
    <row r="3725" spans="1:5" x14ac:dyDescent="0.2">
      <c r="A3725" s="79" t="s">
        <v>5482</v>
      </c>
      <c r="B3725" s="79" t="s">
        <v>9855</v>
      </c>
      <c r="C3725" s="79">
        <v>17</v>
      </c>
      <c r="D3725" s="79">
        <v>5</v>
      </c>
      <c r="E3725" s="88"/>
    </row>
    <row r="3726" spans="1:5" x14ac:dyDescent="0.2">
      <c r="A3726" s="79" t="s">
        <v>5483</v>
      </c>
      <c r="B3726" s="79" t="s">
        <v>9856</v>
      </c>
      <c r="C3726" s="79">
        <v>10</v>
      </c>
      <c r="D3726" s="79">
        <v>5</v>
      </c>
      <c r="E3726" s="88"/>
    </row>
    <row r="3727" spans="1:5" x14ac:dyDescent="0.2">
      <c r="A3727" s="79" t="s">
        <v>5484</v>
      </c>
      <c r="B3727" s="79" t="s">
        <v>9857</v>
      </c>
      <c r="C3727" s="79">
        <v>8</v>
      </c>
      <c r="D3727" s="79">
        <v>3</v>
      </c>
      <c r="E3727" s="88"/>
    </row>
    <row r="3728" spans="1:5" x14ac:dyDescent="0.2">
      <c r="A3728" s="79" t="s">
        <v>5485</v>
      </c>
      <c r="B3728" s="79" t="s">
        <v>9858</v>
      </c>
      <c r="C3728" s="79">
        <v>9</v>
      </c>
      <c r="D3728" s="79">
        <v>2</v>
      </c>
      <c r="E3728" s="88"/>
    </row>
    <row r="3729" spans="1:5" x14ac:dyDescent="0.2">
      <c r="A3729" s="79" t="s">
        <v>5486</v>
      </c>
      <c r="B3729" s="79" t="s">
        <v>9859</v>
      </c>
      <c r="C3729" s="79">
        <v>11</v>
      </c>
      <c r="D3729" s="79">
        <v>2</v>
      </c>
      <c r="E3729" s="88"/>
    </row>
    <row r="3730" spans="1:5" x14ac:dyDescent="0.2">
      <c r="A3730" s="79" t="s">
        <v>9860</v>
      </c>
      <c r="B3730" s="79" t="s">
        <v>9861</v>
      </c>
      <c r="C3730" s="79">
        <v>3</v>
      </c>
      <c r="D3730" s="79">
        <v>0</v>
      </c>
      <c r="E3730" s="88"/>
    </row>
    <row r="3731" spans="1:5" x14ac:dyDescent="0.2">
      <c r="A3731" s="79" t="s">
        <v>9862</v>
      </c>
      <c r="B3731" s="79" t="s">
        <v>9863</v>
      </c>
      <c r="C3731" s="79">
        <v>41</v>
      </c>
      <c r="D3731" s="79">
        <v>5</v>
      </c>
      <c r="E3731" s="88"/>
    </row>
    <row r="3732" spans="1:5" x14ac:dyDescent="0.2">
      <c r="A3732" s="79" t="s">
        <v>9864</v>
      </c>
      <c r="B3732" s="79" t="s">
        <v>9865</v>
      </c>
      <c r="C3732" s="79">
        <v>27</v>
      </c>
      <c r="D3732" s="79">
        <v>0</v>
      </c>
      <c r="E3732" s="88"/>
    </row>
    <row r="3733" spans="1:5" x14ac:dyDescent="0.2">
      <c r="A3733" s="79" t="s">
        <v>9866</v>
      </c>
      <c r="B3733" s="79" t="s">
        <v>9867</v>
      </c>
      <c r="C3733" s="79">
        <v>5</v>
      </c>
      <c r="D3733" s="79">
        <v>2</v>
      </c>
      <c r="E3733" s="88"/>
    </row>
    <row r="3734" spans="1:5" x14ac:dyDescent="0.2">
      <c r="A3734" s="79" t="s">
        <v>9868</v>
      </c>
      <c r="B3734" s="79" t="s">
        <v>9869</v>
      </c>
      <c r="C3734" s="79">
        <v>57</v>
      </c>
      <c r="D3734" s="79">
        <v>3</v>
      </c>
      <c r="E3734" s="88"/>
    </row>
    <row r="3735" spans="1:5" x14ac:dyDescent="0.2">
      <c r="A3735" s="79" t="s">
        <v>9870</v>
      </c>
      <c r="B3735" s="79" t="s">
        <v>9871</v>
      </c>
      <c r="C3735" s="79">
        <v>10</v>
      </c>
      <c r="D3735" s="79">
        <v>5</v>
      </c>
      <c r="E3735" s="88"/>
    </row>
    <row r="3736" spans="1:5" x14ac:dyDescent="0.2">
      <c r="A3736" s="79" t="s">
        <v>9872</v>
      </c>
      <c r="B3736" s="79" t="s">
        <v>9873</v>
      </c>
      <c r="C3736" s="79">
        <v>41</v>
      </c>
      <c r="D3736" s="79">
        <v>0</v>
      </c>
      <c r="E3736" s="88"/>
    </row>
    <row r="3737" spans="1:5" x14ac:dyDescent="0.2">
      <c r="A3737" s="79" t="s">
        <v>9874</v>
      </c>
      <c r="B3737" s="79" t="s">
        <v>9875</v>
      </c>
      <c r="C3737" s="79">
        <v>4</v>
      </c>
      <c r="D3737" s="79">
        <v>2</v>
      </c>
      <c r="E3737" s="88"/>
    </row>
    <row r="3738" spans="1:5" x14ac:dyDescent="0.2">
      <c r="A3738" s="79" t="s">
        <v>9876</v>
      </c>
      <c r="B3738" s="79" t="s">
        <v>9877</v>
      </c>
      <c r="C3738" s="79">
        <v>22</v>
      </c>
      <c r="D3738" s="79">
        <v>3</v>
      </c>
      <c r="E3738" s="88"/>
    </row>
    <row r="3739" spans="1:5" x14ac:dyDescent="0.2">
      <c r="A3739" s="79" t="s">
        <v>9878</v>
      </c>
      <c r="B3739" s="79" t="s">
        <v>9879</v>
      </c>
      <c r="C3739" s="79">
        <v>26</v>
      </c>
      <c r="D3739" s="79">
        <v>5</v>
      </c>
      <c r="E3739" s="88"/>
    </row>
    <row r="3740" spans="1:5" x14ac:dyDescent="0.2">
      <c r="A3740" s="79" t="s">
        <v>9880</v>
      </c>
      <c r="B3740" s="79" t="s">
        <v>9881</v>
      </c>
      <c r="C3740" s="79">
        <v>22</v>
      </c>
      <c r="D3740" s="79">
        <v>0</v>
      </c>
      <c r="E3740" s="88"/>
    </row>
    <row r="3741" spans="1:5" x14ac:dyDescent="0.2">
      <c r="A3741" s="79" t="s">
        <v>9882</v>
      </c>
      <c r="B3741" s="79" t="s">
        <v>9883</v>
      </c>
      <c r="C3741" s="79">
        <v>4</v>
      </c>
      <c r="D3741" s="79">
        <v>2</v>
      </c>
      <c r="E3741" s="88"/>
    </row>
    <row r="3742" spans="1:5" x14ac:dyDescent="0.2">
      <c r="A3742" s="79" t="s">
        <v>9884</v>
      </c>
      <c r="B3742" s="79" t="s">
        <v>9885</v>
      </c>
      <c r="C3742" s="79">
        <v>20</v>
      </c>
      <c r="D3742" s="79">
        <v>3</v>
      </c>
      <c r="E3742" s="88"/>
    </row>
    <row r="3743" spans="1:5" x14ac:dyDescent="0.2">
      <c r="A3743" s="79" t="s">
        <v>9886</v>
      </c>
      <c r="B3743" s="79" t="s">
        <v>9887</v>
      </c>
      <c r="C3743" s="79">
        <v>25</v>
      </c>
      <c r="D3743" s="79">
        <v>5</v>
      </c>
      <c r="E3743" s="88"/>
    </row>
    <row r="3744" spans="1:5" x14ac:dyDescent="0.2">
      <c r="A3744" s="79" t="s">
        <v>9888</v>
      </c>
      <c r="B3744" s="79" t="s">
        <v>9889</v>
      </c>
      <c r="C3744" s="79">
        <v>4</v>
      </c>
      <c r="D3744" s="79">
        <v>2</v>
      </c>
      <c r="E3744" s="88"/>
    </row>
    <row r="3745" spans="1:5" x14ac:dyDescent="0.2">
      <c r="A3745" s="79" t="s">
        <v>9890</v>
      </c>
      <c r="B3745" s="79" t="s">
        <v>9891</v>
      </c>
      <c r="C3745" s="79">
        <v>20</v>
      </c>
      <c r="D3745" s="79">
        <v>3</v>
      </c>
      <c r="E3745" s="88"/>
    </row>
    <row r="3746" spans="1:5" x14ac:dyDescent="0.2">
      <c r="A3746" s="79" t="s">
        <v>9892</v>
      </c>
      <c r="B3746" s="79" t="s">
        <v>9893</v>
      </c>
      <c r="C3746" s="79">
        <v>49</v>
      </c>
      <c r="D3746" s="79">
        <v>5</v>
      </c>
      <c r="E3746" s="88"/>
    </row>
    <row r="3747" spans="1:5" x14ac:dyDescent="0.2">
      <c r="A3747" s="79" t="s">
        <v>9894</v>
      </c>
      <c r="B3747" s="79" t="s">
        <v>9895</v>
      </c>
      <c r="C3747" s="79">
        <v>1</v>
      </c>
      <c r="D3747" s="79">
        <v>0</v>
      </c>
      <c r="E3747" s="88"/>
    </row>
    <row r="3748" spans="1:5" x14ac:dyDescent="0.2">
      <c r="A3748" s="79" t="s">
        <v>9896</v>
      </c>
      <c r="B3748" s="79" t="s">
        <v>9897</v>
      </c>
      <c r="C3748" s="79">
        <v>28</v>
      </c>
      <c r="D3748" s="79">
        <v>3</v>
      </c>
      <c r="E3748" s="88"/>
    </row>
    <row r="3749" spans="1:5" x14ac:dyDescent="0.2">
      <c r="A3749" s="79" t="s">
        <v>9898</v>
      </c>
      <c r="B3749" s="79" t="s">
        <v>9899</v>
      </c>
      <c r="C3749" s="79">
        <v>24</v>
      </c>
      <c r="D3749" s="79">
        <v>5</v>
      </c>
      <c r="E3749" s="88"/>
    </row>
    <row r="3750" spans="1:5" x14ac:dyDescent="0.2">
      <c r="A3750" s="79" t="s">
        <v>9900</v>
      </c>
      <c r="B3750" s="79" t="s">
        <v>9901</v>
      </c>
      <c r="C3750" s="79">
        <v>2</v>
      </c>
      <c r="D3750" s="79">
        <v>1</v>
      </c>
      <c r="E3750" s="88"/>
    </row>
    <row r="3751" spans="1:5" x14ac:dyDescent="0.2">
      <c r="A3751" s="79" t="s">
        <v>9902</v>
      </c>
      <c r="B3751" s="79" t="s">
        <v>9903</v>
      </c>
      <c r="C3751" s="79">
        <v>12</v>
      </c>
      <c r="D3751" s="79">
        <v>3</v>
      </c>
      <c r="E3751" s="88"/>
    </row>
    <row r="3752" spans="1:5" x14ac:dyDescent="0.2">
      <c r="A3752" s="79" t="s">
        <v>9904</v>
      </c>
      <c r="B3752" s="79" t="s">
        <v>9905</v>
      </c>
      <c r="C3752" s="79">
        <v>19</v>
      </c>
      <c r="D3752" s="79">
        <v>5</v>
      </c>
      <c r="E3752" s="88"/>
    </row>
    <row r="3753" spans="1:5" x14ac:dyDescent="0.2">
      <c r="A3753" s="79" t="s">
        <v>9906</v>
      </c>
      <c r="B3753" s="79" t="s">
        <v>9907</v>
      </c>
      <c r="C3753" s="79">
        <v>2</v>
      </c>
      <c r="D3753" s="79">
        <v>1</v>
      </c>
      <c r="E3753" s="88"/>
    </row>
    <row r="3754" spans="1:5" x14ac:dyDescent="0.2">
      <c r="A3754" s="79" t="s">
        <v>9908</v>
      </c>
      <c r="B3754" s="79" t="s">
        <v>9909</v>
      </c>
      <c r="C3754" s="79">
        <v>11</v>
      </c>
      <c r="D3754" s="79">
        <v>3</v>
      </c>
      <c r="E3754" s="88"/>
    </row>
    <row r="3755" spans="1:5" x14ac:dyDescent="0.2">
      <c r="A3755" s="79" t="s">
        <v>9910</v>
      </c>
      <c r="B3755" s="79" t="s">
        <v>9911</v>
      </c>
      <c r="C3755" s="79">
        <v>34</v>
      </c>
      <c r="D3755" s="79">
        <v>5</v>
      </c>
      <c r="E3755" s="88"/>
    </row>
    <row r="3756" spans="1:5" x14ac:dyDescent="0.2">
      <c r="A3756" s="79" t="s">
        <v>9912</v>
      </c>
      <c r="B3756" s="79" t="s">
        <v>9913</v>
      </c>
      <c r="C3756" s="79">
        <v>9</v>
      </c>
      <c r="D3756" s="79">
        <v>2</v>
      </c>
      <c r="E3756" s="88"/>
    </row>
    <row r="3757" spans="1:5" x14ac:dyDescent="0.2">
      <c r="A3757" s="79" t="s">
        <v>9914</v>
      </c>
      <c r="B3757" s="79" t="s">
        <v>9915</v>
      </c>
      <c r="C3757" s="79">
        <v>21</v>
      </c>
      <c r="D3757" s="79">
        <v>3</v>
      </c>
      <c r="E3757" s="88"/>
    </row>
    <row r="3758" spans="1:5" x14ac:dyDescent="0.2">
      <c r="A3758" s="79" t="s">
        <v>9916</v>
      </c>
      <c r="B3758" s="79" t="s">
        <v>9917</v>
      </c>
      <c r="C3758" s="79">
        <v>18</v>
      </c>
      <c r="D3758" s="79">
        <v>5</v>
      </c>
      <c r="E3758" s="88"/>
    </row>
    <row r="3759" spans="1:5" x14ac:dyDescent="0.2">
      <c r="A3759" s="79" t="s">
        <v>9918</v>
      </c>
      <c r="B3759" s="79" t="s">
        <v>9919</v>
      </c>
      <c r="C3759" s="79">
        <v>2</v>
      </c>
      <c r="D3759" s="79">
        <v>1</v>
      </c>
      <c r="E3759" s="88"/>
    </row>
    <row r="3760" spans="1:5" x14ac:dyDescent="0.2">
      <c r="A3760" s="79" t="s">
        <v>9920</v>
      </c>
      <c r="B3760" s="79" t="s">
        <v>9921</v>
      </c>
      <c r="C3760" s="79">
        <v>25</v>
      </c>
      <c r="D3760" s="79">
        <v>3</v>
      </c>
      <c r="E3760" s="88"/>
    </row>
    <row r="3761" spans="1:5" x14ac:dyDescent="0.2">
      <c r="A3761" s="79" t="s">
        <v>9922</v>
      </c>
      <c r="B3761" s="79" t="s">
        <v>9923</v>
      </c>
      <c r="C3761" s="79">
        <v>11</v>
      </c>
      <c r="D3761" s="79">
        <v>5</v>
      </c>
      <c r="E3761" s="88"/>
    </row>
    <row r="3762" spans="1:5" x14ac:dyDescent="0.2">
      <c r="A3762" s="79" t="s">
        <v>9924</v>
      </c>
      <c r="B3762" s="79" t="s">
        <v>9925</v>
      </c>
      <c r="C3762" s="79">
        <v>3</v>
      </c>
      <c r="D3762" s="79">
        <v>1</v>
      </c>
      <c r="E3762" s="88"/>
    </row>
    <row r="3763" spans="1:5" x14ac:dyDescent="0.2">
      <c r="A3763" s="79" t="s">
        <v>9926</v>
      </c>
      <c r="B3763" s="79" t="s">
        <v>9927</v>
      </c>
      <c r="C3763" s="79">
        <v>2</v>
      </c>
      <c r="D3763" s="79">
        <v>0</v>
      </c>
      <c r="E3763" s="88"/>
    </row>
    <row r="3764" spans="1:5" x14ac:dyDescent="0.2">
      <c r="A3764" s="79" t="s">
        <v>9928</v>
      </c>
      <c r="B3764" s="79" t="s">
        <v>9929</v>
      </c>
      <c r="C3764" s="79">
        <v>8</v>
      </c>
      <c r="D3764" s="79">
        <v>3</v>
      </c>
      <c r="E3764" s="88"/>
    </row>
    <row r="3765" spans="1:5" x14ac:dyDescent="0.2">
      <c r="A3765" s="79" t="s">
        <v>9930</v>
      </c>
      <c r="B3765" s="79" t="s">
        <v>9931</v>
      </c>
      <c r="C3765" s="79">
        <v>9</v>
      </c>
      <c r="D3765" s="79">
        <v>3</v>
      </c>
      <c r="E3765" s="88"/>
    </row>
    <row r="3766" spans="1:5" x14ac:dyDescent="0.2">
      <c r="A3766" s="79" t="s">
        <v>9932</v>
      </c>
      <c r="B3766" s="79" t="s">
        <v>9933</v>
      </c>
      <c r="C3766" s="79">
        <v>0</v>
      </c>
      <c r="D3766" s="79">
        <v>0</v>
      </c>
      <c r="E3766" s="88"/>
    </row>
    <row r="3767" spans="1:5" x14ac:dyDescent="0.2">
      <c r="A3767" s="79" t="s">
        <v>5487</v>
      </c>
      <c r="B3767" s="79" t="s">
        <v>9934</v>
      </c>
      <c r="C3767" s="79">
        <v>23</v>
      </c>
      <c r="D3767" s="79">
        <v>5</v>
      </c>
      <c r="E3767" s="88"/>
    </row>
    <row r="3768" spans="1:5" x14ac:dyDescent="0.2">
      <c r="A3768" s="79" t="s">
        <v>5488</v>
      </c>
      <c r="B3768" s="79" t="s">
        <v>9935</v>
      </c>
      <c r="C3768" s="79">
        <v>20</v>
      </c>
      <c r="D3768" s="79">
        <v>5</v>
      </c>
      <c r="E3768" s="88"/>
    </row>
    <row r="3769" spans="1:5" x14ac:dyDescent="0.2">
      <c r="A3769" s="79" t="s">
        <v>5489</v>
      </c>
      <c r="B3769" s="79" t="s">
        <v>9936</v>
      </c>
      <c r="C3769" s="79">
        <v>19</v>
      </c>
      <c r="D3769" s="79">
        <v>5</v>
      </c>
      <c r="E3769" s="88"/>
    </row>
    <row r="3770" spans="1:5" x14ac:dyDescent="0.2">
      <c r="A3770" s="79" t="s">
        <v>5490</v>
      </c>
      <c r="B3770" s="79" t="s">
        <v>9937</v>
      </c>
      <c r="C3770" s="79">
        <v>12</v>
      </c>
      <c r="D3770" s="79">
        <v>5</v>
      </c>
      <c r="E3770" s="88"/>
    </row>
    <row r="3771" spans="1:5" x14ac:dyDescent="0.2">
      <c r="A3771" s="79" t="s">
        <v>5491</v>
      </c>
      <c r="B3771" s="79" t="s">
        <v>9938</v>
      </c>
      <c r="C3771" s="79">
        <v>32</v>
      </c>
      <c r="D3771" s="79">
        <v>5</v>
      </c>
      <c r="E3771" s="88"/>
    </row>
    <row r="3772" spans="1:5" x14ac:dyDescent="0.2">
      <c r="A3772" s="79" t="s">
        <v>5492</v>
      </c>
      <c r="B3772" s="79" t="s">
        <v>9939</v>
      </c>
      <c r="C3772" s="79">
        <v>11</v>
      </c>
      <c r="D3772" s="79">
        <v>5</v>
      </c>
      <c r="E3772" s="88"/>
    </row>
    <row r="3773" spans="1:5" x14ac:dyDescent="0.2">
      <c r="A3773" s="79" t="s">
        <v>5493</v>
      </c>
      <c r="B3773" s="79" t="s">
        <v>9940</v>
      </c>
      <c r="C3773" s="79">
        <v>72</v>
      </c>
      <c r="D3773" s="79">
        <v>10</v>
      </c>
      <c r="E3773" s="88"/>
    </row>
    <row r="3774" spans="1:5" x14ac:dyDescent="0.2">
      <c r="A3774" s="79" t="s">
        <v>5494</v>
      </c>
      <c r="B3774" s="79" t="s">
        <v>9941</v>
      </c>
      <c r="C3774" s="79">
        <v>80</v>
      </c>
      <c r="D3774" s="79">
        <v>10</v>
      </c>
      <c r="E3774" s="88"/>
    </row>
    <row r="3775" spans="1:5" x14ac:dyDescent="0.2">
      <c r="A3775" s="79" t="s">
        <v>5495</v>
      </c>
      <c r="B3775" s="79" t="s">
        <v>9942</v>
      </c>
      <c r="C3775" s="79">
        <v>13</v>
      </c>
      <c r="D3775" s="79">
        <v>10</v>
      </c>
      <c r="E3775" s="88"/>
    </row>
    <row r="3776" spans="1:5" x14ac:dyDescent="0.2">
      <c r="A3776" s="79" t="s">
        <v>5496</v>
      </c>
      <c r="B3776" s="79" t="s">
        <v>9943</v>
      </c>
      <c r="C3776" s="79">
        <v>14</v>
      </c>
      <c r="D3776" s="79">
        <v>10</v>
      </c>
      <c r="E3776" s="88"/>
    </row>
    <row r="3777" spans="1:5" x14ac:dyDescent="0.2">
      <c r="A3777" s="79" t="s">
        <v>5497</v>
      </c>
      <c r="B3777" s="79" t="s">
        <v>5498</v>
      </c>
      <c r="C3777" s="79">
        <v>42</v>
      </c>
      <c r="D3777" s="79">
        <v>24</v>
      </c>
      <c r="E3777" s="88"/>
    </row>
    <row r="3778" spans="1:5" x14ac:dyDescent="0.2">
      <c r="A3778" s="79" t="s">
        <v>5499</v>
      </c>
      <c r="B3778" s="79" t="s">
        <v>5500</v>
      </c>
      <c r="C3778" s="79">
        <v>33</v>
      </c>
      <c r="D3778" s="79">
        <v>24</v>
      </c>
      <c r="E3778" s="88"/>
    </row>
    <row r="3779" spans="1:5" x14ac:dyDescent="0.2">
      <c r="A3779" s="79" t="s">
        <v>9944</v>
      </c>
      <c r="B3779" s="79" t="s">
        <v>9945</v>
      </c>
      <c r="C3779" s="79">
        <v>48</v>
      </c>
      <c r="D3779" s="79">
        <v>24</v>
      </c>
      <c r="E3779" s="88"/>
    </row>
    <row r="3780" spans="1:5" x14ac:dyDescent="0.2">
      <c r="A3780" s="79" t="s">
        <v>5501</v>
      </c>
      <c r="B3780" s="79" t="s">
        <v>5502</v>
      </c>
      <c r="C3780" s="79">
        <v>20</v>
      </c>
      <c r="D3780" s="79">
        <v>12</v>
      </c>
      <c r="E3780" s="88"/>
    </row>
    <row r="3781" spans="1:5" x14ac:dyDescent="0.2">
      <c r="A3781" s="79" t="s">
        <v>9946</v>
      </c>
      <c r="B3781" s="79" t="s">
        <v>9947</v>
      </c>
      <c r="C3781" s="79">
        <v>18</v>
      </c>
      <c r="D3781" s="79">
        <v>12</v>
      </c>
      <c r="E3781" s="88"/>
    </row>
    <row r="3782" spans="1:5" x14ac:dyDescent="0.2">
      <c r="A3782" s="79" t="s">
        <v>5503</v>
      </c>
      <c r="B3782" s="79" t="s">
        <v>5504</v>
      </c>
      <c r="C3782" s="79">
        <v>2</v>
      </c>
      <c r="D3782" s="79">
        <v>1</v>
      </c>
      <c r="E3782" s="88"/>
    </row>
    <row r="3783" spans="1:5" x14ac:dyDescent="0.2">
      <c r="A3783" s="79" t="s">
        <v>5505</v>
      </c>
      <c r="B3783" s="79" t="s">
        <v>5506</v>
      </c>
      <c r="C3783" s="79">
        <v>8</v>
      </c>
      <c r="D3783" s="79">
        <v>1</v>
      </c>
      <c r="E3783" s="88"/>
    </row>
    <row r="3784" spans="1:5" x14ac:dyDescent="0.2">
      <c r="A3784" s="79" t="s">
        <v>5507</v>
      </c>
      <c r="B3784" s="79" t="s">
        <v>5508</v>
      </c>
      <c r="C3784" s="79">
        <v>93</v>
      </c>
      <c r="D3784" s="79">
        <v>10</v>
      </c>
      <c r="E3784" s="88"/>
    </row>
    <row r="3785" spans="1:5" x14ac:dyDescent="0.2">
      <c r="A3785" s="79" t="s">
        <v>5509</v>
      </c>
      <c r="B3785" s="79" t="s">
        <v>5510</v>
      </c>
      <c r="C3785" s="79">
        <v>75</v>
      </c>
      <c r="D3785" s="79">
        <v>20</v>
      </c>
      <c r="E3785" s="88"/>
    </row>
    <row r="3786" spans="1:5" x14ac:dyDescent="0.2">
      <c r="A3786" s="79" t="s">
        <v>5511</v>
      </c>
      <c r="B3786" s="79" t="s">
        <v>5512</v>
      </c>
      <c r="C3786" s="79">
        <v>73</v>
      </c>
      <c r="D3786" s="79">
        <v>50</v>
      </c>
      <c r="E3786" s="88"/>
    </row>
    <row r="3787" spans="1:5" x14ac:dyDescent="0.2">
      <c r="A3787" s="79" t="s">
        <v>5513</v>
      </c>
      <c r="B3787" s="79" t="s">
        <v>5514</v>
      </c>
      <c r="C3787" s="79">
        <v>109</v>
      </c>
      <c r="D3787" s="79">
        <v>20</v>
      </c>
      <c r="E3787" s="88"/>
    </row>
    <row r="3788" spans="1:5" x14ac:dyDescent="0.2">
      <c r="A3788" s="79" t="s">
        <v>5515</v>
      </c>
      <c r="B3788" s="79" t="s">
        <v>5516</v>
      </c>
      <c r="C3788" s="79">
        <v>63</v>
      </c>
      <c r="D3788" s="79">
        <v>40</v>
      </c>
      <c r="E3788" s="88"/>
    </row>
    <row r="3789" spans="1:5" x14ac:dyDescent="0.2">
      <c r="A3789" s="79" t="s">
        <v>5517</v>
      </c>
      <c r="B3789" s="79" t="s">
        <v>5518</v>
      </c>
      <c r="C3789" s="79">
        <v>114</v>
      </c>
      <c r="D3789" s="79">
        <v>20</v>
      </c>
      <c r="E3789" s="88"/>
    </row>
    <row r="3790" spans="1:5" x14ac:dyDescent="0.2">
      <c r="A3790" s="79" t="s">
        <v>5519</v>
      </c>
      <c r="B3790" s="79" t="s">
        <v>5520</v>
      </c>
      <c r="C3790" s="79">
        <v>80</v>
      </c>
      <c r="D3790" s="79">
        <v>5</v>
      </c>
      <c r="E3790" s="88"/>
    </row>
    <row r="3791" spans="1:5" x14ac:dyDescent="0.2">
      <c r="A3791" s="79" t="s">
        <v>5521</v>
      </c>
      <c r="B3791" s="79" t="s">
        <v>5522</v>
      </c>
      <c r="C3791" s="79">
        <v>11</v>
      </c>
      <c r="D3791" s="79">
        <v>5</v>
      </c>
      <c r="E3791" s="88"/>
    </row>
    <row r="3792" spans="1:5" x14ac:dyDescent="0.2">
      <c r="A3792" s="79" t="s">
        <v>5523</v>
      </c>
      <c r="B3792" s="79" t="s">
        <v>5524</v>
      </c>
      <c r="C3792" s="79">
        <v>7</v>
      </c>
      <c r="D3792" s="79">
        <v>5</v>
      </c>
      <c r="E3792" s="88"/>
    </row>
    <row r="3793" spans="1:5" x14ac:dyDescent="0.2">
      <c r="A3793" s="79" t="s">
        <v>5525</v>
      </c>
      <c r="B3793" s="79" t="s">
        <v>5526</v>
      </c>
      <c r="C3793" s="79">
        <v>2</v>
      </c>
      <c r="D3793" s="79">
        <v>3</v>
      </c>
      <c r="E3793" s="88"/>
    </row>
    <row r="3794" spans="1:5" x14ac:dyDescent="0.2">
      <c r="A3794" s="79" t="s">
        <v>5527</v>
      </c>
      <c r="B3794" s="79" t="s">
        <v>5528</v>
      </c>
      <c r="C3794" s="79">
        <v>4</v>
      </c>
      <c r="D3794" s="79">
        <v>2</v>
      </c>
      <c r="E3794" s="88"/>
    </row>
    <row r="3795" spans="1:5" x14ac:dyDescent="0.2">
      <c r="A3795" s="79" t="s">
        <v>5529</v>
      </c>
      <c r="B3795" s="79" t="s">
        <v>5530</v>
      </c>
      <c r="C3795" s="79">
        <v>3</v>
      </c>
      <c r="D3795" s="79">
        <v>1</v>
      </c>
      <c r="E3795" s="88"/>
    </row>
    <row r="3796" spans="1:5" x14ac:dyDescent="0.2">
      <c r="A3796" s="79" t="s">
        <v>5531</v>
      </c>
      <c r="B3796" s="79" t="s">
        <v>5532</v>
      </c>
      <c r="C3796" s="79">
        <v>4</v>
      </c>
      <c r="D3796" s="79">
        <v>2</v>
      </c>
      <c r="E3796" s="88"/>
    </row>
    <row r="3797" spans="1:5" x14ac:dyDescent="0.2">
      <c r="A3797" s="79" t="s">
        <v>5533</v>
      </c>
      <c r="B3797" s="79" t="s">
        <v>5534</v>
      </c>
      <c r="C3797" s="79">
        <v>2</v>
      </c>
      <c r="D3797" s="79">
        <v>1</v>
      </c>
      <c r="E3797" s="88"/>
    </row>
    <row r="3798" spans="1:5" x14ac:dyDescent="0.2">
      <c r="A3798" s="79" t="s">
        <v>5535</v>
      </c>
      <c r="B3798" s="79" t="s">
        <v>5536</v>
      </c>
      <c r="C3798" s="79">
        <v>3</v>
      </c>
      <c r="D3798" s="79">
        <v>1</v>
      </c>
      <c r="E3798" s="88"/>
    </row>
    <row r="3799" spans="1:5" x14ac:dyDescent="0.2">
      <c r="A3799" s="79" t="s">
        <v>5537</v>
      </c>
      <c r="B3799" s="79" t="s">
        <v>5538</v>
      </c>
      <c r="C3799" s="79">
        <v>4</v>
      </c>
      <c r="D3799" s="79">
        <v>0</v>
      </c>
      <c r="E3799" s="88"/>
    </row>
    <row r="3800" spans="1:5" x14ac:dyDescent="0.2">
      <c r="A3800" s="79" t="s">
        <v>5539</v>
      </c>
      <c r="B3800" s="79" t="s">
        <v>5540</v>
      </c>
      <c r="C3800" s="79">
        <v>1</v>
      </c>
      <c r="D3800" s="79">
        <v>0</v>
      </c>
      <c r="E3800" s="88"/>
    </row>
    <row r="3801" spans="1:5" x14ac:dyDescent="0.2">
      <c r="A3801" s="79" t="s">
        <v>3261</v>
      </c>
      <c r="B3801" s="79" t="s">
        <v>9948</v>
      </c>
      <c r="C3801" s="79">
        <v>442</v>
      </c>
      <c r="D3801" s="79">
        <v>150</v>
      </c>
      <c r="E3801" s="88"/>
    </row>
    <row r="3802" spans="1:5" x14ac:dyDescent="0.2">
      <c r="A3802" s="79" t="s">
        <v>3262</v>
      </c>
      <c r="B3802" s="79" t="s">
        <v>9949</v>
      </c>
      <c r="C3802" s="79">
        <v>222</v>
      </c>
      <c r="D3802" s="79">
        <v>500</v>
      </c>
      <c r="E3802" s="88"/>
    </row>
    <row r="3803" spans="1:5" x14ac:dyDescent="0.2">
      <c r="A3803" s="79" t="s">
        <v>3263</v>
      </c>
      <c r="B3803" s="79" t="s">
        <v>9950</v>
      </c>
      <c r="C3803" s="79">
        <v>459</v>
      </c>
      <c r="D3803" s="79">
        <v>150</v>
      </c>
      <c r="E3803" s="88"/>
    </row>
    <row r="3804" spans="1:5" x14ac:dyDescent="0.2">
      <c r="A3804" s="79" t="s">
        <v>3264</v>
      </c>
      <c r="B3804" s="79" t="s">
        <v>9951</v>
      </c>
      <c r="C3804" s="79">
        <v>75</v>
      </c>
      <c r="D3804" s="79">
        <v>400</v>
      </c>
      <c r="E3804" s="88"/>
    </row>
    <row r="3805" spans="1:5" x14ac:dyDescent="0.2">
      <c r="A3805" s="79" t="s">
        <v>3265</v>
      </c>
      <c r="B3805" s="79" t="s">
        <v>9952</v>
      </c>
      <c r="C3805" s="79">
        <v>22</v>
      </c>
      <c r="D3805" s="79">
        <v>50</v>
      </c>
      <c r="E3805" s="88"/>
    </row>
    <row r="3806" spans="1:5" x14ac:dyDescent="0.2">
      <c r="A3806" s="79" t="s">
        <v>3266</v>
      </c>
      <c r="B3806" s="79" t="s">
        <v>9953</v>
      </c>
      <c r="C3806" s="79">
        <v>48</v>
      </c>
      <c r="D3806" s="79">
        <v>300</v>
      </c>
      <c r="E3806" s="88"/>
    </row>
    <row r="3807" spans="1:5" x14ac:dyDescent="0.2">
      <c r="A3807" s="79" t="s">
        <v>3267</v>
      </c>
      <c r="B3807" s="79" t="s">
        <v>9954</v>
      </c>
      <c r="C3807" s="79">
        <v>16</v>
      </c>
      <c r="D3807" s="79">
        <v>30</v>
      </c>
      <c r="E3807" s="88"/>
    </row>
    <row r="3808" spans="1:5" x14ac:dyDescent="0.2">
      <c r="A3808" s="79" t="s">
        <v>3268</v>
      </c>
      <c r="B3808" s="79" t="s">
        <v>9955</v>
      </c>
      <c r="C3808" s="79">
        <v>204</v>
      </c>
      <c r="D3808" s="79">
        <v>150</v>
      </c>
      <c r="E3808" s="88"/>
    </row>
    <row r="3809" spans="1:5" x14ac:dyDescent="0.2">
      <c r="A3809" s="79" t="s">
        <v>3269</v>
      </c>
      <c r="B3809" s="79" t="s">
        <v>9956</v>
      </c>
      <c r="C3809" s="79">
        <v>45</v>
      </c>
      <c r="D3809" s="79">
        <v>30</v>
      </c>
      <c r="E3809" s="88"/>
    </row>
    <row r="3810" spans="1:5" x14ac:dyDescent="0.2">
      <c r="A3810" s="79" t="s">
        <v>3270</v>
      </c>
      <c r="B3810" s="79" t="s">
        <v>9957</v>
      </c>
      <c r="C3810" s="79">
        <v>537</v>
      </c>
      <c r="D3810" s="79">
        <v>250</v>
      </c>
      <c r="E3810" s="88"/>
    </row>
    <row r="3811" spans="1:5" x14ac:dyDescent="0.2">
      <c r="A3811" s="79" t="s">
        <v>3271</v>
      </c>
      <c r="B3811" s="79" t="s">
        <v>9958</v>
      </c>
      <c r="C3811" s="79">
        <v>117</v>
      </c>
      <c r="D3811" s="79">
        <v>30</v>
      </c>
      <c r="E3811" s="88"/>
    </row>
    <row r="3812" spans="1:5" x14ac:dyDescent="0.2">
      <c r="A3812" s="79" t="s">
        <v>3272</v>
      </c>
      <c r="B3812" s="79" t="s">
        <v>9959</v>
      </c>
      <c r="C3812" s="79">
        <v>445</v>
      </c>
      <c r="D3812" s="79">
        <v>150</v>
      </c>
      <c r="E3812" s="88"/>
    </row>
    <row r="3813" spans="1:5" x14ac:dyDescent="0.2">
      <c r="A3813" s="79" t="s">
        <v>3273</v>
      </c>
      <c r="B3813" s="79" t="s">
        <v>9960</v>
      </c>
      <c r="C3813" s="79">
        <v>69</v>
      </c>
      <c r="D3813" s="79">
        <v>30</v>
      </c>
      <c r="E3813" s="88"/>
    </row>
    <row r="3814" spans="1:5" x14ac:dyDescent="0.2">
      <c r="A3814" s="79" t="s">
        <v>3274</v>
      </c>
      <c r="B3814" s="79" t="s">
        <v>9961</v>
      </c>
      <c r="C3814" s="79">
        <v>315</v>
      </c>
      <c r="D3814" s="79">
        <v>300</v>
      </c>
      <c r="E3814" s="88"/>
    </row>
    <row r="3815" spans="1:5" x14ac:dyDescent="0.2">
      <c r="A3815" s="79" t="s">
        <v>3275</v>
      </c>
      <c r="B3815" s="79" t="s">
        <v>9962</v>
      </c>
      <c r="C3815" s="79">
        <v>117</v>
      </c>
      <c r="D3815" s="79">
        <v>30</v>
      </c>
      <c r="E3815" s="88"/>
    </row>
    <row r="3816" spans="1:5" x14ac:dyDescent="0.2">
      <c r="A3816" s="79" t="s">
        <v>3276</v>
      </c>
      <c r="B3816" s="79" t="s">
        <v>9963</v>
      </c>
      <c r="C3816" s="79">
        <v>360</v>
      </c>
      <c r="D3816" s="79">
        <v>500</v>
      </c>
      <c r="E3816" s="88"/>
    </row>
    <row r="3817" spans="1:5" x14ac:dyDescent="0.2">
      <c r="A3817" s="79" t="s">
        <v>3277</v>
      </c>
      <c r="B3817" s="79" t="s">
        <v>9964</v>
      </c>
      <c r="C3817" s="79">
        <v>45</v>
      </c>
      <c r="D3817" s="79">
        <v>100</v>
      </c>
      <c r="E3817" s="88"/>
    </row>
    <row r="3818" spans="1:5" x14ac:dyDescent="0.2">
      <c r="A3818" s="79" t="s">
        <v>3278</v>
      </c>
      <c r="B3818" s="79" t="s">
        <v>9965</v>
      </c>
      <c r="C3818" s="79">
        <v>64</v>
      </c>
      <c r="D3818" s="79">
        <v>40</v>
      </c>
      <c r="E3818" s="88"/>
    </row>
    <row r="3819" spans="1:5" x14ac:dyDescent="0.2">
      <c r="A3819" s="79" t="s">
        <v>3279</v>
      </c>
      <c r="B3819" s="79" t="s">
        <v>9966</v>
      </c>
      <c r="C3819" s="79">
        <v>136</v>
      </c>
      <c r="D3819" s="79">
        <v>300</v>
      </c>
      <c r="E3819" s="88"/>
    </row>
    <row r="3820" spans="1:5" x14ac:dyDescent="0.2">
      <c r="A3820" s="79" t="s">
        <v>3280</v>
      </c>
      <c r="B3820" s="79" t="s">
        <v>9967</v>
      </c>
      <c r="C3820" s="79">
        <v>61</v>
      </c>
      <c r="D3820" s="79">
        <v>50</v>
      </c>
      <c r="E3820" s="88"/>
    </row>
    <row r="3821" spans="1:5" x14ac:dyDescent="0.2">
      <c r="A3821" s="79" t="s">
        <v>3281</v>
      </c>
      <c r="B3821" s="79" t="s">
        <v>9968</v>
      </c>
      <c r="C3821" s="79">
        <v>53</v>
      </c>
      <c r="D3821" s="79">
        <v>20</v>
      </c>
      <c r="E3821" s="88"/>
    </row>
    <row r="3822" spans="1:5" x14ac:dyDescent="0.2">
      <c r="A3822" s="79" t="s">
        <v>3282</v>
      </c>
      <c r="B3822" s="79" t="s">
        <v>9969</v>
      </c>
      <c r="C3822" s="79">
        <v>447</v>
      </c>
      <c r="D3822" s="79">
        <v>100</v>
      </c>
      <c r="E3822" s="88"/>
    </row>
    <row r="3823" spans="1:5" x14ac:dyDescent="0.2">
      <c r="A3823" s="79" t="s">
        <v>3283</v>
      </c>
      <c r="B3823" s="79" t="s">
        <v>9970</v>
      </c>
      <c r="C3823" s="79">
        <v>65</v>
      </c>
      <c r="D3823" s="79">
        <v>50</v>
      </c>
      <c r="E3823" s="88"/>
    </row>
    <row r="3824" spans="1:5" x14ac:dyDescent="0.2">
      <c r="A3824" s="79" t="s">
        <v>3284</v>
      </c>
      <c r="B3824" s="79" t="s">
        <v>9971</v>
      </c>
      <c r="C3824" s="79">
        <v>243</v>
      </c>
      <c r="D3824" s="79">
        <v>1000</v>
      </c>
      <c r="E3824" s="88"/>
    </row>
    <row r="3825" spans="1:5" x14ac:dyDescent="0.2">
      <c r="A3825" s="79" t="s">
        <v>3285</v>
      </c>
      <c r="B3825" s="79" t="s">
        <v>9972</v>
      </c>
      <c r="C3825" s="79">
        <v>95</v>
      </c>
      <c r="D3825" s="79">
        <v>200</v>
      </c>
      <c r="E3825" s="88"/>
    </row>
    <row r="3826" spans="1:5" x14ac:dyDescent="0.2">
      <c r="A3826" s="79" t="s">
        <v>3286</v>
      </c>
      <c r="B3826" s="79" t="s">
        <v>9973</v>
      </c>
      <c r="C3826" s="79">
        <v>127</v>
      </c>
      <c r="D3826" s="79">
        <v>50</v>
      </c>
      <c r="E3826" s="88"/>
    </row>
    <row r="3827" spans="1:5" x14ac:dyDescent="0.2">
      <c r="A3827" s="79" t="s">
        <v>3287</v>
      </c>
      <c r="B3827" s="79" t="s">
        <v>9974</v>
      </c>
      <c r="C3827" s="79">
        <v>468</v>
      </c>
      <c r="D3827" s="79">
        <v>300</v>
      </c>
      <c r="E3827" s="88"/>
    </row>
    <row r="3828" spans="1:5" x14ac:dyDescent="0.2">
      <c r="A3828" s="79" t="s">
        <v>3288</v>
      </c>
      <c r="B3828" s="79" t="s">
        <v>9975</v>
      </c>
      <c r="C3828" s="79">
        <v>67</v>
      </c>
      <c r="D3828" s="79">
        <v>50</v>
      </c>
      <c r="E3828" s="88"/>
    </row>
    <row r="3829" spans="1:5" x14ac:dyDescent="0.2">
      <c r="A3829" s="79" t="s">
        <v>3289</v>
      </c>
      <c r="B3829" s="79" t="s">
        <v>9976</v>
      </c>
      <c r="C3829" s="79">
        <v>66</v>
      </c>
      <c r="D3829" s="79">
        <v>20</v>
      </c>
      <c r="E3829" s="88"/>
    </row>
    <row r="3830" spans="1:5" x14ac:dyDescent="0.2">
      <c r="A3830" s="79" t="s">
        <v>3290</v>
      </c>
      <c r="B3830" s="79" t="s">
        <v>9977</v>
      </c>
      <c r="C3830" s="79">
        <v>739</v>
      </c>
      <c r="D3830" s="79">
        <v>1500</v>
      </c>
      <c r="E3830" s="88"/>
    </row>
    <row r="3831" spans="1:5" x14ac:dyDescent="0.2">
      <c r="A3831" s="79" t="s">
        <v>3291</v>
      </c>
      <c r="B3831" s="79" t="s">
        <v>9978</v>
      </c>
      <c r="C3831" s="79">
        <v>89</v>
      </c>
      <c r="D3831" s="79">
        <v>500</v>
      </c>
      <c r="E3831" s="88"/>
    </row>
    <row r="3832" spans="1:5" x14ac:dyDescent="0.2">
      <c r="A3832" s="79" t="s">
        <v>3292</v>
      </c>
      <c r="B3832" s="79" t="s">
        <v>9979</v>
      </c>
      <c r="C3832" s="79">
        <v>175</v>
      </c>
      <c r="D3832" s="79">
        <v>140</v>
      </c>
      <c r="E3832" s="88"/>
    </row>
    <row r="3833" spans="1:5" x14ac:dyDescent="0.2">
      <c r="A3833" s="79" t="s">
        <v>3293</v>
      </c>
      <c r="B3833" s="79" t="s">
        <v>9980</v>
      </c>
      <c r="C3833" s="79">
        <v>15</v>
      </c>
      <c r="D3833" s="79">
        <v>50</v>
      </c>
      <c r="E3833" s="88"/>
    </row>
    <row r="3834" spans="1:5" x14ac:dyDescent="0.2">
      <c r="A3834" s="79" t="s">
        <v>3294</v>
      </c>
      <c r="B3834" s="79" t="s">
        <v>9981</v>
      </c>
      <c r="C3834" s="79">
        <v>666</v>
      </c>
      <c r="D3834" s="79">
        <v>1000</v>
      </c>
      <c r="E3834" s="88"/>
    </row>
    <row r="3835" spans="1:5" x14ac:dyDescent="0.2">
      <c r="A3835" s="79" t="s">
        <v>3295</v>
      </c>
      <c r="B3835" s="79" t="s">
        <v>9982</v>
      </c>
      <c r="C3835" s="79">
        <v>108</v>
      </c>
      <c r="D3835" s="79">
        <v>200</v>
      </c>
      <c r="E3835" s="88"/>
    </row>
    <row r="3836" spans="1:5" x14ac:dyDescent="0.2">
      <c r="A3836" s="79" t="s">
        <v>3296</v>
      </c>
      <c r="B3836" s="79" t="s">
        <v>9983</v>
      </c>
      <c r="C3836" s="79">
        <v>32</v>
      </c>
      <c r="D3836" s="79">
        <v>80</v>
      </c>
      <c r="E3836" s="88"/>
    </row>
    <row r="3837" spans="1:5" x14ac:dyDescent="0.2">
      <c r="A3837" s="79" t="s">
        <v>3297</v>
      </c>
      <c r="B3837" s="79" t="s">
        <v>9984</v>
      </c>
      <c r="C3837" s="79">
        <v>100</v>
      </c>
      <c r="D3837" s="79">
        <v>100</v>
      </c>
      <c r="E3837" s="88"/>
    </row>
    <row r="3838" spans="1:5" x14ac:dyDescent="0.2">
      <c r="A3838" s="79" t="s">
        <v>3298</v>
      </c>
      <c r="B3838" s="79" t="s">
        <v>9985</v>
      </c>
      <c r="C3838" s="79">
        <v>591</v>
      </c>
      <c r="D3838" s="79">
        <v>1000</v>
      </c>
      <c r="E3838" s="88"/>
    </row>
    <row r="3839" spans="1:5" x14ac:dyDescent="0.2">
      <c r="A3839" s="79" t="s">
        <v>3299</v>
      </c>
      <c r="B3839" s="79" t="s">
        <v>9986</v>
      </c>
      <c r="C3839" s="79">
        <v>90</v>
      </c>
      <c r="D3839" s="79">
        <v>100</v>
      </c>
      <c r="E3839" s="88"/>
    </row>
    <row r="3840" spans="1:5" x14ac:dyDescent="0.2">
      <c r="A3840" s="79" t="s">
        <v>3300</v>
      </c>
      <c r="B3840" s="79" t="s">
        <v>9987</v>
      </c>
      <c r="C3840" s="79">
        <v>62</v>
      </c>
      <c r="D3840" s="79">
        <v>60</v>
      </c>
      <c r="E3840" s="88"/>
    </row>
    <row r="3841" spans="1:5" x14ac:dyDescent="0.2">
      <c r="A3841" s="79" t="s">
        <v>3301</v>
      </c>
      <c r="B3841" s="79" t="s">
        <v>9988</v>
      </c>
      <c r="C3841" s="79">
        <v>66</v>
      </c>
      <c r="D3841" s="79">
        <v>100</v>
      </c>
      <c r="E3841" s="88"/>
    </row>
    <row r="3842" spans="1:5" x14ac:dyDescent="0.2">
      <c r="A3842" s="79" t="s">
        <v>3302</v>
      </c>
      <c r="B3842" s="79" t="s">
        <v>9989</v>
      </c>
      <c r="C3842" s="79">
        <v>427</v>
      </c>
      <c r="D3842" s="79">
        <v>800</v>
      </c>
      <c r="E3842" s="88"/>
    </row>
    <row r="3843" spans="1:5" x14ac:dyDescent="0.2">
      <c r="A3843" s="79" t="s">
        <v>3303</v>
      </c>
      <c r="B3843" s="79" t="s">
        <v>9990</v>
      </c>
      <c r="C3843" s="79">
        <v>93</v>
      </c>
      <c r="D3843" s="79">
        <v>100</v>
      </c>
      <c r="E3843" s="88"/>
    </row>
    <row r="3844" spans="1:5" x14ac:dyDescent="0.2">
      <c r="A3844" s="79" t="s">
        <v>3304</v>
      </c>
      <c r="B3844" s="79" t="s">
        <v>9991</v>
      </c>
      <c r="C3844" s="79">
        <v>0</v>
      </c>
      <c r="D3844" s="79">
        <v>80</v>
      </c>
      <c r="E3844" s="88"/>
    </row>
    <row r="3845" spans="1:5" x14ac:dyDescent="0.2">
      <c r="A3845" s="79" t="s">
        <v>3305</v>
      </c>
      <c r="B3845" s="79" t="s">
        <v>9992</v>
      </c>
      <c r="C3845" s="79">
        <v>50</v>
      </c>
      <c r="D3845" s="79">
        <v>100</v>
      </c>
      <c r="E3845" s="88"/>
    </row>
    <row r="3846" spans="1:5" x14ac:dyDescent="0.2">
      <c r="A3846" s="79" t="s">
        <v>3306</v>
      </c>
      <c r="B3846" s="79" t="s">
        <v>9993</v>
      </c>
      <c r="C3846" s="79">
        <v>676</v>
      </c>
      <c r="D3846" s="79">
        <v>800</v>
      </c>
      <c r="E3846" s="88"/>
    </row>
    <row r="3847" spans="1:5" x14ac:dyDescent="0.2">
      <c r="A3847" s="79" t="s">
        <v>3307</v>
      </c>
      <c r="B3847" s="79" t="s">
        <v>9994</v>
      </c>
      <c r="C3847" s="79">
        <v>79</v>
      </c>
      <c r="D3847" s="79">
        <v>70</v>
      </c>
      <c r="E3847" s="88"/>
    </row>
    <row r="3848" spans="1:5" x14ac:dyDescent="0.2">
      <c r="A3848" s="79" t="s">
        <v>3308</v>
      </c>
      <c r="B3848" s="79" t="s">
        <v>5541</v>
      </c>
      <c r="C3848" s="79">
        <v>29</v>
      </c>
      <c r="D3848" s="79">
        <v>100</v>
      </c>
      <c r="E3848" s="88"/>
    </row>
    <row r="3849" spans="1:5" x14ac:dyDescent="0.2">
      <c r="A3849" s="79" t="s">
        <v>3309</v>
      </c>
      <c r="B3849" s="79" t="s">
        <v>9995</v>
      </c>
      <c r="C3849" s="79">
        <v>3</v>
      </c>
      <c r="D3849" s="79">
        <v>50</v>
      </c>
      <c r="E3849" s="88"/>
    </row>
    <row r="3850" spans="1:5" x14ac:dyDescent="0.2">
      <c r="A3850" s="79" t="s">
        <v>3310</v>
      </c>
      <c r="B3850" s="79" t="s">
        <v>9996</v>
      </c>
      <c r="C3850" s="79">
        <v>523</v>
      </c>
      <c r="D3850" s="79">
        <v>400</v>
      </c>
      <c r="E3850" s="88"/>
    </row>
    <row r="3851" spans="1:5" x14ac:dyDescent="0.2">
      <c r="A3851" s="79" t="s">
        <v>3311</v>
      </c>
      <c r="B3851" s="79" t="s">
        <v>9997</v>
      </c>
      <c r="C3851" s="79">
        <v>97</v>
      </c>
      <c r="D3851" s="79">
        <v>50</v>
      </c>
      <c r="E3851" s="88"/>
    </row>
    <row r="3852" spans="1:5" x14ac:dyDescent="0.2">
      <c r="A3852" s="79" t="s">
        <v>3312</v>
      </c>
      <c r="B3852" s="79" t="s">
        <v>9998</v>
      </c>
      <c r="C3852" s="79">
        <v>23</v>
      </c>
      <c r="D3852" s="79">
        <v>50</v>
      </c>
      <c r="E3852" s="88"/>
    </row>
    <row r="3853" spans="1:5" x14ac:dyDescent="0.2">
      <c r="A3853" s="79" t="s">
        <v>3313</v>
      </c>
      <c r="B3853" s="79" t="s">
        <v>9999</v>
      </c>
      <c r="C3853" s="79">
        <v>391</v>
      </c>
      <c r="D3853" s="79">
        <v>400</v>
      </c>
      <c r="E3853" s="88"/>
    </row>
    <row r="3854" spans="1:5" x14ac:dyDescent="0.2">
      <c r="A3854" s="79" t="s">
        <v>3314</v>
      </c>
      <c r="B3854" s="79" t="s">
        <v>10000</v>
      </c>
      <c r="C3854" s="79">
        <v>108</v>
      </c>
      <c r="D3854" s="79">
        <v>30</v>
      </c>
      <c r="E3854" s="88"/>
    </row>
    <row r="3855" spans="1:5" x14ac:dyDescent="0.2">
      <c r="A3855" s="79" t="s">
        <v>3315</v>
      </c>
      <c r="B3855" s="79" t="s">
        <v>10001</v>
      </c>
      <c r="C3855" s="79">
        <v>30</v>
      </c>
      <c r="D3855" s="79">
        <v>40</v>
      </c>
      <c r="E3855" s="88"/>
    </row>
    <row r="3856" spans="1:5" x14ac:dyDescent="0.2">
      <c r="A3856" s="79" t="s">
        <v>3316</v>
      </c>
      <c r="B3856" s="79" t="s">
        <v>10002</v>
      </c>
      <c r="C3856" s="79">
        <v>124</v>
      </c>
      <c r="D3856" s="79">
        <v>200</v>
      </c>
      <c r="E3856" s="88"/>
    </row>
    <row r="3857" spans="1:5" x14ac:dyDescent="0.2">
      <c r="A3857" s="79" t="s">
        <v>3317</v>
      </c>
      <c r="B3857" s="79" t="s">
        <v>10003</v>
      </c>
      <c r="C3857" s="79">
        <v>90</v>
      </c>
      <c r="D3857" s="79">
        <v>10</v>
      </c>
      <c r="E3857" s="88"/>
    </row>
    <row r="3858" spans="1:5" x14ac:dyDescent="0.2">
      <c r="A3858" s="79" t="s">
        <v>3318</v>
      </c>
      <c r="B3858" s="79" t="s">
        <v>10004</v>
      </c>
      <c r="C3858" s="79">
        <v>41</v>
      </c>
      <c r="D3858" s="79">
        <v>30</v>
      </c>
      <c r="E3858" s="88"/>
    </row>
    <row r="3859" spans="1:5" x14ac:dyDescent="0.2">
      <c r="A3859" s="79" t="s">
        <v>3319</v>
      </c>
      <c r="B3859" s="79" t="s">
        <v>10005</v>
      </c>
      <c r="C3859" s="79">
        <v>142</v>
      </c>
      <c r="D3859" s="79">
        <v>200</v>
      </c>
      <c r="E3859" s="88"/>
    </row>
    <row r="3860" spans="1:5" x14ac:dyDescent="0.2">
      <c r="A3860" s="79" t="s">
        <v>3320</v>
      </c>
      <c r="B3860" s="79" t="s">
        <v>10006</v>
      </c>
      <c r="C3860" s="79">
        <v>39</v>
      </c>
      <c r="D3860" s="79">
        <v>10</v>
      </c>
      <c r="E3860" s="88"/>
    </row>
    <row r="3861" spans="1:5" x14ac:dyDescent="0.2">
      <c r="A3861" s="79" t="s">
        <v>3321</v>
      </c>
      <c r="B3861" s="79" t="s">
        <v>10007</v>
      </c>
      <c r="C3861" s="79">
        <v>14</v>
      </c>
      <c r="D3861" s="79">
        <v>5</v>
      </c>
      <c r="E3861" s="88"/>
    </row>
    <row r="3862" spans="1:5" x14ac:dyDescent="0.2">
      <c r="A3862" s="79" t="s">
        <v>3322</v>
      </c>
      <c r="B3862" s="79" t="s">
        <v>10008</v>
      </c>
      <c r="C3862" s="79">
        <v>60</v>
      </c>
      <c r="D3862" s="79">
        <v>100</v>
      </c>
      <c r="E3862" s="88"/>
    </row>
    <row r="3863" spans="1:5" x14ac:dyDescent="0.2">
      <c r="A3863" s="79" t="s">
        <v>3323</v>
      </c>
      <c r="B3863" s="79" t="s">
        <v>10009</v>
      </c>
      <c r="C3863" s="79">
        <v>15</v>
      </c>
      <c r="D3863" s="79">
        <v>10</v>
      </c>
      <c r="E3863" s="88"/>
    </row>
    <row r="3864" spans="1:5" x14ac:dyDescent="0.2">
      <c r="A3864" s="79" t="s">
        <v>3324</v>
      </c>
      <c r="B3864" s="79" t="s">
        <v>10010</v>
      </c>
      <c r="C3864" s="79">
        <v>33</v>
      </c>
      <c r="D3864" s="79">
        <v>5</v>
      </c>
      <c r="E3864" s="88"/>
    </row>
    <row r="3865" spans="1:5" x14ac:dyDescent="0.2">
      <c r="A3865" s="79" t="s">
        <v>3325</v>
      </c>
      <c r="B3865" s="79" t="s">
        <v>10011</v>
      </c>
      <c r="C3865" s="79">
        <v>117</v>
      </c>
      <c r="D3865" s="79">
        <v>100</v>
      </c>
      <c r="E3865" s="88"/>
    </row>
    <row r="3866" spans="1:5" x14ac:dyDescent="0.2">
      <c r="A3866" s="79" t="s">
        <v>3326</v>
      </c>
      <c r="B3866" s="79" t="s">
        <v>10012</v>
      </c>
      <c r="C3866" s="79">
        <v>8</v>
      </c>
      <c r="D3866" s="79">
        <v>10</v>
      </c>
      <c r="E3866" s="88"/>
    </row>
    <row r="3867" spans="1:5" x14ac:dyDescent="0.2">
      <c r="A3867" s="79" t="s">
        <v>3327</v>
      </c>
      <c r="B3867" s="79" t="s">
        <v>10013</v>
      </c>
      <c r="C3867" s="79">
        <v>2</v>
      </c>
      <c r="D3867" s="79">
        <v>5</v>
      </c>
      <c r="E3867" s="88"/>
    </row>
    <row r="3868" spans="1:5" x14ac:dyDescent="0.2">
      <c r="A3868" s="79" t="s">
        <v>3328</v>
      </c>
      <c r="B3868" s="79" t="s">
        <v>10014</v>
      </c>
      <c r="C3868" s="79">
        <v>111</v>
      </c>
      <c r="D3868" s="79">
        <v>80</v>
      </c>
      <c r="E3868" s="88"/>
    </row>
    <row r="3869" spans="1:5" x14ac:dyDescent="0.2">
      <c r="A3869" s="79" t="s">
        <v>3329</v>
      </c>
      <c r="B3869" s="79" t="s">
        <v>10015</v>
      </c>
      <c r="C3869" s="79">
        <v>95</v>
      </c>
      <c r="D3869" s="79">
        <v>80</v>
      </c>
      <c r="E3869" s="88"/>
    </row>
    <row r="3870" spans="1:5" x14ac:dyDescent="0.2">
      <c r="A3870" s="79" t="s">
        <v>3330</v>
      </c>
      <c r="B3870" s="79" t="s">
        <v>10016</v>
      </c>
      <c r="C3870" s="79">
        <v>73</v>
      </c>
      <c r="D3870" s="79">
        <v>30</v>
      </c>
      <c r="E3870" s="88"/>
    </row>
    <row r="3871" spans="1:5" x14ac:dyDescent="0.2">
      <c r="A3871" s="79" t="s">
        <v>3331</v>
      </c>
      <c r="B3871" s="79" t="s">
        <v>10017</v>
      </c>
      <c r="C3871" s="79">
        <v>131</v>
      </c>
      <c r="D3871" s="79">
        <v>80</v>
      </c>
      <c r="E3871" s="88"/>
    </row>
    <row r="3872" spans="1:5" x14ac:dyDescent="0.2">
      <c r="A3872" s="79" t="s">
        <v>3332</v>
      </c>
      <c r="B3872" s="79" t="s">
        <v>10018</v>
      </c>
      <c r="C3872" s="79">
        <v>78</v>
      </c>
      <c r="D3872" s="79">
        <v>30</v>
      </c>
      <c r="E3872" s="88"/>
    </row>
    <row r="3873" spans="1:5" x14ac:dyDescent="0.2">
      <c r="A3873" s="79" t="s">
        <v>3333</v>
      </c>
      <c r="B3873" s="79" t="s">
        <v>10019</v>
      </c>
      <c r="C3873" s="79">
        <v>115</v>
      </c>
      <c r="D3873" s="79">
        <v>20</v>
      </c>
      <c r="E3873" s="88"/>
    </row>
    <row r="3874" spans="1:5" x14ac:dyDescent="0.2">
      <c r="A3874" s="79" t="s">
        <v>3334</v>
      </c>
      <c r="B3874" s="79" t="s">
        <v>10020</v>
      </c>
      <c r="C3874" s="79">
        <v>51</v>
      </c>
      <c r="D3874" s="79">
        <v>15</v>
      </c>
      <c r="E3874" s="88"/>
    </row>
    <row r="3875" spans="1:5" x14ac:dyDescent="0.2">
      <c r="A3875" s="79" t="s">
        <v>3335</v>
      </c>
      <c r="B3875" s="79" t="s">
        <v>10021</v>
      </c>
      <c r="C3875" s="79">
        <v>27</v>
      </c>
      <c r="D3875" s="79">
        <v>15</v>
      </c>
      <c r="E3875" s="88"/>
    </row>
    <row r="3876" spans="1:5" x14ac:dyDescent="0.2">
      <c r="A3876" s="79" t="s">
        <v>3336</v>
      </c>
      <c r="B3876" s="79" t="s">
        <v>10022</v>
      </c>
      <c r="C3876" s="79">
        <v>14</v>
      </c>
      <c r="D3876" s="79">
        <v>10</v>
      </c>
      <c r="E3876" s="88"/>
    </row>
    <row r="3877" spans="1:5" x14ac:dyDescent="0.2">
      <c r="A3877" s="79" t="s">
        <v>3337</v>
      </c>
      <c r="B3877" s="79" t="s">
        <v>10023</v>
      </c>
      <c r="C3877" s="79">
        <v>19</v>
      </c>
      <c r="D3877" s="79">
        <v>10</v>
      </c>
      <c r="E3877" s="88"/>
    </row>
    <row r="3878" spans="1:5" x14ac:dyDescent="0.2">
      <c r="A3878" s="79" t="s">
        <v>3338</v>
      </c>
      <c r="B3878" s="79" t="s">
        <v>10024</v>
      </c>
      <c r="C3878" s="79">
        <v>37</v>
      </c>
      <c r="D3878" s="79">
        <v>10</v>
      </c>
      <c r="E3878" s="88"/>
    </row>
    <row r="3879" spans="1:5" x14ac:dyDescent="0.2">
      <c r="A3879" s="79" t="s">
        <v>3339</v>
      </c>
      <c r="B3879" s="79" t="s">
        <v>5542</v>
      </c>
      <c r="C3879" s="79">
        <v>98</v>
      </c>
      <c r="D3879" s="79">
        <v>10</v>
      </c>
      <c r="E3879" s="88"/>
    </row>
    <row r="3880" spans="1:5" x14ac:dyDescent="0.2">
      <c r="A3880" s="79" t="s">
        <v>3340</v>
      </c>
      <c r="B3880" s="79" t="s">
        <v>5543</v>
      </c>
      <c r="C3880" s="79">
        <v>43</v>
      </c>
      <c r="D3880" s="79">
        <v>20</v>
      </c>
      <c r="E3880" s="88"/>
    </row>
    <row r="3881" spans="1:5" x14ac:dyDescent="0.2">
      <c r="A3881" s="79" t="s">
        <v>3341</v>
      </c>
      <c r="B3881" s="79" t="s">
        <v>5544</v>
      </c>
      <c r="C3881" s="79">
        <v>116</v>
      </c>
      <c r="D3881" s="79">
        <v>50</v>
      </c>
      <c r="E3881" s="88"/>
    </row>
    <row r="3882" spans="1:5" x14ac:dyDescent="0.2">
      <c r="A3882" s="79" t="s">
        <v>3342</v>
      </c>
      <c r="B3882" s="79" t="s">
        <v>5545</v>
      </c>
      <c r="C3882" s="79">
        <v>24</v>
      </c>
      <c r="D3882" s="79">
        <v>30</v>
      </c>
      <c r="E3882" s="88"/>
    </row>
    <row r="3883" spans="1:5" x14ac:dyDescent="0.2">
      <c r="A3883" s="79" t="s">
        <v>3343</v>
      </c>
      <c r="B3883" s="79" t="s">
        <v>5546</v>
      </c>
      <c r="C3883" s="79">
        <v>5</v>
      </c>
      <c r="D3883" s="79">
        <v>20</v>
      </c>
      <c r="E3883" s="88"/>
    </row>
    <row r="3884" spans="1:5" x14ac:dyDescent="0.2">
      <c r="A3884" s="79" t="s">
        <v>3344</v>
      </c>
      <c r="B3884" s="79" t="s">
        <v>5547</v>
      </c>
      <c r="C3884" s="79">
        <v>130</v>
      </c>
      <c r="D3884" s="79">
        <v>10</v>
      </c>
      <c r="E3884" s="88"/>
    </row>
    <row r="3885" spans="1:5" x14ac:dyDescent="0.2">
      <c r="A3885" s="79" t="s">
        <v>3345</v>
      </c>
      <c r="B3885" s="79" t="s">
        <v>5548</v>
      </c>
      <c r="C3885" s="79">
        <v>96</v>
      </c>
      <c r="D3885" s="79">
        <v>10</v>
      </c>
      <c r="E3885" s="88"/>
    </row>
    <row r="3886" spans="1:5" x14ac:dyDescent="0.2">
      <c r="A3886" s="79" t="s">
        <v>3346</v>
      </c>
      <c r="B3886" s="79" t="s">
        <v>5549</v>
      </c>
      <c r="C3886" s="79">
        <v>49</v>
      </c>
      <c r="D3886" s="79">
        <v>10</v>
      </c>
      <c r="E3886" s="88"/>
    </row>
    <row r="3887" spans="1:5" x14ac:dyDescent="0.2">
      <c r="A3887" s="79" t="s">
        <v>169</v>
      </c>
      <c r="B3887" s="79" t="s">
        <v>5550</v>
      </c>
      <c r="C3887" s="79">
        <v>276</v>
      </c>
      <c r="D3887" s="79">
        <v>50</v>
      </c>
      <c r="E3887" s="88"/>
    </row>
    <row r="3888" spans="1:5" x14ac:dyDescent="0.2">
      <c r="A3888" s="79" t="s">
        <v>170</v>
      </c>
      <c r="B3888" s="79" t="s">
        <v>10025</v>
      </c>
      <c r="C3888" s="79">
        <v>180</v>
      </c>
      <c r="D3888" s="79">
        <v>30</v>
      </c>
      <c r="E3888" s="88"/>
    </row>
    <row r="3889" spans="1:5" x14ac:dyDescent="0.2">
      <c r="A3889" s="79" t="s">
        <v>172</v>
      </c>
      <c r="B3889" s="79" t="s">
        <v>15907</v>
      </c>
      <c r="C3889" s="79">
        <v>507</v>
      </c>
      <c r="D3889" s="79">
        <v>50</v>
      </c>
      <c r="E3889" s="88"/>
    </row>
    <row r="3890" spans="1:5" x14ac:dyDescent="0.2">
      <c r="A3890" s="79" t="s">
        <v>173</v>
      </c>
      <c r="B3890" s="79" t="s">
        <v>10026</v>
      </c>
      <c r="C3890" s="79">
        <v>1217</v>
      </c>
      <c r="D3890" s="79">
        <v>300</v>
      </c>
      <c r="E3890" s="88"/>
    </row>
    <row r="3891" spans="1:5" x14ac:dyDescent="0.2">
      <c r="A3891" s="79" t="s">
        <v>174</v>
      </c>
      <c r="B3891" s="79" t="s">
        <v>10027</v>
      </c>
      <c r="C3891" s="79">
        <v>854</v>
      </c>
      <c r="D3891" s="79">
        <v>100</v>
      </c>
      <c r="E3891" s="88"/>
    </row>
    <row r="3892" spans="1:5" x14ac:dyDescent="0.2">
      <c r="A3892" s="79" t="s">
        <v>171</v>
      </c>
      <c r="B3892" s="79" t="s">
        <v>5551</v>
      </c>
      <c r="C3892" s="79">
        <v>332</v>
      </c>
      <c r="D3892" s="79">
        <v>50</v>
      </c>
      <c r="E3892" s="88"/>
    </row>
    <row r="3893" spans="1:5" x14ac:dyDescent="0.2">
      <c r="A3893" s="79" t="s">
        <v>175</v>
      </c>
      <c r="B3893" s="79" t="s">
        <v>5552</v>
      </c>
      <c r="C3893" s="79">
        <v>728</v>
      </c>
      <c r="D3893" s="79">
        <v>50</v>
      </c>
      <c r="E3893" s="88"/>
    </row>
    <row r="3894" spans="1:5" x14ac:dyDescent="0.2">
      <c r="A3894" s="79" t="s">
        <v>176</v>
      </c>
      <c r="B3894" s="79" t="s">
        <v>5553</v>
      </c>
      <c r="C3894" s="79">
        <v>157</v>
      </c>
      <c r="D3894" s="79">
        <v>20</v>
      </c>
      <c r="E3894" s="88"/>
    </row>
    <row r="3895" spans="1:5" x14ac:dyDescent="0.2">
      <c r="A3895" s="79" t="s">
        <v>177</v>
      </c>
      <c r="B3895" s="79" t="s">
        <v>5554</v>
      </c>
      <c r="C3895" s="79">
        <v>10</v>
      </c>
      <c r="D3895" s="79">
        <v>50</v>
      </c>
      <c r="E3895" s="88"/>
    </row>
    <row r="3896" spans="1:5" x14ac:dyDescent="0.2">
      <c r="A3896" s="79" t="s">
        <v>178</v>
      </c>
      <c r="B3896" s="79" t="s">
        <v>5555</v>
      </c>
      <c r="C3896" s="79">
        <v>220</v>
      </c>
      <c r="D3896" s="79">
        <v>50</v>
      </c>
      <c r="E3896" s="88"/>
    </row>
    <row r="3897" spans="1:5" x14ac:dyDescent="0.2">
      <c r="A3897" s="79" t="s">
        <v>179</v>
      </c>
      <c r="B3897" s="79" t="s">
        <v>5556</v>
      </c>
      <c r="C3897" s="79">
        <v>204</v>
      </c>
      <c r="D3897" s="79">
        <v>50</v>
      </c>
      <c r="E3897" s="88"/>
    </row>
    <row r="3898" spans="1:5" x14ac:dyDescent="0.2">
      <c r="A3898" s="79" t="s">
        <v>180</v>
      </c>
      <c r="B3898" s="79" t="s">
        <v>5557</v>
      </c>
      <c r="C3898" s="79">
        <v>1026</v>
      </c>
      <c r="D3898" s="79">
        <v>50</v>
      </c>
      <c r="E3898" s="88"/>
    </row>
    <row r="3899" spans="1:5" x14ac:dyDescent="0.2">
      <c r="A3899" s="79" t="s">
        <v>181</v>
      </c>
      <c r="B3899" s="79" t="s">
        <v>5558</v>
      </c>
      <c r="C3899" s="79">
        <v>56</v>
      </c>
      <c r="D3899" s="79">
        <v>50</v>
      </c>
      <c r="E3899" s="88"/>
    </row>
    <row r="3900" spans="1:5" x14ac:dyDescent="0.2">
      <c r="A3900" s="79" t="s">
        <v>182</v>
      </c>
      <c r="B3900" s="79" t="s">
        <v>10028</v>
      </c>
      <c r="C3900" s="79">
        <v>505</v>
      </c>
      <c r="D3900" s="79">
        <v>50</v>
      </c>
      <c r="E3900" s="88"/>
    </row>
    <row r="3901" spans="1:5" x14ac:dyDescent="0.2">
      <c r="A3901" s="79" t="s">
        <v>183</v>
      </c>
      <c r="B3901" s="79" t="s">
        <v>5559</v>
      </c>
      <c r="C3901" s="79">
        <v>93</v>
      </c>
      <c r="D3901" s="79">
        <v>50</v>
      </c>
      <c r="E3901" s="88"/>
    </row>
    <row r="3902" spans="1:5" x14ac:dyDescent="0.2">
      <c r="A3902" s="79" t="s">
        <v>184</v>
      </c>
      <c r="B3902" s="79" t="s">
        <v>5560</v>
      </c>
      <c r="C3902" s="79">
        <v>100</v>
      </c>
      <c r="D3902" s="79">
        <v>50</v>
      </c>
      <c r="E3902" s="88"/>
    </row>
    <row r="3903" spans="1:5" x14ac:dyDescent="0.2">
      <c r="A3903" s="79" t="s">
        <v>185</v>
      </c>
      <c r="B3903" s="79" t="s">
        <v>5561</v>
      </c>
      <c r="C3903" s="79">
        <v>811</v>
      </c>
      <c r="D3903" s="79">
        <v>50</v>
      </c>
      <c r="E3903" s="88"/>
    </row>
    <row r="3904" spans="1:5" x14ac:dyDescent="0.2">
      <c r="A3904" s="79" t="s">
        <v>186</v>
      </c>
      <c r="B3904" s="79" t="s">
        <v>5562</v>
      </c>
      <c r="C3904" s="79">
        <v>1381</v>
      </c>
      <c r="D3904" s="79">
        <v>550</v>
      </c>
      <c r="E3904" s="88"/>
    </row>
    <row r="3905" spans="1:5" x14ac:dyDescent="0.2">
      <c r="A3905" s="79" t="s">
        <v>187</v>
      </c>
      <c r="B3905" s="79" t="s">
        <v>5563</v>
      </c>
      <c r="C3905" s="79">
        <v>1843</v>
      </c>
      <c r="D3905" s="79">
        <v>500</v>
      </c>
      <c r="E3905" s="88"/>
    </row>
    <row r="3906" spans="1:5" x14ac:dyDescent="0.2">
      <c r="A3906" s="79" t="s">
        <v>188</v>
      </c>
      <c r="B3906" s="79" t="s">
        <v>5564</v>
      </c>
      <c r="C3906" s="79">
        <v>63</v>
      </c>
      <c r="D3906" s="79">
        <v>100</v>
      </c>
      <c r="E3906" s="88"/>
    </row>
    <row r="3907" spans="1:5" x14ac:dyDescent="0.2">
      <c r="A3907" s="79" t="s">
        <v>189</v>
      </c>
      <c r="B3907" s="79" t="s">
        <v>5565</v>
      </c>
      <c r="C3907" s="79">
        <v>2774</v>
      </c>
      <c r="D3907" s="79">
        <v>500</v>
      </c>
      <c r="E3907" s="88"/>
    </row>
    <row r="3908" spans="1:5" x14ac:dyDescent="0.2">
      <c r="A3908" s="79" t="s">
        <v>190</v>
      </c>
      <c r="B3908" s="79" t="s">
        <v>5566</v>
      </c>
      <c r="C3908" s="79">
        <v>886</v>
      </c>
      <c r="D3908" s="79">
        <v>50</v>
      </c>
      <c r="E3908" s="88"/>
    </row>
    <row r="3909" spans="1:5" x14ac:dyDescent="0.2">
      <c r="A3909" s="79" t="s">
        <v>5567</v>
      </c>
      <c r="B3909" s="79" t="s">
        <v>3640</v>
      </c>
      <c r="C3909" s="79">
        <v>3</v>
      </c>
      <c r="D3909" s="79">
        <v>1</v>
      </c>
      <c r="E3909" s="88"/>
    </row>
    <row r="3910" spans="1:5" x14ac:dyDescent="0.2">
      <c r="A3910" s="79" t="s">
        <v>5568</v>
      </c>
      <c r="B3910" s="79" t="s">
        <v>10029</v>
      </c>
      <c r="C3910" s="79">
        <v>9</v>
      </c>
      <c r="D3910" s="79">
        <v>10</v>
      </c>
      <c r="E3910" s="88"/>
    </row>
    <row r="3911" spans="1:5" x14ac:dyDescent="0.2">
      <c r="A3911" s="79" t="s">
        <v>5569</v>
      </c>
      <c r="B3911" s="79" t="s">
        <v>10030</v>
      </c>
      <c r="C3911" s="79">
        <v>9</v>
      </c>
      <c r="D3911" s="79">
        <v>5</v>
      </c>
      <c r="E3911" s="88"/>
    </row>
    <row r="3912" spans="1:5" x14ac:dyDescent="0.2">
      <c r="A3912" s="79" t="s">
        <v>5570</v>
      </c>
      <c r="B3912" s="79" t="s">
        <v>10031</v>
      </c>
      <c r="C3912" s="79">
        <v>10</v>
      </c>
      <c r="D3912" s="79">
        <v>1</v>
      </c>
      <c r="E3912" s="88"/>
    </row>
    <row r="3913" spans="1:5" x14ac:dyDescent="0.2">
      <c r="A3913" s="79" t="s">
        <v>5571</v>
      </c>
      <c r="B3913" s="79" t="s">
        <v>10032</v>
      </c>
      <c r="C3913" s="79">
        <v>11</v>
      </c>
      <c r="D3913" s="79">
        <v>10</v>
      </c>
      <c r="E3913" s="88"/>
    </row>
    <row r="3914" spans="1:5" x14ac:dyDescent="0.2">
      <c r="A3914" s="79" t="s">
        <v>5572</v>
      </c>
      <c r="B3914" s="79" t="s">
        <v>10033</v>
      </c>
      <c r="C3914" s="79">
        <v>15</v>
      </c>
      <c r="D3914" s="79">
        <v>10</v>
      </c>
      <c r="E3914" s="88"/>
    </row>
    <row r="3915" spans="1:5" x14ac:dyDescent="0.2">
      <c r="A3915" s="79" t="s">
        <v>5573</v>
      </c>
      <c r="B3915" s="79" t="s">
        <v>10034</v>
      </c>
      <c r="C3915" s="79">
        <v>47</v>
      </c>
      <c r="D3915" s="79">
        <v>5</v>
      </c>
      <c r="E3915" s="88"/>
    </row>
    <row r="3916" spans="1:5" x14ac:dyDescent="0.2">
      <c r="A3916" s="79" t="s">
        <v>5574</v>
      </c>
      <c r="B3916" s="79" t="s">
        <v>10035</v>
      </c>
      <c r="C3916" s="79">
        <v>3</v>
      </c>
      <c r="D3916" s="79">
        <v>1</v>
      </c>
      <c r="E3916" s="88"/>
    </row>
    <row r="3917" spans="1:5" x14ac:dyDescent="0.2">
      <c r="A3917" s="79" t="s">
        <v>5575</v>
      </c>
      <c r="B3917" s="79" t="s">
        <v>10036</v>
      </c>
      <c r="C3917" s="79">
        <v>10</v>
      </c>
      <c r="D3917" s="79">
        <v>2</v>
      </c>
      <c r="E3917" s="88"/>
    </row>
    <row r="3918" spans="1:5" x14ac:dyDescent="0.2">
      <c r="A3918" s="79" t="s">
        <v>5576</v>
      </c>
      <c r="B3918" s="79" t="s">
        <v>10037</v>
      </c>
      <c r="C3918" s="79">
        <v>0</v>
      </c>
      <c r="D3918" s="79">
        <v>0</v>
      </c>
      <c r="E3918" s="88"/>
    </row>
    <row r="3919" spans="1:5" x14ac:dyDescent="0.2">
      <c r="A3919" s="79" t="s">
        <v>10038</v>
      </c>
      <c r="B3919" s="79" t="s">
        <v>10039</v>
      </c>
      <c r="C3919" s="79">
        <v>21</v>
      </c>
      <c r="D3919" s="79">
        <v>10</v>
      </c>
      <c r="E3919" s="88"/>
    </row>
    <row r="3920" spans="1:5" x14ac:dyDescent="0.2">
      <c r="A3920" s="79" t="s">
        <v>16020</v>
      </c>
      <c r="B3920" s="79" t="s">
        <v>16021</v>
      </c>
      <c r="C3920" s="79">
        <v>11</v>
      </c>
      <c r="D3920" s="79">
        <v>0</v>
      </c>
      <c r="E3920" s="88"/>
    </row>
    <row r="3921" spans="1:5" x14ac:dyDescent="0.2">
      <c r="A3921" s="79" t="s">
        <v>16032</v>
      </c>
      <c r="B3921" s="79" t="s">
        <v>16033</v>
      </c>
      <c r="C3921" s="79">
        <v>5</v>
      </c>
      <c r="D3921" s="79">
        <v>0</v>
      </c>
      <c r="E3921" s="88"/>
    </row>
    <row r="3922" spans="1:5" x14ac:dyDescent="0.2">
      <c r="A3922" s="79" t="s">
        <v>16044</v>
      </c>
      <c r="B3922" s="79" t="s">
        <v>16045</v>
      </c>
      <c r="C3922" s="79">
        <v>11</v>
      </c>
      <c r="D3922" s="79">
        <v>0</v>
      </c>
      <c r="E3922" s="88"/>
    </row>
    <row r="3923" spans="1:5" x14ac:dyDescent="0.2">
      <c r="A3923" s="79" t="s">
        <v>16046</v>
      </c>
      <c r="B3923" s="79" t="s">
        <v>16047</v>
      </c>
      <c r="C3923" s="79">
        <v>2</v>
      </c>
      <c r="D3923" s="79">
        <v>0</v>
      </c>
      <c r="E3923" s="88"/>
    </row>
    <row r="3924" spans="1:5" x14ac:dyDescent="0.2">
      <c r="A3924" s="79"/>
      <c r="B3924" s="79"/>
      <c r="C3924" s="79"/>
      <c r="D3924" s="79"/>
      <c r="E3924" s="88"/>
    </row>
    <row r="3925" spans="1:5" x14ac:dyDescent="0.2">
      <c r="A3925" s="79"/>
      <c r="B3925" s="79"/>
      <c r="C3925" s="79"/>
      <c r="D3925" s="79"/>
      <c r="E3925" s="88"/>
    </row>
    <row r="3926" spans="1:5" x14ac:dyDescent="0.2">
      <c r="A3926" s="79"/>
      <c r="B3926" s="79"/>
      <c r="C3926" s="79"/>
      <c r="D3926" s="79"/>
      <c r="E3926" s="88"/>
    </row>
    <row r="3927" spans="1:5" x14ac:dyDescent="0.2">
      <c r="A3927" s="79"/>
      <c r="B3927" s="79"/>
      <c r="C3927" s="79"/>
      <c r="D3927" s="79"/>
      <c r="E3927" s="88"/>
    </row>
    <row r="3928" spans="1:5" x14ac:dyDescent="0.2">
      <c r="A3928" s="79"/>
      <c r="B3928" s="79"/>
      <c r="C3928" s="79"/>
      <c r="D3928" s="79"/>
      <c r="E3928" s="88"/>
    </row>
    <row r="3929" spans="1:5" x14ac:dyDescent="0.2">
      <c r="A3929" s="79"/>
      <c r="B3929" s="79"/>
      <c r="C3929" s="79"/>
      <c r="D3929" s="79"/>
      <c r="E3929" s="88"/>
    </row>
    <row r="3930" spans="1:5" x14ac:dyDescent="0.2">
      <c r="A3930" s="79"/>
      <c r="B3930" s="79"/>
      <c r="C3930" s="79"/>
      <c r="D3930" s="79"/>
      <c r="E3930" s="88"/>
    </row>
    <row r="3931" spans="1:5" x14ac:dyDescent="0.2">
      <c r="A3931" s="79"/>
      <c r="B3931" s="79"/>
      <c r="C3931" s="79"/>
      <c r="D3931" s="79"/>
      <c r="E3931" s="88"/>
    </row>
    <row r="3932" spans="1:5" x14ac:dyDescent="0.2">
      <c r="A3932" s="79"/>
      <c r="B3932" s="79"/>
      <c r="C3932" s="79"/>
      <c r="D3932" s="79"/>
      <c r="E3932" s="88"/>
    </row>
    <row r="3933" spans="1:5" x14ac:dyDescent="0.2">
      <c r="A3933" s="79"/>
      <c r="B3933" s="79"/>
      <c r="C3933" s="79"/>
      <c r="D3933" s="79"/>
      <c r="E3933" s="88"/>
    </row>
    <row r="3934" spans="1:5" x14ac:dyDescent="0.2">
      <c r="A3934" s="79"/>
      <c r="B3934" s="79"/>
      <c r="C3934" s="79"/>
      <c r="D3934" s="79"/>
      <c r="E3934" s="88"/>
    </row>
    <row r="3935" spans="1:5" x14ac:dyDescent="0.2">
      <c r="A3935" s="79"/>
      <c r="B3935" s="79"/>
      <c r="C3935" s="79"/>
      <c r="D3935" s="79"/>
      <c r="E3935" s="88"/>
    </row>
    <row r="3936" spans="1:5" x14ac:dyDescent="0.2">
      <c r="A3936" s="79"/>
      <c r="B3936" s="79"/>
      <c r="C3936" s="79"/>
      <c r="D3936" s="79"/>
      <c r="E3936" s="88"/>
    </row>
    <row r="3937" spans="1:5" x14ac:dyDescent="0.2">
      <c r="A3937" s="79"/>
      <c r="B3937" s="79"/>
      <c r="C3937" s="79"/>
      <c r="D3937" s="79"/>
      <c r="E3937" s="88"/>
    </row>
    <row r="3938" spans="1:5" x14ac:dyDescent="0.2">
      <c r="A3938" s="79"/>
      <c r="B3938" s="79"/>
      <c r="C3938" s="79"/>
      <c r="D3938" s="79"/>
      <c r="E3938" s="88"/>
    </row>
    <row r="3939" spans="1:5" x14ac:dyDescent="0.2">
      <c r="A3939" s="79"/>
      <c r="B3939" s="79"/>
      <c r="C3939" s="79"/>
      <c r="D3939" s="79"/>
      <c r="E3939" s="88"/>
    </row>
    <row r="3940" spans="1:5" x14ac:dyDescent="0.2">
      <c r="A3940" s="79"/>
      <c r="B3940" s="79"/>
      <c r="C3940" s="79"/>
      <c r="D3940" s="79"/>
      <c r="E3940" s="88"/>
    </row>
    <row r="3941" spans="1:5" x14ac:dyDescent="0.2">
      <c r="A3941" s="79"/>
      <c r="B3941" s="79"/>
      <c r="C3941" s="79"/>
      <c r="D3941" s="79"/>
      <c r="E3941" s="88"/>
    </row>
    <row r="3942" spans="1:5" x14ac:dyDescent="0.2">
      <c r="A3942" s="79"/>
      <c r="B3942" s="79"/>
      <c r="C3942" s="79"/>
      <c r="D3942" s="79"/>
      <c r="E3942" s="88"/>
    </row>
    <row r="3943" spans="1:5" x14ac:dyDescent="0.2">
      <c r="A3943" s="79"/>
      <c r="B3943" s="79"/>
      <c r="C3943" s="79"/>
      <c r="D3943" s="79"/>
      <c r="E3943" s="88"/>
    </row>
    <row r="3944" spans="1:5" x14ac:dyDescent="0.2">
      <c r="A3944" s="79"/>
      <c r="B3944" s="79"/>
      <c r="C3944" s="79"/>
      <c r="D3944" s="79"/>
      <c r="E3944" s="88"/>
    </row>
    <row r="3945" spans="1:5" x14ac:dyDescent="0.2">
      <c r="A3945" s="79"/>
      <c r="B3945" s="79"/>
      <c r="C3945" s="79"/>
      <c r="D3945" s="79"/>
      <c r="E3945" s="88"/>
    </row>
    <row r="3946" spans="1:5" x14ac:dyDescent="0.2">
      <c r="A3946" s="79"/>
      <c r="B3946" s="79"/>
      <c r="C3946" s="79"/>
      <c r="D3946" s="79"/>
      <c r="E3946" s="88"/>
    </row>
    <row r="3947" spans="1:5" x14ac:dyDescent="0.2">
      <c r="A3947" s="79"/>
      <c r="B3947" s="79"/>
      <c r="C3947" s="79"/>
      <c r="D3947" s="79"/>
      <c r="E3947" s="88"/>
    </row>
    <row r="3948" spans="1:5" x14ac:dyDescent="0.2">
      <c r="A3948" s="79"/>
      <c r="B3948" s="79"/>
      <c r="C3948" s="79"/>
      <c r="D3948" s="79"/>
      <c r="E3948" s="88"/>
    </row>
    <row r="3949" spans="1:5" x14ac:dyDescent="0.2">
      <c r="A3949" s="79"/>
      <c r="B3949" s="79"/>
      <c r="C3949" s="79"/>
      <c r="D3949" s="79"/>
      <c r="E3949" s="88"/>
    </row>
    <row r="3950" spans="1:5" x14ac:dyDescent="0.2">
      <c r="A3950" s="79"/>
      <c r="B3950" s="79"/>
      <c r="C3950" s="79"/>
      <c r="D3950" s="79"/>
      <c r="E3950" s="88"/>
    </row>
    <row r="3951" spans="1:5" x14ac:dyDescent="0.2">
      <c r="A3951" s="79"/>
      <c r="B3951" s="79"/>
      <c r="C3951" s="79"/>
      <c r="D3951" s="79"/>
      <c r="E3951" s="88"/>
    </row>
    <row r="3952" spans="1:5" x14ac:dyDescent="0.2">
      <c r="A3952" s="79"/>
      <c r="B3952" s="79"/>
      <c r="C3952" s="79"/>
      <c r="D3952" s="79"/>
      <c r="E3952" s="88"/>
    </row>
    <row r="3953" spans="1:5" x14ac:dyDescent="0.2">
      <c r="A3953" s="79"/>
      <c r="B3953" s="79"/>
      <c r="C3953" s="79"/>
      <c r="D3953" s="79"/>
      <c r="E3953" s="88"/>
    </row>
    <row r="3954" spans="1:5" x14ac:dyDescent="0.2">
      <c r="A3954" s="79"/>
      <c r="B3954" s="79"/>
      <c r="C3954" s="79"/>
      <c r="D3954" s="79"/>
      <c r="E3954" s="88"/>
    </row>
    <row r="3955" spans="1:5" x14ac:dyDescent="0.2">
      <c r="A3955" s="79"/>
      <c r="B3955" s="79"/>
      <c r="C3955" s="79"/>
      <c r="D3955" s="79"/>
      <c r="E3955" s="88"/>
    </row>
    <row r="3956" spans="1:5" x14ac:dyDescent="0.2">
      <c r="A3956" s="79"/>
      <c r="B3956" s="79"/>
      <c r="C3956" s="79"/>
      <c r="D3956" s="79"/>
      <c r="E3956" s="88"/>
    </row>
    <row r="3957" spans="1:5" x14ac:dyDescent="0.2">
      <c r="A3957" s="79"/>
      <c r="B3957" s="79"/>
      <c r="C3957" s="79"/>
      <c r="D3957" s="79"/>
      <c r="E3957" s="88"/>
    </row>
    <row r="3958" spans="1:5" x14ac:dyDescent="0.2">
      <c r="A3958" s="79"/>
      <c r="B3958" s="79"/>
      <c r="C3958" s="79"/>
      <c r="D3958" s="79"/>
      <c r="E3958" s="88"/>
    </row>
    <row r="3959" spans="1:5" x14ac:dyDescent="0.2">
      <c r="A3959" s="79"/>
      <c r="B3959" s="79"/>
      <c r="C3959" s="79"/>
      <c r="D3959" s="79"/>
      <c r="E3959" s="88"/>
    </row>
    <row r="3960" spans="1:5" x14ac:dyDescent="0.2">
      <c r="A3960" s="79"/>
      <c r="B3960" s="79"/>
      <c r="C3960" s="79"/>
      <c r="D3960" s="79"/>
      <c r="E3960" s="88"/>
    </row>
    <row r="3961" spans="1:5" x14ac:dyDescent="0.2">
      <c r="A3961" s="79"/>
      <c r="B3961" s="79"/>
      <c r="C3961" s="79"/>
      <c r="D3961" s="79"/>
      <c r="E3961" s="88"/>
    </row>
    <row r="3962" spans="1:5" x14ac:dyDescent="0.2">
      <c r="A3962" s="79"/>
      <c r="B3962" s="79"/>
      <c r="C3962" s="79"/>
      <c r="D3962" s="79"/>
      <c r="E3962" s="88"/>
    </row>
    <row r="3963" spans="1:5" x14ac:dyDescent="0.2">
      <c r="A3963" s="79"/>
      <c r="B3963" s="79"/>
      <c r="C3963" s="79"/>
      <c r="D3963" s="79"/>
      <c r="E3963" s="88"/>
    </row>
    <row r="3964" spans="1:5" x14ac:dyDescent="0.2">
      <c r="A3964" s="79"/>
      <c r="B3964" s="79"/>
      <c r="C3964" s="79"/>
      <c r="D3964" s="79"/>
      <c r="E3964" s="88"/>
    </row>
    <row r="3965" spans="1:5" x14ac:dyDescent="0.2">
      <c r="A3965" s="79"/>
      <c r="B3965" s="79"/>
      <c r="C3965" s="79"/>
      <c r="D3965" s="79"/>
      <c r="E3965" s="88"/>
    </row>
    <row r="3966" spans="1:5" x14ac:dyDescent="0.2">
      <c r="A3966" s="79"/>
      <c r="B3966" s="79"/>
      <c r="C3966" s="79"/>
      <c r="D3966" s="79"/>
      <c r="E3966" s="88"/>
    </row>
    <row r="3967" spans="1:5" x14ac:dyDescent="0.2">
      <c r="A3967" s="79"/>
      <c r="B3967" s="79"/>
      <c r="C3967" s="79"/>
      <c r="D3967" s="79"/>
      <c r="E3967" s="88"/>
    </row>
    <row r="3968" spans="1:5" x14ac:dyDescent="0.2">
      <c r="A3968" s="79"/>
      <c r="B3968" s="79"/>
      <c r="C3968" s="79"/>
      <c r="D3968" s="79"/>
      <c r="E3968" s="88"/>
    </row>
    <row r="3969" spans="1:5" x14ac:dyDescent="0.2">
      <c r="A3969" s="79"/>
      <c r="B3969" s="79"/>
      <c r="C3969" s="79"/>
      <c r="D3969" s="79"/>
      <c r="E3969" s="88"/>
    </row>
    <row r="3970" spans="1:5" x14ac:dyDescent="0.2">
      <c r="A3970" s="79"/>
      <c r="B3970" s="79"/>
      <c r="C3970" s="79"/>
      <c r="D3970" s="79"/>
      <c r="E3970" s="88"/>
    </row>
    <row r="3971" spans="1:5" x14ac:dyDescent="0.2">
      <c r="A3971" s="79"/>
      <c r="B3971" s="79"/>
      <c r="C3971" s="79"/>
      <c r="D3971" s="79"/>
      <c r="E3971" s="88"/>
    </row>
    <row r="3972" spans="1:5" x14ac:dyDescent="0.2">
      <c r="A3972" s="79"/>
      <c r="B3972" s="79"/>
      <c r="C3972" s="79"/>
      <c r="D3972" s="79"/>
      <c r="E3972" s="88"/>
    </row>
    <row r="3973" spans="1:5" x14ac:dyDescent="0.2">
      <c r="A3973" s="79"/>
      <c r="B3973" s="79"/>
      <c r="C3973" s="79"/>
      <c r="D3973" s="79"/>
      <c r="E3973" s="88"/>
    </row>
    <row r="3974" spans="1:5" x14ac:dyDescent="0.2">
      <c r="A3974" s="79"/>
      <c r="B3974" s="79"/>
      <c r="C3974" s="79"/>
      <c r="D3974" s="79"/>
      <c r="E3974" s="88"/>
    </row>
    <row r="3975" spans="1:5" x14ac:dyDescent="0.2">
      <c r="A3975" s="79"/>
      <c r="B3975" s="79"/>
      <c r="C3975" s="79"/>
      <c r="D3975" s="79"/>
      <c r="E3975" s="88"/>
    </row>
    <row r="3976" spans="1:5" x14ac:dyDescent="0.2">
      <c r="A3976" s="79"/>
      <c r="B3976" s="79"/>
      <c r="C3976" s="79"/>
      <c r="D3976" s="79"/>
      <c r="E3976" s="88"/>
    </row>
    <row r="3977" spans="1:5" x14ac:dyDescent="0.2">
      <c r="A3977" s="79"/>
      <c r="B3977" s="79"/>
      <c r="C3977" s="79"/>
      <c r="D3977" s="79"/>
      <c r="E3977" s="88"/>
    </row>
    <row r="3978" spans="1:5" x14ac:dyDescent="0.2">
      <c r="A3978" s="79"/>
      <c r="B3978" s="79"/>
      <c r="C3978" s="79"/>
      <c r="D3978" s="79"/>
      <c r="E3978" s="88"/>
    </row>
    <row r="3979" spans="1:5" x14ac:dyDescent="0.2">
      <c r="A3979" s="79"/>
      <c r="B3979" s="79"/>
      <c r="C3979" s="79"/>
      <c r="D3979" s="79"/>
      <c r="E3979" s="88"/>
    </row>
    <row r="3980" spans="1:5" x14ac:dyDescent="0.2">
      <c r="A3980" s="79"/>
      <c r="B3980" s="79"/>
      <c r="C3980" s="79"/>
      <c r="D3980" s="79"/>
      <c r="E3980" s="88"/>
    </row>
    <row r="3981" spans="1:5" x14ac:dyDescent="0.2">
      <c r="A3981" s="79"/>
      <c r="B3981" s="79"/>
      <c r="C3981" s="79"/>
      <c r="D3981" s="79"/>
      <c r="E3981" s="88"/>
    </row>
    <row r="3982" spans="1:5" x14ac:dyDescent="0.2">
      <c r="A3982" s="79"/>
      <c r="B3982" s="79"/>
      <c r="C3982" s="79"/>
      <c r="D3982" s="79"/>
      <c r="E3982" s="88"/>
    </row>
    <row r="3983" spans="1:5" x14ac:dyDescent="0.2">
      <c r="A3983" s="79"/>
      <c r="B3983" s="79"/>
      <c r="C3983" s="79"/>
      <c r="D3983" s="79"/>
      <c r="E3983" s="88"/>
    </row>
    <row r="3984" spans="1:5" x14ac:dyDescent="0.2">
      <c r="A3984" s="79"/>
      <c r="B3984" s="79"/>
      <c r="C3984" s="79"/>
      <c r="D3984" s="79"/>
      <c r="E3984" s="88"/>
    </row>
    <row r="3985" spans="1:5" x14ac:dyDescent="0.2">
      <c r="A3985" s="79"/>
      <c r="B3985" s="79"/>
      <c r="C3985" s="79"/>
      <c r="D3985" s="79"/>
      <c r="E3985" s="88"/>
    </row>
    <row r="3986" spans="1:5" x14ac:dyDescent="0.2">
      <c r="A3986" s="79"/>
      <c r="B3986" s="79"/>
      <c r="C3986" s="79"/>
      <c r="D3986" s="79"/>
      <c r="E3986" s="88"/>
    </row>
    <row r="3987" spans="1:5" x14ac:dyDescent="0.2">
      <c r="A3987" s="79"/>
      <c r="B3987" s="79"/>
      <c r="C3987" s="79"/>
      <c r="D3987" s="79"/>
      <c r="E3987" s="88"/>
    </row>
    <row r="3988" spans="1:5" x14ac:dyDescent="0.2">
      <c r="A3988" s="79"/>
      <c r="B3988" s="79"/>
      <c r="C3988" s="79"/>
      <c r="D3988" s="79"/>
      <c r="E3988" s="88"/>
    </row>
    <row r="3989" spans="1:5" x14ac:dyDescent="0.2">
      <c r="A3989" s="79"/>
      <c r="B3989" s="79"/>
      <c r="C3989" s="79"/>
      <c r="D3989" s="79"/>
      <c r="E3989" s="88"/>
    </row>
    <row r="3990" spans="1:5" x14ac:dyDescent="0.2">
      <c r="A3990" s="79"/>
      <c r="B3990" s="79"/>
      <c r="C3990" s="79"/>
      <c r="D3990" s="79"/>
      <c r="E3990" s="88"/>
    </row>
    <row r="3991" spans="1:5" x14ac:dyDescent="0.2">
      <c r="A3991" s="79"/>
      <c r="B3991" s="79"/>
      <c r="C3991" s="79"/>
      <c r="D3991" s="79"/>
      <c r="E3991" s="88"/>
    </row>
    <row r="3992" spans="1:5" x14ac:dyDescent="0.2">
      <c r="A3992" s="79"/>
      <c r="B3992" s="79"/>
      <c r="C3992" s="79"/>
      <c r="D3992" s="79"/>
      <c r="E3992" s="88"/>
    </row>
    <row r="3993" spans="1:5" x14ac:dyDescent="0.2">
      <c r="A3993" s="79"/>
      <c r="B3993" s="79"/>
      <c r="C3993" s="79"/>
      <c r="D3993" s="79"/>
      <c r="E3993" s="88"/>
    </row>
    <row r="3994" spans="1:5" x14ac:dyDescent="0.2">
      <c r="A3994" s="79"/>
      <c r="B3994" s="79"/>
      <c r="C3994" s="79"/>
      <c r="D3994" s="79"/>
      <c r="E3994" s="88"/>
    </row>
    <row r="3995" spans="1:5" s="2" customFormat="1" x14ac:dyDescent="0.2">
      <c r="A3995" s="79"/>
      <c r="B3995" s="79"/>
      <c r="C3995" s="79"/>
      <c r="D3995" s="79"/>
    </row>
    <row r="3996" spans="1:5" s="2" customFormat="1" x14ac:dyDescent="0.2">
      <c r="A3996" s="79"/>
      <c r="B3996" s="79"/>
      <c r="C3996" s="79"/>
      <c r="D3996" s="79"/>
    </row>
    <row r="3997" spans="1:5" s="2" customFormat="1" x14ac:dyDescent="0.2">
      <c r="A3997" s="79"/>
      <c r="B3997" s="79"/>
      <c r="C3997" s="79"/>
      <c r="D3997" s="79"/>
    </row>
    <row r="3998" spans="1:5" s="2" customFormat="1" x14ac:dyDescent="0.2">
      <c r="A3998" s="79"/>
      <c r="B3998" s="79"/>
      <c r="C3998" s="79"/>
      <c r="D3998" s="79"/>
    </row>
    <row r="3999" spans="1:5" s="2" customFormat="1" x14ac:dyDescent="0.2">
      <c r="A3999" s="79"/>
      <c r="B3999" s="79"/>
      <c r="C3999" s="79"/>
      <c r="D3999" s="79"/>
    </row>
    <row r="4000" spans="1:5" s="2" customFormat="1" x14ac:dyDescent="0.2">
      <c r="A4000" s="79"/>
      <c r="B4000" s="79"/>
      <c r="C4000" s="79"/>
      <c r="D4000" s="79"/>
    </row>
    <row r="4001" spans="1:4" s="2" customFormat="1" x14ac:dyDescent="0.2">
      <c r="A4001" s="79"/>
      <c r="B4001" s="79"/>
      <c r="C4001" s="79"/>
      <c r="D4001" s="79"/>
    </row>
    <row r="4002" spans="1:4" s="2" customFormat="1" x14ac:dyDescent="0.2">
      <c r="A4002" s="79"/>
      <c r="B4002" s="79"/>
      <c r="C4002" s="79"/>
      <c r="D4002" s="79"/>
    </row>
    <row r="4003" spans="1:4" s="2" customFormat="1" x14ac:dyDescent="0.2">
      <c r="A4003" s="79"/>
      <c r="B4003" s="79"/>
      <c r="C4003" s="79"/>
      <c r="D4003" s="79"/>
    </row>
    <row r="4004" spans="1:4" s="2" customFormat="1" x14ac:dyDescent="0.2">
      <c r="A4004" s="79"/>
      <c r="B4004" s="79"/>
      <c r="C4004" s="79"/>
      <c r="D4004" s="79"/>
    </row>
    <row r="4005" spans="1:4" s="2" customFormat="1" x14ac:dyDescent="0.2">
      <c r="A4005" s="79"/>
      <c r="B4005" s="79"/>
      <c r="C4005" s="79"/>
      <c r="D4005" s="79"/>
    </row>
    <row r="4006" spans="1:4" s="2" customFormat="1" x14ac:dyDescent="0.2">
      <c r="A4006" s="79"/>
      <c r="B4006" s="79"/>
      <c r="C4006" s="79"/>
      <c r="D4006" s="79"/>
    </row>
    <row r="4007" spans="1:4" s="2" customFormat="1" x14ac:dyDescent="0.2">
      <c r="A4007" s="79"/>
      <c r="B4007" s="79"/>
      <c r="C4007" s="79"/>
      <c r="D4007" s="79"/>
    </row>
    <row r="4008" spans="1:4" s="2" customFormat="1" x14ac:dyDescent="0.2">
      <c r="A4008" s="79"/>
      <c r="B4008" s="79"/>
      <c r="C4008" s="79"/>
      <c r="D4008" s="79"/>
    </row>
    <row r="4009" spans="1:4" s="2" customFormat="1" x14ac:dyDescent="0.2">
      <c r="A4009" s="79"/>
      <c r="B4009" s="79"/>
      <c r="C4009" s="79"/>
      <c r="D4009" s="79"/>
    </row>
    <row r="4010" spans="1:4" s="2" customFormat="1" x14ac:dyDescent="0.2">
      <c r="A4010" s="79"/>
      <c r="B4010" s="79"/>
      <c r="C4010" s="79"/>
      <c r="D4010" s="79"/>
    </row>
    <row r="4011" spans="1:4" s="2" customFormat="1" x14ac:dyDescent="0.2">
      <c r="A4011" s="79"/>
      <c r="B4011" s="79"/>
      <c r="C4011" s="79"/>
      <c r="D4011" s="79"/>
    </row>
    <row r="4012" spans="1:4" s="2" customFormat="1" x14ac:dyDescent="0.2">
      <c r="A4012" s="79"/>
      <c r="B4012" s="79"/>
      <c r="C4012" s="79"/>
      <c r="D4012" s="79"/>
    </row>
    <row r="4013" spans="1:4" s="2" customFormat="1" x14ac:dyDescent="0.2">
      <c r="A4013" s="79"/>
      <c r="B4013" s="79"/>
      <c r="C4013" s="79"/>
      <c r="D4013" s="79"/>
    </row>
    <row r="4014" spans="1:4" s="2" customFormat="1" x14ac:dyDescent="0.2">
      <c r="A4014" s="79"/>
      <c r="B4014" s="79"/>
      <c r="C4014" s="79"/>
      <c r="D4014" s="79"/>
    </row>
    <row r="4015" spans="1:4" s="2" customFormat="1" x14ac:dyDescent="0.2">
      <c r="A4015" s="79"/>
      <c r="B4015" s="79"/>
      <c r="C4015" s="79"/>
      <c r="D4015" s="79"/>
    </row>
    <row r="4016" spans="1:4" s="2" customFormat="1" x14ac:dyDescent="0.2">
      <c r="A4016" s="79"/>
      <c r="B4016" s="79"/>
      <c r="C4016" s="79"/>
      <c r="D4016" s="79"/>
    </row>
    <row r="4017" spans="1:4" s="2" customFormat="1" x14ac:dyDescent="0.2">
      <c r="A4017" s="79"/>
      <c r="B4017" s="79"/>
      <c r="C4017" s="79"/>
      <c r="D4017" s="79"/>
    </row>
    <row r="4018" spans="1:4" s="2" customFormat="1" x14ac:dyDescent="0.2">
      <c r="A4018" s="79"/>
      <c r="B4018" s="79"/>
      <c r="C4018" s="79"/>
      <c r="D4018" s="79"/>
    </row>
    <row r="4019" spans="1:4" s="2" customFormat="1" x14ac:dyDescent="0.2">
      <c r="A4019" s="79"/>
      <c r="B4019" s="79"/>
      <c r="C4019" s="79"/>
      <c r="D4019" s="79"/>
    </row>
    <row r="4020" spans="1:4" s="2" customFormat="1" x14ac:dyDescent="0.2">
      <c r="A4020" s="79"/>
      <c r="B4020" s="79"/>
      <c r="C4020" s="79"/>
      <c r="D4020" s="79"/>
    </row>
    <row r="4021" spans="1:4" s="2" customFormat="1" x14ac:dyDescent="0.2">
      <c r="A4021" s="79"/>
      <c r="B4021" s="79"/>
      <c r="C4021" s="79"/>
      <c r="D4021" s="79"/>
    </row>
    <row r="4022" spans="1:4" s="2" customFormat="1" x14ac:dyDescent="0.2">
      <c r="A4022" s="79"/>
      <c r="B4022" s="79"/>
      <c r="C4022" s="79"/>
      <c r="D4022" s="79"/>
    </row>
    <row r="4023" spans="1:4" s="2" customFormat="1" x14ac:dyDescent="0.2">
      <c r="A4023" s="79"/>
      <c r="B4023" s="79"/>
      <c r="C4023" s="79"/>
      <c r="D4023" s="79"/>
    </row>
    <row r="4024" spans="1:4" s="2" customFormat="1" x14ac:dyDescent="0.2">
      <c r="A4024" s="79"/>
      <c r="B4024" s="79"/>
      <c r="C4024" s="79"/>
      <c r="D4024" s="79"/>
    </row>
    <row r="4025" spans="1:4" s="2" customFormat="1" x14ac:dyDescent="0.2">
      <c r="A4025" s="79"/>
      <c r="B4025" s="79"/>
      <c r="C4025" s="79"/>
      <c r="D4025" s="79"/>
    </row>
    <row r="4026" spans="1:4" s="2" customFormat="1" x14ac:dyDescent="0.2">
      <c r="A4026" s="79"/>
      <c r="B4026" s="79"/>
      <c r="C4026" s="79"/>
      <c r="D4026" s="79"/>
    </row>
    <row r="4027" spans="1:4" s="2" customFormat="1" x14ac:dyDescent="0.2">
      <c r="A4027" s="79"/>
      <c r="B4027" s="79"/>
      <c r="C4027" s="79"/>
      <c r="D4027" s="79"/>
    </row>
    <row r="4028" spans="1:4" s="2" customFormat="1" x14ac:dyDescent="0.2">
      <c r="A4028" s="79"/>
      <c r="B4028" s="79"/>
      <c r="C4028" s="79"/>
      <c r="D4028" s="79"/>
    </row>
    <row r="4029" spans="1:4" s="2" customFormat="1" x14ac:dyDescent="0.2">
      <c r="A4029" s="79"/>
      <c r="B4029" s="79"/>
      <c r="C4029" s="79"/>
      <c r="D4029" s="79"/>
    </row>
    <row r="4030" spans="1:4" s="2" customFormat="1" x14ac:dyDescent="0.2">
      <c r="A4030" s="79"/>
      <c r="B4030" s="79"/>
      <c r="C4030" s="79"/>
      <c r="D4030" s="79"/>
    </row>
    <row r="4031" spans="1:4" s="2" customFormat="1" x14ac:dyDescent="0.2">
      <c r="A4031" s="79"/>
      <c r="B4031" s="79"/>
      <c r="C4031" s="79"/>
      <c r="D4031" s="79"/>
    </row>
    <row r="4032" spans="1:4" s="2" customFormat="1" x14ac:dyDescent="0.2">
      <c r="A4032" s="79"/>
      <c r="B4032" s="79"/>
      <c r="C4032" s="79"/>
      <c r="D4032" s="79"/>
    </row>
    <row r="4033" spans="1:5" s="118" customFormat="1" x14ac:dyDescent="0.2">
      <c r="A4033" s="79"/>
      <c r="B4033" s="79"/>
      <c r="C4033" s="79"/>
      <c r="D4033" s="79"/>
    </row>
    <row r="4034" spans="1:5" x14ac:dyDescent="0.2">
      <c r="A4034" s="79" t="s">
        <v>3673</v>
      </c>
      <c r="B4034" s="79" t="s">
        <v>3674</v>
      </c>
      <c r="C4034" s="79">
        <v>0</v>
      </c>
      <c r="D4034" s="79">
        <v>100</v>
      </c>
      <c r="E4034" s="88"/>
    </row>
    <row r="4035" spans="1:5" x14ac:dyDescent="0.2">
      <c r="A4035" s="79" t="s">
        <v>3675</v>
      </c>
      <c r="B4035" s="79" t="s">
        <v>3676</v>
      </c>
      <c r="C4035" s="79">
        <v>0</v>
      </c>
      <c r="D4035" s="79">
        <v>100</v>
      </c>
      <c r="E4035" s="88"/>
    </row>
    <row r="4036" spans="1:5" x14ac:dyDescent="0.2">
      <c r="A4036" s="79" t="s">
        <v>10042</v>
      </c>
      <c r="B4036" s="79" t="s">
        <v>10043</v>
      </c>
      <c r="C4036" s="79">
        <v>39</v>
      </c>
      <c r="D4036" s="79">
        <v>5</v>
      </c>
      <c r="E4036" s="88"/>
    </row>
    <row r="4037" spans="1:5" x14ac:dyDescent="0.2">
      <c r="A4037" s="79" t="s">
        <v>10044</v>
      </c>
      <c r="B4037" s="79" t="s">
        <v>10045</v>
      </c>
      <c r="C4037" s="79">
        <v>47</v>
      </c>
      <c r="D4037" s="79">
        <v>0</v>
      </c>
      <c r="E4037" s="88"/>
    </row>
    <row r="4038" spans="1:5" x14ac:dyDescent="0.2">
      <c r="A4038" s="79" t="s">
        <v>10046</v>
      </c>
      <c r="B4038" s="79" t="s">
        <v>10047</v>
      </c>
      <c r="C4038" s="79">
        <v>51</v>
      </c>
      <c r="D4038" s="79">
        <v>0</v>
      </c>
      <c r="E4038" s="88"/>
    </row>
    <row r="4039" spans="1:5" x14ac:dyDescent="0.2">
      <c r="A4039" s="79" t="s">
        <v>10048</v>
      </c>
      <c r="B4039" s="79" t="s">
        <v>10049</v>
      </c>
      <c r="C4039" s="79">
        <v>84</v>
      </c>
      <c r="D4039" s="79">
        <v>5</v>
      </c>
      <c r="E4039" s="88"/>
    </row>
    <row r="4040" spans="1:5" x14ac:dyDescent="0.2">
      <c r="A4040" s="79" t="s">
        <v>10050</v>
      </c>
      <c r="B4040" s="79" t="s">
        <v>10051</v>
      </c>
      <c r="C4040" s="79">
        <v>40</v>
      </c>
      <c r="D4040" s="79">
        <v>5</v>
      </c>
      <c r="E4040" s="88"/>
    </row>
    <row r="4041" spans="1:5" x14ac:dyDescent="0.2">
      <c r="A4041" s="79" t="s">
        <v>10052</v>
      </c>
      <c r="B4041" s="79" t="s">
        <v>10053</v>
      </c>
      <c r="C4041" s="79">
        <v>46</v>
      </c>
      <c r="D4041" s="79">
        <v>0</v>
      </c>
      <c r="E4041" s="88"/>
    </row>
    <row r="4042" spans="1:5" x14ac:dyDescent="0.2">
      <c r="A4042" s="79" t="s">
        <v>10054</v>
      </c>
      <c r="B4042" s="79" t="s">
        <v>10055</v>
      </c>
      <c r="C4042" s="79">
        <v>49</v>
      </c>
      <c r="D4042" s="79">
        <v>0</v>
      </c>
      <c r="E4042" s="88"/>
    </row>
    <row r="4043" spans="1:5" x14ac:dyDescent="0.2">
      <c r="A4043" s="79" t="s">
        <v>10056</v>
      </c>
      <c r="B4043" s="79" t="s">
        <v>10057</v>
      </c>
      <c r="C4043" s="79">
        <v>2</v>
      </c>
      <c r="D4043" s="79">
        <v>5</v>
      </c>
      <c r="E4043" s="88"/>
    </row>
    <row r="4044" spans="1:5" x14ac:dyDescent="0.2">
      <c r="A4044" s="79" t="s">
        <v>14787</v>
      </c>
      <c r="B4044" s="79" t="s">
        <v>14788</v>
      </c>
      <c r="C4044" s="79">
        <v>126</v>
      </c>
      <c r="D4044" s="79">
        <v>0</v>
      </c>
      <c r="E4044" s="88"/>
    </row>
    <row r="4045" spans="1:5" x14ac:dyDescent="0.2">
      <c r="A4045" s="79" t="s">
        <v>14789</v>
      </c>
      <c r="B4045" s="79" t="s">
        <v>14790</v>
      </c>
      <c r="C4045" s="79">
        <v>34</v>
      </c>
      <c r="D4045" s="79">
        <v>0</v>
      </c>
      <c r="E4045" s="88"/>
    </row>
    <row r="4046" spans="1:5" x14ac:dyDescent="0.2">
      <c r="A4046" s="79" t="s">
        <v>10058</v>
      </c>
      <c r="B4046" s="79" t="s">
        <v>10059</v>
      </c>
      <c r="C4046" s="79">
        <v>19</v>
      </c>
      <c r="D4046" s="79">
        <v>5</v>
      </c>
      <c r="E4046" s="88"/>
    </row>
    <row r="4047" spans="1:5" x14ac:dyDescent="0.2">
      <c r="A4047" s="79" t="s">
        <v>10060</v>
      </c>
      <c r="B4047" s="79" t="s">
        <v>10061</v>
      </c>
      <c r="C4047" s="79">
        <v>29</v>
      </c>
      <c r="D4047" s="79">
        <v>0</v>
      </c>
      <c r="E4047" s="88"/>
    </row>
    <row r="4048" spans="1:5" x14ac:dyDescent="0.2">
      <c r="A4048" s="79" t="s">
        <v>10062</v>
      </c>
      <c r="B4048" s="79" t="s">
        <v>10063</v>
      </c>
      <c r="C4048" s="79">
        <v>22</v>
      </c>
      <c r="D4048" s="79">
        <v>0</v>
      </c>
      <c r="E4048" s="88"/>
    </row>
    <row r="4049" spans="1:5" x14ac:dyDescent="0.2">
      <c r="A4049" s="79" t="s">
        <v>10064</v>
      </c>
      <c r="B4049" s="79" t="s">
        <v>10065</v>
      </c>
      <c r="C4049" s="79">
        <v>29</v>
      </c>
      <c r="D4049" s="79">
        <v>5</v>
      </c>
      <c r="E4049" s="88"/>
    </row>
    <row r="4050" spans="1:5" x14ac:dyDescent="0.2">
      <c r="A4050" s="79" t="s">
        <v>10066</v>
      </c>
      <c r="B4050" s="79" t="s">
        <v>10067</v>
      </c>
      <c r="C4050" s="79">
        <v>28</v>
      </c>
      <c r="D4050" s="79">
        <v>5</v>
      </c>
      <c r="E4050" s="88"/>
    </row>
    <row r="4051" spans="1:5" x14ac:dyDescent="0.2">
      <c r="A4051" s="79" t="s">
        <v>3679</v>
      </c>
      <c r="B4051" s="79" t="s">
        <v>3680</v>
      </c>
      <c r="C4051" s="79">
        <v>0</v>
      </c>
      <c r="D4051" s="79">
        <v>2</v>
      </c>
      <c r="E4051" s="88"/>
    </row>
    <row r="4052" spans="1:5" x14ac:dyDescent="0.2">
      <c r="A4052" s="79" t="s">
        <v>10068</v>
      </c>
      <c r="B4052" s="79" t="s">
        <v>10069</v>
      </c>
      <c r="C4052" s="79">
        <v>2</v>
      </c>
      <c r="D4052" s="79">
        <v>2</v>
      </c>
      <c r="E4052" s="88"/>
    </row>
    <row r="4053" spans="1:5" x14ac:dyDescent="0.2">
      <c r="A4053" s="79" t="s">
        <v>10070</v>
      </c>
      <c r="B4053" s="79" t="s">
        <v>10071</v>
      </c>
      <c r="C4053" s="79">
        <v>3</v>
      </c>
      <c r="D4053" s="79">
        <v>5</v>
      </c>
      <c r="E4053" s="88"/>
    </row>
    <row r="4054" spans="1:5" x14ac:dyDescent="0.2">
      <c r="A4054" s="79" t="s">
        <v>10072</v>
      </c>
      <c r="B4054" s="79" t="s">
        <v>10073</v>
      </c>
      <c r="C4054" s="79">
        <v>17</v>
      </c>
      <c r="D4054" s="79">
        <v>0</v>
      </c>
      <c r="E4054" s="88"/>
    </row>
    <row r="4055" spans="1:5" x14ac:dyDescent="0.2">
      <c r="A4055" s="79" t="s">
        <v>10074</v>
      </c>
      <c r="B4055" s="79" t="s">
        <v>10075</v>
      </c>
      <c r="C4055" s="79">
        <v>17</v>
      </c>
      <c r="D4055" s="79">
        <v>0</v>
      </c>
      <c r="E4055" s="88"/>
    </row>
    <row r="4056" spans="1:5" x14ac:dyDescent="0.2">
      <c r="A4056" s="79" t="s">
        <v>10076</v>
      </c>
      <c r="B4056" s="79" t="s">
        <v>10077</v>
      </c>
      <c r="C4056" s="79">
        <v>8</v>
      </c>
      <c r="D4056" s="79">
        <v>5</v>
      </c>
      <c r="E4056" s="88"/>
    </row>
    <row r="4057" spans="1:5" x14ac:dyDescent="0.2">
      <c r="A4057" s="79" t="s">
        <v>3681</v>
      </c>
      <c r="B4057" s="79" t="s">
        <v>3682</v>
      </c>
      <c r="C4057" s="79">
        <v>0</v>
      </c>
      <c r="D4057" s="79">
        <v>2</v>
      </c>
      <c r="E4057" s="88"/>
    </row>
    <row r="4058" spans="1:5" x14ac:dyDescent="0.2">
      <c r="A4058" s="79" t="s">
        <v>10078</v>
      </c>
      <c r="B4058" s="79" t="s">
        <v>10079</v>
      </c>
      <c r="C4058" s="79">
        <v>0</v>
      </c>
      <c r="D4058" s="79">
        <v>1</v>
      </c>
      <c r="E4058" s="88"/>
    </row>
    <row r="4059" spans="1:5" x14ac:dyDescent="0.2">
      <c r="A4059" s="79" t="s">
        <v>10080</v>
      </c>
      <c r="B4059" s="79" t="s">
        <v>10081</v>
      </c>
      <c r="C4059" s="79">
        <v>9</v>
      </c>
      <c r="D4059" s="79">
        <v>0</v>
      </c>
      <c r="E4059" s="88"/>
    </row>
    <row r="4060" spans="1:5" x14ac:dyDescent="0.2">
      <c r="A4060" s="79" t="s">
        <v>10082</v>
      </c>
      <c r="B4060" s="79" t="s">
        <v>10083</v>
      </c>
      <c r="C4060" s="79">
        <v>11</v>
      </c>
      <c r="D4060" s="79">
        <v>0</v>
      </c>
      <c r="E4060" s="88"/>
    </row>
    <row r="4061" spans="1:5" x14ac:dyDescent="0.2">
      <c r="A4061" s="79" t="s">
        <v>10084</v>
      </c>
      <c r="B4061" s="79" t="s">
        <v>10085</v>
      </c>
      <c r="C4061" s="79">
        <v>5</v>
      </c>
      <c r="D4061" s="79">
        <v>1</v>
      </c>
      <c r="E4061" s="88"/>
    </row>
    <row r="4062" spans="1:5" x14ac:dyDescent="0.2">
      <c r="A4062" s="79" t="s">
        <v>10086</v>
      </c>
      <c r="B4062" s="79" t="s">
        <v>10087</v>
      </c>
      <c r="C4062" s="79">
        <v>1</v>
      </c>
      <c r="D4062" s="79">
        <v>1</v>
      </c>
      <c r="E4062" s="88"/>
    </row>
    <row r="4063" spans="1:5" x14ac:dyDescent="0.2">
      <c r="A4063" s="79" t="s">
        <v>10088</v>
      </c>
      <c r="B4063" s="79" t="s">
        <v>10089</v>
      </c>
      <c r="C4063" s="79">
        <v>0</v>
      </c>
      <c r="D4063" s="79">
        <v>5</v>
      </c>
      <c r="E4063" s="88"/>
    </row>
    <row r="4064" spans="1:5" x14ac:dyDescent="0.2">
      <c r="A4064" s="79" t="s">
        <v>14637</v>
      </c>
      <c r="B4064" s="79" t="s">
        <v>14638</v>
      </c>
      <c r="C4064" s="79">
        <v>81</v>
      </c>
      <c r="D4064" s="79">
        <v>0</v>
      </c>
      <c r="E4064" s="88"/>
    </row>
    <row r="4065" spans="1:5" x14ac:dyDescent="0.2">
      <c r="A4065" s="79" t="s">
        <v>14639</v>
      </c>
      <c r="B4065" s="79" t="s">
        <v>14640</v>
      </c>
      <c r="C4065" s="79">
        <v>2</v>
      </c>
      <c r="D4065" s="79">
        <v>0</v>
      </c>
      <c r="E4065" s="88"/>
    </row>
    <row r="4066" spans="1:5" x14ac:dyDescent="0.2">
      <c r="A4066" s="79" t="s">
        <v>14641</v>
      </c>
      <c r="B4066" s="79" t="s">
        <v>14642</v>
      </c>
      <c r="C4066" s="79">
        <v>30</v>
      </c>
      <c r="D4066" s="79">
        <v>0</v>
      </c>
      <c r="E4066" s="88"/>
    </row>
    <row r="4067" spans="1:5" x14ac:dyDescent="0.2">
      <c r="A4067" s="79" t="s">
        <v>14643</v>
      </c>
      <c r="B4067" s="79" t="s">
        <v>14644</v>
      </c>
      <c r="C4067" s="79">
        <v>18</v>
      </c>
      <c r="D4067" s="79">
        <v>0</v>
      </c>
      <c r="E4067" s="88"/>
    </row>
    <row r="4068" spans="1:5" x14ac:dyDescent="0.2">
      <c r="A4068" s="79" t="s">
        <v>14645</v>
      </c>
      <c r="B4068" s="79" t="s">
        <v>14646</v>
      </c>
      <c r="C4068" s="79">
        <v>0</v>
      </c>
      <c r="D4068" s="79">
        <v>0</v>
      </c>
      <c r="E4068" s="88"/>
    </row>
    <row r="4069" spans="1:5" x14ac:dyDescent="0.2">
      <c r="A4069" s="79" t="s">
        <v>14647</v>
      </c>
      <c r="B4069" s="79" t="s">
        <v>14648</v>
      </c>
      <c r="C4069" s="79">
        <v>2</v>
      </c>
      <c r="D4069" s="79">
        <v>0</v>
      </c>
      <c r="E4069" s="88"/>
    </row>
    <row r="4070" spans="1:5" x14ac:dyDescent="0.2">
      <c r="A4070" s="79" t="s">
        <v>14649</v>
      </c>
      <c r="B4070" s="79" t="s">
        <v>14650</v>
      </c>
      <c r="C4070" s="79">
        <v>2</v>
      </c>
      <c r="D4070" s="79">
        <v>0</v>
      </c>
      <c r="E4070" s="88"/>
    </row>
    <row r="4071" spans="1:5" x14ac:dyDescent="0.2">
      <c r="A4071" s="79" t="s">
        <v>14651</v>
      </c>
      <c r="B4071" s="79" t="s">
        <v>14652</v>
      </c>
      <c r="C4071" s="79">
        <v>128</v>
      </c>
      <c r="D4071" s="79">
        <v>0</v>
      </c>
      <c r="E4071" s="88"/>
    </row>
    <row r="4072" spans="1:5" x14ac:dyDescent="0.2">
      <c r="A4072" s="79" t="s">
        <v>14653</v>
      </c>
      <c r="B4072" s="79" t="s">
        <v>14654</v>
      </c>
      <c r="C4072" s="79">
        <v>11</v>
      </c>
      <c r="D4072" s="79">
        <v>0</v>
      </c>
      <c r="E4072" s="88"/>
    </row>
    <row r="4073" spans="1:5" x14ac:dyDescent="0.2">
      <c r="A4073" s="79" t="s">
        <v>10090</v>
      </c>
      <c r="B4073" s="79" t="s">
        <v>10091</v>
      </c>
      <c r="C4073" s="79">
        <v>214</v>
      </c>
      <c r="D4073" s="79">
        <v>0</v>
      </c>
      <c r="E4073" s="88"/>
    </row>
    <row r="4074" spans="1:5" x14ac:dyDescent="0.2">
      <c r="A4074" s="79" t="s">
        <v>10092</v>
      </c>
      <c r="B4074" s="79" t="s">
        <v>10093</v>
      </c>
      <c r="C4074" s="79">
        <v>209</v>
      </c>
      <c r="D4074" s="79">
        <v>0</v>
      </c>
      <c r="E4074" s="88"/>
    </row>
    <row r="4075" spans="1:5" x14ac:dyDescent="0.2">
      <c r="A4075" s="79" t="s">
        <v>10094</v>
      </c>
      <c r="B4075" s="79" t="s">
        <v>10095</v>
      </c>
      <c r="C4075" s="79">
        <v>39</v>
      </c>
      <c r="D4075" s="79">
        <v>0</v>
      </c>
      <c r="E4075" s="88"/>
    </row>
    <row r="4076" spans="1:5" x14ac:dyDescent="0.2">
      <c r="A4076" s="79" t="s">
        <v>10096</v>
      </c>
      <c r="B4076" s="79" t="s">
        <v>10097</v>
      </c>
      <c r="C4076" s="79">
        <v>60</v>
      </c>
      <c r="D4076" s="79">
        <v>0</v>
      </c>
      <c r="E4076" s="88"/>
    </row>
    <row r="4077" spans="1:5" x14ac:dyDescent="0.2">
      <c r="A4077" s="79" t="s">
        <v>10098</v>
      </c>
      <c r="B4077" s="79" t="s">
        <v>10099</v>
      </c>
      <c r="C4077" s="79">
        <v>62</v>
      </c>
      <c r="D4077" s="79">
        <v>0</v>
      </c>
      <c r="E4077" s="88"/>
    </row>
    <row r="4078" spans="1:5" x14ac:dyDescent="0.2">
      <c r="A4078" s="79" t="s">
        <v>10100</v>
      </c>
      <c r="B4078" s="79" t="s">
        <v>10101</v>
      </c>
      <c r="C4078" s="79">
        <v>20</v>
      </c>
      <c r="D4078" s="79">
        <v>0</v>
      </c>
      <c r="E4078" s="88"/>
    </row>
    <row r="4079" spans="1:5" x14ac:dyDescent="0.2">
      <c r="A4079" s="79" t="s">
        <v>10102</v>
      </c>
      <c r="B4079" s="79" t="s">
        <v>10103</v>
      </c>
      <c r="C4079" s="79">
        <v>49</v>
      </c>
      <c r="D4079" s="79">
        <v>0</v>
      </c>
      <c r="E4079" s="88"/>
    </row>
    <row r="4080" spans="1:5" x14ac:dyDescent="0.2">
      <c r="A4080" s="79" t="s">
        <v>14791</v>
      </c>
      <c r="B4080" s="79" t="s">
        <v>14792</v>
      </c>
      <c r="C4080" s="79">
        <v>16</v>
      </c>
      <c r="D4080" s="79">
        <v>0</v>
      </c>
      <c r="E4080" s="88"/>
    </row>
    <row r="4081" spans="1:5" x14ac:dyDescent="0.2">
      <c r="A4081" s="79" t="s">
        <v>14793</v>
      </c>
      <c r="B4081" s="79" t="s">
        <v>14794</v>
      </c>
      <c r="C4081" s="79">
        <v>13</v>
      </c>
      <c r="D4081" s="79">
        <v>0</v>
      </c>
      <c r="E4081" s="88"/>
    </row>
    <row r="4082" spans="1:5" x14ac:dyDescent="0.2">
      <c r="A4082" s="79" t="s">
        <v>14795</v>
      </c>
      <c r="B4082" s="79" t="s">
        <v>14796</v>
      </c>
      <c r="C4082" s="79">
        <v>18</v>
      </c>
      <c r="D4082" s="79">
        <v>0</v>
      </c>
      <c r="E4082" s="88"/>
    </row>
    <row r="4083" spans="1:5" x14ac:dyDescent="0.2">
      <c r="A4083" s="79" t="s">
        <v>14797</v>
      </c>
      <c r="B4083" s="79" t="s">
        <v>14798</v>
      </c>
      <c r="C4083" s="79">
        <v>20</v>
      </c>
      <c r="D4083" s="79">
        <v>0</v>
      </c>
      <c r="E4083" s="88"/>
    </row>
    <row r="4084" spans="1:5" x14ac:dyDescent="0.2">
      <c r="A4084" s="79" t="s">
        <v>14799</v>
      </c>
      <c r="B4084" s="79" t="s">
        <v>14800</v>
      </c>
      <c r="C4084" s="79">
        <v>26</v>
      </c>
      <c r="D4084" s="79">
        <v>0</v>
      </c>
      <c r="E4084" s="88"/>
    </row>
    <row r="4085" spans="1:5" x14ac:dyDescent="0.2">
      <c r="A4085" s="79" t="s">
        <v>14801</v>
      </c>
      <c r="B4085" s="79" t="s">
        <v>14802</v>
      </c>
      <c r="C4085" s="79">
        <v>17</v>
      </c>
      <c r="D4085" s="79">
        <v>0</v>
      </c>
      <c r="E4085" s="88"/>
    </row>
    <row r="4086" spans="1:5" x14ac:dyDescent="0.2">
      <c r="A4086" s="79" t="s">
        <v>10104</v>
      </c>
      <c r="B4086" s="79" t="s">
        <v>10105</v>
      </c>
      <c r="C4086" s="79">
        <v>0</v>
      </c>
      <c r="D4086" s="79">
        <v>0</v>
      </c>
      <c r="E4086" s="88"/>
    </row>
    <row r="4087" spans="1:5" x14ac:dyDescent="0.2">
      <c r="A4087" s="79" t="s">
        <v>10106</v>
      </c>
      <c r="B4087" s="79" t="s">
        <v>10107</v>
      </c>
      <c r="C4087" s="79">
        <v>33</v>
      </c>
      <c r="D4087" s="79">
        <v>0</v>
      </c>
      <c r="E4087" s="88"/>
    </row>
    <row r="4088" spans="1:5" x14ac:dyDescent="0.2">
      <c r="A4088" s="79" t="s">
        <v>10108</v>
      </c>
      <c r="B4088" s="79" t="s">
        <v>10109</v>
      </c>
      <c r="C4088" s="79">
        <v>27</v>
      </c>
      <c r="D4088" s="79">
        <v>0</v>
      </c>
      <c r="E4088" s="88"/>
    </row>
    <row r="4089" spans="1:5" x14ac:dyDescent="0.2">
      <c r="A4089" s="79" t="s">
        <v>3713</v>
      </c>
      <c r="B4089" s="79" t="s">
        <v>3714</v>
      </c>
      <c r="C4089" s="79">
        <v>0</v>
      </c>
      <c r="D4089" s="79">
        <v>1</v>
      </c>
      <c r="E4089" s="88"/>
    </row>
    <row r="4090" spans="1:5" x14ac:dyDescent="0.2">
      <c r="A4090" s="79" t="s">
        <v>3715</v>
      </c>
      <c r="B4090" s="79" t="s">
        <v>3716</v>
      </c>
      <c r="C4090" s="79">
        <v>0</v>
      </c>
      <c r="D4090" s="79">
        <v>0</v>
      </c>
      <c r="E4090" s="88"/>
    </row>
    <row r="4091" spans="1:5" x14ac:dyDescent="0.2">
      <c r="A4091" s="79" t="s">
        <v>3717</v>
      </c>
      <c r="B4091" s="79" t="s">
        <v>3718</v>
      </c>
      <c r="C4091" s="79">
        <v>0</v>
      </c>
      <c r="D4091" s="79">
        <v>0</v>
      </c>
      <c r="E4091" s="88"/>
    </row>
    <row r="4092" spans="1:5" x14ac:dyDescent="0.2">
      <c r="A4092" s="79" t="s">
        <v>3719</v>
      </c>
      <c r="B4092" s="79" t="s">
        <v>3720</v>
      </c>
      <c r="C4092" s="79">
        <v>0</v>
      </c>
      <c r="D4092" s="79">
        <v>0</v>
      </c>
      <c r="E4092" s="88"/>
    </row>
    <row r="4093" spans="1:5" x14ac:dyDescent="0.2">
      <c r="A4093" s="79" t="s">
        <v>10110</v>
      </c>
      <c r="B4093" s="79" t="s">
        <v>10111</v>
      </c>
      <c r="C4093" s="79">
        <v>43</v>
      </c>
      <c r="D4093" s="79">
        <v>0</v>
      </c>
      <c r="E4093" s="88"/>
    </row>
    <row r="4094" spans="1:5" x14ac:dyDescent="0.2">
      <c r="A4094" s="79" t="s">
        <v>10112</v>
      </c>
      <c r="B4094" s="79" t="s">
        <v>10113</v>
      </c>
      <c r="C4094" s="79">
        <v>0</v>
      </c>
      <c r="D4094" s="79">
        <v>0</v>
      </c>
      <c r="E4094" s="88"/>
    </row>
    <row r="4095" spans="1:5" x14ac:dyDescent="0.2">
      <c r="A4095" s="79" t="s">
        <v>10114</v>
      </c>
      <c r="B4095" s="79" t="s">
        <v>10115</v>
      </c>
      <c r="C4095" s="79">
        <v>0</v>
      </c>
      <c r="D4095" s="79">
        <v>0</v>
      </c>
      <c r="E4095" s="88"/>
    </row>
    <row r="4096" spans="1:5" x14ac:dyDescent="0.2">
      <c r="A4096" s="79" t="s">
        <v>10116</v>
      </c>
      <c r="B4096" s="79" t="s">
        <v>10117</v>
      </c>
      <c r="C4096" s="79">
        <v>55</v>
      </c>
      <c r="D4096" s="79">
        <v>0</v>
      </c>
      <c r="E4096" s="88"/>
    </row>
    <row r="4097" spans="1:5" x14ac:dyDescent="0.2">
      <c r="A4097" s="79" t="s">
        <v>10118</v>
      </c>
      <c r="B4097" s="79" t="s">
        <v>10119</v>
      </c>
      <c r="C4097" s="79">
        <v>13</v>
      </c>
      <c r="D4097" s="79">
        <v>0</v>
      </c>
      <c r="E4097" s="88"/>
    </row>
    <row r="4098" spans="1:5" x14ac:dyDescent="0.2">
      <c r="A4098" s="79" t="s">
        <v>10120</v>
      </c>
      <c r="B4098" s="79" t="s">
        <v>10121</v>
      </c>
      <c r="C4098" s="79">
        <v>14</v>
      </c>
      <c r="D4098" s="79">
        <v>0</v>
      </c>
      <c r="E4098" s="88"/>
    </row>
    <row r="4099" spans="1:5" x14ac:dyDescent="0.2">
      <c r="A4099" s="79" t="s">
        <v>10122</v>
      </c>
      <c r="B4099" s="79" t="s">
        <v>10123</v>
      </c>
      <c r="C4099" s="79">
        <v>3</v>
      </c>
      <c r="D4099" s="79">
        <v>0</v>
      </c>
      <c r="E4099" s="88"/>
    </row>
    <row r="4100" spans="1:5" x14ac:dyDescent="0.2">
      <c r="A4100" s="79" t="s">
        <v>10124</v>
      </c>
      <c r="B4100" s="79" t="s">
        <v>10125</v>
      </c>
      <c r="C4100" s="79">
        <v>24</v>
      </c>
      <c r="D4100" s="79">
        <v>0</v>
      </c>
      <c r="E4100" s="88"/>
    </row>
    <row r="4101" spans="1:5" x14ac:dyDescent="0.2">
      <c r="A4101" s="79" t="s">
        <v>10126</v>
      </c>
      <c r="B4101" s="79" t="s">
        <v>10127</v>
      </c>
      <c r="C4101" s="79">
        <v>0</v>
      </c>
      <c r="D4101" s="79">
        <v>0</v>
      </c>
      <c r="E4101" s="88"/>
    </row>
    <row r="4102" spans="1:5" x14ac:dyDescent="0.2">
      <c r="A4102" s="79" t="s">
        <v>10128</v>
      </c>
      <c r="B4102" s="79" t="s">
        <v>10129</v>
      </c>
      <c r="C4102" s="79">
        <v>11</v>
      </c>
      <c r="D4102" s="79">
        <v>0</v>
      </c>
      <c r="E4102" s="88"/>
    </row>
    <row r="4103" spans="1:5" x14ac:dyDescent="0.2">
      <c r="A4103" s="79" t="s">
        <v>10130</v>
      </c>
      <c r="B4103" s="79" t="s">
        <v>10131</v>
      </c>
      <c r="C4103" s="79">
        <v>5</v>
      </c>
      <c r="D4103" s="79">
        <v>0</v>
      </c>
      <c r="E4103" s="88"/>
    </row>
    <row r="4104" spans="1:5" x14ac:dyDescent="0.2">
      <c r="A4104" s="79" t="s">
        <v>10132</v>
      </c>
      <c r="B4104" s="79" t="s">
        <v>10133</v>
      </c>
      <c r="C4104" s="79">
        <v>28</v>
      </c>
      <c r="D4104" s="79">
        <v>0</v>
      </c>
      <c r="E4104" s="88"/>
    </row>
    <row r="4105" spans="1:5" x14ac:dyDescent="0.2">
      <c r="A4105" s="79" t="s">
        <v>10134</v>
      </c>
      <c r="B4105" s="79" t="s">
        <v>10135</v>
      </c>
      <c r="C4105" s="79">
        <v>26</v>
      </c>
      <c r="D4105" s="79">
        <v>0</v>
      </c>
      <c r="E4105" s="88"/>
    </row>
    <row r="4106" spans="1:5" x14ac:dyDescent="0.2">
      <c r="A4106" s="79" t="s">
        <v>10136</v>
      </c>
      <c r="B4106" s="79" t="s">
        <v>10137</v>
      </c>
      <c r="C4106" s="79">
        <v>15</v>
      </c>
      <c r="D4106" s="79">
        <v>0</v>
      </c>
      <c r="E4106" s="88"/>
    </row>
    <row r="4107" spans="1:5" x14ac:dyDescent="0.2">
      <c r="A4107" s="79" t="s">
        <v>10138</v>
      </c>
      <c r="B4107" s="79" t="s">
        <v>10139</v>
      </c>
      <c r="C4107" s="79">
        <v>15</v>
      </c>
      <c r="D4107" s="79">
        <v>0</v>
      </c>
      <c r="E4107" s="88"/>
    </row>
    <row r="4108" spans="1:5" x14ac:dyDescent="0.2">
      <c r="A4108" s="79" t="s">
        <v>10140</v>
      </c>
      <c r="B4108" s="79" t="s">
        <v>10141</v>
      </c>
      <c r="C4108" s="79">
        <v>35</v>
      </c>
      <c r="D4108" s="79">
        <v>0</v>
      </c>
      <c r="E4108" s="88"/>
    </row>
    <row r="4109" spans="1:5" x14ac:dyDescent="0.2">
      <c r="A4109" s="79" t="s">
        <v>10142</v>
      </c>
      <c r="B4109" s="79" t="s">
        <v>10143</v>
      </c>
      <c r="C4109" s="79">
        <v>12</v>
      </c>
      <c r="D4109" s="79">
        <v>0</v>
      </c>
      <c r="E4109" s="88"/>
    </row>
    <row r="4110" spans="1:5" x14ac:dyDescent="0.2">
      <c r="A4110" s="79" t="s">
        <v>10144</v>
      </c>
      <c r="B4110" s="79" t="s">
        <v>10145</v>
      </c>
      <c r="C4110" s="79">
        <v>25</v>
      </c>
      <c r="D4110" s="79">
        <v>0</v>
      </c>
      <c r="E4110" s="88"/>
    </row>
    <row r="4111" spans="1:5" x14ac:dyDescent="0.2">
      <c r="A4111" s="79" t="s">
        <v>14985</v>
      </c>
      <c r="B4111" s="79" t="s">
        <v>14986</v>
      </c>
      <c r="C4111" s="79">
        <v>204</v>
      </c>
      <c r="D4111" s="79">
        <v>0</v>
      </c>
      <c r="E4111" s="88"/>
    </row>
    <row r="4112" spans="1:5" x14ac:dyDescent="0.2">
      <c r="A4112" s="79" t="s">
        <v>3736</v>
      </c>
      <c r="B4112" s="79" t="s">
        <v>3737</v>
      </c>
      <c r="C4112" s="79">
        <v>90</v>
      </c>
      <c r="D4112" s="79">
        <v>5</v>
      </c>
      <c r="E4112" s="88"/>
    </row>
    <row r="4113" spans="1:5" x14ac:dyDescent="0.2">
      <c r="A4113" s="79" t="s">
        <v>3738</v>
      </c>
      <c r="B4113" s="79" t="s">
        <v>3739</v>
      </c>
      <c r="C4113" s="79">
        <v>190</v>
      </c>
      <c r="D4113" s="79">
        <v>5</v>
      </c>
      <c r="E4113" s="88"/>
    </row>
    <row r="4114" spans="1:5" x14ac:dyDescent="0.2">
      <c r="A4114" s="79" t="s">
        <v>10146</v>
      </c>
      <c r="B4114" s="79" t="s">
        <v>10147</v>
      </c>
      <c r="C4114" s="79">
        <v>5</v>
      </c>
      <c r="D4114" s="79">
        <v>0</v>
      </c>
      <c r="E4114" s="88"/>
    </row>
    <row r="4115" spans="1:5" x14ac:dyDescent="0.2">
      <c r="A4115" s="79" t="s">
        <v>3740</v>
      </c>
      <c r="B4115" s="79" t="s">
        <v>3741</v>
      </c>
      <c r="C4115" s="79">
        <v>220</v>
      </c>
      <c r="D4115" s="79">
        <v>5</v>
      </c>
      <c r="E4115" s="88"/>
    </row>
    <row r="4116" spans="1:5" x14ac:dyDescent="0.2">
      <c r="A4116" s="79" t="s">
        <v>10148</v>
      </c>
      <c r="B4116" s="79" t="s">
        <v>10149</v>
      </c>
      <c r="C4116" s="79">
        <v>0</v>
      </c>
      <c r="D4116" s="79">
        <v>0</v>
      </c>
      <c r="E4116" s="88"/>
    </row>
    <row r="4117" spans="1:5" x14ac:dyDescent="0.2">
      <c r="A4117" s="79" t="s">
        <v>10150</v>
      </c>
      <c r="B4117" s="79" t="s">
        <v>10151</v>
      </c>
      <c r="C4117" s="79">
        <v>0</v>
      </c>
      <c r="D4117" s="79">
        <v>0</v>
      </c>
      <c r="E4117" s="88"/>
    </row>
    <row r="4118" spans="1:5" x14ac:dyDescent="0.2">
      <c r="A4118" s="79" t="s">
        <v>3742</v>
      </c>
      <c r="B4118" s="79" t="s">
        <v>3743</v>
      </c>
      <c r="C4118" s="79">
        <v>192</v>
      </c>
      <c r="D4118" s="79">
        <v>5</v>
      </c>
      <c r="E4118" s="88"/>
    </row>
    <row r="4119" spans="1:5" x14ac:dyDescent="0.2">
      <c r="A4119" s="79" t="s">
        <v>10152</v>
      </c>
      <c r="B4119" s="79" t="s">
        <v>10153</v>
      </c>
      <c r="C4119" s="79">
        <v>12</v>
      </c>
      <c r="D4119" s="79">
        <v>0</v>
      </c>
      <c r="E4119" s="88"/>
    </row>
    <row r="4120" spans="1:5" x14ac:dyDescent="0.2">
      <c r="A4120" s="79" t="s">
        <v>10154</v>
      </c>
      <c r="B4120" s="79" t="s">
        <v>10155</v>
      </c>
      <c r="C4120" s="79">
        <v>39</v>
      </c>
      <c r="D4120" s="79">
        <v>0</v>
      </c>
      <c r="E4120" s="88"/>
    </row>
    <row r="4121" spans="1:5" x14ac:dyDescent="0.2">
      <c r="A4121" s="79" t="s">
        <v>3744</v>
      </c>
      <c r="B4121" s="79" t="s">
        <v>3745</v>
      </c>
      <c r="C4121" s="79">
        <v>450</v>
      </c>
      <c r="D4121" s="79">
        <v>5</v>
      </c>
      <c r="E4121" s="88"/>
    </row>
    <row r="4122" spans="1:5" x14ac:dyDescent="0.2">
      <c r="A4122" s="79" t="s">
        <v>10156</v>
      </c>
      <c r="B4122" s="79" t="s">
        <v>10157</v>
      </c>
      <c r="C4122" s="79">
        <v>25</v>
      </c>
      <c r="D4122" s="79">
        <v>0</v>
      </c>
      <c r="E4122" s="88"/>
    </row>
    <row r="4123" spans="1:5" x14ac:dyDescent="0.2">
      <c r="A4123" s="79" t="s">
        <v>10158</v>
      </c>
      <c r="B4123" s="79" t="s">
        <v>10159</v>
      </c>
      <c r="C4123" s="79">
        <v>0</v>
      </c>
      <c r="D4123" s="79">
        <v>0</v>
      </c>
      <c r="E4123" s="88"/>
    </row>
    <row r="4124" spans="1:5" x14ac:dyDescent="0.2">
      <c r="A4124" s="79" t="s">
        <v>3746</v>
      </c>
      <c r="B4124" s="79" t="s">
        <v>3747</v>
      </c>
      <c r="C4124" s="79">
        <v>249</v>
      </c>
      <c r="D4124" s="79">
        <v>5</v>
      </c>
      <c r="E4124" s="88"/>
    </row>
    <row r="4125" spans="1:5" x14ac:dyDescent="0.2">
      <c r="A4125" s="79" t="s">
        <v>10160</v>
      </c>
      <c r="B4125" s="79" t="s">
        <v>10161</v>
      </c>
      <c r="C4125" s="79">
        <v>9</v>
      </c>
      <c r="D4125" s="79">
        <v>0</v>
      </c>
      <c r="E4125" s="88"/>
    </row>
    <row r="4126" spans="1:5" x14ac:dyDescent="0.2">
      <c r="A4126" s="79" t="s">
        <v>10162</v>
      </c>
      <c r="B4126" s="79" t="s">
        <v>10163</v>
      </c>
      <c r="C4126" s="79">
        <v>43</v>
      </c>
      <c r="D4126" s="79">
        <v>0</v>
      </c>
      <c r="E4126" s="88"/>
    </row>
    <row r="4127" spans="1:5" x14ac:dyDescent="0.2">
      <c r="A4127" s="79" t="s">
        <v>3748</v>
      </c>
      <c r="B4127" s="79" t="s">
        <v>3749</v>
      </c>
      <c r="C4127" s="79">
        <v>247</v>
      </c>
      <c r="D4127" s="79">
        <v>10</v>
      </c>
      <c r="E4127" s="88"/>
    </row>
    <row r="4128" spans="1:5" x14ac:dyDescent="0.2">
      <c r="A4128" s="79" t="s">
        <v>3750</v>
      </c>
      <c r="B4128" s="79" t="s">
        <v>3751</v>
      </c>
      <c r="C4128" s="79">
        <v>119</v>
      </c>
      <c r="D4128" s="79">
        <v>10</v>
      </c>
      <c r="E4128" s="88"/>
    </row>
    <row r="4129" spans="1:5" x14ac:dyDescent="0.2">
      <c r="A4129" s="79" t="s">
        <v>3752</v>
      </c>
      <c r="B4129" s="79" t="s">
        <v>3753</v>
      </c>
      <c r="C4129" s="79">
        <v>59</v>
      </c>
      <c r="D4129" s="79">
        <v>10</v>
      </c>
      <c r="E4129" s="88"/>
    </row>
    <row r="4130" spans="1:5" x14ac:dyDescent="0.2">
      <c r="A4130" s="79" t="s">
        <v>3754</v>
      </c>
      <c r="B4130" s="79" t="s">
        <v>3755</v>
      </c>
      <c r="C4130" s="79">
        <v>0</v>
      </c>
      <c r="D4130" s="79">
        <v>10</v>
      </c>
      <c r="E4130" s="88"/>
    </row>
    <row r="4131" spans="1:5" x14ac:dyDescent="0.2">
      <c r="A4131" s="79" t="s">
        <v>3756</v>
      </c>
      <c r="B4131" s="79" t="s">
        <v>3757</v>
      </c>
      <c r="C4131" s="79">
        <v>301</v>
      </c>
      <c r="D4131" s="79">
        <v>10</v>
      </c>
      <c r="E4131" s="88"/>
    </row>
    <row r="4132" spans="1:5" x14ac:dyDescent="0.2">
      <c r="A4132" s="79" t="s">
        <v>3758</v>
      </c>
      <c r="B4132" s="79" t="s">
        <v>3759</v>
      </c>
      <c r="C4132" s="79">
        <v>113</v>
      </c>
      <c r="D4132" s="79">
        <v>20</v>
      </c>
      <c r="E4132" s="88"/>
    </row>
    <row r="4133" spans="1:5" x14ac:dyDescent="0.2">
      <c r="A4133" s="79" t="s">
        <v>3760</v>
      </c>
      <c r="B4133" s="79" t="s">
        <v>3761</v>
      </c>
      <c r="C4133" s="79">
        <v>53</v>
      </c>
      <c r="D4133" s="79">
        <v>1</v>
      </c>
      <c r="E4133" s="88"/>
    </row>
    <row r="4134" spans="1:5" x14ac:dyDescent="0.2">
      <c r="A4134" s="79" t="s">
        <v>3762</v>
      </c>
      <c r="B4134" s="79" t="s">
        <v>3763</v>
      </c>
      <c r="C4134" s="79">
        <v>204</v>
      </c>
      <c r="D4134" s="79">
        <v>5</v>
      </c>
      <c r="E4134" s="88"/>
    </row>
    <row r="4135" spans="1:5" x14ac:dyDescent="0.2">
      <c r="A4135" s="79" t="s">
        <v>3764</v>
      </c>
      <c r="B4135" s="79" t="s">
        <v>3765</v>
      </c>
      <c r="C4135" s="79">
        <v>146</v>
      </c>
      <c r="D4135" s="79">
        <v>5</v>
      </c>
      <c r="E4135" s="88"/>
    </row>
    <row r="4136" spans="1:5" x14ac:dyDescent="0.2">
      <c r="A4136" s="79" t="s">
        <v>3766</v>
      </c>
      <c r="B4136" s="79" t="s">
        <v>3767</v>
      </c>
      <c r="C4136" s="79">
        <v>335</v>
      </c>
      <c r="D4136" s="79">
        <v>5</v>
      </c>
      <c r="E4136" s="88"/>
    </row>
    <row r="4137" spans="1:5" x14ac:dyDescent="0.2">
      <c r="A4137" s="79" t="s">
        <v>3768</v>
      </c>
      <c r="B4137" s="79" t="s">
        <v>3769</v>
      </c>
      <c r="C4137" s="79">
        <v>114</v>
      </c>
      <c r="D4137" s="79">
        <v>5</v>
      </c>
      <c r="E4137" s="88"/>
    </row>
    <row r="4138" spans="1:5" x14ac:dyDescent="0.2">
      <c r="A4138" s="79" t="s">
        <v>3770</v>
      </c>
      <c r="B4138" s="79" t="s">
        <v>3771</v>
      </c>
      <c r="C4138" s="79">
        <v>100</v>
      </c>
      <c r="D4138" s="79">
        <v>5</v>
      </c>
      <c r="E4138" s="88"/>
    </row>
    <row r="4139" spans="1:5" x14ac:dyDescent="0.2">
      <c r="A4139" s="79" t="s">
        <v>3772</v>
      </c>
      <c r="B4139" s="79" t="s">
        <v>3773</v>
      </c>
      <c r="C4139" s="79">
        <v>114</v>
      </c>
      <c r="D4139" s="79">
        <v>5</v>
      </c>
      <c r="E4139" s="88"/>
    </row>
    <row r="4140" spans="1:5" x14ac:dyDescent="0.2">
      <c r="A4140" s="79" t="s">
        <v>3774</v>
      </c>
      <c r="B4140" s="79" t="s">
        <v>3775</v>
      </c>
      <c r="C4140" s="79">
        <v>0</v>
      </c>
      <c r="D4140" s="79">
        <v>20</v>
      </c>
      <c r="E4140" s="88"/>
    </row>
    <row r="4141" spans="1:5" x14ac:dyDescent="0.2">
      <c r="A4141" s="79" t="s">
        <v>3776</v>
      </c>
      <c r="B4141" s="79" t="s">
        <v>3777</v>
      </c>
      <c r="C4141" s="79">
        <v>0</v>
      </c>
      <c r="D4141" s="79">
        <v>50</v>
      </c>
      <c r="E4141" s="88"/>
    </row>
    <row r="4142" spans="1:5" x14ac:dyDescent="0.2">
      <c r="A4142" s="79" t="s">
        <v>3778</v>
      </c>
      <c r="B4142" s="79" t="s">
        <v>3779</v>
      </c>
      <c r="C4142" s="79">
        <v>1417</v>
      </c>
      <c r="D4142" s="79">
        <v>150</v>
      </c>
      <c r="E4142" s="88"/>
    </row>
    <row r="4143" spans="1:5" x14ac:dyDescent="0.2">
      <c r="A4143" s="79" t="s">
        <v>3780</v>
      </c>
      <c r="B4143" s="79" t="s">
        <v>3781</v>
      </c>
      <c r="C4143" s="79">
        <v>2000</v>
      </c>
      <c r="D4143" s="79">
        <v>100</v>
      </c>
      <c r="E4143" s="88"/>
    </row>
    <row r="4144" spans="1:5" x14ac:dyDescent="0.2">
      <c r="A4144" s="79" t="s">
        <v>3782</v>
      </c>
      <c r="B4144" s="79" t="s">
        <v>3783</v>
      </c>
      <c r="C4144" s="79">
        <v>2531</v>
      </c>
      <c r="D4144" s="79">
        <v>200</v>
      </c>
      <c r="E4144" s="88"/>
    </row>
    <row r="4145" spans="1:5" x14ac:dyDescent="0.2">
      <c r="A4145" s="79" t="s">
        <v>3784</v>
      </c>
      <c r="B4145" s="79" t="s">
        <v>3785</v>
      </c>
      <c r="C4145" s="79">
        <v>1300</v>
      </c>
      <c r="D4145" s="79">
        <v>200</v>
      </c>
      <c r="E4145" s="88"/>
    </row>
    <row r="4146" spans="1:5" x14ac:dyDescent="0.2">
      <c r="A4146" s="79" t="s">
        <v>3786</v>
      </c>
      <c r="B4146" s="79" t="s">
        <v>3787</v>
      </c>
      <c r="C4146" s="79">
        <v>0</v>
      </c>
      <c r="D4146" s="79">
        <v>100</v>
      </c>
      <c r="E4146" s="88"/>
    </row>
    <row r="4147" spans="1:5" x14ac:dyDescent="0.2">
      <c r="A4147" s="79" t="s">
        <v>3788</v>
      </c>
      <c r="B4147" s="79" t="s">
        <v>3789</v>
      </c>
      <c r="C4147" s="79">
        <v>0</v>
      </c>
      <c r="D4147" s="79">
        <v>100</v>
      </c>
      <c r="E4147" s="88"/>
    </row>
    <row r="4148" spans="1:5" x14ac:dyDescent="0.2">
      <c r="A4148" s="79" t="s">
        <v>3790</v>
      </c>
      <c r="B4148" s="79" t="s">
        <v>3791</v>
      </c>
      <c r="C4148" s="79">
        <v>750</v>
      </c>
      <c r="D4148" s="79">
        <v>200</v>
      </c>
      <c r="E4148" s="88"/>
    </row>
    <row r="4149" spans="1:5" x14ac:dyDescent="0.2">
      <c r="A4149" s="79" t="s">
        <v>3792</v>
      </c>
      <c r="B4149" s="79" t="s">
        <v>3793</v>
      </c>
      <c r="C4149" s="79">
        <v>1792</v>
      </c>
      <c r="D4149" s="79">
        <v>300</v>
      </c>
      <c r="E4149" s="88"/>
    </row>
    <row r="4150" spans="1:5" x14ac:dyDescent="0.2">
      <c r="A4150" s="79" t="s">
        <v>3794</v>
      </c>
      <c r="B4150" s="79" t="s">
        <v>3795</v>
      </c>
      <c r="C4150" s="79">
        <v>0</v>
      </c>
      <c r="D4150" s="79">
        <v>120</v>
      </c>
      <c r="E4150" s="88"/>
    </row>
    <row r="4151" spans="1:5" x14ac:dyDescent="0.2">
      <c r="A4151" s="79" t="s">
        <v>10164</v>
      </c>
      <c r="B4151" s="79" t="s">
        <v>10165</v>
      </c>
      <c r="C4151" s="79">
        <v>4</v>
      </c>
      <c r="D4151" s="79">
        <v>0</v>
      </c>
      <c r="E4151" s="88"/>
    </row>
    <row r="4152" spans="1:5" x14ac:dyDescent="0.2">
      <c r="A4152" s="79" t="s">
        <v>3796</v>
      </c>
      <c r="B4152" s="79" t="s">
        <v>3797</v>
      </c>
      <c r="C4152" s="79">
        <v>0</v>
      </c>
      <c r="D4152" s="79">
        <v>5</v>
      </c>
      <c r="E4152" s="88"/>
    </row>
    <row r="4153" spans="1:5" x14ac:dyDescent="0.2">
      <c r="A4153" s="79" t="s">
        <v>3798</v>
      </c>
      <c r="B4153" s="79" t="s">
        <v>3799</v>
      </c>
      <c r="C4153" s="79">
        <v>0</v>
      </c>
      <c r="D4153" s="79">
        <v>5</v>
      </c>
      <c r="E4153" s="88"/>
    </row>
    <row r="4154" spans="1:5" x14ac:dyDescent="0.2">
      <c r="A4154" s="79" t="s">
        <v>3800</v>
      </c>
      <c r="B4154" s="79" t="s">
        <v>3801</v>
      </c>
      <c r="C4154" s="79">
        <v>205</v>
      </c>
      <c r="D4154" s="79">
        <v>10</v>
      </c>
      <c r="E4154" s="88"/>
    </row>
    <row r="4155" spans="1:5" x14ac:dyDescent="0.2">
      <c r="A4155" s="79" t="s">
        <v>10166</v>
      </c>
      <c r="B4155" s="79" t="s">
        <v>10167</v>
      </c>
      <c r="C4155" s="79">
        <v>106</v>
      </c>
      <c r="D4155" s="79">
        <v>0</v>
      </c>
      <c r="E4155" s="88"/>
    </row>
    <row r="4156" spans="1:5" x14ac:dyDescent="0.2">
      <c r="A4156" s="79" t="s">
        <v>3802</v>
      </c>
      <c r="B4156" s="79" t="s">
        <v>3803</v>
      </c>
      <c r="C4156" s="79">
        <v>0</v>
      </c>
      <c r="D4156" s="79">
        <v>5</v>
      </c>
      <c r="E4156" s="88"/>
    </row>
    <row r="4157" spans="1:5" x14ac:dyDescent="0.2">
      <c r="A4157" s="79" t="s">
        <v>3804</v>
      </c>
      <c r="B4157" s="79" t="s">
        <v>3805</v>
      </c>
      <c r="C4157" s="79">
        <v>0</v>
      </c>
      <c r="D4157" s="79">
        <v>8</v>
      </c>
      <c r="E4157" s="88"/>
    </row>
    <row r="4158" spans="1:5" x14ac:dyDescent="0.2">
      <c r="A4158" s="79" t="s">
        <v>10168</v>
      </c>
      <c r="B4158" s="79" t="s">
        <v>10169</v>
      </c>
      <c r="C4158" s="79">
        <v>2</v>
      </c>
      <c r="D4158" s="79">
        <v>0</v>
      </c>
      <c r="E4158" s="88"/>
    </row>
    <row r="4159" spans="1:5" x14ac:dyDescent="0.2">
      <c r="A4159" s="79" t="s">
        <v>3806</v>
      </c>
      <c r="B4159" s="79" t="s">
        <v>3807</v>
      </c>
      <c r="C4159" s="79">
        <v>0</v>
      </c>
      <c r="D4159" s="79">
        <v>10</v>
      </c>
      <c r="E4159" s="88"/>
    </row>
    <row r="4160" spans="1:5" x14ac:dyDescent="0.2">
      <c r="A4160" s="79" t="s">
        <v>10170</v>
      </c>
      <c r="B4160" s="79" t="s">
        <v>10171</v>
      </c>
      <c r="C4160" s="79">
        <v>21</v>
      </c>
      <c r="D4160" s="79">
        <v>0</v>
      </c>
      <c r="E4160" s="88"/>
    </row>
    <row r="4161" spans="1:5" x14ac:dyDescent="0.2">
      <c r="A4161" s="79" t="s">
        <v>3808</v>
      </c>
      <c r="B4161" s="79" t="s">
        <v>3809</v>
      </c>
      <c r="C4161" s="79">
        <v>0</v>
      </c>
      <c r="D4161" s="79">
        <v>5</v>
      </c>
      <c r="E4161" s="88"/>
    </row>
    <row r="4162" spans="1:5" x14ac:dyDescent="0.2">
      <c r="A4162" s="79" t="s">
        <v>3810</v>
      </c>
      <c r="B4162" s="79" t="s">
        <v>3811</v>
      </c>
      <c r="C4162" s="79">
        <v>204</v>
      </c>
      <c r="D4162" s="79">
        <v>10</v>
      </c>
      <c r="E4162" s="88"/>
    </row>
    <row r="4163" spans="1:5" x14ac:dyDescent="0.2">
      <c r="A4163" s="79" t="s">
        <v>10172</v>
      </c>
      <c r="B4163" s="79" t="s">
        <v>10173</v>
      </c>
      <c r="C4163" s="79">
        <v>0</v>
      </c>
      <c r="D4163" s="79">
        <v>0</v>
      </c>
      <c r="E4163" s="88"/>
    </row>
    <row r="4164" spans="1:5" x14ac:dyDescent="0.2">
      <c r="A4164" s="79" t="s">
        <v>3812</v>
      </c>
      <c r="B4164" s="79" t="s">
        <v>3813</v>
      </c>
      <c r="C4164" s="79">
        <v>2000</v>
      </c>
      <c r="D4164" s="79">
        <v>300</v>
      </c>
      <c r="E4164" s="88"/>
    </row>
    <row r="4165" spans="1:5" x14ac:dyDescent="0.2">
      <c r="A4165" s="79" t="s">
        <v>3814</v>
      </c>
      <c r="B4165" s="79" t="s">
        <v>3815</v>
      </c>
      <c r="C4165" s="79">
        <v>460</v>
      </c>
      <c r="D4165" s="79">
        <v>200</v>
      </c>
      <c r="E4165" s="88"/>
    </row>
    <row r="4166" spans="1:5" x14ac:dyDescent="0.2">
      <c r="A4166" s="79" t="s">
        <v>3816</v>
      </c>
      <c r="B4166" s="79" t="s">
        <v>3817</v>
      </c>
      <c r="C4166" s="79">
        <v>867</v>
      </c>
      <c r="D4166" s="79">
        <v>200</v>
      </c>
      <c r="E4166" s="88"/>
    </row>
    <row r="4167" spans="1:5" x14ac:dyDescent="0.2">
      <c r="A4167" s="79" t="s">
        <v>3818</v>
      </c>
      <c r="B4167" s="79" t="s">
        <v>3819</v>
      </c>
      <c r="C4167" s="79">
        <v>1700</v>
      </c>
      <c r="D4167" s="79">
        <v>300</v>
      </c>
      <c r="E4167" s="88"/>
    </row>
    <row r="4168" spans="1:5" x14ac:dyDescent="0.2">
      <c r="A4168" s="79" t="s">
        <v>3820</v>
      </c>
      <c r="B4168" s="79" t="s">
        <v>3821</v>
      </c>
      <c r="C4168" s="79">
        <v>6</v>
      </c>
      <c r="D4168" s="79">
        <v>0</v>
      </c>
      <c r="E4168" s="88"/>
    </row>
    <row r="4169" spans="1:5" x14ac:dyDescent="0.2">
      <c r="A4169" s="79" t="s">
        <v>3822</v>
      </c>
      <c r="B4169" s="79" t="s">
        <v>3823</v>
      </c>
      <c r="C4169" s="79">
        <v>1000</v>
      </c>
      <c r="D4169" s="79">
        <v>300</v>
      </c>
      <c r="E4169" s="88"/>
    </row>
    <row r="4170" spans="1:5" x14ac:dyDescent="0.2">
      <c r="A4170" s="79" t="s">
        <v>3824</v>
      </c>
      <c r="B4170" s="79" t="s">
        <v>3825</v>
      </c>
      <c r="C4170" s="79">
        <v>123</v>
      </c>
      <c r="D4170" s="79">
        <v>300</v>
      </c>
      <c r="E4170" s="88"/>
    </row>
    <row r="4171" spans="1:5" x14ac:dyDescent="0.2">
      <c r="A4171" s="79" t="s">
        <v>3826</v>
      </c>
      <c r="B4171" s="79" t="s">
        <v>3827</v>
      </c>
      <c r="C4171" s="79">
        <v>1043</v>
      </c>
      <c r="D4171" s="79">
        <v>100</v>
      </c>
      <c r="E4171" s="88"/>
    </row>
    <row r="4172" spans="1:5" x14ac:dyDescent="0.2">
      <c r="A4172" s="79" t="s">
        <v>3828</v>
      </c>
      <c r="B4172" s="79" t="s">
        <v>3829</v>
      </c>
      <c r="C4172" s="79">
        <v>143</v>
      </c>
      <c r="D4172" s="79">
        <v>40</v>
      </c>
      <c r="E4172" s="88"/>
    </row>
    <row r="4173" spans="1:5" x14ac:dyDescent="0.2">
      <c r="A4173" s="79" t="s">
        <v>3830</v>
      </c>
      <c r="B4173" s="79" t="s">
        <v>3831</v>
      </c>
      <c r="C4173" s="79">
        <v>1955</v>
      </c>
      <c r="D4173" s="79">
        <v>150</v>
      </c>
      <c r="E4173" s="88"/>
    </row>
    <row r="4174" spans="1:5" x14ac:dyDescent="0.2">
      <c r="A4174" s="79" t="s">
        <v>3832</v>
      </c>
      <c r="B4174" s="79" t="s">
        <v>3833</v>
      </c>
      <c r="C4174" s="79">
        <v>5336</v>
      </c>
      <c r="D4174" s="79">
        <v>0</v>
      </c>
      <c r="E4174" s="88"/>
    </row>
    <row r="4175" spans="1:5" x14ac:dyDescent="0.2">
      <c r="A4175" s="79" t="s">
        <v>3834</v>
      </c>
      <c r="B4175" s="79" t="s">
        <v>3035</v>
      </c>
      <c r="C4175" s="79">
        <v>4900</v>
      </c>
      <c r="D4175" s="79">
        <v>100</v>
      </c>
      <c r="E4175" s="88"/>
    </row>
    <row r="4176" spans="1:5" x14ac:dyDescent="0.2">
      <c r="A4176" s="79" t="s">
        <v>10174</v>
      </c>
      <c r="B4176" s="79" t="s">
        <v>10175</v>
      </c>
      <c r="C4176" s="79">
        <v>0</v>
      </c>
      <c r="D4176" s="79">
        <v>400</v>
      </c>
      <c r="E4176" s="88"/>
    </row>
    <row r="4177" spans="1:5" x14ac:dyDescent="0.2">
      <c r="A4177" s="79" t="s">
        <v>10176</v>
      </c>
      <c r="B4177" s="79" t="s">
        <v>10177</v>
      </c>
      <c r="C4177" s="79">
        <v>100</v>
      </c>
      <c r="D4177" s="79">
        <v>0</v>
      </c>
      <c r="E4177" s="88"/>
    </row>
    <row r="4178" spans="1:5" x14ac:dyDescent="0.2">
      <c r="A4178" s="79" t="s">
        <v>10178</v>
      </c>
      <c r="B4178" s="79" t="s">
        <v>10179</v>
      </c>
      <c r="C4178" s="79">
        <v>1400</v>
      </c>
      <c r="D4178" s="79">
        <v>0</v>
      </c>
      <c r="E4178" s="88"/>
    </row>
    <row r="4179" spans="1:5" x14ac:dyDescent="0.2">
      <c r="A4179" s="79" t="s">
        <v>10180</v>
      </c>
      <c r="B4179" s="79" t="s">
        <v>10181</v>
      </c>
      <c r="C4179" s="79">
        <v>1100</v>
      </c>
      <c r="D4179" s="79">
        <v>0</v>
      </c>
      <c r="E4179" s="88"/>
    </row>
    <row r="4180" spans="1:5" x14ac:dyDescent="0.2">
      <c r="A4180" s="79" t="s">
        <v>3835</v>
      </c>
      <c r="B4180" s="79" t="s">
        <v>3836</v>
      </c>
      <c r="C4180" s="79">
        <v>1000</v>
      </c>
      <c r="D4180" s="79">
        <v>50</v>
      </c>
      <c r="E4180" s="88"/>
    </row>
    <row r="4181" spans="1:5" x14ac:dyDescent="0.2">
      <c r="A4181" s="79" t="s">
        <v>3837</v>
      </c>
      <c r="B4181" s="79" t="s">
        <v>3838</v>
      </c>
      <c r="C4181" s="79">
        <v>1009</v>
      </c>
      <c r="D4181" s="79">
        <v>50</v>
      </c>
      <c r="E4181" s="88"/>
    </row>
    <row r="4182" spans="1:5" x14ac:dyDescent="0.2">
      <c r="A4182" s="79" t="s">
        <v>3839</v>
      </c>
      <c r="B4182" s="79" t="s">
        <v>3840</v>
      </c>
      <c r="C4182" s="79">
        <v>725</v>
      </c>
      <c r="D4182" s="79">
        <v>50</v>
      </c>
      <c r="E4182" s="88"/>
    </row>
    <row r="4183" spans="1:5" x14ac:dyDescent="0.2">
      <c r="A4183" s="79" t="s">
        <v>3841</v>
      </c>
      <c r="B4183" s="79" t="s">
        <v>3842</v>
      </c>
      <c r="C4183" s="79">
        <v>998</v>
      </c>
      <c r="D4183" s="79">
        <v>70</v>
      </c>
      <c r="E4183" s="88"/>
    </row>
    <row r="4184" spans="1:5" x14ac:dyDescent="0.2">
      <c r="A4184" s="79" t="s">
        <v>10182</v>
      </c>
      <c r="B4184" s="79" t="s">
        <v>10183</v>
      </c>
      <c r="C4184" s="79">
        <v>280</v>
      </c>
      <c r="D4184" s="79">
        <v>200</v>
      </c>
      <c r="E4184" s="88"/>
    </row>
    <row r="4185" spans="1:5" x14ac:dyDescent="0.2">
      <c r="A4185" s="79" t="s">
        <v>10184</v>
      </c>
      <c r="B4185" s="79" t="s">
        <v>10185</v>
      </c>
      <c r="C4185" s="79">
        <v>2600</v>
      </c>
      <c r="D4185" s="79">
        <v>200</v>
      </c>
      <c r="E4185" s="88"/>
    </row>
    <row r="4186" spans="1:5" x14ac:dyDescent="0.2">
      <c r="A4186" s="79" t="s">
        <v>3843</v>
      </c>
      <c r="B4186" s="79" t="s">
        <v>3844</v>
      </c>
      <c r="C4186" s="79">
        <v>1700</v>
      </c>
      <c r="D4186" s="79">
        <v>500</v>
      </c>
      <c r="E4186" s="88"/>
    </row>
    <row r="4187" spans="1:5" x14ac:dyDescent="0.2">
      <c r="A4187" s="79" t="s">
        <v>3845</v>
      </c>
      <c r="B4187" s="79" t="s">
        <v>15882</v>
      </c>
      <c r="C4187" s="79">
        <v>2080</v>
      </c>
      <c r="D4187" s="79">
        <v>100</v>
      </c>
      <c r="E4187" s="88"/>
    </row>
    <row r="4188" spans="1:5" x14ac:dyDescent="0.2">
      <c r="A4188" s="79" t="s">
        <v>3846</v>
      </c>
      <c r="B4188" s="79" t="s">
        <v>15883</v>
      </c>
      <c r="C4188" s="79">
        <v>6430</v>
      </c>
      <c r="D4188" s="79">
        <v>50</v>
      </c>
      <c r="E4188" s="88"/>
    </row>
    <row r="4189" spans="1:5" x14ac:dyDescent="0.2">
      <c r="A4189" s="79" t="s">
        <v>3847</v>
      </c>
      <c r="B4189" s="79" t="s">
        <v>15884</v>
      </c>
      <c r="C4189" s="79">
        <v>2685</v>
      </c>
      <c r="D4189" s="79">
        <v>50</v>
      </c>
      <c r="E4189" s="88"/>
    </row>
    <row r="4190" spans="1:5" x14ac:dyDescent="0.2">
      <c r="A4190" s="79" t="s">
        <v>10186</v>
      </c>
      <c r="B4190" s="79" t="s">
        <v>10187</v>
      </c>
      <c r="C4190" s="79">
        <v>21</v>
      </c>
      <c r="D4190" s="79">
        <v>0</v>
      </c>
      <c r="E4190" s="88"/>
    </row>
    <row r="4191" spans="1:5" x14ac:dyDescent="0.2">
      <c r="A4191" s="79" t="s">
        <v>10188</v>
      </c>
      <c r="B4191" s="79" t="s">
        <v>10189</v>
      </c>
      <c r="C4191" s="79">
        <v>0</v>
      </c>
      <c r="D4191" s="79">
        <v>0</v>
      </c>
      <c r="E4191" s="88"/>
    </row>
    <row r="4192" spans="1:5" x14ac:dyDescent="0.2">
      <c r="A4192" s="79" t="s">
        <v>10190</v>
      </c>
      <c r="B4192" s="79" t="s">
        <v>10191</v>
      </c>
      <c r="C4192" s="79">
        <v>0</v>
      </c>
      <c r="D4192" s="79">
        <v>0</v>
      </c>
      <c r="E4192" s="88"/>
    </row>
    <row r="4193" spans="1:5" x14ac:dyDescent="0.2">
      <c r="A4193" s="79" t="s">
        <v>10192</v>
      </c>
      <c r="B4193" s="79" t="s">
        <v>10193</v>
      </c>
      <c r="C4193" s="79">
        <v>2</v>
      </c>
      <c r="D4193" s="79">
        <v>0</v>
      </c>
      <c r="E4193" s="88"/>
    </row>
    <row r="4194" spans="1:5" x14ac:dyDescent="0.2">
      <c r="A4194" s="79" t="s">
        <v>10194</v>
      </c>
      <c r="B4194" s="79" t="s">
        <v>10195</v>
      </c>
      <c r="C4194" s="79">
        <v>30</v>
      </c>
      <c r="D4194" s="79">
        <v>0</v>
      </c>
      <c r="E4194" s="88"/>
    </row>
    <row r="4195" spans="1:5" x14ac:dyDescent="0.2">
      <c r="A4195" s="79" t="s">
        <v>10196</v>
      </c>
      <c r="B4195" s="79" t="s">
        <v>10197</v>
      </c>
      <c r="C4195" s="79">
        <v>10</v>
      </c>
      <c r="D4195" s="79">
        <v>0</v>
      </c>
      <c r="E4195" s="88"/>
    </row>
    <row r="4196" spans="1:5" x14ac:dyDescent="0.2">
      <c r="A4196" s="79" t="s">
        <v>3848</v>
      </c>
      <c r="B4196" s="79" t="s">
        <v>3849</v>
      </c>
      <c r="C4196" s="79">
        <v>29</v>
      </c>
      <c r="D4196" s="79">
        <v>0</v>
      </c>
      <c r="E4196" s="88"/>
    </row>
    <row r="4197" spans="1:5" x14ac:dyDescent="0.2">
      <c r="A4197" s="79" t="s">
        <v>10198</v>
      </c>
      <c r="B4197" s="79" t="s">
        <v>10199</v>
      </c>
      <c r="C4197" s="79">
        <v>14</v>
      </c>
      <c r="D4197" s="79">
        <v>0</v>
      </c>
      <c r="E4197" s="88"/>
    </row>
    <row r="4198" spans="1:5" x14ac:dyDescent="0.2">
      <c r="A4198" s="79" t="s">
        <v>10200</v>
      </c>
      <c r="B4198" s="79" t="s">
        <v>10201</v>
      </c>
      <c r="C4198" s="79">
        <v>0</v>
      </c>
      <c r="D4198" s="79">
        <v>0</v>
      </c>
      <c r="E4198" s="88"/>
    </row>
    <row r="4199" spans="1:5" x14ac:dyDescent="0.2">
      <c r="A4199" s="79" t="s">
        <v>10202</v>
      </c>
      <c r="B4199" s="79" t="s">
        <v>10203</v>
      </c>
      <c r="C4199" s="79">
        <v>11</v>
      </c>
      <c r="D4199" s="79">
        <v>0</v>
      </c>
      <c r="E4199" s="88"/>
    </row>
    <row r="4200" spans="1:5" x14ac:dyDescent="0.2">
      <c r="A4200" s="79" t="s">
        <v>10204</v>
      </c>
      <c r="B4200" s="79" t="s">
        <v>10205</v>
      </c>
      <c r="C4200" s="79">
        <v>18</v>
      </c>
      <c r="D4200" s="79">
        <v>0</v>
      </c>
      <c r="E4200" s="88"/>
    </row>
    <row r="4201" spans="1:5" x14ac:dyDescent="0.2">
      <c r="A4201" s="79" t="s">
        <v>10206</v>
      </c>
      <c r="B4201" s="79" t="s">
        <v>10207</v>
      </c>
      <c r="C4201" s="79">
        <v>15</v>
      </c>
      <c r="D4201" s="79">
        <v>0</v>
      </c>
      <c r="E4201" s="88"/>
    </row>
    <row r="4202" spans="1:5" x14ac:dyDescent="0.2">
      <c r="A4202" s="79" t="s">
        <v>10208</v>
      </c>
      <c r="B4202" s="79" t="s">
        <v>10209</v>
      </c>
      <c r="C4202" s="79">
        <v>14</v>
      </c>
      <c r="D4202" s="79">
        <v>0</v>
      </c>
      <c r="E4202" s="88"/>
    </row>
    <row r="4203" spans="1:5" x14ac:dyDescent="0.2">
      <c r="A4203" s="79" t="s">
        <v>10210</v>
      </c>
      <c r="B4203" s="79" t="s">
        <v>10211</v>
      </c>
      <c r="C4203" s="79">
        <v>20</v>
      </c>
      <c r="D4203" s="79">
        <v>0</v>
      </c>
      <c r="E4203" s="88"/>
    </row>
    <row r="4204" spans="1:5" x14ac:dyDescent="0.2">
      <c r="A4204" s="79" t="s">
        <v>10212</v>
      </c>
      <c r="B4204" s="79" t="s">
        <v>10213</v>
      </c>
      <c r="C4204" s="79">
        <v>30</v>
      </c>
      <c r="D4204" s="79">
        <v>0</v>
      </c>
      <c r="E4204" s="88"/>
    </row>
    <row r="4205" spans="1:5" x14ac:dyDescent="0.2">
      <c r="A4205" s="79" t="s">
        <v>10214</v>
      </c>
      <c r="B4205" s="79" t="s">
        <v>10215</v>
      </c>
      <c r="C4205" s="79">
        <v>34</v>
      </c>
      <c r="D4205" s="79">
        <v>0</v>
      </c>
      <c r="E4205" s="88"/>
    </row>
    <row r="4206" spans="1:5" x14ac:dyDescent="0.2">
      <c r="A4206" s="79" t="s">
        <v>10216</v>
      </c>
      <c r="B4206" s="79" t="s">
        <v>10217</v>
      </c>
      <c r="C4206" s="79">
        <v>85</v>
      </c>
      <c r="D4206" s="79">
        <v>0</v>
      </c>
      <c r="E4206" s="88"/>
    </row>
    <row r="4207" spans="1:5" x14ac:dyDescent="0.2">
      <c r="A4207" s="79" t="s">
        <v>10218</v>
      </c>
      <c r="B4207" s="79" t="s">
        <v>10219</v>
      </c>
      <c r="C4207" s="79">
        <v>470</v>
      </c>
      <c r="D4207" s="79">
        <v>0</v>
      </c>
      <c r="E4207" s="88"/>
    </row>
    <row r="4208" spans="1:5" x14ac:dyDescent="0.2">
      <c r="A4208" s="79" t="s">
        <v>10220</v>
      </c>
      <c r="B4208" s="79" t="s">
        <v>10221</v>
      </c>
      <c r="C4208" s="79">
        <v>210</v>
      </c>
      <c r="D4208" s="79">
        <v>0</v>
      </c>
      <c r="E4208" s="88"/>
    </row>
    <row r="4209" spans="1:5" x14ac:dyDescent="0.2">
      <c r="A4209" s="79" t="s">
        <v>10222</v>
      </c>
      <c r="B4209" s="79" t="s">
        <v>10223</v>
      </c>
      <c r="C4209" s="79">
        <v>170</v>
      </c>
      <c r="D4209" s="79">
        <v>0</v>
      </c>
      <c r="E4209" s="88"/>
    </row>
    <row r="4210" spans="1:5" x14ac:dyDescent="0.2">
      <c r="A4210" s="79" t="s">
        <v>10224</v>
      </c>
      <c r="B4210" s="79" t="s">
        <v>10225</v>
      </c>
      <c r="C4210" s="79">
        <v>180</v>
      </c>
      <c r="D4210" s="79">
        <v>0</v>
      </c>
      <c r="E4210" s="88"/>
    </row>
    <row r="4211" spans="1:5" x14ac:dyDescent="0.2">
      <c r="A4211" s="79" t="s">
        <v>10226</v>
      </c>
      <c r="B4211" s="79" t="s">
        <v>10227</v>
      </c>
      <c r="C4211" s="79">
        <v>190</v>
      </c>
      <c r="D4211" s="79">
        <v>0</v>
      </c>
      <c r="E4211" s="88"/>
    </row>
    <row r="4212" spans="1:5" x14ac:dyDescent="0.2">
      <c r="A4212" s="79" t="s">
        <v>10228</v>
      </c>
      <c r="B4212" s="79" t="s">
        <v>10229</v>
      </c>
      <c r="C4212" s="79">
        <v>100</v>
      </c>
      <c r="D4212" s="79">
        <v>0</v>
      </c>
      <c r="E4212" s="88"/>
    </row>
    <row r="4213" spans="1:5" x14ac:dyDescent="0.2">
      <c r="A4213" s="79" t="s">
        <v>10230</v>
      </c>
      <c r="B4213" s="79" t="s">
        <v>10231</v>
      </c>
      <c r="C4213" s="79">
        <v>150</v>
      </c>
      <c r="D4213" s="79">
        <v>0</v>
      </c>
      <c r="E4213" s="88"/>
    </row>
    <row r="4214" spans="1:5" x14ac:dyDescent="0.2">
      <c r="A4214" s="79" t="s">
        <v>10232</v>
      </c>
      <c r="B4214" s="79" t="s">
        <v>10233</v>
      </c>
      <c r="C4214" s="79">
        <v>259</v>
      </c>
      <c r="D4214" s="79">
        <v>0</v>
      </c>
      <c r="E4214" s="88"/>
    </row>
    <row r="4215" spans="1:5" x14ac:dyDescent="0.2">
      <c r="A4215" s="79" t="s">
        <v>10234</v>
      </c>
      <c r="B4215" s="79" t="s">
        <v>10235</v>
      </c>
      <c r="C4215" s="79">
        <v>196</v>
      </c>
      <c r="D4215" s="79">
        <v>0</v>
      </c>
      <c r="E4215" s="88"/>
    </row>
    <row r="4216" spans="1:5" x14ac:dyDescent="0.2">
      <c r="A4216" s="79" t="s">
        <v>10236</v>
      </c>
      <c r="B4216" s="79" t="s">
        <v>10237</v>
      </c>
      <c r="C4216" s="79">
        <v>319</v>
      </c>
      <c r="D4216" s="79">
        <v>0</v>
      </c>
      <c r="E4216" s="88"/>
    </row>
    <row r="4217" spans="1:5" x14ac:dyDescent="0.2">
      <c r="A4217" s="79" t="s">
        <v>10238</v>
      </c>
      <c r="B4217" s="79" t="s">
        <v>10239</v>
      </c>
      <c r="C4217" s="79">
        <v>225</v>
      </c>
      <c r="D4217" s="79">
        <v>0</v>
      </c>
      <c r="E4217" s="88"/>
    </row>
    <row r="4218" spans="1:5" x14ac:dyDescent="0.2">
      <c r="A4218" s="79" t="s">
        <v>10240</v>
      </c>
      <c r="B4218" s="79" t="s">
        <v>10241</v>
      </c>
      <c r="C4218" s="79">
        <v>70</v>
      </c>
      <c r="D4218" s="79">
        <v>0</v>
      </c>
      <c r="E4218" s="88"/>
    </row>
    <row r="4219" spans="1:5" x14ac:dyDescent="0.2">
      <c r="A4219" s="79" t="s">
        <v>10242</v>
      </c>
      <c r="B4219" s="79" t="s">
        <v>10243</v>
      </c>
      <c r="C4219" s="79">
        <v>260</v>
      </c>
      <c r="D4219" s="79">
        <v>0</v>
      </c>
      <c r="E4219" s="88"/>
    </row>
    <row r="4220" spans="1:5" x14ac:dyDescent="0.2">
      <c r="A4220" s="79" t="s">
        <v>10244</v>
      </c>
      <c r="B4220" s="79" t="s">
        <v>10245</v>
      </c>
      <c r="C4220" s="79">
        <v>320</v>
      </c>
      <c r="D4220" s="79">
        <v>0</v>
      </c>
      <c r="E4220" s="88"/>
    </row>
    <row r="4221" spans="1:5" x14ac:dyDescent="0.2">
      <c r="A4221" s="79" t="s">
        <v>14879</v>
      </c>
      <c r="B4221" s="79" t="s">
        <v>14880</v>
      </c>
      <c r="C4221" s="79">
        <v>0</v>
      </c>
      <c r="D4221" s="79">
        <v>0</v>
      </c>
      <c r="E4221" s="88"/>
    </row>
    <row r="4222" spans="1:5" x14ac:dyDescent="0.2">
      <c r="A4222" s="79" t="s">
        <v>14881</v>
      </c>
      <c r="B4222" s="79" t="s">
        <v>14882</v>
      </c>
      <c r="C4222" s="79">
        <v>0</v>
      </c>
      <c r="D4222" s="79">
        <v>0</v>
      </c>
      <c r="E4222" s="88"/>
    </row>
    <row r="4223" spans="1:5" x14ac:dyDescent="0.2">
      <c r="A4223" s="79" t="s">
        <v>14883</v>
      </c>
      <c r="B4223" s="79" t="s">
        <v>14884</v>
      </c>
      <c r="C4223" s="79">
        <v>7</v>
      </c>
      <c r="D4223" s="79">
        <v>0</v>
      </c>
      <c r="E4223" s="88"/>
    </row>
    <row r="4224" spans="1:5" x14ac:dyDescent="0.2">
      <c r="A4224" s="79" t="s">
        <v>3857</v>
      </c>
      <c r="B4224" s="79" t="s">
        <v>3858</v>
      </c>
      <c r="C4224" s="79">
        <v>4</v>
      </c>
      <c r="D4224" s="79">
        <v>0</v>
      </c>
      <c r="E4224" s="88"/>
    </row>
    <row r="4225" spans="1:5" x14ac:dyDescent="0.2">
      <c r="A4225" s="79" t="s">
        <v>15756</v>
      </c>
      <c r="B4225" s="79" t="s">
        <v>15757</v>
      </c>
      <c r="C4225" s="79">
        <v>4</v>
      </c>
      <c r="D4225" s="79">
        <v>0</v>
      </c>
      <c r="E4225" s="88"/>
    </row>
    <row r="4226" spans="1:5" x14ac:dyDescent="0.2">
      <c r="A4226" s="79" t="s">
        <v>3859</v>
      </c>
      <c r="B4226" s="79" t="s">
        <v>3860</v>
      </c>
      <c r="C4226" s="79">
        <v>9</v>
      </c>
      <c r="D4226" s="79">
        <v>0</v>
      </c>
      <c r="E4226" s="88"/>
    </row>
    <row r="4227" spans="1:5" x14ac:dyDescent="0.2">
      <c r="A4227" s="79" t="s">
        <v>10246</v>
      </c>
      <c r="B4227" s="79" t="s">
        <v>10247</v>
      </c>
      <c r="C4227" s="79">
        <v>4</v>
      </c>
      <c r="D4227" s="79">
        <v>0</v>
      </c>
      <c r="E4227" s="88"/>
    </row>
    <row r="4228" spans="1:5" x14ac:dyDescent="0.2">
      <c r="A4228" s="79" t="s">
        <v>10248</v>
      </c>
      <c r="B4228" s="79" t="s">
        <v>10249</v>
      </c>
      <c r="C4228" s="79">
        <v>0</v>
      </c>
      <c r="D4228" s="79">
        <v>5</v>
      </c>
      <c r="E4228" s="88"/>
    </row>
    <row r="4229" spans="1:5" x14ac:dyDescent="0.2">
      <c r="A4229" s="79" t="s">
        <v>10250</v>
      </c>
      <c r="B4229" s="79" t="s">
        <v>10251</v>
      </c>
      <c r="C4229" s="79">
        <v>6</v>
      </c>
      <c r="D4229" s="79">
        <v>0</v>
      </c>
      <c r="E4229" s="88"/>
    </row>
    <row r="4230" spans="1:5" x14ac:dyDescent="0.2">
      <c r="A4230" s="79" t="s">
        <v>10252</v>
      </c>
      <c r="B4230" s="79" t="s">
        <v>10253</v>
      </c>
      <c r="C4230" s="79">
        <v>0</v>
      </c>
      <c r="D4230" s="79">
        <v>5</v>
      </c>
      <c r="E4230" s="88"/>
    </row>
    <row r="4231" spans="1:5" x14ac:dyDescent="0.2">
      <c r="A4231" s="79" t="s">
        <v>10254</v>
      </c>
      <c r="B4231" s="79" t="s">
        <v>10255</v>
      </c>
      <c r="C4231" s="79">
        <v>3</v>
      </c>
      <c r="D4231" s="79">
        <v>0</v>
      </c>
      <c r="E4231" s="88"/>
    </row>
    <row r="4232" spans="1:5" x14ac:dyDescent="0.2">
      <c r="A4232" s="79" t="s">
        <v>10256</v>
      </c>
      <c r="B4232" s="79" t="s">
        <v>10257</v>
      </c>
      <c r="C4232" s="79">
        <v>0</v>
      </c>
      <c r="D4232" s="79">
        <v>5</v>
      </c>
      <c r="E4232" s="88"/>
    </row>
    <row r="4233" spans="1:5" x14ac:dyDescent="0.2">
      <c r="A4233" s="79" t="s">
        <v>10258</v>
      </c>
      <c r="B4233" s="79" t="s">
        <v>10259</v>
      </c>
      <c r="C4233" s="79">
        <v>34</v>
      </c>
      <c r="D4233" s="79">
        <v>0</v>
      </c>
      <c r="E4233" s="88"/>
    </row>
    <row r="4234" spans="1:5" x14ac:dyDescent="0.2">
      <c r="A4234" s="79" t="s">
        <v>10260</v>
      </c>
      <c r="B4234" s="79" t="s">
        <v>10261</v>
      </c>
      <c r="C4234" s="79">
        <v>91</v>
      </c>
      <c r="D4234" s="79">
        <v>0</v>
      </c>
      <c r="E4234" s="88"/>
    </row>
    <row r="4235" spans="1:5" x14ac:dyDescent="0.2">
      <c r="A4235" s="79" t="s">
        <v>10262</v>
      </c>
      <c r="B4235" s="79" t="s">
        <v>10263</v>
      </c>
      <c r="C4235" s="79">
        <v>37</v>
      </c>
      <c r="D4235" s="79">
        <v>0</v>
      </c>
      <c r="E4235" s="88"/>
    </row>
    <row r="4236" spans="1:5" x14ac:dyDescent="0.2">
      <c r="A4236" s="79" t="s">
        <v>10264</v>
      </c>
      <c r="B4236" s="79" t="s">
        <v>10265</v>
      </c>
      <c r="C4236" s="79">
        <v>6</v>
      </c>
      <c r="D4236" s="79">
        <v>0</v>
      </c>
      <c r="E4236" s="88"/>
    </row>
    <row r="4237" spans="1:5" x14ac:dyDescent="0.2">
      <c r="A4237" s="79" t="s">
        <v>10266</v>
      </c>
      <c r="B4237" s="79" t="s">
        <v>10267</v>
      </c>
      <c r="C4237" s="79">
        <v>64</v>
      </c>
      <c r="D4237" s="79">
        <v>0</v>
      </c>
      <c r="E4237" s="88"/>
    </row>
    <row r="4238" spans="1:5" x14ac:dyDescent="0.2">
      <c r="A4238" s="79" t="s">
        <v>10268</v>
      </c>
      <c r="B4238" s="79" t="s">
        <v>10269</v>
      </c>
      <c r="C4238" s="79">
        <v>0</v>
      </c>
      <c r="D4238" s="79">
        <v>0</v>
      </c>
      <c r="E4238" s="88"/>
    </row>
    <row r="4239" spans="1:5" x14ac:dyDescent="0.2">
      <c r="A4239" s="79" t="s">
        <v>10270</v>
      </c>
      <c r="B4239" s="79" t="s">
        <v>10271</v>
      </c>
      <c r="C4239" s="79">
        <v>24</v>
      </c>
      <c r="D4239" s="79">
        <v>0</v>
      </c>
      <c r="E4239" s="88"/>
    </row>
    <row r="4240" spans="1:5" x14ac:dyDescent="0.2">
      <c r="A4240" s="79" t="s">
        <v>10272</v>
      </c>
      <c r="B4240" s="79" t="s">
        <v>10273</v>
      </c>
      <c r="C4240" s="79">
        <v>48</v>
      </c>
      <c r="D4240" s="79">
        <v>0</v>
      </c>
      <c r="E4240" s="88"/>
    </row>
    <row r="4241" spans="1:5" x14ac:dyDescent="0.2">
      <c r="A4241" s="79" t="s">
        <v>10274</v>
      </c>
      <c r="B4241" s="79" t="s">
        <v>10275</v>
      </c>
      <c r="C4241" s="79">
        <v>65</v>
      </c>
      <c r="D4241" s="79">
        <v>0</v>
      </c>
      <c r="E4241" s="88"/>
    </row>
    <row r="4242" spans="1:5" x14ac:dyDescent="0.2">
      <c r="A4242" s="79" t="s">
        <v>10276</v>
      </c>
      <c r="B4242" s="79" t="s">
        <v>10277</v>
      </c>
      <c r="C4242" s="79">
        <v>24</v>
      </c>
      <c r="D4242" s="79">
        <v>0</v>
      </c>
      <c r="E4242" s="88"/>
    </row>
    <row r="4243" spans="1:5" x14ac:dyDescent="0.2">
      <c r="A4243" s="79" t="s">
        <v>10278</v>
      </c>
      <c r="B4243" s="79" t="s">
        <v>10279</v>
      </c>
      <c r="C4243" s="79">
        <v>38</v>
      </c>
      <c r="D4243" s="79">
        <v>0</v>
      </c>
      <c r="E4243" s="88"/>
    </row>
    <row r="4244" spans="1:5" x14ac:dyDescent="0.2">
      <c r="A4244" s="79" t="s">
        <v>10280</v>
      </c>
      <c r="B4244" s="79" t="s">
        <v>10281</v>
      </c>
      <c r="C4244" s="79">
        <v>50</v>
      </c>
      <c r="D4244" s="79">
        <v>0</v>
      </c>
      <c r="E4244" s="88"/>
    </row>
    <row r="4245" spans="1:5" x14ac:dyDescent="0.2">
      <c r="A4245" s="79" t="s">
        <v>10282</v>
      </c>
      <c r="B4245" s="79" t="s">
        <v>10283</v>
      </c>
      <c r="C4245" s="79">
        <v>1</v>
      </c>
      <c r="D4245" s="79">
        <v>0</v>
      </c>
      <c r="E4245" s="88"/>
    </row>
    <row r="4246" spans="1:5" x14ac:dyDescent="0.2">
      <c r="A4246" s="79" t="s">
        <v>10284</v>
      </c>
      <c r="B4246" s="79" t="s">
        <v>10285</v>
      </c>
      <c r="C4246" s="79">
        <v>0</v>
      </c>
      <c r="D4246" s="79">
        <v>5</v>
      </c>
      <c r="E4246" s="88"/>
    </row>
    <row r="4247" spans="1:5" x14ac:dyDescent="0.2">
      <c r="A4247" s="79" t="s">
        <v>15263</v>
      </c>
      <c r="B4247" s="79" t="s">
        <v>15264</v>
      </c>
      <c r="C4247" s="79">
        <v>100</v>
      </c>
      <c r="D4247" s="79">
        <v>0</v>
      </c>
      <c r="E4247" s="88"/>
    </row>
    <row r="4248" spans="1:5" x14ac:dyDescent="0.2">
      <c r="A4248" s="79" t="s">
        <v>15265</v>
      </c>
      <c r="B4248" s="79" t="s">
        <v>15266</v>
      </c>
      <c r="C4248" s="79">
        <v>100</v>
      </c>
      <c r="D4248" s="79">
        <v>0</v>
      </c>
      <c r="E4248" s="88"/>
    </row>
    <row r="4249" spans="1:5" x14ac:dyDescent="0.2">
      <c r="A4249" s="79" t="s">
        <v>15267</v>
      </c>
      <c r="B4249" s="79" t="s">
        <v>15268</v>
      </c>
      <c r="C4249" s="79">
        <v>100</v>
      </c>
      <c r="D4249" s="79">
        <v>0</v>
      </c>
      <c r="E4249" s="88"/>
    </row>
    <row r="4250" spans="1:5" x14ac:dyDescent="0.2">
      <c r="A4250" s="79" t="s">
        <v>10286</v>
      </c>
      <c r="B4250" s="79" t="s">
        <v>10287</v>
      </c>
      <c r="C4250" s="79">
        <v>5</v>
      </c>
      <c r="D4250" s="79">
        <v>0</v>
      </c>
      <c r="E4250" s="88"/>
    </row>
    <row r="4251" spans="1:5" x14ac:dyDescent="0.2">
      <c r="A4251" s="79" t="s">
        <v>10288</v>
      </c>
      <c r="B4251" s="79" t="s">
        <v>10289</v>
      </c>
      <c r="C4251" s="79">
        <v>93</v>
      </c>
      <c r="D4251" s="79">
        <v>0</v>
      </c>
      <c r="E4251" s="88"/>
    </row>
    <row r="4252" spans="1:5" x14ac:dyDescent="0.2">
      <c r="A4252" s="79" t="s">
        <v>10290</v>
      </c>
      <c r="B4252" s="79" t="s">
        <v>10291</v>
      </c>
      <c r="C4252" s="79">
        <v>80</v>
      </c>
      <c r="D4252" s="79">
        <v>0</v>
      </c>
      <c r="E4252" s="88"/>
    </row>
    <row r="4253" spans="1:5" x14ac:dyDescent="0.2">
      <c r="A4253" s="79" t="s">
        <v>10292</v>
      </c>
      <c r="B4253" s="79" t="s">
        <v>10293</v>
      </c>
      <c r="C4253" s="79">
        <v>0</v>
      </c>
      <c r="D4253" s="79">
        <v>0</v>
      </c>
      <c r="E4253" s="88"/>
    </row>
    <row r="4254" spans="1:5" x14ac:dyDescent="0.2">
      <c r="A4254" s="79" t="s">
        <v>10294</v>
      </c>
      <c r="B4254" s="79" t="s">
        <v>10295</v>
      </c>
      <c r="C4254" s="79">
        <v>0</v>
      </c>
      <c r="D4254" s="79">
        <v>0</v>
      </c>
      <c r="E4254" s="88"/>
    </row>
    <row r="4255" spans="1:5" x14ac:dyDescent="0.2">
      <c r="A4255" s="79" t="s">
        <v>10296</v>
      </c>
      <c r="B4255" s="79" t="s">
        <v>10297</v>
      </c>
      <c r="C4255" s="79">
        <v>10</v>
      </c>
      <c r="D4255" s="79">
        <v>0</v>
      </c>
      <c r="E4255" s="88"/>
    </row>
    <row r="4256" spans="1:5" x14ac:dyDescent="0.2">
      <c r="A4256" s="79" t="s">
        <v>10298</v>
      </c>
      <c r="B4256" s="79" t="s">
        <v>10299</v>
      </c>
      <c r="C4256" s="79">
        <v>16</v>
      </c>
      <c r="D4256" s="79">
        <v>0</v>
      </c>
      <c r="E4256" s="88"/>
    </row>
    <row r="4257" spans="1:5" x14ac:dyDescent="0.2">
      <c r="A4257" s="79" t="s">
        <v>3863</v>
      </c>
      <c r="B4257" s="79" t="s">
        <v>3036</v>
      </c>
      <c r="C4257" s="79">
        <v>107</v>
      </c>
      <c r="D4257" s="79">
        <v>50</v>
      </c>
      <c r="E4257" s="88"/>
    </row>
    <row r="4258" spans="1:5" x14ac:dyDescent="0.2">
      <c r="A4258" s="79" t="s">
        <v>10300</v>
      </c>
      <c r="B4258" s="79" t="s">
        <v>10301</v>
      </c>
      <c r="C4258" s="79">
        <v>0</v>
      </c>
      <c r="D4258" s="79">
        <v>0</v>
      </c>
      <c r="E4258" s="88"/>
    </row>
    <row r="4259" spans="1:5" x14ac:dyDescent="0.2">
      <c r="A4259" s="79" t="s">
        <v>10302</v>
      </c>
      <c r="B4259" s="79" t="s">
        <v>10303</v>
      </c>
      <c r="C4259" s="79">
        <v>40</v>
      </c>
      <c r="D4259" s="79">
        <v>0</v>
      </c>
      <c r="E4259" s="88"/>
    </row>
    <row r="4260" spans="1:5" x14ac:dyDescent="0.2">
      <c r="A4260" s="79" t="s">
        <v>10304</v>
      </c>
      <c r="B4260" s="79" t="s">
        <v>10305</v>
      </c>
      <c r="C4260" s="79">
        <v>1</v>
      </c>
      <c r="D4260" s="79">
        <v>4</v>
      </c>
      <c r="E4260" s="88"/>
    </row>
    <row r="4261" spans="1:5" x14ac:dyDescent="0.2">
      <c r="A4261" s="79" t="s">
        <v>10306</v>
      </c>
      <c r="B4261" s="79" t="s">
        <v>10307</v>
      </c>
      <c r="C4261" s="79">
        <v>0</v>
      </c>
      <c r="D4261" s="79">
        <v>0</v>
      </c>
      <c r="E4261" s="88"/>
    </row>
    <row r="4262" spans="1:5" x14ac:dyDescent="0.2">
      <c r="A4262" s="79" t="s">
        <v>10308</v>
      </c>
      <c r="B4262" s="79" t="s">
        <v>10309</v>
      </c>
      <c r="C4262" s="79">
        <v>53</v>
      </c>
      <c r="D4262" s="79">
        <v>0</v>
      </c>
      <c r="E4262" s="88"/>
    </row>
    <row r="4263" spans="1:5" x14ac:dyDescent="0.2">
      <c r="A4263" s="79" t="s">
        <v>10310</v>
      </c>
      <c r="B4263" s="79" t="s">
        <v>10311</v>
      </c>
      <c r="C4263" s="79">
        <v>0</v>
      </c>
      <c r="D4263" s="79">
        <v>0</v>
      </c>
      <c r="E4263" s="88"/>
    </row>
    <row r="4264" spans="1:5" x14ac:dyDescent="0.2">
      <c r="A4264" s="79" t="s">
        <v>10312</v>
      </c>
      <c r="B4264" s="79" t="s">
        <v>10313</v>
      </c>
      <c r="C4264" s="79">
        <v>176</v>
      </c>
      <c r="D4264" s="79">
        <v>0</v>
      </c>
      <c r="E4264" s="88"/>
    </row>
    <row r="4265" spans="1:5" x14ac:dyDescent="0.2">
      <c r="A4265" s="79" t="s">
        <v>10314</v>
      </c>
      <c r="B4265" s="79" t="s">
        <v>10315</v>
      </c>
      <c r="C4265" s="79">
        <v>38</v>
      </c>
      <c r="D4265" s="79">
        <v>0</v>
      </c>
      <c r="E4265" s="88"/>
    </row>
    <row r="4266" spans="1:5" x14ac:dyDescent="0.2">
      <c r="A4266" s="79" t="s">
        <v>10316</v>
      </c>
      <c r="B4266" s="79" t="s">
        <v>10317</v>
      </c>
      <c r="C4266" s="79">
        <v>0</v>
      </c>
      <c r="D4266" s="79">
        <v>0</v>
      </c>
      <c r="E4266" s="88"/>
    </row>
    <row r="4267" spans="1:5" x14ac:dyDescent="0.2">
      <c r="A4267" s="79" t="s">
        <v>10318</v>
      </c>
      <c r="B4267" s="79" t="s">
        <v>10319</v>
      </c>
      <c r="C4267" s="79">
        <v>5</v>
      </c>
      <c r="D4267" s="79">
        <v>0</v>
      </c>
      <c r="E4267" s="88"/>
    </row>
    <row r="4268" spans="1:5" x14ac:dyDescent="0.2">
      <c r="A4268" s="79" t="s">
        <v>10320</v>
      </c>
      <c r="B4268" s="79" t="s">
        <v>10321</v>
      </c>
      <c r="C4268" s="79">
        <v>0</v>
      </c>
      <c r="D4268" s="79">
        <v>0</v>
      </c>
      <c r="E4268" s="88"/>
    </row>
    <row r="4269" spans="1:5" x14ac:dyDescent="0.2">
      <c r="A4269" s="79" t="s">
        <v>10322</v>
      </c>
      <c r="B4269" s="79" t="s">
        <v>10323</v>
      </c>
      <c r="C4269" s="79">
        <v>32</v>
      </c>
      <c r="D4269" s="79">
        <v>0</v>
      </c>
      <c r="E4269" s="88"/>
    </row>
    <row r="4270" spans="1:5" x14ac:dyDescent="0.2">
      <c r="A4270" s="79" t="s">
        <v>10324</v>
      </c>
      <c r="B4270" s="79" t="s">
        <v>10325</v>
      </c>
      <c r="C4270" s="79">
        <v>32</v>
      </c>
      <c r="D4270" s="79">
        <v>0</v>
      </c>
      <c r="E4270" s="88"/>
    </row>
    <row r="4271" spans="1:5" x14ac:dyDescent="0.2">
      <c r="A4271" s="79" t="s">
        <v>10326</v>
      </c>
      <c r="B4271" s="79" t="s">
        <v>10327</v>
      </c>
      <c r="C4271" s="79">
        <v>110</v>
      </c>
      <c r="D4271" s="79">
        <v>0</v>
      </c>
      <c r="E4271" s="88"/>
    </row>
    <row r="4272" spans="1:5" x14ac:dyDescent="0.2">
      <c r="A4272" s="79" t="s">
        <v>3864</v>
      </c>
      <c r="B4272" s="79" t="s">
        <v>3376</v>
      </c>
      <c r="C4272" s="79">
        <v>169</v>
      </c>
      <c r="D4272" s="79">
        <v>10</v>
      </c>
      <c r="E4272" s="88"/>
    </row>
    <row r="4273" spans="1:5" x14ac:dyDescent="0.2">
      <c r="A4273" s="79" t="s">
        <v>10328</v>
      </c>
      <c r="B4273" s="79" t="s">
        <v>10329</v>
      </c>
      <c r="C4273" s="79">
        <v>0</v>
      </c>
      <c r="D4273" s="79">
        <v>0</v>
      </c>
      <c r="E4273" s="88"/>
    </row>
    <row r="4274" spans="1:5" x14ac:dyDescent="0.2">
      <c r="A4274" s="79" t="s">
        <v>10330</v>
      </c>
      <c r="B4274" s="79" t="s">
        <v>10331</v>
      </c>
      <c r="C4274" s="79">
        <v>0</v>
      </c>
      <c r="D4274" s="79">
        <v>0</v>
      </c>
      <c r="E4274" s="88"/>
    </row>
    <row r="4275" spans="1:5" x14ac:dyDescent="0.2">
      <c r="A4275" s="79" t="s">
        <v>10332</v>
      </c>
      <c r="B4275" s="79" t="s">
        <v>10333</v>
      </c>
      <c r="C4275" s="79">
        <v>0</v>
      </c>
      <c r="D4275" s="79">
        <v>0</v>
      </c>
      <c r="E4275" s="88"/>
    </row>
    <row r="4276" spans="1:5" x14ac:dyDescent="0.2">
      <c r="A4276" s="79" t="s">
        <v>10334</v>
      </c>
      <c r="B4276" s="79" t="s">
        <v>10335</v>
      </c>
      <c r="C4276" s="79">
        <v>69</v>
      </c>
      <c r="D4276" s="79">
        <v>0</v>
      </c>
      <c r="E4276" s="88"/>
    </row>
    <row r="4277" spans="1:5" x14ac:dyDescent="0.2">
      <c r="A4277" s="79" t="s">
        <v>10336</v>
      </c>
      <c r="B4277" s="79" t="s">
        <v>10337</v>
      </c>
      <c r="C4277" s="79">
        <v>84</v>
      </c>
      <c r="D4277" s="79">
        <v>0</v>
      </c>
      <c r="E4277" s="88"/>
    </row>
    <row r="4278" spans="1:5" x14ac:dyDescent="0.2">
      <c r="A4278" s="79" t="s">
        <v>10338</v>
      </c>
      <c r="B4278" s="79" t="s">
        <v>10339</v>
      </c>
      <c r="C4278" s="79">
        <v>173</v>
      </c>
      <c r="D4278" s="79">
        <v>0</v>
      </c>
      <c r="E4278" s="88"/>
    </row>
    <row r="4279" spans="1:5" x14ac:dyDescent="0.2">
      <c r="A4279" s="79" t="s">
        <v>10340</v>
      </c>
      <c r="B4279" s="79" t="s">
        <v>10341</v>
      </c>
      <c r="C4279" s="79">
        <v>41</v>
      </c>
      <c r="D4279" s="79">
        <v>0</v>
      </c>
      <c r="E4279" s="88"/>
    </row>
    <row r="4280" spans="1:5" x14ac:dyDescent="0.2">
      <c r="A4280" s="79" t="s">
        <v>10342</v>
      </c>
      <c r="B4280" s="79" t="s">
        <v>10343</v>
      </c>
      <c r="C4280" s="79">
        <v>142</v>
      </c>
      <c r="D4280" s="79">
        <v>0</v>
      </c>
      <c r="E4280" s="88"/>
    </row>
    <row r="4281" spans="1:5" x14ac:dyDescent="0.2">
      <c r="A4281" s="79" t="s">
        <v>10344</v>
      </c>
      <c r="B4281" s="79" t="s">
        <v>10345</v>
      </c>
      <c r="C4281" s="79">
        <v>158</v>
      </c>
      <c r="D4281" s="79">
        <v>0</v>
      </c>
      <c r="E4281" s="88"/>
    </row>
    <row r="4282" spans="1:5" x14ac:dyDescent="0.2">
      <c r="A4282" s="79" t="s">
        <v>10346</v>
      </c>
      <c r="B4282" s="79" t="s">
        <v>10347</v>
      </c>
      <c r="C4282" s="79">
        <v>49</v>
      </c>
      <c r="D4282" s="79">
        <v>0</v>
      </c>
      <c r="E4282" s="88"/>
    </row>
    <row r="4283" spans="1:5" x14ac:dyDescent="0.2">
      <c r="A4283" s="79" t="s">
        <v>3865</v>
      </c>
      <c r="B4283" s="79" t="s">
        <v>3037</v>
      </c>
      <c r="C4283" s="79">
        <v>96</v>
      </c>
      <c r="D4283" s="79">
        <v>50</v>
      </c>
      <c r="E4283" s="88"/>
    </row>
    <row r="4284" spans="1:5" x14ac:dyDescent="0.2">
      <c r="A4284" s="79" t="s">
        <v>10348</v>
      </c>
      <c r="B4284" s="79" t="s">
        <v>10349</v>
      </c>
      <c r="C4284" s="79">
        <v>5</v>
      </c>
      <c r="D4284" s="79">
        <v>0</v>
      </c>
      <c r="E4284" s="88"/>
    </row>
    <row r="4285" spans="1:5" x14ac:dyDescent="0.2">
      <c r="A4285" s="79" t="s">
        <v>10350</v>
      </c>
      <c r="B4285" s="79" t="s">
        <v>10351</v>
      </c>
      <c r="C4285" s="79">
        <v>100</v>
      </c>
      <c r="D4285" s="79">
        <v>0</v>
      </c>
      <c r="E4285" s="88"/>
    </row>
    <row r="4286" spans="1:5" x14ac:dyDescent="0.2">
      <c r="A4286" s="79" t="s">
        <v>10352</v>
      </c>
      <c r="B4286" s="79" t="s">
        <v>10353</v>
      </c>
      <c r="C4286" s="79">
        <v>20</v>
      </c>
      <c r="D4286" s="79">
        <v>0</v>
      </c>
      <c r="E4286" s="88"/>
    </row>
    <row r="4287" spans="1:5" x14ac:dyDescent="0.2">
      <c r="A4287" s="79" t="s">
        <v>10354</v>
      </c>
      <c r="B4287" s="79" t="s">
        <v>10355</v>
      </c>
      <c r="C4287" s="79">
        <v>168</v>
      </c>
      <c r="D4287" s="79">
        <v>0</v>
      </c>
      <c r="E4287" s="88"/>
    </row>
    <row r="4288" spans="1:5" x14ac:dyDescent="0.2">
      <c r="A4288" s="79" t="s">
        <v>10356</v>
      </c>
      <c r="B4288" s="79" t="s">
        <v>10357</v>
      </c>
      <c r="C4288" s="79">
        <v>18</v>
      </c>
      <c r="D4288" s="79">
        <v>0</v>
      </c>
      <c r="E4288" s="88"/>
    </row>
    <row r="4289" spans="1:5" x14ac:dyDescent="0.2">
      <c r="A4289" s="79" t="s">
        <v>10358</v>
      </c>
      <c r="B4289" s="79" t="s">
        <v>10359</v>
      </c>
      <c r="C4289" s="79">
        <v>23</v>
      </c>
      <c r="D4289" s="79">
        <v>0</v>
      </c>
      <c r="E4289" s="88"/>
    </row>
    <row r="4290" spans="1:5" x14ac:dyDescent="0.2">
      <c r="A4290" s="79" t="s">
        <v>10360</v>
      </c>
      <c r="B4290" s="79" t="s">
        <v>10361</v>
      </c>
      <c r="C4290" s="79">
        <v>389</v>
      </c>
      <c r="D4290" s="79">
        <v>0</v>
      </c>
      <c r="E4290" s="88"/>
    </row>
    <row r="4291" spans="1:5" x14ac:dyDescent="0.2">
      <c r="A4291" s="79" t="s">
        <v>10362</v>
      </c>
      <c r="B4291" s="79" t="s">
        <v>10363</v>
      </c>
      <c r="C4291" s="79">
        <v>64</v>
      </c>
      <c r="D4291" s="79">
        <v>0</v>
      </c>
      <c r="E4291" s="88"/>
    </row>
    <row r="4292" spans="1:5" x14ac:dyDescent="0.2">
      <c r="A4292" s="79" t="s">
        <v>10364</v>
      </c>
      <c r="B4292" s="79" t="s">
        <v>10365</v>
      </c>
      <c r="C4292" s="79">
        <v>0</v>
      </c>
      <c r="D4292" s="79">
        <v>0</v>
      </c>
      <c r="E4292" s="88"/>
    </row>
    <row r="4293" spans="1:5" x14ac:dyDescent="0.2">
      <c r="A4293" s="79" t="s">
        <v>10366</v>
      </c>
      <c r="B4293" s="79" t="s">
        <v>10367</v>
      </c>
      <c r="C4293" s="79">
        <v>2</v>
      </c>
      <c r="D4293" s="79">
        <v>0</v>
      </c>
      <c r="E4293" s="88"/>
    </row>
    <row r="4294" spans="1:5" x14ac:dyDescent="0.2">
      <c r="A4294" s="79" t="s">
        <v>10368</v>
      </c>
      <c r="B4294" s="79" t="s">
        <v>10369</v>
      </c>
      <c r="C4294" s="79">
        <v>1</v>
      </c>
      <c r="D4294" s="79">
        <v>0</v>
      </c>
      <c r="E4294" s="88"/>
    </row>
    <row r="4295" spans="1:5" x14ac:dyDescent="0.2">
      <c r="A4295" s="79" t="s">
        <v>10370</v>
      </c>
      <c r="B4295" s="79" t="s">
        <v>10371</v>
      </c>
      <c r="C4295" s="79">
        <v>215</v>
      </c>
      <c r="D4295" s="79">
        <v>0</v>
      </c>
      <c r="E4295" s="88"/>
    </row>
    <row r="4296" spans="1:5" x14ac:dyDescent="0.2">
      <c r="A4296" s="79" t="s">
        <v>10372</v>
      </c>
      <c r="B4296" s="79" t="s">
        <v>10373</v>
      </c>
      <c r="C4296" s="79">
        <v>54</v>
      </c>
      <c r="D4296" s="79">
        <v>0</v>
      </c>
      <c r="E4296" s="88"/>
    </row>
    <row r="4297" spans="1:5" x14ac:dyDescent="0.2">
      <c r="A4297" s="79" t="s">
        <v>10374</v>
      </c>
      <c r="B4297" s="79" t="s">
        <v>10375</v>
      </c>
      <c r="C4297" s="79">
        <v>233</v>
      </c>
      <c r="D4297" s="79">
        <v>0</v>
      </c>
      <c r="E4297" s="88"/>
    </row>
    <row r="4298" spans="1:5" x14ac:dyDescent="0.2">
      <c r="A4298" s="79" t="s">
        <v>10376</v>
      </c>
      <c r="B4298" s="79" t="s">
        <v>10377</v>
      </c>
      <c r="C4298" s="79">
        <v>96</v>
      </c>
      <c r="D4298" s="79">
        <v>0</v>
      </c>
      <c r="E4298" s="88"/>
    </row>
    <row r="4299" spans="1:5" x14ac:dyDescent="0.2">
      <c r="A4299" s="79" t="s">
        <v>10378</v>
      </c>
      <c r="B4299" s="79" t="s">
        <v>10379</v>
      </c>
      <c r="C4299" s="79">
        <v>128</v>
      </c>
      <c r="D4299" s="79">
        <v>0</v>
      </c>
      <c r="E4299" s="88"/>
    </row>
    <row r="4300" spans="1:5" x14ac:dyDescent="0.2">
      <c r="A4300" s="79" t="s">
        <v>10380</v>
      </c>
      <c r="B4300" s="79" t="s">
        <v>10381</v>
      </c>
      <c r="C4300" s="79">
        <v>67</v>
      </c>
      <c r="D4300" s="79">
        <v>0</v>
      </c>
      <c r="E4300" s="88"/>
    </row>
    <row r="4301" spans="1:5" x14ac:dyDescent="0.2">
      <c r="A4301" s="79" t="s">
        <v>10382</v>
      </c>
      <c r="B4301" s="79" t="s">
        <v>10383</v>
      </c>
      <c r="C4301" s="79">
        <v>99</v>
      </c>
      <c r="D4301" s="79">
        <v>0</v>
      </c>
      <c r="E4301" s="88"/>
    </row>
    <row r="4302" spans="1:5" x14ac:dyDescent="0.2">
      <c r="A4302" s="79" t="s">
        <v>10384</v>
      </c>
      <c r="B4302" s="79" t="s">
        <v>10385</v>
      </c>
      <c r="C4302" s="79">
        <v>19</v>
      </c>
      <c r="D4302" s="79">
        <v>0</v>
      </c>
      <c r="E4302" s="88"/>
    </row>
    <row r="4303" spans="1:5" x14ac:dyDescent="0.2">
      <c r="A4303" s="79" t="s">
        <v>3866</v>
      </c>
      <c r="B4303" s="79" t="s">
        <v>3038</v>
      </c>
      <c r="C4303" s="79">
        <v>412</v>
      </c>
      <c r="D4303" s="79">
        <v>50</v>
      </c>
      <c r="E4303" s="88"/>
    </row>
    <row r="4304" spans="1:5" x14ac:dyDescent="0.2">
      <c r="A4304" s="79" t="s">
        <v>10386</v>
      </c>
      <c r="B4304" s="79" t="s">
        <v>10387</v>
      </c>
      <c r="C4304" s="79">
        <v>2</v>
      </c>
      <c r="D4304" s="79">
        <v>0</v>
      </c>
      <c r="E4304" s="88"/>
    </row>
    <row r="4305" spans="1:5" x14ac:dyDescent="0.2">
      <c r="A4305" s="79" t="s">
        <v>10388</v>
      </c>
      <c r="B4305" s="79" t="s">
        <v>10389</v>
      </c>
      <c r="C4305" s="79">
        <v>100</v>
      </c>
      <c r="D4305" s="79">
        <v>0</v>
      </c>
      <c r="E4305" s="88"/>
    </row>
    <row r="4306" spans="1:5" x14ac:dyDescent="0.2">
      <c r="A4306" s="79" t="s">
        <v>10390</v>
      </c>
      <c r="B4306" s="79" t="s">
        <v>10391</v>
      </c>
      <c r="C4306" s="79">
        <v>321</v>
      </c>
      <c r="D4306" s="79">
        <v>0</v>
      </c>
      <c r="E4306" s="88"/>
    </row>
    <row r="4307" spans="1:5" x14ac:dyDescent="0.2">
      <c r="A4307" s="79" t="s">
        <v>10392</v>
      </c>
      <c r="B4307" s="79" t="s">
        <v>10393</v>
      </c>
      <c r="C4307" s="79">
        <v>200</v>
      </c>
      <c r="D4307" s="79">
        <v>0</v>
      </c>
      <c r="E4307" s="88"/>
    </row>
    <row r="4308" spans="1:5" x14ac:dyDescent="0.2">
      <c r="A4308" s="79" t="s">
        <v>10394</v>
      </c>
      <c r="B4308" s="79" t="s">
        <v>10395</v>
      </c>
      <c r="C4308" s="79">
        <v>11</v>
      </c>
      <c r="D4308" s="79">
        <v>0</v>
      </c>
      <c r="E4308" s="88"/>
    </row>
    <row r="4309" spans="1:5" x14ac:dyDescent="0.2">
      <c r="A4309" s="79" t="s">
        <v>10396</v>
      </c>
      <c r="B4309" s="79" t="s">
        <v>10397</v>
      </c>
      <c r="C4309" s="79">
        <v>1</v>
      </c>
      <c r="D4309" s="79">
        <v>0</v>
      </c>
      <c r="E4309" s="88"/>
    </row>
    <row r="4310" spans="1:5" x14ac:dyDescent="0.2">
      <c r="A4310" s="79" t="s">
        <v>10398</v>
      </c>
      <c r="B4310" s="79" t="s">
        <v>10399</v>
      </c>
      <c r="C4310" s="79">
        <v>30</v>
      </c>
      <c r="D4310" s="79">
        <v>0</v>
      </c>
      <c r="E4310" s="88"/>
    </row>
    <row r="4311" spans="1:5" x14ac:dyDescent="0.2">
      <c r="A4311" s="79" t="s">
        <v>10400</v>
      </c>
      <c r="B4311" s="79" t="s">
        <v>10401</v>
      </c>
      <c r="C4311" s="79">
        <v>0</v>
      </c>
      <c r="D4311" s="79">
        <v>0</v>
      </c>
      <c r="E4311" s="88"/>
    </row>
    <row r="4312" spans="1:5" x14ac:dyDescent="0.2">
      <c r="A4312" s="79" t="s">
        <v>10402</v>
      </c>
      <c r="B4312" s="79" t="s">
        <v>10403</v>
      </c>
      <c r="C4312" s="79">
        <v>0</v>
      </c>
      <c r="D4312" s="79">
        <v>0</v>
      </c>
      <c r="E4312" s="88"/>
    </row>
    <row r="4313" spans="1:5" x14ac:dyDescent="0.2">
      <c r="A4313" s="79" t="s">
        <v>10404</v>
      </c>
      <c r="B4313" s="79" t="s">
        <v>10405</v>
      </c>
      <c r="C4313" s="79">
        <v>0</v>
      </c>
      <c r="D4313" s="79">
        <v>0</v>
      </c>
      <c r="E4313" s="88"/>
    </row>
    <row r="4314" spans="1:5" x14ac:dyDescent="0.2">
      <c r="A4314" s="79" t="s">
        <v>10406</v>
      </c>
      <c r="B4314" s="79" t="s">
        <v>10407</v>
      </c>
      <c r="C4314" s="79">
        <v>87</v>
      </c>
      <c r="D4314" s="79">
        <v>0</v>
      </c>
      <c r="E4314" s="88"/>
    </row>
    <row r="4315" spans="1:5" x14ac:dyDescent="0.2">
      <c r="A4315" s="79" t="s">
        <v>10408</v>
      </c>
      <c r="B4315" s="79" t="s">
        <v>10409</v>
      </c>
      <c r="C4315" s="79">
        <v>96</v>
      </c>
      <c r="D4315" s="79">
        <v>0</v>
      </c>
      <c r="E4315" s="88"/>
    </row>
    <row r="4316" spans="1:5" x14ac:dyDescent="0.2">
      <c r="A4316" s="79" t="s">
        <v>10410</v>
      </c>
      <c r="B4316" s="79" t="s">
        <v>10411</v>
      </c>
      <c r="C4316" s="79">
        <v>10</v>
      </c>
      <c r="D4316" s="79">
        <v>0</v>
      </c>
      <c r="E4316" s="88"/>
    </row>
    <row r="4317" spans="1:5" x14ac:dyDescent="0.2">
      <c r="A4317" s="79" t="s">
        <v>10412</v>
      </c>
      <c r="B4317" s="79" t="s">
        <v>10413</v>
      </c>
      <c r="C4317" s="79">
        <v>200</v>
      </c>
      <c r="D4317" s="79">
        <v>0</v>
      </c>
      <c r="E4317" s="88"/>
    </row>
    <row r="4318" spans="1:5" x14ac:dyDescent="0.2">
      <c r="A4318" s="79" t="s">
        <v>10414</v>
      </c>
      <c r="B4318" s="79" t="s">
        <v>10415</v>
      </c>
      <c r="C4318" s="79">
        <v>209</v>
      </c>
      <c r="D4318" s="79">
        <v>0</v>
      </c>
      <c r="E4318" s="88"/>
    </row>
    <row r="4319" spans="1:5" x14ac:dyDescent="0.2">
      <c r="A4319" s="79" t="s">
        <v>10416</v>
      </c>
      <c r="B4319" s="79" t="s">
        <v>10417</v>
      </c>
      <c r="C4319" s="79">
        <v>12</v>
      </c>
      <c r="D4319" s="79">
        <v>0</v>
      </c>
      <c r="E4319" s="88"/>
    </row>
    <row r="4320" spans="1:5" x14ac:dyDescent="0.2">
      <c r="A4320" s="79" t="s">
        <v>10418</v>
      </c>
      <c r="B4320" s="79" t="s">
        <v>10419</v>
      </c>
      <c r="C4320" s="79">
        <v>57</v>
      </c>
      <c r="D4320" s="79">
        <v>0</v>
      </c>
      <c r="E4320" s="88"/>
    </row>
    <row r="4321" spans="1:5" x14ac:dyDescent="0.2">
      <c r="A4321" s="79" t="s">
        <v>10420</v>
      </c>
      <c r="B4321" s="79" t="s">
        <v>10421</v>
      </c>
      <c r="C4321" s="79">
        <v>0</v>
      </c>
      <c r="D4321" s="79">
        <v>0</v>
      </c>
      <c r="E4321" s="88"/>
    </row>
    <row r="4322" spans="1:5" x14ac:dyDescent="0.2">
      <c r="A4322" s="79" t="s">
        <v>10422</v>
      </c>
      <c r="B4322" s="79" t="s">
        <v>10423</v>
      </c>
      <c r="C4322" s="79">
        <v>180</v>
      </c>
      <c r="D4322" s="79">
        <v>0</v>
      </c>
      <c r="E4322" s="88"/>
    </row>
    <row r="4323" spans="1:5" x14ac:dyDescent="0.2">
      <c r="A4323" s="79" t="s">
        <v>3867</v>
      </c>
      <c r="B4323" s="79" t="s">
        <v>3039</v>
      </c>
      <c r="C4323" s="79">
        <v>72</v>
      </c>
      <c r="D4323" s="79">
        <v>100</v>
      </c>
      <c r="E4323" s="88"/>
    </row>
    <row r="4324" spans="1:5" x14ac:dyDescent="0.2">
      <c r="A4324" s="79" t="s">
        <v>10424</v>
      </c>
      <c r="B4324" s="79" t="s">
        <v>10425</v>
      </c>
      <c r="C4324" s="79">
        <v>173</v>
      </c>
      <c r="D4324" s="79">
        <v>0</v>
      </c>
      <c r="E4324" s="88"/>
    </row>
    <row r="4325" spans="1:5" x14ac:dyDescent="0.2">
      <c r="A4325" s="79" t="s">
        <v>10426</v>
      </c>
      <c r="B4325" s="79" t="s">
        <v>10427</v>
      </c>
      <c r="C4325" s="79">
        <v>8</v>
      </c>
      <c r="D4325" s="79">
        <v>0</v>
      </c>
      <c r="E4325" s="88"/>
    </row>
    <row r="4326" spans="1:5" x14ac:dyDescent="0.2">
      <c r="A4326" s="79" t="s">
        <v>10428</v>
      </c>
      <c r="B4326" s="79" t="s">
        <v>10429</v>
      </c>
      <c r="C4326" s="79">
        <v>96</v>
      </c>
      <c r="D4326" s="79">
        <v>0</v>
      </c>
      <c r="E4326" s="88"/>
    </row>
    <row r="4327" spans="1:5" x14ac:dyDescent="0.2">
      <c r="A4327" s="79" t="s">
        <v>10430</v>
      </c>
      <c r="B4327" s="79" t="s">
        <v>10431</v>
      </c>
      <c r="C4327" s="79">
        <v>1</v>
      </c>
      <c r="D4327" s="79">
        <v>5</v>
      </c>
      <c r="E4327" s="88"/>
    </row>
    <row r="4328" spans="1:5" x14ac:dyDescent="0.2">
      <c r="A4328" s="79" t="s">
        <v>14885</v>
      </c>
      <c r="B4328" s="79" t="s">
        <v>14886</v>
      </c>
      <c r="C4328" s="79">
        <v>0</v>
      </c>
      <c r="D4328" s="79">
        <v>0</v>
      </c>
      <c r="E4328" s="88"/>
    </row>
    <row r="4329" spans="1:5" x14ac:dyDescent="0.2">
      <c r="A4329" s="79" t="s">
        <v>10432</v>
      </c>
      <c r="B4329" s="79" t="s">
        <v>10433</v>
      </c>
      <c r="C4329" s="79">
        <v>6</v>
      </c>
      <c r="D4329" s="79">
        <v>0</v>
      </c>
      <c r="E4329" s="88"/>
    </row>
    <row r="4330" spans="1:5" x14ac:dyDescent="0.2">
      <c r="A4330" s="79" t="s">
        <v>10434</v>
      </c>
      <c r="B4330" s="79" t="s">
        <v>10435</v>
      </c>
      <c r="C4330" s="79">
        <v>20</v>
      </c>
      <c r="D4330" s="79">
        <v>0</v>
      </c>
      <c r="E4330" s="88"/>
    </row>
    <row r="4331" spans="1:5" x14ac:dyDescent="0.2">
      <c r="A4331" s="79" t="s">
        <v>10436</v>
      </c>
      <c r="B4331" s="79" t="s">
        <v>10437</v>
      </c>
      <c r="C4331" s="79">
        <v>18</v>
      </c>
      <c r="D4331" s="79">
        <v>0</v>
      </c>
      <c r="E4331" s="88"/>
    </row>
    <row r="4332" spans="1:5" x14ac:dyDescent="0.2">
      <c r="A4332" s="79" t="s">
        <v>10438</v>
      </c>
      <c r="B4332" s="79" t="s">
        <v>10439</v>
      </c>
      <c r="C4332" s="79">
        <v>0</v>
      </c>
      <c r="D4332" s="79">
        <v>0</v>
      </c>
      <c r="E4332" s="88"/>
    </row>
    <row r="4333" spans="1:5" x14ac:dyDescent="0.2">
      <c r="A4333" s="79" t="s">
        <v>10440</v>
      </c>
      <c r="B4333" s="79" t="s">
        <v>10441</v>
      </c>
      <c r="C4333" s="79">
        <v>142</v>
      </c>
      <c r="D4333" s="79">
        <v>0</v>
      </c>
      <c r="E4333" s="88"/>
    </row>
    <row r="4334" spans="1:5" x14ac:dyDescent="0.2">
      <c r="A4334" s="79" t="s">
        <v>10442</v>
      </c>
      <c r="B4334" s="79" t="s">
        <v>10443</v>
      </c>
      <c r="C4334" s="79">
        <v>8</v>
      </c>
      <c r="D4334" s="79">
        <v>0</v>
      </c>
      <c r="E4334" s="88"/>
    </row>
    <row r="4335" spans="1:5" x14ac:dyDescent="0.2">
      <c r="A4335" s="79" t="s">
        <v>10444</v>
      </c>
      <c r="B4335" s="79" t="s">
        <v>10445</v>
      </c>
      <c r="C4335" s="79">
        <v>102</v>
      </c>
      <c r="D4335" s="79">
        <v>0</v>
      </c>
      <c r="E4335" s="88"/>
    </row>
    <row r="4336" spans="1:5" x14ac:dyDescent="0.2">
      <c r="A4336" s="79" t="s">
        <v>10446</v>
      </c>
      <c r="B4336" s="79" t="s">
        <v>10447</v>
      </c>
      <c r="C4336" s="79">
        <v>37</v>
      </c>
      <c r="D4336" s="79">
        <v>0</v>
      </c>
      <c r="E4336" s="88"/>
    </row>
    <row r="4337" spans="1:5" x14ac:dyDescent="0.2">
      <c r="A4337" s="79" t="s">
        <v>10448</v>
      </c>
      <c r="B4337" s="79" t="s">
        <v>10449</v>
      </c>
      <c r="C4337" s="79">
        <v>0</v>
      </c>
      <c r="D4337" s="79">
        <v>0</v>
      </c>
      <c r="E4337" s="88"/>
    </row>
    <row r="4338" spans="1:5" x14ac:dyDescent="0.2">
      <c r="A4338" s="79" t="s">
        <v>10450</v>
      </c>
      <c r="B4338" s="79" t="s">
        <v>10451</v>
      </c>
      <c r="C4338" s="79">
        <v>39</v>
      </c>
      <c r="D4338" s="79">
        <v>0</v>
      </c>
      <c r="E4338" s="88"/>
    </row>
    <row r="4339" spans="1:5" x14ac:dyDescent="0.2">
      <c r="A4339" s="79" t="s">
        <v>10452</v>
      </c>
      <c r="B4339" s="79" t="s">
        <v>10453</v>
      </c>
      <c r="C4339" s="79">
        <v>76</v>
      </c>
      <c r="D4339" s="79">
        <v>0</v>
      </c>
      <c r="E4339" s="88"/>
    </row>
    <row r="4340" spans="1:5" x14ac:dyDescent="0.2">
      <c r="A4340" s="79" t="s">
        <v>10454</v>
      </c>
      <c r="B4340" s="79" t="s">
        <v>10455</v>
      </c>
      <c r="C4340" s="79">
        <v>9</v>
      </c>
      <c r="D4340" s="79">
        <v>0</v>
      </c>
      <c r="E4340" s="88"/>
    </row>
    <row r="4341" spans="1:5" x14ac:dyDescent="0.2">
      <c r="A4341" s="79" t="s">
        <v>10456</v>
      </c>
      <c r="B4341" s="79" t="s">
        <v>10457</v>
      </c>
      <c r="C4341" s="79">
        <v>79</v>
      </c>
      <c r="D4341" s="79">
        <v>0</v>
      </c>
      <c r="E4341" s="88"/>
    </row>
    <row r="4342" spans="1:5" x14ac:dyDescent="0.2">
      <c r="A4342" s="79" t="s">
        <v>10458</v>
      </c>
      <c r="B4342" s="79" t="s">
        <v>10459</v>
      </c>
      <c r="C4342" s="79">
        <v>176</v>
      </c>
      <c r="D4342" s="79">
        <v>0</v>
      </c>
      <c r="E4342" s="88"/>
    </row>
    <row r="4343" spans="1:5" x14ac:dyDescent="0.2">
      <c r="A4343" s="79" t="s">
        <v>10460</v>
      </c>
      <c r="B4343" s="79" t="s">
        <v>10461</v>
      </c>
      <c r="C4343" s="79">
        <v>10</v>
      </c>
      <c r="D4343" s="79">
        <v>0</v>
      </c>
      <c r="E4343" s="88"/>
    </row>
    <row r="4344" spans="1:5" x14ac:dyDescent="0.2">
      <c r="A4344" s="79" t="s">
        <v>10462</v>
      </c>
      <c r="B4344" s="79" t="s">
        <v>10463</v>
      </c>
      <c r="C4344" s="79">
        <v>45</v>
      </c>
      <c r="D4344" s="79">
        <v>0</v>
      </c>
      <c r="E4344" s="88"/>
    </row>
    <row r="4345" spans="1:5" x14ac:dyDescent="0.2">
      <c r="A4345" s="79" t="s">
        <v>3868</v>
      </c>
      <c r="B4345" s="79" t="s">
        <v>3869</v>
      </c>
      <c r="C4345" s="79">
        <v>341</v>
      </c>
      <c r="D4345" s="79">
        <v>100</v>
      </c>
      <c r="E4345" s="88"/>
    </row>
    <row r="4346" spans="1:5" x14ac:dyDescent="0.2">
      <c r="A4346" s="79" t="s">
        <v>3870</v>
      </c>
      <c r="B4346" s="79" t="s">
        <v>3871</v>
      </c>
      <c r="C4346" s="79">
        <v>43</v>
      </c>
      <c r="D4346" s="79">
        <v>100</v>
      </c>
      <c r="E4346" s="88"/>
    </row>
    <row r="4347" spans="1:5" x14ac:dyDescent="0.2">
      <c r="A4347" s="79" t="s">
        <v>3872</v>
      </c>
      <c r="B4347" s="79" t="s">
        <v>3873</v>
      </c>
      <c r="C4347" s="79">
        <v>44</v>
      </c>
      <c r="D4347" s="79">
        <v>150</v>
      </c>
      <c r="E4347" s="88"/>
    </row>
    <row r="4348" spans="1:5" x14ac:dyDescent="0.2">
      <c r="A4348" s="79" t="s">
        <v>3874</v>
      </c>
      <c r="B4348" s="79" t="s">
        <v>3875</v>
      </c>
      <c r="C4348" s="79">
        <v>294</v>
      </c>
      <c r="D4348" s="79">
        <v>100</v>
      </c>
      <c r="E4348" s="88"/>
    </row>
    <row r="4349" spans="1:5" x14ac:dyDescent="0.2">
      <c r="A4349" s="79" t="s">
        <v>10464</v>
      </c>
      <c r="B4349" s="79" t="s">
        <v>10465</v>
      </c>
      <c r="C4349" s="79">
        <v>15</v>
      </c>
      <c r="D4349" s="79">
        <v>0</v>
      </c>
      <c r="E4349" s="88"/>
    </row>
    <row r="4350" spans="1:5" x14ac:dyDescent="0.2">
      <c r="A4350" s="79" t="s">
        <v>10466</v>
      </c>
      <c r="B4350" s="79" t="s">
        <v>10467</v>
      </c>
      <c r="C4350" s="79">
        <v>70</v>
      </c>
      <c r="D4350" s="79">
        <v>0</v>
      </c>
      <c r="E4350" s="88"/>
    </row>
    <row r="4351" spans="1:5" x14ac:dyDescent="0.2">
      <c r="A4351" s="79" t="s">
        <v>10468</v>
      </c>
      <c r="B4351" s="79" t="s">
        <v>10469</v>
      </c>
      <c r="C4351" s="79">
        <v>0</v>
      </c>
      <c r="D4351" s="79">
        <v>0</v>
      </c>
      <c r="E4351" s="88"/>
    </row>
    <row r="4352" spans="1:5" x14ac:dyDescent="0.2">
      <c r="A4352" s="79" t="s">
        <v>10470</v>
      </c>
      <c r="B4352" s="79" t="s">
        <v>10471</v>
      </c>
      <c r="C4352" s="79">
        <v>34</v>
      </c>
      <c r="D4352" s="79">
        <v>0</v>
      </c>
      <c r="E4352" s="88"/>
    </row>
    <row r="4353" spans="1:5" x14ac:dyDescent="0.2">
      <c r="A4353" s="79" t="s">
        <v>10472</v>
      </c>
      <c r="B4353" s="79" t="s">
        <v>10473</v>
      </c>
      <c r="C4353" s="79">
        <v>39</v>
      </c>
      <c r="D4353" s="79">
        <v>0</v>
      </c>
      <c r="E4353" s="88"/>
    </row>
    <row r="4354" spans="1:5" x14ac:dyDescent="0.2">
      <c r="A4354" s="79" t="s">
        <v>10474</v>
      </c>
      <c r="B4354" s="79" t="s">
        <v>10475</v>
      </c>
      <c r="C4354" s="79">
        <v>293</v>
      </c>
      <c r="D4354" s="79">
        <v>0</v>
      </c>
      <c r="E4354" s="88"/>
    </row>
    <row r="4355" spans="1:5" x14ac:dyDescent="0.2">
      <c r="A4355" s="79" t="s">
        <v>10476</v>
      </c>
      <c r="B4355" s="79" t="s">
        <v>10477</v>
      </c>
      <c r="C4355" s="79">
        <v>161</v>
      </c>
      <c r="D4355" s="79">
        <v>0</v>
      </c>
      <c r="E4355" s="88"/>
    </row>
    <row r="4356" spans="1:5" x14ac:dyDescent="0.2">
      <c r="A4356" s="79" t="s">
        <v>10478</v>
      </c>
      <c r="B4356" s="79" t="s">
        <v>10479</v>
      </c>
      <c r="C4356" s="79">
        <v>2</v>
      </c>
      <c r="D4356" s="79">
        <v>0</v>
      </c>
      <c r="E4356" s="88"/>
    </row>
    <row r="4357" spans="1:5" x14ac:dyDescent="0.2">
      <c r="A4357" s="79" t="s">
        <v>10480</v>
      </c>
      <c r="B4357" s="79" t="s">
        <v>10481</v>
      </c>
      <c r="C4357" s="79">
        <v>268</v>
      </c>
      <c r="D4357" s="79">
        <v>0</v>
      </c>
      <c r="E4357" s="88"/>
    </row>
    <row r="4358" spans="1:5" x14ac:dyDescent="0.2">
      <c r="A4358" s="79" t="s">
        <v>10482</v>
      </c>
      <c r="B4358" s="79" t="s">
        <v>10483</v>
      </c>
      <c r="C4358" s="79">
        <v>155</v>
      </c>
      <c r="D4358" s="79">
        <v>0</v>
      </c>
      <c r="E4358" s="88"/>
    </row>
    <row r="4359" spans="1:5" x14ac:dyDescent="0.2">
      <c r="A4359" s="79" t="s">
        <v>10484</v>
      </c>
      <c r="B4359" s="79" t="s">
        <v>10485</v>
      </c>
      <c r="C4359" s="79">
        <v>239</v>
      </c>
      <c r="D4359" s="79">
        <v>0</v>
      </c>
      <c r="E4359" s="88"/>
    </row>
    <row r="4360" spans="1:5" x14ac:dyDescent="0.2">
      <c r="A4360" s="79" t="s">
        <v>10486</v>
      </c>
      <c r="B4360" s="79" t="s">
        <v>10487</v>
      </c>
      <c r="C4360" s="79">
        <v>18</v>
      </c>
      <c r="D4360" s="79">
        <v>0</v>
      </c>
      <c r="E4360" s="88"/>
    </row>
    <row r="4361" spans="1:5" x14ac:dyDescent="0.2">
      <c r="A4361" s="79" t="s">
        <v>10488</v>
      </c>
      <c r="B4361" s="79" t="s">
        <v>10489</v>
      </c>
      <c r="C4361" s="79">
        <v>664</v>
      </c>
      <c r="D4361" s="79">
        <v>0</v>
      </c>
      <c r="E4361" s="88"/>
    </row>
    <row r="4362" spans="1:5" x14ac:dyDescent="0.2">
      <c r="A4362" s="79" t="s">
        <v>10490</v>
      </c>
      <c r="B4362" s="79" t="s">
        <v>10491</v>
      </c>
      <c r="C4362" s="79">
        <v>29</v>
      </c>
      <c r="D4362" s="79">
        <v>0</v>
      </c>
      <c r="E4362" s="88"/>
    </row>
    <row r="4363" spans="1:5" x14ac:dyDescent="0.2">
      <c r="A4363" s="79" t="s">
        <v>10492</v>
      </c>
      <c r="B4363" s="79" t="s">
        <v>10493</v>
      </c>
      <c r="C4363" s="79">
        <v>21</v>
      </c>
      <c r="D4363" s="79">
        <v>0</v>
      </c>
      <c r="E4363" s="88"/>
    </row>
    <row r="4364" spans="1:5" x14ac:dyDescent="0.2">
      <c r="A4364" s="79" t="s">
        <v>10494</v>
      </c>
      <c r="B4364" s="79" t="s">
        <v>10495</v>
      </c>
      <c r="C4364" s="79">
        <v>176</v>
      </c>
      <c r="D4364" s="79">
        <v>0</v>
      </c>
      <c r="E4364" s="88"/>
    </row>
    <row r="4365" spans="1:5" x14ac:dyDescent="0.2">
      <c r="A4365" s="79" t="s">
        <v>10496</v>
      </c>
      <c r="B4365" s="79" t="s">
        <v>10497</v>
      </c>
      <c r="C4365" s="79">
        <v>107</v>
      </c>
      <c r="D4365" s="79">
        <v>0</v>
      </c>
      <c r="E4365" s="88"/>
    </row>
    <row r="4366" spans="1:5" x14ac:dyDescent="0.2">
      <c r="A4366" s="79" t="s">
        <v>10498</v>
      </c>
      <c r="B4366" s="79" t="s">
        <v>10499</v>
      </c>
      <c r="C4366" s="79">
        <v>117</v>
      </c>
      <c r="D4366" s="79">
        <v>0</v>
      </c>
      <c r="E4366" s="88"/>
    </row>
    <row r="4367" spans="1:5" x14ac:dyDescent="0.2">
      <c r="A4367" s="79" t="s">
        <v>10500</v>
      </c>
      <c r="B4367" s="79" t="s">
        <v>10501</v>
      </c>
      <c r="C4367" s="79">
        <v>98</v>
      </c>
      <c r="D4367" s="79">
        <v>0</v>
      </c>
      <c r="E4367" s="88"/>
    </row>
    <row r="4368" spans="1:5" x14ac:dyDescent="0.2">
      <c r="A4368" s="79" t="s">
        <v>10502</v>
      </c>
      <c r="B4368" s="79" t="s">
        <v>10503</v>
      </c>
      <c r="C4368" s="79">
        <v>98</v>
      </c>
      <c r="D4368" s="79">
        <v>0</v>
      </c>
      <c r="E4368" s="88"/>
    </row>
    <row r="4369" spans="1:5" x14ac:dyDescent="0.2">
      <c r="A4369" s="79" t="s">
        <v>10504</v>
      </c>
      <c r="B4369" s="79" t="s">
        <v>10505</v>
      </c>
      <c r="C4369" s="79">
        <v>89</v>
      </c>
      <c r="D4369" s="79">
        <v>0</v>
      </c>
      <c r="E4369" s="88"/>
    </row>
    <row r="4370" spans="1:5" x14ac:dyDescent="0.2">
      <c r="A4370" s="79" t="s">
        <v>10506</v>
      </c>
      <c r="B4370" s="79" t="s">
        <v>10507</v>
      </c>
      <c r="C4370" s="79">
        <v>89</v>
      </c>
      <c r="D4370" s="79">
        <v>0</v>
      </c>
      <c r="E4370" s="88"/>
    </row>
    <row r="4371" spans="1:5" x14ac:dyDescent="0.2">
      <c r="A4371" s="79" t="s">
        <v>10508</v>
      </c>
      <c r="B4371" s="79" t="s">
        <v>10509</v>
      </c>
      <c r="C4371" s="79">
        <v>96</v>
      </c>
      <c r="D4371" s="79">
        <v>0</v>
      </c>
      <c r="E4371" s="88"/>
    </row>
    <row r="4372" spans="1:5" x14ac:dyDescent="0.2">
      <c r="A4372" s="79" t="s">
        <v>10510</v>
      </c>
      <c r="B4372" s="79" t="s">
        <v>10511</v>
      </c>
      <c r="C4372" s="79">
        <v>99</v>
      </c>
      <c r="D4372" s="79">
        <v>0</v>
      </c>
      <c r="E4372" s="88"/>
    </row>
    <row r="4373" spans="1:5" x14ac:dyDescent="0.2">
      <c r="A4373" s="79" t="s">
        <v>10512</v>
      </c>
      <c r="B4373" s="79" t="s">
        <v>10513</v>
      </c>
      <c r="C4373" s="79">
        <v>298</v>
      </c>
      <c r="D4373" s="79">
        <v>0</v>
      </c>
      <c r="E4373" s="88"/>
    </row>
    <row r="4374" spans="1:5" x14ac:dyDescent="0.2">
      <c r="A4374" s="79" t="s">
        <v>10514</v>
      </c>
      <c r="B4374" s="79" t="s">
        <v>10515</v>
      </c>
      <c r="C4374" s="79">
        <v>231</v>
      </c>
      <c r="D4374" s="79">
        <v>0</v>
      </c>
      <c r="E4374" s="88"/>
    </row>
    <row r="4375" spans="1:5" x14ac:dyDescent="0.2">
      <c r="A4375" s="79" t="s">
        <v>10516</v>
      </c>
      <c r="B4375" s="79" t="s">
        <v>10517</v>
      </c>
      <c r="C4375" s="79">
        <v>300</v>
      </c>
      <c r="D4375" s="79">
        <v>0</v>
      </c>
      <c r="E4375" s="88"/>
    </row>
    <row r="4376" spans="1:5" x14ac:dyDescent="0.2">
      <c r="A4376" s="79" t="s">
        <v>10518</v>
      </c>
      <c r="B4376" s="79" t="s">
        <v>10519</v>
      </c>
      <c r="C4376" s="79">
        <v>148</v>
      </c>
      <c r="D4376" s="79">
        <v>0</v>
      </c>
      <c r="E4376" s="88"/>
    </row>
    <row r="4377" spans="1:5" x14ac:dyDescent="0.2">
      <c r="A4377" s="79" t="s">
        <v>10520</v>
      </c>
      <c r="B4377" s="79" t="s">
        <v>10521</v>
      </c>
      <c r="C4377" s="79">
        <v>92</v>
      </c>
      <c r="D4377" s="79">
        <v>0</v>
      </c>
      <c r="E4377" s="88"/>
    </row>
    <row r="4378" spans="1:5" x14ac:dyDescent="0.2">
      <c r="A4378" s="79" t="s">
        <v>10522</v>
      </c>
      <c r="B4378" s="79" t="s">
        <v>10523</v>
      </c>
      <c r="C4378" s="79">
        <v>254</v>
      </c>
      <c r="D4378" s="79">
        <v>0</v>
      </c>
      <c r="E4378" s="88"/>
    </row>
    <row r="4379" spans="1:5" x14ac:dyDescent="0.2">
      <c r="A4379" s="79" t="s">
        <v>10524</v>
      </c>
      <c r="B4379" s="79" t="s">
        <v>10525</v>
      </c>
      <c r="C4379" s="79">
        <v>156</v>
      </c>
      <c r="D4379" s="79">
        <v>0</v>
      </c>
      <c r="E4379" s="88"/>
    </row>
    <row r="4380" spans="1:5" x14ac:dyDescent="0.2">
      <c r="A4380" s="79" t="s">
        <v>10526</v>
      </c>
      <c r="B4380" s="79" t="s">
        <v>10527</v>
      </c>
      <c r="C4380" s="79">
        <v>174</v>
      </c>
      <c r="D4380" s="79">
        <v>0</v>
      </c>
      <c r="E4380" s="88"/>
    </row>
    <row r="4381" spans="1:5" x14ac:dyDescent="0.2">
      <c r="A4381" s="79" t="s">
        <v>10528</v>
      </c>
      <c r="B4381" s="79" t="s">
        <v>10529</v>
      </c>
      <c r="C4381" s="79">
        <v>222</v>
      </c>
      <c r="D4381" s="79">
        <v>0</v>
      </c>
      <c r="E4381" s="88"/>
    </row>
    <row r="4382" spans="1:5" x14ac:dyDescent="0.2">
      <c r="A4382" s="79" t="s">
        <v>10530</v>
      </c>
      <c r="B4382" s="79" t="s">
        <v>10531</v>
      </c>
      <c r="C4382" s="79">
        <v>324</v>
      </c>
      <c r="D4382" s="79">
        <v>0</v>
      </c>
      <c r="E4382" s="88"/>
    </row>
    <row r="4383" spans="1:5" x14ac:dyDescent="0.2">
      <c r="A4383" s="79" t="s">
        <v>10532</v>
      </c>
      <c r="B4383" s="79" t="s">
        <v>10533</v>
      </c>
      <c r="C4383" s="79">
        <v>664</v>
      </c>
      <c r="D4383" s="79">
        <v>0</v>
      </c>
      <c r="E4383" s="88"/>
    </row>
    <row r="4384" spans="1:5" x14ac:dyDescent="0.2">
      <c r="A4384" s="79" t="s">
        <v>10534</v>
      </c>
      <c r="B4384" s="79" t="s">
        <v>10535</v>
      </c>
      <c r="C4384" s="79">
        <v>256</v>
      </c>
      <c r="D4384" s="79">
        <v>0</v>
      </c>
      <c r="E4384" s="88"/>
    </row>
    <row r="4385" spans="1:5" x14ac:dyDescent="0.2">
      <c r="A4385" s="79" t="s">
        <v>10536</v>
      </c>
      <c r="B4385" s="79" t="s">
        <v>10537</v>
      </c>
      <c r="C4385" s="79">
        <v>81</v>
      </c>
      <c r="D4385" s="79">
        <v>0</v>
      </c>
      <c r="E4385" s="88"/>
    </row>
    <row r="4386" spans="1:5" x14ac:dyDescent="0.2">
      <c r="A4386" s="79" t="s">
        <v>10538</v>
      </c>
      <c r="B4386" s="79" t="s">
        <v>10539</v>
      </c>
      <c r="C4386" s="79">
        <v>53</v>
      </c>
      <c r="D4386" s="79">
        <v>0</v>
      </c>
      <c r="E4386" s="88"/>
    </row>
    <row r="4387" spans="1:5" x14ac:dyDescent="0.2">
      <c r="A4387" s="79" t="s">
        <v>10540</v>
      </c>
      <c r="B4387" s="79" t="s">
        <v>10541</v>
      </c>
      <c r="C4387" s="79">
        <v>101</v>
      </c>
      <c r="D4387" s="79">
        <v>0</v>
      </c>
      <c r="E4387" s="88"/>
    </row>
    <row r="4388" spans="1:5" x14ac:dyDescent="0.2">
      <c r="A4388" s="79" t="s">
        <v>10542</v>
      </c>
      <c r="B4388" s="79" t="s">
        <v>10543</v>
      </c>
      <c r="C4388" s="79">
        <v>22</v>
      </c>
      <c r="D4388" s="79">
        <v>0</v>
      </c>
      <c r="E4388" s="88"/>
    </row>
    <row r="4389" spans="1:5" x14ac:dyDescent="0.2">
      <c r="A4389" s="79" t="s">
        <v>10544</v>
      </c>
      <c r="B4389" s="79" t="s">
        <v>10545</v>
      </c>
      <c r="C4389" s="79">
        <v>297</v>
      </c>
      <c r="D4389" s="79">
        <v>0</v>
      </c>
      <c r="E4389" s="88"/>
    </row>
    <row r="4390" spans="1:5" x14ac:dyDescent="0.2">
      <c r="A4390" s="79" t="s">
        <v>10546</v>
      </c>
      <c r="B4390" s="79" t="s">
        <v>10547</v>
      </c>
      <c r="C4390" s="79">
        <v>327</v>
      </c>
      <c r="D4390" s="79">
        <v>0</v>
      </c>
      <c r="E4390" s="88"/>
    </row>
    <row r="4391" spans="1:5" x14ac:dyDescent="0.2">
      <c r="A4391" s="79" t="s">
        <v>10548</v>
      </c>
      <c r="B4391" s="79" t="s">
        <v>10549</v>
      </c>
      <c r="C4391" s="79">
        <v>70</v>
      </c>
      <c r="D4391" s="79">
        <v>0</v>
      </c>
      <c r="E4391" s="88"/>
    </row>
    <row r="4392" spans="1:5" x14ac:dyDescent="0.2">
      <c r="A4392" s="79" t="s">
        <v>10550</v>
      </c>
      <c r="B4392" s="79" t="s">
        <v>10551</v>
      </c>
      <c r="C4392" s="79">
        <v>136</v>
      </c>
      <c r="D4392" s="79">
        <v>0</v>
      </c>
      <c r="E4392" s="88"/>
    </row>
    <row r="4393" spans="1:5" x14ac:dyDescent="0.2">
      <c r="A4393" s="79" t="s">
        <v>10552</v>
      </c>
      <c r="B4393" s="79" t="s">
        <v>10553</v>
      </c>
      <c r="C4393" s="79">
        <v>266</v>
      </c>
      <c r="D4393" s="79">
        <v>0</v>
      </c>
      <c r="E4393" s="88"/>
    </row>
    <row r="4394" spans="1:5" x14ac:dyDescent="0.2">
      <c r="A4394" s="79" t="s">
        <v>10554</v>
      </c>
      <c r="B4394" s="79" t="s">
        <v>10555</v>
      </c>
      <c r="C4394" s="79">
        <v>289</v>
      </c>
      <c r="D4394" s="79">
        <v>0</v>
      </c>
      <c r="E4394" s="88"/>
    </row>
    <row r="4395" spans="1:5" x14ac:dyDescent="0.2">
      <c r="A4395" s="79" t="s">
        <v>10556</v>
      </c>
      <c r="B4395" s="79" t="s">
        <v>10557</v>
      </c>
      <c r="C4395" s="79">
        <v>311</v>
      </c>
      <c r="D4395" s="79">
        <v>0</v>
      </c>
      <c r="E4395" s="88"/>
    </row>
    <row r="4396" spans="1:5" x14ac:dyDescent="0.2">
      <c r="A4396" s="79" t="s">
        <v>10558</v>
      </c>
      <c r="B4396" s="79" t="s">
        <v>10559</v>
      </c>
      <c r="C4396" s="79">
        <v>186</v>
      </c>
      <c r="D4396" s="79">
        <v>0</v>
      </c>
      <c r="E4396" s="88"/>
    </row>
    <row r="4397" spans="1:5" x14ac:dyDescent="0.2">
      <c r="A4397" s="79" t="s">
        <v>10560</v>
      </c>
      <c r="B4397" s="79" t="s">
        <v>10561</v>
      </c>
      <c r="C4397" s="79">
        <v>56</v>
      </c>
      <c r="D4397" s="79">
        <v>0</v>
      </c>
      <c r="E4397" s="88"/>
    </row>
    <row r="4398" spans="1:5" x14ac:dyDescent="0.2">
      <c r="A4398" s="79" t="s">
        <v>10562</v>
      </c>
      <c r="B4398" s="79" t="s">
        <v>10563</v>
      </c>
      <c r="C4398" s="79">
        <v>8</v>
      </c>
      <c r="D4398" s="79">
        <v>0</v>
      </c>
      <c r="E4398" s="88"/>
    </row>
    <row r="4399" spans="1:5" x14ac:dyDescent="0.2">
      <c r="A4399" s="79" t="s">
        <v>10564</v>
      </c>
      <c r="B4399" s="79" t="s">
        <v>10565</v>
      </c>
      <c r="C4399" s="79">
        <v>164</v>
      </c>
      <c r="D4399" s="79">
        <v>0</v>
      </c>
      <c r="E4399" s="88"/>
    </row>
    <row r="4400" spans="1:5" x14ac:dyDescent="0.2">
      <c r="A4400" s="79" t="s">
        <v>10566</v>
      </c>
      <c r="B4400" s="79" t="s">
        <v>10567</v>
      </c>
      <c r="C4400" s="79">
        <v>243</v>
      </c>
      <c r="D4400" s="79">
        <v>0</v>
      </c>
      <c r="E4400" s="88"/>
    </row>
    <row r="4401" spans="1:5" x14ac:dyDescent="0.2">
      <c r="A4401" s="79" t="s">
        <v>10568</v>
      </c>
      <c r="B4401" s="79" t="s">
        <v>10569</v>
      </c>
      <c r="C4401" s="79">
        <v>239</v>
      </c>
      <c r="D4401" s="79">
        <v>0</v>
      </c>
      <c r="E4401" s="88"/>
    </row>
    <row r="4402" spans="1:5" x14ac:dyDescent="0.2">
      <c r="A4402" s="79" t="s">
        <v>10570</v>
      </c>
      <c r="B4402" s="79" t="s">
        <v>10571</v>
      </c>
      <c r="C4402" s="79">
        <v>240</v>
      </c>
      <c r="D4402" s="79">
        <v>0</v>
      </c>
      <c r="E4402" s="88"/>
    </row>
    <row r="4403" spans="1:5" x14ac:dyDescent="0.2">
      <c r="A4403" s="79" t="s">
        <v>10572</v>
      </c>
      <c r="B4403" s="79" t="s">
        <v>10573</v>
      </c>
      <c r="C4403" s="79">
        <v>415</v>
      </c>
      <c r="D4403" s="79">
        <v>0</v>
      </c>
      <c r="E4403" s="88"/>
    </row>
    <row r="4404" spans="1:5" x14ac:dyDescent="0.2">
      <c r="A4404" s="79" t="s">
        <v>10574</v>
      </c>
      <c r="B4404" s="79" t="s">
        <v>10575</v>
      </c>
      <c r="C4404" s="79">
        <v>435</v>
      </c>
      <c r="D4404" s="79">
        <v>0</v>
      </c>
      <c r="E4404" s="88"/>
    </row>
    <row r="4405" spans="1:5" x14ac:dyDescent="0.2">
      <c r="A4405" s="79" t="s">
        <v>10576</v>
      </c>
      <c r="B4405" s="79" t="s">
        <v>10577</v>
      </c>
      <c r="C4405" s="79">
        <v>987</v>
      </c>
      <c r="D4405" s="79">
        <v>0</v>
      </c>
      <c r="E4405" s="88"/>
    </row>
    <row r="4406" spans="1:5" x14ac:dyDescent="0.2">
      <c r="A4406" s="79" t="s">
        <v>10578</v>
      </c>
      <c r="B4406" s="79" t="s">
        <v>10579</v>
      </c>
      <c r="C4406" s="79">
        <v>645</v>
      </c>
      <c r="D4406" s="79">
        <v>0</v>
      </c>
      <c r="E4406" s="88"/>
    </row>
    <row r="4407" spans="1:5" x14ac:dyDescent="0.2">
      <c r="A4407" s="79" t="s">
        <v>10580</v>
      </c>
      <c r="B4407" s="79" t="s">
        <v>10581</v>
      </c>
      <c r="C4407" s="79">
        <v>113</v>
      </c>
      <c r="D4407" s="79">
        <v>0</v>
      </c>
      <c r="E4407" s="88"/>
    </row>
    <row r="4408" spans="1:5" x14ac:dyDescent="0.2">
      <c r="A4408" s="79" t="s">
        <v>3888</v>
      </c>
      <c r="B4408" s="79" t="s">
        <v>3889</v>
      </c>
      <c r="C4408" s="79">
        <v>3</v>
      </c>
      <c r="D4408" s="79">
        <v>0</v>
      </c>
      <c r="E4408" s="88"/>
    </row>
    <row r="4409" spans="1:5" x14ac:dyDescent="0.2">
      <c r="A4409" s="79" t="s">
        <v>14887</v>
      </c>
      <c r="B4409" s="79" t="s">
        <v>14888</v>
      </c>
      <c r="C4409" s="79">
        <v>14</v>
      </c>
      <c r="D4409" s="79">
        <v>0</v>
      </c>
      <c r="E4409" s="88"/>
    </row>
    <row r="4410" spans="1:5" x14ac:dyDescent="0.2">
      <c r="A4410" s="79" t="s">
        <v>14889</v>
      </c>
      <c r="B4410" s="79" t="s">
        <v>14890</v>
      </c>
      <c r="C4410" s="79">
        <v>11</v>
      </c>
      <c r="D4410" s="79">
        <v>0</v>
      </c>
      <c r="E4410" s="88"/>
    </row>
    <row r="4411" spans="1:5" x14ac:dyDescent="0.2">
      <c r="A4411" s="79" t="s">
        <v>3890</v>
      </c>
      <c r="B4411" s="79" t="s">
        <v>3891</v>
      </c>
      <c r="C4411" s="79">
        <v>3</v>
      </c>
      <c r="D4411" s="79">
        <v>0</v>
      </c>
      <c r="E4411" s="88"/>
    </row>
    <row r="4412" spans="1:5" x14ac:dyDescent="0.2">
      <c r="A4412" s="79" t="s">
        <v>14891</v>
      </c>
      <c r="B4412" s="79" t="s">
        <v>14892</v>
      </c>
      <c r="C4412" s="79">
        <v>0</v>
      </c>
      <c r="D4412" s="79">
        <v>0</v>
      </c>
      <c r="E4412" s="88"/>
    </row>
    <row r="4413" spans="1:5" x14ac:dyDescent="0.2">
      <c r="A4413" s="79" t="s">
        <v>14893</v>
      </c>
      <c r="B4413" s="79" t="s">
        <v>14894</v>
      </c>
      <c r="C4413" s="79">
        <v>4</v>
      </c>
      <c r="D4413" s="79">
        <v>0</v>
      </c>
      <c r="E4413" s="88"/>
    </row>
    <row r="4414" spans="1:5" x14ac:dyDescent="0.2">
      <c r="A4414" s="79" t="s">
        <v>3892</v>
      </c>
      <c r="B4414" s="79" t="s">
        <v>3893</v>
      </c>
      <c r="C4414" s="79">
        <v>3</v>
      </c>
      <c r="D4414" s="79">
        <v>0</v>
      </c>
      <c r="E4414" s="88"/>
    </row>
    <row r="4415" spans="1:5" x14ac:dyDescent="0.2">
      <c r="A4415" s="79" t="s">
        <v>3894</v>
      </c>
      <c r="B4415" s="79" t="s">
        <v>3895</v>
      </c>
      <c r="C4415" s="79">
        <v>2</v>
      </c>
      <c r="D4415" s="79">
        <v>0</v>
      </c>
      <c r="E4415" s="88"/>
    </row>
    <row r="4416" spans="1:5" x14ac:dyDescent="0.2">
      <c r="A4416" s="79" t="s">
        <v>3896</v>
      </c>
      <c r="B4416" s="79" t="s">
        <v>3897</v>
      </c>
      <c r="C4416" s="79">
        <v>7</v>
      </c>
      <c r="D4416" s="79">
        <v>0</v>
      </c>
      <c r="E4416" s="88"/>
    </row>
    <row r="4417" spans="1:5" x14ac:dyDescent="0.2">
      <c r="A4417" s="79" t="s">
        <v>3913</v>
      </c>
      <c r="B4417" s="79" t="s">
        <v>3914</v>
      </c>
      <c r="C4417" s="79">
        <v>2</v>
      </c>
      <c r="D4417" s="79">
        <v>0</v>
      </c>
      <c r="E4417" s="88"/>
    </row>
    <row r="4418" spans="1:5" x14ac:dyDescent="0.2">
      <c r="A4418" s="79" t="s">
        <v>3915</v>
      </c>
      <c r="B4418" s="79" t="s">
        <v>3916</v>
      </c>
      <c r="C4418" s="79">
        <v>63</v>
      </c>
      <c r="D4418" s="79">
        <v>0</v>
      </c>
      <c r="E4418" s="88"/>
    </row>
    <row r="4419" spans="1:5" x14ac:dyDescent="0.2">
      <c r="A4419" s="79" t="s">
        <v>15758</v>
      </c>
      <c r="B4419" s="79" t="s">
        <v>15759</v>
      </c>
      <c r="C4419" s="79">
        <v>8</v>
      </c>
      <c r="D4419" s="79">
        <v>0</v>
      </c>
      <c r="E4419" s="88"/>
    </row>
    <row r="4420" spans="1:5" x14ac:dyDescent="0.2">
      <c r="A4420" s="79" t="s">
        <v>3917</v>
      </c>
      <c r="B4420" s="79" t="s">
        <v>3918</v>
      </c>
      <c r="C4420" s="79">
        <v>5</v>
      </c>
      <c r="D4420" s="79">
        <v>0</v>
      </c>
      <c r="E4420" s="88"/>
    </row>
    <row r="4421" spans="1:5" x14ac:dyDescent="0.2">
      <c r="A4421" s="79" t="s">
        <v>10582</v>
      </c>
      <c r="B4421" s="79" t="s">
        <v>10583</v>
      </c>
      <c r="C4421" s="79">
        <v>0</v>
      </c>
      <c r="D4421" s="79">
        <v>0</v>
      </c>
      <c r="E4421" s="88"/>
    </row>
    <row r="4422" spans="1:5" x14ac:dyDescent="0.2">
      <c r="A4422" s="79" t="s">
        <v>10584</v>
      </c>
      <c r="B4422" s="79" t="s">
        <v>10585</v>
      </c>
      <c r="C4422" s="79">
        <v>0</v>
      </c>
      <c r="D4422" s="79">
        <v>0</v>
      </c>
      <c r="E4422" s="88"/>
    </row>
    <row r="4423" spans="1:5" x14ac:dyDescent="0.2">
      <c r="A4423" s="79" t="s">
        <v>10586</v>
      </c>
      <c r="B4423" s="79" t="s">
        <v>10587</v>
      </c>
      <c r="C4423" s="79">
        <v>0</v>
      </c>
      <c r="D4423" s="79">
        <v>0</v>
      </c>
      <c r="E4423" s="88"/>
    </row>
    <row r="4424" spans="1:5" x14ac:dyDescent="0.2">
      <c r="A4424" s="79" t="s">
        <v>10588</v>
      </c>
      <c r="B4424" s="79" t="s">
        <v>10589</v>
      </c>
      <c r="C4424" s="79">
        <v>31</v>
      </c>
      <c r="D4424" s="79">
        <v>0</v>
      </c>
      <c r="E4424" s="88"/>
    </row>
    <row r="4425" spans="1:5" x14ac:dyDescent="0.2">
      <c r="A4425" s="79" t="s">
        <v>10590</v>
      </c>
      <c r="B4425" s="79" t="s">
        <v>10591</v>
      </c>
      <c r="C4425" s="79">
        <v>2</v>
      </c>
      <c r="D4425" s="79">
        <v>0</v>
      </c>
      <c r="E4425" s="88"/>
    </row>
    <row r="4426" spans="1:5" x14ac:dyDescent="0.2">
      <c r="A4426" s="79" t="s">
        <v>10592</v>
      </c>
      <c r="B4426" s="79" t="s">
        <v>10593</v>
      </c>
      <c r="C4426" s="79">
        <v>43</v>
      </c>
      <c r="D4426" s="79">
        <v>0</v>
      </c>
      <c r="E4426" s="88"/>
    </row>
    <row r="4427" spans="1:5" x14ac:dyDescent="0.2">
      <c r="A4427" s="79" t="s">
        <v>10594</v>
      </c>
      <c r="B4427" s="79" t="s">
        <v>10595</v>
      </c>
      <c r="C4427" s="79">
        <v>0</v>
      </c>
      <c r="D4427" s="79">
        <v>0</v>
      </c>
      <c r="E4427" s="88"/>
    </row>
    <row r="4428" spans="1:5" x14ac:dyDescent="0.2">
      <c r="A4428" s="79" t="s">
        <v>10596</v>
      </c>
      <c r="B4428" s="79" t="s">
        <v>10597</v>
      </c>
      <c r="C4428" s="79">
        <v>0</v>
      </c>
      <c r="D4428" s="79">
        <v>0</v>
      </c>
      <c r="E4428" s="88"/>
    </row>
    <row r="4429" spans="1:5" x14ac:dyDescent="0.2">
      <c r="A4429" s="79" t="s">
        <v>10598</v>
      </c>
      <c r="B4429" s="79" t="s">
        <v>10599</v>
      </c>
      <c r="C4429" s="79">
        <v>0</v>
      </c>
      <c r="D4429" s="79">
        <v>0</v>
      </c>
      <c r="E4429" s="88"/>
    </row>
    <row r="4430" spans="1:5" x14ac:dyDescent="0.2">
      <c r="A4430" s="79" t="s">
        <v>10600</v>
      </c>
      <c r="B4430" s="79" t="s">
        <v>10601</v>
      </c>
      <c r="C4430" s="79">
        <v>20</v>
      </c>
      <c r="D4430" s="79">
        <v>0</v>
      </c>
      <c r="E4430" s="88"/>
    </row>
    <row r="4431" spans="1:5" x14ac:dyDescent="0.2">
      <c r="A4431" s="79" t="s">
        <v>10602</v>
      </c>
      <c r="B4431" s="79" t="s">
        <v>10603</v>
      </c>
      <c r="C4431" s="79">
        <v>42</v>
      </c>
      <c r="D4431" s="79">
        <v>0</v>
      </c>
      <c r="E4431" s="88"/>
    </row>
    <row r="4432" spans="1:5" x14ac:dyDescent="0.2">
      <c r="A4432" s="79" t="s">
        <v>10604</v>
      </c>
      <c r="B4432" s="79" t="s">
        <v>10605</v>
      </c>
      <c r="C4432" s="79">
        <v>19</v>
      </c>
      <c r="D4432" s="79">
        <v>0</v>
      </c>
      <c r="E4432" s="88"/>
    </row>
    <row r="4433" spans="1:5" x14ac:dyDescent="0.2">
      <c r="A4433" s="79" t="s">
        <v>10606</v>
      </c>
      <c r="B4433" s="79" t="s">
        <v>10607</v>
      </c>
      <c r="C4433" s="79">
        <v>10</v>
      </c>
      <c r="D4433" s="79">
        <v>0</v>
      </c>
      <c r="E4433" s="88"/>
    </row>
    <row r="4434" spans="1:5" x14ac:dyDescent="0.2">
      <c r="A4434" s="79" t="s">
        <v>10608</v>
      </c>
      <c r="B4434" s="79" t="s">
        <v>10609</v>
      </c>
      <c r="C4434" s="79">
        <v>39</v>
      </c>
      <c r="D4434" s="79">
        <v>0</v>
      </c>
      <c r="E4434" s="88"/>
    </row>
    <row r="4435" spans="1:5" x14ac:dyDescent="0.2">
      <c r="A4435" s="79" t="s">
        <v>10610</v>
      </c>
      <c r="B4435" s="79" t="s">
        <v>10611</v>
      </c>
      <c r="C4435" s="79">
        <v>3</v>
      </c>
      <c r="D4435" s="79">
        <v>0</v>
      </c>
      <c r="E4435" s="88"/>
    </row>
    <row r="4436" spans="1:5" x14ac:dyDescent="0.2">
      <c r="A4436" s="79" t="s">
        <v>10612</v>
      </c>
      <c r="B4436" s="79" t="s">
        <v>10613</v>
      </c>
      <c r="C4436" s="79">
        <v>6</v>
      </c>
      <c r="D4436" s="79">
        <v>0</v>
      </c>
      <c r="E4436" s="88"/>
    </row>
    <row r="4437" spans="1:5" x14ac:dyDescent="0.2">
      <c r="A4437" s="79" t="s">
        <v>10614</v>
      </c>
      <c r="B4437" s="79" t="s">
        <v>10615</v>
      </c>
      <c r="C4437" s="79">
        <v>8</v>
      </c>
      <c r="D4437" s="79">
        <v>0</v>
      </c>
      <c r="E4437" s="88"/>
    </row>
    <row r="4438" spans="1:5" x14ac:dyDescent="0.2">
      <c r="A4438" s="79" t="s">
        <v>10616</v>
      </c>
      <c r="B4438" s="79" t="s">
        <v>10617</v>
      </c>
      <c r="C4438" s="79">
        <v>0</v>
      </c>
      <c r="D4438" s="79">
        <v>0</v>
      </c>
      <c r="E4438" s="88"/>
    </row>
    <row r="4439" spans="1:5" x14ac:dyDescent="0.2">
      <c r="A4439" s="79" t="s">
        <v>10618</v>
      </c>
      <c r="B4439" s="79" t="s">
        <v>10619</v>
      </c>
      <c r="C4439" s="79">
        <v>0</v>
      </c>
      <c r="D4439" s="79">
        <v>0</v>
      </c>
      <c r="E4439" s="88"/>
    </row>
    <row r="4440" spans="1:5" x14ac:dyDescent="0.2">
      <c r="A4440" s="79" t="s">
        <v>10620</v>
      </c>
      <c r="B4440" s="79" t="s">
        <v>10621</v>
      </c>
      <c r="C4440" s="79">
        <v>0</v>
      </c>
      <c r="D4440" s="79">
        <v>0</v>
      </c>
      <c r="E4440" s="88"/>
    </row>
    <row r="4441" spans="1:5" x14ac:dyDescent="0.2">
      <c r="A4441" s="79" t="s">
        <v>10622</v>
      </c>
      <c r="B4441" s="79" t="s">
        <v>10623</v>
      </c>
      <c r="C4441" s="79">
        <v>0</v>
      </c>
      <c r="D4441" s="79">
        <v>0</v>
      </c>
      <c r="E4441" s="88"/>
    </row>
    <row r="4442" spans="1:5" x14ac:dyDescent="0.2">
      <c r="A4442" s="79" t="s">
        <v>10624</v>
      </c>
      <c r="B4442" s="79" t="s">
        <v>10625</v>
      </c>
      <c r="C4442" s="79">
        <v>0</v>
      </c>
      <c r="D4442" s="79">
        <v>0</v>
      </c>
      <c r="E4442" s="88"/>
    </row>
    <row r="4443" spans="1:5" x14ac:dyDescent="0.2">
      <c r="A4443" s="79" t="s">
        <v>10626</v>
      </c>
      <c r="B4443" s="79" t="s">
        <v>10627</v>
      </c>
      <c r="C4443" s="79">
        <v>0</v>
      </c>
      <c r="D4443" s="79">
        <v>0</v>
      </c>
      <c r="E4443" s="88"/>
    </row>
    <row r="4444" spans="1:5" x14ac:dyDescent="0.2">
      <c r="A4444" s="79" t="s">
        <v>3937</v>
      </c>
      <c r="B4444" s="79" t="s">
        <v>3938</v>
      </c>
      <c r="C4444" s="79">
        <v>30</v>
      </c>
      <c r="D4444" s="79">
        <v>5</v>
      </c>
      <c r="E4444" s="88"/>
    </row>
    <row r="4445" spans="1:5" x14ac:dyDescent="0.2">
      <c r="A4445" s="79" t="s">
        <v>3939</v>
      </c>
      <c r="B4445" s="79" t="s">
        <v>3940</v>
      </c>
      <c r="C4445" s="79">
        <v>0</v>
      </c>
      <c r="D4445" s="79">
        <v>20</v>
      </c>
      <c r="E4445" s="88"/>
    </row>
    <row r="4446" spans="1:5" x14ac:dyDescent="0.2">
      <c r="A4446" s="79" t="s">
        <v>3941</v>
      </c>
      <c r="B4446" s="79" t="s">
        <v>3942</v>
      </c>
      <c r="C4446" s="79">
        <v>0</v>
      </c>
      <c r="D4446" s="79">
        <v>20</v>
      </c>
      <c r="E4446" s="88"/>
    </row>
    <row r="4447" spans="1:5" x14ac:dyDescent="0.2">
      <c r="A4447" s="79" t="s">
        <v>3943</v>
      </c>
      <c r="B4447" s="79" t="s">
        <v>3944</v>
      </c>
      <c r="C4447" s="79">
        <v>38</v>
      </c>
      <c r="D4447" s="79">
        <v>10</v>
      </c>
      <c r="E4447" s="88"/>
    </row>
    <row r="4448" spans="1:5" x14ac:dyDescent="0.2">
      <c r="A4448" s="79" t="s">
        <v>3945</v>
      </c>
      <c r="B4448" s="79" t="s">
        <v>3946</v>
      </c>
      <c r="C4448" s="79">
        <v>0</v>
      </c>
      <c r="D4448" s="79">
        <v>10</v>
      </c>
      <c r="E4448" s="88"/>
    </row>
    <row r="4449" spans="1:5" x14ac:dyDescent="0.2">
      <c r="A4449" s="79" t="s">
        <v>3947</v>
      </c>
      <c r="B4449" s="79" t="s">
        <v>3948</v>
      </c>
      <c r="C4449" s="79">
        <v>0</v>
      </c>
      <c r="D4449" s="79">
        <v>10</v>
      </c>
      <c r="E4449" s="88"/>
    </row>
    <row r="4450" spans="1:5" x14ac:dyDescent="0.2">
      <c r="A4450" s="79" t="s">
        <v>3949</v>
      </c>
      <c r="B4450" s="79" t="s">
        <v>3950</v>
      </c>
      <c r="C4450" s="79">
        <v>28</v>
      </c>
      <c r="D4450" s="79">
        <v>10</v>
      </c>
      <c r="E4450" s="88"/>
    </row>
    <row r="4451" spans="1:5" x14ac:dyDescent="0.2">
      <c r="A4451" s="79" t="s">
        <v>3951</v>
      </c>
      <c r="B4451" s="79" t="s">
        <v>3952</v>
      </c>
      <c r="C4451" s="79">
        <v>3</v>
      </c>
      <c r="D4451" s="79">
        <v>15</v>
      </c>
      <c r="E4451" s="88"/>
    </row>
    <row r="4452" spans="1:5" x14ac:dyDescent="0.2">
      <c r="A4452" s="79" t="s">
        <v>3953</v>
      </c>
      <c r="B4452" s="79" t="s">
        <v>3954</v>
      </c>
      <c r="C4452" s="79">
        <v>0</v>
      </c>
      <c r="D4452" s="79">
        <v>5</v>
      </c>
      <c r="E4452" s="88"/>
    </row>
    <row r="4453" spans="1:5" x14ac:dyDescent="0.2">
      <c r="A4453" s="79" t="s">
        <v>10628</v>
      </c>
      <c r="B4453" s="79" t="s">
        <v>10629</v>
      </c>
      <c r="C4453" s="79">
        <v>1714</v>
      </c>
      <c r="D4453" s="79">
        <v>0</v>
      </c>
      <c r="E4453" s="88"/>
    </row>
    <row r="4454" spans="1:5" x14ac:dyDescent="0.2">
      <c r="A4454" s="79" t="s">
        <v>10630</v>
      </c>
      <c r="B4454" s="79" t="s">
        <v>10631</v>
      </c>
      <c r="C4454" s="79">
        <v>222</v>
      </c>
      <c r="D4454" s="79">
        <v>0</v>
      </c>
      <c r="E4454" s="88"/>
    </row>
    <row r="4455" spans="1:5" x14ac:dyDescent="0.2">
      <c r="A4455" s="79" t="s">
        <v>10632</v>
      </c>
      <c r="B4455" s="79" t="s">
        <v>10633</v>
      </c>
      <c r="C4455" s="79">
        <v>29</v>
      </c>
      <c r="D4455" s="79">
        <v>0</v>
      </c>
      <c r="E4455" s="88"/>
    </row>
    <row r="4456" spans="1:5" x14ac:dyDescent="0.2">
      <c r="A4456" s="79" t="s">
        <v>10634</v>
      </c>
      <c r="B4456" s="79" t="s">
        <v>10635</v>
      </c>
      <c r="C4456" s="79">
        <v>0</v>
      </c>
      <c r="D4456" s="79">
        <v>0</v>
      </c>
      <c r="E4456" s="88"/>
    </row>
    <row r="4457" spans="1:5" x14ac:dyDescent="0.2">
      <c r="A4457" s="79" t="s">
        <v>10636</v>
      </c>
      <c r="B4457" s="79" t="s">
        <v>10637</v>
      </c>
      <c r="C4457" s="79">
        <v>0</v>
      </c>
      <c r="D4457" s="79">
        <v>0</v>
      </c>
      <c r="E4457" s="88"/>
    </row>
    <row r="4458" spans="1:5" x14ac:dyDescent="0.2">
      <c r="A4458" s="79" t="s">
        <v>10638</v>
      </c>
      <c r="B4458" s="79" t="s">
        <v>10639</v>
      </c>
      <c r="C4458" s="79">
        <v>0</v>
      </c>
      <c r="D4458" s="79">
        <v>0</v>
      </c>
      <c r="E4458" s="88"/>
    </row>
    <row r="4459" spans="1:5" x14ac:dyDescent="0.2">
      <c r="A4459" s="79" t="s">
        <v>10640</v>
      </c>
      <c r="B4459" s="79" t="s">
        <v>10641</v>
      </c>
      <c r="C4459" s="79">
        <v>0</v>
      </c>
      <c r="D4459" s="79">
        <v>0</v>
      </c>
      <c r="E4459" s="88"/>
    </row>
    <row r="4460" spans="1:5" x14ac:dyDescent="0.2">
      <c r="A4460" s="79" t="s">
        <v>10642</v>
      </c>
      <c r="B4460" s="79" t="s">
        <v>10643</v>
      </c>
      <c r="C4460" s="79">
        <v>1133</v>
      </c>
      <c r="D4460" s="79">
        <v>0</v>
      </c>
      <c r="E4460" s="88"/>
    </row>
    <row r="4461" spans="1:5" x14ac:dyDescent="0.2">
      <c r="A4461" s="79" t="s">
        <v>10644</v>
      </c>
      <c r="B4461" s="79" t="s">
        <v>10645</v>
      </c>
      <c r="C4461" s="79">
        <v>303</v>
      </c>
      <c r="D4461" s="79">
        <v>0</v>
      </c>
      <c r="E4461" s="88"/>
    </row>
    <row r="4462" spans="1:5" x14ac:dyDescent="0.2">
      <c r="A4462" s="79" t="s">
        <v>10646</v>
      </c>
      <c r="B4462" s="79" t="s">
        <v>10647</v>
      </c>
      <c r="C4462" s="79">
        <v>941</v>
      </c>
      <c r="D4462" s="79">
        <v>0</v>
      </c>
      <c r="E4462" s="88"/>
    </row>
    <row r="4463" spans="1:5" x14ac:dyDescent="0.2">
      <c r="A4463" s="79" t="s">
        <v>10648</v>
      </c>
      <c r="B4463" s="79" t="s">
        <v>10649</v>
      </c>
      <c r="C4463" s="79">
        <v>162</v>
      </c>
      <c r="D4463" s="79">
        <v>0</v>
      </c>
      <c r="E4463" s="88"/>
    </row>
    <row r="4464" spans="1:5" x14ac:dyDescent="0.2">
      <c r="A4464" s="79" t="s">
        <v>10650</v>
      </c>
      <c r="B4464" s="79" t="s">
        <v>10651</v>
      </c>
      <c r="C4464" s="79">
        <v>141</v>
      </c>
      <c r="D4464" s="79">
        <v>0</v>
      </c>
      <c r="E4464" s="88"/>
    </row>
    <row r="4465" spans="1:5" x14ac:dyDescent="0.2">
      <c r="A4465" s="79" t="s">
        <v>10652</v>
      </c>
      <c r="B4465" s="79" t="s">
        <v>10653</v>
      </c>
      <c r="C4465" s="79">
        <v>0</v>
      </c>
      <c r="D4465" s="79">
        <v>0</v>
      </c>
      <c r="E4465" s="88"/>
    </row>
    <row r="4466" spans="1:5" x14ac:dyDescent="0.2">
      <c r="A4466" s="79" t="s">
        <v>10654</v>
      </c>
      <c r="B4466" s="79" t="s">
        <v>10655</v>
      </c>
      <c r="C4466" s="79">
        <v>0</v>
      </c>
      <c r="D4466" s="79">
        <v>0</v>
      </c>
      <c r="E4466" s="88"/>
    </row>
    <row r="4467" spans="1:5" x14ac:dyDescent="0.2">
      <c r="A4467" s="79" t="s">
        <v>10656</v>
      </c>
      <c r="B4467" s="79" t="s">
        <v>10657</v>
      </c>
      <c r="C4467" s="79">
        <v>0</v>
      </c>
      <c r="D4467" s="79">
        <v>0</v>
      </c>
      <c r="E4467" s="88"/>
    </row>
    <row r="4468" spans="1:5" x14ac:dyDescent="0.2">
      <c r="A4468" s="79" t="s">
        <v>10658</v>
      </c>
      <c r="B4468" s="79" t="s">
        <v>10659</v>
      </c>
      <c r="C4468" s="79">
        <v>0</v>
      </c>
      <c r="D4468" s="79">
        <v>0</v>
      </c>
      <c r="E4468" s="88"/>
    </row>
    <row r="4469" spans="1:5" x14ac:dyDescent="0.2">
      <c r="A4469" s="79" t="s">
        <v>3956</v>
      </c>
      <c r="B4469" s="79" t="s">
        <v>3957</v>
      </c>
      <c r="C4469" s="79">
        <v>443</v>
      </c>
      <c r="D4469" s="79">
        <v>8</v>
      </c>
      <c r="E4469" s="88"/>
    </row>
    <row r="4470" spans="1:5" x14ac:dyDescent="0.2">
      <c r="A4470" s="79" t="s">
        <v>3958</v>
      </c>
      <c r="B4470" s="79" t="s">
        <v>3959</v>
      </c>
      <c r="C4470" s="79">
        <v>451</v>
      </c>
      <c r="D4470" s="79">
        <v>10</v>
      </c>
      <c r="E4470" s="88"/>
    </row>
    <row r="4471" spans="1:5" x14ac:dyDescent="0.2">
      <c r="A4471" s="79" t="s">
        <v>3960</v>
      </c>
      <c r="B4471" s="79" t="s">
        <v>3961</v>
      </c>
      <c r="C4471" s="79">
        <v>107</v>
      </c>
      <c r="D4471" s="79">
        <v>20</v>
      </c>
      <c r="E4471" s="88"/>
    </row>
    <row r="4472" spans="1:5" x14ac:dyDescent="0.2">
      <c r="A4472" s="79" t="s">
        <v>3962</v>
      </c>
      <c r="B4472" s="79" t="s">
        <v>3963</v>
      </c>
      <c r="C4472" s="79">
        <v>12</v>
      </c>
      <c r="D4472" s="79">
        <v>20</v>
      </c>
      <c r="E4472" s="88"/>
    </row>
    <row r="4473" spans="1:5" x14ac:dyDescent="0.2">
      <c r="A4473" s="79" t="s">
        <v>3964</v>
      </c>
      <c r="B4473" s="79" t="s">
        <v>3965</v>
      </c>
      <c r="C4473" s="79">
        <v>548</v>
      </c>
      <c r="D4473" s="79">
        <v>10</v>
      </c>
      <c r="E4473" s="88"/>
    </row>
    <row r="4474" spans="1:5" x14ac:dyDescent="0.2">
      <c r="A4474" s="79" t="s">
        <v>3966</v>
      </c>
      <c r="B4474" s="79" t="s">
        <v>3967</v>
      </c>
      <c r="C4474" s="79">
        <v>794</v>
      </c>
      <c r="D4474" s="79">
        <v>10</v>
      </c>
      <c r="E4474" s="88"/>
    </row>
    <row r="4475" spans="1:5" x14ac:dyDescent="0.2">
      <c r="A4475" s="79" t="s">
        <v>3968</v>
      </c>
      <c r="B4475" s="79" t="s">
        <v>3969</v>
      </c>
      <c r="C4475" s="79">
        <v>251</v>
      </c>
      <c r="D4475" s="79">
        <v>20</v>
      </c>
      <c r="E4475" s="88"/>
    </row>
    <row r="4476" spans="1:5" x14ac:dyDescent="0.2">
      <c r="A4476" s="79" t="s">
        <v>3970</v>
      </c>
      <c r="B4476" s="79" t="s">
        <v>3971</v>
      </c>
      <c r="C4476" s="79">
        <v>118</v>
      </c>
      <c r="D4476" s="79">
        <v>10</v>
      </c>
      <c r="E4476" s="88"/>
    </row>
    <row r="4477" spans="1:5" x14ac:dyDescent="0.2">
      <c r="A4477" s="79" t="s">
        <v>3972</v>
      </c>
      <c r="B4477" s="79" t="s">
        <v>3973</v>
      </c>
      <c r="C4477" s="79">
        <v>313</v>
      </c>
      <c r="D4477" s="79">
        <v>10</v>
      </c>
      <c r="E4477" s="88"/>
    </row>
    <row r="4478" spans="1:5" x14ac:dyDescent="0.2">
      <c r="A4478" s="79" t="s">
        <v>3974</v>
      </c>
      <c r="B4478" s="79" t="s">
        <v>3975</v>
      </c>
      <c r="C4478" s="79">
        <v>37</v>
      </c>
      <c r="D4478" s="79">
        <v>0</v>
      </c>
      <c r="E4478" s="88"/>
    </row>
    <row r="4479" spans="1:5" x14ac:dyDescent="0.2">
      <c r="A4479" s="79" t="s">
        <v>10660</v>
      </c>
      <c r="B4479" s="79" t="s">
        <v>10661</v>
      </c>
      <c r="C4479" s="79">
        <v>65</v>
      </c>
      <c r="D4479" s="79">
        <v>0</v>
      </c>
      <c r="E4479" s="88"/>
    </row>
    <row r="4480" spans="1:5" x14ac:dyDescent="0.2">
      <c r="A4480" s="79" t="s">
        <v>10662</v>
      </c>
      <c r="B4480" s="79" t="s">
        <v>10663</v>
      </c>
      <c r="C4480" s="79">
        <v>19</v>
      </c>
      <c r="D4480" s="79">
        <v>0</v>
      </c>
      <c r="E4480" s="88"/>
    </row>
    <row r="4481" spans="1:5" x14ac:dyDescent="0.2">
      <c r="A4481" s="79" t="s">
        <v>10664</v>
      </c>
      <c r="B4481" s="79" t="s">
        <v>10665</v>
      </c>
      <c r="C4481" s="79">
        <v>48</v>
      </c>
      <c r="D4481" s="79">
        <v>0</v>
      </c>
      <c r="E4481" s="88"/>
    </row>
    <row r="4482" spans="1:5" x14ac:dyDescent="0.2">
      <c r="A4482" s="79" t="s">
        <v>10666</v>
      </c>
      <c r="B4482" s="79" t="s">
        <v>10667</v>
      </c>
      <c r="C4482" s="79">
        <v>28</v>
      </c>
      <c r="D4482" s="79">
        <v>0</v>
      </c>
      <c r="E4482" s="88"/>
    </row>
    <row r="4483" spans="1:5" x14ac:dyDescent="0.2">
      <c r="A4483" s="79" t="s">
        <v>10668</v>
      </c>
      <c r="B4483" s="79" t="s">
        <v>10669</v>
      </c>
      <c r="C4483" s="79">
        <v>1600</v>
      </c>
      <c r="D4483" s="79">
        <v>0</v>
      </c>
      <c r="E4483" s="88"/>
    </row>
    <row r="4484" spans="1:5" x14ac:dyDescent="0.2">
      <c r="A4484" s="79" t="s">
        <v>10670</v>
      </c>
      <c r="B4484" s="79" t="s">
        <v>10671</v>
      </c>
      <c r="C4484" s="79">
        <v>940</v>
      </c>
      <c r="D4484" s="79">
        <v>0</v>
      </c>
      <c r="E4484" s="88"/>
    </row>
    <row r="4485" spans="1:5" x14ac:dyDescent="0.2">
      <c r="A4485" s="79" t="s">
        <v>10672</v>
      </c>
      <c r="B4485" s="79" t="s">
        <v>10673</v>
      </c>
      <c r="C4485" s="79">
        <v>19</v>
      </c>
      <c r="D4485" s="79">
        <v>0</v>
      </c>
      <c r="E4485" s="88"/>
    </row>
    <row r="4486" spans="1:5" x14ac:dyDescent="0.2">
      <c r="A4486" s="79" t="s">
        <v>10674</v>
      </c>
      <c r="B4486" s="79" t="s">
        <v>10675</v>
      </c>
      <c r="C4486" s="79">
        <v>0</v>
      </c>
      <c r="D4486" s="79">
        <v>0</v>
      </c>
      <c r="E4486" s="88"/>
    </row>
    <row r="4487" spans="1:5" x14ac:dyDescent="0.2">
      <c r="A4487" s="79" t="s">
        <v>3977</v>
      </c>
      <c r="B4487" s="79" t="s">
        <v>3978</v>
      </c>
      <c r="C4487" s="79">
        <v>80</v>
      </c>
      <c r="D4487" s="79">
        <v>30</v>
      </c>
      <c r="E4487" s="88"/>
    </row>
    <row r="4488" spans="1:5" x14ac:dyDescent="0.2">
      <c r="A4488" s="79" t="s">
        <v>10676</v>
      </c>
      <c r="B4488" s="79" t="s">
        <v>10677</v>
      </c>
      <c r="C4488" s="79">
        <v>0</v>
      </c>
      <c r="D4488" s="79">
        <v>0</v>
      </c>
      <c r="E4488" s="88"/>
    </row>
    <row r="4489" spans="1:5" x14ac:dyDescent="0.2">
      <c r="A4489" s="79" t="s">
        <v>10678</v>
      </c>
      <c r="B4489" s="79" t="s">
        <v>10679</v>
      </c>
      <c r="C4489" s="79">
        <v>0</v>
      </c>
      <c r="D4489" s="79">
        <v>0</v>
      </c>
      <c r="E4489" s="88"/>
    </row>
    <row r="4490" spans="1:5" x14ac:dyDescent="0.2">
      <c r="A4490" s="79" t="s">
        <v>3982</v>
      </c>
      <c r="B4490" s="79" t="s">
        <v>3983</v>
      </c>
      <c r="C4490" s="79">
        <v>2</v>
      </c>
      <c r="D4490" s="79">
        <v>20</v>
      </c>
      <c r="E4490" s="88"/>
    </row>
    <row r="4491" spans="1:5" x14ac:dyDescent="0.2">
      <c r="A4491" s="79" t="s">
        <v>14803</v>
      </c>
      <c r="B4491" s="79" t="s">
        <v>14804</v>
      </c>
      <c r="C4491" s="79">
        <v>18</v>
      </c>
      <c r="D4491" s="79">
        <v>0</v>
      </c>
      <c r="E4491" s="88"/>
    </row>
    <row r="4492" spans="1:5" x14ac:dyDescent="0.2">
      <c r="A4492" s="79" t="s">
        <v>14805</v>
      </c>
      <c r="B4492" s="79" t="s">
        <v>14806</v>
      </c>
      <c r="C4492" s="79">
        <v>0</v>
      </c>
      <c r="D4492" s="79">
        <v>0</v>
      </c>
      <c r="E4492" s="88"/>
    </row>
    <row r="4493" spans="1:5" x14ac:dyDescent="0.2">
      <c r="A4493" s="79" t="s">
        <v>10680</v>
      </c>
      <c r="B4493" s="79" t="s">
        <v>10681</v>
      </c>
      <c r="C4493" s="79">
        <v>65</v>
      </c>
      <c r="D4493" s="79">
        <v>0</v>
      </c>
      <c r="E4493" s="88"/>
    </row>
    <row r="4494" spans="1:5" x14ac:dyDescent="0.2">
      <c r="A4494" s="79" t="s">
        <v>4003</v>
      </c>
      <c r="B4494" s="79" t="s">
        <v>4004</v>
      </c>
      <c r="C4494" s="79">
        <v>0</v>
      </c>
      <c r="D4494" s="79">
        <v>60</v>
      </c>
      <c r="E4494" s="88"/>
    </row>
    <row r="4495" spans="1:5" x14ac:dyDescent="0.2">
      <c r="A4495" s="79" t="s">
        <v>4006</v>
      </c>
      <c r="B4495" s="79" t="s">
        <v>4007</v>
      </c>
      <c r="C4495" s="79">
        <v>218</v>
      </c>
      <c r="D4495" s="79">
        <v>0</v>
      </c>
      <c r="E4495" s="88"/>
    </row>
    <row r="4496" spans="1:5" x14ac:dyDescent="0.2">
      <c r="A4496" s="79" t="s">
        <v>15760</v>
      </c>
      <c r="B4496" s="79" t="s">
        <v>15761</v>
      </c>
      <c r="C4496" s="79">
        <v>17</v>
      </c>
      <c r="D4496" s="79">
        <v>0</v>
      </c>
      <c r="E4496" s="88"/>
    </row>
    <row r="4497" spans="1:5" x14ac:dyDescent="0.2">
      <c r="A4497" s="79" t="s">
        <v>4008</v>
      </c>
      <c r="B4497" s="79" t="s">
        <v>4009</v>
      </c>
      <c r="C4497" s="79">
        <v>1</v>
      </c>
      <c r="D4497" s="79">
        <v>0</v>
      </c>
      <c r="E4497" s="88"/>
    </row>
    <row r="4498" spans="1:5" x14ac:dyDescent="0.2">
      <c r="A4498" s="79" t="s">
        <v>4010</v>
      </c>
      <c r="B4498" s="79" t="s">
        <v>4011</v>
      </c>
      <c r="C4498" s="79">
        <v>229</v>
      </c>
      <c r="D4498" s="79">
        <v>0</v>
      </c>
      <c r="E4498" s="88"/>
    </row>
    <row r="4499" spans="1:5" x14ac:dyDescent="0.2">
      <c r="A4499" s="79" t="s">
        <v>10682</v>
      </c>
      <c r="B4499" s="79" t="s">
        <v>10683</v>
      </c>
      <c r="C4499" s="79">
        <v>6</v>
      </c>
      <c r="D4499" s="79">
        <v>0</v>
      </c>
      <c r="E4499" s="88"/>
    </row>
    <row r="4500" spans="1:5" x14ac:dyDescent="0.2">
      <c r="A4500" s="79" t="s">
        <v>10684</v>
      </c>
      <c r="B4500" s="79" t="s">
        <v>10685</v>
      </c>
      <c r="C4500" s="79">
        <v>159</v>
      </c>
      <c r="D4500" s="79">
        <v>0</v>
      </c>
      <c r="E4500" s="88"/>
    </row>
    <row r="4501" spans="1:5" x14ac:dyDescent="0.2">
      <c r="A4501" s="79" t="s">
        <v>10686</v>
      </c>
      <c r="B4501" s="79" t="s">
        <v>10687</v>
      </c>
      <c r="C4501" s="79">
        <v>47</v>
      </c>
      <c r="D4501" s="79">
        <v>0</v>
      </c>
      <c r="E4501" s="88"/>
    </row>
    <row r="4502" spans="1:5" x14ac:dyDescent="0.2">
      <c r="A4502" s="79" t="s">
        <v>10688</v>
      </c>
      <c r="B4502" s="79" t="s">
        <v>10689</v>
      </c>
      <c r="C4502" s="79">
        <v>23</v>
      </c>
      <c r="D4502" s="79">
        <v>0</v>
      </c>
      <c r="E4502" s="88"/>
    </row>
    <row r="4503" spans="1:5" x14ac:dyDescent="0.2">
      <c r="A4503" s="79" t="s">
        <v>10690</v>
      </c>
      <c r="B4503" s="79" t="s">
        <v>10691</v>
      </c>
      <c r="C4503" s="79">
        <v>13</v>
      </c>
      <c r="D4503" s="79">
        <v>0</v>
      </c>
      <c r="E4503" s="88"/>
    </row>
    <row r="4504" spans="1:5" x14ac:dyDescent="0.2">
      <c r="A4504" s="79" t="s">
        <v>10692</v>
      </c>
      <c r="B4504" s="79" t="s">
        <v>10693</v>
      </c>
      <c r="C4504" s="79">
        <v>0</v>
      </c>
      <c r="D4504" s="79">
        <v>0</v>
      </c>
      <c r="E4504" s="88"/>
    </row>
    <row r="4505" spans="1:5" x14ac:dyDescent="0.2">
      <c r="A4505" s="79" t="s">
        <v>10694</v>
      </c>
      <c r="B4505" s="79" t="s">
        <v>10695</v>
      </c>
      <c r="C4505" s="79">
        <v>0</v>
      </c>
      <c r="D4505" s="79">
        <v>0</v>
      </c>
      <c r="E4505" s="88"/>
    </row>
    <row r="4506" spans="1:5" x14ac:dyDescent="0.2">
      <c r="A4506" s="79" t="s">
        <v>10696</v>
      </c>
      <c r="B4506" s="79" t="s">
        <v>10697</v>
      </c>
      <c r="C4506" s="79">
        <v>0</v>
      </c>
      <c r="D4506" s="79">
        <v>0</v>
      </c>
      <c r="E4506" s="88"/>
    </row>
    <row r="4507" spans="1:5" x14ac:dyDescent="0.2">
      <c r="A4507" s="79" t="s">
        <v>10698</v>
      </c>
      <c r="B4507" s="79" t="s">
        <v>10699</v>
      </c>
      <c r="C4507" s="79">
        <v>0</v>
      </c>
      <c r="D4507" s="79">
        <v>0</v>
      </c>
      <c r="E4507" s="88"/>
    </row>
    <row r="4508" spans="1:5" x14ac:dyDescent="0.2">
      <c r="A4508" s="79" t="s">
        <v>10700</v>
      </c>
      <c r="B4508" s="79" t="s">
        <v>10701</v>
      </c>
      <c r="C4508" s="79">
        <v>0</v>
      </c>
      <c r="D4508" s="79">
        <v>0</v>
      </c>
      <c r="E4508" s="88"/>
    </row>
    <row r="4509" spans="1:5" x14ac:dyDescent="0.2">
      <c r="A4509" s="79" t="s">
        <v>10702</v>
      </c>
      <c r="B4509" s="79" t="s">
        <v>10703</v>
      </c>
      <c r="C4509" s="79">
        <v>0</v>
      </c>
      <c r="D4509" s="79">
        <v>0</v>
      </c>
      <c r="E4509" s="88"/>
    </row>
    <row r="4510" spans="1:5" x14ac:dyDescent="0.2">
      <c r="A4510" s="79" t="s">
        <v>10704</v>
      </c>
      <c r="B4510" s="79" t="s">
        <v>10705</v>
      </c>
      <c r="C4510" s="79">
        <v>0</v>
      </c>
      <c r="D4510" s="79">
        <v>0</v>
      </c>
      <c r="E4510" s="88"/>
    </row>
    <row r="4511" spans="1:5" x14ac:dyDescent="0.2">
      <c r="A4511" s="79" t="s">
        <v>10706</v>
      </c>
      <c r="B4511" s="79" t="s">
        <v>10707</v>
      </c>
      <c r="C4511" s="79">
        <v>0</v>
      </c>
      <c r="D4511" s="79">
        <v>0</v>
      </c>
      <c r="E4511" s="88"/>
    </row>
    <row r="4512" spans="1:5" x14ac:dyDescent="0.2">
      <c r="A4512" s="79" t="s">
        <v>10708</v>
      </c>
      <c r="B4512" s="79" t="s">
        <v>10709</v>
      </c>
      <c r="C4512" s="79">
        <v>0</v>
      </c>
      <c r="D4512" s="79">
        <v>0</v>
      </c>
      <c r="E4512" s="88"/>
    </row>
    <row r="4513" spans="1:5" x14ac:dyDescent="0.2">
      <c r="A4513" s="79" t="s">
        <v>10710</v>
      </c>
      <c r="B4513" s="79" t="s">
        <v>10711</v>
      </c>
      <c r="C4513" s="79">
        <v>0</v>
      </c>
      <c r="D4513" s="79">
        <v>0</v>
      </c>
      <c r="E4513" s="88"/>
    </row>
    <row r="4514" spans="1:5" x14ac:dyDescent="0.2">
      <c r="A4514" s="79" t="s">
        <v>10712</v>
      </c>
      <c r="B4514" s="79" t="s">
        <v>10713</v>
      </c>
      <c r="C4514" s="79">
        <v>0</v>
      </c>
      <c r="D4514" s="79">
        <v>0</v>
      </c>
      <c r="E4514" s="88"/>
    </row>
    <row r="4515" spans="1:5" x14ac:dyDescent="0.2">
      <c r="A4515" s="79" t="s">
        <v>10714</v>
      </c>
      <c r="B4515" s="79" t="s">
        <v>10715</v>
      </c>
      <c r="C4515" s="79">
        <v>0</v>
      </c>
      <c r="D4515" s="79">
        <v>0</v>
      </c>
      <c r="E4515" s="88"/>
    </row>
    <row r="4516" spans="1:5" x14ac:dyDescent="0.2">
      <c r="A4516" s="79" t="s">
        <v>10716</v>
      </c>
      <c r="B4516" s="79" t="s">
        <v>10717</v>
      </c>
      <c r="C4516" s="79">
        <v>0</v>
      </c>
      <c r="D4516" s="79">
        <v>0</v>
      </c>
      <c r="E4516" s="88"/>
    </row>
    <row r="4517" spans="1:5" x14ac:dyDescent="0.2">
      <c r="A4517" s="79" t="s">
        <v>10718</v>
      </c>
      <c r="B4517" s="79" t="s">
        <v>10719</v>
      </c>
      <c r="C4517" s="79">
        <v>8</v>
      </c>
      <c r="D4517" s="79">
        <v>0</v>
      </c>
      <c r="E4517" s="88"/>
    </row>
    <row r="4518" spans="1:5" x14ac:dyDescent="0.2">
      <c r="A4518" s="79" t="s">
        <v>10720</v>
      </c>
      <c r="B4518" s="79" t="s">
        <v>10721</v>
      </c>
      <c r="C4518" s="79">
        <v>2</v>
      </c>
      <c r="D4518" s="79">
        <v>0</v>
      </c>
      <c r="E4518" s="88"/>
    </row>
    <row r="4519" spans="1:5" x14ac:dyDescent="0.2">
      <c r="A4519" s="79" t="s">
        <v>10722</v>
      </c>
      <c r="B4519" s="79" t="s">
        <v>10723</v>
      </c>
      <c r="C4519" s="79">
        <v>9</v>
      </c>
      <c r="D4519" s="79">
        <v>0</v>
      </c>
      <c r="E4519" s="88"/>
    </row>
    <row r="4520" spans="1:5" x14ac:dyDescent="0.2">
      <c r="A4520" s="79" t="s">
        <v>10724</v>
      </c>
      <c r="B4520" s="79" t="s">
        <v>10725</v>
      </c>
      <c r="C4520" s="79">
        <v>6</v>
      </c>
      <c r="D4520" s="79">
        <v>0</v>
      </c>
      <c r="E4520" s="88"/>
    </row>
    <row r="4521" spans="1:5" x14ac:dyDescent="0.2">
      <c r="A4521" s="79" t="s">
        <v>10726</v>
      </c>
      <c r="B4521" s="79" t="s">
        <v>10727</v>
      </c>
      <c r="C4521" s="79">
        <v>5</v>
      </c>
      <c r="D4521" s="79">
        <v>0</v>
      </c>
      <c r="E4521" s="88"/>
    </row>
    <row r="4522" spans="1:5" x14ac:dyDescent="0.2">
      <c r="A4522" s="79" t="s">
        <v>10728</v>
      </c>
      <c r="B4522" s="79" t="s">
        <v>10729</v>
      </c>
      <c r="C4522" s="79">
        <v>7</v>
      </c>
      <c r="D4522" s="79">
        <v>0</v>
      </c>
      <c r="E4522" s="88"/>
    </row>
    <row r="4523" spans="1:5" x14ac:dyDescent="0.2">
      <c r="A4523" s="79" t="s">
        <v>10730</v>
      </c>
      <c r="B4523" s="79" t="s">
        <v>10731</v>
      </c>
      <c r="C4523" s="79">
        <v>7</v>
      </c>
      <c r="D4523" s="79">
        <v>0</v>
      </c>
      <c r="E4523" s="88"/>
    </row>
    <row r="4524" spans="1:5" x14ac:dyDescent="0.2">
      <c r="A4524" s="79" t="s">
        <v>10732</v>
      </c>
      <c r="B4524" s="79" t="s">
        <v>10733</v>
      </c>
      <c r="C4524" s="79">
        <v>8</v>
      </c>
      <c r="D4524" s="79">
        <v>0</v>
      </c>
      <c r="E4524" s="88"/>
    </row>
    <row r="4525" spans="1:5" x14ac:dyDescent="0.2">
      <c r="A4525" s="79" t="s">
        <v>10734</v>
      </c>
      <c r="B4525" s="79" t="s">
        <v>10735</v>
      </c>
      <c r="C4525" s="79">
        <v>0</v>
      </c>
      <c r="D4525" s="79">
        <v>0</v>
      </c>
      <c r="E4525" s="88"/>
    </row>
    <row r="4526" spans="1:5" x14ac:dyDescent="0.2">
      <c r="A4526" s="79" t="s">
        <v>10736</v>
      </c>
      <c r="B4526" s="79" t="s">
        <v>10737</v>
      </c>
      <c r="C4526" s="79">
        <v>0</v>
      </c>
      <c r="D4526" s="79">
        <v>0</v>
      </c>
      <c r="E4526" s="88"/>
    </row>
    <row r="4527" spans="1:5" x14ac:dyDescent="0.2">
      <c r="A4527" s="79" t="s">
        <v>10738</v>
      </c>
      <c r="B4527" s="79" t="s">
        <v>10739</v>
      </c>
      <c r="C4527" s="79">
        <v>1</v>
      </c>
      <c r="D4527" s="79">
        <v>0</v>
      </c>
      <c r="E4527" s="88"/>
    </row>
    <row r="4528" spans="1:5" x14ac:dyDescent="0.2">
      <c r="A4528" s="79" t="s">
        <v>10740</v>
      </c>
      <c r="B4528" s="79" t="s">
        <v>10741</v>
      </c>
      <c r="C4528" s="79">
        <v>0</v>
      </c>
      <c r="D4528" s="79">
        <v>0</v>
      </c>
      <c r="E4528" s="88"/>
    </row>
    <row r="4529" spans="1:5" x14ac:dyDescent="0.2">
      <c r="A4529" s="79" t="s">
        <v>10742</v>
      </c>
      <c r="B4529" s="79" t="s">
        <v>10743</v>
      </c>
      <c r="C4529" s="79">
        <v>0</v>
      </c>
      <c r="D4529" s="79">
        <v>0</v>
      </c>
      <c r="E4529" s="88"/>
    </row>
    <row r="4530" spans="1:5" x14ac:dyDescent="0.2">
      <c r="A4530" s="79" t="s">
        <v>10744</v>
      </c>
      <c r="B4530" s="79" t="s">
        <v>10745</v>
      </c>
      <c r="C4530" s="79">
        <v>0</v>
      </c>
      <c r="D4530" s="79">
        <v>0</v>
      </c>
      <c r="E4530" s="88"/>
    </row>
    <row r="4531" spans="1:5" x14ac:dyDescent="0.2">
      <c r="A4531" s="79" t="s">
        <v>10746</v>
      </c>
      <c r="B4531" s="79" t="s">
        <v>10747</v>
      </c>
      <c r="C4531" s="79">
        <v>0</v>
      </c>
      <c r="D4531" s="79">
        <v>0</v>
      </c>
      <c r="E4531" s="88"/>
    </row>
    <row r="4532" spans="1:5" x14ac:dyDescent="0.2">
      <c r="A4532" s="79" t="s">
        <v>10748</v>
      </c>
      <c r="B4532" s="79" t="s">
        <v>10749</v>
      </c>
      <c r="C4532" s="79">
        <v>0</v>
      </c>
      <c r="D4532" s="79">
        <v>0</v>
      </c>
      <c r="E4532" s="88"/>
    </row>
    <row r="4533" spans="1:5" x14ac:dyDescent="0.2">
      <c r="A4533" s="79" t="s">
        <v>10750</v>
      </c>
      <c r="B4533" s="79" t="s">
        <v>10751</v>
      </c>
      <c r="C4533" s="79">
        <v>0</v>
      </c>
      <c r="D4533" s="79">
        <v>0</v>
      </c>
      <c r="E4533" s="88"/>
    </row>
    <row r="4534" spans="1:5" x14ac:dyDescent="0.2">
      <c r="A4534" s="79" t="s">
        <v>10752</v>
      </c>
      <c r="B4534" s="79" t="s">
        <v>10753</v>
      </c>
      <c r="C4534" s="79">
        <v>0</v>
      </c>
      <c r="D4534" s="79">
        <v>0</v>
      </c>
      <c r="E4534" s="88"/>
    </row>
    <row r="4535" spans="1:5" x14ac:dyDescent="0.2">
      <c r="A4535" s="79" t="s">
        <v>10754</v>
      </c>
      <c r="B4535" s="79" t="s">
        <v>10755</v>
      </c>
      <c r="C4535" s="79">
        <v>0</v>
      </c>
      <c r="D4535" s="79">
        <v>0</v>
      </c>
      <c r="E4535" s="88"/>
    </row>
    <row r="4536" spans="1:5" x14ac:dyDescent="0.2">
      <c r="A4536" s="79" t="s">
        <v>10756</v>
      </c>
      <c r="B4536" s="79" t="s">
        <v>10757</v>
      </c>
      <c r="C4536" s="79">
        <v>0</v>
      </c>
      <c r="D4536" s="79">
        <v>0</v>
      </c>
      <c r="E4536" s="88"/>
    </row>
    <row r="4537" spans="1:5" x14ac:dyDescent="0.2">
      <c r="A4537" s="79" t="s">
        <v>10758</v>
      </c>
      <c r="B4537" s="79" t="s">
        <v>10759</v>
      </c>
      <c r="C4537" s="79">
        <v>0</v>
      </c>
      <c r="D4537" s="79">
        <v>0</v>
      </c>
      <c r="E4537" s="88"/>
    </row>
    <row r="4538" spans="1:5" x14ac:dyDescent="0.2">
      <c r="A4538" s="79" t="s">
        <v>10760</v>
      </c>
      <c r="B4538" s="79" t="s">
        <v>10761</v>
      </c>
      <c r="C4538" s="79">
        <v>0</v>
      </c>
      <c r="D4538" s="79">
        <v>0</v>
      </c>
      <c r="E4538" s="88"/>
    </row>
    <row r="4539" spans="1:5" x14ac:dyDescent="0.2">
      <c r="A4539" s="79" t="s">
        <v>10762</v>
      </c>
      <c r="B4539" s="79" t="s">
        <v>10763</v>
      </c>
      <c r="C4539" s="79">
        <v>0</v>
      </c>
      <c r="D4539" s="79">
        <v>0</v>
      </c>
      <c r="E4539" s="88"/>
    </row>
    <row r="4540" spans="1:5" x14ac:dyDescent="0.2">
      <c r="A4540" s="79" t="s">
        <v>10764</v>
      </c>
      <c r="B4540" s="79" t="s">
        <v>10765</v>
      </c>
      <c r="C4540" s="79">
        <v>0</v>
      </c>
      <c r="D4540" s="79">
        <v>0</v>
      </c>
      <c r="E4540" s="88"/>
    </row>
    <row r="4541" spans="1:5" x14ac:dyDescent="0.2">
      <c r="A4541" s="79" t="s">
        <v>10766</v>
      </c>
      <c r="B4541" s="79" t="s">
        <v>10767</v>
      </c>
      <c r="C4541" s="79">
        <v>0</v>
      </c>
      <c r="D4541" s="79">
        <v>0</v>
      </c>
      <c r="E4541" s="88"/>
    </row>
    <row r="4542" spans="1:5" x14ac:dyDescent="0.2">
      <c r="A4542" s="79" t="s">
        <v>4076</v>
      </c>
      <c r="B4542" s="79" t="s">
        <v>4077</v>
      </c>
      <c r="C4542" s="79">
        <v>0</v>
      </c>
      <c r="D4542" s="79">
        <v>10</v>
      </c>
      <c r="E4542" s="88"/>
    </row>
    <row r="4543" spans="1:5" x14ac:dyDescent="0.2">
      <c r="A4543" s="79" t="s">
        <v>15762</v>
      </c>
      <c r="B4543" s="79" t="s">
        <v>15763</v>
      </c>
      <c r="C4543" s="79">
        <v>7</v>
      </c>
      <c r="D4543" s="79">
        <v>0</v>
      </c>
      <c r="E4543" s="88"/>
    </row>
    <row r="4544" spans="1:5" x14ac:dyDescent="0.2">
      <c r="A4544" s="79" t="s">
        <v>15764</v>
      </c>
      <c r="B4544" s="79" t="s">
        <v>15765</v>
      </c>
      <c r="C4544" s="79">
        <v>9</v>
      </c>
      <c r="D4544" s="79">
        <v>0</v>
      </c>
      <c r="E4544" s="88"/>
    </row>
    <row r="4545" spans="1:5" x14ac:dyDescent="0.2">
      <c r="A4545" s="79" t="s">
        <v>15269</v>
      </c>
      <c r="B4545" s="79" t="s">
        <v>15270</v>
      </c>
      <c r="C4545" s="79">
        <v>0</v>
      </c>
      <c r="D4545" s="79">
        <v>0</v>
      </c>
      <c r="E4545" s="88"/>
    </row>
    <row r="4546" spans="1:5" x14ac:dyDescent="0.2">
      <c r="A4546" s="79" t="s">
        <v>15271</v>
      </c>
      <c r="B4546" s="79" t="s">
        <v>15272</v>
      </c>
      <c r="C4546" s="79">
        <v>3</v>
      </c>
      <c r="D4546" s="79">
        <v>0</v>
      </c>
      <c r="E4546" s="88"/>
    </row>
    <row r="4547" spans="1:5" x14ac:dyDescent="0.2">
      <c r="A4547" s="79" t="s">
        <v>15273</v>
      </c>
      <c r="B4547" s="79" t="s">
        <v>15274</v>
      </c>
      <c r="C4547" s="79">
        <v>0</v>
      </c>
      <c r="D4547" s="79">
        <v>0</v>
      </c>
      <c r="E4547" s="88"/>
    </row>
    <row r="4548" spans="1:5" x14ac:dyDescent="0.2">
      <c r="A4548" s="79" t="s">
        <v>15275</v>
      </c>
      <c r="B4548" s="79" t="s">
        <v>15276</v>
      </c>
      <c r="C4548" s="79">
        <v>0</v>
      </c>
      <c r="D4548" s="79">
        <v>0</v>
      </c>
      <c r="E4548" s="88"/>
    </row>
    <row r="4549" spans="1:5" x14ac:dyDescent="0.2">
      <c r="A4549" s="79" t="s">
        <v>15277</v>
      </c>
      <c r="B4549" s="79" t="s">
        <v>15278</v>
      </c>
      <c r="C4549" s="79">
        <v>0</v>
      </c>
      <c r="D4549" s="79">
        <v>0</v>
      </c>
      <c r="E4549" s="88"/>
    </row>
    <row r="4550" spans="1:5" x14ac:dyDescent="0.2">
      <c r="A4550" s="79" t="s">
        <v>15279</v>
      </c>
      <c r="B4550" s="79" t="s">
        <v>15280</v>
      </c>
      <c r="C4550" s="79">
        <v>2</v>
      </c>
      <c r="D4550" s="79">
        <v>0</v>
      </c>
      <c r="E4550" s="88"/>
    </row>
    <row r="4551" spans="1:5" x14ac:dyDescent="0.2">
      <c r="A4551" s="79" t="s">
        <v>15281</v>
      </c>
      <c r="B4551" s="79" t="s">
        <v>15282</v>
      </c>
      <c r="C4551" s="79">
        <v>0</v>
      </c>
      <c r="D4551" s="79">
        <v>0</v>
      </c>
      <c r="E4551" s="88"/>
    </row>
    <row r="4552" spans="1:5" x14ac:dyDescent="0.2">
      <c r="A4552" s="79" t="s">
        <v>4255</v>
      </c>
      <c r="B4552" s="79" t="s">
        <v>4256</v>
      </c>
      <c r="C4552" s="79">
        <v>0</v>
      </c>
      <c r="D4552" s="79">
        <v>8</v>
      </c>
      <c r="E4552" s="88"/>
    </row>
    <row r="4553" spans="1:5" x14ac:dyDescent="0.2">
      <c r="A4553" s="79" t="s">
        <v>3161</v>
      </c>
      <c r="B4553" s="79" t="s">
        <v>10768</v>
      </c>
      <c r="C4553" s="79">
        <v>2</v>
      </c>
      <c r="D4553" s="79">
        <v>0</v>
      </c>
      <c r="E4553" s="88"/>
    </row>
    <row r="4554" spans="1:5" x14ac:dyDescent="0.2">
      <c r="A4554" s="79" t="s">
        <v>3162</v>
      </c>
      <c r="B4554" s="79" t="s">
        <v>10769</v>
      </c>
      <c r="C4554" s="79">
        <v>3</v>
      </c>
      <c r="D4554" s="79">
        <v>0</v>
      </c>
      <c r="E4554" s="88"/>
    </row>
    <row r="4555" spans="1:5" x14ac:dyDescent="0.2">
      <c r="A4555" s="79" t="s">
        <v>3163</v>
      </c>
      <c r="B4555" s="79" t="s">
        <v>10770</v>
      </c>
      <c r="C4555" s="79">
        <v>1</v>
      </c>
      <c r="D4555" s="79">
        <v>0</v>
      </c>
      <c r="E4555" s="88"/>
    </row>
    <row r="4556" spans="1:5" x14ac:dyDescent="0.2">
      <c r="A4556" s="79" t="s">
        <v>3164</v>
      </c>
      <c r="B4556" s="79" t="s">
        <v>10771</v>
      </c>
      <c r="C4556" s="79">
        <v>5</v>
      </c>
      <c r="D4556" s="79">
        <v>0</v>
      </c>
      <c r="E4556" s="88"/>
    </row>
    <row r="4557" spans="1:5" x14ac:dyDescent="0.2">
      <c r="A4557" s="79" t="s">
        <v>3165</v>
      </c>
      <c r="B4557" s="79" t="s">
        <v>10772</v>
      </c>
      <c r="C4557" s="79">
        <v>3</v>
      </c>
      <c r="D4557" s="79">
        <v>0</v>
      </c>
      <c r="E4557" s="88"/>
    </row>
    <row r="4558" spans="1:5" x14ac:dyDescent="0.2">
      <c r="A4558" s="79" t="s">
        <v>3166</v>
      </c>
      <c r="B4558" s="79" t="s">
        <v>10773</v>
      </c>
      <c r="C4558" s="79">
        <v>5</v>
      </c>
      <c r="D4558" s="79">
        <v>0</v>
      </c>
      <c r="E4558" s="88"/>
    </row>
    <row r="4559" spans="1:5" x14ac:dyDescent="0.2">
      <c r="A4559" s="79" t="s">
        <v>3167</v>
      </c>
      <c r="B4559" s="79" t="s">
        <v>10774</v>
      </c>
      <c r="C4559" s="79">
        <v>5</v>
      </c>
      <c r="D4559" s="79">
        <v>0</v>
      </c>
      <c r="E4559" s="88"/>
    </row>
    <row r="4560" spans="1:5" x14ac:dyDescent="0.2">
      <c r="A4560" s="79" t="s">
        <v>3168</v>
      </c>
      <c r="B4560" s="79" t="s">
        <v>10775</v>
      </c>
      <c r="C4560" s="79">
        <v>2</v>
      </c>
      <c r="D4560" s="79">
        <v>0</v>
      </c>
      <c r="E4560" s="88"/>
    </row>
    <row r="4561" spans="1:5" x14ac:dyDescent="0.2">
      <c r="A4561" s="79" t="s">
        <v>10776</v>
      </c>
      <c r="B4561" s="79" t="s">
        <v>10777</v>
      </c>
      <c r="C4561" s="79">
        <v>3</v>
      </c>
      <c r="D4561" s="79">
        <v>0</v>
      </c>
      <c r="E4561" s="88"/>
    </row>
    <row r="4562" spans="1:5" x14ac:dyDescent="0.2">
      <c r="A4562" s="79" t="s">
        <v>3171</v>
      </c>
      <c r="B4562" s="79" t="s">
        <v>10778</v>
      </c>
      <c r="C4562" s="79">
        <v>4</v>
      </c>
      <c r="D4562" s="79">
        <v>0</v>
      </c>
      <c r="E4562" s="88"/>
    </row>
    <row r="4563" spans="1:5" x14ac:dyDescent="0.2">
      <c r="A4563" s="79" t="s">
        <v>15766</v>
      </c>
      <c r="B4563" s="79" t="s">
        <v>15767</v>
      </c>
      <c r="C4563" s="79">
        <v>199</v>
      </c>
      <c r="D4563" s="79">
        <v>0</v>
      </c>
      <c r="E4563" s="88"/>
    </row>
    <row r="4564" spans="1:5" x14ac:dyDescent="0.2">
      <c r="A4564" s="79" t="s">
        <v>4309</v>
      </c>
      <c r="B4564" s="79" t="s">
        <v>4310</v>
      </c>
      <c r="C4564" s="79">
        <v>0</v>
      </c>
      <c r="D4564" s="79">
        <v>10</v>
      </c>
      <c r="E4564" s="88"/>
    </row>
    <row r="4565" spans="1:5" x14ac:dyDescent="0.2">
      <c r="A4565" s="79" t="s">
        <v>4311</v>
      </c>
      <c r="B4565" s="79" t="s">
        <v>4312</v>
      </c>
      <c r="C4565" s="79">
        <v>0</v>
      </c>
      <c r="D4565" s="79">
        <v>10</v>
      </c>
      <c r="E4565" s="88"/>
    </row>
    <row r="4566" spans="1:5" x14ac:dyDescent="0.2">
      <c r="A4566" s="79" t="s">
        <v>10779</v>
      </c>
      <c r="B4566" s="79" t="s">
        <v>10780</v>
      </c>
      <c r="C4566" s="79">
        <v>2</v>
      </c>
      <c r="D4566" s="79">
        <v>3</v>
      </c>
      <c r="E4566" s="88"/>
    </row>
    <row r="4567" spans="1:5" x14ac:dyDescent="0.2">
      <c r="A4567" s="79" t="s">
        <v>4313</v>
      </c>
      <c r="B4567" s="79" t="s">
        <v>4314</v>
      </c>
      <c r="C4567" s="79">
        <v>0</v>
      </c>
      <c r="D4567" s="79">
        <v>10</v>
      </c>
      <c r="E4567" s="88"/>
    </row>
    <row r="4568" spans="1:5" x14ac:dyDescent="0.2">
      <c r="A4568" s="79" t="s">
        <v>10781</v>
      </c>
      <c r="B4568" s="79" t="s">
        <v>10782</v>
      </c>
      <c r="C4568" s="79">
        <v>3</v>
      </c>
      <c r="D4568" s="79">
        <v>3</v>
      </c>
      <c r="E4568" s="88"/>
    </row>
    <row r="4569" spans="1:5" x14ac:dyDescent="0.2">
      <c r="A4569" s="79" t="s">
        <v>15220</v>
      </c>
      <c r="B4569" s="79" t="s">
        <v>15221</v>
      </c>
      <c r="C4569" s="79">
        <v>1</v>
      </c>
      <c r="D4569" s="79">
        <v>0</v>
      </c>
      <c r="E4569" s="88"/>
    </row>
    <row r="4570" spans="1:5" x14ac:dyDescent="0.2">
      <c r="A4570" s="79" t="s">
        <v>15222</v>
      </c>
      <c r="B4570" s="79" t="s">
        <v>15223</v>
      </c>
      <c r="C4570" s="79">
        <v>3</v>
      </c>
      <c r="D4570" s="79">
        <v>0</v>
      </c>
      <c r="E4570" s="88"/>
    </row>
    <row r="4571" spans="1:5" x14ac:dyDescent="0.2">
      <c r="A4571" s="79" t="s">
        <v>15224</v>
      </c>
      <c r="B4571" s="79" t="s">
        <v>15225</v>
      </c>
      <c r="C4571" s="79">
        <v>2</v>
      </c>
      <c r="D4571" s="79">
        <v>0</v>
      </c>
      <c r="E4571" s="88"/>
    </row>
    <row r="4572" spans="1:5" x14ac:dyDescent="0.2">
      <c r="A4572" s="79" t="s">
        <v>4315</v>
      </c>
      <c r="B4572" s="79" t="s">
        <v>4316</v>
      </c>
      <c r="C4572" s="79">
        <v>0</v>
      </c>
      <c r="D4572" s="79">
        <v>10</v>
      </c>
      <c r="E4572" s="88"/>
    </row>
    <row r="4573" spans="1:5" x14ac:dyDescent="0.2">
      <c r="A4573" s="79" t="s">
        <v>15336</v>
      </c>
      <c r="B4573" s="79" t="s">
        <v>15337</v>
      </c>
      <c r="C4573" s="79">
        <v>0</v>
      </c>
      <c r="D4573" s="79">
        <v>0</v>
      </c>
      <c r="E4573" s="88"/>
    </row>
    <row r="4574" spans="1:5" x14ac:dyDescent="0.2">
      <c r="A4574" s="79" t="s">
        <v>4317</v>
      </c>
      <c r="B4574" s="79" t="s">
        <v>4318</v>
      </c>
      <c r="C4574" s="79">
        <v>0</v>
      </c>
      <c r="D4574" s="79">
        <v>5</v>
      </c>
      <c r="E4574" s="88"/>
    </row>
    <row r="4575" spans="1:5" x14ac:dyDescent="0.2">
      <c r="A4575" s="79" t="s">
        <v>4319</v>
      </c>
      <c r="B4575" s="79" t="s">
        <v>4320</v>
      </c>
      <c r="C4575" s="79">
        <v>0</v>
      </c>
      <c r="D4575" s="79">
        <v>10</v>
      </c>
      <c r="E4575" s="88"/>
    </row>
    <row r="4576" spans="1:5" x14ac:dyDescent="0.2">
      <c r="A4576" s="79" t="s">
        <v>4321</v>
      </c>
      <c r="B4576" s="79" t="s">
        <v>4322</v>
      </c>
      <c r="C4576" s="79">
        <v>0</v>
      </c>
      <c r="D4576" s="79">
        <v>8</v>
      </c>
      <c r="E4576" s="88"/>
    </row>
    <row r="4577" spans="1:5" x14ac:dyDescent="0.2">
      <c r="A4577" s="79" t="s">
        <v>10783</v>
      </c>
      <c r="B4577" s="79" t="s">
        <v>10784</v>
      </c>
      <c r="C4577" s="79">
        <v>47</v>
      </c>
      <c r="D4577" s="79">
        <v>10</v>
      </c>
      <c r="E4577" s="88"/>
    </row>
    <row r="4578" spans="1:5" x14ac:dyDescent="0.2">
      <c r="A4578" s="79" t="s">
        <v>10785</v>
      </c>
      <c r="B4578" s="79" t="s">
        <v>10786</v>
      </c>
      <c r="C4578" s="79">
        <v>21</v>
      </c>
      <c r="D4578" s="79">
        <v>10</v>
      </c>
      <c r="E4578" s="88"/>
    </row>
    <row r="4579" spans="1:5" x14ac:dyDescent="0.2">
      <c r="A4579" s="79" t="s">
        <v>10787</v>
      </c>
      <c r="B4579" s="79" t="s">
        <v>10788</v>
      </c>
      <c r="C4579" s="79">
        <v>31</v>
      </c>
      <c r="D4579" s="79">
        <v>10</v>
      </c>
      <c r="E4579" s="88"/>
    </row>
    <row r="4580" spans="1:5" x14ac:dyDescent="0.2">
      <c r="A4580" s="79" t="s">
        <v>10789</v>
      </c>
      <c r="B4580" s="79" t="s">
        <v>10790</v>
      </c>
      <c r="C4580" s="79">
        <v>10</v>
      </c>
      <c r="D4580" s="79">
        <v>10</v>
      </c>
      <c r="E4580" s="88"/>
    </row>
    <row r="4581" spans="1:5" x14ac:dyDescent="0.2">
      <c r="A4581" s="79" t="s">
        <v>10791</v>
      </c>
      <c r="B4581" s="79" t="s">
        <v>10792</v>
      </c>
      <c r="C4581" s="79">
        <v>24</v>
      </c>
      <c r="D4581" s="79">
        <v>10</v>
      </c>
      <c r="E4581" s="88"/>
    </row>
    <row r="4582" spans="1:5" x14ac:dyDescent="0.2">
      <c r="A4582" s="79" t="s">
        <v>15874</v>
      </c>
      <c r="B4582" s="79" t="s">
        <v>15875</v>
      </c>
      <c r="C4582" s="79">
        <v>3</v>
      </c>
      <c r="D4582" s="79">
        <v>0</v>
      </c>
      <c r="E4582" s="88"/>
    </row>
    <row r="4583" spans="1:5" x14ac:dyDescent="0.2">
      <c r="A4583" s="79" t="s">
        <v>15876</v>
      </c>
      <c r="B4583" s="79" t="s">
        <v>15877</v>
      </c>
      <c r="C4583" s="79">
        <v>2</v>
      </c>
      <c r="D4583" s="79">
        <v>0</v>
      </c>
      <c r="E4583" s="88"/>
    </row>
    <row r="4584" spans="1:5" x14ac:dyDescent="0.2">
      <c r="A4584" s="79" t="s">
        <v>10793</v>
      </c>
      <c r="B4584" s="79" t="s">
        <v>10794</v>
      </c>
      <c r="C4584" s="79">
        <v>36</v>
      </c>
      <c r="D4584" s="79">
        <v>0</v>
      </c>
      <c r="E4584" s="88"/>
    </row>
    <row r="4585" spans="1:5" x14ac:dyDescent="0.2">
      <c r="A4585" s="79" t="s">
        <v>10795</v>
      </c>
      <c r="B4585" s="79" t="s">
        <v>10796</v>
      </c>
      <c r="C4585" s="79">
        <v>0</v>
      </c>
      <c r="D4585" s="79">
        <v>0</v>
      </c>
      <c r="E4585" s="88"/>
    </row>
    <row r="4586" spans="1:5" x14ac:dyDescent="0.2">
      <c r="A4586" s="79" t="s">
        <v>10797</v>
      </c>
      <c r="B4586" s="79" t="s">
        <v>10798</v>
      </c>
      <c r="C4586" s="79">
        <v>1845</v>
      </c>
      <c r="D4586" s="79">
        <v>0</v>
      </c>
      <c r="E4586" s="88"/>
    </row>
    <row r="4587" spans="1:5" x14ac:dyDescent="0.2">
      <c r="A4587" s="79" t="s">
        <v>10799</v>
      </c>
      <c r="B4587" s="79" t="s">
        <v>10800</v>
      </c>
      <c r="C4587" s="79">
        <v>1823</v>
      </c>
      <c r="D4587" s="79">
        <v>0</v>
      </c>
      <c r="E4587" s="88"/>
    </row>
    <row r="4588" spans="1:5" x14ac:dyDescent="0.2">
      <c r="A4588" s="79" t="s">
        <v>10801</v>
      </c>
      <c r="B4588" s="79" t="s">
        <v>10802</v>
      </c>
      <c r="C4588" s="79">
        <v>4419</v>
      </c>
      <c r="D4588" s="79">
        <v>0</v>
      </c>
      <c r="E4588" s="88"/>
    </row>
    <row r="4589" spans="1:5" x14ac:dyDescent="0.2">
      <c r="A4589" s="79" t="s">
        <v>10803</v>
      </c>
      <c r="B4589" s="79" t="s">
        <v>10804</v>
      </c>
      <c r="C4589" s="79">
        <v>0</v>
      </c>
      <c r="D4589" s="79">
        <v>0</v>
      </c>
      <c r="E4589" s="88"/>
    </row>
    <row r="4590" spans="1:5" x14ac:dyDescent="0.2">
      <c r="A4590" s="79" t="s">
        <v>10805</v>
      </c>
      <c r="B4590" s="79" t="s">
        <v>10806</v>
      </c>
      <c r="C4590" s="79">
        <v>447</v>
      </c>
      <c r="D4590" s="79">
        <v>0</v>
      </c>
      <c r="E4590" s="88"/>
    </row>
    <row r="4591" spans="1:5" x14ac:dyDescent="0.2">
      <c r="A4591" s="79" t="s">
        <v>10807</v>
      </c>
      <c r="B4591" s="79" t="s">
        <v>10808</v>
      </c>
      <c r="C4591" s="79">
        <v>616</v>
      </c>
      <c r="D4591" s="79">
        <v>0</v>
      </c>
      <c r="E4591" s="88"/>
    </row>
    <row r="4592" spans="1:5" x14ac:dyDescent="0.2">
      <c r="A4592" s="79" t="s">
        <v>10809</v>
      </c>
      <c r="B4592" s="79" t="s">
        <v>10810</v>
      </c>
      <c r="C4592" s="79">
        <v>5278</v>
      </c>
      <c r="D4592" s="79">
        <v>0</v>
      </c>
      <c r="E4592" s="88"/>
    </row>
    <row r="4593" spans="1:5" x14ac:dyDescent="0.2">
      <c r="A4593" s="79" t="s">
        <v>242</v>
      </c>
      <c r="B4593" s="79" t="s">
        <v>4428</v>
      </c>
      <c r="C4593" s="79">
        <v>0</v>
      </c>
      <c r="D4593" s="79">
        <v>100</v>
      </c>
      <c r="E4593" s="88"/>
    </row>
    <row r="4594" spans="1:5" x14ac:dyDescent="0.2">
      <c r="A4594" s="79" t="s">
        <v>285</v>
      </c>
      <c r="B4594" s="79" t="s">
        <v>4438</v>
      </c>
      <c r="C4594" s="79">
        <v>0</v>
      </c>
      <c r="D4594" s="79">
        <v>30</v>
      </c>
      <c r="E4594" s="88"/>
    </row>
    <row r="4595" spans="1:5" x14ac:dyDescent="0.2">
      <c r="A4595" s="79" t="s">
        <v>1041</v>
      </c>
      <c r="B4595" s="79" t="s">
        <v>10811</v>
      </c>
      <c r="C4595" s="79">
        <v>23</v>
      </c>
      <c r="D4595" s="79">
        <v>0</v>
      </c>
      <c r="E4595" s="88"/>
    </row>
    <row r="4596" spans="1:5" x14ac:dyDescent="0.2">
      <c r="A4596" s="79" t="s">
        <v>1050</v>
      </c>
      <c r="B4596" s="79" t="s">
        <v>10812</v>
      </c>
      <c r="C4596" s="79">
        <v>0</v>
      </c>
      <c r="D4596" s="79">
        <v>0</v>
      </c>
      <c r="E4596" s="88"/>
    </row>
    <row r="4597" spans="1:5" x14ac:dyDescent="0.2">
      <c r="A4597" s="79" t="s">
        <v>1042</v>
      </c>
      <c r="B4597" s="79" t="s">
        <v>10813</v>
      </c>
      <c r="C4597" s="79">
        <v>13</v>
      </c>
      <c r="D4597" s="79">
        <v>0</v>
      </c>
      <c r="E4597" s="88"/>
    </row>
    <row r="4598" spans="1:5" x14ac:dyDescent="0.2">
      <c r="A4598" s="79" t="s">
        <v>1051</v>
      </c>
      <c r="B4598" s="79" t="s">
        <v>10814</v>
      </c>
      <c r="C4598" s="79">
        <v>0</v>
      </c>
      <c r="D4598" s="79">
        <v>0</v>
      </c>
      <c r="E4598" s="88"/>
    </row>
    <row r="4599" spans="1:5" x14ac:dyDescent="0.2">
      <c r="A4599" s="79" t="s">
        <v>1043</v>
      </c>
      <c r="B4599" s="79" t="s">
        <v>10815</v>
      </c>
      <c r="C4599" s="79">
        <v>0</v>
      </c>
      <c r="D4599" s="79">
        <v>0</v>
      </c>
      <c r="E4599" s="88"/>
    </row>
    <row r="4600" spans="1:5" x14ac:dyDescent="0.2">
      <c r="A4600" s="79" t="s">
        <v>1052</v>
      </c>
      <c r="B4600" s="79" t="s">
        <v>10816</v>
      </c>
      <c r="C4600" s="79">
        <v>0</v>
      </c>
      <c r="D4600" s="79">
        <v>0</v>
      </c>
      <c r="E4600" s="88"/>
    </row>
    <row r="4601" spans="1:5" x14ac:dyDescent="0.2">
      <c r="A4601" s="79" t="s">
        <v>1044</v>
      </c>
      <c r="B4601" s="79" t="s">
        <v>10817</v>
      </c>
      <c r="C4601" s="79">
        <v>10</v>
      </c>
      <c r="D4601" s="79">
        <v>0</v>
      </c>
      <c r="E4601" s="88"/>
    </row>
    <row r="4602" spans="1:5" x14ac:dyDescent="0.2">
      <c r="A4602" s="79" t="s">
        <v>1053</v>
      </c>
      <c r="B4602" s="79" t="s">
        <v>10818</v>
      </c>
      <c r="C4602" s="79">
        <v>0</v>
      </c>
      <c r="D4602" s="79">
        <v>0</v>
      </c>
      <c r="E4602" s="88"/>
    </row>
    <row r="4603" spans="1:5" x14ac:dyDescent="0.2">
      <c r="A4603" s="79" t="s">
        <v>1045</v>
      </c>
      <c r="B4603" s="79" t="s">
        <v>10819</v>
      </c>
      <c r="C4603" s="79">
        <v>15</v>
      </c>
      <c r="D4603" s="79">
        <v>0</v>
      </c>
      <c r="E4603" s="88"/>
    </row>
    <row r="4604" spans="1:5" x14ac:dyDescent="0.2">
      <c r="A4604" s="79" t="s">
        <v>1054</v>
      </c>
      <c r="B4604" s="79" t="s">
        <v>10820</v>
      </c>
      <c r="C4604" s="79">
        <v>20</v>
      </c>
      <c r="D4604" s="79">
        <v>0</v>
      </c>
      <c r="E4604" s="88"/>
    </row>
    <row r="4605" spans="1:5" x14ac:dyDescent="0.2">
      <c r="A4605" s="79" t="s">
        <v>1046</v>
      </c>
      <c r="B4605" s="79" t="s">
        <v>10821</v>
      </c>
      <c r="C4605" s="79">
        <v>0</v>
      </c>
      <c r="D4605" s="79">
        <v>0</v>
      </c>
      <c r="E4605" s="88"/>
    </row>
    <row r="4606" spans="1:5" x14ac:dyDescent="0.2">
      <c r="A4606" s="79" t="s">
        <v>1055</v>
      </c>
      <c r="B4606" s="79" t="s">
        <v>10822</v>
      </c>
      <c r="C4606" s="79">
        <v>0</v>
      </c>
      <c r="D4606" s="79">
        <v>0</v>
      </c>
      <c r="E4606" s="88"/>
    </row>
    <row r="4607" spans="1:5" x14ac:dyDescent="0.2">
      <c r="A4607" s="79" t="s">
        <v>1047</v>
      </c>
      <c r="B4607" s="79" t="s">
        <v>10823</v>
      </c>
      <c r="C4607" s="79">
        <v>28</v>
      </c>
      <c r="D4607" s="79">
        <v>0</v>
      </c>
      <c r="E4607" s="88"/>
    </row>
    <row r="4608" spans="1:5" x14ac:dyDescent="0.2">
      <c r="A4608" s="79" t="s">
        <v>1056</v>
      </c>
      <c r="B4608" s="79" t="s">
        <v>10824</v>
      </c>
      <c r="C4608" s="79">
        <v>0</v>
      </c>
      <c r="D4608" s="79">
        <v>0</v>
      </c>
      <c r="E4608" s="88"/>
    </row>
    <row r="4609" spans="1:5" x14ac:dyDescent="0.2">
      <c r="A4609" s="79" t="s">
        <v>1048</v>
      </c>
      <c r="B4609" s="79" t="s">
        <v>10825</v>
      </c>
      <c r="C4609" s="79">
        <v>9</v>
      </c>
      <c r="D4609" s="79">
        <v>0</v>
      </c>
      <c r="E4609" s="88"/>
    </row>
    <row r="4610" spans="1:5" x14ac:dyDescent="0.2">
      <c r="A4610" s="79" t="s">
        <v>1057</v>
      </c>
      <c r="B4610" s="79" t="s">
        <v>10826</v>
      </c>
      <c r="C4610" s="79">
        <v>0</v>
      </c>
      <c r="D4610" s="79">
        <v>0</v>
      </c>
      <c r="E4610" s="88"/>
    </row>
    <row r="4611" spans="1:5" x14ac:dyDescent="0.2">
      <c r="A4611" s="79" t="s">
        <v>1049</v>
      </c>
      <c r="B4611" s="79" t="s">
        <v>10827</v>
      </c>
      <c r="C4611" s="79">
        <v>10</v>
      </c>
      <c r="D4611" s="79">
        <v>0</v>
      </c>
      <c r="E4611" s="88"/>
    </row>
    <row r="4612" spans="1:5" x14ac:dyDescent="0.2">
      <c r="A4612" s="79" t="s">
        <v>10828</v>
      </c>
      <c r="B4612" s="79" t="s">
        <v>10829</v>
      </c>
      <c r="C4612" s="79">
        <v>0</v>
      </c>
      <c r="D4612" s="79">
        <v>0</v>
      </c>
      <c r="E4612" s="88"/>
    </row>
    <row r="4613" spans="1:5" x14ac:dyDescent="0.2">
      <c r="A4613" s="79" t="s">
        <v>297</v>
      </c>
      <c r="B4613" s="79" t="s">
        <v>4441</v>
      </c>
      <c r="C4613" s="79">
        <v>0</v>
      </c>
      <c r="D4613" s="79">
        <v>60</v>
      </c>
      <c r="E4613" s="88"/>
    </row>
    <row r="4614" spans="1:5" x14ac:dyDescent="0.2">
      <c r="A4614" s="79" t="s">
        <v>986</v>
      </c>
      <c r="B4614" s="79" t="s">
        <v>10830</v>
      </c>
      <c r="C4614" s="79">
        <v>2360</v>
      </c>
      <c r="D4614" s="79">
        <v>0</v>
      </c>
      <c r="E4614" s="88"/>
    </row>
    <row r="4615" spans="1:5" x14ac:dyDescent="0.2">
      <c r="A4615" s="79" t="s">
        <v>987</v>
      </c>
      <c r="B4615" s="79" t="s">
        <v>10831</v>
      </c>
      <c r="C4615" s="79">
        <v>415</v>
      </c>
      <c r="D4615" s="79">
        <v>0</v>
      </c>
      <c r="E4615" s="88"/>
    </row>
    <row r="4616" spans="1:5" x14ac:dyDescent="0.2">
      <c r="A4616" s="79" t="s">
        <v>988</v>
      </c>
      <c r="B4616" s="79" t="s">
        <v>10832</v>
      </c>
      <c r="C4616" s="79">
        <v>240</v>
      </c>
      <c r="D4616" s="79">
        <v>0</v>
      </c>
      <c r="E4616" s="88"/>
    </row>
    <row r="4617" spans="1:5" x14ac:dyDescent="0.2">
      <c r="A4617" s="79" t="s">
        <v>989</v>
      </c>
      <c r="B4617" s="79" t="s">
        <v>4447</v>
      </c>
      <c r="C4617" s="79">
        <v>1252</v>
      </c>
      <c r="D4617" s="79">
        <v>0</v>
      </c>
      <c r="E4617" s="88"/>
    </row>
    <row r="4618" spans="1:5" x14ac:dyDescent="0.2">
      <c r="A4618" s="79" t="s">
        <v>990</v>
      </c>
      <c r="B4618" s="79" t="s">
        <v>10833</v>
      </c>
      <c r="C4618" s="79">
        <v>168</v>
      </c>
      <c r="D4618" s="79">
        <v>0</v>
      </c>
      <c r="E4618" s="88"/>
    </row>
    <row r="4619" spans="1:5" x14ac:dyDescent="0.2">
      <c r="A4619" s="79" t="s">
        <v>991</v>
      </c>
      <c r="B4619" s="79" t="s">
        <v>10834</v>
      </c>
      <c r="C4619" s="79">
        <v>1204</v>
      </c>
      <c r="D4619" s="79">
        <v>0</v>
      </c>
      <c r="E4619" s="88"/>
    </row>
    <row r="4620" spans="1:5" x14ac:dyDescent="0.2">
      <c r="A4620" s="79" t="s">
        <v>992</v>
      </c>
      <c r="B4620" s="79" t="s">
        <v>10835</v>
      </c>
      <c r="C4620" s="79">
        <v>980</v>
      </c>
      <c r="D4620" s="79">
        <v>0</v>
      </c>
      <c r="E4620" s="88"/>
    </row>
    <row r="4621" spans="1:5" x14ac:dyDescent="0.2">
      <c r="A4621" s="79" t="s">
        <v>993</v>
      </c>
      <c r="B4621" s="79" t="s">
        <v>10836</v>
      </c>
      <c r="C4621" s="79">
        <v>174</v>
      </c>
      <c r="D4621" s="79">
        <v>0</v>
      </c>
      <c r="E4621" s="88"/>
    </row>
    <row r="4622" spans="1:5" x14ac:dyDescent="0.2">
      <c r="A4622" s="79" t="s">
        <v>994</v>
      </c>
      <c r="B4622" s="79" t="s">
        <v>10837</v>
      </c>
      <c r="C4622" s="79">
        <v>0</v>
      </c>
      <c r="D4622" s="79">
        <v>0</v>
      </c>
      <c r="E4622" s="88"/>
    </row>
    <row r="4623" spans="1:5" x14ac:dyDescent="0.2">
      <c r="A4623" s="79" t="s">
        <v>995</v>
      </c>
      <c r="B4623" s="79" t="s">
        <v>10838</v>
      </c>
      <c r="C4623" s="79">
        <v>1331</v>
      </c>
      <c r="D4623" s="79">
        <v>0</v>
      </c>
      <c r="E4623" s="88"/>
    </row>
    <row r="4624" spans="1:5" x14ac:dyDescent="0.2">
      <c r="A4624" s="79" t="s">
        <v>996</v>
      </c>
      <c r="B4624" s="79" t="s">
        <v>10839</v>
      </c>
      <c r="C4624" s="79">
        <v>559</v>
      </c>
      <c r="D4624" s="79">
        <v>0</v>
      </c>
      <c r="E4624" s="88"/>
    </row>
    <row r="4625" spans="1:5" x14ac:dyDescent="0.2">
      <c r="A4625" s="79" t="s">
        <v>997</v>
      </c>
      <c r="B4625" s="79" t="s">
        <v>10840</v>
      </c>
      <c r="C4625" s="79">
        <v>383</v>
      </c>
      <c r="D4625" s="79">
        <v>0</v>
      </c>
      <c r="E4625" s="88"/>
    </row>
    <row r="4626" spans="1:5" x14ac:dyDescent="0.2">
      <c r="A4626" s="79" t="s">
        <v>998</v>
      </c>
      <c r="B4626" s="79" t="s">
        <v>10841</v>
      </c>
      <c r="C4626" s="79">
        <v>0</v>
      </c>
      <c r="D4626" s="79">
        <v>0</v>
      </c>
      <c r="E4626" s="88"/>
    </row>
    <row r="4627" spans="1:5" x14ac:dyDescent="0.2">
      <c r="A4627" s="79" t="s">
        <v>999</v>
      </c>
      <c r="B4627" s="79" t="s">
        <v>10842</v>
      </c>
      <c r="C4627" s="79">
        <v>670</v>
      </c>
      <c r="D4627" s="79">
        <v>0</v>
      </c>
      <c r="E4627" s="88"/>
    </row>
    <row r="4628" spans="1:5" x14ac:dyDescent="0.2">
      <c r="A4628" s="79" t="s">
        <v>1000</v>
      </c>
      <c r="B4628" s="79" t="s">
        <v>10843</v>
      </c>
      <c r="C4628" s="79">
        <v>291</v>
      </c>
      <c r="D4628" s="79">
        <v>0</v>
      </c>
      <c r="E4628" s="88"/>
    </row>
    <row r="4629" spans="1:5" x14ac:dyDescent="0.2">
      <c r="A4629" s="79" t="s">
        <v>1001</v>
      </c>
      <c r="B4629" s="79" t="s">
        <v>10844</v>
      </c>
      <c r="C4629" s="79">
        <v>400</v>
      </c>
      <c r="D4629" s="79">
        <v>0</v>
      </c>
      <c r="E4629" s="88"/>
    </row>
    <row r="4630" spans="1:5" x14ac:dyDescent="0.2">
      <c r="A4630" s="79" t="s">
        <v>1002</v>
      </c>
      <c r="B4630" s="79" t="s">
        <v>10845</v>
      </c>
      <c r="C4630" s="79">
        <v>130</v>
      </c>
      <c r="D4630" s="79">
        <v>0</v>
      </c>
      <c r="E4630" s="88"/>
    </row>
    <row r="4631" spans="1:5" x14ac:dyDescent="0.2">
      <c r="A4631" s="79" t="s">
        <v>1003</v>
      </c>
      <c r="B4631" s="79" t="s">
        <v>10846</v>
      </c>
      <c r="C4631" s="79">
        <v>490</v>
      </c>
      <c r="D4631" s="79">
        <v>0</v>
      </c>
      <c r="E4631" s="88"/>
    </row>
    <row r="4632" spans="1:5" x14ac:dyDescent="0.2">
      <c r="A4632" s="79" t="s">
        <v>1004</v>
      </c>
      <c r="B4632" s="79" t="s">
        <v>10847</v>
      </c>
      <c r="C4632" s="79">
        <v>1050</v>
      </c>
      <c r="D4632" s="79">
        <v>0</v>
      </c>
      <c r="E4632" s="88"/>
    </row>
    <row r="4633" spans="1:5" x14ac:dyDescent="0.2">
      <c r="A4633" s="79" t="s">
        <v>1005</v>
      </c>
      <c r="B4633" s="79" t="s">
        <v>10848</v>
      </c>
      <c r="C4633" s="79">
        <v>29</v>
      </c>
      <c r="D4633" s="79">
        <v>0</v>
      </c>
      <c r="E4633" s="88"/>
    </row>
    <row r="4634" spans="1:5" x14ac:dyDescent="0.2">
      <c r="A4634" s="79" t="s">
        <v>1006</v>
      </c>
      <c r="B4634" s="79" t="s">
        <v>10849</v>
      </c>
      <c r="C4634" s="79">
        <v>1000</v>
      </c>
      <c r="D4634" s="79">
        <v>0</v>
      </c>
      <c r="E4634" s="88"/>
    </row>
    <row r="4635" spans="1:5" x14ac:dyDescent="0.2">
      <c r="A4635" s="79" t="s">
        <v>1007</v>
      </c>
      <c r="B4635" s="79" t="s">
        <v>10850</v>
      </c>
      <c r="C4635" s="79">
        <v>600</v>
      </c>
      <c r="D4635" s="79">
        <v>0</v>
      </c>
      <c r="E4635" s="88"/>
    </row>
    <row r="4636" spans="1:5" x14ac:dyDescent="0.2">
      <c r="A4636" s="79" t="s">
        <v>1008</v>
      </c>
      <c r="B4636" s="79" t="s">
        <v>10851</v>
      </c>
      <c r="C4636" s="79">
        <v>70</v>
      </c>
      <c r="D4636" s="79">
        <v>0</v>
      </c>
      <c r="E4636" s="88"/>
    </row>
    <row r="4637" spans="1:5" x14ac:dyDescent="0.2">
      <c r="A4637" s="79" t="s">
        <v>1009</v>
      </c>
      <c r="B4637" s="79" t="s">
        <v>10852</v>
      </c>
      <c r="C4637" s="79">
        <v>328</v>
      </c>
      <c r="D4637" s="79">
        <v>0</v>
      </c>
      <c r="E4637" s="88"/>
    </row>
    <row r="4638" spans="1:5" x14ac:dyDescent="0.2">
      <c r="A4638" s="79" t="s">
        <v>1010</v>
      </c>
      <c r="B4638" s="79" t="s">
        <v>10853</v>
      </c>
      <c r="C4638" s="79">
        <v>200</v>
      </c>
      <c r="D4638" s="79">
        <v>0</v>
      </c>
      <c r="E4638" s="88"/>
    </row>
    <row r="4639" spans="1:5" x14ac:dyDescent="0.2">
      <c r="A4639" s="79" t="s">
        <v>1011</v>
      </c>
      <c r="B4639" s="79" t="s">
        <v>10854</v>
      </c>
      <c r="C4639" s="79">
        <v>300</v>
      </c>
      <c r="D4639" s="79">
        <v>0</v>
      </c>
      <c r="E4639" s="88"/>
    </row>
    <row r="4640" spans="1:5" x14ac:dyDescent="0.2">
      <c r="A4640" s="79" t="s">
        <v>1012</v>
      </c>
      <c r="B4640" s="79" t="s">
        <v>10855</v>
      </c>
      <c r="C4640" s="79">
        <v>940</v>
      </c>
      <c r="D4640" s="79">
        <v>0</v>
      </c>
      <c r="E4640" s="88"/>
    </row>
    <row r="4641" spans="1:5" x14ac:dyDescent="0.2">
      <c r="A4641" s="79" t="s">
        <v>1013</v>
      </c>
      <c r="B4641" s="79" t="s">
        <v>10856</v>
      </c>
      <c r="C4641" s="79">
        <v>1720</v>
      </c>
      <c r="D4641" s="79">
        <v>0</v>
      </c>
      <c r="E4641" s="88"/>
    </row>
    <row r="4642" spans="1:5" x14ac:dyDescent="0.2">
      <c r="A4642" s="79" t="s">
        <v>1014</v>
      </c>
      <c r="B4642" s="79" t="s">
        <v>10857</v>
      </c>
      <c r="C4642" s="79">
        <v>741</v>
      </c>
      <c r="D4642" s="79">
        <v>0</v>
      </c>
      <c r="E4642" s="88"/>
    </row>
    <row r="4643" spans="1:5" x14ac:dyDescent="0.2">
      <c r="A4643" s="79" t="s">
        <v>1015</v>
      </c>
      <c r="B4643" s="79" t="s">
        <v>10858</v>
      </c>
      <c r="C4643" s="79">
        <v>1300</v>
      </c>
      <c r="D4643" s="79">
        <v>0</v>
      </c>
      <c r="E4643" s="88"/>
    </row>
    <row r="4644" spans="1:5" x14ac:dyDescent="0.2">
      <c r="A4644" s="79" t="s">
        <v>1016</v>
      </c>
      <c r="B4644" s="79" t="s">
        <v>10859</v>
      </c>
      <c r="C4644" s="79">
        <v>1150</v>
      </c>
      <c r="D4644" s="79">
        <v>0</v>
      </c>
      <c r="E4644" s="88"/>
    </row>
    <row r="4645" spans="1:5" x14ac:dyDescent="0.2">
      <c r="A4645" s="79" t="s">
        <v>1017</v>
      </c>
      <c r="B4645" s="79" t="s">
        <v>10860</v>
      </c>
      <c r="C4645" s="79">
        <v>2840</v>
      </c>
      <c r="D4645" s="79">
        <v>0</v>
      </c>
      <c r="E4645" s="88"/>
    </row>
    <row r="4646" spans="1:5" x14ac:dyDescent="0.2">
      <c r="A4646" s="79" t="s">
        <v>1018</v>
      </c>
      <c r="B4646" s="79" t="s">
        <v>10861</v>
      </c>
      <c r="C4646" s="79">
        <v>1920</v>
      </c>
      <c r="D4646" s="79">
        <v>0</v>
      </c>
      <c r="E4646" s="88"/>
    </row>
    <row r="4647" spans="1:5" x14ac:dyDescent="0.2">
      <c r="A4647" s="79" t="s">
        <v>1019</v>
      </c>
      <c r="B4647" s="79" t="s">
        <v>10862</v>
      </c>
      <c r="C4647" s="79">
        <v>720</v>
      </c>
      <c r="D4647" s="79">
        <v>0</v>
      </c>
      <c r="E4647" s="88"/>
    </row>
    <row r="4648" spans="1:5" x14ac:dyDescent="0.2">
      <c r="A4648" s="79" t="s">
        <v>1020</v>
      </c>
      <c r="B4648" s="79" t="s">
        <v>10863</v>
      </c>
      <c r="C4648" s="79">
        <v>260</v>
      </c>
      <c r="D4648" s="79">
        <v>0</v>
      </c>
      <c r="E4648" s="88"/>
    </row>
    <row r="4649" spans="1:5" x14ac:dyDescent="0.2">
      <c r="A4649" s="79" t="s">
        <v>1021</v>
      </c>
      <c r="B4649" s="79" t="s">
        <v>10864</v>
      </c>
      <c r="C4649" s="79">
        <v>1540</v>
      </c>
      <c r="D4649" s="79">
        <v>0</v>
      </c>
      <c r="E4649" s="88"/>
    </row>
    <row r="4650" spans="1:5" x14ac:dyDescent="0.2">
      <c r="A4650" s="79" t="s">
        <v>1022</v>
      </c>
      <c r="B4650" s="79" t="s">
        <v>10865</v>
      </c>
      <c r="C4650" s="79">
        <v>705</v>
      </c>
      <c r="D4650" s="79">
        <v>0</v>
      </c>
      <c r="E4650" s="88"/>
    </row>
    <row r="4651" spans="1:5" x14ac:dyDescent="0.2">
      <c r="A4651" s="79" t="s">
        <v>1023</v>
      </c>
      <c r="B4651" s="79" t="s">
        <v>10866</v>
      </c>
      <c r="C4651" s="79">
        <v>782</v>
      </c>
      <c r="D4651" s="79">
        <v>0</v>
      </c>
      <c r="E4651" s="88"/>
    </row>
    <row r="4652" spans="1:5" x14ac:dyDescent="0.2">
      <c r="A4652" s="79" t="s">
        <v>1024</v>
      </c>
      <c r="B4652" s="79" t="s">
        <v>10867</v>
      </c>
      <c r="C4652" s="79">
        <v>1855</v>
      </c>
      <c r="D4652" s="79">
        <v>0</v>
      </c>
      <c r="E4652" s="88"/>
    </row>
    <row r="4653" spans="1:5" x14ac:dyDescent="0.2">
      <c r="A4653" s="79" t="s">
        <v>1025</v>
      </c>
      <c r="B4653" s="79" t="s">
        <v>10868</v>
      </c>
      <c r="C4653" s="79">
        <v>1492</v>
      </c>
      <c r="D4653" s="79">
        <v>0</v>
      </c>
      <c r="E4653" s="88"/>
    </row>
    <row r="4654" spans="1:5" x14ac:dyDescent="0.2">
      <c r="A4654" s="79" t="s">
        <v>1026</v>
      </c>
      <c r="B4654" s="79" t="s">
        <v>10869</v>
      </c>
      <c r="C4654" s="79">
        <v>2872</v>
      </c>
      <c r="D4654" s="79">
        <v>0</v>
      </c>
      <c r="E4654" s="88"/>
    </row>
    <row r="4655" spans="1:5" x14ac:dyDescent="0.2">
      <c r="A4655" s="79" t="s">
        <v>1027</v>
      </c>
      <c r="B4655" s="79" t="s">
        <v>10870</v>
      </c>
      <c r="C4655" s="79">
        <v>487</v>
      </c>
      <c r="D4655" s="79">
        <v>0</v>
      </c>
      <c r="E4655" s="88"/>
    </row>
    <row r="4656" spans="1:5" x14ac:dyDescent="0.2">
      <c r="A4656" s="79" t="s">
        <v>1028</v>
      </c>
      <c r="B4656" s="79" t="s">
        <v>10871</v>
      </c>
      <c r="C4656" s="79">
        <v>697</v>
      </c>
      <c r="D4656" s="79">
        <v>0</v>
      </c>
      <c r="E4656" s="88"/>
    </row>
    <row r="4657" spans="1:5" x14ac:dyDescent="0.2">
      <c r="A4657" s="79" t="s">
        <v>1029</v>
      </c>
      <c r="B4657" s="79" t="s">
        <v>3040</v>
      </c>
      <c r="C4657" s="79">
        <v>293</v>
      </c>
      <c r="D4657" s="79">
        <v>0</v>
      </c>
      <c r="E4657" s="88"/>
    </row>
    <row r="4658" spans="1:5" x14ac:dyDescent="0.2">
      <c r="A4658" s="79" t="s">
        <v>1030</v>
      </c>
      <c r="B4658" s="79" t="s">
        <v>3052</v>
      </c>
      <c r="C4658" s="79">
        <v>0</v>
      </c>
      <c r="D4658" s="79">
        <v>0</v>
      </c>
      <c r="E4658" s="88"/>
    </row>
    <row r="4659" spans="1:5" x14ac:dyDescent="0.2">
      <c r="A4659" s="79" t="s">
        <v>1031</v>
      </c>
      <c r="B4659" s="79" t="s">
        <v>3041</v>
      </c>
      <c r="C4659" s="79">
        <v>649</v>
      </c>
      <c r="D4659" s="79">
        <v>0</v>
      </c>
      <c r="E4659" s="88"/>
    </row>
    <row r="4660" spans="1:5" x14ac:dyDescent="0.2">
      <c r="A4660" s="79" t="s">
        <v>1032</v>
      </c>
      <c r="B4660" s="79" t="s">
        <v>3347</v>
      </c>
      <c r="C4660" s="79">
        <v>882</v>
      </c>
      <c r="D4660" s="79">
        <v>0</v>
      </c>
      <c r="E4660" s="88"/>
    </row>
    <row r="4661" spans="1:5" x14ac:dyDescent="0.2">
      <c r="A4661" s="79" t="s">
        <v>1033</v>
      </c>
      <c r="B4661" s="79" t="s">
        <v>3042</v>
      </c>
      <c r="C4661" s="79">
        <v>845</v>
      </c>
      <c r="D4661" s="79">
        <v>0</v>
      </c>
      <c r="E4661" s="88"/>
    </row>
    <row r="4662" spans="1:5" x14ac:dyDescent="0.2">
      <c r="A4662" s="79" t="s">
        <v>1034</v>
      </c>
      <c r="B4662" s="79" t="s">
        <v>3348</v>
      </c>
      <c r="C4662" s="79">
        <v>49</v>
      </c>
      <c r="D4662" s="79">
        <v>0</v>
      </c>
      <c r="E4662" s="88"/>
    </row>
    <row r="4663" spans="1:5" x14ac:dyDescent="0.2">
      <c r="A4663" s="79" t="s">
        <v>1035</v>
      </c>
      <c r="B4663" s="79" t="s">
        <v>3349</v>
      </c>
      <c r="C4663" s="79">
        <v>418</v>
      </c>
      <c r="D4663" s="79">
        <v>0</v>
      </c>
      <c r="E4663" s="88"/>
    </row>
    <row r="4664" spans="1:5" x14ac:dyDescent="0.2">
      <c r="A4664" s="79" t="s">
        <v>1036</v>
      </c>
      <c r="B4664" s="79" t="s">
        <v>10872</v>
      </c>
      <c r="C4664" s="79">
        <v>5</v>
      </c>
      <c r="D4664" s="79">
        <v>0</v>
      </c>
      <c r="E4664" s="88"/>
    </row>
    <row r="4665" spans="1:5" x14ac:dyDescent="0.2">
      <c r="A4665" s="79" t="s">
        <v>1037</v>
      </c>
      <c r="B4665" s="79" t="s">
        <v>10873</v>
      </c>
      <c r="C4665" s="79">
        <v>6</v>
      </c>
      <c r="D4665" s="79">
        <v>0</v>
      </c>
      <c r="E4665" s="88"/>
    </row>
    <row r="4666" spans="1:5" x14ac:dyDescent="0.2">
      <c r="A4666" s="79" t="s">
        <v>1038</v>
      </c>
      <c r="B4666" s="79" t="s">
        <v>10874</v>
      </c>
      <c r="C4666" s="79">
        <v>22</v>
      </c>
      <c r="D4666" s="79">
        <v>0</v>
      </c>
      <c r="E4666" s="88"/>
    </row>
    <row r="4667" spans="1:5" x14ac:dyDescent="0.2">
      <c r="A4667" s="79" t="s">
        <v>1039</v>
      </c>
      <c r="B4667" s="79" t="s">
        <v>10875</v>
      </c>
      <c r="C4667" s="79">
        <v>11</v>
      </c>
      <c r="D4667" s="79">
        <v>0</v>
      </c>
      <c r="E4667" s="88"/>
    </row>
    <row r="4668" spans="1:5" x14ac:dyDescent="0.2">
      <c r="A4668" s="79" t="s">
        <v>1040</v>
      </c>
      <c r="B4668" s="79" t="s">
        <v>10876</v>
      </c>
      <c r="C4668" s="79">
        <v>22</v>
      </c>
      <c r="D4668" s="79">
        <v>0</v>
      </c>
      <c r="E4668" s="88"/>
    </row>
    <row r="4669" spans="1:5" x14ac:dyDescent="0.2">
      <c r="A4669" s="79" t="s">
        <v>15908</v>
      </c>
      <c r="B4669" s="79" t="s">
        <v>15909</v>
      </c>
      <c r="C4669" s="79">
        <v>1500</v>
      </c>
      <c r="D4669" s="79">
        <v>0</v>
      </c>
      <c r="E4669" s="88"/>
    </row>
    <row r="4670" spans="1:5" x14ac:dyDescent="0.2">
      <c r="A4670" s="79" t="s">
        <v>15910</v>
      </c>
      <c r="B4670" s="79" t="s">
        <v>15911</v>
      </c>
      <c r="C4670" s="79">
        <v>1000</v>
      </c>
      <c r="D4670" s="79">
        <v>0</v>
      </c>
      <c r="E4670" s="88"/>
    </row>
    <row r="4671" spans="1:5" x14ac:dyDescent="0.2">
      <c r="A4671" s="79" t="s">
        <v>10877</v>
      </c>
      <c r="B4671" s="79" t="s">
        <v>10878</v>
      </c>
      <c r="C4671" s="79">
        <v>9</v>
      </c>
      <c r="D4671" s="79">
        <v>0</v>
      </c>
      <c r="E4671" s="88"/>
    </row>
    <row r="4672" spans="1:5" x14ac:dyDescent="0.2">
      <c r="A4672" s="79" t="s">
        <v>10879</v>
      </c>
      <c r="B4672" s="79" t="s">
        <v>10880</v>
      </c>
      <c r="C4672" s="79">
        <v>6</v>
      </c>
      <c r="D4672" s="79">
        <v>0</v>
      </c>
      <c r="E4672" s="88"/>
    </row>
    <row r="4673" spans="1:5" x14ac:dyDescent="0.2">
      <c r="A4673" s="79" t="s">
        <v>4466</v>
      </c>
      <c r="B4673" s="79" t="s">
        <v>4467</v>
      </c>
      <c r="C4673" s="79">
        <v>5</v>
      </c>
      <c r="D4673" s="79">
        <v>0</v>
      </c>
      <c r="E4673" s="88"/>
    </row>
    <row r="4674" spans="1:5" x14ac:dyDescent="0.2">
      <c r="A4674" s="79" t="s">
        <v>10881</v>
      </c>
      <c r="B4674" s="79" t="s">
        <v>10882</v>
      </c>
      <c r="C4674" s="79">
        <v>1</v>
      </c>
      <c r="D4674" s="79">
        <v>0</v>
      </c>
      <c r="E4674" s="88"/>
    </row>
    <row r="4675" spans="1:5" x14ac:dyDescent="0.2">
      <c r="A4675" s="79" t="s">
        <v>4493</v>
      </c>
      <c r="B4675" s="79" t="s">
        <v>3053</v>
      </c>
      <c r="C4675" s="79">
        <v>0</v>
      </c>
      <c r="D4675" s="79">
        <v>20</v>
      </c>
      <c r="E4675" s="88"/>
    </row>
    <row r="4676" spans="1:5" x14ac:dyDescent="0.2">
      <c r="A4676" s="79" t="s">
        <v>4504</v>
      </c>
      <c r="B4676" s="79" t="s">
        <v>4505</v>
      </c>
      <c r="C4676" s="79">
        <v>0</v>
      </c>
      <c r="D4676" s="79">
        <v>20</v>
      </c>
      <c r="E4676" s="88"/>
    </row>
    <row r="4677" spans="1:5" x14ac:dyDescent="0.2">
      <c r="A4677" s="79" t="s">
        <v>10883</v>
      </c>
      <c r="B4677" s="79" t="s">
        <v>10884</v>
      </c>
      <c r="C4677" s="79">
        <v>12</v>
      </c>
      <c r="D4677" s="79">
        <v>0</v>
      </c>
      <c r="E4677" s="88"/>
    </row>
    <row r="4678" spans="1:5" x14ac:dyDescent="0.2">
      <c r="A4678" s="79" t="s">
        <v>10885</v>
      </c>
      <c r="B4678" s="79" t="s">
        <v>10886</v>
      </c>
      <c r="C4678" s="79">
        <v>7</v>
      </c>
      <c r="D4678" s="79">
        <v>0</v>
      </c>
      <c r="E4678" s="88"/>
    </row>
    <row r="4679" spans="1:5" x14ac:dyDescent="0.2">
      <c r="A4679" s="79" t="s">
        <v>10887</v>
      </c>
      <c r="B4679" s="79" t="s">
        <v>10888</v>
      </c>
      <c r="C4679" s="79">
        <v>9</v>
      </c>
      <c r="D4679" s="79">
        <v>0</v>
      </c>
      <c r="E4679" s="88"/>
    </row>
    <row r="4680" spans="1:5" x14ac:dyDescent="0.2">
      <c r="A4680" s="79" t="s">
        <v>10889</v>
      </c>
      <c r="B4680" s="79" t="s">
        <v>10890</v>
      </c>
      <c r="C4680" s="79">
        <v>11</v>
      </c>
      <c r="D4680" s="79">
        <v>0</v>
      </c>
      <c r="E4680" s="88"/>
    </row>
    <row r="4681" spans="1:5" x14ac:dyDescent="0.2">
      <c r="A4681" s="79" t="s">
        <v>10891</v>
      </c>
      <c r="B4681" s="79" t="s">
        <v>10892</v>
      </c>
      <c r="C4681" s="79">
        <v>6</v>
      </c>
      <c r="D4681" s="79">
        <v>0</v>
      </c>
      <c r="E4681" s="88"/>
    </row>
    <row r="4682" spans="1:5" x14ac:dyDescent="0.2">
      <c r="A4682" s="79" t="s">
        <v>10893</v>
      </c>
      <c r="B4682" s="79" t="s">
        <v>10894</v>
      </c>
      <c r="C4682" s="79">
        <v>7</v>
      </c>
      <c r="D4682" s="79">
        <v>0</v>
      </c>
      <c r="E4682" s="88"/>
    </row>
    <row r="4683" spans="1:5" x14ac:dyDescent="0.2">
      <c r="A4683" s="79" t="s">
        <v>14895</v>
      </c>
      <c r="B4683" s="79" t="s">
        <v>14896</v>
      </c>
      <c r="C4683" s="79">
        <v>415</v>
      </c>
      <c r="D4683" s="79">
        <v>0</v>
      </c>
      <c r="E4683" s="88"/>
    </row>
    <row r="4684" spans="1:5" x14ac:dyDescent="0.2">
      <c r="A4684" s="79" t="s">
        <v>14952</v>
      </c>
      <c r="B4684" s="79" t="s">
        <v>14953</v>
      </c>
      <c r="C4684" s="79">
        <v>135</v>
      </c>
      <c r="D4684" s="79">
        <v>0</v>
      </c>
      <c r="E4684" s="88"/>
    </row>
    <row r="4685" spans="1:5" x14ac:dyDescent="0.2">
      <c r="A4685" s="79" t="s">
        <v>10895</v>
      </c>
      <c r="B4685" s="79" t="s">
        <v>10896</v>
      </c>
      <c r="C4685" s="79">
        <v>12</v>
      </c>
      <c r="D4685" s="79">
        <v>0</v>
      </c>
      <c r="E4685" s="88"/>
    </row>
    <row r="4686" spans="1:5" x14ac:dyDescent="0.2">
      <c r="A4686" s="79" t="s">
        <v>10897</v>
      </c>
      <c r="B4686" s="79" t="s">
        <v>10898</v>
      </c>
      <c r="C4686" s="79">
        <v>0</v>
      </c>
      <c r="D4686" s="79">
        <v>0</v>
      </c>
      <c r="E4686" s="88"/>
    </row>
    <row r="4687" spans="1:5" x14ac:dyDescent="0.2">
      <c r="A4687" s="79" t="s">
        <v>10899</v>
      </c>
      <c r="B4687" s="79" t="s">
        <v>10900</v>
      </c>
      <c r="C4687" s="79">
        <v>0</v>
      </c>
      <c r="D4687" s="79">
        <v>0</v>
      </c>
      <c r="E4687" s="88"/>
    </row>
    <row r="4688" spans="1:5" x14ac:dyDescent="0.2">
      <c r="A4688" s="79" t="s">
        <v>10901</v>
      </c>
      <c r="B4688" s="79" t="s">
        <v>10902</v>
      </c>
      <c r="C4688" s="79">
        <v>8</v>
      </c>
      <c r="D4688" s="79">
        <v>0</v>
      </c>
      <c r="E4688" s="88"/>
    </row>
    <row r="4689" spans="1:5" x14ac:dyDescent="0.2">
      <c r="A4689" s="79" t="s">
        <v>4626</v>
      </c>
      <c r="B4689" s="79" t="s">
        <v>4627</v>
      </c>
      <c r="C4689" s="79">
        <v>0</v>
      </c>
      <c r="D4689" s="79">
        <v>10</v>
      </c>
      <c r="E4689" s="88"/>
    </row>
    <row r="4690" spans="1:5" x14ac:dyDescent="0.2">
      <c r="A4690" s="79" t="s">
        <v>10903</v>
      </c>
      <c r="B4690" s="79" t="s">
        <v>10904</v>
      </c>
      <c r="C4690" s="79">
        <v>98</v>
      </c>
      <c r="D4690" s="79">
        <v>0</v>
      </c>
      <c r="E4690" s="88"/>
    </row>
    <row r="4691" spans="1:5" x14ac:dyDescent="0.2">
      <c r="A4691" s="79" t="s">
        <v>14897</v>
      </c>
      <c r="B4691" s="79" t="s">
        <v>14898</v>
      </c>
      <c r="C4691" s="79">
        <v>10</v>
      </c>
      <c r="D4691" s="79">
        <v>0</v>
      </c>
      <c r="E4691" s="88"/>
    </row>
    <row r="4692" spans="1:5" x14ac:dyDescent="0.2">
      <c r="A4692" s="79" t="s">
        <v>14899</v>
      </c>
      <c r="B4692" s="79" t="s">
        <v>14900</v>
      </c>
      <c r="C4692" s="79">
        <v>4</v>
      </c>
      <c r="D4692" s="79">
        <v>0</v>
      </c>
      <c r="E4692" s="88"/>
    </row>
    <row r="4693" spans="1:5" x14ac:dyDescent="0.2">
      <c r="A4693" s="79" t="s">
        <v>14901</v>
      </c>
      <c r="B4693" s="79" t="s">
        <v>14902</v>
      </c>
      <c r="C4693" s="79">
        <v>11</v>
      </c>
      <c r="D4693" s="79">
        <v>0</v>
      </c>
      <c r="E4693" s="88"/>
    </row>
    <row r="4694" spans="1:5" x14ac:dyDescent="0.2">
      <c r="A4694" s="79" t="s">
        <v>14903</v>
      </c>
      <c r="B4694" s="79" t="s">
        <v>14904</v>
      </c>
      <c r="C4694" s="79">
        <v>10</v>
      </c>
      <c r="D4694" s="79">
        <v>0</v>
      </c>
      <c r="E4694" s="88"/>
    </row>
    <row r="4695" spans="1:5" x14ac:dyDescent="0.2">
      <c r="A4695" s="79" t="s">
        <v>10905</v>
      </c>
      <c r="B4695" s="79" t="s">
        <v>10906</v>
      </c>
      <c r="C4695" s="79">
        <v>198</v>
      </c>
      <c r="D4695" s="79">
        <v>0</v>
      </c>
      <c r="E4695" s="88"/>
    </row>
    <row r="4696" spans="1:5" x14ac:dyDescent="0.2">
      <c r="A4696" s="79" t="s">
        <v>10907</v>
      </c>
      <c r="B4696" s="79" t="s">
        <v>10908</v>
      </c>
      <c r="C4696" s="79">
        <v>5</v>
      </c>
      <c r="D4696" s="79">
        <v>0</v>
      </c>
      <c r="E4696" s="88"/>
    </row>
    <row r="4697" spans="1:5" x14ac:dyDescent="0.2">
      <c r="A4697" s="79" t="s">
        <v>10909</v>
      </c>
      <c r="B4697" s="79" t="s">
        <v>10910</v>
      </c>
      <c r="C4697" s="79">
        <v>185</v>
      </c>
      <c r="D4697" s="79">
        <v>0</v>
      </c>
      <c r="E4697" s="88"/>
    </row>
    <row r="4698" spans="1:5" x14ac:dyDescent="0.2">
      <c r="A4698" s="79" t="s">
        <v>10911</v>
      </c>
      <c r="B4698" s="79" t="s">
        <v>10912</v>
      </c>
      <c r="C4698" s="79">
        <v>0</v>
      </c>
      <c r="D4698" s="79">
        <v>0</v>
      </c>
      <c r="E4698" s="88"/>
    </row>
    <row r="4699" spans="1:5" x14ac:dyDescent="0.2">
      <c r="A4699" s="79" t="s">
        <v>10913</v>
      </c>
      <c r="B4699" s="79" t="s">
        <v>10914</v>
      </c>
      <c r="C4699" s="79">
        <v>51</v>
      </c>
      <c r="D4699" s="79">
        <v>0</v>
      </c>
      <c r="E4699" s="88"/>
    </row>
    <row r="4700" spans="1:5" x14ac:dyDescent="0.2">
      <c r="A4700" s="79" t="s">
        <v>10915</v>
      </c>
      <c r="B4700" s="79" t="s">
        <v>10916</v>
      </c>
      <c r="C4700" s="79">
        <v>19</v>
      </c>
      <c r="D4700" s="79">
        <v>0</v>
      </c>
      <c r="E4700" s="88"/>
    </row>
    <row r="4701" spans="1:5" x14ac:dyDescent="0.2">
      <c r="A4701" s="79" t="s">
        <v>10917</v>
      </c>
      <c r="B4701" s="79" t="s">
        <v>10918</v>
      </c>
      <c r="C4701" s="79">
        <v>27</v>
      </c>
      <c r="D4701" s="79">
        <v>0</v>
      </c>
      <c r="E4701" s="88"/>
    </row>
    <row r="4702" spans="1:5" x14ac:dyDescent="0.2">
      <c r="A4702" s="79" t="s">
        <v>10919</v>
      </c>
      <c r="B4702" s="79" t="s">
        <v>10920</v>
      </c>
      <c r="C4702" s="79">
        <v>54</v>
      </c>
      <c r="D4702" s="79">
        <v>0</v>
      </c>
      <c r="E4702" s="88"/>
    </row>
    <row r="4703" spans="1:5" x14ac:dyDescent="0.2">
      <c r="A4703" s="79" t="s">
        <v>10921</v>
      </c>
      <c r="B4703" s="79" t="s">
        <v>10922</v>
      </c>
      <c r="C4703" s="79">
        <v>88</v>
      </c>
      <c r="D4703" s="79">
        <v>0</v>
      </c>
      <c r="E4703" s="88"/>
    </row>
    <row r="4704" spans="1:5" x14ac:dyDescent="0.2">
      <c r="A4704" s="79" t="s">
        <v>10923</v>
      </c>
      <c r="B4704" s="79" t="s">
        <v>10924</v>
      </c>
      <c r="C4704" s="79">
        <v>18</v>
      </c>
      <c r="D4704" s="79">
        <v>0</v>
      </c>
      <c r="E4704" s="88"/>
    </row>
    <row r="4705" spans="1:5" x14ac:dyDescent="0.2">
      <c r="A4705" s="79" t="s">
        <v>10925</v>
      </c>
      <c r="B4705" s="79" t="s">
        <v>10926</v>
      </c>
      <c r="C4705" s="79">
        <v>101</v>
      </c>
      <c r="D4705" s="79">
        <v>0</v>
      </c>
      <c r="E4705" s="88"/>
    </row>
    <row r="4706" spans="1:5" x14ac:dyDescent="0.2">
      <c r="A4706" s="79" t="s">
        <v>10927</v>
      </c>
      <c r="B4706" s="79" t="s">
        <v>10928</v>
      </c>
      <c r="C4706" s="79">
        <v>102</v>
      </c>
      <c r="D4706" s="79">
        <v>0</v>
      </c>
      <c r="E4706" s="88"/>
    </row>
    <row r="4707" spans="1:5" x14ac:dyDescent="0.2">
      <c r="A4707" s="79" t="s">
        <v>10929</v>
      </c>
      <c r="B4707" s="79" t="s">
        <v>10930</v>
      </c>
      <c r="C4707" s="79">
        <v>120</v>
      </c>
      <c r="D4707" s="79">
        <v>0</v>
      </c>
      <c r="E4707" s="88"/>
    </row>
    <row r="4708" spans="1:5" x14ac:dyDescent="0.2">
      <c r="A4708" s="79" t="s">
        <v>10931</v>
      </c>
      <c r="B4708" s="79" t="s">
        <v>10932</v>
      </c>
      <c r="C4708" s="79">
        <v>210</v>
      </c>
      <c r="D4708" s="79">
        <v>0</v>
      </c>
      <c r="E4708" s="88"/>
    </row>
    <row r="4709" spans="1:5" x14ac:dyDescent="0.2">
      <c r="A4709" s="79" t="s">
        <v>10933</v>
      </c>
      <c r="B4709" s="79" t="s">
        <v>10934</v>
      </c>
      <c r="C4709" s="79">
        <v>80</v>
      </c>
      <c r="D4709" s="79">
        <v>0</v>
      </c>
      <c r="E4709" s="88"/>
    </row>
    <row r="4710" spans="1:5" x14ac:dyDescent="0.2">
      <c r="A4710" s="79" t="s">
        <v>10935</v>
      </c>
      <c r="B4710" s="79" t="s">
        <v>10936</v>
      </c>
      <c r="C4710" s="79">
        <v>14</v>
      </c>
      <c r="D4710" s="79">
        <v>0</v>
      </c>
      <c r="E4710" s="88"/>
    </row>
    <row r="4711" spans="1:5" x14ac:dyDescent="0.2">
      <c r="A4711" s="79" t="s">
        <v>10937</v>
      </c>
      <c r="B4711" s="79" t="s">
        <v>10938</v>
      </c>
      <c r="C4711" s="79">
        <v>97</v>
      </c>
      <c r="D4711" s="79">
        <v>0</v>
      </c>
      <c r="E4711" s="88"/>
    </row>
    <row r="4712" spans="1:5" x14ac:dyDescent="0.2">
      <c r="A4712" s="79" t="s">
        <v>10939</v>
      </c>
      <c r="B4712" s="79" t="s">
        <v>10908</v>
      </c>
      <c r="C4712" s="79">
        <v>46</v>
      </c>
      <c r="D4712" s="79">
        <v>0</v>
      </c>
      <c r="E4712" s="88"/>
    </row>
    <row r="4713" spans="1:5" x14ac:dyDescent="0.2">
      <c r="A4713" s="79" t="s">
        <v>10940</v>
      </c>
      <c r="B4713" s="79" t="s">
        <v>10910</v>
      </c>
      <c r="C4713" s="79">
        <v>0</v>
      </c>
      <c r="D4713" s="79">
        <v>0</v>
      </c>
      <c r="E4713" s="88"/>
    </row>
    <row r="4714" spans="1:5" x14ac:dyDescent="0.2">
      <c r="A4714" s="79" t="s">
        <v>10941</v>
      </c>
      <c r="B4714" s="79" t="s">
        <v>10912</v>
      </c>
      <c r="C4714" s="79">
        <v>0</v>
      </c>
      <c r="D4714" s="79">
        <v>0</v>
      </c>
      <c r="E4714" s="88"/>
    </row>
    <row r="4715" spans="1:5" x14ac:dyDescent="0.2">
      <c r="A4715" s="79" t="s">
        <v>10942</v>
      </c>
      <c r="B4715" s="79" t="s">
        <v>10916</v>
      </c>
      <c r="C4715" s="79">
        <v>46</v>
      </c>
      <c r="D4715" s="79">
        <v>0</v>
      </c>
      <c r="E4715" s="88"/>
    </row>
    <row r="4716" spans="1:5" x14ac:dyDescent="0.2">
      <c r="A4716" s="79" t="s">
        <v>10943</v>
      </c>
      <c r="B4716" s="79" t="s">
        <v>10944</v>
      </c>
      <c r="C4716" s="79">
        <v>50</v>
      </c>
      <c r="D4716" s="79">
        <v>0</v>
      </c>
      <c r="E4716" s="88"/>
    </row>
    <row r="4717" spans="1:5" x14ac:dyDescent="0.2">
      <c r="A4717" s="79" t="s">
        <v>10945</v>
      </c>
      <c r="B4717" s="79" t="s">
        <v>10946</v>
      </c>
      <c r="C4717" s="79">
        <v>0</v>
      </c>
      <c r="D4717" s="79">
        <v>0</v>
      </c>
      <c r="E4717" s="88"/>
    </row>
    <row r="4718" spans="1:5" x14ac:dyDescent="0.2">
      <c r="A4718" s="79" t="s">
        <v>10947</v>
      </c>
      <c r="B4718" s="79" t="s">
        <v>10948</v>
      </c>
      <c r="C4718" s="79">
        <v>0</v>
      </c>
      <c r="D4718" s="79">
        <v>0</v>
      </c>
      <c r="E4718" s="88"/>
    </row>
    <row r="4719" spans="1:5" x14ac:dyDescent="0.2">
      <c r="A4719" s="79" t="s">
        <v>10949</v>
      </c>
      <c r="B4719" s="79" t="s">
        <v>10950</v>
      </c>
      <c r="C4719" s="79">
        <v>0</v>
      </c>
      <c r="D4719" s="79">
        <v>0</v>
      </c>
      <c r="E4719" s="88"/>
    </row>
    <row r="4720" spans="1:5" x14ac:dyDescent="0.2">
      <c r="A4720" s="79" t="s">
        <v>10951</v>
      </c>
      <c r="B4720" s="79" t="s">
        <v>10952</v>
      </c>
      <c r="C4720" s="79">
        <v>0</v>
      </c>
      <c r="D4720" s="79">
        <v>0</v>
      </c>
      <c r="E4720" s="88"/>
    </row>
    <row r="4721" spans="1:5" x14ac:dyDescent="0.2">
      <c r="A4721" s="79" t="s">
        <v>10953</v>
      </c>
      <c r="B4721" s="79" t="s">
        <v>10954</v>
      </c>
      <c r="C4721" s="79">
        <v>40</v>
      </c>
      <c r="D4721" s="79">
        <v>0</v>
      </c>
      <c r="E4721" s="88"/>
    </row>
    <row r="4722" spans="1:5" x14ac:dyDescent="0.2">
      <c r="A4722" s="79" t="s">
        <v>10955</v>
      </c>
      <c r="B4722" s="79" t="s">
        <v>10956</v>
      </c>
      <c r="C4722" s="79">
        <v>45</v>
      </c>
      <c r="D4722" s="79">
        <v>0</v>
      </c>
      <c r="E4722" s="88"/>
    </row>
    <row r="4723" spans="1:5" x14ac:dyDescent="0.2">
      <c r="A4723" s="79" t="s">
        <v>10957</v>
      </c>
      <c r="B4723" s="79" t="s">
        <v>10958</v>
      </c>
      <c r="C4723" s="79">
        <v>36</v>
      </c>
      <c r="D4723" s="79">
        <v>0</v>
      </c>
      <c r="E4723" s="88"/>
    </row>
    <row r="4724" spans="1:5" x14ac:dyDescent="0.2">
      <c r="A4724" s="79" t="s">
        <v>10959</v>
      </c>
      <c r="B4724" s="79" t="s">
        <v>10960</v>
      </c>
      <c r="C4724" s="79">
        <v>45</v>
      </c>
      <c r="D4724" s="79">
        <v>0</v>
      </c>
      <c r="E4724" s="88"/>
    </row>
    <row r="4725" spans="1:5" x14ac:dyDescent="0.2">
      <c r="A4725" s="79" t="s">
        <v>10961</v>
      </c>
      <c r="B4725" s="79" t="s">
        <v>10962</v>
      </c>
      <c r="C4725" s="79">
        <v>0</v>
      </c>
      <c r="D4725" s="79">
        <v>0</v>
      </c>
      <c r="E4725" s="88"/>
    </row>
    <row r="4726" spans="1:5" x14ac:dyDescent="0.2">
      <c r="A4726" s="79" t="s">
        <v>10963</v>
      </c>
      <c r="B4726" s="79" t="s">
        <v>10964</v>
      </c>
      <c r="C4726" s="79">
        <v>6</v>
      </c>
      <c r="D4726" s="79">
        <v>0</v>
      </c>
      <c r="E4726" s="88"/>
    </row>
    <row r="4727" spans="1:5" x14ac:dyDescent="0.2">
      <c r="A4727" s="79" t="s">
        <v>10965</v>
      </c>
      <c r="B4727" s="79" t="s">
        <v>10966</v>
      </c>
      <c r="C4727" s="79">
        <v>6</v>
      </c>
      <c r="D4727" s="79">
        <v>0</v>
      </c>
      <c r="E4727" s="88"/>
    </row>
    <row r="4728" spans="1:5" x14ac:dyDescent="0.2">
      <c r="A4728" s="79" t="s">
        <v>10967</v>
      </c>
      <c r="B4728" s="79" t="s">
        <v>10968</v>
      </c>
      <c r="C4728" s="79">
        <v>8</v>
      </c>
      <c r="D4728" s="79">
        <v>0</v>
      </c>
      <c r="E4728" s="88"/>
    </row>
    <row r="4729" spans="1:5" x14ac:dyDescent="0.2">
      <c r="A4729" s="79" t="s">
        <v>10969</v>
      </c>
      <c r="B4729" s="79" t="s">
        <v>10970</v>
      </c>
      <c r="C4729" s="79">
        <v>5</v>
      </c>
      <c r="D4729" s="79">
        <v>0</v>
      </c>
      <c r="E4729" s="88"/>
    </row>
    <row r="4730" spans="1:5" x14ac:dyDescent="0.2">
      <c r="A4730" s="79" t="s">
        <v>10971</v>
      </c>
      <c r="B4730" s="79" t="s">
        <v>10972</v>
      </c>
      <c r="C4730" s="79">
        <v>17</v>
      </c>
      <c r="D4730" s="79">
        <v>0</v>
      </c>
      <c r="E4730" s="88"/>
    </row>
    <row r="4731" spans="1:5" x14ac:dyDescent="0.2">
      <c r="A4731" s="79" t="s">
        <v>10973</v>
      </c>
      <c r="B4731" s="79" t="s">
        <v>10974</v>
      </c>
      <c r="C4731" s="79">
        <v>3</v>
      </c>
      <c r="D4731" s="79">
        <v>0</v>
      </c>
      <c r="E4731" s="88"/>
    </row>
    <row r="4732" spans="1:5" x14ac:dyDescent="0.2">
      <c r="A4732" s="79" t="s">
        <v>10975</v>
      </c>
      <c r="B4732" s="79" t="s">
        <v>10976</v>
      </c>
      <c r="C4732" s="79">
        <v>13</v>
      </c>
      <c r="D4732" s="79">
        <v>0</v>
      </c>
      <c r="E4732" s="88"/>
    </row>
    <row r="4733" spans="1:5" x14ac:dyDescent="0.2">
      <c r="A4733" s="79" t="s">
        <v>10977</v>
      </c>
      <c r="B4733" s="79" t="s">
        <v>10978</v>
      </c>
      <c r="C4733" s="79">
        <v>7</v>
      </c>
      <c r="D4733" s="79">
        <v>0</v>
      </c>
      <c r="E4733" s="88"/>
    </row>
    <row r="4734" spans="1:5" x14ac:dyDescent="0.2">
      <c r="A4734" s="79" t="s">
        <v>10979</v>
      </c>
      <c r="B4734" s="79" t="s">
        <v>10980</v>
      </c>
      <c r="C4734" s="79">
        <v>17</v>
      </c>
      <c r="D4734" s="79">
        <v>0</v>
      </c>
      <c r="E4734" s="88"/>
    </row>
    <row r="4735" spans="1:5" x14ac:dyDescent="0.2">
      <c r="A4735" s="79" t="s">
        <v>10981</v>
      </c>
      <c r="B4735" s="79" t="s">
        <v>10982</v>
      </c>
      <c r="C4735" s="79">
        <v>6</v>
      </c>
      <c r="D4735" s="79">
        <v>0</v>
      </c>
      <c r="E4735" s="88"/>
    </row>
    <row r="4736" spans="1:5" x14ac:dyDescent="0.2">
      <c r="A4736" s="79" t="s">
        <v>10983</v>
      </c>
      <c r="B4736" s="79" t="s">
        <v>10984</v>
      </c>
      <c r="C4736" s="79">
        <v>6</v>
      </c>
      <c r="D4736" s="79">
        <v>0</v>
      </c>
      <c r="E4736" s="88"/>
    </row>
    <row r="4737" spans="1:5" x14ac:dyDescent="0.2">
      <c r="A4737" s="79" t="s">
        <v>10985</v>
      </c>
      <c r="B4737" s="79" t="s">
        <v>10986</v>
      </c>
      <c r="C4737" s="79">
        <v>15</v>
      </c>
      <c r="D4737" s="79">
        <v>0</v>
      </c>
      <c r="E4737" s="88"/>
    </row>
    <row r="4738" spans="1:5" x14ac:dyDescent="0.2">
      <c r="A4738" s="79" t="s">
        <v>10987</v>
      </c>
      <c r="B4738" s="79" t="s">
        <v>10988</v>
      </c>
      <c r="C4738" s="79">
        <v>6</v>
      </c>
      <c r="D4738" s="79">
        <v>0</v>
      </c>
      <c r="E4738" s="88"/>
    </row>
    <row r="4739" spans="1:5" x14ac:dyDescent="0.2">
      <c r="A4739" s="79" t="s">
        <v>10989</v>
      </c>
      <c r="B4739" s="79" t="s">
        <v>10990</v>
      </c>
      <c r="C4739" s="79">
        <v>10</v>
      </c>
      <c r="D4739" s="79">
        <v>0</v>
      </c>
      <c r="E4739" s="88"/>
    </row>
    <row r="4740" spans="1:5" x14ac:dyDescent="0.2">
      <c r="A4740" s="79" t="s">
        <v>10991</v>
      </c>
      <c r="B4740" s="79" t="s">
        <v>10992</v>
      </c>
      <c r="C4740" s="79">
        <v>16</v>
      </c>
      <c r="D4740" s="79">
        <v>0</v>
      </c>
      <c r="E4740" s="88"/>
    </row>
    <row r="4741" spans="1:5" x14ac:dyDescent="0.2">
      <c r="A4741" s="79" t="s">
        <v>10993</v>
      </c>
      <c r="B4741" s="79" t="s">
        <v>10994</v>
      </c>
      <c r="C4741" s="79">
        <v>10</v>
      </c>
      <c r="D4741" s="79">
        <v>0</v>
      </c>
      <c r="E4741" s="88"/>
    </row>
    <row r="4742" spans="1:5" x14ac:dyDescent="0.2">
      <c r="A4742" s="79" t="s">
        <v>10995</v>
      </c>
      <c r="B4742" s="79" t="s">
        <v>10996</v>
      </c>
      <c r="C4742" s="79">
        <v>4</v>
      </c>
      <c r="D4742" s="79">
        <v>0</v>
      </c>
      <c r="E4742" s="88"/>
    </row>
    <row r="4743" spans="1:5" x14ac:dyDescent="0.2">
      <c r="A4743" s="79" t="s">
        <v>10997</v>
      </c>
      <c r="B4743" s="79" t="s">
        <v>10998</v>
      </c>
      <c r="C4743" s="79">
        <v>9</v>
      </c>
      <c r="D4743" s="79">
        <v>0</v>
      </c>
      <c r="E4743" s="88"/>
    </row>
    <row r="4744" spans="1:5" x14ac:dyDescent="0.2">
      <c r="A4744" s="79" t="s">
        <v>10999</v>
      </c>
      <c r="B4744" s="79" t="s">
        <v>11000</v>
      </c>
      <c r="C4744" s="79">
        <v>4</v>
      </c>
      <c r="D4744" s="79">
        <v>0</v>
      </c>
      <c r="E4744" s="88"/>
    </row>
    <row r="4745" spans="1:5" x14ac:dyDescent="0.2">
      <c r="A4745" s="79" t="s">
        <v>11001</v>
      </c>
      <c r="B4745" s="79" t="s">
        <v>11002</v>
      </c>
      <c r="C4745" s="79">
        <v>1</v>
      </c>
      <c r="D4745" s="79">
        <v>0</v>
      </c>
      <c r="E4745" s="88"/>
    </row>
    <row r="4746" spans="1:5" x14ac:dyDescent="0.2">
      <c r="A4746" s="79" t="s">
        <v>11003</v>
      </c>
      <c r="B4746" s="79" t="s">
        <v>11004</v>
      </c>
      <c r="C4746" s="79">
        <v>2</v>
      </c>
      <c r="D4746" s="79">
        <v>0</v>
      </c>
      <c r="E4746" s="88"/>
    </row>
    <row r="4747" spans="1:5" x14ac:dyDescent="0.2">
      <c r="A4747" s="79" t="s">
        <v>11005</v>
      </c>
      <c r="B4747" s="79" t="s">
        <v>10944</v>
      </c>
      <c r="C4747" s="79">
        <v>15</v>
      </c>
      <c r="D4747" s="79">
        <v>0</v>
      </c>
      <c r="E4747" s="88"/>
    </row>
    <row r="4748" spans="1:5" x14ac:dyDescent="0.2">
      <c r="A4748" s="79" t="s">
        <v>11006</v>
      </c>
      <c r="B4748" s="79" t="s">
        <v>10946</v>
      </c>
      <c r="C4748" s="79">
        <v>28</v>
      </c>
      <c r="D4748" s="79">
        <v>0</v>
      </c>
      <c r="E4748" s="88"/>
    </row>
    <row r="4749" spans="1:5" x14ac:dyDescent="0.2">
      <c r="A4749" s="79" t="s">
        <v>11007</v>
      </c>
      <c r="B4749" s="79" t="s">
        <v>10948</v>
      </c>
      <c r="C4749" s="79">
        <v>0</v>
      </c>
      <c r="D4749" s="79">
        <v>0</v>
      </c>
      <c r="E4749" s="88"/>
    </row>
    <row r="4750" spans="1:5" x14ac:dyDescent="0.2">
      <c r="A4750" s="79" t="s">
        <v>11008</v>
      </c>
      <c r="B4750" s="79" t="s">
        <v>10950</v>
      </c>
      <c r="C4750" s="79">
        <v>3</v>
      </c>
      <c r="D4750" s="79">
        <v>0</v>
      </c>
      <c r="E4750" s="88"/>
    </row>
    <row r="4751" spans="1:5" x14ac:dyDescent="0.2">
      <c r="A4751" s="79" t="s">
        <v>11009</v>
      </c>
      <c r="B4751" s="79" t="s">
        <v>10952</v>
      </c>
      <c r="C4751" s="79">
        <v>0</v>
      </c>
      <c r="D4751" s="79">
        <v>0</v>
      </c>
      <c r="E4751" s="88"/>
    </row>
    <row r="4752" spans="1:5" x14ac:dyDescent="0.2">
      <c r="A4752" s="79" t="s">
        <v>11010</v>
      </c>
      <c r="B4752" s="79" t="s">
        <v>10954</v>
      </c>
      <c r="C4752" s="79">
        <v>45</v>
      </c>
      <c r="D4752" s="79">
        <v>0</v>
      </c>
      <c r="E4752" s="88"/>
    </row>
    <row r="4753" spans="1:5" x14ac:dyDescent="0.2">
      <c r="A4753" s="79" t="s">
        <v>11011</v>
      </c>
      <c r="B4753" s="79" t="s">
        <v>10956</v>
      </c>
      <c r="C4753" s="79">
        <v>56</v>
      </c>
      <c r="D4753" s="79">
        <v>0</v>
      </c>
      <c r="E4753" s="88"/>
    </row>
    <row r="4754" spans="1:5" x14ac:dyDescent="0.2">
      <c r="A4754" s="79" t="s">
        <v>11012</v>
      </c>
      <c r="B4754" s="79" t="s">
        <v>10958</v>
      </c>
      <c r="C4754" s="79">
        <v>49</v>
      </c>
      <c r="D4754" s="79">
        <v>0</v>
      </c>
      <c r="E4754" s="88"/>
    </row>
    <row r="4755" spans="1:5" x14ac:dyDescent="0.2">
      <c r="A4755" s="79" t="s">
        <v>11013</v>
      </c>
      <c r="B4755" s="79" t="s">
        <v>10960</v>
      </c>
      <c r="C4755" s="79">
        <v>30</v>
      </c>
      <c r="D4755" s="79">
        <v>0</v>
      </c>
      <c r="E4755" s="88"/>
    </row>
    <row r="4756" spans="1:5" x14ac:dyDescent="0.2">
      <c r="A4756" s="79" t="s">
        <v>11014</v>
      </c>
      <c r="B4756" s="79" t="s">
        <v>10968</v>
      </c>
      <c r="C4756" s="79">
        <v>1</v>
      </c>
      <c r="D4756" s="79">
        <v>0</v>
      </c>
      <c r="E4756" s="88"/>
    </row>
    <row r="4757" spans="1:5" x14ac:dyDescent="0.2">
      <c r="A4757" s="79" t="s">
        <v>11015</v>
      </c>
      <c r="B4757" s="79" t="s">
        <v>10976</v>
      </c>
      <c r="C4757" s="79">
        <v>14</v>
      </c>
      <c r="D4757" s="79">
        <v>0</v>
      </c>
      <c r="E4757" s="88"/>
    </row>
    <row r="4758" spans="1:5" x14ac:dyDescent="0.2">
      <c r="A4758" s="79" t="s">
        <v>11016</v>
      </c>
      <c r="B4758" s="79" t="s">
        <v>10980</v>
      </c>
      <c r="C4758" s="79">
        <v>23</v>
      </c>
      <c r="D4758" s="79">
        <v>0</v>
      </c>
      <c r="E4758" s="88"/>
    </row>
    <row r="4759" spans="1:5" x14ac:dyDescent="0.2">
      <c r="A4759" s="79" t="s">
        <v>11017</v>
      </c>
      <c r="B4759" s="79" t="s">
        <v>10986</v>
      </c>
      <c r="C4759" s="79">
        <v>12</v>
      </c>
      <c r="D4759" s="79">
        <v>0</v>
      </c>
      <c r="E4759" s="88"/>
    </row>
    <row r="4760" spans="1:5" x14ac:dyDescent="0.2">
      <c r="A4760" s="79" t="s">
        <v>11018</v>
      </c>
      <c r="B4760" s="79" t="s">
        <v>10992</v>
      </c>
      <c r="C4760" s="79">
        <v>26</v>
      </c>
      <c r="D4760" s="79">
        <v>0</v>
      </c>
      <c r="E4760" s="88"/>
    </row>
    <row r="4761" spans="1:5" x14ac:dyDescent="0.2">
      <c r="A4761" s="79" t="s">
        <v>11019</v>
      </c>
      <c r="B4761" s="79" t="s">
        <v>11020</v>
      </c>
      <c r="C4761" s="79">
        <v>0</v>
      </c>
      <c r="D4761" s="79">
        <v>0</v>
      </c>
      <c r="E4761" s="88"/>
    </row>
    <row r="4762" spans="1:5" x14ac:dyDescent="0.2">
      <c r="A4762" s="79" t="s">
        <v>11021</v>
      </c>
      <c r="B4762" s="79" t="s">
        <v>11022</v>
      </c>
      <c r="C4762" s="79">
        <v>3270</v>
      </c>
      <c r="D4762" s="79">
        <v>0</v>
      </c>
      <c r="E4762" s="88"/>
    </row>
    <row r="4763" spans="1:5" x14ac:dyDescent="0.2">
      <c r="A4763" s="79" t="s">
        <v>14954</v>
      </c>
      <c r="B4763" s="79" t="s">
        <v>14955</v>
      </c>
      <c r="C4763" s="79">
        <v>6</v>
      </c>
      <c r="D4763" s="79">
        <v>0</v>
      </c>
      <c r="E4763" s="88"/>
    </row>
    <row r="4764" spans="1:5" x14ac:dyDescent="0.2">
      <c r="A4764" s="79" t="s">
        <v>14956</v>
      </c>
      <c r="B4764" s="79" t="s">
        <v>14957</v>
      </c>
      <c r="C4764" s="79">
        <v>0</v>
      </c>
      <c r="D4764" s="79">
        <v>0</v>
      </c>
      <c r="E4764" s="88"/>
    </row>
    <row r="4765" spans="1:5" x14ac:dyDescent="0.2">
      <c r="A4765" s="79" t="s">
        <v>14958</v>
      </c>
      <c r="B4765" s="79" t="s">
        <v>14959</v>
      </c>
      <c r="C4765" s="79">
        <v>16</v>
      </c>
      <c r="D4765" s="79">
        <v>0</v>
      </c>
      <c r="E4765" s="88"/>
    </row>
    <row r="4766" spans="1:5" x14ac:dyDescent="0.2">
      <c r="A4766" s="79" t="s">
        <v>14960</v>
      </c>
      <c r="B4766" s="79" t="s">
        <v>14961</v>
      </c>
      <c r="C4766" s="79">
        <v>0</v>
      </c>
      <c r="D4766" s="79">
        <v>0</v>
      </c>
      <c r="E4766" s="88"/>
    </row>
    <row r="4767" spans="1:5" x14ac:dyDescent="0.2">
      <c r="A4767" s="79" t="s">
        <v>14962</v>
      </c>
      <c r="B4767" s="79" t="s">
        <v>14963</v>
      </c>
      <c r="C4767" s="79">
        <v>0</v>
      </c>
      <c r="D4767" s="79">
        <v>0</v>
      </c>
      <c r="E4767" s="88"/>
    </row>
    <row r="4768" spans="1:5" x14ac:dyDescent="0.2">
      <c r="A4768" s="79" t="s">
        <v>14964</v>
      </c>
      <c r="B4768" s="79" t="s">
        <v>14965</v>
      </c>
      <c r="C4768" s="79">
        <v>4</v>
      </c>
      <c r="D4768" s="79">
        <v>0</v>
      </c>
      <c r="E4768" s="88"/>
    </row>
    <row r="4769" spans="1:5" x14ac:dyDescent="0.2">
      <c r="A4769" s="79" t="s">
        <v>14966</v>
      </c>
      <c r="B4769" s="79" t="s">
        <v>14967</v>
      </c>
      <c r="C4769" s="79">
        <v>17</v>
      </c>
      <c r="D4769" s="79">
        <v>0</v>
      </c>
      <c r="E4769" s="88"/>
    </row>
    <row r="4770" spans="1:5" x14ac:dyDescent="0.2">
      <c r="A4770" s="79" t="s">
        <v>14968</v>
      </c>
      <c r="B4770" s="79" t="s">
        <v>14969</v>
      </c>
      <c r="C4770" s="79">
        <v>0</v>
      </c>
      <c r="D4770" s="79">
        <v>0</v>
      </c>
      <c r="E4770" s="88"/>
    </row>
    <row r="4771" spans="1:5" x14ac:dyDescent="0.2">
      <c r="A4771" s="79" t="s">
        <v>14970</v>
      </c>
      <c r="B4771" s="79" t="s">
        <v>14971</v>
      </c>
      <c r="C4771" s="79">
        <v>11</v>
      </c>
      <c r="D4771" s="79">
        <v>0</v>
      </c>
      <c r="E4771" s="88"/>
    </row>
    <row r="4772" spans="1:5" x14ac:dyDescent="0.2">
      <c r="A4772" s="79" t="s">
        <v>14972</v>
      </c>
      <c r="B4772" s="79" t="s">
        <v>14973</v>
      </c>
      <c r="C4772" s="79">
        <v>0</v>
      </c>
      <c r="D4772" s="79">
        <v>0</v>
      </c>
      <c r="E4772" s="88"/>
    </row>
    <row r="4773" spans="1:5" x14ac:dyDescent="0.2">
      <c r="A4773" s="79" t="s">
        <v>14974</v>
      </c>
      <c r="B4773" s="79" t="s">
        <v>14975</v>
      </c>
      <c r="C4773" s="79">
        <v>3</v>
      </c>
      <c r="D4773" s="79">
        <v>0</v>
      </c>
      <c r="E4773" s="88"/>
    </row>
    <row r="4774" spans="1:5" x14ac:dyDescent="0.2">
      <c r="A4774" s="79" t="s">
        <v>14976</v>
      </c>
      <c r="B4774" s="79" t="s">
        <v>14977</v>
      </c>
      <c r="C4774" s="79">
        <v>1</v>
      </c>
      <c r="D4774" s="79">
        <v>0</v>
      </c>
      <c r="E4774" s="88"/>
    </row>
    <row r="4775" spans="1:5" x14ac:dyDescent="0.2">
      <c r="A4775" s="79" t="s">
        <v>11023</v>
      </c>
      <c r="B4775" s="79" t="s">
        <v>11024</v>
      </c>
      <c r="C4775" s="79">
        <v>4</v>
      </c>
      <c r="D4775" s="79">
        <v>0</v>
      </c>
      <c r="E4775" s="88"/>
    </row>
    <row r="4776" spans="1:5" x14ac:dyDescent="0.2">
      <c r="A4776" s="79" t="s">
        <v>11025</v>
      </c>
      <c r="B4776" s="79" t="s">
        <v>11026</v>
      </c>
      <c r="C4776" s="79">
        <v>13</v>
      </c>
      <c r="D4776" s="79">
        <v>0</v>
      </c>
      <c r="E4776" s="88"/>
    </row>
    <row r="4777" spans="1:5" x14ac:dyDescent="0.2">
      <c r="A4777" s="79" t="s">
        <v>11027</v>
      </c>
      <c r="B4777" s="79" t="s">
        <v>11028</v>
      </c>
      <c r="C4777" s="79">
        <v>0</v>
      </c>
      <c r="D4777" s="79">
        <v>0</v>
      </c>
      <c r="E4777" s="88"/>
    </row>
    <row r="4778" spans="1:5" x14ac:dyDescent="0.2">
      <c r="A4778" s="79" t="s">
        <v>11029</v>
      </c>
      <c r="B4778" s="79" t="s">
        <v>11030</v>
      </c>
      <c r="C4778" s="79">
        <v>0</v>
      </c>
      <c r="D4778" s="79">
        <v>0</v>
      </c>
      <c r="E4778" s="88"/>
    </row>
    <row r="4779" spans="1:5" x14ac:dyDescent="0.2">
      <c r="A4779" s="79" t="s">
        <v>571</v>
      </c>
      <c r="B4779" s="79" t="s">
        <v>4741</v>
      </c>
      <c r="C4779" s="79">
        <v>6</v>
      </c>
      <c r="D4779" s="79">
        <v>5</v>
      </c>
      <c r="E4779" s="88"/>
    </row>
    <row r="4780" spans="1:5" x14ac:dyDescent="0.2">
      <c r="A4780" s="79" t="s">
        <v>11031</v>
      </c>
      <c r="B4780" s="79" t="s">
        <v>11032</v>
      </c>
      <c r="C4780" s="79">
        <v>6</v>
      </c>
      <c r="D4780" s="79">
        <v>0</v>
      </c>
      <c r="E4780" s="88"/>
    </row>
    <row r="4781" spans="1:5" x14ac:dyDescent="0.2">
      <c r="A4781" s="79" t="s">
        <v>11033</v>
      </c>
      <c r="B4781" s="79" t="s">
        <v>11034</v>
      </c>
      <c r="C4781" s="79">
        <v>6</v>
      </c>
      <c r="D4781" s="79">
        <v>0</v>
      </c>
      <c r="E4781" s="88"/>
    </row>
    <row r="4782" spans="1:5" x14ac:dyDescent="0.2">
      <c r="A4782" s="79" t="s">
        <v>11035</v>
      </c>
      <c r="B4782" s="79" t="s">
        <v>11036</v>
      </c>
      <c r="C4782" s="79">
        <v>8</v>
      </c>
      <c r="D4782" s="79">
        <v>0</v>
      </c>
      <c r="E4782" s="88"/>
    </row>
    <row r="4783" spans="1:5" x14ac:dyDescent="0.2">
      <c r="A4783" s="79" t="s">
        <v>11037</v>
      </c>
      <c r="B4783" s="79" t="s">
        <v>11038</v>
      </c>
      <c r="C4783" s="79">
        <v>0</v>
      </c>
      <c r="D4783" s="79">
        <v>0</v>
      </c>
      <c r="E4783" s="88"/>
    </row>
    <row r="4784" spans="1:5" x14ac:dyDescent="0.2">
      <c r="A4784" s="79" t="s">
        <v>11039</v>
      </c>
      <c r="B4784" s="79" t="s">
        <v>11040</v>
      </c>
      <c r="C4784" s="79">
        <v>15</v>
      </c>
      <c r="D4784" s="79">
        <v>0</v>
      </c>
      <c r="E4784" s="88"/>
    </row>
    <row r="4785" spans="1:5" x14ac:dyDescent="0.2">
      <c r="A4785" s="79" t="s">
        <v>11041</v>
      </c>
      <c r="B4785" s="79" t="s">
        <v>11042</v>
      </c>
      <c r="C4785" s="79">
        <v>11</v>
      </c>
      <c r="D4785" s="79">
        <v>0</v>
      </c>
      <c r="E4785" s="88"/>
    </row>
    <row r="4786" spans="1:5" x14ac:dyDescent="0.2">
      <c r="A4786" s="79" t="s">
        <v>4747</v>
      </c>
      <c r="B4786" s="79" t="s">
        <v>4748</v>
      </c>
      <c r="C4786" s="79">
        <v>0</v>
      </c>
      <c r="D4786" s="79">
        <v>150</v>
      </c>
      <c r="E4786" s="88"/>
    </row>
    <row r="4787" spans="1:5" x14ac:dyDescent="0.2">
      <c r="A4787" s="79" t="s">
        <v>4749</v>
      </c>
      <c r="B4787" s="79" t="s">
        <v>4750</v>
      </c>
      <c r="C4787" s="79">
        <v>1481</v>
      </c>
      <c r="D4787" s="79">
        <v>50</v>
      </c>
      <c r="E4787" s="88"/>
    </row>
    <row r="4788" spans="1:5" x14ac:dyDescent="0.2">
      <c r="A4788" s="79" t="s">
        <v>4751</v>
      </c>
      <c r="B4788" s="79" t="s">
        <v>4752</v>
      </c>
      <c r="C4788" s="79">
        <v>243</v>
      </c>
      <c r="D4788" s="79">
        <v>300</v>
      </c>
      <c r="E4788" s="88"/>
    </row>
    <row r="4789" spans="1:5" x14ac:dyDescent="0.2">
      <c r="A4789" s="79" t="s">
        <v>4753</v>
      </c>
      <c r="B4789" s="79" t="s">
        <v>4754</v>
      </c>
      <c r="C4789" s="79">
        <v>0</v>
      </c>
      <c r="D4789" s="79">
        <v>100</v>
      </c>
      <c r="E4789" s="88"/>
    </row>
    <row r="4790" spans="1:5" x14ac:dyDescent="0.2">
      <c r="A4790" s="79" t="s">
        <v>15859</v>
      </c>
      <c r="B4790" s="79" t="s">
        <v>15860</v>
      </c>
      <c r="C4790" s="79">
        <v>5</v>
      </c>
      <c r="D4790" s="79">
        <v>0</v>
      </c>
      <c r="E4790" s="88"/>
    </row>
    <row r="4791" spans="1:5" x14ac:dyDescent="0.2">
      <c r="A4791" s="79" t="s">
        <v>406</v>
      </c>
      <c r="B4791" s="79" t="s">
        <v>4768</v>
      </c>
      <c r="C4791" s="79">
        <v>0</v>
      </c>
      <c r="D4791" s="79">
        <v>30</v>
      </c>
      <c r="E4791" s="88"/>
    </row>
    <row r="4792" spans="1:5" x14ac:dyDescent="0.2">
      <c r="A4792" s="79" t="s">
        <v>4776</v>
      </c>
      <c r="B4792" s="79" t="s">
        <v>3479</v>
      </c>
      <c r="C4792" s="79">
        <v>15</v>
      </c>
      <c r="D4792" s="79">
        <v>0</v>
      </c>
      <c r="E4792" s="88"/>
    </row>
    <row r="4793" spans="1:5" x14ac:dyDescent="0.2">
      <c r="A4793" s="79" t="s">
        <v>4777</v>
      </c>
      <c r="B4793" s="79" t="s">
        <v>3480</v>
      </c>
      <c r="C4793" s="79">
        <v>7</v>
      </c>
      <c r="D4793" s="79">
        <v>0</v>
      </c>
      <c r="E4793" s="88"/>
    </row>
    <row r="4794" spans="1:5" x14ac:dyDescent="0.2">
      <c r="A4794" s="79" t="s">
        <v>11043</v>
      </c>
      <c r="B4794" s="79" t="s">
        <v>11044</v>
      </c>
      <c r="C4794" s="79">
        <v>27</v>
      </c>
      <c r="D4794" s="79">
        <v>0</v>
      </c>
      <c r="E4794" s="88"/>
    </row>
    <row r="4795" spans="1:5" x14ac:dyDescent="0.2">
      <c r="A4795" s="79" t="s">
        <v>11045</v>
      </c>
      <c r="B4795" s="79" t="s">
        <v>11046</v>
      </c>
      <c r="C4795" s="79">
        <v>73</v>
      </c>
      <c r="D4795" s="79">
        <v>0</v>
      </c>
      <c r="E4795" s="88"/>
    </row>
    <row r="4796" spans="1:5" x14ac:dyDescent="0.2">
      <c r="A4796" s="79" t="s">
        <v>393</v>
      </c>
      <c r="B4796" s="79" t="s">
        <v>4778</v>
      </c>
      <c r="C4796" s="79">
        <v>0</v>
      </c>
      <c r="D4796" s="79">
        <v>30</v>
      </c>
      <c r="E4796" s="88"/>
    </row>
    <row r="4797" spans="1:5" x14ac:dyDescent="0.2">
      <c r="A4797" s="79" t="s">
        <v>395</v>
      </c>
      <c r="B4797" s="79" t="s">
        <v>4779</v>
      </c>
      <c r="C4797" s="79">
        <v>0</v>
      </c>
      <c r="D4797" s="79">
        <v>50</v>
      </c>
      <c r="E4797" s="88"/>
    </row>
    <row r="4798" spans="1:5" x14ac:dyDescent="0.2">
      <c r="A4798" s="79" t="s">
        <v>4784</v>
      </c>
      <c r="B4798" s="79" t="s">
        <v>4785</v>
      </c>
      <c r="C4798" s="79">
        <v>0</v>
      </c>
      <c r="D4798" s="79">
        <v>0</v>
      </c>
      <c r="E4798" s="88"/>
    </row>
    <row r="4799" spans="1:5" x14ac:dyDescent="0.2">
      <c r="A4799" s="79" t="s">
        <v>8551</v>
      </c>
      <c r="B4799" s="79" t="s">
        <v>8552</v>
      </c>
      <c r="C4799" s="79">
        <v>47</v>
      </c>
      <c r="D4799" s="79">
        <v>0</v>
      </c>
      <c r="E4799" s="88"/>
    </row>
    <row r="4800" spans="1:5" x14ac:dyDescent="0.2">
      <c r="A4800" s="79" t="s">
        <v>8553</v>
      </c>
      <c r="B4800" s="79" t="s">
        <v>8554</v>
      </c>
      <c r="C4800" s="79">
        <v>107</v>
      </c>
      <c r="D4800" s="79">
        <v>0</v>
      </c>
      <c r="E4800" s="88"/>
    </row>
    <row r="4801" spans="1:5" x14ac:dyDescent="0.2">
      <c r="A4801" s="79" t="s">
        <v>8555</v>
      </c>
      <c r="B4801" s="79" t="s">
        <v>8556</v>
      </c>
      <c r="C4801" s="79">
        <v>78</v>
      </c>
      <c r="D4801" s="79">
        <v>0</v>
      </c>
      <c r="E4801" s="88"/>
    </row>
    <row r="4802" spans="1:5" x14ac:dyDescent="0.2">
      <c r="A4802" s="79" t="s">
        <v>8557</v>
      </c>
      <c r="B4802" s="79" t="s">
        <v>8558</v>
      </c>
      <c r="C4802" s="79">
        <v>3</v>
      </c>
      <c r="D4802" s="79">
        <v>0</v>
      </c>
      <c r="E4802" s="88"/>
    </row>
    <row r="4803" spans="1:5" x14ac:dyDescent="0.2">
      <c r="A4803" s="79" t="s">
        <v>8559</v>
      </c>
      <c r="B4803" s="79" t="s">
        <v>8560</v>
      </c>
      <c r="C4803" s="79">
        <v>6</v>
      </c>
      <c r="D4803" s="79">
        <v>0</v>
      </c>
      <c r="E4803" s="88"/>
    </row>
    <row r="4804" spans="1:5" x14ac:dyDescent="0.2">
      <c r="A4804" s="79" t="s">
        <v>8561</v>
      </c>
      <c r="B4804" s="79" t="s">
        <v>8562</v>
      </c>
      <c r="C4804" s="79">
        <v>6</v>
      </c>
      <c r="D4804" s="79">
        <v>0</v>
      </c>
      <c r="E4804" s="88"/>
    </row>
    <row r="4805" spans="1:5" x14ac:dyDescent="0.2">
      <c r="A4805" s="79" t="s">
        <v>15768</v>
      </c>
      <c r="B4805" s="79" t="s">
        <v>15769</v>
      </c>
      <c r="C4805" s="79">
        <v>5</v>
      </c>
      <c r="D4805" s="79">
        <v>0</v>
      </c>
      <c r="E4805" s="88"/>
    </row>
    <row r="4806" spans="1:5" x14ac:dyDescent="0.2">
      <c r="A4806" s="79" t="s">
        <v>4786</v>
      </c>
      <c r="B4806" s="79" t="s">
        <v>4787</v>
      </c>
      <c r="C4806" s="79">
        <v>94</v>
      </c>
      <c r="D4806" s="79">
        <v>0</v>
      </c>
      <c r="E4806" s="88"/>
    </row>
    <row r="4807" spans="1:5" x14ac:dyDescent="0.2">
      <c r="A4807" s="79" t="s">
        <v>4788</v>
      </c>
      <c r="B4807" s="79" t="s">
        <v>4789</v>
      </c>
      <c r="C4807" s="79">
        <v>821</v>
      </c>
      <c r="D4807" s="79">
        <v>0</v>
      </c>
      <c r="E4807" s="88"/>
    </row>
    <row r="4808" spans="1:5" x14ac:dyDescent="0.2">
      <c r="A4808" s="79" t="s">
        <v>4790</v>
      </c>
      <c r="B4808" s="79" t="s">
        <v>4791</v>
      </c>
      <c r="C4808" s="79">
        <v>135</v>
      </c>
      <c r="D4808" s="79">
        <v>0</v>
      </c>
      <c r="E4808" s="88"/>
    </row>
    <row r="4809" spans="1:5" x14ac:dyDescent="0.2">
      <c r="A4809" s="79" t="s">
        <v>4792</v>
      </c>
      <c r="B4809" s="79" t="s">
        <v>4793</v>
      </c>
      <c r="C4809" s="79">
        <v>252</v>
      </c>
      <c r="D4809" s="79">
        <v>0</v>
      </c>
      <c r="E4809" s="88"/>
    </row>
    <row r="4810" spans="1:5" x14ac:dyDescent="0.2">
      <c r="A4810" s="79" t="s">
        <v>15770</v>
      </c>
      <c r="B4810" s="79" t="s">
        <v>15771</v>
      </c>
      <c r="C4810" s="79">
        <v>10</v>
      </c>
      <c r="D4810" s="79">
        <v>0</v>
      </c>
      <c r="E4810" s="88"/>
    </row>
    <row r="4811" spans="1:5" x14ac:dyDescent="0.2">
      <c r="A4811" s="79" t="s">
        <v>15772</v>
      </c>
      <c r="B4811" s="79" t="s">
        <v>15773</v>
      </c>
      <c r="C4811" s="79">
        <v>4</v>
      </c>
      <c r="D4811" s="79">
        <v>0</v>
      </c>
      <c r="E4811" s="88"/>
    </row>
    <row r="4812" spans="1:5" x14ac:dyDescent="0.2">
      <c r="A4812" s="79" t="s">
        <v>4803</v>
      </c>
      <c r="B4812" s="79" t="s">
        <v>4804</v>
      </c>
      <c r="C4812" s="79">
        <v>0</v>
      </c>
      <c r="D4812" s="79">
        <v>2</v>
      </c>
      <c r="E4812" s="88"/>
    </row>
    <row r="4813" spans="1:5" x14ac:dyDescent="0.2">
      <c r="A4813" s="79" t="s">
        <v>11047</v>
      </c>
      <c r="B4813" s="79" t="s">
        <v>11048</v>
      </c>
      <c r="C4813" s="79">
        <v>4</v>
      </c>
      <c r="D4813" s="79">
        <v>3</v>
      </c>
      <c r="E4813" s="88"/>
    </row>
    <row r="4814" spans="1:5" x14ac:dyDescent="0.2">
      <c r="A4814" s="79" t="s">
        <v>11049</v>
      </c>
      <c r="B4814" s="79" t="s">
        <v>11050</v>
      </c>
      <c r="C4814" s="79">
        <v>6</v>
      </c>
      <c r="D4814" s="79">
        <v>3</v>
      </c>
      <c r="E4814" s="88"/>
    </row>
    <row r="4815" spans="1:5" x14ac:dyDescent="0.2">
      <c r="A4815" s="79" t="s">
        <v>11051</v>
      </c>
      <c r="B4815" s="79" t="s">
        <v>11052</v>
      </c>
      <c r="C4815" s="79">
        <v>6</v>
      </c>
      <c r="D4815" s="79">
        <v>5</v>
      </c>
      <c r="E4815" s="88"/>
    </row>
    <row r="4816" spans="1:5" x14ac:dyDescent="0.2">
      <c r="A4816" s="79" t="s">
        <v>11053</v>
      </c>
      <c r="B4816" s="79" t="s">
        <v>11054</v>
      </c>
      <c r="C4816" s="79">
        <v>11</v>
      </c>
      <c r="D4816" s="79">
        <v>5</v>
      </c>
      <c r="E4816" s="88"/>
    </row>
    <row r="4817" spans="1:5" x14ac:dyDescent="0.2">
      <c r="A4817" s="79" t="s">
        <v>11055</v>
      </c>
      <c r="B4817" s="79" t="s">
        <v>11056</v>
      </c>
      <c r="C4817" s="79">
        <v>5</v>
      </c>
      <c r="D4817" s="79">
        <v>5</v>
      </c>
      <c r="E4817" s="88"/>
    </row>
    <row r="4818" spans="1:5" x14ac:dyDescent="0.2">
      <c r="A4818" s="79" t="s">
        <v>11057</v>
      </c>
      <c r="B4818" s="79" t="s">
        <v>11058</v>
      </c>
      <c r="C4818" s="79">
        <v>7</v>
      </c>
      <c r="D4818" s="79">
        <v>5</v>
      </c>
      <c r="E4818" s="88"/>
    </row>
    <row r="4819" spans="1:5" x14ac:dyDescent="0.2">
      <c r="A4819" s="79" t="s">
        <v>11059</v>
      </c>
      <c r="B4819" s="79" t="s">
        <v>11060</v>
      </c>
      <c r="C4819" s="79">
        <v>4</v>
      </c>
      <c r="D4819" s="79">
        <v>3</v>
      </c>
      <c r="E4819" s="88"/>
    </row>
    <row r="4820" spans="1:5" x14ac:dyDescent="0.2">
      <c r="A4820" s="79" t="s">
        <v>3060</v>
      </c>
      <c r="B4820" s="79" t="s">
        <v>4831</v>
      </c>
      <c r="C4820" s="79">
        <v>0</v>
      </c>
      <c r="D4820" s="79">
        <v>1</v>
      </c>
      <c r="E4820" s="88"/>
    </row>
    <row r="4821" spans="1:5" x14ac:dyDescent="0.2">
      <c r="A4821" s="79" t="s">
        <v>3063</v>
      </c>
      <c r="B4821" s="79" t="s">
        <v>4832</v>
      </c>
      <c r="C4821" s="79">
        <v>0</v>
      </c>
      <c r="D4821" s="79">
        <v>1</v>
      </c>
      <c r="E4821" s="88"/>
    </row>
    <row r="4822" spans="1:5" x14ac:dyDescent="0.2">
      <c r="A4822" s="79" t="s">
        <v>3067</v>
      </c>
      <c r="B4822" s="79" t="s">
        <v>4833</v>
      </c>
      <c r="C4822" s="79">
        <v>0</v>
      </c>
      <c r="D4822" s="79">
        <v>5</v>
      </c>
      <c r="E4822" s="88"/>
    </row>
    <row r="4823" spans="1:5" x14ac:dyDescent="0.2">
      <c r="A4823" s="79" t="s">
        <v>3071</v>
      </c>
      <c r="B4823" s="79" t="s">
        <v>4834</v>
      </c>
      <c r="C4823" s="79">
        <v>0</v>
      </c>
      <c r="D4823" s="79">
        <v>5</v>
      </c>
      <c r="E4823" s="88"/>
    </row>
    <row r="4824" spans="1:5" x14ac:dyDescent="0.2">
      <c r="A4824" s="79" t="s">
        <v>3076</v>
      </c>
      <c r="B4824" s="79" t="s">
        <v>4835</v>
      </c>
      <c r="C4824" s="79">
        <v>0</v>
      </c>
      <c r="D4824" s="79">
        <v>5</v>
      </c>
      <c r="E4824" s="88"/>
    </row>
    <row r="4825" spans="1:5" x14ac:dyDescent="0.2">
      <c r="A4825" s="79" t="s">
        <v>3081</v>
      </c>
      <c r="B4825" s="79" t="s">
        <v>4836</v>
      </c>
      <c r="C4825" s="79">
        <v>0</v>
      </c>
      <c r="D4825" s="79">
        <v>5</v>
      </c>
      <c r="E4825" s="88"/>
    </row>
    <row r="4826" spans="1:5" x14ac:dyDescent="0.2">
      <c r="A4826" s="79" t="s">
        <v>3085</v>
      </c>
      <c r="B4826" s="79" t="s">
        <v>4837</v>
      </c>
      <c r="C4826" s="79">
        <v>0</v>
      </c>
      <c r="D4826" s="79">
        <v>5</v>
      </c>
      <c r="E4826" s="88"/>
    </row>
    <row r="4827" spans="1:5" x14ac:dyDescent="0.2">
      <c r="A4827" s="79" t="s">
        <v>11061</v>
      </c>
      <c r="B4827" s="79" t="s">
        <v>11062</v>
      </c>
      <c r="C4827" s="79">
        <v>0</v>
      </c>
      <c r="D4827" s="79">
        <v>0</v>
      </c>
      <c r="E4827" s="88"/>
    </row>
    <row r="4828" spans="1:5" x14ac:dyDescent="0.2">
      <c r="A4828" s="79" t="s">
        <v>11063</v>
      </c>
      <c r="B4828" s="79" t="s">
        <v>11064</v>
      </c>
      <c r="C4828" s="79">
        <v>4</v>
      </c>
      <c r="D4828" s="79">
        <v>0</v>
      </c>
      <c r="E4828" s="88"/>
    </row>
    <row r="4829" spans="1:5" x14ac:dyDescent="0.2">
      <c r="A4829" s="79" t="s">
        <v>11065</v>
      </c>
      <c r="B4829" s="79" t="s">
        <v>11066</v>
      </c>
      <c r="C4829" s="79">
        <v>1</v>
      </c>
      <c r="D4829" s="79">
        <v>0</v>
      </c>
      <c r="E4829" s="88"/>
    </row>
    <row r="4830" spans="1:5" x14ac:dyDescent="0.2">
      <c r="A4830" s="79" t="s">
        <v>11067</v>
      </c>
      <c r="B4830" s="79" t="s">
        <v>11068</v>
      </c>
      <c r="C4830" s="79">
        <v>2</v>
      </c>
      <c r="D4830" s="79">
        <v>0</v>
      </c>
      <c r="E4830" s="88"/>
    </row>
    <row r="4831" spans="1:5" x14ac:dyDescent="0.2">
      <c r="A4831" s="79" t="s">
        <v>11069</v>
      </c>
      <c r="B4831" s="79" t="s">
        <v>11070</v>
      </c>
      <c r="C4831" s="79">
        <v>3</v>
      </c>
      <c r="D4831" s="79">
        <v>0</v>
      </c>
      <c r="E4831" s="88"/>
    </row>
    <row r="4832" spans="1:5" x14ac:dyDescent="0.2">
      <c r="A4832" s="79" t="s">
        <v>11071</v>
      </c>
      <c r="B4832" s="79" t="s">
        <v>11072</v>
      </c>
      <c r="C4832" s="79">
        <v>2</v>
      </c>
      <c r="D4832" s="79">
        <v>0</v>
      </c>
      <c r="E4832" s="88"/>
    </row>
    <row r="4833" spans="1:5" x14ac:dyDescent="0.2">
      <c r="A4833" s="79" t="s">
        <v>11073</v>
      </c>
      <c r="B4833" s="79" t="s">
        <v>11074</v>
      </c>
      <c r="C4833" s="79">
        <v>0</v>
      </c>
      <c r="D4833" s="79">
        <v>0</v>
      </c>
      <c r="E4833" s="88"/>
    </row>
    <row r="4834" spans="1:5" x14ac:dyDescent="0.2">
      <c r="A4834" s="79" t="s">
        <v>11075</v>
      </c>
      <c r="B4834" s="79" t="s">
        <v>11076</v>
      </c>
      <c r="C4834" s="79">
        <v>0</v>
      </c>
      <c r="D4834" s="79">
        <v>0</v>
      </c>
      <c r="E4834" s="88"/>
    </row>
    <row r="4835" spans="1:5" x14ac:dyDescent="0.2">
      <c r="A4835" s="79" t="s">
        <v>11077</v>
      </c>
      <c r="B4835" s="79" t="s">
        <v>11078</v>
      </c>
      <c r="C4835" s="79">
        <v>4</v>
      </c>
      <c r="D4835" s="79">
        <v>0</v>
      </c>
      <c r="E4835" s="88"/>
    </row>
    <row r="4836" spans="1:5" x14ac:dyDescent="0.2">
      <c r="A4836" s="79" t="s">
        <v>11079</v>
      </c>
      <c r="B4836" s="79" t="s">
        <v>11080</v>
      </c>
      <c r="C4836" s="79">
        <v>0</v>
      </c>
      <c r="D4836" s="79">
        <v>0</v>
      </c>
      <c r="E4836" s="88"/>
    </row>
    <row r="4837" spans="1:5" x14ac:dyDescent="0.2">
      <c r="A4837" s="79" t="s">
        <v>11081</v>
      </c>
      <c r="B4837" s="79" t="s">
        <v>11082</v>
      </c>
      <c r="C4837" s="79">
        <v>0</v>
      </c>
      <c r="D4837" s="79">
        <v>0</v>
      </c>
      <c r="E4837" s="88"/>
    </row>
    <row r="4838" spans="1:5" x14ac:dyDescent="0.2">
      <c r="A4838" s="79" t="s">
        <v>11083</v>
      </c>
      <c r="B4838" s="79" t="s">
        <v>11084</v>
      </c>
      <c r="C4838" s="79">
        <v>0</v>
      </c>
      <c r="D4838" s="79">
        <v>0</v>
      </c>
      <c r="E4838" s="88"/>
    </row>
    <row r="4839" spans="1:5" x14ac:dyDescent="0.2">
      <c r="A4839" s="79" t="s">
        <v>11085</v>
      </c>
      <c r="B4839" s="79" t="s">
        <v>11086</v>
      </c>
      <c r="C4839" s="79">
        <v>0</v>
      </c>
      <c r="D4839" s="79">
        <v>0</v>
      </c>
      <c r="E4839" s="88"/>
    </row>
    <row r="4840" spans="1:5" x14ac:dyDescent="0.2">
      <c r="A4840" s="79" t="s">
        <v>11087</v>
      </c>
      <c r="B4840" s="79" t="s">
        <v>11088</v>
      </c>
      <c r="C4840" s="79">
        <v>0</v>
      </c>
      <c r="D4840" s="79">
        <v>0</v>
      </c>
      <c r="E4840" s="88"/>
    </row>
    <row r="4841" spans="1:5" x14ac:dyDescent="0.2">
      <c r="A4841" s="79" t="s">
        <v>11089</v>
      </c>
      <c r="B4841" s="79" t="s">
        <v>11090</v>
      </c>
      <c r="C4841" s="79">
        <v>0</v>
      </c>
      <c r="D4841" s="79">
        <v>0</v>
      </c>
      <c r="E4841" s="88"/>
    </row>
    <row r="4842" spans="1:5" x14ac:dyDescent="0.2">
      <c r="A4842" s="79" t="s">
        <v>11091</v>
      </c>
      <c r="B4842" s="79" t="s">
        <v>11092</v>
      </c>
      <c r="C4842" s="79">
        <v>2</v>
      </c>
      <c r="D4842" s="79">
        <v>0</v>
      </c>
      <c r="E4842" s="88"/>
    </row>
    <row r="4843" spans="1:5" x14ac:dyDescent="0.2">
      <c r="A4843" s="79" t="s">
        <v>11093</v>
      </c>
      <c r="B4843" s="79" t="s">
        <v>11094</v>
      </c>
      <c r="C4843" s="79">
        <v>0</v>
      </c>
      <c r="D4843" s="79">
        <v>0</v>
      </c>
      <c r="E4843" s="88"/>
    </row>
    <row r="4844" spans="1:5" x14ac:dyDescent="0.2">
      <c r="A4844" s="79" t="s">
        <v>11095</v>
      </c>
      <c r="B4844" s="79" t="s">
        <v>11096</v>
      </c>
      <c r="C4844" s="79">
        <v>0</v>
      </c>
      <c r="D4844" s="79">
        <v>0</v>
      </c>
      <c r="E4844" s="88"/>
    </row>
    <row r="4845" spans="1:5" x14ac:dyDescent="0.2">
      <c r="A4845" s="79" t="s">
        <v>11097</v>
      </c>
      <c r="B4845" s="79" t="s">
        <v>11098</v>
      </c>
      <c r="C4845" s="79">
        <v>0</v>
      </c>
      <c r="D4845" s="79">
        <v>0</v>
      </c>
      <c r="E4845" s="88"/>
    </row>
    <row r="4846" spans="1:5" x14ac:dyDescent="0.2">
      <c r="A4846" s="79" t="s">
        <v>15878</v>
      </c>
      <c r="B4846" s="79" t="s">
        <v>15879</v>
      </c>
      <c r="C4846" s="79">
        <v>2</v>
      </c>
      <c r="D4846" s="79">
        <v>0</v>
      </c>
      <c r="E4846" s="88"/>
    </row>
    <row r="4847" spans="1:5" x14ac:dyDescent="0.2">
      <c r="A4847" s="79" t="s">
        <v>11099</v>
      </c>
      <c r="B4847" s="79" t="s">
        <v>11100</v>
      </c>
      <c r="C4847" s="79">
        <v>1</v>
      </c>
      <c r="D4847" s="79">
        <v>0</v>
      </c>
      <c r="E4847" s="88"/>
    </row>
    <row r="4848" spans="1:5" x14ac:dyDescent="0.2">
      <c r="A4848" s="79" t="s">
        <v>11101</v>
      </c>
      <c r="B4848" s="79" t="s">
        <v>11102</v>
      </c>
      <c r="C4848" s="79">
        <v>1</v>
      </c>
      <c r="D4848" s="79">
        <v>0</v>
      </c>
      <c r="E4848" s="88"/>
    </row>
    <row r="4849" spans="1:5" x14ac:dyDescent="0.2">
      <c r="A4849" s="79" t="s">
        <v>11103</v>
      </c>
      <c r="B4849" s="79" t="s">
        <v>11104</v>
      </c>
      <c r="C4849" s="79">
        <v>2</v>
      </c>
      <c r="D4849" s="79">
        <v>0</v>
      </c>
      <c r="E4849" s="88"/>
    </row>
    <row r="4850" spans="1:5" x14ac:dyDescent="0.2">
      <c r="A4850" s="79" t="s">
        <v>11105</v>
      </c>
      <c r="B4850" s="79" t="s">
        <v>11106</v>
      </c>
      <c r="C4850" s="79">
        <v>6</v>
      </c>
      <c r="D4850" s="79">
        <v>0</v>
      </c>
      <c r="E4850" s="88"/>
    </row>
    <row r="4851" spans="1:5" x14ac:dyDescent="0.2">
      <c r="A4851" s="79" t="s">
        <v>11107</v>
      </c>
      <c r="B4851" s="79" t="s">
        <v>11108</v>
      </c>
      <c r="C4851" s="79">
        <v>14</v>
      </c>
      <c r="D4851" s="79">
        <v>0</v>
      </c>
      <c r="E4851" s="88"/>
    </row>
    <row r="4852" spans="1:5" x14ac:dyDescent="0.2">
      <c r="A4852" s="79" t="s">
        <v>11109</v>
      </c>
      <c r="B4852" s="79" t="s">
        <v>11110</v>
      </c>
      <c r="C4852" s="79">
        <v>215</v>
      </c>
      <c r="D4852" s="79">
        <v>0</v>
      </c>
      <c r="E4852" s="88"/>
    </row>
    <row r="4853" spans="1:5" x14ac:dyDescent="0.2">
      <c r="A4853" s="79" t="s">
        <v>11111</v>
      </c>
      <c r="B4853" s="79" t="s">
        <v>11112</v>
      </c>
      <c r="C4853" s="79">
        <v>4</v>
      </c>
      <c r="D4853" s="79">
        <v>0</v>
      </c>
      <c r="E4853" s="88"/>
    </row>
    <row r="4854" spans="1:5" x14ac:dyDescent="0.2">
      <c r="A4854" s="79" t="s">
        <v>11113</v>
      </c>
      <c r="B4854" s="79" t="s">
        <v>11114</v>
      </c>
      <c r="C4854" s="79">
        <v>1</v>
      </c>
      <c r="D4854" s="79">
        <v>0</v>
      </c>
      <c r="E4854" s="88"/>
    </row>
    <row r="4855" spans="1:5" x14ac:dyDescent="0.2">
      <c r="A4855" s="79" t="s">
        <v>11115</v>
      </c>
      <c r="B4855" s="79" t="s">
        <v>11116</v>
      </c>
      <c r="C4855" s="79">
        <v>1</v>
      </c>
      <c r="D4855" s="79">
        <v>0</v>
      </c>
      <c r="E4855" s="88"/>
    </row>
    <row r="4856" spans="1:5" x14ac:dyDescent="0.2">
      <c r="A4856" s="79" t="s">
        <v>11117</v>
      </c>
      <c r="B4856" s="79" t="s">
        <v>11118</v>
      </c>
      <c r="C4856" s="79">
        <v>1</v>
      </c>
      <c r="D4856" s="79">
        <v>0</v>
      </c>
      <c r="E4856" s="88"/>
    </row>
    <row r="4857" spans="1:5" x14ac:dyDescent="0.2">
      <c r="A4857" s="79" t="s">
        <v>11119</v>
      </c>
      <c r="B4857" s="79" t="s">
        <v>11120</v>
      </c>
      <c r="C4857" s="79">
        <v>3</v>
      </c>
      <c r="D4857" s="79">
        <v>0</v>
      </c>
      <c r="E4857" s="88"/>
    </row>
    <row r="4858" spans="1:5" x14ac:dyDescent="0.2">
      <c r="A4858" s="79" t="s">
        <v>11121</v>
      </c>
      <c r="B4858" s="79" t="s">
        <v>11122</v>
      </c>
      <c r="C4858" s="79">
        <v>1</v>
      </c>
      <c r="D4858" s="79">
        <v>0</v>
      </c>
      <c r="E4858" s="88"/>
    </row>
    <row r="4859" spans="1:5" x14ac:dyDescent="0.2">
      <c r="A4859" s="79" t="s">
        <v>11123</v>
      </c>
      <c r="B4859" s="79" t="s">
        <v>11124</v>
      </c>
      <c r="C4859" s="79">
        <v>2</v>
      </c>
      <c r="D4859" s="79">
        <v>0</v>
      </c>
      <c r="E4859" s="88"/>
    </row>
    <row r="4860" spans="1:5" x14ac:dyDescent="0.2">
      <c r="A4860" s="79" t="s">
        <v>11125</v>
      </c>
      <c r="B4860" s="79" t="s">
        <v>11126</v>
      </c>
      <c r="C4860" s="79">
        <v>105</v>
      </c>
      <c r="D4860" s="79">
        <v>0</v>
      </c>
      <c r="E4860" s="88"/>
    </row>
    <row r="4861" spans="1:5" x14ac:dyDescent="0.2">
      <c r="A4861" s="79" t="s">
        <v>11127</v>
      </c>
      <c r="B4861" s="79" t="s">
        <v>11128</v>
      </c>
      <c r="C4861" s="79">
        <v>80</v>
      </c>
      <c r="D4861" s="79">
        <v>0</v>
      </c>
      <c r="E4861" s="88"/>
    </row>
    <row r="4862" spans="1:5" x14ac:dyDescent="0.2">
      <c r="A4862" s="79" t="s">
        <v>11129</v>
      </c>
      <c r="B4862" s="79" t="s">
        <v>11130</v>
      </c>
      <c r="C4862" s="79">
        <v>1</v>
      </c>
      <c r="D4862" s="79">
        <v>0</v>
      </c>
      <c r="E4862" s="88"/>
    </row>
    <row r="4863" spans="1:5" x14ac:dyDescent="0.2">
      <c r="A4863" s="79" t="s">
        <v>11131</v>
      </c>
      <c r="B4863" s="79" t="s">
        <v>11132</v>
      </c>
      <c r="C4863" s="79">
        <v>0</v>
      </c>
      <c r="D4863" s="79">
        <v>0</v>
      </c>
      <c r="E4863" s="88"/>
    </row>
    <row r="4864" spans="1:5" x14ac:dyDescent="0.2">
      <c r="A4864" s="79" t="s">
        <v>11133</v>
      </c>
      <c r="B4864" s="79" t="s">
        <v>11134</v>
      </c>
      <c r="C4864" s="79">
        <v>0</v>
      </c>
      <c r="D4864" s="79">
        <v>0</v>
      </c>
      <c r="E4864" s="88"/>
    </row>
    <row r="4865" spans="1:5" x14ac:dyDescent="0.2">
      <c r="A4865" s="79" t="s">
        <v>11135</v>
      </c>
      <c r="B4865" s="79" t="s">
        <v>11136</v>
      </c>
      <c r="C4865" s="79">
        <v>10</v>
      </c>
      <c r="D4865" s="79">
        <v>0</v>
      </c>
      <c r="E4865" s="88"/>
    </row>
    <row r="4866" spans="1:5" x14ac:dyDescent="0.2">
      <c r="A4866" s="79" t="s">
        <v>11137</v>
      </c>
      <c r="B4866" s="79" t="s">
        <v>11138</v>
      </c>
      <c r="C4866" s="79">
        <v>194</v>
      </c>
      <c r="D4866" s="79">
        <v>0</v>
      </c>
      <c r="E4866" s="88"/>
    </row>
    <row r="4867" spans="1:5" x14ac:dyDescent="0.2">
      <c r="A4867" s="79" t="s">
        <v>11139</v>
      </c>
      <c r="B4867" s="79" t="s">
        <v>11140</v>
      </c>
      <c r="C4867" s="79">
        <v>20</v>
      </c>
      <c r="D4867" s="79">
        <v>0</v>
      </c>
      <c r="E4867" s="88"/>
    </row>
    <row r="4868" spans="1:5" x14ac:dyDescent="0.2">
      <c r="A4868" s="79" t="s">
        <v>11141</v>
      </c>
      <c r="B4868" s="79" t="s">
        <v>11142</v>
      </c>
      <c r="C4868" s="79">
        <v>6</v>
      </c>
      <c r="D4868" s="79">
        <v>0</v>
      </c>
      <c r="E4868" s="88"/>
    </row>
    <row r="4869" spans="1:5" x14ac:dyDescent="0.2">
      <c r="A4869" s="79" t="s">
        <v>11143</v>
      </c>
      <c r="B4869" s="79" t="s">
        <v>11144</v>
      </c>
      <c r="C4869" s="79">
        <v>29</v>
      </c>
      <c r="D4869" s="79">
        <v>0</v>
      </c>
      <c r="E4869" s="88"/>
    </row>
    <row r="4870" spans="1:5" x14ac:dyDescent="0.2">
      <c r="A4870" s="79" t="s">
        <v>11145</v>
      </c>
      <c r="B4870" s="79" t="s">
        <v>11146</v>
      </c>
      <c r="C4870" s="79">
        <v>1</v>
      </c>
      <c r="D4870" s="79">
        <v>0</v>
      </c>
      <c r="E4870" s="88"/>
    </row>
    <row r="4871" spans="1:5" x14ac:dyDescent="0.2">
      <c r="A4871" s="79" t="s">
        <v>11147</v>
      </c>
      <c r="B4871" s="79" t="s">
        <v>11148</v>
      </c>
      <c r="C4871" s="79">
        <v>2</v>
      </c>
      <c r="D4871" s="79">
        <v>0</v>
      </c>
      <c r="E4871" s="88"/>
    </row>
    <row r="4872" spans="1:5" x14ac:dyDescent="0.2">
      <c r="A4872" s="79" t="s">
        <v>11149</v>
      </c>
      <c r="B4872" s="79" t="s">
        <v>11150</v>
      </c>
      <c r="C4872" s="79">
        <v>3</v>
      </c>
      <c r="D4872" s="79">
        <v>0</v>
      </c>
      <c r="E4872" s="88"/>
    </row>
    <row r="4873" spans="1:5" x14ac:dyDescent="0.2">
      <c r="A4873" s="79" t="s">
        <v>11151</v>
      </c>
      <c r="B4873" s="79" t="s">
        <v>11152</v>
      </c>
      <c r="C4873" s="79">
        <v>5</v>
      </c>
      <c r="D4873" s="79">
        <v>0</v>
      </c>
      <c r="E4873" s="88"/>
    </row>
    <row r="4874" spans="1:5" x14ac:dyDescent="0.2">
      <c r="A4874" s="79" t="s">
        <v>11153</v>
      </c>
      <c r="B4874" s="79" t="s">
        <v>11154</v>
      </c>
      <c r="C4874" s="79">
        <v>116</v>
      </c>
      <c r="D4874" s="79">
        <v>0</v>
      </c>
      <c r="E4874" s="88"/>
    </row>
    <row r="4875" spans="1:5" x14ac:dyDescent="0.2">
      <c r="A4875" s="79" t="s">
        <v>11155</v>
      </c>
      <c r="B4875" s="79" t="s">
        <v>11156</v>
      </c>
      <c r="C4875" s="79">
        <v>1</v>
      </c>
      <c r="D4875" s="79">
        <v>0</v>
      </c>
      <c r="E4875" s="88"/>
    </row>
    <row r="4876" spans="1:5" x14ac:dyDescent="0.2">
      <c r="A4876" s="79" t="s">
        <v>11157</v>
      </c>
      <c r="B4876" s="79" t="s">
        <v>11158</v>
      </c>
      <c r="C4876" s="79">
        <v>61</v>
      </c>
      <c r="D4876" s="79">
        <v>0</v>
      </c>
      <c r="E4876" s="88"/>
    </row>
    <row r="4877" spans="1:5" x14ac:dyDescent="0.2">
      <c r="A4877" s="79" t="s">
        <v>11159</v>
      </c>
      <c r="B4877" s="79" t="s">
        <v>11160</v>
      </c>
      <c r="C4877" s="79">
        <v>10</v>
      </c>
      <c r="D4877" s="79">
        <v>0</v>
      </c>
      <c r="E4877" s="88"/>
    </row>
    <row r="4878" spans="1:5" x14ac:dyDescent="0.2">
      <c r="A4878" s="79" t="s">
        <v>11161</v>
      </c>
      <c r="B4878" s="79" t="s">
        <v>11162</v>
      </c>
      <c r="C4878" s="79">
        <v>1</v>
      </c>
      <c r="D4878" s="79">
        <v>0</v>
      </c>
      <c r="E4878" s="88"/>
    </row>
    <row r="4879" spans="1:5" x14ac:dyDescent="0.2">
      <c r="A4879" s="79" t="s">
        <v>11163</v>
      </c>
      <c r="B4879" s="79" t="s">
        <v>11164</v>
      </c>
      <c r="C4879" s="79">
        <v>6</v>
      </c>
      <c r="D4879" s="79">
        <v>0</v>
      </c>
      <c r="E4879" s="88"/>
    </row>
    <row r="4880" spans="1:5" x14ac:dyDescent="0.2">
      <c r="A4880" s="79" t="s">
        <v>11165</v>
      </c>
      <c r="B4880" s="79" t="s">
        <v>11166</v>
      </c>
      <c r="C4880" s="79">
        <v>1</v>
      </c>
      <c r="D4880" s="79">
        <v>0</v>
      </c>
      <c r="E4880" s="88"/>
    </row>
    <row r="4881" spans="1:5" x14ac:dyDescent="0.2">
      <c r="A4881" s="79" t="s">
        <v>11167</v>
      </c>
      <c r="B4881" s="79" t="s">
        <v>11168</v>
      </c>
      <c r="C4881" s="79">
        <v>1</v>
      </c>
      <c r="D4881" s="79">
        <v>0</v>
      </c>
      <c r="E4881" s="88"/>
    </row>
    <row r="4882" spans="1:5" x14ac:dyDescent="0.2">
      <c r="A4882" s="79" t="s">
        <v>11169</v>
      </c>
      <c r="B4882" s="79" t="s">
        <v>11170</v>
      </c>
      <c r="C4882" s="79">
        <v>0</v>
      </c>
      <c r="D4882" s="79">
        <v>0</v>
      </c>
      <c r="E4882" s="88"/>
    </row>
    <row r="4883" spans="1:5" x14ac:dyDescent="0.2">
      <c r="A4883" s="79" t="s">
        <v>11171</v>
      </c>
      <c r="B4883" s="79" t="s">
        <v>11172</v>
      </c>
      <c r="C4883" s="79">
        <v>10</v>
      </c>
      <c r="D4883" s="79">
        <v>0</v>
      </c>
      <c r="E4883" s="88"/>
    </row>
    <row r="4884" spans="1:5" x14ac:dyDescent="0.2">
      <c r="A4884" s="79" t="s">
        <v>11173</v>
      </c>
      <c r="B4884" s="79" t="s">
        <v>11174</v>
      </c>
      <c r="C4884" s="79">
        <v>1</v>
      </c>
      <c r="D4884" s="79">
        <v>0</v>
      </c>
      <c r="E4884" s="88"/>
    </row>
    <row r="4885" spans="1:5" x14ac:dyDescent="0.2">
      <c r="A4885" s="79" t="s">
        <v>11175</v>
      </c>
      <c r="B4885" s="79" t="s">
        <v>11176</v>
      </c>
      <c r="C4885" s="79">
        <v>2</v>
      </c>
      <c r="D4885" s="79">
        <v>0</v>
      </c>
      <c r="E4885" s="88"/>
    </row>
    <row r="4886" spans="1:5" x14ac:dyDescent="0.2">
      <c r="A4886" s="79" t="s">
        <v>11177</v>
      </c>
      <c r="B4886" s="79" t="s">
        <v>11178</v>
      </c>
      <c r="C4886" s="79">
        <v>1</v>
      </c>
      <c r="D4886" s="79">
        <v>0</v>
      </c>
      <c r="E4886" s="88"/>
    </row>
    <row r="4887" spans="1:5" x14ac:dyDescent="0.2">
      <c r="A4887" s="79" t="s">
        <v>11179</v>
      </c>
      <c r="B4887" s="79" t="s">
        <v>11178</v>
      </c>
      <c r="C4887" s="79">
        <v>1</v>
      </c>
      <c r="D4887" s="79">
        <v>0</v>
      </c>
      <c r="E4887" s="88"/>
    </row>
    <row r="4888" spans="1:5" x14ac:dyDescent="0.2">
      <c r="A4888" s="79" t="s">
        <v>11180</v>
      </c>
      <c r="B4888" s="79" t="s">
        <v>11181</v>
      </c>
      <c r="C4888" s="79">
        <v>80</v>
      </c>
      <c r="D4888" s="79">
        <v>0</v>
      </c>
      <c r="E4888" s="88"/>
    </row>
    <row r="4889" spans="1:5" x14ac:dyDescent="0.2">
      <c r="A4889" s="79" t="s">
        <v>11182</v>
      </c>
      <c r="B4889" s="79" t="s">
        <v>11183</v>
      </c>
      <c r="C4889" s="79">
        <v>1</v>
      </c>
      <c r="D4889" s="79">
        <v>0</v>
      </c>
      <c r="E4889" s="88"/>
    </row>
    <row r="4890" spans="1:5" x14ac:dyDescent="0.2">
      <c r="A4890" s="79" t="s">
        <v>11184</v>
      </c>
      <c r="B4890" s="79" t="s">
        <v>11185</v>
      </c>
      <c r="C4890" s="79">
        <v>1</v>
      </c>
      <c r="D4890" s="79">
        <v>0</v>
      </c>
      <c r="E4890" s="88"/>
    </row>
    <row r="4891" spans="1:5" x14ac:dyDescent="0.2">
      <c r="A4891" s="79" t="s">
        <v>11186</v>
      </c>
      <c r="B4891" s="79" t="s">
        <v>11187</v>
      </c>
      <c r="C4891" s="79">
        <v>51</v>
      </c>
      <c r="D4891" s="79">
        <v>0</v>
      </c>
      <c r="E4891" s="88"/>
    </row>
    <row r="4892" spans="1:5" x14ac:dyDescent="0.2">
      <c r="A4892" s="79" t="s">
        <v>11188</v>
      </c>
      <c r="B4892" s="79" t="s">
        <v>11189</v>
      </c>
      <c r="C4892" s="79">
        <v>0</v>
      </c>
      <c r="D4892" s="79">
        <v>0</v>
      </c>
      <c r="E4892" s="88"/>
    </row>
    <row r="4893" spans="1:5" x14ac:dyDescent="0.2">
      <c r="A4893" s="79" t="s">
        <v>11190</v>
      </c>
      <c r="B4893" s="79" t="s">
        <v>11191</v>
      </c>
      <c r="C4893" s="79">
        <v>2</v>
      </c>
      <c r="D4893" s="79">
        <v>0</v>
      </c>
      <c r="E4893" s="88"/>
    </row>
    <row r="4894" spans="1:5" x14ac:dyDescent="0.2">
      <c r="A4894" s="79" t="s">
        <v>11192</v>
      </c>
      <c r="B4894" s="79" t="s">
        <v>11193</v>
      </c>
      <c r="C4894" s="79">
        <v>0</v>
      </c>
      <c r="D4894" s="79">
        <v>0</v>
      </c>
      <c r="E4894" s="88"/>
    </row>
    <row r="4895" spans="1:5" x14ac:dyDescent="0.2">
      <c r="A4895" s="79" t="s">
        <v>11194</v>
      </c>
      <c r="B4895" s="79" t="s">
        <v>11195</v>
      </c>
      <c r="C4895" s="79">
        <v>2</v>
      </c>
      <c r="D4895" s="79">
        <v>0</v>
      </c>
      <c r="E4895" s="88"/>
    </row>
    <row r="4896" spans="1:5" x14ac:dyDescent="0.2">
      <c r="A4896" s="79" t="s">
        <v>11196</v>
      </c>
      <c r="B4896" s="79" t="s">
        <v>11197</v>
      </c>
      <c r="C4896" s="79">
        <v>26</v>
      </c>
      <c r="D4896" s="79">
        <v>0</v>
      </c>
      <c r="E4896" s="88"/>
    </row>
    <row r="4897" spans="1:5" x14ac:dyDescent="0.2">
      <c r="A4897" s="79" t="s">
        <v>11198</v>
      </c>
      <c r="B4897" s="79" t="s">
        <v>11199</v>
      </c>
      <c r="C4897" s="79">
        <v>1</v>
      </c>
      <c r="D4897" s="79">
        <v>0</v>
      </c>
      <c r="E4897" s="88"/>
    </row>
    <row r="4898" spans="1:5" x14ac:dyDescent="0.2">
      <c r="A4898" s="79" t="s">
        <v>11200</v>
      </c>
      <c r="B4898" s="79" t="s">
        <v>11201</v>
      </c>
      <c r="C4898" s="79">
        <v>1</v>
      </c>
      <c r="D4898" s="79">
        <v>0</v>
      </c>
      <c r="E4898" s="88"/>
    </row>
    <row r="4899" spans="1:5" x14ac:dyDescent="0.2">
      <c r="A4899" s="79" t="s">
        <v>11202</v>
      </c>
      <c r="B4899" s="79" t="s">
        <v>11203</v>
      </c>
      <c r="C4899" s="79">
        <v>6</v>
      </c>
      <c r="D4899" s="79">
        <v>0</v>
      </c>
      <c r="E4899" s="88"/>
    </row>
    <row r="4900" spans="1:5" x14ac:dyDescent="0.2">
      <c r="A4900" s="79" t="s">
        <v>11204</v>
      </c>
      <c r="B4900" s="79" t="s">
        <v>11205</v>
      </c>
      <c r="C4900" s="79">
        <v>1</v>
      </c>
      <c r="D4900" s="79">
        <v>0</v>
      </c>
      <c r="E4900" s="88"/>
    </row>
    <row r="4901" spans="1:5" x14ac:dyDescent="0.2">
      <c r="A4901" s="79" t="s">
        <v>11206</v>
      </c>
      <c r="B4901" s="79" t="s">
        <v>11207</v>
      </c>
      <c r="C4901" s="79">
        <v>1</v>
      </c>
      <c r="D4901" s="79">
        <v>0</v>
      </c>
      <c r="E4901" s="88"/>
    </row>
    <row r="4902" spans="1:5" x14ac:dyDescent="0.2">
      <c r="A4902" s="79" t="s">
        <v>11208</v>
      </c>
      <c r="B4902" s="79" t="s">
        <v>11209</v>
      </c>
      <c r="C4902" s="79">
        <v>15</v>
      </c>
      <c r="D4902" s="79">
        <v>0</v>
      </c>
      <c r="E4902" s="88"/>
    </row>
    <row r="4903" spans="1:5" x14ac:dyDescent="0.2">
      <c r="A4903" s="79" t="s">
        <v>11210</v>
      </c>
      <c r="B4903" s="79" t="s">
        <v>11211</v>
      </c>
      <c r="C4903" s="79">
        <v>16</v>
      </c>
      <c r="D4903" s="79">
        <v>0</v>
      </c>
      <c r="E4903" s="88"/>
    </row>
    <row r="4904" spans="1:5" x14ac:dyDescent="0.2">
      <c r="A4904" s="79" t="s">
        <v>11212</v>
      </c>
      <c r="B4904" s="79" t="s">
        <v>11213</v>
      </c>
      <c r="C4904" s="79">
        <v>6</v>
      </c>
      <c r="D4904" s="79">
        <v>0</v>
      </c>
      <c r="E4904" s="88"/>
    </row>
    <row r="4905" spans="1:5" x14ac:dyDescent="0.2">
      <c r="A4905" s="79" t="s">
        <v>11214</v>
      </c>
      <c r="B4905" s="79" t="s">
        <v>11215</v>
      </c>
      <c r="C4905" s="79">
        <v>0</v>
      </c>
      <c r="D4905" s="79">
        <v>0</v>
      </c>
      <c r="E4905" s="88"/>
    </row>
    <row r="4906" spans="1:5" x14ac:dyDescent="0.2">
      <c r="A4906" s="79" t="s">
        <v>11216</v>
      </c>
      <c r="B4906" s="79" t="s">
        <v>11217</v>
      </c>
      <c r="C4906" s="79">
        <v>1</v>
      </c>
      <c r="D4906" s="79">
        <v>0</v>
      </c>
      <c r="E4906" s="88"/>
    </row>
    <row r="4907" spans="1:5" x14ac:dyDescent="0.2">
      <c r="A4907" s="79" t="s">
        <v>11218</v>
      </c>
      <c r="B4907" s="79" t="s">
        <v>11219</v>
      </c>
      <c r="C4907" s="79">
        <v>3</v>
      </c>
      <c r="D4907" s="79">
        <v>0</v>
      </c>
      <c r="E4907" s="88"/>
    </row>
    <row r="4908" spans="1:5" x14ac:dyDescent="0.2">
      <c r="A4908" s="79" t="s">
        <v>11220</v>
      </c>
      <c r="B4908" s="79" t="s">
        <v>11221</v>
      </c>
      <c r="C4908" s="79">
        <v>1</v>
      </c>
      <c r="D4908" s="79">
        <v>0</v>
      </c>
      <c r="E4908" s="88"/>
    </row>
    <row r="4909" spans="1:5" x14ac:dyDescent="0.2">
      <c r="A4909" s="79" t="s">
        <v>11222</v>
      </c>
      <c r="B4909" s="79" t="s">
        <v>11223</v>
      </c>
      <c r="C4909" s="79">
        <v>1</v>
      </c>
      <c r="D4909" s="79">
        <v>0</v>
      </c>
      <c r="E4909" s="88"/>
    </row>
    <row r="4910" spans="1:5" x14ac:dyDescent="0.2">
      <c r="A4910" s="79" t="s">
        <v>11224</v>
      </c>
      <c r="B4910" s="79" t="s">
        <v>11223</v>
      </c>
      <c r="C4910" s="79">
        <v>1</v>
      </c>
      <c r="D4910" s="79">
        <v>0</v>
      </c>
      <c r="E4910" s="88"/>
    </row>
    <row r="4911" spans="1:5" x14ac:dyDescent="0.2">
      <c r="A4911" s="79" t="s">
        <v>11225</v>
      </c>
      <c r="B4911" s="79" t="s">
        <v>11226</v>
      </c>
      <c r="C4911" s="79">
        <v>3</v>
      </c>
      <c r="D4911" s="79">
        <v>0</v>
      </c>
      <c r="E4911" s="88"/>
    </row>
    <row r="4912" spans="1:5" x14ac:dyDescent="0.2">
      <c r="A4912" s="79" t="s">
        <v>11227</v>
      </c>
      <c r="B4912" s="79" t="s">
        <v>11228</v>
      </c>
      <c r="C4912" s="79">
        <v>5</v>
      </c>
      <c r="D4912" s="79">
        <v>0</v>
      </c>
      <c r="E4912" s="88"/>
    </row>
    <row r="4913" spans="1:5" x14ac:dyDescent="0.2">
      <c r="A4913" s="79" t="s">
        <v>11229</v>
      </c>
      <c r="B4913" s="79" t="s">
        <v>11228</v>
      </c>
      <c r="C4913" s="79">
        <v>2</v>
      </c>
      <c r="D4913" s="79">
        <v>0</v>
      </c>
      <c r="E4913" s="88"/>
    </row>
    <row r="4914" spans="1:5" x14ac:dyDescent="0.2">
      <c r="A4914" s="79" t="s">
        <v>11230</v>
      </c>
      <c r="B4914" s="79" t="s">
        <v>11231</v>
      </c>
      <c r="C4914" s="79">
        <v>1</v>
      </c>
      <c r="D4914" s="79">
        <v>0</v>
      </c>
      <c r="E4914" s="88"/>
    </row>
    <row r="4915" spans="1:5" x14ac:dyDescent="0.2">
      <c r="A4915" s="79" t="s">
        <v>11232</v>
      </c>
      <c r="B4915" s="79" t="s">
        <v>11233</v>
      </c>
      <c r="C4915" s="79">
        <v>0</v>
      </c>
      <c r="D4915" s="79">
        <v>0</v>
      </c>
      <c r="E4915" s="88"/>
    </row>
    <row r="4916" spans="1:5" x14ac:dyDescent="0.2">
      <c r="A4916" s="79" t="s">
        <v>11234</v>
      </c>
      <c r="B4916" s="79" t="s">
        <v>11235</v>
      </c>
      <c r="C4916" s="79">
        <v>1</v>
      </c>
      <c r="D4916" s="79">
        <v>0</v>
      </c>
      <c r="E4916" s="88"/>
    </row>
    <row r="4917" spans="1:5" x14ac:dyDescent="0.2">
      <c r="A4917" s="79" t="s">
        <v>11236</v>
      </c>
      <c r="B4917" s="79" t="s">
        <v>11237</v>
      </c>
      <c r="C4917" s="79">
        <v>0</v>
      </c>
      <c r="D4917" s="79">
        <v>0</v>
      </c>
      <c r="E4917" s="88"/>
    </row>
    <row r="4918" spans="1:5" x14ac:dyDescent="0.2">
      <c r="A4918" s="79" t="s">
        <v>11238</v>
      </c>
      <c r="B4918" s="79" t="s">
        <v>11239</v>
      </c>
      <c r="C4918" s="79">
        <v>0</v>
      </c>
      <c r="D4918" s="79">
        <v>0</v>
      </c>
      <c r="E4918" s="88"/>
    </row>
    <row r="4919" spans="1:5" x14ac:dyDescent="0.2">
      <c r="A4919" s="79" t="s">
        <v>11240</v>
      </c>
      <c r="B4919" s="79" t="s">
        <v>11241</v>
      </c>
      <c r="C4919" s="79">
        <v>0</v>
      </c>
      <c r="D4919" s="79">
        <v>0</v>
      </c>
      <c r="E4919" s="88"/>
    </row>
    <row r="4920" spans="1:5" x14ac:dyDescent="0.2">
      <c r="A4920" s="79" t="s">
        <v>11242</v>
      </c>
      <c r="B4920" s="79" t="s">
        <v>11243</v>
      </c>
      <c r="C4920" s="79">
        <v>0</v>
      </c>
      <c r="D4920" s="79">
        <v>0</v>
      </c>
      <c r="E4920" s="88"/>
    </row>
    <row r="4921" spans="1:5" x14ac:dyDescent="0.2">
      <c r="A4921" s="79" t="s">
        <v>11244</v>
      </c>
      <c r="B4921" s="79" t="s">
        <v>11245</v>
      </c>
      <c r="C4921" s="79">
        <v>0</v>
      </c>
      <c r="D4921" s="79">
        <v>0</v>
      </c>
      <c r="E4921" s="88"/>
    </row>
    <row r="4922" spans="1:5" x14ac:dyDescent="0.2">
      <c r="A4922" s="79" t="s">
        <v>11246</v>
      </c>
      <c r="B4922" s="79" t="s">
        <v>11247</v>
      </c>
      <c r="C4922" s="79">
        <v>1</v>
      </c>
      <c r="D4922" s="79">
        <v>0</v>
      </c>
      <c r="E4922" s="88"/>
    </row>
    <row r="4923" spans="1:5" x14ac:dyDescent="0.2">
      <c r="A4923" s="79" t="s">
        <v>11248</v>
      </c>
      <c r="B4923" s="79" t="s">
        <v>11249</v>
      </c>
      <c r="C4923" s="79">
        <v>2</v>
      </c>
      <c r="D4923" s="79">
        <v>0</v>
      </c>
      <c r="E4923" s="88"/>
    </row>
    <row r="4924" spans="1:5" x14ac:dyDescent="0.2">
      <c r="A4924" s="79" t="s">
        <v>11250</v>
      </c>
      <c r="B4924" s="79" t="s">
        <v>11251</v>
      </c>
      <c r="C4924" s="79">
        <v>5</v>
      </c>
      <c r="D4924" s="79">
        <v>0</v>
      </c>
      <c r="E4924" s="88"/>
    </row>
    <row r="4925" spans="1:5" x14ac:dyDescent="0.2">
      <c r="A4925" s="79" t="s">
        <v>11252</v>
      </c>
      <c r="B4925" s="79" t="s">
        <v>11253</v>
      </c>
      <c r="C4925" s="79">
        <v>9</v>
      </c>
      <c r="D4925" s="79">
        <v>0</v>
      </c>
      <c r="E4925" s="88"/>
    </row>
    <row r="4926" spans="1:5" x14ac:dyDescent="0.2">
      <c r="A4926" s="79" t="s">
        <v>11254</v>
      </c>
      <c r="B4926" s="79" t="s">
        <v>11255</v>
      </c>
      <c r="C4926" s="79">
        <v>3</v>
      </c>
      <c r="D4926" s="79">
        <v>0</v>
      </c>
      <c r="E4926" s="88"/>
    </row>
    <row r="4927" spans="1:5" x14ac:dyDescent="0.2">
      <c r="A4927" s="79" t="s">
        <v>11256</v>
      </c>
      <c r="B4927" s="79" t="s">
        <v>11257</v>
      </c>
      <c r="C4927" s="79">
        <v>1</v>
      </c>
      <c r="D4927" s="79">
        <v>0</v>
      </c>
      <c r="E4927" s="88"/>
    </row>
    <row r="4928" spans="1:5" x14ac:dyDescent="0.2">
      <c r="A4928" s="79" t="s">
        <v>11258</v>
      </c>
      <c r="B4928" s="79" t="s">
        <v>11259</v>
      </c>
      <c r="C4928" s="79">
        <v>2</v>
      </c>
      <c r="D4928" s="79">
        <v>0</v>
      </c>
      <c r="E4928" s="88"/>
    </row>
    <row r="4929" spans="1:5" x14ac:dyDescent="0.2">
      <c r="A4929" s="79" t="s">
        <v>11260</v>
      </c>
      <c r="B4929" s="79" t="s">
        <v>11261</v>
      </c>
      <c r="C4929" s="79">
        <v>1</v>
      </c>
      <c r="D4929" s="79">
        <v>0</v>
      </c>
      <c r="E4929" s="88"/>
    </row>
    <row r="4930" spans="1:5" x14ac:dyDescent="0.2">
      <c r="A4930" s="79" t="s">
        <v>11262</v>
      </c>
      <c r="B4930" s="79" t="s">
        <v>11263</v>
      </c>
      <c r="C4930" s="79">
        <v>1</v>
      </c>
      <c r="D4930" s="79">
        <v>0</v>
      </c>
      <c r="E4930" s="88"/>
    </row>
    <row r="4931" spans="1:5" x14ac:dyDescent="0.2">
      <c r="A4931" s="79" t="s">
        <v>11264</v>
      </c>
      <c r="B4931" s="79" t="s">
        <v>11265</v>
      </c>
      <c r="C4931" s="79">
        <v>0</v>
      </c>
      <c r="D4931" s="79">
        <v>0</v>
      </c>
      <c r="E4931" s="88"/>
    </row>
    <row r="4932" spans="1:5" x14ac:dyDescent="0.2">
      <c r="A4932" s="79" t="s">
        <v>11266</v>
      </c>
      <c r="B4932" s="79" t="s">
        <v>11267</v>
      </c>
      <c r="C4932" s="79">
        <v>1</v>
      </c>
      <c r="D4932" s="79">
        <v>0</v>
      </c>
      <c r="E4932" s="88"/>
    </row>
    <row r="4933" spans="1:5" x14ac:dyDescent="0.2">
      <c r="A4933" s="79" t="s">
        <v>11268</v>
      </c>
      <c r="B4933" s="79" t="s">
        <v>11269</v>
      </c>
      <c r="C4933" s="79">
        <v>2</v>
      </c>
      <c r="D4933" s="79">
        <v>0</v>
      </c>
      <c r="E4933" s="88"/>
    </row>
    <row r="4934" spans="1:5" x14ac:dyDescent="0.2">
      <c r="A4934" s="79" t="s">
        <v>11270</v>
      </c>
      <c r="B4934" s="79" t="s">
        <v>11271</v>
      </c>
      <c r="C4934" s="79">
        <v>0</v>
      </c>
      <c r="D4934" s="79">
        <v>0</v>
      </c>
      <c r="E4934" s="88"/>
    </row>
    <row r="4935" spans="1:5" x14ac:dyDescent="0.2">
      <c r="A4935" s="79" t="s">
        <v>11272</v>
      </c>
      <c r="B4935" s="79" t="s">
        <v>11273</v>
      </c>
      <c r="C4935" s="79">
        <v>3</v>
      </c>
      <c r="D4935" s="79">
        <v>0</v>
      </c>
      <c r="E4935" s="88"/>
    </row>
    <row r="4936" spans="1:5" x14ac:dyDescent="0.2">
      <c r="A4936" s="79" t="s">
        <v>11274</v>
      </c>
      <c r="B4936" s="79" t="s">
        <v>11275</v>
      </c>
      <c r="C4936" s="79">
        <v>0</v>
      </c>
      <c r="D4936" s="79">
        <v>0</v>
      </c>
      <c r="E4936" s="88"/>
    </row>
    <row r="4937" spans="1:5" x14ac:dyDescent="0.2">
      <c r="A4937" s="79" t="s">
        <v>11276</v>
      </c>
      <c r="B4937" s="79" t="s">
        <v>11277</v>
      </c>
      <c r="C4937" s="79">
        <v>1</v>
      </c>
      <c r="D4937" s="79">
        <v>0</v>
      </c>
      <c r="E4937" s="88"/>
    </row>
    <row r="4938" spans="1:5" x14ac:dyDescent="0.2">
      <c r="A4938" s="79" t="s">
        <v>11278</v>
      </c>
      <c r="B4938" s="79" t="s">
        <v>11279</v>
      </c>
      <c r="C4938" s="79">
        <v>1</v>
      </c>
      <c r="D4938" s="79">
        <v>0</v>
      </c>
      <c r="E4938" s="88"/>
    </row>
    <row r="4939" spans="1:5" x14ac:dyDescent="0.2">
      <c r="A4939" s="79" t="s">
        <v>11280</v>
      </c>
      <c r="B4939" s="79" t="s">
        <v>11281</v>
      </c>
      <c r="C4939" s="79">
        <v>1</v>
      </c>
      <c r="D4939" s="79">
        <v>0</v>
      </c>
      <c r="E4939" s="88"/>
    </row>
    <row r="4940" spans="1:5" x14ac:dyDescent="0.2">
      <c r="A4940" s="79" t="s">
        <v>11282</v>
      </c>
      <c r="B4940" s="79" t="s">
        <v>11283</v>
      </c>
      <c r="C4940" s="79">
        <v>2</v>
      </c>
      <c r="D4940" s="79">
        <v>0</v>
      </c>
      <c r="E4940" s="88"/>
    </row>
    <row r="4941" spans="1:5" x14ac:dyDescent="0.2">
      <c r="A4941" s="79" t="s">
        <v>11284</v>
      </c>
      <c r="B4941" s="79" t="s">
        <v>11285</v>
      </c>
      <c r="C4941" s="79">
        <v>1</v>
      </c>
      <c r="D4941" s="79">
        <v>0</v>
      </c>
      <c r="E4941" s="88"/>
    </row>
    <row r="4942" spans="1:5" x14ac:dyDescent="0.2">
      <c r="A4942" s="79" t="s">
        <v>11286</v>
      </c>
      <c r="B4942" s="79" t="s">
        <v>11287</v>
      </c>
      <c r="C4942" s="79">
        <v>0</v>
      </c>
      <c r="D4942" s="79">
        <v>0</v>
      </c>
      <c r="E4942" s="88"/>
    </row>
    <row r="4943" spans="1:5" x14ac:dyDescent="0.2">
      <c r="A4943" s="79" t="s">
        <v>11288</v>
      </c>
      <c r="B4943" s="79" t="s">
        <v>11289</v>
      </c>
      <c r="C4943" s="79">
        <v>0</v>
      </c>
      <c r="D4943" s="79">
        <v>0</v>
      </c>
      <c r="E4943" s="88"/>
    </row>
    <row r="4944" spans="1:5" x14ac:dyDescent="0.2">
      <c r="A4944" s="79" t="s">
        <v>11290</v>
      </c>
      <c r="B4944" s="79" t="s">
        <v>11291</v>
      </c>
      <c r="C4944" s="79">
        <v>7</v>
      </c>
      <c r="D4944" s="79">
        <v>0</v>
      </c>
      <c r="E4944" s="88"/>
    </row>
    <row r="4945" spans="1:5" x14ac:dyDescent="0.2">
      <c r="A4945" s="79" t="s">
        <v>11292</v>
      </c>
      <c r="B4945" s="79" t="s">
        <v>11293</v>
      </c>
      <c r="C4945" s="79">
        <v>1</v>
      </c>
      <c r="D4945" s="79">
        <v>0</v>
      </c>
      <c r="E4945" s="88"/>
    </row>
    <row r="4946" spans="1:5" x14ac:dyDescent="0.2">
      <c r="A4946" s="79" t="s">
        <v>11294</v>
      </c>
      <c r="B4946" s="79" t="s">
        <v>11295</v>
      </c>
      <c r="C4946" s="79">
        <v>4</v>
      </c>
      <c r="D4946" s="79">
        <v>0</v>
      </c>
      <c r="E4946" s="88"/>
    </row>
    <row r="4947" spans="1:5" x14ac:dyDescent="0.2">
      <c r="A4947" s="79" t="s">
        <v>11296</v>
      </c>
      <c r="B4947" s="79" t="s">
        <v>11297</v>
      </c>
      <c r="C4947" s="79">
        <v>0</v>
      </c>
      <c r="D4947" s="79">
        <v>0</v>
      </c>
      <c r="E4947" s="88"/>
    </row>
    <row r="4948" spans="1:5" x14ac:dyDescent="0.2">
      <c r="A4948" s="79" t="s">
        <v>11298</v>
      </c>
      <c r="B4948" s="79" t="s">
        <v>11299</v>
      </c>
      <c r="C4948" s="79">
        <v>2</v>
      </c>
      <c r="D4948" s="79">
        <v>0</v>
      </c>
      <c r="E4948" s="88"/>
    </row>
    <row r="4949" spans="1:5" x14ac:dyDescent="0.2">
      <c r="A4949" s="79" t="s">
        <v>11300</v>
      </c>
      <c r="B4949" s="79" t="s">
        <v>11301</v>
      </c>
      <c r="C4949" s="79">
        <v>0</v>
      </c>
      <c r="D4949" s="79">
        <v>0</v>
      </c>
      <c r="E4949" s="88"/>
    </row>
    <row r="4950" spans="1:5" x14ac:dyDescent="0.2">
      <c r="A4950" s="79" t="s">
        <v>11302</v>
      </c>
      <c r="B4950" s="79" t="s">
        <v>11303</v>
      </c>
      <c r="C4950" s="79">
        <v>0</v>
      </c>
      <c r="D4950" s="79">
        <v>0</v>
      </c>
      <c r="E4950" s="88"/>
    </row>
    <row r="4951" spans="1:5" x14ac:dyDescent="0.2">
      <c r="A4951" s="79" t="s">
        <v>11304</v>
      </c>
      <c r="B4951" s="79" t="s">
        <v>11305</v>
      </c>
      <c r="C4951" s="79">
        <v>2</v>
      </c>
      <c r="D4951" s="79">
        <v>0</v>
      </c>
      <c r="E4951" s="88"/>
    </row>
    <row r="4952" spans="1:5" x14ac:dyDescent="0.2">
      <c r="A4952" s="79" t="s">
        <v>11306</v>
      </c>
      <c r="B4952" s="79" t="s">
        <v>11307</v>
      </c>
      <c r="C4952" s="79">
        <v>1</v>
      </c>
      <c r="D4952" s="79">
        <v>0</v>
      </c>
      <c r="E4952" s="88"/>
    </row>
    <row r="4953" spans="1:5" x14ac:dyDescent="0.2">
      <c r="A4953" s="79" t="s">
        <v>11308</v>
      </c>
      <c r="B4953" s="79" t="s">
        <v>11309</v>
      </c>
      <c r="C4953" s="79">
        <v>0</v>
      </c>
      <c r="D4953" s="79">
        <v>0</v>
      </c>
      <c r="E4953" s="88"/>
    </row>
    <row r="4954" spans="1:5" x14ac:dyDescent="0.2">
      <c r="A4954" s="79" t="s">
        <v>11310</v>
      </c>
      <c r="B4954" s="79" t="s">
        <v>11311</v>
      </c>
      <c r="C4954" s="79">
        <v>0</v>
      </c>
      <c r="D4954" s="79">
        <v>0</v>
      </c>
      <c r="E4954" s="88"/>
    </row>
    <row r="4955" spans="1:5" x14ac:dyDescent="0.2">
      <c r="A4955" s="79" t="s">
        <v>11312</v>
      </c>
      <c r="B4955" s="79" t="s">
        <v>11313</v>
      </c>
      <c r="C4955" s="79">
        <v>1</v>
      </c>
      <c r="D4955" s="79">
        <v>0</v>
      </c>
      <c r="E4955" s="88"/>
    </row>
    <row r="4956" spans="1:5" x14ac:dyDescent="0.2">
      <c r="A4956" s="79" t="s">
        <v>11314</v>
      </c>
      <c r="B4956" s="79" t="s">
        <v>11315</v>
      </c>
      <c r="C4956" s="79">
        <v>1</v>
      </c>
      <c r="D4956" s="79">
        <v>0</v>
      </c>
      <c r="E4956" s="88"/>
    </row>
    <row r="4957" spans="1:5" x14ac:dyDescent="0.2">
      <c r="A4957" s="79" t="s">
        <v>11316</v>
      </c>
      <c r="B4957" s="79" t="s">
        <v>11317</v>
      </c>
      <c r="C4957" s="79">
        <v>0</v>
      </c>
      <c r="D4957" s="79">
        <v>0</v>
      </c>
      <c r="E4957" s="88"/>
    </row>
    <row r="4958" spans="1:5" x14ac:dyDescent="0.2">
      <c r="A4958" s="79" t="s">
        <v>11318</v>
      </c>
      <c r="B4958" s="79" t="s">
        <v>11319</v>
      </c>
      <c r="C4958" s="79">
        <v>1</v>
      </c>
      <c r="D4958" s="79">
        <v>0</v>
      </c>
      <c r="E4958" s="88"/>
    </row>
    <row r="4959" spans="1:5" x14ac:dyDescent="0.2">
      <c r="A4959" s="79" t="s">
        <v>11320</v>
      </c>
      <c r="B4959" s="79" t="s">
        <v>11321</v>
      </c>
      <c r="C4959" s="79">
        <v>1</v>
      </c>
      <c r="D4959" s="79">
        <v>0</v>
      </c>
      <c r="E4959" s="88"/>
    </row>
    <row r="4960" spans="1:5" x14ac:dyDescent="0.2">
      <c r="A4960" s="79" t="s">
        <v>11322</v>
      </c>
      <c r="B4960" s="79" t="s">
        <v>11323</v>
      </c>
      <c r="C4960" s="79">
        <v>2</v>
      </c>
      <c r="D4960" s="79">
        <v>0</v>
      </c>
      <c r="E4960" s="88"/>
    </row>
    <row r="4961" spans="1:5" x14ac:dyDescent="0.2">
      <c r="A4961" s="79" t="s">
        <v>11324</v>
      </c>
      <c r="B4961" s="79" t="s">
        <v>11325</v>
      </c>
      <c r="C4961" s="79">
        <v>1</v>
      </c>
      <c r="D4961" s="79">
        <v>0</v>
      </c>
      <c r="E4961" s="88"/>
    </row>
    <row r="4962" spans="1:5" x14ac:dyDescent="0.2">
      <c r="A4962" s="79" t="s">
        <v>11326</v>
      </c>
      <c r="B4962" s="79" t="s">
        <v>11325</v>
      </c>
      <c r="C4962" s="79">
        <v>1</v>
      </c>
      <c r="D4962" s="79">
        <v>0</v>
      </c>
      <c r="E4962" s="88"/>
    </row>
    <row r="4963" spans="1:5" x14ac:dyDescent="0.2">
      <c r="A4963" s="79" t="s">
        <v>11327</v>
      </c>
      <c r="B4963" s="79" t="s">
        <v>11328</v>
      </c>
      <c r="C4963" s="79">
        <v>5</v>
      </c>
      <c r="D4963" s="79">
        <v>0</v>
      </c>
      <c r="E4963" s="88"/>
    </row>
    <row r="4964" spans="1:5" x14ac:dyDescent="0.2">
      <c r="A4964" s="79" t="s">
        <v>11329</v>
      </c>
      <c r="B4964" s="79" t="s">
        <v>11330</v>
      </c>
      <c r="C4964" s="79">
        <v>55</v>
      </c>
      <c r="D4964" s="79">
        <v>0</v>
      </c>
      <c r="E4964" s="88"/>
    </row>
    <row r="4965" spans="1:5" x14ac:dyDescent="0.2">
      <c r="A4965" s="79" t="s">
        <v>11331</v>
      </c>
      <c r="B4965" s="79" t="s">
        <v>11332</v>
      </c>
      <c r="C4965" s="79">
        <v>60</v>
      </c>
      <c r="D4965" s="79">
        <v>0</v>
      </c>
      <c r="E4965" s="88"/>
    </row>
    <row r="4966" spans="1:5" x14ac:dyDescent="0.2">
      <c r="A4966" s="79" t="s">
        <v>11333</v>
      </c>
      <c r="B4966" s="79" t="s">
        <v>11334</v>
      </c>
      <c r="C4966" s="79">
        <v>56</v>
      </c>
      <c r="D4966" s="79">
        <v>0</v>
      </c>
      <c r="E4966" s="88"/>
    </row>
    <row r="4967" spans="1:5" x14ac:dyDescent="0.2">
      <c r="A4967" s="79" t="s">
        <v>11335</v>
      </c>
      <c r="B4967" s="79" t="s">
        <v>11336</v>
      </c>
      <c r="C4967" s="79">
        <v>73</v>
      </c>
      <c r="D4967" s="79">
        <v>0</v>
      </c>
      <c r="E4967" s="88"/>
    </row>
    <row r="4968" spans="1:5" x14ac:dyDescent="0.2">
      <c r="A4968" s="79" t="s">
        <v>11337</v>
      </c>
      <c r="B4968" s="79" t="s">
        <v>11338</v>
      </c>
      <c r="C4968" s="79">
        <v>5</v>
      </c>
      <c r="D4968" s="79">
        <v>0</v>
      </c>
      <c r="E4968" s="88"/>
    </row>
    <row r="4969" spans="1:5" x14ac:dyDescent="0.2">
      <c r="A4969" s="79" t="s">
        <v>11339</v>
      </c>
      <c r="B4969" s="79" t="s">
        <v>11340</v>
      </c>
      <c r="C4969" s="79">
        <v>103</v>
      </c>
      <c r="D4969" s="79">
        <v>0</v>
      </c>
      <c r="E4969" s="88"/>
    </row>
    <row r="4970" spans="1:5" x14ac:dyDescent="0.2">
      <c r="A4970" s="79" t="s">
        <v>11341</v>
      </c>
      <c r="B4970" s="79" t="s">
        <v>11342</v>
      </c>
      <c r="C4970" s="79">
        <v>69</v>
      </c>
      <c r="D4970" s="79">
        <v>0</v>
      </c>
      <c r="E4970" s="88"/>
    </row>
    <row r="4971" spans="1:5" x14ac:dyDescent="0.2">
      <c r="A4971" s="79" t="s">
        <v>11343</v>
      </c>
      <c r="B4971" s="79" t="s">
        <v>11344</v>
      </c>
      <c r="C4971" s="79">
        <v>2</v>
      </c>
      <c r="D4971" s="79">
        <v>0</v>
      </c>
      <c r="E4971" s="88"/>
    </row>
    <row r="4972" spans="1:5" x14ac:dyDescent="0.2">
      <c r="A4972" s="79" t="s">
        <v>11345</v>
      </c>
      <c r="B4972" s="79" t="s">
        <v>11346</v>
      </c>
      <c r="C4972" s="79">
        <v>3</v>
      </c>
      <c r="D4972" s="79">
        <v>0</v>
      </c>
      <c r="E4972" s="88"/>
    </row>
    <row r="4973" spans="1:5" x14ac:dyDescent="0.2">
      <c r="A4973" s="79" t="s">
        <v>11347</v>
      </c>
      <c r="B4973" s="79" t="s">
        <v>11348</v>
      </c>
      <c r="C4973" s="79">
        <v>1</v>
      </c>
      <c r="D4973" s="79">
        <v>0</v>
      </c>
      <c r="E4973" s="88"/>
    </row>
    <row r="4974" spans="1:5" x14ac:dyDescent="0.2">
      <c r="A4974" s="79" t="s">
        <v>11349</v>
      </c>
      <c r="B4974" s="79" t="s">
        <v>11350</v>
      </c>
      <c r="C4974" s="79">
        <v>2</v>
      </c>
      <c r="D4974" s="79">
        <v>0</v>
      </c>
      <c r="E4974" s="88"/>
    </row>
    <row r="4975" spans="1:5" x14ac:dyDescent="0.2">
      <c r="A4975" s="79" t="s">
        <v>11351</v>
      </c>
      <c r="B4975" s="79" t="s">
        <v>11352</v>
      </c>
      <c r="C4975" s="79">
        <v>5</v>
      </c>
      <c r="D4975" s="79">
        <v>0</v>
      </c>
      <c r="E4975" s="88"/>
    </row>
    <row r="4976" spans="1:5" x14ac:dyDescent="0.2">
      <c r="A4976" s="79" t="s">
        <v>11353</v>
      </c>
      <c r="B4976" s="79" t="s">
        <v>11354</v>
      </c>
      <c r="C4976" s="79">
        <v>3</v>
      </c>
      <c r="D4976" s="79">
        <v>0</v>
      </c>
      <c r="E4976" s="88"/>
    </row>
    <row r="4977" spans="1:5" x14ac:dyDescent="0.2">
      <c r="A4977" s="79" t="s">
        <v>11355</v>
      </c>
      <c r="B4977" s="79" t="s">
        <v>11356</v>
      </c>
      <c r="C4977" s="79">
        <v>0</v>
      </c>
      <c r="D4977" s="79">
        <v>0</v>
      </c>
      <c r="E4977" s="88"/>
    </row>
    <row r="4978" spans="1:5" x14ac:dyDescent="0.2">
      <c r="A4978" s="79" t="s">
        <v>11357</v>
      </c>
      <c r="B4978" s="79" t="s">
        <v>15912</v>
      </c>
      <c r="C4978" s="79">
        <v>1</v>
      </c>
      <c r="D4978" s="79">
        <v>0</v>
      </c>
      <c r="E4978" s="88"/>
    </row>
    <row r="4979" spans="1:5" x14ac:dyDescent="0.2">
      <c r="A4979" s="79" t="s">
        <v>11358</v>
      </c>
      <c r="B4979" s="79" t="s">
        <v>11359</v>
      </c>
      <c r="C4979" s="79">
        <v>1</v>
      </c>
      <c r="D4979" s="79">
        <v>0</v>
      </c>
      <c r="E4979" s="88"/>
    </row>
    <row r="4980" spans="1:5" x14ac:dyDescent="0.2">
      <c r="A4980" s="79" t="s">
        <v>11360</v>
      </c>
      <c r="B4980" s="79" t="s">
        <v>11361</v>
      </c>
      <c r="C4980" s="79">
        <v>3</v>
      </c>
      <c r="D4980" s="79">
        <v>0</v>
      </c>
      <c r="E4980" s="88"/>
    </row>
    <row r="4981" spans="1:5" x14ac:dyDescent="0.2">
      <c r="A4981" s="79" t="s">
        <v>11362</v>
      </c>
      <c r="B4981" s="79" t="s">
        <v>11363</v>
      </c>
      <c r="C4981" s="79">
        <v>13</v>
      </c>
      <c r="D4981" s="79">
        <v>0</v>
      </c>
      <c r="E4981" s="88"/>
    </row>
    <row r="4982" spans="1:5" x14ac:dyDescent="0.2">
      <c r="A4982" s="79" t="s">
        <v>11364</v>
      </c>
      <c r="B4982" s="79" t="s">
        <v>11365</v>
      </c>
      <c r="C4982" s="79">
        <v>60</v>
      </c>
      <c r="D4982" s="79">
        <v>0</v>
      </c>
      <c r="E4982" s="88"/>
    </row>
    <row r="4983" spans="1:5" x14ac:dyDescent="0.2">
      <c r="A4983" s="79" t="s">
        <v>11366</v>
      </c>
      <c r="B4983" s="79" t="s">
        <v>11367</v>
      </c>
      <c r="C4983" s="79">
        <v>70</v>
      </c>
      <c r="D4983" s="79">
        <v>0</v>
      </c>
      <c r="E4983" s="88"/>
    </row>
    <row r="4984" spans="1:5" x14ac:dyDescent="0.2">
      <c r="A4984" s="79" t="s">
        <v>11368</v>
      </c>
      <c r="B4984" s="79" t="s">
        <v>11369</v>
      </c>
      <c r="C4984" s="79">
        <v>55</v>
      </c>
      <c r="D4984" s="79">
        <v>0</v>
      </c>
      <c r="E4984" s="88"/>
    </row>
    <row r="4985" spans="1:5" x14ac:dyDescent="0.2">
      <c r="A4985" s="79" t="s">
        <v>11370</v>
      </c>
      <c r="B4985" s="79" t="s">
        <v>11371</v>
      </c>
      <c r="C4985" s="79">
        <v>24</v>
      </c>
      <c r="D4985" s="79">
        <v>0</v>
      </c>
      <c r="E4985" s="88"/>
    </row>
    <row r="4986" spans="1:5" x14ac:dyDescent="0.2">
      <c r="A4986" s="79" t="s">
        <v>11372</v>
      </c>
      <c r="B4986" s="79" t="s">
        <v>11373</v>
      </c>
      <c r="C4986" s="79">
        <v>7</v>
      </c>
      <c r="D4986" s="79">
        <v>0</v>
      </c>
      <c r="E4986" s="88"/>
    </row>
    <row r="4987" spans="1:5" x14ac:dyDescent="0.2">
      <c r="A4987" s="79" t="s">
        <v>11374</v>
      </c>
      <c r="B4987" s="79" t="s">
        <v>11375</v>
      </c>
      <c r="C4987" s="79">
        <v>5</v>
      </c>
      <c r="D4987" s="79">
        <v>0</v>
      </c>
      <c r="E4987" s="88"/>
    </row>
    <row r="4988" spans="1:5" x14ac:dyDescent="0.2">
      <c r="A4988" s="79" t="s">
        <v>11376</v>
      </c>
      <c r="B4988" s="79" t="s">
        <v>11377</v>
      </c>
      <c r="C4988" s="79">
        <v>3</v>
      </c>
      <c r="D4988" s="79">
        <v>0</v>
      </c>
      <c r="E4988" s="88"/>
    </row>
    <row r="4989" spans="1:5" x14ac:dyDescent="0.2">
      <c r="A4989" s="79" t="s">
        <v>11378</v>
      </c>
      <c r="B4989" s="79" t="s">
        <v>11379</v>
      </c>
      <c r="C4989" s="79">
        <v>3</v>
      </c>
      <c r="D4989" s="79">
        <v>0</v>
      </c>
      <c r="E4989" s="88"/>
    </row>
    <row r="4990" spans="1:5" x14ac:dyDescent="0.2">
      <c r="A4990" s="79" t="s">
        <v>11380</v>
      </c>
      <c r="B4990" s="79" t="s">
        <v>11381</v>
      </c>
      <c r="C4990" s="79">
        <v>0</v>
      </c>
      <c r="D4990" s="79">
        <v>0</v>
      </c>
      <c r="E4990" s="88"/>
    </row>
    <row r="4991" spans="1:5" x14ac:dyDescent="0.2">
      <c r="A4991" s="79" t="s">
        <v>11382</v>
      </c>
      <c r="B4991" s="79" t="s">
        <v>11383</v>
      </c>
      <c r="C4991" s="79">
        <v>0</v>
      </c>
      <c r="D4991" s="79">
        <v>0</v>
      </c>
      <c r="E4991" s="88"/>
    </row>
    <row r="4992" spans="1:5" x14ac:dyDescent="0.2">
      <c r="A4992" s="79" t="s">
        <v>11384</v>
      </c>
      <c r="B4992" s="79" t="s">
        <v>11385</v>
      </c>
      <c r="C4992" s="79">
        <v>2</v>
      </c>
      <c r="D4992" s="79">
        <v>0</v>
      </c>
      <c r="E4992" s="88"/>
    </row>
    <row r="4993" spans="1:5" x14ac:dyDescent="0.2">
      <c r="A4993" s="79" t="s">
        <v>11386</v>
      </c>
      <c r="B4993" s="79" t="s">
        <v>11387</v>
      </c>
      <c r="C4993" s="79">
        <v>1</v>
      </c>
      <c r="D4993" s="79">
        <v>0</v>
      </c>
      <c r="E4993" s="88"/>
    </row>
    <row r="4994" spans="1:5" x14ac:dyDescent="0.2">
      <c r="A4994" s="79" t="s">
        <v>11388</v>
      </c>
      <c r="B4994" s="79" t="s">
        <v>11389</v>
      </c>
      <c r="C4994" s="79">
        <v>60</v>
      </c>
      <c r="D4994" s="79">
        <v>0</v>
      </c>
      <c r="E4994" s="88"/>
    </row>
    <row r="4995" spans="1:5" x14ac:dyDescent="0.2">
      <c r="A4995" s="79" t="s">
        <v>11390</v>
      </c>
      <c r="B4995" s="79" t="s">
        <v>15913</v>
      </c>
      <c r="C4995" s="79">
        <v>56</v>
      </c>
      <c r="D4995" s="79">
        <v>0</v>
      </c>
      <c r="E4995" s="88"/>
    </row>
    <row r="4996" spans="1:5" x14ac:dyDescent="0.2">
      <c r="A4996" s="79" t="s">
        <v>11391</v>
      </c>
      <c r="B4996" s="79" t="s">
        <v>11392</v>
      </c>
      <c r="C4996" s="79">
        <v>8</v>
      </c>
      <c r="D4996" s="79">
        <v>0</v>
      </c>
      <c r="E4996" s="88"/>
    </row>
    <row r="4997" spans="1:5" x14ac:dyDescent="0.2">
      <c r="A4997" s="79" t="s">
        <v>11393</v>
      </c>
      <c r="B4997" s="79" t="s">
        <v>11394</v>
      </c>
      <c r="C4997" s="79">
        <v>3</v>
      </c>
      <c r="D4997" s="79">
        <v>0</v>
      </c>
      <c r="E4997" s="88"/>
    </row>
    <row r="4998" spans="1:5" x14ac:dyDescent="0.2">
      <c r="A4998" s="79" t="s">
        <v>11395</v>
      </c>
      <c r="B4998" s="79" t="s">
        <v>11396</v>
      </c>
      <c r="C4998" s="79">
        <v>4</v>
      </c>
      <c r="D4998" s="79">
        <v>0</v>
      </c>
      <c r="E4998" s="88"/>
    </row>
    <row r="4999" spans="1:5" x14ac:dyDescent="0.2">
      <c r="A4999" s="79" t="s">
        <v>11397</v>
      </c>
      <c r="B4999" s="79" t="s">
        <v>11398</v>
      </c>
      <c r="C4999" s="79">
        <v>12</v>
      </c>
      <c r="D4999" s="79">
        <v>0</v>
      </c>
      <c r="E4999" s="88"/>
    </row>
    <row r="5000" spans="1:5" x14ac:dyDescent="0.2">
      <c r="A5000" s="79" t="s">
        <v>11399</v>
      </c>
      <c r="B5000" s="79" t="s">
        <v>11400</v>
      </c>
      <c r="C5000" s="79">
        <v>12</v>
      </c>
      <c r="D5000" s="79">
        <v>0</v>
      </c>
      <c r="E5000" s="88"/>
    </row>
    <row r="5001" spans="1:5" x14ac:dyDescent="0.2">
      <c r="A5001" s="79" t="s">
        <v>11401</v>
      </c>
      <c r="B5001" s="79" t="s">
        <v>11402</v>
      </c>
      <c r="C5001" s="79">
        <v>4</v>
      </c>
      <c r="D5001" s="79">
        <v>0</v>
      </c>
      <c r="E5001" s="88"/>
    </row>
    <row r="5002" spans="1:5" x14ac:dyDescent="0.2">
      <c r="A5002" s="79" t="s">
        <v>11403</v>
      </c>
      <c r="B5002" s="79" t="s">
        <v>11404</v>
      </c>
      <c r="C5002" s="79">
        <v>6</v>
      </c>
      <c r="D5002" s="79">
        <v>0</v>
      </c>
      <c r="E5002" s="88"/>
    </row>
    <row r="5003" spans="1:5" x14ac:dyDescent="0.2">
      <c r="A5003" s="79" t="s">
        <v>11405</v>
      </c>
      <c r="B5003" s="79" t="s">
        <v>11406</v>
      </c>
      <c r="C5003" s="79">
        <v>6</v>
      </c>
      <c r="D5003" s="79">
        <v>0</v>
      </c>
      <c r="E5003" s="88"/>
    </row>
    <row r="5004" spans="1:5" x14ac:dyDescent="0.2">
      <c r="A5004" s="79" t="s">
        <v>11407</v>
      </c>
      <c r="B5004" s="79" t="s">
        <v>11408</v>
      </c>
      <c r="C5004" s="79">
        <v>4</v>
      </c>
      <c r="D5004" s="79">
        <v>0</v>
      </c>
      <c r="E5004" s="88"/>
    </row>
    <row r="5005" spans="1:5" x14ac:dyDescent="0.2">
      <c r="A5005" s="79" t="s">
        <v>11409</v>
      </c>
      <c r="B5005" s="79" t="s">
        <v>11410</v>
      </c>
      <c r="C5005" s="79">
        <v>0</v>
      </c>
      <c r="D5005" s="79">
        <v>0</v>
      </c>
      <c r="E5005" s="88"/>
    </row>
    <row r="5006" spans="1:5" x14ac:dyDescent="0.2">
      <c r="A5006" s="79" t="s">
        <v>11411</v>
      </c>
      <c r="B5006" s="79" t="s">
        <v>11412</v>
      </c>
      <c r="C5006" s="79">
        <v>1</v>
      </c>
      <c r="D5006" s="79">
        <v>0</v>
      </c>
      <c r="E5006" s="88"/>
    </row>
    <row r="5007" spans="1:5" x14ac:dyDescent="0.2">
      <c r="A5007" s="79" t="s">
        <v>11413</v>
      </c>
      <c r="B5007" s="79" t="s">
        <v>11414</v>
      </c>
      <c r="C5007" s="79">
        <v>0</v>
      </c>
      <c r="D5007" s="79">
        <v>0</v>
      </c>
      <c r="E5007" s="88"/>
    </row>
    <row r="5008" spans="1:5" x14ac:dyDescent="0.2">
      <c r="A5008" s="79" t="s">
        <v>11415</v>
      </c>
      <c r="B5008" s="79" t="s">
        <v>11416</v>
      </c>
      <c r="C5008" s="79">
        <v>0</v>
      </c>
      <c r="D5008" s="79">
        <v>0</v>
      </c>
      <c r="E5008" s="88"/>
    </row>
    <row r="5009" spans="1:5" x14ac:dyDescent="0.2">
      <c r="A5009" s="79" t="s">
        <v>11417</v>
      </c>
      <c r="B5009" s="79" t="s">
        <v>11418</v>
      </c>
      <c r="C5009" s="79">
        <v>0</v>
      </c>
      <c r="D5009" s="79">
        <v>0</v>
      </c>
      <c r="E5009" s="88"/>
    </row>
    <row r="5010" spans="1:5" x14ac:dyDescent="0.2">
      <c r="A5010" s="79" t="s">
        <v>11419</v>
      </c>
      <c r="B5010" s="79" t="s">
        <v>11420</v>
      </c>
      <c r="C5010" s="79">
        <v>1</v>
      </c>
      <c r="D5010" s="79">
        <v>0</v>
      </c>
      <c r="E5010" s="88"/>
    </row>
    <row r="5011" spans="1:5" x14ac:dyDescent="0.2">
      <c r="A5011" s="79" t="s">
        <v>11421</v>
      </c>
      <c r="B5011" s="79" t="s">
        <v>11422</v>
      </c>
      <c r="C5011" s="79">
        <v>1</v>
      </c>
      <c r="D5011" s="79">
        <v>0</v>
      </c>
      <c r="E5011" s="88"/>
    </row>
    <row r="5012" spans="1:5" x14ac:dyDescent="0.2">
      <c r="A5012" s="79" t="s">
        <v>11423</v>
      </c>
      <c r="B5012" s="79" t="s">
        <v>11424</v>
      </c>
      <c r="C5012" s="79">
        <v>2</v>
      </c>
      <c r="D5012" s="79">
        <v>0</v>
      </c>
      <c r="E5012" s="88"/>
    </row>
    <row r="5013" spans="1:5" x14ac:dyDescent="0.2">
      <c r="A5013" s="79" t="s">
        <v>11425</v>
      </c>
      <c r="B5013" s="79" t="s">
        <v>11426</v>
      </c>
      <c r="C5013" s="79">
        <v>2</v>
      </c>
      <c r="D5013" s="79">
        <v>0</v>
      </c>
      <c r="E5013" s="88"/>
    </row>
    <row r="5014" spans="1:5" x14ac:dyDescent="0.2">
      <c r="A5014" s="79" t="s">
        <v>11427</v>
      </c>
      <c r="B5014" s="79" t="s">
        <v>11428</v>
      </c>
      <c r="C5014" s="79">
        <v>2</v>
      </c>
      <c r="D5014" s="79">
        <v>0</v>
      </c>
      <c r="E5014" s="88"/>
    </row>
    <row r="5015" spans="1:5" x14ac:dyDescent="0.2">
      <c r="A5015" s="79" t="s">
        <v>11429</v>
      </c>
      <c r="B5015" s="79" t="s">
        <v>11430</v>
      </c>
      <c r="C5015" s="79">
        <v>1</v>
      </c>
      <c r="D5015" s="79">
        <v>0</v>
      </c>
      <c r="E5015" s="88"/>
    </row>
    <row r="5016" spans="1:5" x14ac:dyDescent="0.2">
      <c r="A5016" s="79" t="s">
        <v>11431</v>
      </c>
      <c r="B5016" s="79" t="s">
        <v>11432</v>
      </c>
      <c r="C5016" s="79">
        <v>2</v>
      </c>
      <c r="D5016" s="79">
        <v>0</v>
      </c>
      <c r="E5016" s="88"/>
    </row>
    <row r="5017" spans="1:5" x14ac:dyDescent="0.2">
      <c r="A5017" s="79" t="s">
        <v>11433</v>
      </c>
      <c r="B5017" s="79" t="s">
        <v>11434</v>
      </c>
      <c r="C5017" s="79">
        <v>0</v>
      </c>
      <c r="D5017" s="79">
        <v>0</v>
      </c>
      <c r="E5017" s="88"/>
    </row>
    <row r="5018" spans="1:5" x14ac:dyDescent="0.2">
      <c r="A5018" s="79" t="s">
        <v>11435</v>
      </c>
      <c r="B5018" s="79" t="s">
        <v>11436</v>
      </c>
      <c r="C5018" s="79">
        <v>0</v>
      </c>
      <c r="D5018" s="79">
        <v>0</v>
      </c>
      <c r="E5018" s="88"/>
    </row>
    <row r="5019" spans="1:5" x14ac:dyDescent="0.2">
      <c r="A5019" s="79" t="s">
        <v>11437</v>
      </c>
      <c r="B5019" s="79" t="s">
        <v>11438</v>
      </c>
      <c r="C5019" s="79">
        <v>1</v>
      </c>
      <c r="D5019" s="79">
        <v>0</v>
      </c>
      <c r="E5019" s="88"/>
    </row>
    <row r="5020" spans="1:5" x14ac:dyDescent="0.2">
      <c r="A5020" s="79" t="s">
        <v>11439</v>
      </c>
      <c r="B5020" s="79" t="s">
        <v>11440</v>
      </c>
      <c r="C5020" s="79">
        <v>0</v>
      </c>
      <c r="D5020" s="79">
        <v>0</v>
      </c>
      <c r="E5020" s="88"/>
    </row>
    <row r="5021" spans="1:5" x14ac:dyDescent="0.2">
      <c r="A5021" s="79" t="s">
        <v>11441</v>
      </c>
      <c r="B5021" s="79" t="s">
        <v>11442</v>
      </c>
      <c r="C5021" s="79">
        <v>2</v>
      </c>
      <c r="D5021" s="79">
        <v>0</v>
      </c>
      <c r="E5021" s="88"/>
    </row>
    <row r="5022" spans="1:5" x14ac:dyDescent="0.2">
      <c r="A5022" s="79" t="s">
        <v>11443</v>
      </c>
      <c r="B5022" s="79" t="s">
        <v>11444</v>
      </c>
      <c r="C5022" s="79">
        <v>0</v>
      </c>
      <c r="D5022" s="79">
        <v>0</v>
      </c>
      <c r="E5022" s="88"/>
    </row>
    <row r="5023" spans="1:5" x14ac:dyDescent="0.2">
      <c r="A5023" s="79" t="s">
        <v>11445</v>
      </c>
      <c r="B5023" s="79" t="s">
        <v>11446</v>
      </c>
      <c r="C5023" s="79">
        <v>5</v>
      </c>
      <c r="D5023" s="79">
        <v>0</v>
      </c>
      <c r="E5023" s="88"/>
    </row>
    <row r="5024" spans="1:5" x14ac:dyDescent="0.2">
      <c r="A5024" s="79" t="s">
        <v>11447</v>
      </c>
      <c r="B5024" s="79" t="s">
        <v>11448</v>
      </c>
      <c r="C5024" s="79">
        <v>23</v>
      </c>
      <c r="D5024" s="79">
        <v>0</v>
      </c>
      <c r="E5024" s="88"/>
    </row>
    <row r="5025" spans="1:5" x14ac:dyDescent="0.2">
      <c r="A5025" s="79" t="s">
        <v>11449</v>
      </c>
      <c r="B5025" s="79" t="s">
        <v>11450</v>
      </c>
      <c r="C5025" s="79">
        <v>7</v>
      </c>
      <c r="D5025" s="79">
        <v>0</v>
      </c>
      <c r="E5025" s="88"/>
    </row>
    <row r="5026" spans="1:5" x14ac:dyDescent="0.2">
      <c r="A5026" s="79" t="s">
        <v>11451</v>
      </c>
      <c r="B5026" s="79" t="s">
        <v>11452</v>
      </c>
      <c r="C5026" s="79">
        <v>25</v>
      </c>
      <c r="D5026" s="79">
        <v>0</v>
      </c>
      <c r="E5026" s="88"/>
    </row>
    <row r="5027" spans="1:5" x14ac:dyDescent="0.2">
      <c r="A5027" s="79" t="s">
        <v>11453</v>
      </c>
      <c r="B5027" s="79" t="s">
        <v>11454</v>
      </c>
      <c r="C5027" s="79">
        <v>5</v>
      </c>
      <c r="D5027" s="79">
        <v>0</v>
      </c>
      <c r="E5027" s="88"/>
    </row>
    <row r="5028" spans="1:5" x14ac:dyDescent="0.2">
      <c r="A5028" s="79" t="s">
        <v>11455</v>
      </c>
      <c r="B5028" s="79" t="s">
        <v>11456</v>
      </c>
      <c r="C5028" s="79">
        <v>18</v>
      </c>
      <c r="D5028" s="79">
        <v>0</v>
      </c>
      <c r="E5028" s="88"/>
    </row>
    <row r="5029" spans="1:5" x14ac:dyDescent="0.2">
      <c r="A5029" s="79" t="s">
        <v>11457</v>
      </c>
      <c r="B5029" s="79" t="s">
        <v>11458</v>
      </c>
      <c r="C5029" s="79">
        <v>1</v>
      </c>
      <c r="D5029" s="79">
        <v>0</v>
      </c>
      <c r="E5029" s="88"/>
    </row>
    <row r="5030" spans="1:5" x14ac:dyDescent="0.2">
      <c r="A5030" s="79" t="s">
        <v>11459</v>
      </c>
      <c r="B5030" s="79" t="s">
        <v>11460</v>
      </c>
      <c r="C5030" s="79">
        <v>0</v>
      </c>
      <c r="D5030" s="79">
        <v>0</v>
      </c>
      <c r="E5030" s="88"/>
    </row>
    <row r="5031" spans="1:5" x14ac:dyDescent="0.2">
      <c r="A5031" s="79" t="s">
        <v>11461</v>
      </c>
      <c r="B5031" s="79" t="s">
        <v>11462</v>
      </c>
      <c r="C5031" s="79">
        <v>11</v>
      </c>
      <c r="D5031" s="79">
        <v>0</v>
      </c>
      <c r="E5031" s="88"/>
    </row>
    <row r="5032" spans="1:5" x14ac:dyDescent="0.2">
      <c r="A5032" s="79" t="s">
        <v>11463</v>
      </c>
      <c r="B5032" s="79" t="s">
        <v>11464</v>
      </c>
      <c r="C5032" s="79">
        <v>58</v>
      </c>
      <c r="D5032" s="79">
        <v>0</v>
      </c>
      <c r="E5032" s="88"/>
    </row>
    <row r="5033" spans="1:5" x14ac:dyDescent="0.2">
      <c r="A5033" s="79" t="s">
        <v>11465</v>
      </c>
      <c r="B5033" s="79" t="s">
        <v>11466</v>
      </c>
      <c r="C5033" s="79">
        <v>4</v>
      </c>
      <c r="D5033" s="79">
        <v>0</v>
      </c>
      <c r="E5033" s="88"/>
    </row>
    <row r="5034" spans="1:5" x14ac:dyDescent="0.2">
      <c r="A5034" s="79" t="s">
        <v>11467</v>
      </c>
      <c r="B5034" s="79" t="s">
        <v>11468</v>
      </c>
      <c r="C5034" s="79">
        <v>5</v>
      </c>
      <c r="D5034" s="79">
        <v>0</v>
      </c>
      <c r="E5034" s="88"/>
    </row>
    <row r="5035" spans="1:5" x14ac:dyDescent="0.2">
      <c r="A5035" s="79" t="s">
        <v>11469</v>
      </c>
      <c r="B5035" s="79" t="s">
        <v>11470</v>
      </c>
      <c r="C5035" s="79">
        <v>6</v>
      </c>
      <c r="D5035" s="79">
        <v>0</v>
      </c>
      <c r="E5035" s="88"/>
    </row>
    <row r="5036" spans="1:5" x14ac:dyDescent="0.2">
      <c r="A5036" s="79" t="s">
        <v>11471</v>
      </c>
      <c r="B5036" s="79" t="s">
        <v>11472</v>
      </c>
      <c r="C5036" s="79">
        <v>29</v>
      </c>
      <c r="D5036" s="79">
        <v>0</v>
      </c>
      <c r="E5036" s="88"/>
    </row>
    <row r="5037" spans="1:5" x14ac:dyDescent="0.2">
      <c r="A5037" s="79" t="s">
        <v>11473</v>
      </c>
      <c r="B5037" s="79" t="s">
        <v>11474</v>
      </c>
      <c r="C5037" s="79">
        <v>3</v>
      </c>
      <c r="D5037" s="79">
        <v>0</v>
      </c>
      <c r="E5037" s="88"/>
    </row>
    <row r="5038" spans="1:5" x14ac:dyDescent="0.2">
      <c r="A5038" s="79" t="s">
        <v>11475</v>
      </c>
      <c r="B5038" s="79" t="s">
        <v>11476</v>
      </c>
      <c r="C5038" s="79">
        <v>3</v>
      </c>
      <c r="D5038" s="79">
        <v>0</v>
      </c>
      <c r="E5038" s="88"/>
    </row>
    <row r="5039" spans="1:5" x14ac:dyDescent="0.2">
      <c r="A5039" s="79" t="s">
        <v>11477</v>
      </c>
      <c r="B5039" s="79" t="s">
        <v>11478</v>
      </c>
      <c r="C5039" s="79">
        <v>17</v>
      </c>
      <c r="D5039" s="79">
        <v>0</v>
      </c>
      <c r="E5039" s="88"/>
    </row>
    <row r="5040" spans="1:5" x14ac:dyDescent="0.2">
      <c r="A5040" s="79" t="s">
        <v>11479</v>
      </c>
      <c r="B5040" s="79" t="s">
        <v>11480</v>
      </c>
      <c r="C5040" s="79">
        <v>21</v>
      </c>
      <c r="D5040" s="79">
        <v>0</v>
      </c>
      <c r="E5040" s="88"/>
    </row>
    <row r="5041" spans="1:5" x14ac:dyDescent="0.2">
      <c r="A5041" s="79" t="s">
        <v>11481</v>
      </c>
      <c r="B5041" s="79" t="s">
        <v>11482</v>
      </c>
      <c r="C5041" s="79">
        <v>5</v>
      </c>
      <c r="D5041" s="79">
        <v>0</v>
      </c>
      <c r="E5041" s="88"/>
    </row>
    <row r="5042" spans="1:5" x14ac:dyDescent="0.2">
      <c r="A5042" s="79" t="s">
        <v>11483</v>
      </c>
      <c r="B5042" s="79" t="s">
        <v>11484</v>
      </c>
      <c r="C5042" s="79">
        <v>3</v>
      </c>
      <c r="D5042" s="79">
        <v>0</v>
      </c>
      <c r="E5042" s="88"/>
    </row>
    <row r="5043" spans="1:5" x14ac:dyDescent="0.2">
      <c r="A5043" s="79" t="s">
        <v>11485</v>
      </c>
      <c r="B5043" s="79" t="s">
        <v>11486</v>
      </c>
      <c r="C5043" s="79">
        <v>6</v>
      </c>
      <c r="D5043" s="79">
        <v>0</v>
      </c>
      <c r="E5043" s="88"/>
    </row>
    <row r="5044" spans="1:5" x14ac:dyDescent="0.2">
      <c r="A5044" s="79" t="s">
        <v>11487</v>
      </c>
      <c r="B5044" s="79" t="s">
        <v>11488</v>
      </c>
      <c r="C5044" s="79">
        <v>18</v>
      </c>
      <c r="D5044" s="79">
        <v>0</v>
      </c>
      <c r="E5044" s="88"/>
    </row>
    <row r="5045" spans="1:5" x14ac:dyDescent="0.2">
      <c r="A5045" s="79" t="s">
        <v>11489</v>
      </c>
      <c r="B5045" s="79" t="s">
        <v>11490</v>
      </c>
      <c r="C5045" s="79">
        <v>4</v>
      </c>
      <c r="D5045" s="79">
        <v>0</v>
      </c>
      <c r="E5045" s="88"/>
    </row>
    <row r="5046" spans="1:5" x14ac:dyDescent="0.2">
      <c r="A5046" s="79" t="s">
        <v>11491</v>
      </c>
      <c r="B5046" s="79" t="s">
        <v>11492</v>
      </c>
      <c r="C5046" s="79">
        <v>6</v>
      </c>
      <c r="D5046" s="79">
        <v>0</v>
      </c>
      <c r="E5046" s="88"/>
    </row>
    <row r="5047" spans="1:5" x14ac:dyDescent="0.2">
      <c r="A5047" s="79" t="s">
        <v>11493</v>
      </c>
      <c r="B5047" s="79" t="s">
        <v>11494</v>
      </c>
      <c r="C5047" s="79">
        <v>21</v>
      </c>
      <c r="D5047" s="79">
        <v>0</v>
      </c>
      <c r="E5047" s="88"/>
    </row>
    <row r="5048" spans="1:5" x14ac:dyDescent="0.2">
      <c r="A5048" s="79" t="s">
        <v>11495</v>
      </c>
      <c r="B5048" s="79" t="s">
        <v>11496</v>
      </c>
      <c r="C5048" s="79">
        <v>3</v>
      </c>
      <c r="D5048" s="79">
        <v>0</v>
      </c>
      <c r="E5048" s="88"/>
    </row>
    <row r="5049" spans="1:5" x14ac:dyDescent="0.2">
      <c r="A5049" s="79" t="s">
        <v>11497</v>
      </c>
      <c r="B5049" s="79" t="s">
        <v>11498</v>
      </c>
      <c r="C5049" s="79">
        <v>63</v>
      </c>
      <c r="D5049" s="79">
        <v>0</v>
      </c>
      <c r="E5049" s="88"/>
    </row>
    <row r="5050" spans="1:5" x14ac:dyDescent="0.2">
      <c r="A5050" s="79" t="s">
        <v>11499</v>
      </c>
      <c r="B5050" s="79" t="s">
        <v>11500</v>
      </c>
      <c r="C5050" s="79">
        <v>4</v>
      </c>
      <c r="D5050" s="79">
        <v>0</v>
      </c>
      <c r="E5050" s="88"/>
    </row>
    <row r="5051" spans="1:5" x14ac:dyDescent="0.2">
      <c r="A5051" s="79" t="s">
        <v>11501</v>
      </c>
      <c r="B5051" s="79" t="s">
        <v>11502</v>
      </c>
      <c r="C5051" s="79">
        <v>63</v>
      </c>
      <c r="D5051" s="79">
        <v>0</v>
      </c>
      <c r="E5051" s="88"/>
    </row>
    <row r="5052" spans="1:5" x14ac:dyDescent="0.2">
      <c r="A5052" s="79" t="s">
        <v>11503</v>
      </c>
      <c r="B5052" s="79" t="s">
        <v>11504</v>
      </c>
      <c r="C5052" s="79">
        <v>74</v>
      </c>
      <c r="D5052" s="79">
        <v>0</v>
      </c>
      <c r="E5052" s="88"/>
    </row>
    <row r="5053" spans="1:5" x14ac:dyDescent="0.2">
      <c r="A5053" s="79" t="s">
        <v>11505</v>
      </c>
      <c r="B5053" s="79" t="s">
        <v>11506</v>
      </c>
      <c r="C5053" s="79">
        <v>34</v>
      </c>
      <c r="D5053" s="79">
        <v>0</v>
      </c>
      <c r="E5053" s="88"/>
    </row>
    <row r="5054" spans="1:5" x14ac:dyDescent="0.2">
      <c r="A5054" s="79" t="s">
        <v>11507</v>
      </c>
      <c r="B5054" s="79" t="s">
        <v>11508</v>
      </c>
      <c r="C5054" s="79">
        <v>21</v>
      </c>
      <c r="D5054" s="79">
        <v>0</v>
      </c>
      <c r="E5054" s="88"/>
    </row>
    <row r="5055" spans="1:5" x14ac:dyDescent="0.2">
      <c r="A5055" s="79" t="s">
        <v>11509</v>
      </c>
      <c r="B5055" s="79" t="s">
        <v>11510</v>
      </c>
      <c r="C5055" s="79">
        <v>17</v>
      </c>
      <c r="D5055" s="79">
        <v>0</v>
      </c>
      <c r="E5055" s="88"/>
    </row>
    <row r="5056" spans="1:5" x14ac:dyDescent="0.2">
      <c r="A5056" s="79" t="s">
        <v>11511</v>
      </c>
      <c r="B5056" s="79" t="s">
        <v>11512</v>
      </c>
      <c r="C5056" s="79">
        <v>20</v>
      </c>
      <c r="D5056" s="79">
        <v>0</v>
      </c>
      <c r="E5056" s="88"/>
    </row>
    <row r="5057" spans="1:5" x14ac:dyDescent="0.2">
      <c r="A5057" s="79" t="s">
        <v>11513</v>
      </c>
      <c r="B5057" s="79" t="s">
        <v>11514</v>
      </c>
      <c r="C5057" s="79">
        <v>4</v>
      </c>
      <c r="D5057" s="79">
        <v>0</v>
      </c>
      <c r="E5057" s="88"/>
    </row>
    <row r="5058" spans="1:5" x14ac:dyDescent="0.2">
      <c r="A5058" s="79" t="s">
        <v>11515</v>
      </c>
      <c r="B5058" s="79" t="s">
        <v>11516</v>
      </c>
      <c r="C5058" s="79">
        <v>21</v>
      </c>
      <c r="D5058" s="79">
        <v>0</v>
      </c>
      <c r="E5058" s="88"/>
    </row>
    <row r="5059" spans="1:5" x14ac:dyDescent="0.2">
      <c r="A5059" s="79" t="s">
        <v>11517</v>
      </c>
      <c r="B5059" s="79" t="s">
        <v>11518</v>
      </c>
      <c r="C5059" s="79">
        <v>0</v>
      </c>
      <c r="D5059" s="79">
        <v>0</v>
      </c>
      <c r="E5059" s="88"/>
    </row>
    <row r="5060" spans="1:5" x14ac:dyDescent="0.2">
      <c r="A5060" s="79" t="s">
        <v>11519</v>
      </c>
      <c r="B5060" s="79" t="s">
        <v>11520</v>
      </c>
      <c r="C5060" s="79">
        <v>2</v>
      </c>
      <c r="D5060" s="79">
        <v>0</v>
      </c>
      <c r="E5060" s="88"/>
    </row>
    <row r="5061" spans="1:5" x14ac:dyDescent="0.2">
      <c r="A5061" s="79" t="s">
        <v>11521</v>
      </c>
      <c r="B5061" s="79" t="s">
        <v>11522</v>
      </c>
      <c r="C5061" s="79">
        <v>1</v>
      </c>
      <c r="D5061" s="79">
        <v>0</v>
      </c>
      <c r="E5061" s="88"/>
    </row>
    <row r="5062" spans="1:5" x14ac:dyDescent="0.2">
      <c r="A5062" s="79" t="s">
        <v>11523</v>
      </c>
      <c r="B5062" s="79" t="s">
        <v>11524</v>
      </c>
      <c r="C5062" s="79">
        <v>2</v>
      </c>
      <c r="D5062" s="79">
        <v>0</v>
      </c>
      <c r="E5062" s="88"/>
    </row>
    <row r="5063" spans="1:5" x14ac:dyDescent="0.2">
      <c r="A5063" s="79" t="s">
        <v>11525</v>
      </c>
      <c r="B5063" s="79" t="s">
        <v>11526</v>
      </c>
      <c r="C5063" s="79">
        <v>1</v>
      </c>
      <c r="D5063" s="79">
        <v>0</v>
      </c>
      <c r="E5063" s="88"/>
    </row>
    <row r="5064" spans="1:5" x14ac:dyDescent="0.2">
      <c r="A5064" s="79" t="s">
        <v>11527</v>
      </c>
      <c r="B5064" s="79" t="s">
        <v>11528</v>
      </c>
      <c r="C5064" s="79">
        <v>12</v>
      </c>
      <c r="D5064" s="79">
        <v>0</v>
      </c>
      <c r="E5064" s="88"/>
    </row>
    <row r="5065" spans="1:5" x14ac:dyDescent="0.2">
      <c r="A5065" s="79" t="s">
        <v>11529</v>
      </c>
      <c r="B5065" s="79" t="s">
        <v>11530</v>
      </c>
      <c r="C5065" s="79">
        <v>1</v>
      </c>
      <c r="D5065" s="79">
        <v>0</v>
      </c>
      <c r="E5065" s="88"/>
    </row>
    <row r="5066" spans="1:5" x14ac:dyDescent="0.2">
      <c r="A5066" s="79" t="s">
        <v>11531</v>
      </c>
      <c r="B5066" s="79" t="s">
        <v>11532</v>
      </c>
      <c r="C5066" s="79">
        <v>55</v>
      </c>
      <c r="D5066" s="79">
        <v>0</v>
      </c>
      <c r="E5066" s="88"/>
    </row>
    <row r="5067" spans="1:5" x14ac:dyDescent="0.2">
      <c r="A5067" s="79" t="s">
        <v>11533</v>
      </c>
      <c r="B5067" s="79" t="s">
        <v>11534</v>
      </c>
      <c r="C5067" s="79">
        <v>53</v>
      </c>
      <c r="D5067" s="79">
        <v>0</v>
      </c>
      <c r="E5067" s="88"/>
    </row>
    <row r="5068" spans="1:5" x14ac:dyDescent="0.2">
      <c r="A5068" s="79" t="s">
        <v>11535</v>
      </c>
      <c r="B5068" s="79" t="s">
        <v>11536</v>
      </c>
      <c r="C5068" s="79">
        <v>4</v>
      </c>
      <c r="D5068" s="79">
        <v>0</v>
      </c>
      <c r="E5068" s="88"/>
    </row>
    <row r="5069" spans="1:5" x14ac:dyDescent="0.2">
      <c r="A5069" s="79" t="s">
        <v>11537</v>
      </c>
      <c r="B5069" s="79" t="s">
        <v>11538</v>
      </c>
      <c r="C5069" s="79">
        <v>4</v>
      </c>
      <c r="D5069" s="79">
        <v>0</v>
      </c>
      <c r="E5069" s="88"/>
    </row>
    <row r="5070" spans="1:5" x14ac:dyDescent="0.2">
      <c r="A5070" s="79" t="s">
        <v>11539</v>
      </c>
      <c r="B5070" s="79" t="s">
        <v>11540</v>
      </c>
      <c r="C5070" s="79">
        <v>18</v>
      </c>
      <c r="D5070" s="79">
        <v>0</v>
      </c>
      <c r="E5070" s="88"/>
    </row>
    <row r="5071" spans="1:5" x14ac:dyDescent="0.2">
      <c r="A5071" s="79" t="s">
        <v>11541</v>
      </c>
      <c r="B5071" s="79" t="s">
        <v>11542</v>
      </c>
      <c r="C5071" s="79">
        <v>31</v>
      </c>
      <c r="D5071" s="79">
        <v>0</v>
      </c>
      <c r="E5071" s="88"/>
    </row>
    <row r="5072" spans="1:5" x14ac:dyDescent="0.2">
      <c r="A5072" s="79" t="s">
        <v>11543</v>
      </c>
      <c r="B5072" s="79" t="s">
        <v>11544</v>
      </c>
      <c r="C5072" s="79">
        <v>10</v>
      </c>
      <c r="D5072" s="79">
        <v>0</v>
      </c>
      <c r="E5072" s="88"/>
    </row>
    <row r="5073" spans="1:5" x14ac:dyDescent="0.2">
      <c r="A5073" s="79" t="s">
        <v>11545</v>
      </c>
      <c r="B5073" s="79" t="s">
        <v>11546</v>
      </c>
      <c r="C5073" s="79">
        <v>20</v>
      </c>
      <c r="D5073" s="79">
        <v>0</v>
      </c>
      <c r="E5073" s="88"/>
    </row>
    <row r="5074" spans="1:5" x14ac:dyDescent="0.2">
      <c r="A5074" s="79" t="s">
        <v>11547</v>
      </c>
      <c r="B5074" s="79" t="s">
        <v>11548</v>
      </c>
      <c r="C5074" s="79">
        <v>41</v>
      </c>
      <c r="D5074" s="79">
        <v>0</v>
      </c>
      <c r="E5074" s="88"/>
    </row>
    <row r="5075" spans="1:5" x14ac:dyDescent="0.2">
      <c r="A5075" s="79" t="s">
        <v>11549</v>
      </c>
      <c r="B5075" s="79" t="s">
        <v>11550</v>
      </c>
      <c r="C5075" s="79">
        <v>39</v>
      </c>
      <c r="D5075" s="79">
        <v>0</v>
      </c>
      <c r="E5075" s="88"/>
    </row>
    <row r="5076" spans="1:5" x14ac:dyDescent="0.2">
      <c r="A5076" s="79" t="s">
        <v>11551</v>
      </c>
      <c r="B5076" s="79" t="s">
        <v>11552</v>
      </c>
      <c r="C5076" s="79">
        <v>44</v>
      </c>
      <c r="D5076" s="79">
        <v>0</v>
      </c>
      <c r="E5076" s="88"/>
    </row>
    <row r="5077" spans="1:5" x14ac:dyDescent="0.2">
      <c r="A5077" s="79" t="s">
        <v>11553</v>
      </c>
      <c r="B5077" s="79" t="s">
        <v>11554</v>
      </c>
      <c r="C5077" s="79">
        <v>43</v>
      </c>
      <c r="D5077" s="79">
        <v>0</v>
      </c>
      <c r="E5077" s="88"/>
    </row>
    <row r="5078" spans="1:5" x14ac:dyDescent="0.2">
      <c r="A5078" s="79" t="s">
        <v>11555</v>
      </c>
      <c r="B5078" s="79" t="s">
        <v>11556</v>
      </c>
      <c r="C5078" s="79">
        <v>29</v>
      </c>
      <c r="D5078" s="79">
        <v>0</v>
      </c>
      <c r="E5078" s="88"/>
    </row>
    <row r="5079" spans="1:5" x14ac:dyDescent="0.2">
      <c r="A5079" s="79" t="s">
        <v>11557</v>
      </c>
      <c r="B5079" s="79" t="s">
        <v>11558</v>
      </c>
      <c r="C5079" s="79">
        <v>44</v>
      </c>
      <c r="D5079" s="79">
        <v>0</v>
      </c>
      <c r="E5079" s="88"/>
    </row>
    <row r="5080" spans="1:5" x14ac:dyDescent="0.2">
      <c r="A5080" s="79" t="s">
        <v>11559</v>
      </c>
      <c r="B5080" s="79" t="s">
        <v>11560</v>
      </c>
      <c r="C5080" s="79">
        <v>1</v>
      </c>
      <c r="D5080" s="79">
        <v>0</v>
      </c>
      <c r="E5080" s="88"/>
    </row>
    <row r="5081" spans="1:5" x14ac:dyDescent="0.2">
      <c r="A5081" s="79" t="s">
        <v>11561</v>
      </c>
      <c r="B5081" s="79" t="s">
        <v>11562</v>
      </c>
      <c r="C5081" s="79">
        <v>1</v>
      </c>
      <c r="D5081" s="79">
        <v>0</v>
      </c>
      <c r="E5081" s="88"/>
    </row>
    <row r="5082" spans="1:5" x14ac:dyDescent="0.2">
      <c r="A5082" s="79" t="s">
        <v>11563</v>
      </c>
      <c r="B5082" s="79" t="s">
        <v>11564</v>
      </c>
      <c r="C5082" s="79">
        <v>3</v>
      </c>
      <c r="D5082" s="79">
        <v>0</v>
      </c>
      <c r="E5082" s="88"/>
    </row>
    <row r="5083" spans="1:5" x14ac:dyDescent="0.2">
      <c r="A5083" s="79" t="s">
        <v>11565</v>
      </c>
      <c r="B5083" s="79" t="s">
        <v>11566</v>
      </c>
      <c r="C5083" s="79">
        <v>1</v>
      </c>
      <c r="D5083" s="79">
        <v>0</v>
      </c>
      <c r="E5083" s="88"/>
    </row>
    <row r="5084" spans="1:5" x14ac:dyDescent="0.2">
      <c r="A5084" s="79" t="s">
        <v>11567</v>
      </c>
      <c r="B5084" s="79" t="s">
        <v>11568</v>
      </c>
      <c r="C5084" s="79">
        <v>4</v>
      </c>
      <c r="D5084" s="79">
        <v>0</v>
      </c>
      <c r="E5084" s="88"/>
    </row>
    <row r="5085" spans="1:5" x14ac:dyDescent="0.2">
      <c r="A5085" s="79" t="s">
        <v>11569</v>
      </c>
      <c r="B5085" s="79" t="s">
        <v>11570</v>
      </c>
      <c r="C5085" s="79">
        <v>1</v>
      </c>
      <c r="D5085" s="79">
        <v>0</v>
      </c>
      <c r="E5085" s="88"/>
    </row>
    <row r="5086" spans="1:5" x14ac:dyDescent="0.2">
      <c r="A5086" s="79" t="s">
        <v>11571</v>
      </c>
      <c r="B5086" s="79" t="s">
        <v>11572</v>
      </c>
      <c r="C5086" s="79">
        <v>1</v>
      </c>
      <c r="D5086" s="79">
        <v>0</v>
      </c>
      <c r="E5086" s="88"/>
    </row>
    <row r="5087" spans="1:5" x14ac:dyDescent="0.2">
      <c r="A5087" s="79" t="s">
        <v>11573</v>
      </c>
      <c r="B5087" s="79" t="s">
        <v>11574</v>
      </c>
      <c r="C5087" s="79">
        <v>1</v>
      </c>
      <c r="D5087" s="79">
        <v>0</v>
      </c>
      <c r="E5087" s="88"/>
    </row>
    <row r="5088" spans="1:5" x14ac:dyDescent="0.2">
      <c r="A5088" s="79" t="s">
        <v>11575</v>
      </c>
      <c r="B5088" s="79" t="s">
        <v>11576</v>
      </c>
      <c r="C5088" s="79">
        <v>2</v>
      </c>
      <c r="D5088" s="79">
        <v>0</v>
      </c>
      <c r="E5088" s="88"/>
    </row>
    <row r="5089" spans="1:5" x14ac:dyDescent="0.2">
      <c r="A5089" s="79" t="s">
        <v>11577</v>
      </c>
      <c r="B5089" s="79" t="s">
        <v>11578</v>
      </c>
      <c r="C5089" s="79">
        <v>0</v>
      </c>
      <c r="D5089" s="79">
        <v>0</v>
      </c>
      <c r="E5089" s="88"/>
    </row>
    <row r="5090" spans="1:5" x14ac:dyDescent="0.2">
      <c r="A5090" s="79" t="s">
        <v>11579</v>
      </c>
      <c r="B5090" s="79" t="s">
        <v>11580</v>
      </c>
      <c r="C5090" s="79">
        <v>0</v>
      </c>
      <c r="D5090" s="79">
        <v>0</v>
      </c>
      <c r="E5090" s="88"/>
    </row>
    <row r="5091" spans="1:5" x14ac:dyDescent="0.2">
      <c r="A5091" s="79" t="s">
        <v>11581</v>
      </c>
      <c r="B5091" s="79" t="s">
        <v>11582</v>
      </c>
      <c r="C5091" s="79">
        <v>1</v>
      </c>
      <c r="D5091" s="79">
        <v>0</v>
      </c>
      <c r="E5091" s="88"/>
    </row>
    <row r="5092" spans="1:5" x14ac:dyDescent="0.2">
      <c r="A5092" s="79" t="s">
        <v>11583</v>
      </c>
      <c r="B5092" s="79" t="s">
        <v>11584</v>
      </c>
      <c r="C5092" s="79">
        <v>0</v>
      </c>
      <c r="D5092" s="79">
        <v>0</v>
      </c>
      <c r="E5092" s="88"/>
    </row>
    <row r="5093" spans="1:5" x14ac:dyDescent="0.2">
      <c r="A5093" s="79" t="s">
        <v>11585</v>
      </c>
      <c r="B5093" s="79" t="s">
        <v>11586</v>
      </c>
      <c r="C5093" s="79">
        <v>3</v>
      </c>
      <c r="D5093" s="79">
        <v>0</v>
      </c>
      <c r="E5093" s="88"/>
    </row>
    <row r="5094" spans="1:5" x14ac:dyDescent="0.2">
      <c r="A5094" s="79" t="s">
        <v>11587</v>
      </c>
      <c r="B5094" s="79" t="s">
        <v>11588</v>
      </c>
      <c r="C5094" s="79">
        <v>1</v>
      </c>
      <c r="D5094" s="79">
        <v>0</v>
      </c>
      <c r="E5094" s="88"/>
    </row>
    <row r="5095" spans="1:5" x14ac:dyDescent="0.2">
      <c r="A5095" s="79" t="s">
        <v>11589</v>
      </c>
      <c r="B5095" s="79" t="s">
        <v>11590</v>
      </c>
      <c r="C5095" s="79">
        <v>1</v>
      </c>
      <c r="D5095" s="79">
        <v>0</v>
      </c>
      <c r="E5095" s="88"/>
    </row>
    <row r="5096" spans="1:5" x14ac:dyDescent="0.2">
      <c r="A5096" s="79" t="s">
        <v>11591</v>
      </c>
      <c r="B5096" s="79" t="s">
        <v>11592</v>
      </c>
      <c r="C5096" s="79">
        <v>6</v>
      </c>
      <c r="D5096" s="79">
        <v>0</v>
      </c>
      <c r="E5096" s="88"/>
    </row>
    <row r="5097" spans="1:5" x14ac:dyDescent="0.2">
      <c r="A5097" s="79" t="s">
        <v>11593</v>
      </c>
      <c r="B5097" s="79" t="s">
        <v>11594</v>
      </c>
      <c r="C5097" s="79">
        <v>1</v>
      </c>
      <c r="D5097" s="79">
        <v>0</v>
      </c>
      <c r="E5097" s="88"/>
    </row>
    <row r="5098" spans="1:5" x14ac:dyDescent="0.2">
      <c r="A5098" s="79" t="s">
        <v>11595</v>
      </c>
      <c r="B5098" s="79" t="s">
        <v>11596</v>
      </c>
      <c r="C5098" s="79">
        <v>1</v>
      </c>
      <c r="D5098" s="79">
        <v>0</v>
      </c>
      <c r="E5098" s="88"/>
    </row>
    <row r="5099" spans="1:5" x14ac:dyDescent="0.2">
      <c r="A5099" s="79" t="s">
        <v>11597</v>
      </c>
      <c r="B5099" s="79" t="s">
        <v>11598</v>
      </c>
      <c r="C5099" s="79">
        <v>2</v>
      </c>
      <c r="D5099" s="79">
        <v>0</v>
      </c>
      <c r="E5099" s="88"/>
    </row>
    <row r="5100" spans="1:5" x14ac:dyDescent="0.2">
      <c r="A5100" s="79" t="s">
        <v>11599</v>
      </c>
      <c r="B5100" s="79" t="s">
        <v>11600</v>
      </c>
      <c r="C5100" s="79">
        <v>1</v>
      </c>
      <c r="D5100" s="79">
        <v>0</v>
      </c>
      <c r="E5100" s="88"/>
    </row>
    <row r="5101" spans="1:5" x14ac:dyDescent="0.2">
      <c r="A5101" s="79" t="s">
        <v>11601</v>
      </c>
      <c r="B5101" s="79" t="s">
        <v>11602</v>
      </c>
      <c r="C5101" s="79">
        <v>3</v>
      </c>
      <c r="D5101" s="79">
        <v>0</v>
      </c>
      <c r="E5101" s="88"/>
    </row>
    <row r="5102" spans="1:5" x14ac:dyDescent="0.2">
      <c r="A5102" s="79" t="s">
        <v>11603</v>
      </c>
      <c r="B5102" s="79" t="s">
        <v>11604</v>
      </c>
      <c r="C5102" s="79">
        <v>1</v>
      </c>
      <c r="D5102" s="79">
        <v>0</v>
      </c>
      <c r="E5102" s="88"/>
    </row>
    <row r="5103" spans="1:5" x14ac:dyDescent="0.2">
      <c r="A5103" s="79" t="s">
        <v>11605</v>
      </c>
      <c r="B5103" s="79" t="s">
        <v>11606</v>
      </c>
      <c r="C5103" s="79">
        <v>1</v>
      </c>
      <c r="D5103" s="79">
        <v>0</v>
      </c>
      <c r="E5103" s="88"/>
    </row>
    <row r="5104" spans="1:5" x14ac:dyDescent="0.2">
      <c r="A5104" s="79" t="s">
        <v>11607</v>
      </c>
      <c r="B5104" s="79" t="s">
        <v>11608</v>
      </c>
      <c r="C5104" s="79">
        <v>0</v>
      </c>
      <c r="D5104" s="79">
        <v>0</v>
      </c>
      <c r="E5104" s="88"/>
    </row>
    <row r="5105" spans="1:5" x14ac:dyDescent="0.2">
      <c r="A5105" s="79" t="s">
        <v>11609</v>
      </c>
      <c r="B5105" s="79" t="s">
        <v>11610</v>
      </c>
      <c r="C5105" s="79">
        <v>1</v>
      </c>
      <c r="D5105" s="79">
        <v>0</v>
      </c>
      <c r="E5105" s="88"/>
    </row>
    <row r="5106" spans="1:5" x14ac:dyDescent="0.2">
      <c r="A5106" s="79" t="s">
        <v>11611</v>
      </c>
      <c r="B5106" s="79" t="s">
        <v>11612</v>
      </c>
      <c r="C5106" s="79">
        <v>0</v>
      </c>
      <c r="D5106" s="79">
        <v>0</v>
      </c>
      <c r="E5106" s="88"/>
    </row>
    <row r="5107" spans="1:5" x14ac:dyDescent="0.2">
      <c r="A5107" s="79" t="s">
        <v>11613</v>
      </c>
      <c r="B5107" s="79" t="s">
        <v>11614</v>
      </c>
      <c r="C5107" s="79">
        <v>2</v>
      </c>
      <c r="D5107" s="79">
        <v>0</v>
      </c>
      <c r="E5107" s="88"/>
    </row>
    <row r="5108" spans="1:5" x14ac:dyDescent="0.2">
      <c r="A5108" s="79" t="s">
        <v>11615</v>
      </c>
      <c r="B5108" s="79" t="s">
        <v>11616</v>
      </c>
      <c r="C5108" s="79">
        <v>1</v>
      </c>
      <c r="D5108" s="79">
        <v>0</v>
      </c>
      <c r="E5108" s="88"/>
    </row>
    <row r="5109" spans="1:5" x14ac:dyDescent="0.2">
      <c r="A5109" s="79" t="s">
        <v>11617</v>
      </c>
      <c r="B5109" s="79" t="s">
        <v>11618</v>
      </c>
      <c r="C5109" s="79">
        <v>96</v>
      </c>
      <c r="D5109" s="79">
        <v>0</v>
      </c>
      <c r="E5109" s="88"/>
    </row>
    <row r="5110" spans="1:5" x14ac:dyDescent="0.2">
      <c r="A5110" s="79" t="s">
        <v>11619</v>
      </c>
      <c r="B5110" s="79" t="s">
        <v>11620</v>
      </c>
      <c r="C5110" s="79">
        <v>0</v>
      </c>
      <c r="D5110" s="79">
        <v>0</v>
      </c>
      <c r="E5110" s="88"/>
    </row>
    <row r="5111" spans="1:5" x14ac:dyDescent="0.2">
      <c r="A5111" s="79" t="s">
        <v>11621</v>
      </c>
      <c r="B5111" s="79" t="s">
        <v>11622</v>
      </c>
      <c r="C5111" s="79">
        <v>104</v>
      </c>
      <c r="D5111" s="79">
        <v>0</v>
      </c>
      <c r="E5111" s="88"/>
    </row>
    <row r="5112" spans="1:5" x14ac:dyDescent="0.2">
      <c r="A5112" s="79" t="s">
        <v>11623</v>
      </c>
      <c r="B5112" s="79" t="s">
        <v>11624</v>
      </c>
      <c r="C5112" s="79">
        <v>0</v>
      </c>
      <c r="D5112" s="79">
        <v>0</v>
      </c>
      <c r="E5112" s="88"/>
    </row>
    <row r="5113" spans="1:5" x14ac:dyDescent="0.2">
      <c r="A5113" s="79" t="s">
        <v>11625</v>
      </c>
      <c r="B5113" s="79" t="s">
        <v>11626</v>
      </c>
      <c r="C5113" s="79">
        <v>3</v>
      </c>
      <c r="D5113" s="79">
        <v>0</v>
      </c>
      <c r="E5113" s="88"/>
    </row>
    <row r="5114" spans="1:5" x14ac:dyDescent="0.2">
      <c r="A5114" s="79" t="s">
        <v>11627</v>
      </c>
      <c r="B5114" s="79" t="s">
        <v>11628</v>
      </c>
      <c r="C5114" s="79">
        <v>0</v>
      </c>
      <c r="D5114" s="79">
        <v>0</v>
      </c>
      <c r="E5114" s="88"/>
    </row>
    <row r="5115" spans="1:5" x14ac:dyDescent="0.2">
      <c r="A5115" s="79" t="s">
        <v>11629</v>
      </c>
      <c r="B5115" s="79" t="s">
        <v>11630</v>
      </c>
      <c r="C5115" s="79">
        <v>0</v>
      </c>
      <c r="D5115" s="79">
        <v>0</v>
      </c>
      <c r="E5115" s="88"/>
    </row>
    <row r="5116" spans="1:5" x14ac:dyDescent="0.2">
      <c r="A5116" s="79" t="s">
        <v>11631</v>
      </c>
      <c r="B5116" s="79" t="s">
        <v>11632</v>
      </c>
      <c r="C5116" s="79">
        <v>0</v>
      </c>
      <c r="D5116" s="79">
        <v>0</v>
      </c>
      <c r="E5116" s="88"/>
    </row>
    <row r="5117" spans="1:5" x14ac:dyDescent="0.2">
      <c r="A5117" s="79" t="s">
        <v>11633</v>
      </c>
      <c r="B5117" s="79" t="s">
        <v>11634</v>
      </c>
      <c r="C5117" s="79">
        <v>0</v>
      </c>
      <c r="D5117" s="79">
        <v>0</v>
      </c>
      <c r="E5117" s="88"/>
    </row>
    <row r="5118" spans="1:5" x14ac:dyDescent="0.2">
      <c r="A5118" s="79" t="s">
        <v>11635</v>
      </c>
      <c r="B5118" s="79" t="s">
        <v>11636</v>
      </c>
      <c r="C5118" s="79">
        <v>0</v>
      </c>
      <c r="D5118" s="79">
        <v>0</v>
      </c>
      <c r="E5118" s="88"/>
    </row>
    <row r="5119" spans="1:5" x14ac:dyDescent="0.2">
      <c r="A5119" s="79" t="s">
        <v>11637</v>
      </c>
      <c r="B5119" s="79" t="s">
        <v>11638</v>
      </c>
      <c r="C5119" s="79">
        <v>7</v>
      </c>
      <c r="D5119" s="79">
        <v>0</v>
      </c>
      <c r="E5119" s="88"/>
    </row>
    <row r="5120" spans="1:5" x14ac:dyDescent="0.2">
      <c r="A5120" s="79" t="s">
        <v>11639</v>
      </c>
      <c r="B5120" s="79" t="s">
        <v>11640</v>
      </c>
      <c r="C5120" s="79">
        <v>37</v>
      </c>
      <c r="D5120" s="79">
        <v>0</v>
      </c>
      <c r="E5120" s="88"/>
    </row>
    <row r="5121" spans="1:5" x14ac:dyDescent="0.2">
      <c r="A5121" s="79" t="s">
        <v>11641</v>
      </c>
      <c r="B5121" s="79" t="s">
        <v>11642</v>
      </c>
      <c r="C5121" s="79">
        <v>0</v>
      </c>
      <c r="D5121" s="79">
        <v>0</v>
      </c>
      <c r="E5121" s="88"/>
    </row>
    <row r="5122" spans="1:5" x14ac:dyDescent="0.2">
      <c r="A5122" s="79" t="s">
        <v>11643</v>
      </c>
      <c r="B5122" s="79" t="s">
        <v>11644</v>
      </c>
      <c r="C5122" s="79">
        <v>2</v>
      </c>
      <c r="D5122" s="79">
        <v>0</v>
      </c>
      <c r="E5122" s="88"/>
    </row>
    <row r="5123" spans="1:5" x14ac:dyDescent="0.2">
      <c r="A5123" s="79" t="s">
        <v>11645</v>
      </c>
      <c r="B5123" s="79" t="s">
        <v>11644</v>
      </c>
      <c r="C5123" s="79">
        <v>2</v>
      </c>
      <c r="D5123" s="79">
        <v>0</v>
      </c>
      <c r="E5123" s="88"/>
    </row>
    <row r="5124" spans="1:5" x14ac:dyDescent="0.2">
      <c r="A5124" s="79" t="s">
        <v>11646</v>
      </c>
      <c r="B5124" s="79" t="s">
        <v>11644</v>
      </c>
      <c r="C5124" s="79">
        <v>0</v>
      </c>
      <c r="D5124" s="79">
        <v>0</v>
      </c>
      <c r="E5124" s="88"/>
    </row>
    <row r="5125" spans="1:5" x14ac:dyDescent="0.2">
      <c r="A5125" s="79" t="s">
        <v>11647</v>
      </c>
      <c r="B5125" s="79" t="s">
        <v>11648</v>
      </c>
      <c r="C5125" s="79">
        <v>32</v>
      </c>
      <c r="D5125" s="79">
        <v>0</v>
      </c>
      <c r="E5125" s="88"/>
    </row>
    <row r="5126" spans="1:5" x14ac:dyDescent="0.2">
      <c r="A5126" s="79" t="s">
        <v>11649</v>
      </c>
      <c r="B5126" s="79" t="s">
        <v>11650</v>
      </c>
      <c r="C5126" s="79">
        <v>0</v>
      </c>
      <c r="D5126" s="79">
        <v>0</v>
      </c>
      <c r="E5126" s="88"/>
    </row>
    <row r="5127" spans="1:5" x14ac:dyDescent="0.2">
      <c r="A5127" s="79" t="s">
        <v>11651</v>
      </c>
      <c r="B5127" s="79" t="s">
        <v>11652</v>
      </c>
      <c r="C5127" s="79">
        <v>0</v>
      </c>
      <c r="D5127" s="79">
        <v>0</v>
      </c>
      <c r="E5127" s="88"/>
    </row>
    <row r="5128" spans="1:5" x14ac:dyDescent="0.2">
      <c r="A5128" s="79" t="s">
        <v>11653</v>
      </c>
      <c r="B5128" s="79" t="s">
        <v>11654</v>
      </c>
      <c r="C5128" s="79">
        <v>71</v>
      </c>
      <c r="D5128" s="79">
        <v>0</v>
      </c>
      <c r="E5128" s="88"/>
    </row>
    <row r="5129" spans="1:5" x14ac:dyDescent="0.2">
      <c r="A5129" s="79" t="s">
        <v>11655</v>
      </c>
      <c r="B5129" s="79" t="s">
        <v>11656</v>
      </c>
      <c r="C5129" s="79">
        <v>2</v>
      </c>
      <c r="D5129" s="79">
        <v>0</v>
      </c>
      <c r="E5129" s="88"/>
    </row>
    <row r="5130" spans="1:5" x14ac:dyDescent="0.2">
      <c r="A5130" s="79" t="s">
        <v>11657</v>
      </c>
      <c r="B5130" s="79" t="s">
        <v>11658</v>
      </c>
      <c r="C5130" s="79">
        <v>60</v>
      </c>
      <c r="D5130" s="79">
        <v>0</v>
      </c>
      <c r="E5130" s="88"/>
    </row>
    <row r="5131" spans="1:5" x14ac:dyDescent="0.2">
      <c r="A5131" s="79" t="s">
        <v>11659</v>
      </c>
      <c r="B5131" s="79" t="s">
        <v>11660</v>
      </c>
      <c r="C5131" s="79">
        <v>0</v>
      </c>
      <c r="D5131" s="79">
        <v>0</v>
      </c>
      <c r="E5131" s="88"/>
    </row>
    <row r="5132" spans="1:5" x14ac:dyDescent="0.2">
      <c r="A5132" s="79" t="s">
        <v>11661</v>
      </c>
      <c r="B5132" s="79" t="s">
        <v>11662</v>
      </c>
      <c r="C5132" s="79">
        <v>0</v>
      </c>
      <c r="D5132" s="79">
        <v>0</v>
      </c>
      <c r="E5132" s="88"/>
    </row>
    <row r="5133" spans="1:5" x14ac:dyDescent="0.2">
      <c r="A5133" s="79" t="s">
        <v>11663</v>
      </c>
      <c r="B5133" s="79" t="s">
        <v>11664</v>
      </c>
      <c r="C5133" s="79">
        <v>2</v>
      </c>
      <c r="D5133" s="79">
        <v>0</v>
      </c>
      <c r="E5133" s="88"/>
    </row>
    <row r="5134" spans="1:5" x14ac:dyDescent="0.2">
      <c r="A5134" s="79" t="s">
        <v>11665</v>
      </c>
      <c r="B5134" s="79" t="s">
        <v>11666</v>
      </c>
      <c r="C5134" s="79">
        <v>0</v>
      </c>
      <c r="D5134" s="79">
        <v>0</v>
      </c>
      <c r="E5134" s="88"/>
    </row>
    <row r="5135" spans="1:5" x14ac:dyDescent="0.2">
      <c r="A5135" s="79" t="s">
        <v>11667</v>
      </c>
      <c r="B5135" s="79" t="s">
        <v>11668</v>
      </c>
      <c r="C5135" s="79">
        <v>2</v>
      </c>
      <c r="D5135" s="79">
        <v>0</v>
      </c>
      <c r="E5135" s="88"/>
    </row>
    <row r="5136" spans="1:5" x14ac:dyDescent="0.2">
      <c r="A5136" s="79" t="s">
        <v>11669</v>
      </c>
      <c r="B5136" s="79" t="s">
        <v>11670</v>
      </c>
      <c r="C5136" s="79">
        <v>0</v>
      </c>
      <c r="D5136" s="79">
        <v>0</v>
      </c>
      <c r="E5136" s="88"/>
    </row>
    <row r="5137" spans="1:5" x14ac:dyDescent="0.2">
      <c r="A5137" s="79" t="s">
        <v>11671</v>
      </c>
      <c r="B5137" s="79" t="s">
        <v>11672</v>
      </c>
      <c r="C5137" s="79">
        <v>1</v>
      </c>
      <c r="D5137" s="79">
        <v>0</v>
      </c>
      <c r="E5137" s="88"/>
    </row>
    <row r="5138" spans="1:5" x14ac:dyDescent="0.2">
      <c r="A5138" s="79" t="s">
        <v>11673</v>
      </c>
      <c r="B5138" s="79" t="s">
        <v>11674</v>
      </c>
      <c r="C5138" s="79">
        <v>0</v>
      </c>
      <c r="D5138" s="79">
        <v>0</v>
      </c>
      <c r="E5138" s="88"/>
    </row>
    <row r="5139" spans="1:5" x14ac:dyDescent="0.2">
      <c r="A5139" s="79" t="s">
        <v>11675</v>
      </c>
      <c r="B5139" s="79" t="s">
        <v>11676</v>
      </c>
      <c r="C5139" s="79">
        <v>0</v>
      </c>
      <c r="D5139" s="79">
        <v>0</v>
      </c>
      <c r="E5139" s="88"/>
    </row>
    <row r="5140" spans="1:5" x14ac:dyDescent="0.2">
      <c r="A5140" s="79" t="s">
        <v>11677</v>
      </c>
      <c r="B5140" s="79" t="s">
        <v>11678</v>
      </c>
      <c r="C5140" s="79">
        <v>0</v>
      </c>
      <c r="D5140" s="79">
        <v>0</v>
      </c>
      <c r="E5140" s="88"/>
    </row>
    <row r="5141" spans="1:5" x14ac:dyDescent="0.2">
      <c r="A5141" s="79" t="s">
        <v>11679</v>
      </c>
      <c r="B5141" s="79" t="s">
        <v>11680</v>
      </c>
      <c r="C5141" s="79">
        <v>35</v>
      </c>
      <c r="D5141" s="79">
        <v>0</v>
      </c>
      <c r="E5141" s="88"/>
    </row>
    <row r="5142" spans="1:5" x14ac:dyDescent="0.2">
      <c r="A5142" s="79" t="s">
        <v>11681</v>
      </c>
      <c r="B5142" s="79" t="s">
        <v>11682</v>
      </c>
      <c r="C5142" s="79">
        <v>5</v>
      </c>
      <c r="D5142" s="79">
        <v>0</v>
      </c>
      <c r="E5142" s="88"/>
    </row>
    <row r="5143" spans="1:5" x14ac:dyDescent="0.2">
      <c r="A5143" s="79" t="s">
        <v>11683</v>
      </c>
      <c r="B5143" s="79" t="s">
        <v>11682</v>
      </c>
      <c r="C5143" s="79">
        <v>2</v>
      </c>
      <c r="D5143" s="79">
        <v>0</v>
      </c>
      <c r="E5143" s="88"/>
    </row>
    <row r="5144" spans="1:5" x14ac:dyDescent="0.2">
      <c r="A5144" s="79" t="s">
        <v>11684</v>
      </c>
      <c r="B5144" s="79" t="s">
        <v>11685</v>
      </c>
      <c r="C5144" s="79">
        <v>0</v>
      </c>
      <c r="D5144" s="79">
        <v>0</v>
      </c>
      <c r="E5144" s="88"/>
    </row>
    <row r="5145" spans="1:5" x14ac:dyDescent="0.2">
      <c r="A5145" s="79" t="s">
        <v>11686</v>
      </c>
      <c r="B5145" s="79" t="s">
        <v>11687</v>
      </c>
      <c r="C5145" s="79">
        <v>38</v>
      </c>
      <c r="D5145" s="79">
        <v>0</v>
      </c>
      <c r="E5145" s="88"/>
    </row>
    <row r="5146" spans="1:5" x14ac:dyDescent="0.2">
      <c r="A5146" s="79" t="s">
        <v>11688</v>
      </c>
      <c r="B5146" s="79" t="s">
        <v>11689</v>
      </c>
      <c r="C5146" s="79">
        <v>1</v>
      </c>
      <c r="D5146" s="79">
        <v>0</v>
      </c>
      <c r="E5146" s="88"/>
    </row>
    <row r="5147" spans="1:5" x14ac:dyDescent="0.2">
      <c r="A5147" s="79" t="s">
        <v>11690</v>
      </c>
      <c r="B5147" s="79" t="s">
        <v>11691</v>
      </c>
      <c r="C5147" s="79">
        <v>3</v>
      </c>
      <c r="D5147" s="79">
        <v>0</v>
      </c>
      <c r="E5147" s="88"/>
    </row>
    <row r="5148" spans="1:5" x14ac:dyDescent="0.2">
      <c r="A5148" s="79" t="s">
        <v>11692</v>
      </c>
      <c r="B5148" s="79" t="s">
        <v>11693</v>
      </c>
      <c r="C5148" s="79">
        <v>2</v>
      </c>
      <c r="D5148" s="79">
        <v>0</v>
      </c>
      <c r="E5148" s="88"/>
    </row>
    <row r="5149" spans="1:5" x14ac:dyDescent="0.2">
      <c r="A5149" s="79" t="s">
        <v>11694</v>
      </c>
      <c r="B5149" s="79" t="s">
        <v>11695</v>
      </c>
      <c r="C5149" s="79">
        <v>3</v>
      </c>
      <c r="D5149" s="79">
        <v>0</v>
      </c>
      <c r="E5149" s="88"/>
    </row>
    <row r="5150" spans="1:5" x14ac:dyDescent="0.2">
      <c r="A5150" s="79" t="s">
        <v>11696</v>
      </c>
      <c r="B5150" s="79" t="s">
        <v>11697</v>
      </c>
      <c r="C5150" s="79">
        <v>2</v>
      </c>
      <c r="D5150" s="79">
        <v>0</v>
      </c>
      <c r="E5150" s="88"/>
    </row>
    <row r="5151" spans="1:5" x14ac:dyDescent="0.2">
      <c r="A5151" s="79" t="s">
        <v>11698</v>
      </c>
      <c r="B5151" s="79" t="s">
        <v>11697</v>
      </c>
      <c r="C5151" s="79">
        <v>1</v>
      </c>
      <c r="D5151" s="79">
        <v>0</v>
      </c>
      <c r="E5151" s="88"/>
    </row>
    <row r="5152" spans="1:5" x14ac:dyDescent="0.2">
      <c r="A5152" s="79" t="s">
        <v>11699</v>
      </c>
      <c r="B5152" s="79" t="s">
        <v>11700</v>
      </c>
      <c r="C5152" s="79">
        <v>10</v>
      </c>
      <c r="D5152" s="79">
        <v>0</v>
      </c>
      <c r="E5152" s="88"/>
    </row>
    <row r="5153" spans="1:5" x14ac:dyDescent="0.2">
      <c r="A5153" s="79" t="s">
        <v>11701</v>
      </c>
      <c r="B5153" s="79" t="s">
        <v>11702</v>
      </c>
      <c r="C5153" s="79">
        <v>6</v>
      </c>
      <c r="D5153" s="79">
        <v>0</v>
      </c>
      <c r="E5153" s="88"/>
    </row>
    <row r="5154" spans="1:5" x14ac:dyDescent="0.2">
      <c r="A5154" s="79" t="s">
        <v>11703</v>
      </c>
      <c r="B5154" s="79" t="s">
        <v>11704</v>
      </c>
      <c r="C5154" s="79">
        <v>18</v>
      </c>
      <c r="D5154" s="79">
        <v>0</v>
      </c>
      <c r="E5154" s="88"/>
    </row>
    <row r="5155" spans="1:5" x14ac:dyDescent="0.2">
      <c r="A5155" s="79" t="s">
        <v>11705</v>
      </c>
      <c r="B5155" s="79" t="s">
        <v>11706</v>
      </c>
      <c r="C5155" s="79">
        <v>32</v>
      </c>
      <c r="D5155" s="79">
        <v>0</v>
      </c>
      <c r="E5155" s="88"/>
    </row>
    <row r="5156" spans="1:5" x14ac:dyDescent="0.2">
      <c r="A5156" s="79" t="s">
        <v>11707</v>
      </c>
      <c r="B5156" s="79" t="s">
        <v>11708</v>
      </c>
      <c r="C5156" s="79">
        <v>5</v>
      </c>
      <c r="D5156" s="79">
        <v>0</v>
      </c>
      <c r="E5156" s="88"/>
    </row>
    <row r="5157" spans="1:5" x14ac:dyDescent="0.2">
      <c r="A5157" s="79" t="s">
        <v>11709</v>
      </c>
      <c r="B5157" s="79" t="s">
        <v>11710</v>
      </c>
      <c r="C5157" s="79">
        <v>6</v>
      </c>
      <c r="D5157" s="79">
        <v>0</v>
      </c>
      <c r="E5157" s="88"/>
    </row>
    <row r="5158" spans="1:5" x14ac:dyDescent="0.2">
      <c r="A5158" s="79" t="s">
        <v>11711</v>
      </c>
      <c r="B5158" s="79" t="s">
        <v>11712</v>
      </c>
      <c r="C5158" s="79">
        <v>3</v>
      </c>
      <c r="D5158" s="79">
        <v>0</v>
      </c>
      <c r="E5158" s="88"/>
    </row>
    <row r="5159" spans="1:5" x14ac:dyDescent="0.2">
      <c r="A5159" s="79" t="s">
        <v>11713</v>
      </c>
      <c r="B5159" s="79" t="s">
        <v>11714</v>
      </c>
      <c r="C5159" s="79">
        <v>11</v>
      </c>
      <c r="D5159" s="79">
        <v>0</v>
      </c>
      <c r="E5159" s="88"/>
    </row>
    <row r="5160" spans="1:5" x14ac:dyDescent="0.2">
      <c r="A5160" s="79" t="s">
        <v>11715</v>
      </c>
      <c r="B5160" s="79" t="s">
        <v>11716</v>
      </c>
      <c r="C5160" s="79">
        <v>135</v>
      </c>
      <c r="D5160" s="79">
        <v>0</v>
      </c>
      <c r="E5160" s="88"/>
    </row>
    <row r="5161" spans="1:5" x14ac:dyDescent="0.2">
      <c r="A5161" s="79" t="s">
        <v>11717</v>
      </c>
      <c r="B5161" s="79" t="s">
        <v>11718</v>
      </c>
      <c r="C5161" s="79">
        <v>0</v>
      </c>
      <c r="D5161" s="79">
        <v>0</v>
      </c>
      <c r="E5161" s="88"/>
    </row>
    <row r="5162" spans="1:5" x14ac:dyDescent="0.2">
      <c r="A5162" s="79" t="s">
        <v>11719</v>
      </c>
      <c r="B5162" s="79" t="s">
        <v>11720</v>
      </c>
      <c r="C5162" s="79">
        <v>4</v>
      </c>
      <c r="D5162" s="79">
        <v>0</v>
      </c>
      <c r="E5162" s="88"/>
    </row>
    <row r="5163" spans="1:5" x14ac:dyDescent="0.2">
      <c r="A5163" s="79" t="s">
        <v>11721</v>
      </c>
      <c r="B5163" s="79" t="s">
        <v>11722</v>
      </c>
      <c r="C5163" s="79">
        <v>19</v>
      </c>
      <c r="D5163" s="79">
        <v>0</v>
      </c>
      <c r="E5163" s="88"/>
    </row>
    <row r="5164" spans="1:5" x14ac:dyDescent="0.2">
      <c r="A5164" s="79" t="s">
        <v>11723</v>
      </c>
      <c r="B5164" s="79" t="s">
        <v>11724</v>
      </c>
      <c r="C5164" s="79">
        <v>123</v>
      </c>
      <c r="D5164" s="79">
        <v>0</v>
      </c>
      <c r="E5164" s="88"/>
    </row>
    <row r="5165" spans="1:5" x14ac:dyDescent="0.2">
      <c r="A5165" s="79" t="s">
        <v>11725</v>
      </c>
      <c r="B5165" s="79" t="s">
        <v>11726</v>
      </c>
      <c r="C5165" s="79">
        <v>9</v>
      </c>
      <c r="D5165" s="79">
        <v>0</v>
      </c>
      <c r="E5165" s="88"/>
    </row>
    <row r="5166" spans="1:5" x14ac:dyDescent="0.2">
      <c r="A5166" s="79" t="s">
        <v>11727</v>
      </c>
      <c r="B5166" s="79" t="s">
        <v>11728</v>
      </c>
      <c r="C5166" s="79">
        <v>7</v>
      </c>
      <c r="D5166" s="79">
        <v>0</v>
      </c>
      <c r="E5166" s="88"/>
    </row>
    <row r="5167" spans="1:5" x14ac:dyDescent="0.2">
      <c r="A5167" s="79" t="s">
        <v>11729</v>
      </c>
      <c r="B5167" s="79" t="s">
        <v>11730</v>
      </c>
      <c r="C5167" s="79">
        <v>5</v>
      </c>
      <c r="D5167" s="79">
        <v>0</v>
      </c>
      <c r="E5167" s="88"/>
    </row>
    <row r="5168" spans="1:5" x14ac:dyDescent="0.2">
      <c r="A5168" s="79" t="s">
        <v>11731</v>
      </c>
      <c r="B5168" s="79" t="s">
        <v>11732</v>
      </c>
      <c r="C5168" s="79">
        <v>1</v>
      </c>
      <c r="D5168" s="79">
        <v>0</v>
      </c>
      <c r="E5168" s="88"/>
    </row>
    <row r="5169" spans="1:5" x14ac:dyDescent="0.2">
      <c r="A5169" s="79" t="s">
        <v>11733</v>
      </c>
      <c r="B5169" s="79" t="s">
        <v>11734</v>
      </c>
      <c r="C5169" s="79">
        <v>3</v>
      </c>
      <c r="D5169" s="79">
        <v>0</v>
      </c>
      <c r="E5169" s="88"/>
    </row>
    <row r="5170" spans="1:5" x14ac:dyDescent="0.2">
      <c r="A5170" s="79" t="s">
        <v>11735</v>
      </c>
      <c r="B5170" s="79" t="s">
        <v>11736</v>
      </c>
      <c r="C5170" s="79">
        <v>0</v>
      </c>
      <c r="D5170" s="79">
        <v>0</v>
      </c>
      <c r="E5170" s="88"/>
    </row>
    <row r="5171" spans="1:5" x14ac:dyDescent="0.2">
      <c r="A5171" s="79" t="s">
        <v>11737</v>
      </c>
      <c r="B5171" s="79" t="s">
        <v>11738</v>
      </c>
      <c r="C5171" s="79">
        <v>45</v>
      </c>
      <c r="D5171" s="79">
        <v>0</v>
      </c>
      <c r="E5171" s="88"/>
    </row>
    <row r="5172" spans="1:5" x14ac:dyDescent="0.2">
      <c r="A5172" s="79" t="s">
        <v>11739</v>
      </c>
      <c r="B5172" s="79" t="s">
        <v>11740</v>
      </c>
      <c r="C5172" s="79">
        <v>0</v>
      </c>
      <c r="D5172" s="79">
        <v>0</v>
      </c>
      <c r="E5172" s="88"/>
    </row>
    <row r="5173" spans="1:5" x14ac:dyDescent="0.2">
      <c r="A5173" s="79" t="s">
        <v>11741</v>
      </c>
      <c r="B5173" s="79" t="s">
        <v>11742</v>
      </c>
      <c r="C5173" s="79">
        <v>0</v>
      </c>
      <c r="D5173" s="79">
        <v>0</v>
      </c>
      <c r="E5173" s="88"/>
    </row>
    <row r="5174" spans="1:5" x14ac:dyDescent="0.2">
      <c r="A5174" s="79" t="s">
        <v>11743</v>
      </c>
      <c r="B5174" s="79" t="s">
        <v>11744</v>
      </c>
      <c r="C5174" s="79">
        <v>0</v>
      </c>
      <c r="D5174" s="79">
        <v>0</v>
      </c>
      <c r="E5174" s="88"/>
    </row>
    <row r="5175" spans="1:5" x14ac:dyDescent="0.2">
      <c r="A5175" s="79" t="s">
        <v>11745</v>
      </c>
      <c r="B5175" s="79" t="s">
        <v>11746</v>
      </c>
      <c r="C5175" s="79">
        <v>221</v>
      </c>
      <c r="D5175" s="79">
        <v>0</v>
      </c>
      <c r="E5175" s="88"/>
    </row>
    <row r="5176" spans="1:5" x14ac:dyDescent="0.2">
      <c r="A5176" s="79" t="s">
        <v>11747</v>
      </c>
      <c r="B5176" s="79" t="s">
        <v>11748</v>
      </c>
      <c r="C5176" s="79">
        <v>0</v>
      </c>
      <c r="D5176" s="79">
        <v>0</v>
      </c>
      <c r="E5176" s="88"/>
    </row>
    <row r="5177" spans="1:5" x14ac:dyDescent="0.2">
      <c r="A5177" s="79" t="s">
        <v>11749</v>
      </c>
      <c r="B5177" s="79" t="s">
        <v>11750</v>
      </c>
      <c r="C5177" s="79">
        <v>0</v>
      </c>
      <c r="D5177" s="79">
        <v>0</v>
      </c>
      <c r="E5177" s="88"/>
    </row>
    <row r="5178" spans="1:5" x14ac:dyDescent="0.2">
      <c r="A5178" s="79" t="s">
        <v>11751</v>
      </c>
      <c r="B5178" s="79" t="s">
        <v>11752</v>
      </c>
      <c r="C5178" s="79">
        <v>0</v>
      </c>
      <c r="D5178" s="79">
        <v>0</v>
      </c>
      <c r="E5178" s="88"/>
    </row>
    <row r="5179" spans="1:5" x14ac:dyDescent="0.2">
      <c r="A5179" s="79" t="s">
        <v>11753</v>
      </c>
      <c r="B5179" s="79" t="s">
        <v>11754</v>
      </c>
      <c r="C5179" s="79">
        <v>0</v>
      </c>
      <c r="D5179" s="79">
        <v>0</v>
      </c>
      <c r="E5179" s="88"/>
    </row>
    <row r="5180" spans="1:5" x14ac:dyDescent="0.2">
      <c r="A5180" s="79" t="s">
        <v>11755</v>
      </c>
      <c r="B5180" s="79" t="s">
        <v>11756</v>
      </c>
      <c r="C5180" s="79">
        <v>0</v>
      </c>
      <c r="D5180" s="79">
        <v>0</v>
      </c>
      <c r="E5180" s="88"/>
    </row>
    <row r="5181" spans="1:5" x14ac:dyDescent="0.2">
      <c r="A5181" s="79" t="s">
        <v>11757</v>
      </c>
      <c r="B5181" s="79" t="s">
        <v>11758</v>
      </c>
      <c r="C5181" s="79">
        <v>0</v>
      </c>
      <c r="D5181" s="79">
        <v>0</v>
      </c>
      <c r="E5181" s="88"/>
    </row>
    <row r="5182" spans="1:5" x14ac:dyDescent="0.2">
      <c r="A5182" s="79" t="s">
        <v>11759</v>
      </c>
      <c r="B5182" s="79" t="s">
        <v>11760</v>
      </c>
      <c r="C5182" s="79">
        <v>0</v>
      </c>
      <c r="D5182" s="79">
        <v>0</v>
      </c>
      <c r="E5182" s="88"/>
    </row>
    <row r="5183" spans="1:5" x14ac:dyDescent="0.2">
      <c r="A5183" s="79" t="s">
        <v>11761</v>
      </c>
      <c r="B5183" s="79" t="s">
        <v>11762</v>
      </c>
      <c r="C5183" s="79">
        <v>0</v>
      </c>
      <c r="D5183" s="79">
        <v>0</v>
      </c>
      <c r="E5183" s="88"/>
    </row>
    <row r="5184" spans="1:5" x14ac:dyDescent="0.2">
      <c r="A5184" s="79" t="s">
        <v>11763</v>
      </c>
      <c r="B5184" s="79" t="s">
        <v>11764</v>
      </c>
      <c r="C5184" s="79">
        <v>0</v>
      </c>
      <c r="D5184" s="79">
        <v>0</v>
      </c>
      <c r="E5184" s="88"/>
    </row>
    <row r="5185" spans="1:5" x14ac:dyDescent="0.2">
      <c r="A5185" s="79" t="s">
        <v>11765</v>
      </c>
      <c r="B5185" s="79" t="s">
        <v>11766</v>
      </c>
      <c r="C5185" s="79">
        <v>70</v>
      </c>
      <c r="D5185" s="79">
        <v>0</v>
      </c>
      <c r="E5185" s="88"/>
    </row>
    <row r="5186" spans="1:5" x14ac:dyDescent="0.2">
      <c r="A5186" s="79" t="s">
        <v>11767</v>
      </c>
      <c r="B5186" s="79" t="s">
        <v>11768</v>
      </c>
      <c r="C5186" s="79">
        <v>3</v>
      </c>
      <c r="D5186" s="79">
        <v>0</v>
      </c>
      <c r="E5186" s="88"/>
    </row>
    <row r="5187" spans="1:5" x14ac:dyDescent="0.2">
      <c r="A5187" s="79" t="s">
        <v>11769</v>
      </c>
      <c r="B5187" s="79" t="s">
        <v>11770</v>
      </c>
      <c r="C5187" s="79">
        <v>16</v>
      </c>
      <c r="D5187" s="79">
        <v>0</v>
      </c>
      <c r="E5187" s="88"/>
    </row>
    <row r="5188" spans="1:5" x14ac:dyDescent="0.2">
      <c r="A5188" s="79" t="s">
        <v>11771</v>
      </c>
      <c r="B5188" s="79" t="s">
        <v>11772</v>
      </c>
      <c r="C5188" s="79">
        <v>12</v>
      </c>
      <c r="D5188" s="79">
        <v>0</v>
      </c>
      <c r="E5188" s="88"/>
    </row>
    <row r="5189" spans="1:5" x14ac:dyDescent="0.2">
      <c r="A5189" s="79" t="s">
        <v>11773</v>
      </c>
      <c r="B5189" s="79" t="s">
        <v>11774</v>
      </c>
      <c r="C5189" s="79">
        <v>11</v>
      </c>
      <c r="D5189" s="79">
        <v>0</v>
      </c>
      <c r="E5189" s="88"/>
    </row>
    <row r="5190" spans="1:5" x14ac:dyDescent="0.2">
      <c r="A5190" s="79" t="s">
        <v>11775</v>
      </c>
      <c r="B5190" s="79" t="s">
        <v>11776</v>
      </c>
      <c r="C5190" s="79">
        <v>10</v>
      </c>
      <c r="D5190" s="79">
        <v>0</v>
      </c>
      <c r="E5190" s="88"/>
    </row>
    <row r="5191" spans="1:5" x14ac:dyDescent="0.2">
      <c r="A5191" s="79" t="s">
        <v>11777</v>
      </c>
      <c r="B5191" s="79" t="s">
        <v>11778</v>
      </c>
      <c r="C5191" s="79">
        <v>1</v>
      </c>
      <c r="D5191" s="79">
        <v>0</v>
      </c>
      <c r="E5191" s="88"/>
    </row>
    <row r="5192" spans="1:5" x14ac:dyDescent="0.2">
      <c r="A5192" s="79" t="s">
        <v>11779</v>
      </c>
      <c r="B5192" s="79" t="s">
        <v>11780</v>
      </c>
      <c r="C5192" s="79">
        <v>8</v>
      </c>
      <c r="D5192" s="79">
        <v>0</v>
      </c>
      <c r="E5192" s="88"/>
    </row>
    <row r="5193" spans="1:5" x14ac:dyDescent="0.2">
      <c r="A5193" s="79" t="s">
        <v>11781</v>
      </c>
      <c r="B5193" s="79" t="s">
        <v>11782</v>
      </c>
      <c r="C5193" s="79">
        <v>1</v>
      </c>
      <c r="D5193" s="79">
        <v>0</v>
      </c>
      <c r="E5193" s="88"/>
    </row>
    <row r="5194" spans="1:5" x14ac:dyDescent="0.2">
      <c r="A5194" s="79" t="s">
        <v>11783</v>
      </c>
      <c r="B5194" s="79" t="s">
        <v>11784</v>
      </c>
      <c r="C5194" s="79">
        <v>2</v>
      </c>
      <c r="D5194" s="79">
        <v>0</v>
      </c>
      <c r="E5194" s="88"/>
    </row>
    <row r="5195" spans="1:5" x14ac:dyDescent="0.2">
      <c r="A5195" s="79" t="s">
        <v>11785</v>
      </c>
      <c r="B5195" s="79" t="s">
        <v>11786</v>
      </c>
      <c r="C5195" s="79">
        <v>0</v>
      </c>
      <c r="D5195" s="79">
        <v>0</v>
      </c>
      <c r="E5195" s="88"/>
    </row>
    <row r="5196" spans="1:5" x14ac:dyDescent="0.2">
      <c r="A5196" s="79" t="s">
        <v>11787</v>
      </c>
      <c r="B5196" s="79" t="s">
        <v>11788</v>
      </c>
      <c r="C5196" s="79">
        <v>1</v>
      </c>
      <c r="D5196" s="79">
        <v>0</v>
      </c>
      <c r="E5196" s="88"/>
    </row>
    <row r="5197" spans="1:5" x14ac:dyDescent="0.2">
      <c r="A5197" s="79" t="s">
        <v>11789</v>
      </c>
      <c r="B5197" s="79" t="s">
        <v>11790</v>
      </c>
      <c r="C5197" s="79">
        <v>3</v>
      </c>
      <c r="D5197" s="79">
        <v>0</v>
      </c>
      <c r="E5197" s="88"/>
    </row>
    <row r="5198" spans="1:5" x14ac:dyDescent="0.2">
      <c r="A5198" s="79" t="s">
        <v>11791</v>
      </c>
      <c r="B5198" s="79" t="s">
        <v>11792</v>
      </c>
      <c r="C5198" s="79">
        <v>35</v>
      </c>
      <c r="D5198" s="79">
        <v>0</v>
      </c>
      <c r="E5198" s="88"/>
    </row>
    <row r="5199" spans="1:5" x14ac:dyDescent="0.2">
      <c r="A5199" s="79" t="s">
        <v>11793</v>
      </c>
      <c r="B5199" s="79" t="s">
        <v>11794</v>
      </c>
      <c r="C5199" s="79">
        <v>0</v>
      </c>
      <c r="D5199" s="79">
        <v>0</v>
      </c>
      <c r="E5199" s="88"/>
    </row>
    <row r="5200" spans="1:5" x14ac:dyDescent="0.2">
      <c r="A5200" s="79" t="s">
        <v>11795</v>
      </c>
      <c r="B5200" s="79" t="s">
        <v>11796</v>
      </c>
      <c r="C5200" s="79">
        <v>15</v>
      </c>
      <c r="D5200" s="79">
        <v>0</v>
      </c>
      <c r="E5200" s="88"/>
    </row>
    <row r="5201" spans="1:5" x14ac:dyDescent="0.2">
      <c r="A5201" s="79" t="s">
        <v>11797</v>
      </c>
      <c r="B5201" s="79" t="s">
        <v>11798</v>
      </c>
      <c r="C5201" s="79">
        <v>4</v>
      </c>
      <c r="D5201" s="79">
        <v>0</v>
      </c>
      <c r="E5201" s="88"/>
    </row>
    <row r="5202" spans="1:5" x14ac:dyDescent="0.2">
      <c r="A5202" s="79" t="s">
        <v>11799</v>
      </c>
      <c r="B5202" s="79" t="s">
        <v>11800</v>
      </c>
      <c r="C5202" s="79">
        <v>4</v>
      </c>
      <c r="D5202" s="79">
        <v>0</v>
      </c>
      <c r="E5202" s="88"/>
    </row>
    <row r="5203" spans="1:5" x14ac:dyDescent="0.2">
      <c r="A5203" s="79" t="s">
        <v>11801</v>
      </c>
      <c r="B5203" s="79" t="s">
        <v>11802</v>
      </c>
      <c r="C5203" s="79">
        <v>1</v>
      </c>
      <c r="D5203" s="79">
        <v>0</v>
      </c>
      <c r="E5203" s="88"/>
    </row>
    <row r="5204" spans="1:5" x14ac:dyDescent="0.2">
      <c r="A5204" s="79" t="s">
        <v>11803</v>
      </c>
      <c r="B5204" s="79" t="s">
        <v>11804</v>
      </c>
      <c r="C5204" s="79">
        <v>10</v>
      </c>
      <c r="D5204" s="79">
        <v>0</v>
      </c>
      <c r="E5204" s="88"/>
    </row>
    <row r="5205" spans="1:5" x14ac:dyDescent="0.2">
      <c r="A5205" s="79" t="s">
        <v>11805</v>
      </c>
      <c r="B5205" s="79" t="s">
        <v>11806</v>
      </c>
      <c r="C5205" s="79">
        <v>0</v>
      </c>
      <c r="D5205" s="79">
        <v>0</v>
      </c>
      <c r="E5205" s="88"/>
    </row>
    <row r="5206" spans="1:5" x14ac:dyDescent="0.2">
      <c r="A5206" s="79" t="s">
        <v>11807</v>
      </c>
      <c r="B5206" s="79" t="s">
        <v>11808</v>
      </c>
      <c r="C5206" s="79">
        <v>1</v>
      </c>
      <c r="D5206" s="79">
        <v>0</v>
      </c>
      <c r="E5206" s="88"/>
    </row>
    <row r="5207" spans="1:5" x14ac:dyDescent="0.2">
      <c r="A5207" s="79" t="s">
        <v>11809</v>
      </c>
      <c r="B5207" s="79" t="s">
        <v>11810</v>
      </c>
      <c r="C5207" s="79">
        <v>141</v>
      </c>
      <c r="D5207" s="79">
        <v>0</v>
      </c>
      <c r="E5207" s="88"/>
    </row>
    <row r="5208" spans="1:5" x14ac:dyDescent="0.2">
      <c r="A5208" s="79" t="s">
        <v>11811</v>
      </c>
      <c r="B5208" s="79" t="s">
        <v>11812</v>
      </c>
      <c r="C5208" s="79">
        <v>10</v>
      </c>
      <c r="D5208" s="79">
        <v>0</v>
      </c>
      <c r="E5208" s="88"/>
    </row>
    <row r="5209" spans="1:5" x14ac:dyDescent="0.2">
      <c r="A5209" s="79" t="s">
        <v>11813</v>
      </c>
      <c r="B5209" s="79" t="s">
        <v>11814</v>
      </c>
      <c r="C5209" s="79">
        <v>15</v>
      </c>
      <c r="D5209" s="79">
        <v>0</v>
      </c>
      <c r="E5209" s="88"/>
    </row>
    <row r="5210" spans="1:5" x14ac:dyDescent="0.2">
      <c r="A5210" s="79" t="s">
        <v>11815</v>
      </c>
      <c r="B5210" s="79" t="s">
        <v>11816</v>
      </c>
      <c r="C5210" s="79">
        <v>14</v>
      </c>
      <c r="D5210" s="79">
        <v>0</v>
      </c>
      <c r="E5210" s="88"/>
    </row>
    <row r="5211" spans="1:5" x14ac:dyDescent="0.2">
      <c r="A5211" s="79" t="s">
        <v>11817</v>
      </c>
      <c r="B5211" s="79" t="s">
        <v>11818</v>
      </c>
      <c r="C5211" s="79">
        <v>11</v>
      </c>
      <c r="D5211" s="79">
        <v>0</v>
      </c>
      <c r="E5211" s="88"/>
    </row>
    <row r="5212" spans="1:5" x14ac:dyDescent="0.2">
      <c r="A5212" s="79" t="s">
        <v>11819</v>
      </c>
      <c r="B5212" s="79" t="s">
        <v>11820</v>
      </c>
      <c r="C5212" s="79">
        <v>113</v>
      </c>
      <c r="D5212" s="79">
        <v>0</v>
      </c>
      <c r="E5212" s="88"/>
    </row>
    <row r="5213" spans="1:5" x14ac:dyDescent="0.2">
      <c r="A5213" s="79" t="s">
        <v>11821</v>
      </c>
      <c r="B5213" s="79" t="s">
        <v>11822</v>
      </c>
      <c r="C5213" s="79">
        <v>9</v>
      </c>
      <c r="D5213" s="79">
        <v>0</v>
      </c>
      <c r="E5213" s="88"/>
    </row>
    <row r="5214" spans="1:5" x14ac:dyDescent="0.2">
      <c r="A5214" s="79" t="s">
        <v>11823</v>
      </c>
      <c r="B5214" s="79" t="s">
        <v>11824</v>
      </c>
      <c r="C5214" s="79">
        <v>8</v>
      </c>
      <c r="D5214" s="79">
        <v>0</v>
      </c>
      <c r="E5214" s="88"/>
    </row>
    <row r="5215" spans="1:5" x14ac:dyDescent="0.2">
      <c r="A5215" s="79" t="s">
        <v>11825</v>
      </c>
      <c r="B5215" s="79" t="s">
        <v>11826</v>
      </c>
      <c r="C5215" s="79">
        <v>5</v>
      </c>
      <c r="D5215" s="79">
        <v>0</v>
      </c>
      <c r="E5215" s="88"/>
    </row>
    <row r="5216" spans="1:5" x14ac:dyDescent="0.2">
      <c r="A5216" s="79" t="s">
        <v>11827</v>
      </c>
      <c r="B5216" s="79" t="s">
        <v>11828</v>
      </c>
      <c r="C5216" s="79">
        <v>4</v>
      </c>
      <c r="D5216" s="79">
        <v>0</v>
      </c>
      <c r="E5216" s="88"/>
    </row>
    <row r="5217" spans="1:5" x14ac:dyDescent="0.2">
      <c r="A5217" s="79" t="s">
        <v>11829</v>
      </c>
      <c r="B5217" s="79" t="s">
        <v>11830</v>
      </c>
      <c r="C5217" s="79">
        <v>5</v>
      </c>
      <c r="D5217" s="79">
        <v>0</v>
      </c>
      <c r="E5217" s="88"/>
    </row>
    <row r="5218" spans="1:5" x14ac:dyDescent="0.2">
      <c r="A5218" s="79" t="s">
        <v>11831</v>
      </c>
      <c r="B5218" s="79" t="s">
        <v>11832</v>
      </c>
      <c r="C5218" s="79">
        <v>0</v>
      </c>
      <c r="D5218" s="79">
        <v>0</v>
      </c>
      <c r="E5218" s="88"/>
    </row>
    <row r="5219" spans="1:5" x14ac:dyDescent="0.2">
      <c r="A5219" s="79" t="s">
        <v>11833</v>
      </c>
      <c r="B5219" s="79" t="s">
        <v>11834</v>
      </c>
      <c r="C5219" s="79">
        <v>0</v>
      </c>
      <c r="D5219" s="79">
        <v>0</v>
      </c>
      <c r="E5219" s="88"/>
    </row>
    <row r="5220" spans="1:5" x14ac:dyDescent="0.2">
      <c r="A5220" s="79" t="s">
        <v>11835</v>
      </c>
      <c r="B5220" s="79" t="s">
        <v>11836</v>
      </c>
      <c r="C5220" s="79">
        <v>10</v>
      </c>
      <c r="D5220" s="79">
        <v>0</v>
      </c>
      <c r="E5220" s="88"/>
    </row>
    <row r="5221" spans="1:5" x14ac:dyDescent="0.2">
      <c r="A5221" s="79" t="s">
        <v>11837</v>
      </c>
      <c r="B5221" s="79" t="s">
        <v>11838</v>
      </c>
      <c r="C5221" s="79">
        <v>16</v>
      </c>
      <c r="D5221" s="79">
        <v>0</v>
      </c>
      <c r="E5221" s="88"/>
    </row>
    <row r="5222" spans="1:5" x14ac:dyDescent="0.2">
      <c r="A5222" s="79" t="s">
        <v>11839</v>
      </c>
      <c r="B5222" s="79" t="s">
        <v>11840</v>
      </c>
      <c r="C5222" s="79">
        <v>12</v>
      </c>
      <c r="D5222" s="79">
        <v>0</v>
      </c>
      <c r="E5222" s="88"/>
    </row>
    <row r="5223" spans="1:5" x14ac:dyDescent="0.2">
      <c r="A5223" s="79" t="s">
        <v>11841</v>
      </c>
      <c r="B5223" s="79" t="s">
        <v>11842</v>
      </c>
      <c r="C5223" s="79">
        <v>6</v>
      </c>
      <c r="D5223" s="79">
        <v>0</v>
      </c>
      <c r="E5223" s="88"/>
    </row>
    <row r="5224" spans="1:5" x14ac:dyDescent="0.2">
      <c r="A5224" s="79" t="s">
        <v>11843</v>
      </c>
      <c r="B5224" s="79" t="s">
        <v>11844</v>
      </c>
      <c r="C5224" s="79">
        <v>0</v>
      </c>
      <c r="D5224" s="79">
        <v>0</v>
      </c>
      <c r="E5224" s="88"/>
    </row>
    <row r="5225" spans="1:5" x14ac:dyDescent="0.2">
      <c r="A5225" s="79" t="s">
        <v>11845</v>
      </c>
      <c r="B5225" s="79" t="s">
        <v>11846</v>
      </c>
      <c r="C5225" s="79">
        <v>4</v>
      </c>
      <c r="D5225" s="79">
        <v>0</v>
      </c>
      <c r="E5225" s="88"/>
    </row>
    <row r="5226" spans="1:5" x14ac:dyDescent="0.2">
      <c r="A5226" s="79" t="s">
        <v>11847</v>
      </c>
      <c r="B5226" s="79" t="s">
        <v>11848</v>
      </c>
      <c r="C5226" s="79">
        <v>54</v>
      </c>
      <c r="D5226" s="79">
        <v>0</v>
      </c>
      <c r="E5226" s="88"/>
    </row>
    <row r="5227" spans="1:5" x14ac:dyDescent="0.2">
      <c r="A5227" s="79" t="s">
        <v>11849</v>
      </c>
      <c r="B5227" s="79" t="s">
        <v>11850</v>
      </c>
      <c r="C5227" s="79">
        <v>6</v>
      </c>
      <c r="D5227" s="79">
        <v>0</v>
      </c>
      <c r="E5227" s="88"/>
    </row>
    <row r="5228" spans="1:5" x14ac:dyDescent="0.2">
      <c r="A5228" s="79" t="s">
        <v>11851</v>
      </c>
      <c r="B5228" s="79" t="s">
        <v>11852</v>
      </c>
      <c r="C5228" s="79">
        <v>4</v>
      </c>
      <c r="D5228" s="79">
        <v>0</v>
      </c>
      <c r="E5228" s="88"/>
    </row>
    <row r="5229" spans="1:5" x14ac:dyDescent="0.2">
      <c r="A5229" s="79" t="s">
        <v>11853</v>
      </c>
      <c r="B5229" s="79" t="s">
        <v>11854</v>
      </c>
      <c r="C5229" s="79">
        <v>8</v>
      </c>
      <c r="D5229" s="79">
        <v>0</v>
      </c>
      <c r="E5229" s="88"/>
    </row>
    <row r="5230" spans="1:5" x14ac:dyDescent="0.2">
      <c r="A5230" s="79" t="s">
        <v>11855</v>
      </c>
      <c r="B5230" s="79" t="s">
        <v>11856</v>
      </c>
      <c r="C5230" s="79">
        <v>2</v>
      </c>
      <c r="D5230" s="79">
        <v>0</v>
      </c>
      <c r="E5230" s="88"/>
    </row>
    <row r="5231" spans="1:5" x14ac:dyDescent="0.2">
      <c r="A5231" s="79" t="s">
        <v>11857</v>
      </c>
      <c r="B5231" s="79" t="s">
        <v>11858</v>
      </c>
      <c r="C5231" s="79">
        <v>3</v>
      </c>
      <c r="D5231" s="79">
        <v>0</v>
      </c>
      <c r="E5231" s="88"/>
    </row>
    <row r="5232" spans="1:5" x14ac:dyDescent="0.2">
      <c r="A5232" s="79" t="s">
        <v>11859</v>
      </c>
      <c r="B5232" s="79" t="s">
        <v>11860</v>
      </c>
      <c r="C5232" s="79">
        <v>2</v>
      </c>
      <c r="D5232" s="79">
        <v>0</v>
      </c>
      <c r="E5232" s="88"/>
    </row>
    <row r="5233" spans="1:5" x14ac:dyDescent="0.2">
      <c r="A5233" s="79" t="s">
        <v>11861</v>
      </c>
      <c r="B5233" s="79" t="s">
        <v>11862</v>
      </c>
      <c r="C5233" s="79">
        <v>4</v>
      </c>
      <c r="D5233" s="79">
        <v>0</v>
      </c>
      <c r="E5233" s="88"/>
    </row>
    <row r="5234" spans="1:5" x14ac:dyDescent="0.2">
      <c r="A5234" s="79" t="s">
        <v>11863</v>
      </c>
      <c r="B5234" s="79" t="s">
        <v>11864</v>
      </c>
      <c r="C5234" s="79">
        <v>4</v>
      </c>
      <c r="D5234" s="79">
        <v>0</v>
      </c>
      <c r="E5234" s="88"/>
    </row>
    <row r="5235" spans="1:5" x14ac:dyDescent="0.2">
      <c r="A5235" s="79" t="s">
        <v>11865</v>
      </c>
      <c r="B5235" s="79" t="s">
        <v>11866</v>
      </c>
      <c r="C5235" s="79">
        <v>3</v>
      </c>
      <c r="D5235" s="79">
        <v>0</v>
      </c>
      <c r="E5235" s="88"/>
    </row>
    <row r="5236" spans="1:5" x14ac:dyDescent="0.2">
      <c r="A5236" s="79" t="s">
        <v>11867</v>
      </c>
      <c r="B5236" s="79" t="s">
        <v>11868</v>
      </c>
      <c r="C5236" s="79">
        <v>3</v>
      </c>
      <c r="D5236" s="79">
        <v>0</v>
      </c>
      <c r="E5236" s="88"/>
    </row>
    <row r="5237" spans="1:5" x14ac:dyDescent="0.2">
      <c r="A5237" s="79" t="s">
        <v>11869</v>
      </c>
      <c r="B5237" s="79" t="s">
        <v>11870</v>
      </c>
      <c r="C5237" s="79">
        <v>5</v>
      </c>
      <c r="D5237" s="79">
        <v>0</v>
      </c>
      <c r="E5237" s="88"/>
    </row>
    <row r="5238" spans="1:5" x14ac:dyDescent="0.2">
      <c r="A5238" s="79" t="s">
        <v>11871</v>
      </c>
      <c r="B5238" s="79" t="s">
        <v>11872</v>
      </c>
      <c r="C5238" s="79">
        <v>8</v>
      </c>
      <c r="D5238" s="79">
        <v>0</v>
      </c>
      <c r="E5238" s="88"/>
    </row>
    <row r="5239" spans="1:5" x14ac:dyDescent="0.2">
      <c r="A5239" s="79" t="s">
        <v>11873</v>
      </c>
      <c r="B5239" s="79" t="s">
        <v>11874</v>
      </c>
      <c r="C5239" s="79">
        <v>2</v>
      </c>
      <c r="D5239" s="79">
        <v>0</v>
      </c>
      <c r="E5239" s="88"/>
    </row>
    <row r="5240" spans="1:5" x14ac:dyDescent="0.2">
      <c r="A5240" s="79" t="s">
        <v>11875</v>
      </c>
      <c r="B5240" s="79" t="s">
        <v>11876</v>
      </c>
      <c r="C5240" s="79">
        <v>14</v>
      </c>
      <c r="D5240" s="79">
        <v>0</v>
      </c>
      <c r="E5240" s="88"/>
    </row>
    <row r="5241" spans="1:5" x14ac:dyDescent="0.2">
      <c r="A5241" s="79" t="s">
        <v>11877</v>
      </c>
      <c r="B5241" s="79" t="s">
        <v>11878</v>
      </c>
      <c r="C5241" s="79">
        <v>6</v>
      </c>
      <c r="D5241" s="79">
        <v>0</v>
      </c>
      <c r="E5241" s="88"/>
    </row>
    <row r="5242" spans="1:5" x14ac:dyDescent="0.2">
      <c r="A5242" s="79" t="s">
        <v>11879</v>
      </c>
      <c r="B5242" s="79" t="s">
        <v>11880</v>
      </c>
      <c r="C5242" s="79">
        <v>16</v>
      </c>
      <c r="D5242" s="79">
        <v>0</v>
      </c>
      <c r="E5242" s="88"/>
    </row>
    <row r="5243" spans="1:5" x14ac:dyDescent="0.2">
      <c r="A5243" s="79" t="s">
        <v>11881</v>
      </c>
      <c r="B5243" s="79" t="s">
        <v>11882</v>
      </c>
      <c r="C5243" s="79">
        <v>1</v>
      </c>
      <c r="D5243" s="79">
        <v>0</v>
      </c>
      <c r="E5243" s="88"/>
    </row>
    <row r="5244" spans="1:5" x14ac:dyDescent="0.2">
      <c r="A5244" s="79" t="s">
        <v>11883</v>
      </c>
      <c r="B5244" s="79" t="s">
        <v>11884</v>
      </c>
      <c r="C5244" s="79">
        <v>3</v>
      </c>
      <c r="D5244" s="79">
        <v>0</v>
      </c>
      <c r="E5244" s="88"/>
    </row>
    <row r="5245" spans="1:5" x14ac:dyDescent="0.2">
      <c r="A5245" s="79" t="s">
        <v>11885</v>
      </c>
      <c r="B5245" s="79" t="s">
        <v>11886</v>
      </c>
      <c r="C5245" s="79">
        <v>1</v>
      </c>
      <c r="D5245" s="79">
        <v>0</v>
      </c>
      <c r="E5245" s="88"/>
    </row>
    <row r="5246" spans="1:5" x14ac:dyDescent="0.2">
      <c r="A5246" s="79" t="s">
        <v>11887</v>
      </c>
      <c r="B5246" s="79" t="s">
        <v>11888</v>
      </c>
      <c r="C5246" s="79">
        <v>2</v>
      </c>
      <c r="D5246" s="79">
        <v>0</v>
      </c>
      <c r="E5246" s="88"/>
    </row>
    <row r="5247" spans="1:5" x14ac:dyDescent="0.2">
      <c r="A5247" s="79" t="s">
        <v>11889</v>
      </c>
      <c r="B5247" s="79" t="s">
        <v>11890</v>
      </c>
      <c r="C5247" s="79">
        <v>8</v>
      </c>
      <c r="D5247" s="79">
        <v>0</v>
      </c>
      <c r="E5247" s="88"/>
    </row>
    <row r="5248" spans="1:5" x14ac:dyDescent="0.2">
      <c r="A5248" s="79" t="s">
        <v>11891</v>
      </c>
      <c r="B5248" s="79" t="s">
        <v>11892</v>
      </c>
      <c r="C5248" s="79">
        <v>10</v>
      </c>
      <c r="D5248" s="79">
        <v>0</v>
      </c>
      <c r="E5248" s="88"/>
    </row>
    <row r="5249" spans="1:5" x14ac:dyDescent="0.2">
      <c r="A5249" s="79" t="s">
        <v>11893</v>
      </c>
      <c r="B5249" s="79" t="s">
        <v>11894</v>
      </c>
      <c r="C5249" s="79">
        <v>3</v>
      </c>
      <c r="D5249" s="79">
        <v>0</v>
      </c>
      <c r="E5249" s="88"/>
    </row>
    <row r="5250" spans="1:5" x14ac:dyDescent="0.2">
      <c r="A5250" s="79" t="s">
        <v>11895</v>
      </c>
      <c r="B5250" s="79" t="s">
        <v>11896</v>
      </c>
      <c r="C5250" s="79">
        <v>0</v>
      </c>
      <c r="D5250" s="79">
        <v>0</v>
      </c>
      <c r="E5250" s="88"/>
    </row>
    <row r="5251" spans="1:5" x14ac:dyDescent="0.2">
      <c r="A5251" s="79" t="s">
        <v>11897</v>
      </c>
      <c r="B5251" s="79" t="s">
        <v>11898</v>
      </c>
      <c r="C5251" s="79">
        <v>2</v>
      </c>
      <c r="D5251" s="79">
        <v>0</v>
      </c>
      <c r="E5251" s="88"/>
    </row>
    <row r="5252" spans="1:5" x14ac:dyDescent="0.2">
      <c r="A5252" s="79" t="s">
        <v>11899</v>
      </c>
      <c r="B5252" s="79" t="s">
        <v>11900</v>
      </c>
      <c r="C5252" s="79">
        <v>5</v>
      </c>
      <c r="D5252" s="79">
        <v>0</v>
      </c>
      <c r="E5252" s="88"/>
    </row>
    <row r="5253" spans="1:5" x14ac:dyDescent="0.2">
      <c r="A5253" s="79" t="s">
        <v>11901</v>
      </c>
      <c r="B5253" s="79" t="s">
        <v>11902</v>
      </c>
      <c r="C5253" s="79">
        <v>2</v>
      </c>
      <c r="D5253" s="79">
        <v>0</v>
      </c>
      <c r="E5253" s="88"/>
    </row>
    <row r="5254" spans="1:5" x14ac:dyDescent="0.2">
      <c r="A5254" s="79" t="s">
        <v>11903</v>
      </c>
      <c r="B5254" s="79" t="s">
        <v>11904</v>
      </c>
      <c r="C5254" s="79">
        <v>1</v>
      </c>
      <c r="D5254" s="79">
        <v>0</v>
      </c>
      <c r="E5254" s="88"/>
    </row>
    <row r="5255" spans="1:5" x14ac:dyDescent="0.2">
      <c r="A5255" s="79" t="s">
        <v>11905</v>
      </c>
      <c r="B5255" s="79" t="s">
        <v>11906</v>
      </c>
      <c r="C5255" s="79">
        <v>2</v>
      </c>
      <c r="D5255" s="79">
        <v>0</v>
      </c>
      <c r="E5255" s="88"/>
    </row>
    <row r="5256" spans="1:5" x14ac:dyDescent="0.2">
      <c r="A5256" s="79" t="s">
        <v>11907</v>
      </c>
      <c r="B5256" s="79" t="s">
        <v>11908</v>
      </c>
      <c r="C5256" s="79">
        <v>0</v>
      </c>
      <c r="D5256" s="79">
        <v>0</v>
      </c>
      <c r="E5256" s="88"/>
    </row>
    <row r="5257" spans="1:5" x14ac:dyDescent="0.2">
      <c r="A5257" s="79" t="s">
        <v>11909</v>
      </c>
      <c r="B5257" s="79" t="s">
        <v>11910</v>
      </c>
      <c r="C5257" s="79">
        <v>0</v>
      </c>
      <c r="D5257" s="79">
        <v>0</v>
      </c>
      <c r="E5257" s="88"/>
    </row>
    <row r="5258" spans="1:5" x14ac:dyDescent="0.2">
      <c r="A5258" s="79" t="s">
        <v>11911</v>
      </c>
      <c r="B5258" s="79" t="s">
        <v>11912</v>
      </c>
      <c r="C5258" s="79">
        <v>0</v>
      </c>
      <c r="D5258" s="79">
        <v>0</v>
      </c>
      <c r="E5258" s="88"/>
    </row>
    <row r="5259" spans="1:5" x14ac:dyDescent="0.2">
      <c r="A5259" s="79" t="s">
        <v>11913</v>
      </c>
      <c r="B5259" s="79" t="s">
        <v>11914</v>
      </c>
      <c r="C5259" s="79">
        <v>0</v>
      </c>
      <c r="D5259" s="79">
        <v>0</v>
      </c>
      <c r="E5259" s="88"/>
    </row>
    <row r="5260" spans="1:5" x14ac:dyDescent="0.2">
      <c r="A5260" s="79" t="s">
        <v>11915</v>
      </c>
      <c r="B5260" s="79" t="s">
        <v>11916</v>
      </c>
      <c r="C5260" s="79">
        <v>0</v>
      </c>
      <c r="D5260" s="79">
        <v>0</v>
      </c>
      <c r="E5260" s="88"/>
    </row>
    <row r="5261" spans="1:5" x14ac:dyDescent="0.2">
      <c r="A5261" s="79" t="s">
        <v>11917</v>
      </c>
      <c r="B5261" s="79" t="s">
        <v>11918</v>
      </c>
      <c r="C5261" s="79">
        <v>0</v>
      </c>
      <c r="D5261" s="79">
        <v>0</v>
      </c>
      <c r="E5261" s="88"/>
    </row>
    <row r="5262" spans="1:5" x14ac:dyDescent="0.2">
      <c r="A5262" s="79" t="s">
        <v>11919</v>
      </c>
      <c r="B5262" s="79" t="s">
        <v>11920</v>
      </c>
      <c r="C5262" s="79">
        <v>75</v>
      </c>
      <c r="D5262" s="79">
        <v>0</v>
      </c>
      <c r="E5262" s="88"/>
    </row>
    <row r="5263" spans="1:5" x14ac:dyDescent="0.2">
      <c r="A5263" s="79" t="s">
        <v>11921</v>
      </c>
      <c r="B5263" s="79" t="s">
        <v>11922</v>
      </c>
      <c r="C5263" s="79">
        <v>49</v>
      </c>
      <c r="D5263" s="79">
        <v>0</v>
      </c>
      <c r="E5263" s="88"/>
    </row>
    <row r="5264" spans="1:5" x14ac:dyDescent="0.2">
      <c r="A5264" s="79" t="s">
        <v>11923</v>
      </c>
      <c r="B5264" s="79" t="s">
        <v>11924</v>
      </c>
      <c r="C5264" s="79">
        <v>0</v>
      </c>
      <c r="D5264" s="79">
        <v>0</v>
      </c>
      <c r="E5264" s="88"/>
    </row>
    <row r="5265" spans="1:5" x14ac:dyDescent="0.2">
      <c r="A5265" s="79" t="s">
        <v>11925</v>
      </c>
      <c r="B5265" s="79" t="s">
        <v>11926</v>
      </c>
      <c r="C5265" s="79">
        <v>246</v>
      </c>
      <c r="D5265" s="79">
        <v>0</v>
      </c>
      <c r="E5265" s="88"/>
    </row>
    <row r="5266" spans="1:5" x14ac:dyDescent="0.2">
      <c r="A5266" s="79" t="s">
        <v>11927</v>
      </c>
      <c r="B5266" s="79" t="s">
        <v>11928</v>
      </c>
      <c r="C5266" s="79">
        <v>121</v>
      </c>
      <c r="D5266" s="79">
        <v>0</v>
      </c>
      <c r="E5266" s="88"/>
    </row>
    <row r="5267" spans="1:5" x14ac:dyDescent="0.2">
      <c r="A5267" s="79" t="s">
        <v>11929</v>
      </c>
      <c r="B5267" s="79" t="s">
        <v>11930</v>
      </c>
      <c r="C5267" s="79">
        <v>0</v>
      </c>
      <c r="D5267" s="79">
        <v>0</v>
      </c>
      <c r="E5267" s="88"/>
    </row>
    <row r="5268" spans="1:5" x14ac:dyDescent="0.2">
      <c r="A5268" s="79" t="s">
        <v>11931</v>
      </c>
      <c r="B5268" s="79" t="s">
        <v>11932</v>
      </c>
      <c r="C5268" s="79">
        <v>0</v>
      </c>
      <c r="D5268" s="79">
        <v>0</v>
      </c>
      <c r="E5268" s="88"/>
    </row>
    <row r="5269" spans="1:5" x14ac:dyDescent="0.2">
      <c r="A5269" s="79" t="s">
        <v>11933</v>
      </c>
      <c r="B5269" s="79" t="s">
        <v>11934</v>
      </c>
      <c r="C5269" s="79">
        <v>278</v>
      </c>
      <c r="D5269" s="79">
        <v>0</v>
      </c>
      <c r="E5269" s="88"/>
    </row>
    <row r="5270" spans="1:5" x14ac:dyDescent="0.2">
      <c r="A5270" s="79" t="s">
        <v>11935</v>
      </c>
      <c r="B5270" s="79" t="s">
        <v>11936</v>
      </c>
      <c r="C5270" s="79">
        <v>303</v>
      </c>
      <c r="D5270" s="79">
        <v>0</v>
      </c>
      <c r="E5270" s="88"/>
    </row>
    <row r="5271" spans="1:5" x14ac:dyDescent="0.2">
      <c r="A5271" s="79" t="s">
        <v>11937</v>
      </c>
      <c r="B5271" s="79" t="s">
        <v>11938</v>
      </c>
      <c r="C5271" s="79">
        <v>204</v>
      </c>
      <c r="D5271" s="79">
        <v>0</v>
      </c>
      <c r="E5271" s="88"/>
    </row>
    <row r="5272" spans="1:5" x14ac:dyDescent="0.2">
      <c r="A5272" s="79" t="s">
        <v>11939</v>
      </c>
      <c r="B5272" s="79" t="s">
        <v>11940</v>
      </c>
      <c r="C5272" s="79">
        <v>0</v>
      </c>
      <c r="D5272" s="79">
        <v>0</v>
      </c>
      <c r="E5272" s="88"/>
    </row>
    <row r="5273" spans="1:5" x14ac:dyDescent="0.2">
      <c r="A5273" s="79" t="s">
        <v>11941</v>
      </c>
      <c r="B5273" s="79" t="s">
        <v>11942</v>
      </c>
      <c r="C5273" s="79">
        <v>1</v>
      </c>
      <c r="D5273" s="79">
        <v>0</v>
      </c>
      <c r="E5273" s="88"/>
    </row>
    <row r="5274" spans="1:5" x14ac:dyDescent="0.2">
      <c r="A5274" s="79" t="s">
        <v>11943</v>
      </c>
      <c r="B5274" s="79" t="s">
        <v>11944</v>
      </c>
      <c r="C5274" s="79">
        <v>191</v>
      </c>
      <c r="D5274" s="79">
        <v>0</v>
      </c>
      <c r="E5274" s="88"/>
    </row>
    <row r="5275" spans="1:5" x14ac:dyDescent="0.2">
      <c r="A5275" s="79" t="s">
        <v>11945</v>
      </c>
      <c r="B5275" s="79" t="s">
        <v>11946</v>
      </c>
      <c r="C5275" s="79">
        <v>1119</v>
      </c>
      <c r="D5275" s="79">
        <v>0</v>
      </c>
      <c r="E5275" s="88"/>
    </row>
    <row r="5276" spans="1:5" x14ac:dyDescent="0.2">
      <c r="A5276" s="79" t="s">
        <v>11947</v>
      </c>
      <c r="B5276" s="79" t="s">
        <v>11948</v>
      </c>
      <c r="C5276" s="79">
        <v>851</v>
      </c>
      <c r="D5276" s="79">
        <v>0</v>
      </c>
      <c r="E5276" s="88"/>
    </row>
    <row r="5277" spans="1:5" x14ac:dyDescent="0.2">
      <c r="A5277" s="79" t="s">
        <v>11949</v>
      </c>
      <c r="B5277" s="79" t="s">
        <v>11950</v>
      </c>
      <c r="C5277" s="79">
        <v>0</v>
      </c>
      <c r="D5277" s="79">
        <v>0</v>
      </c>
      <c r="E5277" s="88"/>
    </row>
    <row r="5278" spans="1:5" x14ac:dyDescent="0.2">
      <c r="A5278" s="79" t="s">
        <v>11951</v>
      </c>
      <c r="B5278" s="79" t="s">
        <v>11952</v>
      </c>
      <c r="C5278" s="79">
        <v>358</v>
      </c>
      <c r="D5278" s="79">
        <v>0</v>
      </c>
      <c r="E5278" s="88"/>
    </row>
    <row r="5279" spans="1:5" x14ac:dyDescent="0.2">
      <c r="A5279" s="79" t="s">
        <v>11953</v>
      </c>
      <c r="B5279" s="79" t="s">
        <v>11954</v>
      </c>
      <c r="C5279" s="79">
        <v>0</v>
      </c>
      <c r="D5279" s="79">
        <v>0</v>
      </c>
      <c r="E5279" s="88"/>
    </row>
    <row r="5280" spans="1:5" x14ac:dyDescent="0.2">
      <c r="A5280" s="79" t="s">
        <v>11955</v>
      </c>
      <c r="B5280" s="79" t="s">
        <v>11956</v>
      </c>
      <c r="C5280" s="79">
        <v>43</v>
      </c>
      <c r="D5280" s="79">
        <v>0</v>
      </c>
      <c r="E5280" s="88"/>
    </row>
    <row r="5281" spans="1:5" x14ac:dyDescent="0.2">
      <c r="A5281" s="79" t="s">
        <v>11957</v>
      </c>
      <c r="B5281" s="79" t="s">
        <v>11958</v>
      </c>
      <c r="C5281" s="79">
        <v>39</v>
      </c>
      <c r="D5281" s="79">
        <v>0</v>
      </c>
      <c r="E5281" s="88"/>
    </row>
    <row r="5282" spans="1:5" x14ac:dyDescent="0.2">
      <c r="A5282" s="79" t="s">
        <v>11959</v>
      </c>
      <c r="B5282" s="79" t="s">
        <v>11960</v>
      </c>
      <c r="C5282" s="79">
        <v>28</v>
      </c>
      <c r="D5282" s="79">
        <v>0</v>
      </c>
      <c r="E5282" s="88"/>
    </row>
    <row r="5283" spans="1:5" x14ac:dyDescent="0.2">
      <c r="A5283" s="79" t="s">
        <v>11961</v>
      </c>
      <c r="B5283" s="79" t="s">
        <v>11962</v>
      </c>
      <c r="C5283" s="79">
        <v>226</v>
      </c>
      <c r="D5283" s="79">
        <v>0</v>
      </c>
      <c r="E5283" s="88"/>
    </row>
    <row r="5284" spans="1:5" x14ac:dyDescent="0.2">
      <c r="A5284" s="79" t="s">
        <v>11963</v>
      </c>
      <c r="B5284" s="79" t="s">
        <v>11964</v>
      </c>
      <c r="C5284" s="79">
        <v>1743</v>
      </c>
      <c r="D5284" s="79">
        <v>0</v>
      </c>
      <c r="E5284" s="88"/>
    </row>
    <row r="5285" spans="1:5" x14ac:dyDescent="0.2">
      <c r="A5285" s="79" t="s">
        <v>11965</v>
      </c>
      <c r="B5285" s="79" t="s">
        <v>11966</v>
      </c>
      <c r="C5285" s="79">
        <v>302</v>
      </c>
      <c r="D5285" s="79">
        <v>0</v>
      </c>
      <c r="E5285" s="88"/>
    </row>
    <row r="5286" spans="1:5" x14ac:dyDescent="0.2">
      <c r="A5286" s="79" t="s">
        <v>11967</v>
      </c>
      <c r="B5286" s="79" t="s">
        <v>11968</v>
      </c>
      <c r="C5286" s="79">
        <v>73</v>
      </c>
      <c r="D5286" s="79">
        <v>0</v>
      </c>
      <c r="E5286" s="88"/>
    </row>
    <row r="5287" spans="1:5" x14ac:dyDescent="0.2">
      <c r="A5287" s="79" t="s">
        <v>11969</v>
      </c>
      <c r="B5287" s="79" t="s">
        <v>11970</v>
      </c>
      <c r="C5287" s="79">
        <v>405</v>
      </c>
      <c r="D5287" s="79">
        <v>0</v>
      </c>
      <c r="E5287" s="88"/>
    </row>
    <row r="5288" spans="1:5" x14ac:dyDescent="0.2">
      <c r="A5288" s="79" t="s">
        <v>11971</v>
      </c>
      <c r="B5288" s="79" t="s">
        <v>11972</v>
      </c>
      <c r="C5288" s="79">
        <v>574</v>
      </c>
      <c r="D5288" s="79">
        <v>0</v>
      </c>
      <c r="E5288" s="88"/>
    </row>
    <row r="5289" spans="1:5" x14ac:dyDescent="0.2">
      <c r="A5289" s="79" t="s">
        <v>11973</v>
      </c>
      <c r="B5289" s="79" t="s">
        <v>11974</v>
      </c>
      <c r="C5289" s="79">
        <v>0</v>
      </c>
      <c r="D5289" s="79">
        <v>0</v>
      </c>
      <c r="E5289" s="88"/>
    </row>
    <row r="5290" spans="1:5" x14ac:dyDescent="0.2">
      <c r="A5290" s="79" t="s">
        <v>11975</v>
      </c>
      <c r="B5290" s="79" t="s">
        <v>11976</v>
      </c>
      <c r="C5290" s="79">
        <v>30</v>
      </c>
      <c r="D5290" s="79">
        <v>0</v>
      </c>
      <c r="E5290" s="88"/>
    </row>
    <row r="5291" spans="1:5" x14ac:dyDescent="0.2">
      <c r="A5291" s="79" t="s">
        <v>11977</v>
      </c>
      <c r="B5291" s="79" t="s">
        <v>11978</v>
      </c>
      <c r="C5291" s="79">
        <v>144</v>
      </c>
      <c r="D5291" s="79">
        <v>0</v>
      </c>
      <c r="E5291" s="88"/>
    </row>
    <row r="5292" spans="1:5" x14ac:dyDescent="0.2">
      <c r="A5292" s="79" t="s">
        <v>11979</v>
      </c>
      <c r="B5292" s="79" t="s">
        <v>11980</v>
      </c>
      <c r="C5292" s="79">
        <v>4</v>
      </c>
      <c r="D5292" s="79">
        <v>0</v>
      </c>
      <c r="E5292" s="88"/>
    </row>
    <row r="5293" spans="1:5" x14ac:dyDescent="0.2">
      <c r="A5293" s="79" t="s">
        <v>11981</v>
      </c>
      <c r="B5293" s="79" t="s">
        <v>11982</v>
      </c>
      <c r="C5293" s="79">
        <v>6</v>
      </c>
      <c r="D5293" s="79">
        <v>0</v>
      </c>
      <c r="E5293" s="88"/>
    </row>
    <row r="5294" spans="1:5" x14ac:dyDescent="0.2">
      <c r="A5294" s="79" t="s">
        <v>11983</v>
      </c>
      <c r="B5294" s="79" t="s">
        <v>11984</v>
      </c>
      <c r="C5294" s="79">
        <v>8</v>
      </c>
      <c r="D5294" s="79">
        <v>0</v>
      </c>
      <c r="E5294" s="88"/>
    </row>
    <row r="5295" spans="1:5" x14ac:dyDescent="0.2">
      <c r="A5295" s="79" t="s">
        <v>11985</v>
      </c>
      <c r="B5295" s="79" t="s">
        <v>11986</v>
      </c>
      <c r="C5295" s="79">
        <v>2</v>
      </c>
      <c r="D5295" s="79">
        <v>0</v>
      </c>
      <c r="E5295" s="88"/>
    </row>
    <row r="5296" spans="1:5" x14ac:dyDescent="0.2">
      <c r="A5296" s="79" t="s">
        <v>11987</v>
      </c>
      <c r="B5296" s="79" t="s">
        <v>11988</v>
      </c>
      <c r="C5296" s="79">
        <v>3</v>
      </c>
      <c r="D5296" s="79">
        <v>0</v>
      </c>
      <c r="E5296" s="88"/>
    </row>
    <row r="5297" spans="1:5" x14ac:dyDescent="0.2">
      <c r="A5297" s="79" t="s">
        <v>11989</v>
      </c>
      <c r="B5297" s="79" t="s">
        <v>11990</v>
      </c>
      <c r="C5297" s="79">
        <v>2</v>
      </c>
      <c r="D5297" s="79">
        <v>0</v>
      </c>
      <c r="E5297" s="88"/>
    </row>
    <row r="5298" spans="1:5" x14ac:dyDescent="0.2">
      <c r="A5298" s="79" t="s">
        <v>11991</v>
      </c>
      <c r="B5298" s="79" t="s">
        <v>11992</v>
      </c>
      <c r="C5298" s="79">
        <v>2</v>
      </c>
      <c r="D5298" s="79">
        <v>0</v>
      </c>
      <c r="E5298" s="88"/>
    </row>
    <row r="5299" spans="1:5" x14ac:dyDescent="0.2">
      <c r="A5299" s="79" t="s">
        <v>11993</v>
      </c>
      <c r="B5299" s="79" t="s">
        <v>11994</v>
      </c>
      <c r="C5299" s="79">
        <v>0</v>
      </c>
      <c r="D5299" s="79">
        <v>0</v>
      </c>
      <c r="E5299" s="88"/>
    </row>
    <row r="5300" spans="1:5" x14ac:dyDescent="0.2">
      <c r="A5300" s="79" t="s">
        <v>11995</v>
      </c>
      <c r="B5300" s="79" t="s">
        <v>11996</v>
      </c>
      <c r="C5300" s="79">
        <v>1</v>
      </c>
      <c r="D5300" s="79">
        <v>0</v>
      </c>
      <c r="E5300" s="88"/>
    </row>
    <row r="5301" spans="1:5" x14ac:dyDescent="0.2">
      <c r="A5301" s="79" t="s">
        <v>11997</v>
      </c>
      <c r="B5301" s="79" t="s">
        <v>11998</v>
      </c>
      <c r="C5301" s="79">
        <v>0</v>
      </c>
      <c r="D5301" s="79">
        <v>0</v>
      </c>
      <c r="E5301" s="88"/>
    </row>
    <row r="5302" spans="1:5" x14ac:dyDescent="0.2">
      <c r="A5302" s="79" t="s">
        <v>11999</v>
      </c>
      <c r="B5302" s="79" t="s">
        <v>12000</v>
      </c>
      <c r="C5302" s="79">
        <v>0</v>
      </c>
      <c r="D5302" s="79">
        <v>0</v>
      </c>
      <c r="E5302" s="88"/>
    </row>
    <row r="5303" spans="1:5" x14ac:dyDescent="0.2">
      <c r="A5303" s="79" t="s">
        <v>12001</v>
      </c>
      <c r="B5303" s="79" t="s">
        <v>12002</v>
      </c>
      <c r="C5303" s="79">
        <v>0</v>
      </c>
      <c r="D5303" s="79">
        <v>0</v>
      </c>
      <c r="E5303" s="88"/>
    </row>
    <row r="5304" spans="1:5" x14ac:dyDescent="0.2">
      <c r="A5304" s="79" t="s">
        <v>12003</v>
      </c>
      <c r="B5304" s="79" t="s">
        <v>12004</v>
      </c>
      <c r="C5304" s="79">
        <v>0</v>
      </c>
      <c r="D5304" s="79">
        <v>0</v>
      </c>
      <c r="E5304" s="88"/>
    </row>
    <row r="5305" spans="1:5" x14ac:dyDescent="0.2">
      <c r="A5305" s="79" t="s">
        <v>12005</v>
      </c>
      <c r="B5305" s="79" t="s">
        <v>12006</v>
      </c>
      <c r="C5305" s="79">
        <v>0</v>
      </c>
      <c r="D5305" s="79">
        <v>0</v>
      </c>
      <c r="E5305" s="88"/>
    </row>
    <row r="5306" spans="1:5" x14ac:dyDescent="0.2">
      <c r="A5306" s="79" t="s">
        <v>12007</v>
      </c>
      <c r="B5306" s="79" t="s">
        <v>12008</v>
      </c>
      <c r="C5306" s="79">
        <v>1</v>
      </c>
      <c r="D5306" s="79">
        <v>0</v>
      </c>
      <c r="E5306" s="88"/>
    </row>
    <row r="5307" spans="1:5" x14ac:dyDescent="0.2">
      <c r="A5307" s="79" t="s">
        <v>12009</v>
      </c>
      <c r="B5307" s="79" t="s">
        <v>12010</v>
      </c>
      <c r="C5307" s="79">
        <v>1</v>
      </c>
      <c r="D5307" s="79">
        <v>0</v>
      </c>
      <c r="E5307" s="88"/>
    </row>
    <row r="5308" spans="1:5" x14ac:dyDescent="0.2">
      <c r="A5308" s="79" t="s">
        <v>12011</v>
      </c>
      <c r="B5308" s="79" t="s">
        <v>12012</v>
      </c>
      <c r="C5308" s="79">
        <v>1</v>
      </c>
      <c r="D5308" s="79">
        <v>0</v>
      </c>
      <c r="E5308" s="88"/>
    </row>
    <row r="5309" spans="1:5" x14ac:dyDescent="0.2">
      <c r="A5309" s="79" t="s">
        <v>12013</v>
      </c>
      <c r="B5309" s="79" t="s">
        <v>12014</v>
      </c>
      <c r="C5309" s="79">
        <v>2</v>
      </c>
      <c r="D5309" s="79">
        <v>0</v>
      </c>
      <c r="E5309" s="88"/>
    </row>
    <row r="5310" spans="1:5" x14ac:dyDescent="0.2">
      <c r="A5310" s="79" t="s">
        <v>12015</v>
      </c>
      <c r="B5310" s="79" t="s">
        <v>12016</v>
      </c>
      <c r="C5310" s="79">
        <v>1</v>
      </c>
      <c r="D5310" s="79">
        <v>0</v>
      </c>
      <c r="E5310" s="88"/>
    </row>
    <row r="5311" spans="1:5" x14ac:dyDescent="0.2">
      <c r="A5311" s="79" t="s">
        <v>12017</v>
      </c>
      <c r="B5311" s="79" t="s">
        <v>12018</v>
      </c>
      <c r="C5311" s="79">
        <v>1</v>
      </c>
      <c r="D5311" s="79">
        <v>0</v>
      </c>
      <c r="E5311" s="88"/>
    </row>
    <row r="5312" spans="1:5" x14ac:dyDescent="0.2">
      <c r="A5312" s="79" t="s">
        <v>12019</v>
      </c>
      <c r="B5312" s="79" t="s">
        <v>12020</v>
      </c>
      <c r="C5312" s="79">
        <v>1</v>
      </c>
      <c r="D5312" s="79">
        <v>0</v>
      </c>
      <c r="E5312" s="88"/>
    </row>
    <row r="5313" spans="1:5" x14ac:dyDescent="0.2">
      <c r="A5313" s="79" t="s">
        <v>12021</v>
      </c>
      <c r="B5313" s="79" t="s">
        <v>12022</v>
      </c>
      <c r="C5313" s="79">
        <v>1</v>
      </c>
      <c r="D5313" s="79">
        <v>0</v>
      </c>
      <c r="E5313" s="88"/>
    </row>
    <row r="5314" spans="1:5" x14ac:dyDescent="0.2">
      <c r="A5314" s="79" t="s">
        <v>12023</v>
      </c>
      <c r="B5314" s="79" t="s">
        <v>12024</v>
      </c>
      <c r="C5314" s="79">
        <v>1</v>
      </c>
      <c r="D5314" s="79">
        <v>0</v>
      </c>
      <c r="E5314" s="88"/>
    </row>
    <row r="5315" spans="1:5" x14ac:dyDescent="0.2">
      <c r="A5315" s="79" t="s">
        <v>12025</v>
      </c>
      <c r="B5315" s="79" t="s">
        <v>12026</v>
      </c>
      <c r="C5315" s="79">
        <v>1</v>
      </c>
      <c r="D5315" s="79">
        <v>0</v>
      </c>
      <c r="E5315" s="88"/>
    </row>
    <row r="5316" spans="1:5" x14ac:dyDescent="0.2">
      <c r="A5316" s="79" t="s">
        <v>12027</v>
      </c>
      <c r="B5316" s="79" t="s">
        <v>12028</v>
      </c>
      <c r="C5316" s="79">
        <v>1</v>
      </c>
      <c r="D5316" s="79">
        <v>0</v>
      </c>
      <c r="E5316" s="88"/>
    </row>
    <row r="5317" spans="1:5" x14ac:dyDescent="0.2">
      <c r="A5317" s="79" t="s">
        <v>12029</v>
      </c>
      <c r="B5317" s="79" t="s">
        <v>12030</v>
      </c>
      <c r="C5317" s="79">
        <v>4</v>
      </c>
      <c r="D5317" s="79">
        <v>0</v>
      </c>
      <c r="E5317" s="88"/>
    </row>
    <row r="5318" spans="1:5" x14ac:dyDescent="0.2">
      <c r="A5318" s="79" t="s">
        <v>12031</v>
      </c>
      <c r="B5318" s="79" t="s">
        <v>12032</v>
      </c>
      <c r="C5318" s="79">
        <v>2</v>
      </c>
      <c r="D5318" s="79">
        <v>0</v>
      </c>
      <c r="E5318" s="88"/>
    </row>
    <row r="5319" spans="1:5" x14ac:dyDescent="0.2">
      <c r="A5319" s="79" t="s">
        <v>12033</v>
      </c>
      <c r="B5319" s="79" t="s">
        <v>12034</v>
      </c>
      <c r="C5319" s="79">
        <v>1</v>
      </c>
      <c r="D5319" s="79">
        <v>0</v>
      </c>
      <c r="E5319" s="88"/>
    </row>
    <row r="5320" spans="1:5" x14ac:dyDescent="0.2">
      <c r="A5320" s="79" t="s">
        <v>12035</v>
      </c>
      <c r="B5320" s="79" t="s">
        <v>12036</v>
      </c>
      <c r="C5320" s="79">
        <v>12</v>
      </c>
      <c r="D5320" s="79">
        <v>0</v>
      </c>
      <c r="E5320" s="88"/>
    </row>
    <row r="5321" spans="1:5" x14ac:dyDescent="0.2">
      <c r="A5321" s="79" t="s">
        <v>12037</v>
      </c>
      <c r="B5321" s="79" t="s">
        <v>12038</v>
      </c>
      <c r="C5321" s="79">
        <v>1</v>
      </c>
      <c r="D5321" s="79">
        <v>0</v>
      </c>
      <c r="E5321" s="88"/>
    </row>
    <row r="5322" spans="1:5" x14ac:dyDescent="0.2">
      <c r="A5322" s="79" t="s">
        <v>12039</v>
      </c>
      <c r="B5322" s="79" t="s">
        <v>12040</v>
      </c>
      <c r="C5322" s="79">
        <v>1</v>
      </c>
      <c r="D5322" s="79">
        <v>0</v>
      </c>
      <c r="E5322" s="88"/>
    </row>
    <row r="5323" spans="1:5" x14ac:dyDescent="0.2">
      <c r="A5323" s="79" t="s">
        <v>12041</v>
      </c>
      <c r="B5323" s="79" t="s">
        <v>12042</v>
      </c>
      <c r="C5323" s="79">
        <v>1</v>
      </c>
      <c r="D5323" s="79">
        <v>0</v>
      </c>
      <c r="E5323" s="88"/>
    </row>
    <row r="5324" spans="1:5" x14ac:dyDescent="0.2">
      <c r="A5324" s="79" t="s">
        <v>12043</v>
      </c>
      <c r="B5324" s="79" t="s">
        <v>12044</v>
      </c>
      <c r="C5324" s="79">
        <v>1</v>
      </c>
      <c r="D5324" s="79">
        <v>0</v>
      </c>
      <c r="E5324" s="88"/>
    </row>
    <row r="5325" spans="1:5" x14ac:dyDescent="0.2">
      <c r="A5325" s="79" t="s">
        <v>12045</v>
      </c>
      <c r="B5325" s="79" t="s">
        <v>12046</v>
      </c>
      <c r="C5325" s="79">
        <v>4</v>
      </c>
      <c r="D5325" s="79">
        <v>0</v>
      </c>
      <c r="E5325" s="88"/>
    </row>
    <row r="5326" spans="1:5" x14ac:dyDescent="0.2">
      <c r="A5326" s="79" t="s">
        <v>12047</v>
      </c>
      <c r="B5326" s="79" t="s">
        <v>12048</v>
      </c>
      <c r="C5326" s="79">
        <v>2</v>
      </c>
      <c r="D5326" s="79">
        <v>0</v>
      </c>
      <c r="E5326" s="88"/>
    </row>
    <row r="5327" spans="1:5" x14ac:dyDescent="0.2">
      <c r="A5327" s="79" t="s">
        <v>12049</v>
      </c>
      <c r="B5327" s="79" t="s">
        <v>12048</v>
      </c>
      <c r="C5327" s="79">
        <v>2</v>
      </c>
      <c r="D5327" s="79">
        <v>0</v>
      </c>
      <c r="E5327" s="88"/>
    </row>
    <row r="5328" spans="1:5" x14ac:dyDescent="0.2">
      <c r="A5328" s="79" t="s">
        <v>12050</v>
      </c>
      <c r="B5328" s="79" t="s">
        <v>12051</v>
      </c>
      <c r="C5328" s="79">
        <v>1</v>
      </c>
      <c r="D5328" s="79">
        <v>0</v>
      </c>
      <c r="E5328" s="88"/>
    </row>
    <row r="5329" spans="1:5" x14ac:dyDescent="0.2">
      <c r="A5329" s="79" t="s">
        <v>12052</v>
      </c>
      <c r="B5329" s="79" t="s">
        <v>12053</v>
      </c>
      <c r="C5329" s="79">
        <v>0</v>
      </c>
      <c r="D5329" s="79">
        <v>0</v>
      </c>
      <c r="E5329" s="88"/>
    </row>
    <row r="5330" spans="1:5" x14ac:dyDescent="0.2">
      <c r="A5330" s="79" t="s">
        <v>12054</v>
      </c>
      <c r="B5330" s="79" t="s">
        <v>12055</v>
      </c>
      <c r="C5330" s="79">
        <v>19</v>
      </c>
      <c r="D5330" s="79">
        <v>0</v>
      </c>
      <c r="E5330" s="88"/>
    </row>
    <row r="5331" spans="1:5" x14ac:dyDescent="0.2">
      <c r="A5331" s="79" t="s">
        <v>12056</v>
      </c>
      <c r="B5331" s="79" t="s">
        <v>12057</v>
      </c>
      <c r="C5331" s="79">
        <v>10</v>
      </c>
      <c r="D5331" s="79">
        <v>0</v>
      </c>
      <c r="E5331" s="88"/>
    </row>
    <row r="5332" spans="1:5" x14ac:dyDescent="0.2">
      <c r="A5332" s="79" t="s">
        <v>12058</v>
      </c>
      <c r="B5332" s="79" t="s">
        <v>12059</v>
      </c>
      <c r="C5332" s="79">
        <v>0</v>
      </c>
      <c r="D5332" s="79">
        <v>0</v>
      </c>
      <c r="E5332" s="88"/>
    </row>
    <row r="5333" spans="1:5" x14ac:dyDescent="0.2">
      <c r="A5333" s="79" t="s">
        <v>12060</v>
      </c>
      <c r="B5333" s="79" t="s">
        <v>12061</v>
      </c>
      <c r="C5333" s="79">
        <v>134</v>
      </c>
      <c r="D5333" s="79">
        <v>0</v>
      </c>
      <c r="E5333" s="88"/>
    </row>
    <row r="5334" spans="1:5" x14ac:dyDescent="0.2">
      <c r="A5334" s="79" t="s">
        <v>12062</v>
      </c>
      <c r="B5334" s="79" t="s">
        <v>12063</v>
      </c>
      <c r="C5334" s="79">
        <v>95</v>
      </c>
      <c r="D5334" s="79">
        <v>0</v>
      </c>
      <c r="E5334" s="88"/>
    </row>
    <row r="5335" spans="1:5" x14ac:dyDescent="0.2">
      <c r="A5335" s="79" t="s">
        <v>12064</v>
      </c>
      <c r="B5335" s="79" t="s">
        <v>12065</v>
      </c>
      <c r="C5335" s="79">
        <v>52</v>
      </c>
      <c r="D5335" s="79">
        <v>0</v>
      </c>
      <c r="E5335" s="88"/>
    </row>
    <row r="5336" spans="1:5" x14ac:dyDescent="0.2">
      <c r="A5336" s="79" t="s">
        <v>12066</v>
      </c>
      <c r="B5336" s="79" t="s">
        <v>12067</v>
      </c>
      <c r="C5336" s="79">
        <v>107</v>
      </c>
      <c r="D5336" s="79">
        <v>0</v>
      </c>
      <c r="E5336" s="88"/>
    </row>
    <row r="5337" spans="1:5" x14ac:dyDescent="0.2">
      <c r="A5337" s="79" t="s">
        <v>12068</v>
      </c>
      <c r="B5337" s="79" t="s">
        <v>12069</v>
      </c>
      <c r="C5337" s="79">
        <v>114</v>
      </c>
      <c r="D5337" s="79">
        <v>0</v>
      </c>
      <c r="E5337" s="88"/>
    </row>
    <row r="5338" spans="1:5" x14ac:dyDescent="0.2">
      <c r="A5338" s="79" t="s">
        <v>12070</v>
      </c>
      <c r="B5338" s="79" t="s">
        <v>12071</v>
      </c>
      <c r="C5338" s="79">
        <v>112</v>
      </c>
      <c r="D5338" s="79">
        <v>0</v>
      </c>
      <c r="E5338" s="88"/>
    </row>
    <row r="5339" spans="1:5" x14ac:dyDescent="0.2">
      <c r="A5339" s="79" t="s">
        <v>12072</v>
      </c>
      <c r="B5339" s="79" t="s">
        <v>12073</v>
      </c>
      <c r="C5339" s="79">
        <v>23</v>
      </c>
      <c r="D5339" s="79">
        <v>0</v>
      </c>
      <c r="E5339" s="88"/>
    </row>
    <row r="5340" spans="1:5" x14ac:dyDescent="0.2">
      <c r="A5340" s="79" t="s">
        <v>12074</v>
      </c>
      <c r="B5340" s="79" t="s">
        <v>12075</v>
      </c>
      <c r="C5340" s="79">
        <v>32</v>
      </c>
      <c r="D5340" s="79">
        <v>0</v>
      </c>
      <c r="E5340" s="88"/>
    </row>
    <row r="5341" spans="1:5" x14ac:dyDescent="0.2">
      <c r="A5341" s="79" t="s">
        <v>12076</v>
      </c>
      <c r="B5341" s="79" t="s">
        <v>12077</v>
      </c>
      <c r="C5341" s="79">
        <v>0</v>
      </c>
      <c r="D5341" s="79">
        <v>0</v>
      </c>
      <c r="E5341" s="88"/>
    </row>
    <row r="5342" spans="1:5" x14ac:dyDescent="0.2">
      <c r="A5342" s="79" t="s">
        <v>12078</v>
      </c>
      <c r="B5342" s="79" t="s">
        <v>12079</v>
      </c>
      <c r="C5342" s="79">
        <v>33</v>
      </c>
      <c r="D5342" s="79">
        <v>0</v>
      </c>
      <c r="E5342" s="88"/>
    </row>
    <row r="5343" spans="1:5" x14ac:dyDescent="0.2">
      <c r="A5343" s="79" t="s">
        <v>12080</v>
      </c>
      <c r="B5343" s="79" t="s">
        <v>12081</v>
      </c>
      <c r="C5343" s="79">
        <v>13</v>
      </c>
      <c r="D5343" s="79">
        <v>0</v>
      </c>
      <c r="E5343" s="88"/>
    </row>
    <row r="5344" spans="1:5" x14ac:dyDescent="0.2">
      <c r="A5344" s="79" t="s">
        <v>12082</v>
      </c>
      <c r="B5344" s="79" t="s">
        <v>12083</v>
      </c>
      <c r="C5344" s="79">
        <v>55</v>
      </c>
      <c r="D5344" s="79">
        <v>0</v>
      </c>
      <c r="E5344" s="88"/>
    </row>
    <row r="5345" spans="1:5" x14ac:dyDescent="0.2">
      <c r="A5345" s="79" t="s">
        <v>12084</v>
      </c>
      <c r="B5345" s="79" t="s">
        <v>12085</v>
      </c>
      <c r="C5345" s="79">
        <v>0</v>
      </c>
      <c r="D5345" s="79">
        <v>0</v>
      </c>
      <c r="E5345" s="88"/>
    </row>
    <row r="5346" spans="1:5" x14ac:dyDescent="0.2">
      <c r="A5346" s="79" t="s">
        <v>12086</v>
      </c>
      <c r="B5346" s="79" t="s">
        <v>12087</v>
      </c>
      <c r="C5346" s="79">
        <v>43</v>
      </c>
      <c r="D5346" s="79">
        <v>0</v>
      </c>
      <c r="E5346" s="88"/>
    </row>
    <row r="5347" spans="1:5" x14ac:dyDescent="0.2">
      <c r="A5347" s="79" t="s">
        <v>12088</v>
      </c>
      <c r="B5347" s="79" t="s">
        <v>12089</v>
      </c>
      <c r="C5347" s="79">
        <v>0</v>
      </c>
      <c r="D5347" s="79">
        <v>0</v>
      </c>
      <c r="E5347" s="88"/>
    </row>
    <row r="5348" spans="1:5" x14ac:dyDescent="0.2">
      <c r="A5348" s="79" t="s">
        <v>12090</v>
      </c>
      <c r="B5348" s="79" t="s">
        <v>12091</v>
      </c>
      <c r="C5348" s="79">
        <v>80</v>
      </c>
      <c r="D5348" s="79">
        <v>0</v>
      </c>
      <c r="E5348" s="88"/>
    </row>
    <row r="5349" spans="1:5" x14ac:dyDescent="0.2">
      <c r="A5349" s="79" t="s">
        <v>12092</v>
      </c>
      <c r="B5349" s="79" t="s">
        <v>12093</v>
      </c>
      <c r="C5349" s="79">
        <v>64</v>
      </c>
      <c r="D5349" s="79">
        <v>0</v>
      </c>
      <c r="E5349" s="88"/>
    </row>
    <row r="5350" spans="1:5" x14ac:dyDescent="0.2">
      <c r="A5350" s="79" t="s">
        <v>12094</v>
      </c>
      <c r="B5350" s="79" t="s">
        <v>12095</v>
      </c>
      <c r="C5350" s="79">
        <v>63</v>
      </c>
      <c r="D5350" s="79">
        <v>0</v>
      </c>
      <c r="E5350" s="88"/>
    </row>
    <row r="5351" spans="1:5" x14ac:dyDescent="0.2">
      <c r="A5351" s="79" t="s">
        <v>12096</v>
      </c>
      <c r="B5351" s="79" t="s">
        <v>12097</v>
      </c>
      <c r="C5351" s="79">
        <v>46</v>
      </c>
      <c r="D5351" s="79">
        <v>0</v>
      </c>
      <c r="E5351" s="88"/>
    </row>
    <row r="5352" spans="1:5" x14ac:dyDescent="0.2">
      <c r="A5352" s="79" t="s">
        <v>12098</v>
      </c>
      <c r="B5352" s="79" t="s">
        <v>12099</v>
      </c>
      <c r="C5352" s="79">
        <v>56</v>
      </c>
      <c r="D5352" s="79">
        <v>0</v>
      </c>
      <c r="E5352" s="88"/>
    </row>
    <row r="5353" spans="1:5" x14ac:dyDescent="0.2">
      <c r="A5353" s="79" t="s">
        <v>12100</v>
      </c>
      <c r="B5353" s="79" t="s">
        <v>12099</v>
      </c>
      <c r="C5353" s="79">
        <v>108</v>
      </c>
      <c r="D5353" s="79">
        <v>0</v>
      </c>
      <c r="E5353" s="88"/>
    </row>
    <row r="5354" spans="1:5" x14ac:dyDescent="0.2">
      <c r="A5354" s="79" t="s">
        <v>12101</v>
      </c>
      <c r="B5354" s="79" t="s">
        <v>12099</v>
      </c>
      <c r="C5354" s="79">
        <v>15</v>
      </c>
      <c r="D5354" s="79">
        <v>0</v>
      </c>
      <c r="E5354" s="88"/>
    </row>
    <row r="5355" spans="1:5" x14ac:dyDescent="0.2">
      <c r="A5355" s="79" t="s">
        <v>12102</v>
      </c>
      <c r="B5355" s="79" t="s">
        <v>12103</v>
      </c>
      <c r="C5355" s="79">
        <v>2</v>
      </c>
      <c r="D5355" s="79">
        <v>0</v>
      </c>
      <c r="E5355" s="88"/>
    </row>
    <row r="5356" spans="1:5" x14ac:dyDescent="0.2">
      <c r="A5356" s="79" t="s">
        <v>12104</v>
      </c>
      <c r="B5356" s="79" t="s">
        <v>12105</v>
      </c>
      <c r="C5356" s="79">
        <v>25</v>
      </c>
      <c r="D5356" s="79">
        <v>0</v>
      </c>
      <c r="E5356" s="88"/>
    </row>
    <row r="5357" spans="1:5" x14ac:dyDescent="0.2">
      <c r="A5357" s="79" t="s">
        <v>12106</v>
      </c>
      <c r="B5357" s="79" t="s">
        <v>12107</v>
      </c>
      <c r="C5357" s="79">
        <v>75</v>
      </c>
      <c r="D5357" s="79">
        <v>0</v>
      </c>
      <c r="E5357" s="88"/>
    </row>
    <row r="5358" spans="1:5" x14ac:dyDescent="0.2">
      <c r="A5358" s="79" t="s">
        <v>12108</v>
      </c>
      <c r="B5358" s="79" t="s">
        <v>12109</v>
      </c>
      <c r="C5358" s="79">
        <v>34</v>
      </c>
      <c r="D5358" s="79">
        <v>0</v>
      </c>
      <c r="E5358" s="88"/>
    </row>
    <row r="5359" spans="1:5" x14ac:dyDescent="0.2">
      <c r="A5359" s="79" t="s">
        <v>12110</v>
      </c>
      <c r="B5359" s="79" t="s">
        <v>12111</v>
      </c>
      <c r="C5359" s="79">
        <v>3</v>
      </c>
      <c r="D5359" s="79">
        <v>0</v>
      </c>
      <c r="E5359" s="88"/>
    </row>
    <row r="5360" spans="1:5" x14ac:dyDescent="0.2">
      <c r="A5360" s="79" t="s">
        <v>12112</v>
      </c>
      <c r="B5360" s="79" t="s">
        <v>12113</v>
      </c>
      <c r="C5360" s="79">
        <v>1</v>
      </c>
      <c r="D5360" s="79">
        <v>0</v>
      </c>
      <c r="E5360" s="88"/>
    </row>
    <row r="5361" spans="1:5" x14ac:dyDescent="0.2">
      <c r="A5361" s="79" t="s">
        <v>12114</v>
      </c>
      <c r="B5361" s="79" t="s">
        <v>12115</v>
      </c>
      <c r="C5361" s="79">
        <v>17</v>
      </c>
      <c r="D5361" s="79">
        <v>0</v>
      </c>
      <c r="E5361" s="88"/>
    </row>
    <row r="5362" spans="1:5" x14ac:dyDescent="0.2">
      <c r="A5362" s="79" t="s">
        <v>12116</v>
      </c>
      <c r="B5362" s="79" t="s">
        <v>12117</v>
      </c>
      <c r="C5362" s="79">
        <v>35</v>
      </c>
      <c r="D5362" s="79">
        <v>0</v>
      </c>
      <c r="E5362" s="88"/>
    </row>
    <row r="5363" spans="1:5" x14ac:dyDescent="0.2">
      <c r="A5363" s="79" t="s">
        <v>12118</v>
      </c>
      <c r="B5363" s="79" t="s">
        <v>12119</v>
      </c>
      <c r="C5363" s="79">
        <v>1</v>
      </c>
      <c r="D5363" s="79">
        <v>0</v>
      </c>
      <c r="E5363" s="88"/>
    </row>
    <row r="5364" spans="1:5" x14ac:dyDescent="0.2">
      <c r="A5364" s="79" t="s">
        <v>12120</v>
      </c>
      <c r="B5364" s="79" t="s">
        <v>12121</v>
      </c>
      <c r="C5364" s="79">
        <v>28</v>
      </c>
      <c r="D5364" s="79">
        <v>0</v>
      </c>
      <c r="E5364" s="88"/>
    </row>
    <row r="5365" spans="1:5" x14ac:dyDescent="0.2">
      <c r="A5365" s="79" t="s">
        <v>12122</v>
      </c>
      <c r="B5365" s="79" t="s">
        <v>12123</v>
      </c>
      <c r="C5365" s="79">
        <v>0</v>
      </c>
      <c r="D5365" s="79">
        <v>0</v>
      </c>
      <c r="E5365" s="88"/>
    </row>
    <row r="5366" spans="1:5" x14ac:dyDescent="0.2">
      <c r="A5366" s="79" t="s">
        <v>12124</v>
      </c>
      <c r="B5366" s="79" t="s">
        <v>12125</v>
      </c>
      <c r="C5366" s="79">
        <v>0</v>
      </c>
      <c r="D5366" s="79">
        <v>0</v>
      </c>
      <c r="E5366" s="88"/>
    </row>
    <row r="5367" spans="1:5" x14ac:dyDescent="0.2">
      <c r="A5367" s="79" t="s">
        <v>12126</v>
      </c>
      <c r="B5367" s="79" t="s">
        <v>12127</v>
      </c>
      <c r="C5367" s="79">
        <v>78</v>
      </c>
      <c r="D5367" s="79">
        <v>0</v>
      </c>
      <c r="E5367" s="88"/>
    </row>
    <row r="5368" spans="1:5" x14ac:dyDescent="0.2">
      <c r="A5368" s="79" t="s">
        <v>12128</v>
      </c>
      <c r="B5368" s="79" t="s">
        <v>12129</v>
      </c>
      <c r="C5368" s="79">
        <v>71</v>
      </c>
      <c r="D5368" s="79">
        <v>0</v>
      </c>
      <c r="E5368" s="88"/>
    </row>
    <row r="5369" spans="1:5" x14ac:dyDescent="0.2">
      <c r="A5369" s="79" t="s">
        <v>12130</v>
      </c>
      <c r="B5369" s="79" t="s">
        <v>12131</v>
      </c>
      <c r="C5369" s="79">
        <v>307</v>
      </c>
      <c r="D5369" s="79">
        <v>0</v>
      </c>
      <c r="E5369" s="88"/>
    </row>
    <row r="5370" spans="1:5" x14ac:dyDescent="0.2">
      <c r="A5370" s="79" t="s">
        <v>12132</v>
      </c>
      <c r="B5370" s="79" t="s">
        <v>12133</v>
      </c>
      <c r="C5370" s="79">
        <v>32</v>
      </c>
      <c r="D5370" s="79">
        <v>0</v>
      </c>
      <c r="E5370" s="88"/>
    </row>
    <row r="5371" spans="1:5" x14ac:dyDescent="0.2">
      <c r="A5371" s="79" t="s">
        <v>12134</v>
      </c>
      <c r="B5371" s="79" t="s">
        <v>12135</v>
      </c>
      <c r="C5371" s="79">
        <v>0</v>
      </c>
      <c r="D5371" s="79">
        <v>0</v>
      </c>
      <c r="E5371" s="88"/>
    </row>
    <row r="5372" spans="1:5" x14ac:dyDescent="0.2">
      <c r="A5372" s="79" t="s">
        <v>12136</v>
      </c>
      <c r="B5372" s="79" t="s">
        <v>12137</v>
      </c>
      <c r="C5372" s="79">
        <v>81</v>
      </c>
      <c r="D5372" s="79">
        <v>0</v>
      </c>
      <c r="E5372" s="88"/>
    </row>
    <row r="5373" spans="1:5" x14ac:dyDescent="0.2">
      <c r="A5373" s="79" t="s">
        <v>12138</v>
      </c>
      <c r="B5373" s="79" t="s">
        <v>12139</v>
      </c>
      <c r="C5373" s="79">
        <v>59</v>
      </c>
      <c r="D5373" s="79">
        <v>0</v>
      </c>
      <c r="E5373" s="88"/>
    </row>
    <row r="5374" spans="1:5" x14ac:dyDescent="0.2">
      <c r="A5374" s="79" t="s">
        <v>12140</v>
      </c>
      <c r="B5374" s="79" t="s">
        <v>12141</v>
      </c>
      <c r="C5374" s="79">
        <v>8</v>
      </c>
      <c r="D5374" s="79">
        <v>0</v>
      </c>
      <c r="E5374" s="88"/>
    </row>
    <row r="5375" spans="1:5" x14ac:dyDescent="0.2">
      <c r="A5375" s="79" t="s">
        <v>12142</v>
      </c>
      <c r="B5375" s="79" t="s">
        <v>12143</v>
      </c>
      <c r="C5375" s="79">
        <v>55</v>
      </c>
      <c r="D5375" s="79">
        <v>0</v>
      </c>
      <c r="E5375" s="88"/>
    </row>
    <row r="5376" spans="1:5" x14ac:dyDescent="0.2">
      <c r="A5376" s="79" t="s">
        <v>12144</v>
      </c>
      <c r="B5376" s="79" t="s">
        <v>12145</v>
      </c>
      <c r="C5376" s="79">
        <v>49</v>
      </c>
      <c r="D5376" s="79">
        <v>0</v>
      </c>
      <c r="E5376" s="88"/>
    </row>
    <row r="5377" spans="1:5" x14ac:dyDescent="0.2">
      <c r="A5377" s="79" t="s">
        <v>12146</v>
      </c>
      <c r="B5377" s="79" t="s">
        <v>12147</v>
      </c>
      <c r="C5377" s="79">
        <v>100</v>
      </c>
      <c r="D5377" s="79">
        <v>0</v>
      </c>
      <c r="E5377" s="88"/>
    </row>
    <row r="5378" spans="1:5" x14ac:dyDescent="0.2">
      <c r="A5378" s="79" t="s">
        <v>12148</v>
      </c>
      <c r="B5378" s="79" t="s">
        <v>12149</v>
      </c>
      <c r="C5378" s="79">
        <v>36</v>
      </c>
      <c r="D5378" s="79">
        <v>0</v>
      </c>
      <c r="E5378" s="88"/>
    </row>
    <row r="5379" spans="1:5" x14ac:dyDescent="0.2">
      <c r="A5379" s="79" t="s">
        <v>12150</v>
      </c>
      <c r="B5379" s="79" t="s">
        <v>12151</v>
      </c>
      <c r="C5379" s="79">
        <v>3</v>
      </c>
      <c r="D5379" s="79">
        <v>0</v>
      </c>
      <c r="E5379" s="88"/>
    </row>
    <row r="5380" spans="1:5" x14ac:dyDescent="0.2">
      <c r="A5380" s="79" t="s">
        <v>12152</v>
      </c>
      <c r="B5380" s="79" t="s">
        <v>12153</v>
      </c>
      <c r="C5380" s="79">
        <v>3</v>
      </c>
      <c r="D5380" s="79">
        <v>0</v>
      </c>
      <c r="E5380" s="88"/>
    </row>
    <row r="5381" spans="1:5" x14ac:dyDescent="0.2">
      <c r="A5381" s="79" t="s">
        <v>12154</v>
      </c>
      <c r="B5381" s="79" t="s">
        <v>12155</v>
      </c>
      <c r="C5381" s="79">
        <v>0</v>
      </c>
      <c r="D5381" s="79">
        <v>0</v>
      </c>
      <c r="E5381" s="88"/>
    </row>
    <row r="5382" spans="1:5" x14ac:dyDescent="0.2">
      <c r="A5382" s="79" t="s">
        <v>12156</v>
      </c>
      <c r="B5382" s="79" t="s">
        <v>12157</v>
      </c>
      <c r="C5382" s="79">
        <v>0</v>
      </c>
      <c r="D5382" s="79">
        <v>0</v>
      </c>
      <c r="E5382" s="88"/>
    </row>
    <row r="5383" spans="1:5" x14ac:dyDescent="0.2">
      <c r="A5383" s="79" t="s">
        <v>12158</v>
      </c>
      <c r="B5383" s="79" t="s">
        <v>12159</v>
      </c>
      <c r="C5383" s="79">
        <v>0</v>
      </c>
      <c r="D5383" s="79">
        <v>0</v>
      </c>
      <c r="E5383" s="88"/>
    </row>
    <row r="5384" spans="1:5" x14ac:dyDescent="0.2">
      <c r="A5384" s="79" t="s">
        <v>12160</v>
      </c>
      <c r="B5384" s="79" t="s">
        <v>12161</v>
      </c>
      <c r="C5384" s="79">
        <v>0</v>
      </c>
      <c r="D5384" s="79">
        <v>0</v>
      </c>
      <c r="E5384" s="88"/>
    </row>
    <row r="5385" spans="1:5" x14ac:dyDescent="0.2">
      <c r="A5385" s="79" t="s">
        <v>12162</v>
      </c>
      <c r="B5385" s="79" t="s">
        <v>12163</v>
      </c>
      <c r="C5385" s="79">
        <v>0</v>
      </c>
      <c r="D5385" s="79">
        <v>0</v>
      </c>
      <c r="E5385" s="88"/>
    </row>
    <row r="5386" spans="1:5" x14ac:dyDescent="0.2">
      <c r="A5386" s="79" t="s">
        <v>12164</v>
      </c>
      <c r="B5386" s="79" t="s">
        <v>12165</v>
      </c>
      <c r="C5386" s="79">
        <v>0</v>
      </c>
      <c r="D5386" s="79">
        <v>0</v>
      </c>
      <c r="E5386" s="88"/>
    </row>
    <row r="5387" spans="1:5" x14ac:dyDescent="0.2">
      <c r="A5387" s="79" t="s">
        <v>12166</v>
      </c>
      <c r="B5387" s="79" t="s">
        <v>12167</v>
      </c>
      <c r="C5387" s="79">
        <v>0</v>
      </c>
      <c r="D5387" s="79">
        <v>0</v>
      </c>
      <c r="E5387" s="88"/>
    </row>
    <row r="5388" spans="1:5" x14ac:dyDescent="0.2">
      <c r="A5388" s="79" t="s">
        <v>12168</v>
      </c>
      <c r="B5388" s="79" t="s">
        <v>12169</v>
      </c>
      <c r="C5388" s="79">
        <v>560</v>
      </c>
      <c r="D5388" s="79">
        <v>0</v>
      </c>
      <c r="E5388" s="88"/>
    </row>
    <row r="5389" spans="1:5" x14ac:dyDescent="0.2">
      <c r="A5389" s="79" t="s">
        <v>12170</v>
      </c>
      <c r="B5389" s="79" t="s">
        <v>12171</v>
      </c>
      <c r="C5389" s="79">
        <v>71</v>
      </c>
      <c r="D5389" s="79">
        <v>0</v>
      </c>
      <c r="E5389" s="88"/>
    </row>
    <row r="5390" spans="1:5" x14ac:dyDescent="0.2">
      <c r="A5390" s="79" t="s">
        <v>12172</v>
      </c>
      <c r="B5390" s="79" t="s">
        <v>12173</v>
      </c>
      <c r="C5390" s="79">
        <v>0</v>
      </c>
      <c r="D5390" s="79">
        <v>0</v>
      </c>
      <c r="E5390" s="88"/>
    </row>
    <row r="5391" spans="1:5" x14ac:dyDescent="0.2">
      <c r="A5391" s="79" t="s">
        <v>12174</v>
      </c>
      <c r="B5391" s="79" t="s">
        <v>12175</v>
      </c>
      <c r="C5391" s="79">
        <v>0</v>
      </c>
      <c r="D5391" s="79">
        <v>0</v>
      </c>
      <c r="E5391" s="88"/>
    </row>
    <row r="5392" spans="1:5" x14ac:dyDescent="0.2">
      <c r="A5392" s="79" t="s">
        <v>12176</v>
      </c>
      <c r="B5392" s="79" t="s">
        <v>12177</v>
      </c>
      <c r="C5392" s="79">
        <v>0</v>
      </c>
      <c r="D5392" s="79">
        <v>0</v>
      </c>
      <c r="E5392" s="88"/>
    </row>
    <row r="5393" spans="1:5" x14ac:dyDescent="0.2">
      <c r="A5393" s="79" t="s">
        <v>12178</v>
      </c>
      <c r="B5393" s="79" t="s">
        <v>12179</v>
      </c>
      <c r="C5393" s="79">
        <v>0</v>
      </c>
      <c r="D5393" s="79">
        <v>0</v>
      </c>
      <c r="E5393" s="88"/>
    </row>
    <row r="5394" spans="1:5" x14ac:dyDescent="0.2">
      <c r="A5394" s="79" t="s">
        <v>12180</v>
      </c>
      <c r="B5394" s="79" t="s">
        <v>12181</v>
      </c>
      <c r="C5394" s="79">
        <v>108</v>
      </c>
      <c r="D5394" s="79">
        <v>0</v>
      </c>
      <c r="E5394" s="88"/>
    </row>
    <row r="5395" spans="1:5" x14ac:dyDescent="0.2">
      <c r="A5395" s="79" t="s">
        <v>12182</v>
      </c>
      <c r="B5395" s="79" t="s">
        <v>12183</v>
      </c>
      <c r="C5395" s="79">
        <v>1</v>
      </c>
      <c r="D5395" s="79">
        <v>0</v>
      </c>
      <c r="E5395" s="88"/>
    </row>
    <row r="5396" spans="1:5" x14ac:dyDescent="0.2">
      <c r="A5396" s="79" t="s">
        <v>12184</v>
      </c>
      <c r="B5396" s="79" t="s">
        <v>12185</v>
      </c>
      <c r="C5396" s="79">
        <v>7</v>
      </c>
      <c r="D5396" s="79">
        <v>0</v>
      </c>
      <c r="E5396" s="88"/>
    </row>
    <row r="5397" spans="1:5" x14ac:dyDescent="0.2">
      <c r="A5397" s="79" t="s">
        <v>12186</v>
      </c>
      <c r="B5397" s="79" t="s">
        <v>12187</v>
      </c>
      <c r="C5397" s="79">
        <v>1</v>
      </c>
      <c r="D5397" s="79">
        <v>0</v>
      </c>
      <c r="E5397" s="88"/>
    </row>
    <row r="5398" spans="1:5" x14ac:dyDescent="0.2">
      <c r="A5398" s="79" t="s">
        <v>12188</v>
      </c>
      <c r="B5398" s="79" t="s">
        <v>12189</v>
      </c>
      <c r="C5398" s="79">
        <v>6</v>
      </c>
      <c r="D5398" s="79">
        <v>0</v>
      </c>
      <c r="E5398" s="88"/>
    </row>
    <row r="5399" spans="1:5" x14ac:dyDescent="0.2">
      <c r="A5399" s="79" t="s">
        <v>12190</v>
      </c>
      <c r="B5399" s="79" t="s">
        <v>12191</v>
      </c>
      <c r="C5399" s="79">
        <v>2</v>
      </c>
      <c r="D5399" s="79">
        <v>0</v>
      </c>
      <c r="E5399" s="88"/>
    </row>
    <row r="5400" spans="1:5" x14ac:dyDescent="0.2">
      <c r="A5400" s="79" t="s">
        <v>12192</v>
      </c>
      <c r="B5400" s="79" t="s">
        <v>12193</v>
      </c>
      <c r="C5400" s="79">
        <v>3</v>
      </c>
      <c r="D5400" s="79">
        <v>0</v>
      </c>
      <c r="E5400" s="88"/>
    </row>
    <row r="5401" spans="1:5" x14ac:dyDescent="0.2">
      <c r="A5401" s="79" t="s">
        <v>12194</v>
      </c>
      <c r="B5401" s="79" t="s">
        <v>12195</v>
      </c>
      <c r="C5401" s="79">
        <v>1</v>
      </c>
      <c r="D5401" s="79">
        <v>0</v>
      </c>
      <c r="E5401" s="88"/>
    </row>
    <row r="5402" spans="1:5" x14ac:dyDescent="0.2">
      <c r="A5402" s="79" t="s">
        <v>12196</v>
      </c>
      <c r="B5402" s="79" t="s">
        <v>12197</v>
      </c>
      <c r="C5402" s="79">
        <v>0</v>
      </c>
      <c r="D5402" s="79">
        <v>0</v>
      </c>
      <c r="E5402" s="88"/>
    </row>
    <row r="5403" spans="1:5" x14ac:dyDescent="0.2">
      <c r="A5403" s="79" t="s">
        <v>12198</v>
      </c>
      <c r="B5403" s="79" t="s">
        <v>12199</v>
      </c>
      <c r="C5403" s="79">
        <v>152</v>
      </c>
      <c r="D5403" s="79">
        <v>0</v>
      </c>
      <c r="E5403" s="88"/>
    </row>
    <row r="5404" spans="1:5" x14ac:dyDescent="0.2">
      <c r="A5404" s="79" t="s">
        <v>12200</v>
      </c>
      <c r="B5404" s="79" t="s">
        <v>12201</v>
      </c>
      <c r="C5404" s="79">
        <v>0</v>
      </c>
      <c r="D5404" s="79">
        <v>0</v>
      </c>
      <c r="E5404" s="88"/>
    </row>
    <row r="5405" spans="1:5" x14ac:dyDescent="0.2">
      <c r="A5405" s="79" t="s">
        <v>12202</v>
      </c>
      <c r="B5405" s="79" t="s">
        <v>12203</v>
      </c>
      <c r="C5405" s="79">
        <v>0</v>
      </c>
      <c r="D5405" s="79">
        <v>0</v>
      </c>
      <c r="E5405" s="88"/>
    </row>
    <row r="5406" spans="1:5" x14ac:dyDescent="0.2">
      <c r="A5406" s="79" t="s">
        <v>12204</v>
      </c>
      <c r="B5406" s="79" t="s">
        <v>12205</v>
      </c>
      <c r="C5406" s="79">
        <v>0</v>
      </c>
      <c r="D5406" s="79">
        <v>0</v>
      </c>
      <c r="E5406" s="88"/>
    </row>
    <row r="5407" spans="1:5" x14ac:dyDescent="0.2">
      <c r="A5407" s="79" t="s">
        <v>12206</v>
      </c>
      <c r="B5407" s="79" t="s">
        <v>12207</v>
      </c>
      <c r="C5407" s="79">
        <v>0</v>
      </c>
      <c r="D5407" s="79">
        <v>0</v>
      </c>
      <c r="E5407" s="88"/>
    </row>
    <row r="5408" spans="1:5" x14ac:dyDescent="0.2">
      <c r="A5408" s="79" t="s">
        <v>12208</v>
      </c>
      <c r="B5408" s="79" t="s">
        <v>12209</v>
      </c>
      <c r="C5408" s="79">
        <v>0</v>
      </c>
      <c r="D5408" s="79">
        <v>0</v>
      </c>
      <c r="E5408" s="88"/>
    </row>
    <row r="5409" spans="1:5" x14ac:dyDescent="0.2">
      <c r="A5409" s="79" t="s">
        <v>12210</v>
      </c>
      <c r="B5409" s="79" t="s">
        <v>12211</v>
      </c>
      <c r="C5409" s="79">
        <v>1</v>
      </c>
      <c r="D5409" s="79">
        <v>0</v>
      </c>
      <c r="E5409" s="88"/>
    </row>
    <row r="5410" spans="1:5" x14ac:dyDescent="0.2">
      <c r="A5410" s="79" t="s">
        <v>12212</v>
      </c>
      <c r="B5410" s="79" t="s">
        <v>12213</v>
      </c>
      <c r="C5410" s="79">
        <v>1</v>
      </c>
      <c r="D5410" s="79">
        <v>0</v>
      </c>
      <c r="E5410" s="88"/>
    </row>
    <row r="5411" spans="1:5" x14ac:dyDescent="0.2">
      <c r="A5411" s="79" t="s">
        <v>12214</v>
      </c>
      <c r="B5411" s="79" t="s">
        <v>12215</v>
      </c>
      <c r="C5411" s="79">
        <v>0</v>
      </c>
      <c r="D5411" s="79">
        <v>0</v>
      </c>
      <c r="E5411" s="88"/>
    </row>
    <row r="5412" spans="1:5" x14ac:dyDescent="0.2">
      <c r="A5412" s="79" t="s">
        <v>12216</v>
      </c>
      <c r="B5412" s="79" t="s">
        <v>12217</v>
      </c>
      <c r="C5412" s="79">
        <v>0</v>
      </c>
      <c r="D5412" s="79">
        <v>0</v>
      </c>
      <c r="E5412" s="88"/>
    </row>
    <row r="5413" spans="1:5" x14ac:dyDescent="0.2">
      <c r="A5413" s="79" t="s">
        <v>12218</v>
      </c>
      <c r="B5413" s="79" t="s">
        <v>12219</v>
      </c>
      <c r="C5413" s="79">
        <v>0</v>
      </c>
      <c r="D5413" s="79">
        <v>0</v>
      </c>
      <c r="E5413" s="88"/>
    </row>
    <row r="5414" spans="1:5" x14ac:dyDescent="0.2">
      <c r="A5414" s="79" t="s">
        <v>12220</v>
      </c>
      <c r="B5414" s="79" t="s">
        <v>12221</v>
      </c>
      <c r="C5414" s="79">
        <v>0</v>
      </c>
      <c r="D5414" s="79">
        <v>0</v>
      </c>
      <c r="E5414" s="88"/>
    </row>
    <row r="5415" spans="1:5" x14ac:dyDescent="0.2">
      <c r="A5415" s="79" t="s">
        <v>12222</v>
      </c>
      <c r="B5415" s="79" t="s">
        <v>12223</v>
      </c>
      <c r="C5415" s="79">
        <v>4</v>
      </c>
      <c r="D5415" s="79">
        <v>0</v>
      </c>
      <c r="E5415" s="88"/>
    </row>
    <row r="5416" spans="1:5" x14ac:dyDescent="0.2">
      <c r="A5416" s="79" t="s">
        <v>12224</v>
      </c>
      <c r="B5416" s="79" t="s">
        <v>12225</v>
      </c>
      <c r="C5416" s="79">
        <v>0</v>
      </c>
      <c r="D5416" s="79">
        <v>0</v>
      </c>
      <c r="E5416" s="88"/>
    </row>
    <row r="5417" spans="1:5" x14ac:dyDescent="0.2">
      <c r="A5417" s="79" t="s">
        <v>12226</v>
      </c>
      <c r="B5417" s="79" t="s">
        <v>12227</v>
      </c>
      <c r="C5417" s="79">
        <v>1</v>
      </c>
      <c r="D5417" s="79">
        <v>0</v>
      </c>
      <c r="E5417" s="88"/>
    </row>
    <row r="5418" spans="1:5" x14ac:dyDescent="0.2">
      <c r="A5418" s="79" t="s">
        <v>12228</v>
      </c>
      <c r="B5418" s="79" t="s">
        <v>12229</v>
      </c>
      <c r="C5418" s="79">
        <v>1</v>
      </c>
      <c r="D5418" s="79">
        <v>0</v>
      </c>
      <c r="E5418" s="88"/>
    </row>
    <row r="5419" spans="1:5" x14ac:dyDescent="0.2">
      <c r="A5419" s="79" t="s">
        <v>12230</v>
      </c>
      <c r="B5419" s="79" t="s">
        <v>12231</v>
      </c>
      <c r="C5419" s="79">
        <v>3</v>
      </c>
      <c r="D5419" s="79">
        <v>0</v>
      </c>
      <c r="E5419" s="88"/>
    </row>
    <row r="5420" spans="1:5" x14ac:dyDescent="0.2">
      <c r="A5420" s="79" t="s">
        <v>12232</v>
      </c>
      <c r="B5420" s="79" t="s">
        <v>12233</v>
      </c>
      <c r="C5420" s="79">
        <v>1</v>
      </c>
      <c r="D5420" s="79">
        <v>0</v>
      </c>
      <c r="E5420" s="88"/>
    </row>
    <row r="5421" spans="1:5" x14ac:dyDescent="0.2">
      <c r="A5421" s="79" t="s">
        <v>12234</v>
      </c>
      <c r="B5421" s="79" t="s">
        <v>12235</v>
      </c>
      <c r="C5421" s="79">
        <v>0</v>
      </c>
      <c r="D5421" s="79">
        <v>0</v>
      </c>
      <c r="E5421" s="88"/>
    </row>
    <row r="5422" spans="1:5" x14ac:dyDescent="0.2">
      <c r="A5422" s="79" t="s">
        <v>12236</v>
      </c>
      <c r="B5422" s="79" t="s">
        <v>12237</v>
      </c>
      <c r="C5422" s="79">
        <v>1</v>
      </c>
      <c r="D5422" s="79">
        <v>0</v>
      </c>
      <c r="E5422" s="88"/>
    </row>
    <row r="5423" spans="1:5" x14ac:dyDescent="0.2">
      <c r="A5423" s="79" t="s">
        <v>12238</v>
      </c>
      <c r="B5423" s="79" t="s">
        <v>12239</v>
      </c>
      <c r="C5423" s="79">
        <v>1</v>
      </c>
      <c r="D5423" s="79">
        <v>0</v>
      </c>
      <c r="E5423" s="88"/>
    </row>
    <row r="5424" spans="1:5" x14ac:dyDescent="0.2">
      <c r="A5424" s="79" t="s">
        <v>12240</v>
      </c>
      <c r="B5424" s="79" t="s">
        <v>12241</v>
      </c>
      <c r="C5424" s="79">
        <v>1</v>
      </c>
      <c r="D5424" s="79">
        <v>0</v>
      </c>
      <c r="E5424" s="88"/>
    </row>
    <row r="5425" spans="1:5" x14ac:dyDescent="0.2">
      <c r="A5425" s="79" t="s">
        <v>12242</v>
      </c>
      <c r="B5425" s="79" t="s">
        <v>12243</v>
      </c>
      <c r="C5425" s="79">
        <v>1</v>
      </c>
      <c r="D5425" s="79">
        <v>0</v>
      </c>
      <c r="E5425" s="88"/>
    </row>
    <row r="5426" spans="1:5" x14ac:dyDescent="0.2">
      <c r="A5426" s="79" t="s">
        <v>12244</v>
      </c>
      <c r="B5426" s="79" t="s">
        <v>12245</v>
      </c>
      <c r="C5426" s="79">
        <v>5</v>
      </c>
      <c r="D5426" s="79">
        <v>0</v>
      </c>
      <c r="E5426" s="88"/>
    </row>
    <row r="5427" spans="1:5" x14ac:dyDescent="0.2">
      <c r="A5427" s="79" t="s">
        <v>12246</v>
      </c>
      <c r="B5427" s="79" t="s">
        <v>12247</v>
      </c>
      <c r="C5427" s="79">
        <v>1</v>
      </c>
      <c r="D5427" s="79">
        <v>0</v>
      </c>
      <c r="E5427" s="88"/>
    </row>
    <row r="5428" spans="1:5" x14ac:dyDescent="0.2">
      <c r="A5428" s="79" t="s">
        <v>12248</v>
      </c>
      <c r="B5428" s="79" t="s">
        <v>12249</v>
      </c>
      <c r="C5428" s="79">
        <v>2</v>
      </c>
      <c r="D5428" s="79">
        <v>0</v>
      </c>
      <c r="E5428" s="88"/>
    </row>
    <row r="5429" spans="1:5" x14ac:dyDescent="0.2">
      <c r="A5429" s="79" t="s">
        <v>12250</v>
      </c>
      <c r="B5429" s="79" t="s">
        <v>12251</v>
      </c>
      <c r="C5429" s="79">
        <v>2</v>
      </c>
      <c r="D5429" s="79">
        <v>0</v>
      </c>
      <c r="E5429" s="88"/>
    </row>
    <row r="5430" spans="1:5" x14ac:dyDescent="0.2">
      <c r="A5430" s="79" t="s">
        <v>12252</v>
      </c>
      <c r="B5430" s="79" t="s">
        <v>12253</v>
      </c>
      <c r="C5430" s="79">
        <v>3</v>
      </c>
      <c r="D5430" s="79">
        <v>0</v>
      </c>
      <c r="E5430" s="88"/>
    </row>
    <row r="5431" spans="1:5" x14ac:dyDescent="0.2">
      <c r="A5431" s="79" t="s">
        <v>12254</v>
      </c>
      <c r="B5431" s="79" t="s">
        <v>12255</v>
      </c>
      <c r="C5431" s="79">
        <v>1</v>
      </c>
      <c r="D5431" s="79">
        <v>0</v>
      </c>
      <c r="E5431" s="88"/>
    </row>
    <row r="5432" spans="1:5" x14ac:dyDescent="0.2">
      <c r="A5432" s="79" t="s">
        <v>12256</v>
      </c>
      <c r="B5432" s="79" t="s">
        <v>12257</v>
      </c>
      <c r="C5432" s="79">
        <v>2</v>
      </c>
      <c r="D5432" s="79">
        <v>0</v>
      </c>
      <c r="E5432" s="88"/>
    </row>
    <row r="5433" spans="1:5" x14ac:dyDescent="0.2">
      <c r="A5433" s="79" t="s">
        <v>12258</v>
      </c>
      <c r="B5433" s="79" t="s">
        <v>12259</v>
      </c>
      <c r="C5433" s="79">
        <v>2</v>
      </c>
      <c r="D5433" s="79">
        <v>0</v>
      </c>
      <c r="E5433" s="88"/>
    </row>
    <row r="5434" spans="1:5" x14ac:dyDescent="0.2">
      <c r="A5434" s="79" t="s">
        <v>12260</v>
      </c>
      <c r="B5434" s="79" t="s">
        <v>12261</v>
      </c>
      <c r="C5434" s="79">
        <v>3</v>
      </c>
      <c r="D5434" s="79">
        <v>0</v>
      </c>
      <c r="E5434" s="88"/>
    </row>
    <row r="5435" spans="1:5" x14ac:dyDescent="0.2">
      <c r="A5435" s="79" t="s">
        <v>12262</v>
      </c>
      <c r="B5435" s="79" t="s">
        <v>12263</v>
      </c>
      <c r="C5435" s="79">
        <v>1</v>
      </c>
      <c r="D5435" s="79">
        <v>0</v>
      </c>
      <c r="E5435" s="88"/>
    </row>
    <row r="5436" spans="1:5" x14ac:dyDescent="0.2">
      <c r="A5436" s="79" t="s">
        <v>12264</v>
      </c>
      <c r="B5436" s="79" t="s">
        <v>12265</v>
      </c>
      <c r="C5436" s="79">
        <v>1</v>
      </c>
      <c r="D5436" s="79">
        <v>0</v>
      </c>
      <c r="E5436" s="88"/>
    </row>
    <row r="5437" spans="1:5" x14ac:dyDescent="0.2">
      <c r="A5437" s="79" t="s">
        <v>12266</v>
      </c>
      <c r="B5437" s="79" t="s">
        <v>12267</v>
      </c>
      <c r="C5437" s="79">
        <v>2</v>
      </c>
      <c r="D5437" s="79">
        <v>0</v>
      </c>
      <c r="E5437" s="88"/>
    </row>
    <row r="5438" spans="1:5" x14ac:dyDescent="0.2">
      <c r="A5438" s="79" t="s">
        <v>12268</v>
      </c>
      <c r="B5438" s="79" t="s">
        <v>12269</v>
      </c>
      <c r="C5438" s="79">
        <v>2</v>
      </c>
      <c r="D5438" s="79">
        <v>0</v>
      </c>
      <c r="E5438" s="88"/>
    </row>
    <row r="5439" spans="1:5" x14ac:dyDescent="0.2">
      <c r="A5439" s="79" t="s">
        <v>12270</v>
      </c>
      <c r="B5439" s="79" t="s">
        <v>12271</v>
      </c>
      <c r="C5439" s="79">
        <v>1</v>
      </c>
      <c r="D5439" s="79">
        <v>0</v>
      </c>
      <c r="E5439" s="88"/>
    </row>
    <row r="5440" spans="1:5" x14ac:dyDescent="0.2">
      <c r="A5440" s="79" t="s">
        <v>12272</v>
      </c>
      <c r="B5440" s="79" t="s">
        <v>12273</v>
      </c>
      <c r="C5440" s="79">
        <v>0</v>
      </c>
      <c r="D5440" s="79">
        <v>0</v>
      </c>
      <c r="E5440" s="88"/>
    </row>
    <row r="5441" spans="1:5" x14ac:dyDescent="0.2">
      <c r="A5441" s="79" t="s">
        <v>12274</v>
      </c>
      <c r="B5441" s="79" t="s">
        <v>12275</v>
      </c>
      <c r="C5441" s="79">
        <v>1</v>
      </c>
      <c r="D5441" s="79">
        <v>0</v>
      </c>
      <c r="E5441" s="88"/>
    </row>
    <row r="5442" spans="1:5" x14ac:dyDescent="0.2">
      <c r="A5442" s="79" t="s">
        <v>12276</v>
      </c>
      <c r="B5442" s="79" t="s">
        <v>12277</v>
      </c>
      <c r="C5442" s="79">
        <v>1</v>
      </c>
      <c r="D5442" s="79">
        <v>0</v>
      </c>
      <c r="E5442" s="88"/>
    </row>
    <row r="5443" spans="1:5" x14ac:dyDescent="0.2">
      <c r="A5443" s="79" t="s">
        <v>12278</v>
      </c>
      <c r="B5443" s="79" t="s">
        <v>12279</v>
      </c>
      <c r="C5443" s="79">
        <v>1</v>
      </c>
      <c r="D5443" s="79">
        <v>0</v>
      </c>
      <c r="E5443" s="88"/>
    </row>
    <row r="5444" spans="1:5" x14ac:dyDescent="0.2">
      <c r="A5444" s="79" t="s">
        <v>12280</v>
      </c>
      <c r="B5444" s="79" t="s">
        <v>12281</v>
      </c>
      <c r="C5444" s="79">
        <v>0</v>
      </c>
      <c r="D5444" s="79">
        <v>0</v>
      </c>
      <c r="E5444" s="88"/>
    </row>
    <row r="5445" spans="1:5" x14ac:dyDescent="0.2">
      <c r="A5445" s="79" t="s">
        <v>12282</v>
      </c>
      <c r="B5445" s="79" t="s">
        <v>12283</v>
      </c>
      <c r="C5445" s="79">
        <v>0</v>
      </c>
      <c r="D5445" s="79">
        <v>0</v>
      </c>
      <c r="E5445" s="88"/>
    </row>
    <row r="5446" spans="1:5" x14ac:dyDescent="0.2">
      <c r="A5446" s="79" t="s">
        <v>12284</v>
      </c>
      <c r="B5446" s="79" t="s">
        <v>12285</v>
      </c>
      <c r="C5446" s="79">
        <v>0</v>
      </c>
      <c r="D5446" s="79">
        <v>0</v>
      </c>
      <c r="E5446" s="88"/>
    </row>
    <row r="5447" spans="1:5" x14ac:dyDescent="0.2">
      <c r="A5447" s="79" t="s">
        <v>12286</v>
      </c>
      <c r="B5447" s="79" t="s">
        <v>12287</v>
      </c>
      <c r="C5447" s="79">
        <v>1</v>
      </c>
      <c r="D5447" s="79">
        <v>0</v>
      </c>
      <c r="E5447" s="88"/>
    </row>
    <row r="5448" spans="1:5" x14ac:dyDescent="0.2">
      <c r="A5448" s="79" t="s">
        <v>12288</v>
      </c>
      <c r="B5448" s="79" t="s">
        <v>12289</v>
      </c>
      <c r="C5448" s="79">
        <v>0</v>
      </c>
      <c r="D5448" s="79">
        <v>0</v>
      </c>
      <c r="E5448" s="88"/>
    </row>
    <row r="5449" spans="1:5" x14ac:dyDescent="0.2">
      <c r="A5449" s="79" t="s">
        <v>12290</v>
      </c>
      <c r="B5449" s="79" t="s">
        <v>12291</v>
      </c>
      <c r="C5449" s="79">
        <v>0</v>
      </c>
      <c r="D5449" s="79">
        <v>0</v>
      </c>
      <c r="E5449" s="88"/>
    </row>
    <row r="5450" spans="1:5" x14ac:dyDescent="0.2">
      <c r="A5450" s="79" t="s">
        <v>12292</v>
      </c>
      <c r="B5450" s="79" t="s">
        <v>12293</v>
      </c>
      <c r="C5450" s="79">
        <v>0</v>
      </c>
      <c r="D5450" s="79">
        <v>0</v>
      </c>
      <c r="E5450" s="88"/>
    </row>
    <row r="5451" spans="1:5" x14ac:dyDescent="0.2">
      <c r="A5451" s="79" t="s">
        <v>12294</v>
      </c>
      <c r="B5451" s="79" t="s">
        <v>12295</v>
      </c>
      <c r="C5451" s="79">
        <v>0</v>
      </c>
      <c r="D5451" s="79">
        <v>0</v>
      </c>
      <c r="E5451" s="88"/>
    </row>
    <row r="5452" spans="1:5" x14ac:dyDescent="0.2">
      <c r="A5452" s="79" t="s">
        <v>12296</v>
      </c>
      <c r="B5452" s="79" t="s">
        <v>12297</v>
      </c>
      <c r="C5452" s="79">
        <v>3</v>
      </c>
      <c r="D5452" s="79">
        <v>0</v>
      </c>
      <c r="E5452" s="88"/>
    </row>
    <row r="5453" spans="1:5" x14ac:dyDescent="0.2">
      <c r="A5453" s="79" t="s">
        <v>12298</v>
      </c>
      <c r="B5453" s="79" t="s">
        <v>12299</v>
      </c>
      <c r="C5453" s="79">
        <v>1</v>
      </c>
      <c r="D5453" s="79">
        <v>0</v>
      </c>
      <c r="E5453" s="88"/>
    </row>
    <row r="5454" spans="1:5" x14ac:dyDescent="0.2">
      <c r="A5454" s="79" t="s">
        <v>12300</v>
      </c>
      <c r="B5454" s="79" t="s">
        <v>12301</v>
      </c>
      <c r="C5454" s="79">
        <v>1</v>
      </c>
      <c r="D5454" s="79">
        <v>0</v>
      </c>
      <c r="E5454" s="88"/>
    </row>
    <row r="5455" spans="1:5" x14ac:dyDescent="0.2">
      <c r="A5455" s="79" t="s">
        <v>12302</v>
      </c>
      <c r="B5455" s="79" t="s">
        <v>12303</v>
      </c>
      <c r="C5455" s="79">
        <v>0</v>
      </c>
      <c r="D5455" s="79">
        <v>0</v>
      </c>
      <c r="E5455" s="88"/>
    </row>
    <row r="5456" spans="1:5" x14ac:dyDescent="0.2">
      <c r="A5456" s="79" t="s">
        <v>12304</v>
      </c>
      <c r="B5456" s="79" t="s">
        <v>12305</v>
      </c>
      <c r="C5456" s="79">
        <v>1</v>
      </c>
      <c r="D5456" s="79">
        <v>0</v>
      </c>
      <c r="E5456" s="88"/>
    </row>
    <row r="5457" spans="1:5" x14ac:dyDescent="0.2">
      <c r="A5457" s="79" t="s">
        <v>12306</v>
      </c>
      <c r="B5457" s="79" t="s">
        <v>12307</v>
      </c>
      <c r="C5457" s="79">
        <v>1</v>
      </c>
      <c r="D5457" s="79">
        <v>0</v>
      </c>
      <c r="E5457" s="88"/>
    </row>
    <row r="5458" spans="1:5" x14ac:dyDescent="0.2">
      <c r="A5458" s="79" t="s">
        <v>12308</v>
      </c>
      <c r="B5458" s="79" t="s">
        <v>12309</v>
      </c>
      <c r="C5458" s="79">
        <v>1</v>
      </c>
      <c r="D5458" s="79">
        <v>0</v>
      </c>
      <c r="E5458" s="88"/>
    </row>
    <row r="5459" spans="1:5" x14ac:dyDescent="0.2">
      <c r="A5459" s="79" t="s">
        <v>12310</v>
      </c>
      <c r="B5459" s="79" t="s">
        <v>12311</v>
      </c>
      <c r="C5459" s="79">
        <v>0</v>
      </c>
      <c r="D5459" s="79">
        <v>0</v>
      </c>
      <c r="E5459" s="88"/>
    </row>
    <row r="5460" spans="1:5" x14ac:dyDescent="0.2">
      <c r="A5460" s="79" t="s">
        <v>12312</v>
      </c>
      <c r="B5460" s="79" t="s">
        <v>12313</v>
      </c>
      <c r="C5460" s="79">
        <v>0</v>
      </c>
      <c r="D5460" s="79">
        <v>0</v>
      </c>
      <c r="E5460" s="88"/>
    </row>
    <row r="5461" spans="1:5" x14ac:dyDescent="0.2">
      <c r="A5461" s="79" t="s">
        <v>12314</v>
      </c>
      <c r="B5461" s="79" t="s">
        <v>12315</v>
      </c>
      <c r="C5461" s="79">
        <v>0</v>
      </c>
      <c r="D5461" s="79">
        <v>0</v>
      </c>
      <c r="E5461" s="88"/>
    </row>
    <row r="5462" spans="1:5" x14ac:dyDescent="0.2">
      <c r="A5462" s="79" t="s">
        <v>12316</v>
      </c>
      <c r="B5462" s="79" t="s">
        <v>12317</v>
      </c>
      <c r="C5462" s="79">
        <v>0</v>
      </c>
      <c r="D5462" s="79">
        <v>0</v>
      </c>
      <c r="E5462" s="88"/>
    </row>
    <row r="5463" spans="1:5" x14ac:dyDescent="0.2">
      <c r="A5463" s="79" t="s">
        <v>12318</v>
      </c>
      <c r="B5463" s="79" t="s">
        <v>12319</v>
      </c>
      <c r="C5463" s="79">
        <v>0</v>
      </c>
      <c r="D5463" s="79">
        <v>0</v>
      </c>
      <c r="E5463" s="88"/>
    </row>
    <row r="5464" spans="1:5" x14ac:dyDescent="0.2">
      <c r="A5464" s="79" t="s">
        <v>12320</v>
      </c>
      <c r="B5464" s="79" t="s">
        <v>12321</v>
      </c>
      <c r="C5464" s="79">
        <v>0</v>
      </c>
      <c r="D5464" s="79">
        <v>0</v>
      </c>
      <c r="E5464" s="88"/>
    </row>
    <row r="5465" spans="1:5" x14ac:dyDescent="0.2">
      <c r="A5465" s="79" t="s">
        <v>12322</v>
      </c>
      <c r="B5465" s="79" t="s">
        <v>12323</v>
      </c>
      <c r="C5465" s="79">
        <v>0</v>
      </c>
      <c r="D5465" s="79">
        <v>0</v>
      </c>
      <c r="E5465" s="88"/>
    </row>
    <row r="5466" spans="1:5" x14ac:dyDescent="0.2">
      <c r="A5466" s="79" t="s">
        <v>12324</v>
      </c>
      <c r="B5466" s="79" t="s">
        <v>12325</v>
      </c>
      <c r="C5466" s="79">
        <v>0</v>
      </c>
      <c r="D5466" s="79">
        <v>0</v>
      </c>
      <c r="E5466" s="88"/>
    </row>
    <row r="5467" spans="1:5" x14ac:dyDescent="0.2">
      <c r="A5467" s="79" t="s">
        <v>12326</v>
      </c>
      <c r="B5467" s="79" t="s">
        <v>12327</v>
      </c>
      <c r="C5467" s="79">
        <v>3</v>
      </c>
      <c r="D5467" s="79">
        <v>0</v>
      </c>
      <c r="E5467" s="88"/>
    </row>
    <row r="5468" spans="1:5" x14ac:dyDescent="0.2">
      <c r="A5468" s="79" t="s">
        <v>12328</v>
      </c>
      <c r="B5468" s="79" t="s">
        <v>12329</v>
      </c>
      <c r="C5468" s="79">
        <v>1</v>
      </c>
      <c r="D5468" s="79">
        <v>0</v>
      </c>
      <c r="E5468" s="88"/>
    </row>
    <row r="5469" spans="1:5" x14ac:dyDescent="0.2">
      <c r="A5469" s="79" t="s">
        <v>12330</v>
      </c>
      <c r="B5469" s="79" t="s">
        <v>12331</v>
      </c>
      <c r="C5469" s="79">
        <v>0</v>
      </c>
      <c r="D5469" s="79">
        <v>0</v>
      </c>
      <c r="E5469" s="88"/>
    </row>
    <row r="5470" spans="1:5" x14ac:dyDescent="0.2">
      <c r="A5470" s="79" t="s">
        <v>12332</v>
      </c>
      <c r="B5470" s="79" t="s">
        <v>12333</v>
      </c>
      <c r="C5470" s="79">
        <v>0</v>
      </c>
      <c r="D5470" s="79">
        <v>0</v>
      </c>
      <c r="E5470" s="88"/>
    </row>
    <row r="5471" spans="1:5" x14ac:dyDescent="0.2">
      <c r="A5471" s="79" t="s">
        <v>12334</v>
      </c>
      <c r="B5471" s="79" t="s">
        <v>12335</v>
      </c>
      <c r="C5471" s="79">
        <v>0</v>
      </c>
      <c r="D5471" s="79">
        <v>0</v>
      </c>
      <c r="E5471" s="88"/>
    </row>
    <row r="5472" spans="1:5" x14ac:dyDescent="0.2">
      <c r="A5472" s="79" t="s">
        <v>12336</v>
      </c>
      <c r="B5472" s="79" t="s">
        <v>12337</v>
      </c>
      <c r="C5472" s="79">
        <v>0</v>
      </c>
      <c r="D5472" s="79">
        <v>0</v>
      </c>
      <c r="E5472" s="88"/>
    </row>
    <row r="5473" spans="1:5" x14ac:dyDescent="0.2">
      <c r="A5473" s="79" t="s">
        <v>12338</v>
      </c>
      <c r="B5473" s="79" t="s">
        <v>12339</v>
      </c>
      <c r="C5473" s="79">
        <v>0</v>
      </c>
      <c r="D5473" s="79">
        <v>0</v>
      </c>
      <c r="E5473" s="88"/>
    </row>
    <row r="5474" spans="1:5" x14ac:dyDescent="0.2">
      <c r="A5474" s="79" t="s">
        <v>12340</v>
      </c>
      <c r="B5474" s="79" t="s">
        <v>12341</v>
      </c>
      <c r="C5474" s="79">
        <v>0</v>
      </c>
      <c r="D5474" s="79">
        <v>0</v>
      </c>
      <c r="E5474" s="88"/>
    </row>
    <row r="5475" spans="1:5" x14ac:dyDescent="0.2">
      <c r="A5475" s="79" t="s">
        <v>12342</v>
      </c>
      <c r="B5475" s="79" t="s">
        <v>12343</v>
      </c>
      <c r="C5475" s="79">
        <v>0</v>
      </c>
      <c r="D5475" s="79">
        <v>0</v>
      </c>
      <c r="E5475" s="88"/>
    </row>
    <row r="5476" spans="1:5" x14ac:dyDescent="0.2">
      <c r="A5476" s="79" t="s">
        <v>12344</v>
      </c>
      <c r="B5476" s="79" t="s">
        <v>12345</v>
      </c>
      <c r="C5476" s="79">
        <v>0</v>
      </c>
      <c r="D5476" s="79">
        <v>0</v>
      </c>
      <c r="E5476" s="88"/>
    </row>
    <row r="5477" spans="1:5" x14ac:dyDescent="0.2">
      <c r="A5477" s="79" t="s">
        <v>12346</v>
      </c>
      <c r="B5477" s="79" t="s">
        <v>12347</v>
      </c>
      <c r="C5477" s="79">
        <v>0</v>
      </c>
      <c r="D5477" s="79">
        <v>0</v>
      </c>
      <c r="E5477" s="88"/>
    </row>
    <row r="5478" spans="1:5" x14ac:dyDescent="0.2">
      <c r="A5478" s="79" t="s">
        <v>12348</v>
      </c>
      <c r="B5478" s="79" t="s">
        <v>12349</v>
      </c>
      <c r="C5478" s="79">
        <v>0</v>
      </c>
      <c r="D5478" s="79">
        <v>0</v>
      </c>
      <c r="E5478" s="88"/>
    </row>
    <row r="5479" spans="1:5" x14ac:dyDescent="0.2">
      <c r="A5479" s="79" t="s">
        <v>12350</v>
      </c>
      <c r="B5479" s="79" t="s">
        <v>12351</v>
      </c>
      <c r="C5479" s="79">
        <v>0</v>
      </c>
      <c r="D5479" s="79">
        <v>0</v>
      </c>
      <c r="E5479" s="88"/>
    </row>
    <row r="5480" spans="1:5" x14ac:dyDescent="0.2">
      <c r="A5480" s="79" t="s">
        <v>12352</v>
      </c>
      <c r="B5480" s="79" t="s">
        <v>12353</v>
      </c>
      <c r="C5480" s="79">
        <v>0</v>
      </c>
      <c r="D5480" s="79">
        <v>0</v>
      </c>
      <c r="E5480" s="88"/>
    </row>
    <row r="5481" spans="1:5" x14ac:dyDescent="0.2">
      <c r="A5481" s="79" t="s">
        <v>12354</v>
      </c>
      <c r="B5481" s="79" t="s">
        <v>12355</v>
      </c>
      <c r="C5481" s="79">
        <v>0</v>
      </c>
      <c r="D5481" s="79">
        <v>0</v>
      </c>
      <c r="E5481" s="88"/>
    </row>
    <row r="5482" spans="1:5" x14ac:dyDescent="0.2">
      <c r="A5482" s="79" t="s">
        <v>12356</v>
      </c>
      <c r="B5482" s="79" t="s">
        <v>12357</v>
      </c>
      <c r="C5482" s="79">
        <v>0</v>
      </c>
      <c r="D5482" s="79">
        <v>0</v>
      </c>
      <c r="E5482" s="88"/>
    </row>
    <row r="5483" spans="1:5" x14ac:dyDescent="0.2">
      <c r="A5483" s="79" t="s">
        <v>12358</v>
      </c>
      <c r="B5483" s="79" t="s">
        <v>12359</v>
      </c>
      <c r="C5483" s="79">
        <v>0</v>
      </c>
      <c r="D5483" s="79">
        <v>0</v>
      </c>
      <c r="E5483" s="88"/>
    </row>
    <row r="5484" spans="1:5" x14ac:dyDescent="0.2">
      <c r="A5484" s="79" t="s">
        <v>12360</v>
      </c>
      <c r="B5484" s="79" t="s">
        <v>12361</v>
      </c>
      <c r="C5484" s="79">
        <v>0</v>
      </c>
      <c r="D5484" s="79">
        <v>0</v>
      </c>
      <c r="E5484" s="88"/>
    </row>
    <row r="5485" spans="1:5" x14ac:dyDescent="0.2">
      <c r="A5485" s="79" t="s">
        <v>12362</v>
      </c>
      <c r="B5485" s="79" t="s">
        <v>12363</v>
      </c>
      <c r="C5485" s="79">
        <v>0</v>
      </c>
      <c r="D5485" s="79">
        <v>0</v>
      </c>
      <c r="E5485" s="88"/>
    </row>
    <row r="5486" spans="1:5" x14ac:dyDescent="0.2">
      <c r="A5486" s="79" t="s">
        <v>12364</v>
      </c>
      <c r="B5486" s="79" t="s">
        <v>12365</v>
      </c>
      <c r="C5486" s="79">
        <v>0</v>
      </c>
      <c r="D5486" s="79">
        <v>0</v>
      </c>
      <c r="E5486" s="88"/>
    </row>
    <row r="5487" spans="1:5" x14ac:dyDescent="0.2">
      <c r="A5487" s="79" t="s">
        <v>12366</v>
      </c>
      <c r="B5487" s="79" t="s">
        <v>12367</v>
      </c>
      <c r="C5487" s="79">
        <v>0</v>
      </c>
      <c r="D5487" s="79">
        <v>0</v>
      </c>
      <c r="E5487" s="88"/>
    </row>
    <row r="5488" spans="1:5" x14ac:dyDescent="0.2">
      <c r="A5488" s="79" t="s">
        <v>12368</v>
      </c>
      <c r="B5488" s="79" t="s">
        <v>12369</v>
      </c>
      <c r="C5488" s="79">
        <v>0</v>
      </c>
      <c r="D5488" s="79">
        <v>0</v>
      </c>
      <c r="E5488" s="88"/>
    </row>
    <row r="5489" spans="1:5" x14ac:dyDescent="0.2">
      <c r="A5489" s="79" t="s">
        <v>12370</v>
      </c>
      <c r="B5489" s="79" t="s">
        <v>12371</v>
      </c>
      <c r="C5489" s="79">
        <v>0</v>
      </c>
      <c r="D5489" s="79">
        <v>0</v>
      </c>
      <c r="E5489" s="88"/>
    </row>
    <row r="5490" spans="1:5" x14ac:dyDescent="0.2">
      <c r="A5490" s="79" t="s">
        <v>12372</v>
      </c>
      <c r="B5490" s="79" t="s">
        <v>12373</v>
      </c>
      <c r="C5490" s="79">
        <v>10</v>
      </c>
      <c r="D5490" s="79">
        <v>0</v>
      </c>
      <c r="E5490" s="88"/>
    </row>
    <row r="5491" spans="1:5" x14ac:dyDescent="0.2">
      <c r="A5491" s="79" t="s">
        <v>12374</v>
      </c>
      <c r="B5491" s="79" t="s">
        <v>12375</v>
      </c>
      <c r="C5491" s="79">
        <v>0</v>
      </c>
      <c r="D5491" s="79">
        <v>0</v>
      </c>
      <c r="E5491" s="88"/>
    </row>
    <row r="5492" spans="1:5" x14ac:dyDescent="0.2">
      <c r="A5492" s="79" t="s">
        <v>12376</v>
      </c>
      <c r="B5492" s="79" t="s">
        <v>12377</v>
      </c>
      <c r="C5492" s="79">
        <v>0</v>
      </c>
      <c r="D5492" s="79">
        <v>0</v>
      </c>
      <c r="E5492" s="88"/>
    </row>
    <row r="5493" spans="1:5" x14ac:dyDescent="0.2">
      <c r="A5493" s="79" t="s">
        <v>12378</v>
      </c>
      <c r="B5493" s="79" t="s">
        <v>12379</v>
      </c>
      <c r="C5493" s="79">
        <v>0</v>
      </c>
      <c r="D5493" s="79">
        <v>0</v>
      </c>
      <c r="E5493" s="88"/>
    </row>
    <row r="5494" spans="1:5" x14ac:dyDescent="0.2">
      <c r="A5494" s="79" t="s">
        <v>12380</v>
      </c>
      <c r="B5494" s="79" t="s">
        <v>12381</v>
      </c>
      <c r="C5494" s="79">
        <v>0</v>
      </c>
      <c r="D5494" s="79">
        <v>0</v>
      </c>
      <c r="E5494" s="88"/>
    </row>
    <row r="5495" spans="1:5" x14ac:dyDescent="0.2">
      <c r="A5495" s="79" t="s">
        <v>12382</v>
      </c>
      <c r="B5495" s="79" t="s">
        <v>12383</v>
      </c>
      <c r="C5495" s="79">
        <v>4</v>
      </c>
      <c r="D5495" s="79">
        <v>0</v>
      </c>
      <c r="E5495" s="88"/>
    </row>
    <row r="5496" spans="1:5" x14ac:dyDescent="0.2">
      <c r="A5496" s="79" t="s">
        <v>12384</v>
      </c>
      <c r="B5496" s="79" t="s">
        <v>12385</v>
      </c>
      <c r="C5496" s="79">
        <v>0</v>
      </c>
      <c r="D5496" s="79">
        <v>0</v>
      </c>
      <c r="E5496" s="88"/>
    </row>
    <row r="5497" spans="1:5" x14ac:dyDescent="0.2">
      <c r="A5497" s="79" t="s">
        <v>12386</v>
      </c>
      <c r="B5497" s="79" t="s">
        <v>12387</v>
      </c>
      <c r="C5497" s="79">
        <v>1</v>
      </c>
      <c r="D5497" s="79">
        <v>0</v>
      </c>
      <c r="E5497" s="88"/>
    </row>
    <row r="5498" spans="1:5" x14ac:dyDescent="0.2">
      <c r="A5498" s="79" t="s">
        <v>12388</v>
      </c>
      <c r="B5498" s="79" t="s">
        <v>12389</v>
      </c>
      <c r="C5498" s="79">
        <v>0</v>
      </c>
      <c r="D5498" s="79">
        <v>0</v>
      </c>
      <c r="E5498" s="88"/>
    </row>
    <row r="5499" spans="1:5" x14ac:dyDescent="0.2">
      <c r="A5499" s="79" t="s">
        <v>12390</v>
      </c>
      <c r="B5499" s="79" t="s">
        <v>12391</v>
      </c>
      <c r="C5499" s="79">
        <v>0</v>
      </c>
      <c r="D5499" s="79">
        <v>0</v>
      </c>
      <c r="E5499" s="88"/>
    </row>
    <row r="5500" spans="1:5" x14ac:dyDescent="0.2">
      <c r="A5500" s="79" t="s">
        <v>12392</v>
      </c>
      <c r="B5500" s="79" t="s">
        <v>12393</v>
      </c>
      <c r="C5500" s="79">
        <v>0</v>
      </c>
      <c r="D5500" s="79">
        <v>0</v>
      </c>
      <c r="E5500" s="88"/>
    </row>
    <row r="5501" spans="1:5" x14ac:dyDescent="0.2">
      <c r="A5501" s="79" t="s">
        <v>12394</v>
      </c>
      <c r="B5501" s="79" t="s">
        <v>12395</v>
      </c>
      <c r="C5501" s="79">
        <v>0</v>
      </c>
      <c r="D5501" s="79">
        <v>0</v>
      </c>
      <c r="E5501" s="88"/>
    </row>
    <row r="5502" spans="1:5" x14ac:dyDescent="0.2">
      <c r="A5502" s="79" t="s">
        <v>12396</v>
      </c>
      <c r="B5502" s="79" t="s">
        <v>12397</v>
      </c>
      <c r="C5502" s="79">
        <v>0</v>
      </c>
      <c r="D5502" s="79">
        <v>0</v>
      </c>
      <c r="E5502" s="88"/>
    </row>
    <row r="5503" spans="1:5" x14ac:dyDescent="0.2">
      <c r="A5503" s="79" t="s">
        <v>12398</v>
      </c>
      <c r="B5503" s="79" t="s">
        <v>12399</v>
      </c>
      <c r="C5503" s="79">
        <v>0</v>
      </c>
      <c r="D5503" s="79">
        <v>0</v>
      </c>
      <c r="E5503" s="88"/>
    </row>
    <row r="5504" spans="1:5" x14ac:dyDescent="0.2">
      <c r="A5504" s="79" t="s">
        <v>12400</v>
      </c>
      <c r="B5504" s="79" t="s">
        <v>12401</v>
      </c>
      <c r="C5504" s="79">
        <v>0</v>
      </c>
      <c r="D5504" s="79">
        <v>0</v>
      </c>
      <c r="E5504" s="88"/>
    </row>
    <row r="5505" spans="1:5" x14ac:dyDescent="0.2">
      <c r="A5505" s="79" t="s">
        <v>12402</v>
      </c>
      <c r="B5505" s="79" t="s">
        <v>12403</v>
      </c>
      <c r="C5505" s="79">
        <v>0</v>
      </c>
      <c r="D5505" s="79">
        <v>0</v>
      </c>
      <c r="E5505" s="88"/>
    </row>
    <row r="5506" spans="1:5" x14ac:dyDescent="0.2">
      <c r="A5506" s="79" t="s">
        <v>12404</v>
      </c>
      <c r="B5506" s="79" t="s">
        <v>12405</v>
      </c>
      <c r="C5506" s="79">
        <v>0</v>
      </c>
      <c r="D5506" s="79">
        <v>0</v>
      </c>
      <c r="E5506" s="88"/>
    </row>
    <row r="5507" spans="1:5" x14ac:dyDescent="0.2">
      <c r="A5507" s="79" t="s">
        <v>12406</v>
      </c>
      <c r="B5507" s="79" t="s">
        <v>12407</v>
      </c>
      <c r="C5507" s="79">
        <v>0</v>
      </c>
      <c r="D5507" s="79">
        <v>0</v>
      </c>
      <c r="E5507" s="88"/>
    </row>
    <row r="5508" spans="1:5" x14ac:dyDescent="0.2">
      <c r="A5508" s="79" t="s">
        <v>12408</v>
      </c>
      <c r="B5508" s="79" t="s">
        <v>12409</v>
      </c>
      <c r="C5508" s="79">
        <v>0</v>
      </c>
      <c r="D5508" s="79">
        <v>0</v>
      </c>
      <c r="E5508" s="88"/>
    </row>
    <row r="5509" spans="1:5" x14ac:dyDescent="0.2">
      <c r="A5509" s="79" t="s">
        <v>12410</v>
      </c>
      <c r="B5509" s="79" t="s">
        <v>12411</v>
      </c>
      <c r="C5509" s="79">
        <v>0</v>
      </c>
      <c r="D5509" s="79">
        <v>0</v>
      </c>
      <c r="E5509" s="88"/>
    </row>
    <row r="5510" spans="1:5" x14ac:dyDescent="0.2">
      <c r="A5510" s="79" t="s">
        <v>12412</v>
      </c>
      <c r="B5510" s="79" t="s">
        <v>12413</v>
      </c>
      <c r="C5510" s="79">
        <v>0</v>
      </c>
      <c r="D5510" s="79">
        <v>0</v>
      </c>
      <c r="E5510" s="88"/>
    </row>
    <row r="5511" spans="1:5" x14ac:dyDescent="0.2">
      <c r="A5511" s="79" t="s">
        <v>12414</v>
      </c>
      <c r="B5511" s="79" t="s">
        <v>12415</v>
      </c>
      <c r="C5511" s="79">
        <v>0</v>
      </c>
      <c r="D5511" s="79">
        <v>0</v>
      </c>
      <c r="E5511" s="88"/>
    </row>
    <row r="5512" spans="1:5" x14ac:dyDescent="0.2">
      <c r="A5512" s="79" t="s">
        <v>12416</v>
      </c>
      <c r="B5512" s="79" t="s">
        <v>12417</v>
      </c>
      <c r="C5512" s="79">
        <v>0</v>
      </c>
      <c r="D5512" s="79">
        <v>0</v>
      </c>
      <c r="E5512" s="88"/>
    </row>
    <row r="5513" spans="1:5" x14ac:dyDescent="0.2">
      <c r="A5513" s="79" t="s">
        <v>12418</v>
      </c>
      <c r="B5513" s="79" t="s">
        <v>12419</v>
      </c>
      <c r="C5513" s="79">
        <v>0</v>
      </c>
      <c r="D5513" s="79">
        <v>0</v>
      </c>
      <c r="E5513" s="88"/>
    </row>
    <row r="5514" spans="1:5" x14ac:dyDescent="0.2">
      <c r="A5514" s="79" t="s">
        <v>12420</v>
      </c>
      <c r="B5514" s="79" t="s">
        <v>12421</v>
      </c>
      <c r="C5514" s="79">
        <v>0</v>
      </c>
      <c r="D5514" s="79">
        <v>0</v>
      </c>
      <c r="E5514" s="88"/>
    </row>
    <row r="5515" spans="1:5" x14ac:dyDescent="0.2">
      <c r="A5515" s="79" t="s">
        <v>12422</v>
      </c>
      <c r="B5515" s="79" t="s">
        <v>12423</v>
      </c>
      <c r="C5515" s="79">
        <v>3</v>
      </c>
      <c r="D5515" s="79">
        <v>0</v>
      </c>
      <c r="E5515" s="88"/>
    </row>
    <row r="5516" spans="1:5" x14ac:dyDescent="0.2">
      <c r="A5516" s="79" t="s">
        <v>12424</v>
      </c>
      <c r="B5516" s="79" t="s">
        <v>12425</v>
      </c>
      <c r="C5516" s="79">
        <v>3</v>
      </c>
      <c r="D5516" s="79">
        <v>0</v>
      </c>
      <c r="E5516" s="88"/>
    </row>
    <row r="5517" spans="1:5" x14ac:dyDescent="0.2">
      <c r="A5517" s="79" t="s">
        <v>12426</v>
      </c>
      <c r="B5517" s="79" t="s">
        <v>12427</v>
      </c>
      <c r="C5517" s="79">
        <v>3</v>
      </c>
      <c r="D5517" s="79">
        <v>0</v>
      </c>
      <c r="E5517" s="88"/>
    </row>
    <row r="5518" spans="1:5" x14ac:dyDescent="0.2">
      <c r="A5518" s="79" t="s">
        <v>12428</v>
      </c>
      <c r="B5518" s="79" t="s">
        <v>12429</v>
      </c>
      <c r="C5518" s="79">
        <v>3</v>
      </c>
      <c r="D5518" s="79">
        <v>0</v>
      </c>
      <c r="E5518" s="88"/>
    </row>
    <row r="5519" spans="1:5" x14ac:dyDescent="0.2">
      <c r="A5519" s="79" t="s">
        <v>12430</v>
      </c>
      <c r="B5519" s="79" t="s">
        <v>12431</v>
      </c>
      <c r="C5519" s="79">
        <v>3</v>
      </c>
      <c r="D5519" s="79">
        <v>0</v>
      </c>
      <c r="E5519" s="88"/>
    </row>
    <row r="5520" spans="1:5" x14ac:dyDescent="0.2">
      <c r="A5520" s="79" t="s">
        <v>12432</v>
      </c>
      <c r="B5520" s="79" t="s">
        <v>12433</v>
      </c>
      <c r="C5520" s="79">
        <v>3</v>
      </c>
      <c r="D5520" s="79">
        <v>0</v>
      </c>
      <c r="E5520" s="88"/>
    </row>
    <row r="5521" spans="1:5" x14ac:dyDescent="0.2">
      <c r="A5521" s="79" t="s">
        <v>12434</v>
      </c>
      <c r="B5521" s="79" t="s">
        <v>12435</v>
      </c>
      <c r="C5521" s="79">
        <v>4</v>
      </c>
      <c r="D5521" s="79">
        <v>0</v>
      </c>
      <c r="E5521" s="88"/>
    </row>
    <row r="5522" spans="1:5" x14ac:dyDescent="0.2">
      <c r="A5522" s="79" t="s">
        <v>12436</v>
      </c>
      <c r="B5522" s="79" t="s">
        <v>12437</v>
      </c>
      <c r="C5522" s="79">
        <v>1</v>
      </c>
      <c r="D5522" s="79">
        <v>0</v>
      </c>
      <c r="E5522" s="88"/>
    </row>
    <row r="5523" spans="1:5" x14ac:dyDescent="0.2">
      <c r="A5523" s="79" t="s">
        <v>12438</v>
      </c>
      <c r="B5523" s="79" t="s">
        <v>12439</v>
      </c>
      <c r="C5523" s="79">
        <v>3</v>
      </c>
      <c r="D5523" s="79">
        <v>0</v>
      </c>
      <c r="E5523" s="88"/>
    </row>
    <row r="5524" spans="1:5" x14ac:dyDescent="0.2">
      <c r="A5524" s="79" t="s">
        <v>12440</v>
      </c>
      <c r="B5524" s="79" t="s">
        <v>12441</v>
      </c>
      <c r="C5524" s="79">
        <v>1</v>
      </c>
      <c r="D5524" s="79">
        <v>0</v>
      </c>
      <c r="E5524" s="88"/>
    </row>
    <row r="5525" spans="1:5" x14ac:dyDescent="0.2">
      <c r="A5525" s="79" t="s">
        <v>12442</v>
      </c>
      <c r="B5525" s="79" t="s">
        <v>12443</v>
      </c>
      <c r="C5525" s="79">
        <v>3</v>
      </c>
      <c r="D5525" s="79">
        <v>0</v>
      </c>
      <c r="E5525" s="88"/>
    </row>
    <row r="5526" spans="1:5" x14ac:dyDescent="0.2">
      <c r="A5526" s="79" t="s">
        <v>12444</v>
      </c>
      <c r="B5526" s="79" t="s">
        <v>12445</v>
      </c>
      <c r="C5526" s="79">
        <v>1</v>
      </c>
      <c r="D5526" s="79">
        <v>0</v>
      </c>
      <c r="E5526" s="88"/>
    </row>
    <row r="5527" spans="1:5" x14ac:dyDescent="0.2">
      <c r="A5527" s="79" t="s">
        <v>12446</v>
      </c>
      <c r="B5527" s="79" t="s">
        <v>12445</v>
      </c>
      <c r="C5527" s="79">
        <v>1</v>
      </c>
      <c r="D5527" s="79">
        <v>0</v>
      </c>
      <c r="E5527" s="88"/>
    </row>
    <row r="5528" spans="1:5" x14ac:dyDescent="0.2">
      <c r="A5528" s="79" t="s">
        <v>12447</v>
      </c>
      <c r="B5528" s="79" t="s">
        <v>12157</v>
      </c>
      <c r="C5528" s="79">
        <v>1</v>
      </c>
      <c r="D5528" s="79">
        <v>0</v>
      </c>
      <c r="E5528" s="88"/>
    </row>
    <row r="5529" spans="1:5" x14ac:dyDescent="0.2">
      <c r="A5529" s="79" t="s">
        <v>12448</v>
      </c>
      <c r="B5529" s="79" t="s">
        <v>12155</v>
      </c>
      <c r="C5529" s="79">
        <v>2</v>
      </c>
      <c r="D5529" s="79">
        <v>0</v>
      </c>
      <c r="E5529" s="88"/>
    </row>
    <row r="5530" spans="1:5" x14ac:dyDescent="0.2">
      <c r="A5530" s="79" t="s">
        <v>12449</v>
      </c>
      <c r="B5530" s="79" t="s">
        <v>12450</v>
      </c>
      <c r="C5530" s="79">
        <v>0</v>
      </c>
      <c r="D5530" s="79">
        <v>0</v>
      </c>
      <c r="E5530" s="88"/>
    </row>
    <row r="5531" spans="1:5" x14ac:dyDescent="0.2">
      <c r="A5531" s="79" t="s">
        <v>12451</v>
      </c>
      <c r="B5531" s="79" t="s">
        <v>12452</v>
      </c>
      <c r="C5531" s="79">
        <v>0</v>
      </c>
      <c r="D5531" s="79">
        <v>0</v>
      </c>
      <c r="E5531" s="88"/>
    </row>
    <row r="5532" spans="1:5" x14ac:dyDescent="0.2">
      <c r="A5532" s="79" t="s">
        <v>12453</v>
      </c>
      <c r="B5532" s="79" t="s">
        <v>12454</v>
      </c>
      <c r="C5532" s="79">
        <v>0</v>
      </c>
      <c r="D5532" s="79">
        <v>0</v>
      </c>
      <c r="E5532" s="88"/>
    </row>
    <row r="5533" spans="1:5" x14ac:dyDescent="0.2">
      <c r="A5533" s="79" t="s">
        <v>12455</v>
      </c>
      <c r="B5533" s="79" t="s">
        <v>12456</v>
      </c>
      <c r="C5533" s="79">
        <v>0</v>
      </c>
      <c r="D5533" s="79">
        <v>0</v>
      </c>
      <c r="E5533" s="88"/>
    </row>
    <row r="5534" spans="1:5" x14ac:dyDescent="0.2">
      <c r="A5534" s="79" t="s">
        <v>12457</v>
      </c>
      <c r="B5534" s="79" t="s">
        <v>12458</v>
      </c>
      <c r="C5534" s="79">
        <v>0</v>
      </c>
      <c r="D5534" s="79">
        <v>0</v>
      </c>
      <c r="E5534" s="88"/>
    </row>
    <row r="5535" spans="1:5" x14ac:dyDescent="0.2">
      <c r="A5535" s="79" t="s">
        <v>12459</v>
      </c>
      <c r="B5535" s="79" t="s">
        <v>12460</v>
      </c>
      <c r="C5535" s="79">
        <v>15</v>
      </c>
      <c r="D5535" s="79">
        <v>0</v>
      </c>
      <c r="E5535" s="88"/>
    </row>
    <row r="5536" spans="1:5" x14ac:dyDescent="0.2">
      <c r="A5536" s="79" t="s">
        <v>12461</v>
      </c>
      <c r="B5536" s="79" t="s">
        <v>12462</v>
      </c>
      <c r="C5536" s="79">
        <v>0</v>
      </c>
      <c r="D5536" s="79">
        <v>0</v>
      </c>
      <c r="E5536" s="88"/>
    </row>
    <row r="5537" spans="1:5" x14ac:dyDescent="0.2">
      <c r="A5537" s="79" t="s">
        <v>12463</v>
      </c>
      <c r="B5537" s="79" t="s">
        <v>12464</v>
      </c>
      <c r="C5537" s="79">
        <v>0</v>
      </c>
      <c r="D5537" s="79">
        <v>0</v>
      </c>
      <c r="E5537" s="88"/>
    </row>
    <row r="5538" spans="1:5" x14ac:dyDescent="0.2">
      <c r="A5538" s="79" t="s">
        <v>12465</v>
      </c>
      <c r="B5538" s="79" t="s">
        <v>12466</v>
      </c>
      <c r="C5538" s="79">
        <v>0</v>
      </c>
      <c r="D5538" s="79">
        <v>0</v>
      </c>
      <c r="E5538" s="88"/>
    </row>
    <row r="5539" spans="1:5" x14ac:dyDescent="0.2">
      <c r="A5539" s="79" t="s">
        <v>12467</v>
      </c>
      <c r="B5539" s="79" t="s">
        <v>12468</v>
      </c>
      <c r="C5539" s="79">
        <v>89</v>
      </c>
      <c r="D5539" s="79">
        <v>0</v>
      </c>
      <c r="E5539" s="88"/>
    </row>
    <row r="5540" spans="1:5" x14ac:dyDescent="0.2">
      <c r="A5540" s="79" t="s">
        <v>12469</v>
      </c>
      <c r="B5540" s="79" t="s">
        <v>12470</v>
      </c>
      <c r="C5540" s="79">
        <v>0</v>
      </c>
      <c r="D5540" s="79">
        <v>0</v>
      </c>
      <c r="E5540" s="88"/>
    </row>
    <row r="5541" spans="1:5" x14ac:dyDescent="0.2">
      <c r="A5541" s="79" t="s">
        <v>12471</v>
      </c>
      <c r="B5541" s="79" t="s">
        <v>12472</v>
      </c>
      <c r="C5541" s="79">
        <v>0</v>
      </c>
      <c r="D5541" s="79">
        <v>0</v>
      </c>
      <c r="E5541" s="88"/>
    </row>
    <row r="5542" spans="1:5" x14ac:dyDescent="0.2">
      <c r="A5542" s="79" t="s">
        <v>12473</v>
      </c>
      <c r="B5542" s="79" t="s">
        <v>12474</v>
      </c>
      <c r="C5542" s="79">
        <v>0</v>
      </c>
      <c r="D5542" s="79">
        <v>0</v>
      </c>
      <c r="E5542" s="88"/>
    </row>
    <row r="5543" spans="1:5" x14ac:dyDescent="0.2">
      <c r="A5543" s="79" t="s">
        <v>12475</v>
      </c>
      <c r="B5543" s="79" t="s">
        <v>12476</v>
      </c>
      <c r="C5543" s="79">
        <v>0</v>
      </c>
      <c r="D5543" s="79">
        <v>0</v>
      </c>
      <c r="E5543" s="88"/>
    </row>
    <row r="5544" spans="1:5" x14ac:dyDescent="0.2">
      <c r="A5544" s="79" t="s">
        <v>12477</v>
      </c>
      <c r="B5544" s="79" t="s">
        <v>12478</v>
      </c>
      <c r="C5544" s="79">
        <v>10</v>
      </c>
      <c r="D5544" s="79">
        <v>0</v>
      </c>
      <c r="E5544" s="88"/>
    </row>
    <row r="5545" spans="1:5" x14ac:dyDescent="0.2">
      <c r="A5545" s="79" t="s">
        <v>12479</v>
      </c>
      <c r="B5545" s="79" t="s">
        <v>12480</v>
      </c>
      <c r="C5545" s="79">
        <v>0</v>
      </c>
      <c r="D5545" s="79">
        <v>0</v>
      </c>
      <c r="E5545" s="88"/>
    </row>
    <row r="5546" spans="1:5" x14ac:dyDescent="0.2">
      <c r="A5546" s="79" t="s">
        <v>12481</v>
      </c>
      <c r="B5546" s="79" t="s">
        <v>12482</v>
      </c>
      <c r="C5546" s="79">
        <v>0</v>
      </c>
      <c r="D5546" s="79">
        <v>0</v>
      </c>
      <c r="E5546" s="88"/>
    </row>
    <row r="5547" spans="1:5" x14ac:dyDescent="0.2">
      <c r="A5547" s="79" t="s">
        <v>12483</v>
      </c>
      <c r="B5547" s="79" t="s">
        <v>12484</v>
      </c>
      <c r="C5547" s="79">
        <v>100</v>
      </c>
      <c r="D5547" s="79">
        <v>0</v>
      </c>
      <c r="E5547" s="88"/>
    </row>
    <row r="5548" spans="1:5" x14ac:dyDescent="0.2">
      <c r="A5548" s="79" t="s">
        <v>12485</v>
      </c>
      <c r="B5548" s="79" t="s">
        <v>12486</v>
      </c>
      <c r="C5548" s="79">
        <v>0</v>
      </c>
      <c r="D5548" s="79">
        <v>0</v>
      </c>
      <c r="E5548" s="88"/>
    </row>
    <row r="5549" spans="1:5" x14ac:dyDescent="0.2">
      <c r="A5549" s="79" t="s">
        <v>12487</v>
      </c>
      <c r="B5549" s="79" t="s">
        <v>12488</v>
      </c>
      <c r="C5549" s="79">
        <v>0</v>
      </c>
      <c r="D5549" s="79">
        <v>0</v>
      </c>
      <c r="E5549" s="88"/>
    </row>
    <row r="5550" spans="1:5" x14ac:dyDescent="0.2">
      <c r="A5550" s="79" t="s">
        <v>12489</v>
      </c>
      <c r="B5550" s="79" t="s">
        <v>12490</v>
      </c>
      <c r="C5550" s="79">
        <v>297</v>
      </c>
      <c r="D5550" s="79">
        <v>0</v>
      </c>
      <c r="E5550" s="88"/>
    </row>
    <row r="5551" spans="1:5" x14ac:dyDescent="0.2">
      <c r="A5551" s="79" t="s">
        <v>12491</v>
      </c>
      <c r="B5551" s="79" t="s">
        <v>12492</v>
      </c>
      <c r="C5551" s="79">
        <v>0</v>
      </c>
      <c r="D5551" s="79">
        <v>0</v>
      </c>
      <c r="E5551" s="88"/>
    </row>
    <row r="5552" spans="1:5" x14ac:dyDescent="0.2">
      <c r="A5552" s="79" t="s">
        <v>12493</v>
      </c>
      <c r="B5552" s="79" t="s">
        <v>12494</v>
      </c>
      <c r="C5552" s="79">
        <v>100</v>
      </c>
      <c r="D5552" s="79">
        <v>0</v>
      </c>
      <c r="E5552" s="88"/>
    </row>
    <row r="5553" spans="1:5" x14ac:dyDescent="0.2">
      <c r="A5553" s="79" t="s">
        <v>12495</v>
      </c>
      <c r="B5553" s="79" t="s">
        <v>12496</v>
      </c>
      <c r="C5553" s="79">
        <v>1</v>
      </c>
      <c r="D5553" s="79">
        <v>0</v>
      </c>
      <c r="E5553" s="88"/>
    </row>
    <row r="5554" spans="1:5" x14ac:dyDescent="0.2">
      <c r="A5554" s="79" t="s">
        <v>12497</v>
      </c>
      <c r="B5554" s="79" t="s">
        <v>12498</v>
      </c>
      <c r="C5554" s="79">
        <v>35</v>
      </c>
      <c r="D5554" s="79">
        <v>0</v>
      </c>
      <c r="E5554" s="88"/>
    </row>
    <row r="5555" spans="1:5" x14ac:dyDescent="0.2">
      <c r="A5555" s="79" t="s">
        <v>12499</v>
      </c>
      <c r="B5555" s="79" t="s">
        <v>12500</v>
      </c>
      <c r="C5555" s="79">
        <v>0</v>
      </c>
      <c r="D5555" s="79">
        <v>0</v>
      </c>
      <c r="E5555" s="88"/>
    </row>
    <row r="5556" spans="1:5" x14ac:dyDescent="0.2">
      <c r="A5556" s="79" t="s">
        <v>12501</v>
      </c>
      <c r="B5556" s="79" t="s">
        <v>12502</v>
      </c>
      <c r="C5556" s="79">
        <v>10</v>
      </c>
      <c r="D5556" s="79">
        <v>0</v>
      </c>
      <c r="E5556" s="88"/>
    </row>
    <row r="5557" spans="1:5" x14ac:dyDescent="0.2">
      <c r="A5557" s="79" t="s">
        <v>12503</v>
      </c>
      <c r="B5557" s="79" t="s">
        <v>12504</v>
      </c>
      <c r="C5557" s="79">
        <v>0</v>
      </c>
      <c r="D5557" s="79">
        <v>0</v>
      </c>
      <c r="E5557" s="88"/>
    </row>
    <row r="5558" spans="1:5" x14ac:dyDescent="0.2">
      <c r="A5558" s="79" t="s">
        <v>12505</v>
      </c>
      <c r="B5558" s="79" t="s">
        <v>12506</v>
      </c>
      <c r="C5558" s="79">
        <v>18</v>
      </c>
      <c r="D5558" s="79">
        <v>0</v>
      </c>
      <c r="E5558" s="88"/>
    </row>
    <row r="5559" spans="1:5" x14ac:dyDescent="0.2">
      <c r="A5559" s="79" t="s">
        <v>12507</v>
      </c>
      <c r="B5559" s="79" t="s">
        <v>12508</v>
      </c>
      <c r="C5559" s="79">
        <v>0</v>
      </c>
      <c r="D5559" s="79">
        <v>0</v>
      </c>
      <c r="E5559" s="88"/>
    </row>
    <row r="5560" spans="1:5" x14ac:dyDescent="0.2">
      <c r="A5560" s="79" t="s">
        <v>12509</v>
      </c>
      <c r="B5560" s="79" t="s">
        <v>12510</v>
      </c>
      <c r="C5560" s="79">
        <v>0</v>
      </c>
      <c r="D5560" s="79">
        <v>0</v>
      </c>
      <c r="E5560" s="88"/>
    </row>
    <row r="5561" spans="1:5" x14ac:dyDescent="0.2">
      <c r="A5561" s="79" t="s">
        <v>12511</v>
      </c>
      <c r="B5561" s="79" t="s">
        <v>12512</v>
      </c>
      <c r="C5561" s="79">
        <v>10</v>
      </c>
      <c r="D5561" s="79">
        <v>0</v>
      </c>
      <c r="E5561" s="88"/>
    </row>
    <row r="5562" spans="1:5" x14ac:dyDescent="0.2">
      <c r="A5562" s="79" t="s">
        <v>12513</v>
      </c>
      <c r="B5562" s="79" t="s">
        <v>12514</v>
      </c>
      <c r="C5562" s="79">
        <v>13</v>
      </c>
      <c r="D5562" s="79">
        <v>0</v>
      </c>
      <c r="E5562" s="88"/>
    </row>
    <row r="5563" spans="1:5" x14ac:dyDescent="0.2">
      <c r="A5563" s="79" t="s">
        <v>12515</v>
      </c>
      <c r="B5563" s="79" t="s">
        <v>12516</v>
      </c>
      <c r="C5563" s="79">
        <v>0</v>
      </c>
      <c r="D5563" s="79">
        <v>0</v>
      </c>
      <c r="E5563" s="88"/>
    </row>
    <row r="5564" spans="1:5" x14ac:dyDescent="0.2">
      <c r="A5564" s="79" t="s">
        <v>12517</v>
      </c>
      <c r="B5564" s="79" t="s">
        <v>12518</v>
      </c>
      <c r="C5564" s="79">
        <v>0</v>
      </c>
      <c r="D5564" s="79">
        <v>0</v>
      </c>
      <c r="E5564" s="88"/>
    </row>
    <row r="5565" spans="1:5" x14ac:dyDescent="0.2">
      <c r="A5565" s="79" t="s">
        <v>12519</v>
      </c>
      <c r="B5565" s="79" t="s">
        <v>12520</v>
      </c>
      <c r="C5565" s="79">
        <v>0</v>
      </c>
      <c r="D5565" s="79">
        <v>0</v>
      </c>
      <c r="E5565" s="88"/>
    </row>
    <row r="5566" spans="1:5" x14ac:dyDescent="0.2">
      <c r="A5566" s="79" t="s">
        <v>12521</v>
      </c>
      <c r="B5566" s="79" t="s">
        <v>12522</v>
      </c>
      <c r="C5566" s="79">
        <v>0</v>
      </c>
      <c r="D5566" s="79">
        <v>0</v>
      </c>
      <c r="E5566" s="88"/>
    </row>
    <row r="5567" spans="1:5" x14ac:dyDescent="0.2">
      <c r="A5567" s="79" t="s">
        <v>12523</v>
      </c>
      <c r="B5567" s="79" t="s">
        <v>12524</v>
      </c>
      <c r="C5567" s="79">
        <v>0</v>
      </c>
      <c r="D5567" s="79">
        <v>0</v>
      </c>
      <c r="E5567" s="88"/>
    </row>
    <row r="5568" spans="1:5" x14ac:dyDescent="0.2">
      <c r="A5568" s="79" t="s">
        <v>12525</v>
      </c>
      <c r="B5568" s="79" t="s">
        <v>12526</v>
      </c>
      <c r="C5568" s="79">
        <v>0</v>
      </c>
      <c r="D5568" s="79">
        <v>0</v>
      </c>
      <c r="E5568" s="88"/>
    </row>
    <row r="5569" spans="1:5" x14ac:dyDescent="0.2">
      <c r="A5569" s="79" t="s">
        <v>12527</v>
      </c>
      <c r="B5569" s="79" t="s">
        <v>12528</v>
      </c>
      <c r="C5569" s="79">
        <v>0</v>
      </c>
      <c r="D5569" s="79">
        <v>0</v>
      </c>
      <c r="E5569" s="88"/>
    </row>
    <row r="5570" spans="1:5" x14ac:dyDescent="0.2">
      <c r="A5570" s="79" t="s">
        <v>12529</v>
      </c>
      <c r="B5570" s="79" t="s">
        <v>12530</v>
      </c>
      <c r="C5570" s="79">
        <v>0</v>
      </c>
      <c r="D5570" s="79">
        <v>0</v>
      </c>
      <c r="E5570" s="88"/>
    </row>
    <row r="5571" spans="1:5" x14ac:dyDescent="0.2">
      <c r="A5571" s="79" t="s">
        <v>12531</v>
      </c>
      <c r="B5571" s="79" t="s">
        <v>12532</v>
      </c>
      <c r="C5571" s="79">
        <v>0</v>
      </c>
      <c r="D5571" s="79">
        <v>0</v>
      </c>
      <c r="E5571" s="88"/>
    </row>
    <row r="5572" spans="1:5" x14ac:dyDescent="0.2">
      <c r="A5572" s="79" t="s">
        <v>12533</v>
      </c>
      <c r="B5572" s="79" t="s">
        <v>12534</v>
      </c>
      <c r="C5572" s="79">
        <v>23</v>
      </c>
      <c r="D5572" s="79">
        <v>0</v>
      </c>
      <c r="E5572" s="88"/>
    </row>
    <row r="5573" spans="1:5" x14ac:dyDescent="0.2">
      <c r="A5573" s="79" t="s">
        <v>12535</v>
      </c>
      <c r="B5573" s="79" t="s">
        <v>12536</v>
      </c>
      <c r="C5573" s="79">
        <v>0</v>
      </c>
      <c r="D5573" s="79">
        <v>0</v>
      </c>
      <c r="E5573" s="88"/>
    </row>
    <row r="5574" spans="1:5" x14ac:dyDescent="0.2">
      <c r="A5574" s="79" t="s">
        <v>12537</v>
      </c>
      <c r="B5574" s="79" t="s">
        <v>12538</v>
      </c>
      <c r="C5574" s="79">
        <v>14</v>
      </c>
      <c r="D5574" s="79">
        <v>0</v>
      </c>
      <c r="E5574" s="88"/>
    </row>
    <row r="5575" spans="1:5" x14ac:dyDescent="0.2">
      <c r="A5575" s="79" t="s">
        <v>12539</v>
      </c>
      <c r="B5575" s="79" t="s">
        <v>12540</v>
      </c>
      <c r="C5575" s="79">
        <v>29</v>
      </c>
      <c r="D5575" s="79">
        <v>0</v>
      </c>
      <c r="E5575" s="88"/>
    </row>
    <row r="5576" spans="1:5" x14ac:dyDescent="0.2">
      <c r="A5576" s="79" t="s">
        <v>12541</v>
      </c>
      <c r="B5576" s="79" t="s">
        <v>12542</v>
      </c>
      <c r="C5576" s="79">
        <v>0</v>
      </c>
      <c r="D5576" s="79">
        <v>0</v>
      </c>
      <c r="E5576" s="88"/>
    </row>
    <row r="5577" spans="1:5" x14ac:dyDescent="0.2">
      <c r="A5577" s="79" t="s">
        <v>12543</v>
      </c>
      <c r="B5577" s="79" t="s">
        <v>12544</v>
      </c>
      <c r="C5577" s="79">
        <v>0</v>
      </c>
      <c r="D5577" s="79">
        <v>0</v>
      </c>
      <c r="E5577" s="88"/>
    </row>
    <row r="5578" spans="1:5" x14ac:dyDescent="0.2">
      <c r="A5578" s="79" t="s">
        <v>12545</v>
      </c>
      <c r="B5578" s="79" t="s">
        <v>12540</v>
      </c>
      <c r="C5578" s="79">
        <v>80</v>
      </c>
      <c r="D5578" s="79">
        <v>0</v>
      </c>
      <c r="E5578" s="88"/>
    </row>
    <row r="5579" spans="1:5" x14ac:dyDescent="0.2">
      <c r="A5579" s="79" t="s">
        <v>12546</v>
      </c>
      <c r="B5579" s="79" t="s">
        <v>12547</v>
      </c>
      <c r="C5579" s="79">
        <v>0</v>
      </c>
      <c r="D5579" s="79">
        <v>0</v>
      </c>
      <c r="E5579" s="88"/>
    </row>
    <row r="5580" spans="1:5" x14ac:dyDescent="0.2">
      <c r="A5580" s="79" t="s">
        <v>12548</v>
      </c>
      <c r="B5580" s="79" t="s">
        <v>12549</v>
      </c>
      <c r="C5580" s="79">
        <v>77</v>
      </c>
      <c r="D5580" s="79">
        <v>0</v>
      </c>
      <c r="E5580" s="88"/>
    </row>
    <row r="5581" spans="1:5" x14ac:dyDescent="0.2">
      <c r="A5581" s="79" t="s">
        <v>12550</v>
      </c>
      <c r="B5581" s="79" t="s">
        <v>12551</v>
      </c>
      <c r="C5581" s="79">
        <v>0</v>
      </c>
      <c r="D5581" s="79">
        <v>0</v>
      </c>
      <c r="E5581" s="88"/>
    </row>
    <row r="5582" spans="1:5" x14ac:dyDescent="0.2">
      <c r="A5582" s="79" t="s">
        <v>12552</v>
      </c>
      <c r="B5582" s="79" t="s">
        <v>12553</v>
      </c>
      <c r="C5582" s="79">
        <v>0</v>
      </c>
      <c r="D5582" s="79">
        <v>0</v>
      </c>
      <c r="E5582" s="88"/>
    </row>
    <row r="5583" spans="1:5" x14ac:dyDescent="0.2">
      <c r="A5583" s="79" t="s">
        <v>12554</v>
      </c>
      <c r="B5583" s="79" t="s">
        <v>12555</v>
      </c>
      <c r="C5583" s="79">
        <v>0</v>
      </c>
      <c r="D5583" s="79">
        <v>0</v>
      </c>
      <c r="E5583" s="88"/>
    </row>
    <row r="5584" spans="1:5" x14ac:dyDescent="0.2">
      <c r="A5584" s="79" t="s">
        <v>12556</v>
      </c>
      <c r="B5584" s="79" t="s">
        <v>12557</v>
      </c>
      <c r="C5584" s="79">
        <v>392</v>
      </c>
      <c r="D5584" s="79">
        <v>0</v>
      </c>
      <c r="E5584" s="88"/>
    </row>
    <row r="5585" spans="1:5" x14ac:dyDescent="0.2">
      <c r="A5585" s="79" t="s">
        <v>12558</v>
      </c>
      <c r="B5585" s="79" t="s">
        <v>12559</v>
      </c>
      <c r="C5585" s="79">
        <v>0</v>
      </c>
      <c r="D5585" s="79">
        <v>0</v>
      </c>
      <c r="E5585" s="88"/>
    </row>
    <row r="5586" spans="1:5" x14ac:dyDescent="0.2">
      <c r="A5586" s="79" t="s">
        <v>12560</v>
      </c>
      <c r="B5586" s="79" t="s">
        <v>12561</v>
      </c>
      <c r="C5586" s="79">
        <v>0</v>
      </c>
      <c r="D5586" s="79">
        <v>0</v>
      </c>
      <c r="E5586" s="88"/>
    </row>
    <row r="5587" spans="1:5" x14ac:dyDescent="0.2">
      <c r="A5587" s="79" t="s">
        <v>12562</v>
      </c>
      <c r="B5587" s="79" t="s">
        <v>12563</v>
      </c>
      <c r="C5587" s="79">
        <v>0</v>
      </c>
      <c r="D5587" s="79">
        <v>0</v>
      </c>
      <c r="E5587" s="88"/>
    </row>
    <row r="5588" spans="1:5" x14ac:dyDescent="0.2">
      <c r="A5588" s="79" t="s">
        <v>12564</v>
      </c>
      <c r="B5588" s="79" t="s">
        <v>12565</v>
      </c>
      <c r="C5588" s="79">
        <v>2</v>
      </c>
      <c r="D5588" s="79">
        <v>0</v>
      </c>
      <c r="E5588" s="88"/>
    </row>
    <row r="5589" spans="1:5" x14ac:dyDescent="0.2">
      <c r="A5589" s="79" t="s">
        <v>12566</v>
      </c>
      <c r="B5589" s="79" t="s">
        <v>12567</v>
      </c>
      <c r="C5589" s="79">
        <v>0</v>
      </c>
      <c r="D5589" s="79">
        <v>0</v>
      </c>
      <c r="E5589" s="88"/>
    </row>
    <row r="5590" spans="1:5" x14ac:dyDescent="0.2">
      <c r="A5590" s="79" t="s">
        <v>12568</v>
      </c>
      <c r="B5590" s="79" t="s">
        <v>12569</v>
      </c>
      <c r="C5590" s="79">
        <v>0</v>
      </c>
      <c r="D5590" s="79">
        <v>0</v>
      </c>
      <c r="E5590" s="88"/>
    </row>
    <row r="5591" spans="1:5" x14ac:dyDescent="0.2">
      <c r="A5591" s="79" t="s">
        <v>12570</v>
      </c>
      <c r="B5591" s="79" t="s">
        <v>12571</v>
      </c>
      <c r="C5591" s="79">
        <v>0</v>
      </c>
      <c r="D5591" s="79">
        <v>0</v>
      </c>
      <c r="E5591" s="88"/>
    </row>
    <row r="5592" spans="1:5" x14ac:dyDescent="0.2">
      <c r="A5592" s="79" t="s">
        <v>12572</v>
      </c>
      <c r="B5592" s="79" t="s">
        <v>12573</v>
      </c>
      <c r="C5592" s="79">
        <v>0</v>
      </c>
      <c r="D5592" s="79">
        <v>0</v>
      </c>
      <c r="E5592" s="88"/>
    </row>
    <row r="5593" spans="1:5" x14ac:dyDescent="0.2">
      <c r="A5593" s="79" t="s">
        <v>12574</v>
      </c>
      <c r="B5593" s="79" t="s">
        <v>12575</v>
      </c>
      <c r="C5593" s="79">
        <v>0</v>
      </c>
      <c r="D5593" s="79">
        <v>0</v>
      </c>
      <c r="E5593" s="88"/>
    </row>
    <row r="5594" spans="1:5" x14ac:dyDescent="0.2">
      <c r="A5594" s="79" t="s">
        <v>12576</v>
      </c>
      <c r="B5594" s="79" t="s">
        <v>12577</v>
      </c>
      <c r="C5594" s="79">
        <v>0</v>
      </c>
      <c r="D5594" s="79">
        <v>0</v>
      </c>
      <c r="E5594" s="88"/>
    </row>
    <row r="5595" spans="1:5" x14ac:dyDescent="0.2">
      <c r="A5595" s="79" t="s">
        <v>12578</v>
      </c>
      <c r="B5595" s="79" t="s">
        <v>12579</v>
      </c>
      <c r="C5595" s="79">
        <v>24</v>
      </c>
      <c r="D5595" s="79">
        <v>0</v>
      </c>
      <c r="E5595" s="88"/>
    </row>
    <row r="5596" spans="1:5" x14ac:dyDescent="0.2">
      <c r="A5596" s="79" t="s">
        <v>12580</v>
      </c>
      <c r="B5596" s="79" t="s">
        <v>12581</v>
      </c>
      <c r="C5596" s="79">
        <v>0</v>
      </c>
      <c r="D5596" s="79">
        <v>0</v>
      </c>
      <c r="E5596" s="88"/>
    </row>
    <row r="5597" spans="1:5" x14ac:dyDescent="0.2">
      <c r="A5597" s="79" t="s">
        <v>12582</v>
      </c>
      <c r="B5597" s="79" t="s">
        <v>12583</v>
      </c>
      <c r="C5597" s="79">
        <v>0</v>
      </c>
      <c r="D5597" s="79">
        <v>0</v>
      </c>
      <c r="E5597" s="88"/>
    </row>
    <row r="5598" spans="1:5" x14ac:dyDescent="0.2">
      <c r="A5598" s="79" t="s">
        <v>12584</v>
      </c>
      <c r="B5598" s="79" t="s">
        <v>12585</v>
      </c>
      <c r="C5598" s="79">
        <v>0</v>
      </c>
      <c r="D5598" s="79">
        <v>0</v>
      </c>
      <c r="E5598" s="88"/>
    </row>
    <row r="5599" spans="1:5" x14ac:dyDescent="0.2">
      <c r="A5599" s="79" t="s">
        <v>12586</v>
      </c>
      <c r="B5599" s="79" t="s">
        <v>12587</v>
      </c>
      <c r="C5599" s="79">
        <v>204</v>
      </c>
      <c r="D5599" s="79">
        <v>0</v>
      </c>
      <c r="E5599" s="88"/>
    </row>
    <row r="5600" spans="1:5" x14ac:dyDescent="0.2">
      <c r="A5600" s="79" t="s">
        <v>12588</v>
      </c>
      <c r="B5600" s="79" t="s">
        <v>12589</v>
      </c>
      <c r="C5600" s="79">
        <v>0</v>
      </c>
      <c r="D5600" s="79">
        <v>0</v>
      </c>
      <c r="E5600" s="88"/>
    </row>
    <row r="5601" spans="1:5" x14ac:dyDescent="0.2">
      <c r="A5601" s="79" t="s">
        <v>12590</v>
      </c>
      <c r="B5601" s="79" t="s">
        <v>12591</v>
      </c>
      <c r="C5601" s="79">
        <v>203</v>
      </c>
      <c r="D5601" s="79">
        <v>0</v>
      </c>
      <c r="E5601" s="88"/>
    </row>
    <row r="5602" spans="1:5" x14ac:dyDescent="0.2">
      <c r="A5602" s="79" t="s">
        <v>12592</v>
      </c>
      <c r="B5602" s="79" t="s">
        <v>12593</v>
      </c>
      <c r="C5602" s="79">
        <v>209</v>
      </c>
      <c r="D5602" s="79">
        <v>0</v>
      </c>
      <c r="E5602" s="88"/>
    </row>
    <row r="5603" spans="1:5" x14ac:dyDescent="0.2">
      <c r="A5603" s="79" t="s">
        <v>12594</v>
      </c>
      <c r="B5603" s="79" t="s">
        <v>12595</v>
      </c>
      <c r="C5603" s="79">
        <v>204</v>
      </c>
      <c r="D5603" s="79">
        <v>0</v>
      </c>
      <c r="E5603" s="88"/>
    </row>
    <row r="5604" spans="1:5" x14ac:dyDescent="0.2">
      <c r="A5604" s="79" t="s">
        <v>12596</v>
      </c>
      <c r="B5604" s="79" t="s">
        <v>12597</v>
      </c>
      <c r="C5604" s="79">
        <v>0</v>
      </c>
      <c r="D5604" s="79">
        <v>0</v>
      </c>
      <c r="E5604" s="88"/>
    </row>
    <row r="5605" spans="1:5" x14ac:dyDescent="0.2">
      <c r="A5605" s="79" t="s">
        <v>12598</v>
      </c>
      <c r="B5605" s="79" t="s">
        <v>12599</v>
      </c>
      <c r="C5605" s="79">
        <v>235</v>
      </c>
      <c r="D5605" s="79">
        <v>0</v>
      </c>
      <c r="E5605" s="88"/>
    </row>
    <row r="5606" spans="1:5" x14ac:dyDescent="0.2">
      <c r="A5606" s="79" t="s">
        <v>12600</v>
      </c>
      <c r="B5606" s="79" t="s">
        <v>12601</v>
      </c>
      <c r="C5606" s="79">
        <v>817</v>
      </c>
      <c r="D5606" s="79">
        <v>0</v>
      </c>
      <c r="E5606" s="88"/>
    </row>
    <row r="5607" spans="1:5" x14ac:dyDescent="0.2">
      <c r="A5607" s="79" t="s">
        <v>12602</v>
      </c>
      <c r="B5607" s="79" t="s">
        <v>12603</v>
      </c>
      <c r="C5607" s="79">
        <v>204</v>
      </c>
      <c r="D5607" s="79">
        <v>0</v>
      </c>
      <c r="E5607" s="88"/>
    </row>
    <row r="5608" spans="1:5" x14ac:dyDescent="0.2">
      <c r="A5608" s="79" t="s">
        <v>12604</v>
      </c>
      <c r="B5608" s="79" t="s">
        <v>12605</v>
      </c>
      <c r="C5608" s="79">
        <v>397</v>
      </c>
      <c r="D5608" s="79">
        <v>0</v>
      </c>
      <c r="E5608" s="88"/>
    </row>
    <row r="5609" spans="1:5" x14ac:dyDescent="0.2">
      <c r="A5609" s="79" t="s">
        <v>12606</v>
      </c>
      <c r="B5609" s="79" t="s">
        <v>12607</v>
      </c>
      <c r="C5609" s="79">
        <v>0</v>
      </c>
      <c r="D5609" s="79">
        <v>0</v>
      </c>
      <c r="E5609" s="88"/>
    </row>
    <row r="5610" spans="1:5" x14ac:dyDescent="0.2">
      <c r="A5610" s="79" t="s">
        <v>12608</v>
      </c>
      <c r="B5610" s="79" t="s">
        <v>12609</v>
      </c>
      <c r="C5610" s="79">
        <v>0</v>
      </c>
      <c r="D5610" s="79">
        <v>0</v>
      </c>
      <c r="E5610" s="88"/>
    </row>
    <row r="5611" spans="1:5" x14ac:dyDescent="0.2">
      <c r="A5611" s="79" t="s">
        <v>12610</v>
      </c>
      <c r="B5611" s="79" t="s">
        <v>12611</v>
      </c>
      <c r="C5611" s="79">
        <v>0</v>
      </c>
      <c r="D5611" s="79">
        <v>0</v>
      </c>
      <c r="E5611" s="88"/>
    </row>
    <row r="5612" spans="1:5" x14ac:dyDescent="0.2">
      <c r="A5612" s="79" t="s">
        <v>12612</v>
      </c>
      <c r="B5612" s="79" t="s">
        <v>12613</v>
      </c>
      <c r="C5612" s="79">
        <v>0</v>
      </c>
      <c r="D5612" s="79">
        <v>0</v>
      </c>
      <c r="E5612" s="88"/>
    </row>
    <row r="5613" spans="1:5" x14ac:dyDescent="0.2">
      <c r="A5613" s="79" t="s">
        <v>12614</v>
      </c>
      <c r="B5613" s="79" t="s">
        <v>12615</v>
      </c>
      <c r="C5613" s="79">
        <v>1</v>
      </c>
      <c r="D5613" s="79">
        <v>0</v>
      </c>
      <c r="E5613" s="88"/>
    </row>
    <row r="5614" spans="1:5" x14ac:dyDescent="0.2">
      <c r="A5614" s="79" t="s">
        <v>12616</v>
      </c>
      <c r="B5614" s="79" t="s">
        <v>12617</v>
      </c>
      <c r="C5614" s="79">
        <v>3</v>
      </c>
      <c r="D5614" s="79">
        <v>0</v>
      </c>
      <c r="E5614" s="88"/>
    </row>
    <row r="5615" spans="1:5" x14ac:dyDescent="0.2">
      <c r="A5615" s="79" t="s">
        <v>12618</v>
      </c>
      <c r="B5615" s="79" t="s">
        <v>12619</v>
      </c>
      <c r="C5615" s="79">
        <v>0</v>
      </c>
      <c r="D5615" s="79">
        <v>0</v>
      </c>
      <c r="E5615" s="88"/>
    </row>
    <row r="5616" spans="1:5" x14ac:dyDescent="0.2">
      <c r="A5616" s="79" t="s">
        <v>12620</v>
      </c>
      <c r="B5616" s="79" t="s">
        <v>12621</v>
      </c>
      <c r="C5616" s="79">
        <v>3</v>
      </c>
      <c r="D5616" s="79">
        <v>0</v>
      </c>
      <c r="E5616" s="88"/>
    </row>
    <row r="5617" spans="1:5" x14ac:dyDescent="0.2">
      <c r="A5617" s="79" t="s">
        <v>12622</v>
      </c>
      <c r="B5617" s="79" t="s">
        <v>12623</v>
      </c>
      <c r="C5617" s="79">
        <v>0</v>
      </c>
      <c r="D5617" s="79">
        <v>0</v>
      </c>
      <c r="E5617" s="88"/>
    </row>
    <row r="5618" spans="1:5" x14ac:dyDescent="0.2">
      <c r="A5618" s="79" t="s">
        <v>12624</v>
      </c>
      <c r="B5618" s="79" t="s">
        <v>12625</v>
      </c>
      <c r="C5618" s="79">
        <v>7</v>
      </c>
      <c r="D5618" s="79">
        <v>0</v>
      </c>
      <c r="E5618" s="88"/>
    </row>
    <row r="5619" spans="1:5" x14ac:dyDescent="0.2">
      <c r="A5619" s="79" t="s">
        <v>12626</v>
      </c>
      <c r="B5619" s="79" t="s">
        <v>12627</v>
      </c>
      <c r="C5619" s="79">
        <v>121</v>
      </c>
      <c r="D5619" s="79">
        <v>0</v>
      </c>
      <c r="E5619" s="88"/>
    </row>
    <row r="5620" spans="1:5" x14ac:dyDescent="0.2">
      <c r="A5620" s="79" t="s">
        <v>12628</v>
      </c>
      <c r="B5620" s="79" t="s">
        <v>12629</v>
      </c>
      <c r="C5620" s="79">
        <v>0</v>
      </c>
      <c r="D5620" s="79">
        <v>0</v>
      </c>
      <c r="E5620" s="88"/>
    </row>
    <row r="5621" spans="1:5" x14ac:dyDescent="0.2">
      <c r="A5621" s="79" t="s">
        <v>12630</v>
      </c>
      <c r="B5621" s="79" t="s">
        <v>12631</v>
      </c>
      <c r="C5621" s="79">
        <v>0</v>
      </c>
      <c r="D5621" s="79">
        <v>0</v>
      </c>
      <c r="E5621" s="88"/>
    </row>
    <row r="5622" spans="1:5" x14ac:dyDescent="0.2">
      <c r="A5622" s="79" t="s">
        <v>12632</v>
      </c>
      <c r="B5622" s="79" t="s">
        <v>12633</v>
      </c>
      <c r="C5622" s="79">
        <v>0</v>
      </c>
      <c r="D5622" s="79">
        <v>0</v>
      </c>
      <c r="E5622" s="88"/>
    </row>
    <row r="5623" spans="1:5" x14ac:dyDescent="0.2">
      <c r="A5623" s="79" t="s">
        <v>12634</v>
      </c>
      <c r="B5623" s="79" t="s">
        <v>12635</v>
      </c>
      <c r="C5623" s="79">
        <v>1</v>
      </c>
      <c r="D5623" s="79">
        <v>0</v>
      </c>
      <c r="E5623" s="88"/>
    </row>
    <row r="5624" spans="1:5" x14ac:dyDescent="0.2">
      <c r="A5624" s="79" t="s">
        <v>12636</v>
      </c>
      <c r="B5624" s="79" t="s">
        <v>12637</v>
      </c>
      <c r="C5624" s="79">
        <v>181</v>
      </c>
      <c r="D5624" s="79">
        <v>0</v>
      </c>
      <c r="E5624" s="88"/>
    </row>
    <row r="5625" spans="1:5" x14ac:dyDescent="0.2">
      <c r="A5625" s="79" t="s">
        <v>12638</v>
      </c>
      <c r="B5625" s="79" t="s">
        <v>12639</v>
      </c>
      <c r="C5625" s="79">
        <v>0</v>
      </c>
      <c r="D5625" s="79">
        <v>0</v>
      </c>
      <c r="E5625" s="88"/>
    </row>
    <row r="5626" spans="1:5" x14ac:dyDescent="0.2">
      <c r="A5626" s="79" t="s">
        <v>12640</v>
      </c>
      <c r="B5626" s="79" t="s">
        <v>12641</v>
      </c>
      <c r="C5626" s="79">
        <v>0</v>
      </c>
      <c r="D5626" s="79">
        <v>0</v>
      </c>
      <c r="E5626" s="88"/>
    </row>
    <row r="5627" spans="1:5" x14ac:dyDescent="0.2">
      <c r="A5627" s="79" t="s">
        <v>12642</v>
      </c>
      <c r="B5627" s="79" t="s">
        <v>12643</v>
      </c>
      <c r="C5627" s="79">
        <v>0</v>
      </c>
      <c r="D5627" s="79">
        <v>0</v>
      </c>
      <c r="E5627" s="88"/>
    </row>
    <row r="5628" spans="1:5" x14ac:dyDescent="0.2">
      <c r="A5628" s="79" t="s">
        <v>12644</v>
      </c>
      <c r="B5628" s="79" t="s">
        <v>12645</v>
      </c>
      <c r="C5628" s="79">
        <v>4</v>
      </c>
      <c r="D5628" s="79">
        <v>0</v>
      </c>
      <c r="E5628" s="88"/>
    </row>
    <row r="5629" spans="1:5" x14ac:dyDescent="0.2">
      <c r="A5629" s="79" t="s">
        <v>12646</v>
      </c>
      <c r="B5629" s="79" t="s">
        <v>12647</v>
      </c>
      <c r="C5629" s="79">
        <v>0</v>
      </c>
      <c r="D5629" s="79">
        <v>0</v>
      </c>
      <c r="E5629" s="88"/>
    </row>
    <row r="5630" spans="1:5" x14ac:dyDescent="0.2">
      <c r="A5630" s="79" t="s">
        <v>12648</v>
      </c>
      <c r="B5630" s="79" t="s">
        <v>12649</v>
      </c>
      <c r="C5630" s="79">
        <v>0</v>
      </c>
      <c r="D5630" s="79">
        <v>0</v>
      </c>
      <c r="E5630" s="88"/>
    </row>
    <row r="5631" spans="1:5" x14ac:dyDescent="0.2">
      <c r="A5631" s="79" t="s">
        <v>12650</v>
      </c>
      <c r="B5631" s="79" t="s">
        <v>12651</v>
      </c>
      <c r="C5631" s="79">
        <v>86</v>
      </c>
      <c r="D5631" s="79">
        <v>0</v>
      </c>
      <c r="E5631" s="88"/>
    </row>
    <row r="5632" spans="1:5" x14ac:dyDescent="0.2">
      <c r="A5632" s="79" t="s">
        <v>12652</v>
      </c>
      <c r="B5632" s="79" t="s">
        <v>12653</v>
      </c>
      <c r="C5632" s="79">
        <v>0</v>
      </c>
      <c r="D5632" s="79">
        <v>0</v>
      </c>
      <c r="E5632" s="88"/>
    </row>
    <row r="5633" spans="1:5" x14ac:dyDescent="0.2">
      <c r="A5633" s="79" t="s">
        <v>12654</v>
      </c>
      <c r="B5633" s="79" t="s">
        <v>12655</v>
      </c>
      <c r="C5633" s="79">
        <v>0</v>
      </c>
      <c r="D5633" s="79">
        <v>0</v>
      </c>
      <c r="E5633" s="88"/>
    </row>
    <row r="5634" spans="1:5" x14ac:dyDescent="0.2">
      <c r="A5634" s="79" t="s">
        <v>12656</v>
      </c>
      <c r="B5634" s="79" t="s">
        <v>12657</v>
      </c>
      <c r="C5634" s="79">
        <v>0</v>
      </c>
      <c r="D5634" s="79">
        <v>0</v>
      </c>
      <c r="E5634" s="88"/>
    </row>
    <row r="5635" spans="1:5" x14ac:dyDescent="0.2">
      <c r="A5635" s="79" t="s">
        <v>12658</v>
      </c>
      <c r="B5635" s="79" t="s">
        <v>12659</v>
      </c>
      <c r="C5635" s="79">
        <v>1</v>
      </c>
      <c r="D5635" s="79">
        <v>0</v>
      </c>
      <c r="E5635" s="88"/>
    </row>
    <row r="5636" spans="1:5" x14ac:dyDescent="0.2">
      <c r="A5636" s="79" t="s">
        <v>12660</v>
      </c>
      <c r="B5636" s="79" t="s">
        <v>12661</v>
      </c>
      <c r="C5636" s="79">
        <v>1</v>
      </c>
      <c r="D5636" s="79">
        <v>0</v>
      </c>
      <c r="E5636" s="88"/>
    </row>
    <row r="5637" spans="1:5" x14ac:dyDescent="0.2">
      <c r="A5637" s="79" t="s">
        <v>12662</v>
      </c>
      <c r="B5637" s="79" t="s">
        <v>12663</v>
      </c>
      <c r="C5637" s="79">
        <v>1</v>
      </c>
      <c r="D5637" s="79">
        <v>0</v>
      </c>
      <c r="E5637" s="88"/>
    </row>
    <row r="5638" spans="1:5" x14ac:dyDescent="0.2">
      <c r="A5638" s="79" t="s">
        <v>12664</v>
      </c>
      <c r="B5638" s="79" t="s">
        <v>12665</v>
      </c>
      <c r="C5638" s="79">
        <v>1</v>
      </c>
      <c r="D5638" s="79">
        <v>0</v>
      </c>
      <c r="E5638" s="88"/>
    </row>
    <row r="5639" spans="1:5" x14ac:dyDescent="0.2">
      <c r="A5639" s="79" t="s">
        <v>12666</v>
      </c>
      <c r="B5639" s="79" t="s">
        <v>12667</v>
      </c>
      <c r="C5639" s="79">
        <v>3</v>
      </c>
      <c r="D5639" s="79">
        <v>0</v>
      </c>
      <c r="E5639" s="88"/>
    </row>
    <row r="5640" spans="1:5" x14ac:dyDescent="0.2">
      <c r="A5640" s="79" t="s">
        <v>12668</v>
      </c>
      <c r="B5640" s="79" t="s">
        <v>12669</v>
      </c>
      <c r="C5640" s="79">
        <v>2</v>
      </c>
      <c r="D5640" s="79">
        <v>0</v>
      </c>
      <c r="E5640" s="88"/>
    </row>
    <row r="5641" spans="1:5" x14ac:dyDescent="0.2">
      <c r="A5641" s="79" t="s">
        <v>12670</v>
      </c>
      <c r="B5641" s="79" t="s">
        <v>12671</v>
      </c>
      <c r="C5641" s="79">
        <v>4</v>
      </c>
      <c r="D5641" s="79">
        <v>0</v>
      </c>
      <c r="E5641" s="88"/>
    </row>
    <row r="5642" spans="1:5" x14ac:dyDescent="0.2">
      <c r="A5642" s="79" t="s">
        <v>12672</v>
      </c>
      <c r="B5642" s="79" t="s">
        <v>12673</v>
      </c>
      <c r="C5642" s="79">
        <v>2</v>
      </c>
      <c r="D5642" s="79">
        <v>0</v>
      </c>
      <c r="E5642" s="88"/>
    </row>
    <row r="5643" spans="1:5" x14ac:dyDescent="0.2">
      <c r="A5643" s="79" t="s">
        <v>12674</v>
      </c>
      <c r="B5643" s="79" t="s">
        <v>12675</v>
      </c>
      <c r="C5643" s="79">
        <v>1</v>
      </c>
      <c r="D5643" s="79">
        <v>0</v>
      </c>
      <c r="E5643" s="88"/>
    </row>
    <row r="5644" spans="1:5" x14ac:dyDescent="0.2">
      <c r="A5644" s="79" t="s">
        <v>12676</v>
      </c>
      <c r="B5644" s="79" t="s">
        <v>12677</v>
      </c>
      <c r="C5644" s="79">
        <v>0</v>
      </c>
      <c r="D5644" s="79">
        <v>0</v>
      </c>
      <c r="E5644" s="88"/>
    </row>
    <row r="5645" spans="1:5" x14ac:dyDescent="0.2">
      <c r="A5645" s="79" t="s">
        <v>12678</v>
      </c>
      <c r="B5645" s="79" t="s">
        <v>12679</v>
      </c>
      <c r="C5645" s="79">
        <v>0</v>
      </c>
      <c r="D5645" s="79">
        <v>0</v>
      </c>
      <c r="E5645" s="88"/>
    </row>
    <row r="5646" spans="1:5" x14ac:dyDescent="0.2">
      <c r="A5646" s="79" t="s">
        <v>12680</v>
      </c>
      <c r="B5646" s="79" t="s">
        <v>12681</v>
      </c>
      <c r="C5646" s="79">
        <v>0</v>
      </c>
      <c r="D5646" s="79">
        <v>0</v>
      </c>
      <c r="E5646" s="88"/>
    </row>
    <row r="5647" spans="1:5" x14ac:dyDescent="0.2">
      <c r="A5647" s="79" t="s">
        <v>12682</v>
      </c>
      <c r="B5647" s="79" t="s">
        <v>12683</v>
      </c>
      <c r="C5647" s="79">
        <v>0</v>
      </c>
      <c r="D5647" s="79">
        <v>0</v>
      </c>
      <c r="E5647" s="88"/>
    </row>
    <row r="5648" spans="1:5" x14ac:dyDescent="0.2">
      <c r="A5648" s="79" t="s">
        <v>12684</v>
      </c>
      <c r="B5648" s="79" t="s">
        <v>12685</v>
      </c>
      <c r="C5648" s="79">
        <v>0</v>
      </c>
      <c r="D5648" s="79">
        <v>0</v>
      </c>
      <c r="E5648" s="88"/>
    </row>
    <row r="5649" spans="1:5" x14ac:dyDescent="0.2">
      <c r="A5649" s="79" t="s">
        <v>12686</v>
      </c>
      <c r="B5649" s="79" t="s">
        <v>12687</v>
      </c>
      <c r="C5649" s="79">
        <v>0</v>
      </c>
      <c r="D5649" s="79">
        <v>0</v>
      </c>
      <c r="E5649" s="88"/>
    </row>
    <row r="5650" spans="1:5" x14ac:dyDescent="0.2">
      <c r="A5650" s="79" t="s">
        <v>12688</v>
      </c>
      <c r="B5650" s="79" t="s">
        <v>12689</v>
      </c>
      <c r="C5650" s="79">
        <v>0</v>
      </c>
      <c r="D5650" s="79">
        <v>0</v>
      </c>
      <c r="E5650" s="88"/>
    </row>
    <row r="5651" spans="1:5" x14ac:dyDescent="0.2">
      <c r="A5651" s="79" t="s">
        <v>12690</v>
      </c>
      <c r="B5651" s="79" t="s">
        <v>12691</v>
      </c>
      <c r="C5651" s="79">
        <v>0</v>
      </c>
      <c r="D5651" s="79">
        <v>0</v>
      </c>
      <c r="E5651" s="88"/>
    </row>
    <row r="5652" spans="1:5" x14ac:dyDescent="0.2">
      <c r="A5652" s="79" t="s">
        <v>12692</v>
      </c>
      <c r="B5652" s="79" t="s">
        <v>12693</v>
      </c>
      <c r="C5652" s="79">
        <v>0</v>
      </c>
      <c r="D5652" s="79">
        <v>0</v>
      </c>
      <c r="E5652" s="88"/>
    </row>
    <row r="5653" spans="1:5" x14ac:dyDescent="0.2">
      <c r="A5653" s="79" t="s">
        <v>12694</v>
      </c>
      <c r="B5653" s="79" t="s">
        <v>12695</v>
      </c>
      <c r="C5653" s="79">
        <v>85</v>
      </c>
      <c r="D5653" s="79">
        <v>0</v>
      </c>
      <c r="E5653" s="88"/>
    </row>
    <row r="5654" spans="1:5" x14ac:dyDescent="0.2">
      <c r="A5654" s="79" t="s">
        <v>12696</v>
      </c>
      <c r="B5654" s="79" t="s">
        <v>12697</v>
      </c>
      <c r="C5654" s="79">
        <v>0</v>
      </c>
      <c r="D5654" s="79">
        <v>0</v>
      </c>
      <c r="E5654" s="88"/>
    </row>
    <row r="5655" spans="1:5" x14ac:dyDescent="0.2">
      <c r="A5655" s="79" t="s">
        <v>12698</v>
      </c>
      <c r="B5655" s="79" t="s">
        <v>12699</v>
      </c>
      <c r="C5655" s="79">
        <v>20</v>
      </c>
      <c r="D5655" s="79">
        <v>0</v>
      </c>
      <c r="E5655" s="88"/>
    </row>
    <row r="5656" spans="1:5" x14ac:dyDescent="0.2">
      <c r="A5656" s="79" t="s">
        <v>12700</v>
      </c>
      <c r="B5656" s="79" t="s">
        <v>12701</v>
      </c>
      <c r="C5656" s="79">
        <v>20</v>
      </c>
      <c r="D5656" s="79">
        <v>0</v>
      </c>
      <c r="E5656" s="88"/>
    </row>
    <row r="5657" spans="1:5" x14ac:dyDescent="0.2">
      <c r="A5657" s="79" t="s">
        <v>12702</v>
      </c>
      <c r="B5657" s="79" t="s">
        <v>12703</v>
      </c>
      <c r="C5657" s="79">
        <v>4</v>
      </c>
      <c r="D5657" s="79">
        <v>0</v>
      </c>
      <c r="E5657" s="88"/>
    </row>
    <row r="5658" spans="1:5" x14ac:dyDescent="0.2">
      <c r="A5658" s="79" t="s">
        <v>12704</v>
      </c>
      <c r="B5658" s="79" t="s">
        <v>12705</v>
      </c>
      <c r="C5658" s="79">
        <v>71</v>
      </c>
      <c r="D5658" s="79">
        <v>0</v>
      </c>
      <c r="E5658" s="88"/>
    </row>
    <row r="5659" spans="1:5" x14ac:dyDescent="0.2">
      <c r="A5659" s="79" t="s">
        <v>12706</v>
      </c>
      <c r="B5659" s="79" t="s">
        <v>12707</v>
      </c>
      <c r="C5659" s="79">
        <v>9</v>
      </c>
      <c r="D5659" s="79">
        <v>0</v>
      </c>
      <c r="E5659" s="88"/>
    </row>
    <row r="5660" spans="1:5" x14ac:dyDescent="0.2">
      <c r="A5660" s="79" t="s">
        <v>12708</v>
      </c>
      <c r="B5660" s="79" t="s">
        <v>12709</v>
      </c>
      <c r="C5660" s="79">
        <v>0</v>
      </c>
      <c r="D5660" s="79">
        <v>0</v>
      </c>
      <c r="E5660" s="88"/>
    </row>
    <row r="5661" spans="1:5" x14ac:dyDescent="0.2">
      <c r="A5661" s="79" t="s">
        <v>12710</v>
      </c>
      <c r="B5661" s="79" t="s">
        <v>12711</v>
      </c>
      <c r="C5661" s="79">
        <v>0</v>
      </c>
      <c r="D5661" s="79">
        <v>0</v>
      </c>
      <c r="E5661" s="88"/>
    </row>
    <row r="5662" spans="1:5" x14ac:dyDescent="0.2">
      <c r="A5662" s="79" t="s">
        <v>12712</v>
      </c>
      <c r="B5662" s="79" t="s">
        <v>12713</v>
      </c>
      <c r="C5662" s="79">
        <v>0</v>
      </c>
      <c r="D5662" s="79">
        <v>0</v>
      </c>
      <c r="E5662" s="88"/>
    </row>
    <row r="5663" spans="1:5" x14ac:dyDescent="0.2">
      <c r="A5663" s="79" t="s">
        <v>12714</v>
      </c>
      <c r="B5663" s="79" t="s">
        <v>12715</v>
      </c>
      <c r="C5663" s="79">
        <v>0</v>
      </c>
      <c r="D5663" s="79">
        <v>0</v>
      </c>
      <c r="E5663" s="88"/>
    </row>
    <row r="5664" spans="1:5" x14ac:dyDescent="0.2">
      <c r="A5664" s="79" t="s">
        <v>12716</v>
      </c>
      <c r="B5664" s="79" t="s">
        <v>12717</v>
      </c>
      <c r="C5664" s="79">
        <v>24</v>
      </c>
      <c r="D5664" s="79">
        <v>0</v>
      </c>
      <c r="E5664" s="88"/>
    </row>
    <row r="5665" spans="1:5" x14ac:dyDescent="0.2">
      <c r="A5665" s="79" t="s">
        <v>12718</v>
      </c>
      <c r="B5665" s="79" t="s">
        <v>12719</v>
      </c>
      <c r="C5665" s="79">
        <v>0</v>
      </c>
      <c r="D5665" s="79">
        <v>0</v>
      </c>
      <c r="E5665" s="88"/>
    </row>
    <row r="5666" spans="1:5" x14ac:dyDescent="0.2">
      <c r="A5666" s="79" t="s">
        <v>12720</v>
      </c>
      <c r="B5666" s="79" t="s">
        <v>12721</v>
      </c>
      <c r="C5666" s="79">
        <v>26</v>
      </c>
      <c r="D5666" s="79">
        <v>0</v>
      </c>
      <c r="E5666" s="88"/>
    </row>
    <row r="5667" spans="1:5" x14ac:dyDescent="0.2">
      <c r="A5667" s="79" t="s">
        <v>12722</v>
      </c>
      <c r="B5667" s="79" t="s">
        <v>12723</v>
      </c>
      <c r="C5667" s="79">
        <v>0</v>
      </c>
      <c r="D5667" s="79">
        <v>0</v>
      </c>
      <c r="E5667" s="88"/>
    </row>
    <row r="5668" spans="1:5" x14ac:dyDescent="0.2">
      <c r="A5668" s="79" t="s">
        <v>12724</v>
      </c>
      <c r="B5668" s="79" t="s">
        <v>12725</v>
      </c>
      <c r="C5668" s="79">
        <v>0</v>
      </c>
      <c r="D5668" s="79">
        <v>0</v>
      </c>
      <c r="E5668" s="88"/>
    </row>
    <row r="5669" spans="1:5" x14ac:dyDescent="0.2">
      <c r="A5669" s="79" t="s">
        <v>12726</v>
      </c>
      <c r="B5669" s="79" t="s">
        <v>12727</v>
      </c>
      <c r="C5669" s="79">
        <v>20</v>
      </c>
      <c r="D5669" s="79">
        <v>0</v>
      </c>
      <c r="E5669" s="88"/>
    </row>
    <row r="5670" spans="1:5" x14ac:dyDescent="0.2">
      <c r="A5670" s="79" t="s">
        <v>12728</v>
      </c>
      <c r="B5670" s="79" t="s">
        <v>15914</v>
      </c>
      <c r="C5670" s="79">
        <v>0</v>
      </c>
      <c r="D5670" s="79">
        <v>0</v>
      </c>
      <c r="E5670" s="88"/>
    </row>
    <row r="5671" spans="1:5" x14ac:dyDescent="0.2">
      <c r="A5671" s="79" t="s">
        <v>12729</v>
      </c>
      <c r="B5671" s="79" t="s">
        <v>15915</v>
      </c>
      <c r="C5671" s="79">
        <v>0</v>
      </c>
      <c r="D5671" s="79">
        <v>0</v>
      </c>
      <c r="E5671" s="88"/>
    </row>
    <row r="5672" spans="1:5" x14ac:dyDescent="0.2">
      <c r="A5672" s="79" t="s">
        <v>12730</v>
      </c>
      <c r="B5672" s="79" t="s">
        <v>15916</v>
      </c>
      <c r="C5672" s="79">
        <v>0</v>
      </c>
      <c r="D5672" s="79">
        <v>0</v>
      </c>
      <c r="E5672" s="88"/>
    </row>
    <row r="5673" spans="1:5" x14ac:dyDescent="0.2">
      <c r="A5673" s="79" t="s">
        <v>12731</v>
      </c>
      <c r="B5673" s="79" t="s">
        <v>15917</v>
      </c>
      <c r="C5673" s="79">
        <v>0</v>
      </c>
      <c r="D5673" s="79">
        <v>0</v>
      </c>
      <c r="E5673" s="88"/>
    </row>
    <row r="5674" spans="1:5" x14ac:dyDescent="0.2">
      <c r="A5674" s="79" t="s">
        <v>12732</v>
      </c>
      <c r="B5674" s="79" t="s">
        <v>15918</v>
      </c>
      <c r="C5674" s="79">
        <v>0</v>
      </c>
      <c r="D5674" s="79">
        <v>0</v>
      </c>
      <c r="E5674" s="88"/>
    </row>
    <row r="5675" spans="1:5" x14ac:dyDescent="0.2">
      <c r="A5675" s="79" t="s">
        <v>12733</v>
      </c>
      <c r="B5675" s="79" t="s">
        <v>15919</v>
      </c>
      <c r="C5675" s="79">
        <v>0</v>
      </c>
      <c r="D5675" s="79">
        <v>0</v>
      </c>
      <c r="E5675" s="88"/>
    </row>
    <row r="5676" spans="1:5" x14ac:dyDescent="0.2">
      <c r="A5676" s="79" t="s">
        <v>12734</v>
      </c>
      <c r="B5676" s="79" t="s">
        <v>15920</v>
      </c>
      <c r="C5676" s="79">
        <v>0</v>
      </c>
      <c r="D5676" s="79">
        <v>0</v>
      </c>
      <c r="E5676" s="88"/>
    </row>
    <row r="5677" spans="1:5" x14ac:dyDescent="0.2">
      <c r="A5677" s="79" t="s">
        <v>12735</v>
      </c>
      <c r="B5677" s="79" t="s">
        <v>15921</v>
      </c>
      <c r="C5677" s="79">
        <v>0</v>
      </c>
      <c r="D5677" s="79">
        <v>0</v>
      </c>
      <c r="E5677" s="88"/>
    </row>
    <row r="5678" spans="1:5" x14ac:dyDescent="0.2">
      <c r="A5678" s="79" t="s">
        <v>12736</v>
      </c>
      <c r="B5678" s="79" t="s">
        <v>15922</v>
      </c>
      <c r="C5678" s="79">
        <v>0</v>
      </c>
      <c r="D5678" s="79">
        <v>0</v>
      </c>
      <c r="E5678" s="88"/>
    </row>
    <row r="5679" spans="1:5" x14ac:dyDescent="0.2">
      <c r="A5679" s="79" t="s">
        <v>12737</v>
      </c>
      <c r="B5679" s="79" t="s">
        <v>15923</v>
      </c>
      <c r="C5679" s="79">
        <v>13</v>
      </c>
      <c r="D5679" s="79">
        <v>0</v>
      </c>
      <c r="E5679" s="88"/>
    </row>
    <row r="5680" spans="1:5" x14ac:dyDescent="0.2">
      <c r="A5680" s="79" t="s">
        <v>12738</v>
      </c>
      <c r="B5680" s="79" t="s">
        <v>15924</v>
      </c>
      <c r="C5680" s="79">
        <v>12</v>
      </c>
      <c r="D5680" s="79">
        <v>0</v>
      </c>
      <c r="E5680" s="88"/>
    </row>
    <row r="5681" spans="1:5" x14ac:dyDescent="0.2">
      <c r="A5681" s="79" t="s">
        <v>12739</v>
      </c>
      <c r="B5681" s="79" t="s">
        <v>14905</v>
      </c>
      <c r="C5681" s="79">
        <v>88</v>
      </c>
      <c r="D5681" s="79">
        <v>0</v>
      </c>
      <c r="E5681" s="88"/>
    </row>
    <row r="5682" spans="1:5" x14ac:dyDescent="0.2">
      <c r="A5682" s="79" t="s">
        <v>12740</v>
      </c>
      <c r="B5682" s="79" t="s">
        <v>14987</v>
      </c>
      <c r="C5682" s="79">
        <v>241</v>
      </c>
      <c r="D5682" s="79">
        <v>0</v>
      </c>
      <c r="E5682" s="88"/>
    </row>
    <row r="5683" spans="1:5" x14ac:dyDescent="0.2">
      <c r="A5683" s="79" t="s">
        <v>12741</v>
      </c>
      <c r="B5683" s="79" t="s">
        <v>14655</v>
      </c>
      <c r="C5683" s="79">
        <v>135</v>
      </c>
      <c r="D5683" s="79">
        <v>0</v>
      </c>
      <c r="E5683" s="88"/>
    </row>
    <row r="5684" spans="1:5" x14ac:dyDescent="0.2">
      <c r="A5684" s="79" t="s">
        <v>12742</v>
      </c>
      <c r="B5684" s="79" t="s">
        <v>14656</v>
      </c>
      <c r="C5684" s="79">
        <v>170</v>
      </c>
      <c r="D5684" s="79">
        <v>0</v>
      </c>
      <c r="E5684" s="88"/>
    </row>
    <row r="5685" spans="1:5" x14ac:dyDescent="0.2">
      <c r="A5685" s="79" t="s">
        <v>12743</v>
      </c>
      <c r="B5685" s="79" t="s">
        <v>14988</v>
      </c>
      <c r="C5685" s="79">
        <v>293</v>
      </c>
      <c r="D5685" s="79">
        <v>0</v>
      </c>
      <c r="E5685" s="88"/>
    </row>
    <row r="5686" spans="1:5" x14ac:dyDescent="0.2">
      <c r="A5686" s="79" t="s">
        <v>12744</v>
      </c>
      <c r="B5686" s="79" t="s">
        <v>14989</v>
      </c>
      <c r="C5686" s="79">
        <v>250</v>
      </c>
      <c r="D5686" s="79">
        <v>0</v>
      </c>
      <c r="E5686" s="88"/>
    </row>
    <row r="5687" spans="1:5" x14ac:dyDescent="0.2">
      <c r="A5687" s="79" t="s">
        <v>12745</v>
      </c>
      <c r="B5687" s="79" t="s">
        <v>14990</v>
      </c>
      <c r="C5687" s="79">
        <v>155</v>
      </c>
      <c r="D5687" s="79">
        <v>0</v>
      </c>
      <c r="E5687" s="88"/>
    </row>
    <row r="5688" spans="1:5" x14ac:dyDescent="0.2">
      <c r="A5688" s="79" t="s">
        <v>12746</v>
      </c>
      <c r="B5688" s="79" t="s">
        <v>14657</v>
      </c>
      <c r="C5688" s="79">
        <v>60</v>
      </c>
      <c r="D5688" s="79">
        <v>0</v>
      </c>
      <c r="E5688" s="88"/>
    </row>
    <row r="5689" spans="1:5" x14ac:dyDescent="0.2">
      <c r="A5689" s="79" t="s">
        <v>12747</v>
      </c>
      <c r="B5689" s="79" t="s">
        <v>14991</v>
      </c>
      <c r="C5689" s="79">
        <v>109</v>
      </c>
      <c r="D5689" s="79">
        <v>0</v>
      </c>
      <c r="E5689" s="88"/>
    </row>
    <row r="5690" spans="1:5" x14ac:dyDescent="0.2">
      <c r="A5690" s="79" t="s">
        <v>12748</v>
      </c>
      <c r="B5690" s="79" t="s">
        <v>14658</v>
      </c>
      <c r="C5690" s="79">
        <v>0</v>
      </c>
      <c r="D5690" s="79">
        <v>0</v>
      </c>
      <c r="E5690" s="88"/>
    </row>
    <row r="5691" spans="1:5" x14ac:dyDescent="0.2">
      <c r="A5691" s="79" t="s">
        <v>12749</v>
      </c>
      <c r="B5691" s="79" t="s">
        <v>14659</v>
      </c>
      <c r="C5691" s="79">
        <v>0</v>
      </c>
      <c r="D5691" s="79">
        <v>0</v>
      </c>
      <c r="E5691" s="88"/>
    </row>
    <row r="5692" spans="1:5" x14ac:dyDescent="0.2">
      <c r="A5692" s="79" t="s">
        <v>12750</v>
      </c>
      <c r="B5692" s="79" t="s">
        <v>15516</v>
      </c>
      <c r="C5692" s="79">
        <v>0</v>
      </c>
      <c r="D5692" s="79">
        <v>0</v>
      </c>
      <c r="E5692" s="88"/>
    </row>
    <row r="5693" spans="1:5" x14ac:dyDescent="0.2">
      <c r="A5693" s="79" t="s">
        <v>12751</v>
      </c>
      <c r="B5693" s="79" t="s">
        <v>15517</v>
      </c>
      <c r="C5693" s="79">
        <v>0</v>
      </c>
      <c r="D5693" s="79">
        <v>0</v>
      </c>
      <c r="E5693" s="88"/>
    </row>
    <row r="5694" spans="1:5" x14ac:dyDescent="0.2">
      <c r="A5694" s="79" t="s">
        <v>12752</v>
      </c>
      <c r="B5694" s="79" t="s">
        <v>15518</v>
      </c>
      <c r="C5694" s="79">
        <v>0</v>
      </c>
      <c r="D5694" s="79">
        <v>0</v>
      </c>
      <c r="E5694" s="88"/>
    </row>
    <row r="5695" spans="1:5" x14ac:dyDescent="0.2">
      <c r="A5695" s="79" t="s">
        <v>12753</v>
      </c>
      <c r="B5695" s="79" t="s">
        <v>15519</v>
      </c>
      <c r="C5695" s="79">
        <v>60</v>
      </c>
      <c r="D5695" s="79">
        <v>0</v>
      </c>
      <c r="E5695" s="88"/>
    </row>
    <row r="5696" spans="1:5" x14ac:dyDescent="0.2">
      <c r="A5696" s="79" t="s">
        <v>12754</v>
      </c>
      <c r="B5696" s="79" t="s">
        <v>14660</v>
      </c>
      <c r="C5696" s="79">
        <v>104</v>
      </c>
      <c r="D5696" s="79">
        <v>0</v>
      </c>
      <c r="E5696" s="88"/>
    </row>
    <row r="5697" spans="1:5" x14ac:dyDescent="0.2">
      <c r="A5697" s="79" t="s">
        <v>12755</v>
      </c>
      <c r="B5697" s="79" t="s">
        <v>14661</v>
      </c>
      <c r="C5697" s="79">
        <v>115</v>
      </c>
      <c r="D5697" s="79">
        <v>0</v>
      </c>
      <c r="E5697" s="88"/>
    </row>
    <row r="5698" spans="1:5" x14ac:dyDescent="0.2">
      <c r="A5698" s="79" t="s">
        <v>12756</v>
      </c>
      <c r="B5698" s="79" t="s">
        <v>14662</v>
      </c>
      <c r="C5698" s="79">
        <v>61</v>
      </c>
      <c r="D5698" s="79">
        <v>0</v>
      </c>
      <c r="E5698" s="88"/>
    </row>
    <row r="5699" spans="1:5" x14ac:dyDescent="0.2">
      <c r="A5699" s="79" t="s">
        <v>12757</v>
      </c>
      <c r="B5699" s="79" t="s">
        <v>14663</v>
      </c>
      <c r="C5699" s="79">
        <v>0</v>
      </c>
      <c r="D5699" s="79">
        <v>0</v>
      </c>
      <c r="E5699" s="88"/>
    </row>
    <row r="5700" spans="1:5" x14ac:dyDescent="0.2">
      <c r="A5700" s="79" t="s">
        <v>12758</v>
      </c>
      <c r="B5700" s="79" t="s">
        <v>14664</v>
      </c>
      <c r="C5700" s="79">
        <v>29</v>
      </c>
      <c r="D5700" s="79">
        <v>0</v>
      </c>
      <c r="E5700" s="88"/>
    </row>
    <row r="5701" spans="1:5" x14ac:dyDescent="0.2">
      <c r="A5701" s="79" t="s">
        <v>12759</v>
      </c>
      <c r="B5701" s="79" t="s">
        <v>14665</v>
      </c>
      <c r="C5701" s="79">
        <v>29</v>
      </c>
      <c r="D5701" s="79">
        <v>0</v>
      </c>
      <c r="E5701" s="88"/>
    </row>
    <row r="5702" spans="1:5" x14ac:dyDescent="0.2">
      <c r="A5702" s="79" t="s">
        <v>12760</v>
      </c>
      <c r="B5702" s="79" t="s">
        <v>12761</v>
      </c>
      <c r="C5702" s="79">
        <v>0</v>
      </c>
      <c r="D5702" s="79">
        <v>0</v>
      </c>
      <c r="E5702" s="88"/>
    </row>
    <row r="5703" spans="1:5" x14ac:dyDescent="0.2">
      <c r="A5703" s="79" t="s">
        <v>12762</v>
      </c>
      <c r="B5703" s="79" t="s">
        <v>14666</v>
      </c>
      <c r="C5703" s="79">
        <v>77</v>
      </c>
      <c r="D5703" s="79">
        <v>0</v>
      </c>
      <c r="E5703" s="88"/>
    </row>
    <row r="5704" spans="1:5" x14ac:dyDescent="0.2">
      <c r="A5704" s="79" t="s">
        <v>12763</v>
      </c>
      <c r="B5704" s="79" t="s">
        <v>14667</v>
      </c>
      <c r="C5704" s="79">
        <v>8</v>
      </c>
      <c r="D5704" s="79">
        <v>0</v>
      </c>
      <c r="E5704" s="88"/>
    </row>
    <row r="5705" spans="1:5" x14ac:dyDescent="0.2">
      <c r="A5705" s="79" t="s">
        <v>12764</v>
      </c>
      <c r="B5705" s="79" t="s">
        <v>14668</v>
      </c>
      <c r="C5705" s="79">
        <v>1</v>
      </c>
      <c r="D5705" s="79">
        <v>0</v>
      </c>
      <c r="E5705" s="88"/>
    </row>
    <row r="5706" spans="1:5" x14ac:dyDescent="0.2">
      <c r="A5706" s="79" t="s">
        <v>12765</v>
      </c>
      <c r="B5706" s="79" t="s">
        <v>14669</v>
      </c>
      <c r="C5706" s="79">
        <v>144</v>
      </c>
      <c r="D5706" s="79">
        <v>0</v>
      </c>
      <c r="E5706" s="88"/>
    </row>
    <row r="5707" spans="1:5" x14ac:dyDescent="0.2">
      <c r="A5707" s="79" t="s">
        <v>12766</v>
      </c>
      <c r="B5707" s="79" t="s">
        <v>14670</v>
      </c>
      <c r="C5707" s="79">
        <v>356</v>
      </c>
      <c r="D5707" s="79">
        <v>0</v>
      </c>
      <c r="E5707" s="88"/>
    </row>
    <row r="5708" spans="1:5" x14ac:dyDescent="0.2">
      <c r="A5708" s="79" t="s">
        <v>12767</v>
      </c>
      <c r="B5708" s="79" t="s">
        <v>14671</v>
      </c>
      <c r="C5708" s="79">
        <v>514</v>
      </c>
      <c r="D5708" s="79">
        <v>0</v>
      </c>
      <c r="E5708" s="88"/>
    </row>
    <row r="5709" spans="1:5" x14ac:dyDescent="0.2">
      <c r="A5709" s="79" t="s">
        <v>12768</v>
      </c>
      <c r="B5709" s="79" t="s">
        <v>14672</v>
      </c>
      <c r="C5709" s="79">
        <v>49</v>
      </c>
      <c r="D5709" s="79">
        <v>0</v>
      </c>
      <c r="E5709" s="88"/>
    </row>
    <row r="5710" spans="1:5" x14ac:dyDescent="0.2">
      <c r="A5710" s="79" t="s">
        <v>12769</v>
      </c>
      <c r="B5710" s="79" t="s">
        <v>14673</v>
      </c>
      <c r="C5710" s="79">
        <v>46</v>
      </c>
      <c r="D5710" s="79">
        <v>0</v>
      </c>
      <c r="E5710" s="88"/>
    </row>
    <row r="5711" spans="1:5" x14ac:dyDescent="0.2">
      <c r="A5711" s="79" t="s">
        <v>12770</v>
      </c>
      <c r="B5711" s="79" t="s">
        <v>14674</v>
      </c>
      <c r="C5711" s="79">
        <v>560</v>
      </c>
      <c r="D5711" s="79">
        <v>0</v>
      </c>
      <c r="E5711" s="88"/>
    </row>
    <row r="5712" spans="1:5" x14ac:dyDescent="0.2">
      <c r="A5712" s="79" t="s">
        <v>12771</v>
      </c>
      <c r="B5712" s="79" t="s">
        <v>14675</v>
      </c>
      <c r="C5712" s="79">
        <v>38</v>
      </c>
      <c r="D5712" s="79">
        <v>0</v>
      </c>
      <c r="E5712" s="88"/>
    </row>
    <row r="5713" spans="1:5" x14ac:dyDescent="0.2">
      <c r="A5713" s="79" t="s">
        <v>12772</v>
      </c>
      <c r="B5713" s="79" t="s">
        <v>14676</v>
      </c>
      <c r="C5713" s="79">
        <v>4</v>
      </c>
      <c r="D5713" s="79">
        <v>0</v>
      </c>
      <c r="E5713" s="88"/>
    </row>
    <row r="5714" spans="1:5" x14ac:dyDescent="0.2">
      <c r="A5714" s="79" t="s">
        <v>12773</v>
      </c>
      <c r="B5714" s="79" t="s">
        <v>14677</v>
      </c>
      <c r="C5714" s="79">
        <v>6</v>
      </c>
      <c r="D5714" s="79">
        <v>0</v>
      </c>
      <c r="E5714" s="88"/>
    </row>
    <row r="5715" spans="1:5" x14ac:dyDescent="0.2">
      <c r="A5715" s="79" t="s">
        <v>12774</v>
      </c>
      <c r="B5715" s="79" t="s">
        <v>14678</v>
      </c>
      <c r="C5715" s="79">
        <v>2</v>
      </c>
      <c r="D5715" s="79">
        <v>0</v>
      </c>
      <c r="E5715" s="88"/>
    </row>
    <row r="5716" spans="1:5" x14ac:dyDescent="0.2">
      <c r="A5716" s="79" t="s">
        <v>12775</v>
      </c>
      <c r="B5716" s="79" t="s">
        <v>14679</v>
      </c>
      <c r="C5716" s="79">
        <v>3</v>
      </c>
      <c r="D5716" s="79">
        <v>0</v>
      </c>
      <c r="E5716" s="88"/>
    </row>
    <row r="5717" spans="1:5" x14ac:dyDescent="0.2">
      <c r="A5717" s="79" t="s">
        <v>12776</v>
      </c>
      <c r="B5717" s="79" t="s">
        <v>14680</v>
      </c>
      <c r="C5717" s="79">
        <v>30</v>
      </c>
      <c r="D5717" s="79">
        <v>0</v>
      </c>
      <c r="E5717" s="88"/>
    </row>
    <row r="5718" spans="1:5" x14ac:dyDescent="0.2">
      <c r="A5718" s="79" t="s">
        <v>12777</v>
      </c>
      <c r="B5718" s="79" t="s">
        <v>14681</v>
      </c>
      <c r="C5718" s="79">
        <v>2</v>
      </c>
      <c r="D5718" s="79">
        <v>0</v>
      </c>
      <c r="E5718" s="88"/>
    </row>
    <row r="5719" spans="1:5" x14ac:dyDescent="0.2">
      <c r="A5719" s="79" t="s">
        <v>12778</v>
      </c>
      <c r="B5719" s="79" t="s">
        <v>14681</v>
      </c>
      <c r="C5719" s="79">
        <v>3</v>
      </c>
      <c r="D5719" s="79">
        <v>0</v>
      </c>
      <c r="E5719" s="88"/>
    </row>
    <row r="5720" spans="1:5" x14ac:dyDescent="0.2">
      <c r="A5720" s="79" t="s">
        <v>12779</v>
      </c>
      <c r="B5720" s="79" t="s">
        <v>14682</v>
      </c>
      <c r="C5720" s="79">
        <v>0</v>
      </c>
      <c r="D5720" s="79">
        <v>0</v>
      </c>
      <c r="E5720" s="88"/>
    </row>
    <row r="5721" spans="1:5" x14ac:dyDescent="0.2">
      <c r="A5721" s="79" t="s">
        <v>12780</v>
      </c>
      <c r="B5721" s="79" t="s">
        <v>14683</v>
      </c>
      <c r="C5721" s="79">
        <v>0</v>
      </c>
      <c r="D5721" s="79">
        <v>0</v>
      </c>
      <c r="E5721" s="88"/>
    </row>
    <row r="5722" spans="1:5" x14ac:dyDescent="0.2">
      <c r="A5722" s="79" t="s">
        <v>12781</v>
      </c>
      <c r="B5722" s="79" t="s">
        <v>14684</v>
      </c>
      <c r="C5722" s="79">
        <v>0</v>
      </c>
      <c r="D5722" s="79">
        <v>0</v>
      </c>
      <c r="E5722" s="88"/>
    </row>
    <row r="5723" spans="1:5" x14ac:dyDescent="0.2">
      <c r="A5723" s="79" t="s">
        <v>12782</v>
      </c>
      <c r="B5723" s="79" t="s">
        <v>14685</v>
      </c>
      <c r="C5723" s="79">
        <v>0</v>
      </c>
      <c r="D5723" s="79">
        <v>0</v>
      </c>
      <c r="E5723" s="88"/>
    </row>
    <row r="5724" spans="1:5" x14ac:dyDescent="0.2">
      <c r="A5724" s="79" t="s">
        <v>12783</v>
      </c>
      <c r="B5724" s="79" t="s">
        <v>14686</v>
      </c>
      <c r="C5724" s="79">
        <v>25</v>
      </c>
      <c r="D5724" s="79">
        <v>0</v>
      </c>
      <c r="E5724" s="88"/>
    </row>
    <row r="5725" spans="1:5" x14ac:dyDescent="0.2">
      <c r="A5725" s="79" t="s">
        <v>12784</v>
      </c>
      <c r="B5725" s="79" t="s">
        <v>14687</v>
      </c>
      <c r="C5725" s="79">
        <v>2</v>
      </c>
      <c r="D5725" s="79">
        <v>0</v>
      </c>
      <c r="E5725" s="88"/>
    </row>
    <row r="5726" spans="1:5" x14ac:dyDescent="0.2">
      <c r="A5726" s="79" t="s">
        <v>12785</v>
      </c>
      <c r="B5726" s="79" t="s">
        <v>14688</v>
      </c>
      <c r="C5726" s="79">
        <v>9</v>
      </c>
      <c r="D5726" s="79">
        <v>0</v>
      </c>
      <c r="E5726" s="88"/>
    </row>
    <row r="5727" spans="1:5" x14ac:dyDescent="0.2">
      <c r="A5727" s="79" t="s">
        <v>12786</v>
      </c>
      <c r="B5727" s="79" t="s">
        <v>14906</v>
      </c>
      <c r="C5727" s="79">
        <v>85</v>
      </c>
      <c r="D5727" s="79">
        <v>0</v>
      </c>
      <c r="E5727" s="88"/>
    </row>
    <row r="5728" spans="1:5" x14ac:dyDescent="0.2">
      <c r="A5728" s="79" t="s">
        <v>12787</v>
      </c>
      <c r="B5728" s="79" t="s">
        <v>14907</v>
      </c>
      <c r="C5728" s="79">
        <v>12</v>
      </c>
      <c r="D5728" s="79">
        <v>0</v>
      </c>
      <c r="E5728" s="88"/>
    </row>
    <row r="5729" spans="1:5" x14ac:dyDescent="0.2">
      <c r="A5729" s="79" t="s">
        <v>12788</v>
      </c>
      <c r="B5729" s="79" t="s">
        <v>14908</v>
      </c>
      <c r="C5729" s="79">
        <v>18</v>
      </c>
      <c r="D5729" s="79">
        <v>0</v>
      </c>
      <c r="E5729" s="88"/>
    </row>
    <row r="5730" spans="1:5" x14ac:dyDescent="0.2">
      <c r="A5730" s="79" t="s">
        <v>12789</v>
      </c>
      <c r="B5730" s="79" t="s">
        <v>14909</v>
      </c>
      <c r="C5730" s="79">
        <v>119</v>
      </c>
      <c r="D5730" s="79">
        <v>0</v>
      </c>
      <c r="E5730" s="88"/>
    </row>
    <row r="5731" spans="1:5" x14ac:dyDescent="0.2">
      <c r="A5731" s="79" t="s">
        <v>12790</v>
      </c>
      <c r="B5731" s="79" t="s">
        <v>14910</v>
      </c>
      <c r="C5731" s="79">
        <v>25</v>
      </c>
      <c r="D5731" s="79">
        <v>0</v>
      </c>
      <c r="E5731" s="88"/>
    </row>
    <row r="5732" spans="1:5" x14ac:dyDescent="0.2">
      <c r="A5732" s="79" t="s">
        <v>12791</v>
      </c>
      <c r="B5732" s="79" t="s">
        <v>14911</v>
      </c>
      <c r="C5732" s="79">
        <v>21</v>
      </c>
      <c r="D5732" s="79">
        <v>0</v>
      </c>
      <c r="E5732" s="88"/>
    </row>
    <row r="5733" spans="1:5" x14ac:dyDescent="0.2">
      <c r="A5733" s="79" t="s">
        <v>12792</v>
      </c>
      <c r="B5733" s="79" t="s">
        <v>14912</v>
      </c>
      <c r="C5733" s="79">
        <v>1</v>
      </c>
      <c r="D5733" s="79">
        <v>0</v>
      </c>
      <c r="E5733" s="88"/>
    </row>
    <row r="5734" spans="1:5" x14ac:dyDescent="0.2">
      <c r="A5734" s="79" t="s">
        <v>12793</v>
      </c>
      <c r="B5734" s="79" t="s">
        <v>14913</v>
      </c>
      <c r="C5734" s="79">
        <v>2</v>
      </c>
      <c r="D5734" s="79">
        <v>0</v>
      </c>
      <c r="E5734" s="88"/>
    </row>
    <row r="5735" spans="1:5" x14ac:dyDescent="0.2">
      <c r="A5735" s="79" t="s">
        <v>12794</v>
      </c>
      <c r="B5735" s="79" t="s">
        <v>14914</v>
      </c>
      <c r="C5735" s="79">
        <v>0</v>
      </c>
      <c r="D5735" s="79">
        <v>0</v>
      </c>
      <c r="E5735" s="88"/>
    </row>
    <row r="5736" spans="1:5" x14ac:dyDescent="0.2">
      <c r="A5736" s="79" t="s">
        <v>12795</v>
      </c>
      <c r="B5736" s="79" t="s">
        <v>14915</v>
      </c>
      <c r="C5736" s="79">
        <v>30</v>
      </c>
      <c r="D5736" s="79">
        <v>0</v>
      </c>
      <c r="E5736" s="88"/>
    </row>
    <row r="5737" spans="1:5" x14ac:dyDescent="0.2">
      <c r="A5737" s="79" t="s">
        <v>12796</v>
      </c>
      <c r="B5737" s="79" t="s">
        <v>14916</v>
      </c>
      <c r="C5737" s="79">
        <v>1</v>
      </c>
      <c r="D5737" s="79">
        <v>0</v>
      </c>
      <c r="E5737" s="88"/>
    </row>
    <row r="5738" spans="1:5" x14ac:dyDescent="0.2">
      <c r="A5738" s="79" t="s">
        <v>12797</v>
      </c>
      <c r="B5738" s="79" t="s">
        <v>14917</v>
      </c>
      <c r="C5738" s="79">
        <v>70</v>
      </c>
      <c r="D5738" s="79">
        <v>0</v>
      </c>
      <c r="E5738" s="88"/>
    </row>
    <row r="5739" spans="1:5" x14ac:dyDescent="0.2">
      <c r="A5739" s="79" t="s">
        <v>12798</v>
      </c>
      <c r="B5739" s="79" t="s">
        <v>14918</v>
      </c>
      <c r="C5739" s="79">
        <v>34</v>
      </c>
      <c r="D5739" s="79">
        <v>0</v>
      </c>
      <c r="E5739" s="88"/>
    </row>
    <row r="5740" spans="1:5" x14ac:dyDescent="0.2">
      <c r="A5740" s="79" t="s">
        <v>12799</v>
      </c>
      <c r="B5740" s="79" t="s">
        <v>14919</v>
      </c>
      <c r="C5740" s="79">
        <v>16</v>
      </c>
      <c r="D5740" s="79">
        <v>0</v>
      </c>
      <c r="E5740" s="88"/>
    </row>
    <row r="5741" spans="1:5" x14ac:dyDescent="0.2">
      <c r="A5741" s="79" t="s">
        <v>12800</v>
      </c>
      <c r="B5741" s="79" t="s">
        <v>14920</v>
      </c>
      <c r="C5741" s="79">
        <v>1</v>
      </c>
      <c r="D5741" s="79">
        <v>0</v>
      </c>
      <c r="E5741" s="88"/>
    </row>
    <row r="5742" spans="1:5" x14ac:dyDescent="0.2">
      <c r="A5742" s="79" t="s">
        <v>12801</v>
      </c>
      <c r="B5742" s="79" t="s">
        <v>14921</v>
      </c>
      <c r="C5742" s="79">
        <v>12</v>
      </c>
      <c r="D5742" s="79">
        <v>0</v>
      </c>
      <c r="E5742" s="88"/>
    </row>
    <row r="5743" spans="1:5" x14ac:dyDescent="0.2">
      <c r="A5743" s="79" t="s">
        <v>12802</v>
      </c>
      <c r="B5743" s="79" t="s">
        <v>14922</v>
      </c>
      <c r="C5743" s="79">
        <v>27</v>
      </c>
      <c r="D5743" s="79">
        <v>0</v>
      </c>
      <c r="E5743" s="88"/>
    </row>
    <row r="5744" spans="1:5" x14ac:dyDescent="0.2">
      <c r="A5744" s="79" t="s">
        <v>12803</v>
      </c>
      <c r="B5744" s="79" t="s">
        <v>14923</v>
      </c>
      <c r="C5744" s="79">
        <v>96</v>
      </c>
      <c r="D5744" s="79">
        <v>0</v>
      </c>
      <c r="E5744" s="88"/>
    </row>
    <row r="5745" spans="1:5" x14ac:dyDescent="0.2">
      <c r="A5745" s="79" t="s">
        <v>12804</v>
      </c>
      <c r="B5745" s="79" t="s">
        <v>14924</v>
      </c>
      <c r="C5745" s="79">
        <v>102</v>
      </c>
      <c r="D5745" s="79">
        <v>0</v>
      </c>
      <c r="E5745" s="88"/>
    </row>
    <row r="5746" spans="1:5" x14ac:dyDescent="0.2">
      <c r="A5746" s="79" t="s">
        <v>12805</v>
      </c>
      <c r="B5746" s="79" t="s">
        <v>14925</v>
      </c>
      <c r="C5746" s="79">
        <v>286</v>
      </c>
      <c r="D5746" s="79">
        <v>0</v>
      </c>
      <c r="E5746" s="88"/>
    </row>
    <row r="5747" spans="1:5" x14ac:dyDescent="0.2">
      <c r="A5747" s="79" t="s">
        <v>12806</v>
      </c>
      <c r="B5747" s="79" t="s">
        <v>14926</v>
      </c>
      <c r="C5747" s="79">
        <v>48</v>
      </c>
      <c r="D5747" s="79">
        <v>0</v>
      </c>
      <c r="E5747" s="88"/>
    </row>
    <row r="5748" spans="1:5" x14ac:dyDescent="0.2">
      <c r="A5748" s="79" t="s">
        <v>12807</v>
      </c>
      <c r="B5748" s="79" t="s">
        <v>14927</v>
      </c>
      <c r="C5748" s="79">
        <v>252</v>
      </c>
      <c r="D5748" s="79">
        <v>0</v>
      </c>
      <c r="E5748" s="88"/>
    </row>
    <row r="5749" spans="1:5" x14ac:dyDescent="0.2">
      <c r="A5749" s="79" t="s">
        <v>12808</v>
      </c>
      <c r="B5749" s="79" t="s">
        <v>14928</v>
      </c>
      <c r="C5749" s="79">
        <v>0</v>
      </c>
      <c r="D5749" s="79">
        <v>0</v>
      </c>
      <c r="E5749" s="88"/>
    </row>
    <row r="5750" spans="1:5" x14ac:dyDescent="0.2">
      <c r="A5750" s="79" t="s">
        <v>12809</v>
      </c>
      <c r="B5750" s="79" t="s">
        <v>14929</v>
      </c>
      <c r="C5750" s="79">
        <v>195</v>
      </c>
      <c r="D5750" s="79">
        <v>0</v>
      </c>
      <c r="E5750" s="88"/>
    </row>
    <row r="5751" spans="1:5" x14ac:dyDescent="0.2">
      <c r="A5751" s="79" t="s">
        <v>12810</v>
      </c>
      <c r="B5751" s="79" t="s">
        <v>14930</v>
      </c>
      <c r="C5751" s="79">
        <v>112</v>
      </c>
      <c r="D5751" s="79">
        <v>0</v>
      </c>
      <c r="E5751" s="88"/>
    </row>
    <row r="5752" spans="1:5" x14ac:dyDescent="0.2">
      <c r="A5752" s="79" t="s">
        <v>12811</v>
      </c>
      <c r="B5752" s="79" t="s">
        <v>14931</v>
      </c>
      <c r="C5752" s="79">
        <v>43</v>
      </c>
      <c r="D5752" s="79">
        <v>0</v>
      </c>
      <c r="E5752" s="88"/>
    </row>
    <row r="5753" spans="1:5" x14ac:dyDescent="0.2">
      <c r="A5753" s="79" t="s">
        <v>12812</v>
      </c>
      <c r="B5753" s="79" t="s">
        <v>14932</v>
      </c>
      <c r="C5753" s="79">
        <v>66</v>
      </c>
      <c r="D5753" s="79">
        <v>0</v>
      </c>
      <c r="E5753" s="88"/>
    </row>
    <row r="5754" spans="1:5" x14ac:dyDescent="0.2">
      <c r="A5754" s="79" t="s">
        <v>12813</v>
      </c>
      <c r="B5754" s="79" t="s">
        <v>14933</v>
      </c>
      <c r="C5754" s="79">
        <v>1</v>
      </c>
      <c r="D5754" s="79">
        <v>0</v>
      </c>
      <c r="E5754" s="88"/>
    </row>
    <row r="5755" spans="1:5" x14ac:dyDescent="0.2">
      <c r="A5755" s="79" t="s">
        <v>12814</v>
      </c>
      <c r="B5755" s="79" t="s">
        <v>14934</v>
      </c>
      <c r="C5755" s="79">
        <v>10</v>
      </c>
      <c r="D5755" s="79">
        <v>0</v>
      </c>
      <c r="E5755" s="88"/>
    </row>
    <row r="5756" spans="1:5" x14ac:dyDescent="0.2">
      <c r="A5756" s="79" t="s">
        <v>12815</v>
      </c>
      <c r="B5756" s="79" t="s">
        <v>14935</v>
      </c>
      <c r="C5756" s="79">
        <v>196</v>
      </c>
      <c r="D5756" s="79">
        <v>0</v>
      </c>
      <c r="E5756" s="88"/>
    </row>
    <row r="5757" spans="1:5" x14ac:dyDescent="0.2">
      <c r="A5757" s="79" t="s">
        <v>12816</v>
      </c>
      <c r="B5757" s="79" t="s">
        <v>14936</v>
      </c>
      <c r="C5757" s="79">
        <v>9</v>
      </c>
      <c r="D5757" s="79">
        <v>0</v>
      </c>
      <c r="E5757" s="88"/>
    </row>
    <row r="5758" spans="1:5" x14ac:dyDescent="0.2">
      <c r="A5758" s="79" t="s">
        <v>12817</v>
      </c>
      <c r="B5758" s="79" t="s">
        <v>14937</v>
      </c>
      <c r="C5758" s="79">
        <v>16</v>
      </c>
      <c r="D5758" s="79">
        <v>0</v>
      </c>
      <c r="E5758" s="88"/>
    </row>
    <row r="5759" spans="1:5" x14ac:dyDescent="0.2">
      <c r="A5759" s="79" t="s">
        <v>12818</v>
      </c>
      <c r="B5759" s="79" t="s">
        <v>14938</v>
      </c>
      <c r="C5759" s="79">
        <v>9</v>
      </c>
      <c r="D5759" s="79">
        <v>0</v>
      </c>
      <c r="E5759" s="88"/>
    </row>
    <row r="5760" spans="1:5" x14ac:dyDescent="0.2">
      <c r="A5760" s="79" t="s">
        <v>12819</v>
      </c>
      <c r="B5760" s="79" t="s">
        <v>14939</v>
      </c>
      <c r="C5760" s="79">
        <v>11</v>
      </c>
      <c r="D5760" s="79">
        <v>0</v>
      </c>
      <c r="E5760" s="88"/>
    </row>
    <row r="5761" spans="1:5" x14ac:dyDescent="0.2">
      <c r="A5761" s="79" t="s">
        <v>12820</v>
      </c>
      <c r="B5761" s="79" t="s">
        <v>14992</v>
      </c>
      <c r="C5761" s="79">
        <v>2</v>
      </c>
      <c r="D5761" s="79">
        <v>0</v>
      </c>
      <c r="E5761" s="88"/>
    </row>
    <row r="5762" spans="1:5" x14ac:dyDescent="0.2">
      <c r="A5762" s="79" t="s">
        <v>12821</v>
      </c>
      <c r="B5762" s="79" t="s">
        <v>14993</v>
      </c>
      <c r="C5762" s="79">
        <v>20</v>
      </c>
      <c r="D5762" s="79">
        <v>0</v>
      </c>
      <c r="E5762" s="88"/>
    </row>
    <row r="5763" spans="1:5" x14ac:dyDescent="0.2">
      <c r="A5763" s="79" t="s">
        <v>12822</v>
      </c>
      <c r="B5763" s="79" t="s">
        <v>14994</v>
      </c>
      <c r="C5763" s="79">
        <v>0</v>
      </c>
      <c r="D5763" s="79">
        <v>0</v>
      </c>
      <c r="E5763" s="88"/>
    </row>
    <row r="5764" spans="1:5" x14ac:dyDescent="0.2">
      <c r="A5764" s="79" t="s">
        <v>12823</v>
      </c>
      <c r="B5764" s="79" t="s">
        <v>14995</v>
      </c>
      <c r="C5764" s="79">
        <v>43</v>
      </c>
      <c r="D5764" s="79">
        <v>0</v>
      </c>
      <c r="E5764" s="88"/>
    </row>
    <row r="5765" spans="1:5" x14ac:dyDescent="0.2">
      <c r="A5765" s="79" t="s">
        <v>12824</v>
      </c>
      <c r="B5765" s="79" t="s">
        <v>14996</v>
      </c>
      <c r="C5765" s="79">
        <v>0</v>
      </c>
      <c r="D5765" s="79">
        <v>0</v>
      </c>
      <c r="E5765" s="88"/>
    </row>
    <row r="5766" spans="1:5" x14ac:dyDescent="0.2">
      <c r="A5766" s="79" t="s">
        <v>12825</v>
      </c>
      <c r="B5766" s="79" t="s">
        <v>14997</v>
      </c>
      <c r="C5766" s="79">
        <v>12</v>
      </c>
      <c r="D5766" s="79">
        <v>0</v>
      </c>
      <c r="E5766" s="88"/>
    </row>
    <row r="5767" spans="1:5" x14ac:dyDescent="0.2">
      <c r="A5767" s="79" t="s">
        <v>12826</v>
      </c>
      <c r="B5767" s="79" t="s">
        <v>14998</v>
      </c>
      <c r="C5767" s="79">
        <v>0</v>
      </c>
      <c r="D5767" s="79">
        <v>0</v>
      </c>
      <c r="E5767" s="88"/>
    </row>
    <row r="5768" spans="1:5" x14ac:dyDescent="0.2">
      <c r="A5768" s="79" t="s">
        <v>12827</v>
      </c>
      <c r="B5768" s="79" t="s">
        <v>14999</v>
      </c>
      <c r="C5768" s="79">
        <v>12</v>
      </c>
      <c r="D5768" s="79">
        <v>0</v>
      </c>
      <c r="E5768" s="88"/>
    </row>
    <row r="5769" spans="1:5" x14ac:dyDescent="0.2">
      <c r="A5769" s="79" t="s">
        <v>12828</v>
      </c>
      <c r="B5769" s="79" t="s">
        <v>15000</v>
      </c>
      <c r="C5769" s="79">
        <v>22</v>
      </c>
      <c r="D5769" s="79">
        <v>0</v>
      </c>
      <c r="E5769" s="88"/>
    </row>
    <row r="5770" spans="1:5" x14ac:dyDescent="0.2">
      <c r="A5770" s="79" t="s">
        <v>12829</v>
      </c>
      <c r="B5770" s="79" t="s">
        <v>15001</v>
      </c>
      <c r="C5770" s="79">
        <v>32</v>
      </c>
      <c r="D5770" s="79">
        <v>0</v>
      </c>
      <c r="E5770" s="88"/>
    </row>
    <row r="5771" spans="1:5" x14ac:dyDescent="0.2">
      <c r="A5771" s="79" t="s">
        <v>12830</v>
      </c>
      <c r="B5771" s="79" t="s">
        <v>15002</v>
      </c>
      <c r="C5771" s="79">
        <v>11</v>
      </c>
      <c r="D5771" s="79">
        <v>0</v>
      </c>
      <c r="E5771" s="88"/>
    </row>
    <row r="5772" spans="1:5" x14ac:dyDescent="0.2">
      <c r="A5772" s="79" t="s">
        <v>12831</v>
      </c>
      <c r="B5772" s="79" t="s">
        <v>15003</v>
      </c>
      <c r="C5772" s="79">
        <v>6</v>
      </c>
      <c r="D5772" s="79">
        <v>0</v>
      </c>
      <c r="E5772" s="88"/>
    </row>
    <row r="5773" spans="1:5" x14ac:dyDescent="0.2">
      <c r="A5773" s="79" t="s">
        <v>12832</v>
      </c>
      <c r="B5773" s="79" t="s">
        <v>15004</v>
      </c>
      <c r="C5773" s="79">
        <v>14</v>
      </c>
      <c r="D5773" s="79">
        <v>0</v>
      </c>
      <c r="E5773" s="88"/>
    </row>
    <row r="5774" spans="1:5" x14ac:dyDescent="0.2">
      <c r="A5774" s="79" t="s">
        <v>12833</v>
      </c>
      <c r="B5774" s="79" t="s">
        <v>15005</v>
      </c>
      <c r="C5774" s="79">
        <v>49</v>
      </c>
      <c r="D5774" s="79">
        <v>0</v>
      </c>
      <c r="E5774" s="88"/>
    </row>
    <row r="5775" spans="1:5" x14ac:dyDescent="0.2">
      <c r="A5775" s="79" t="s">
        <v>12834</v>
      </c>
      <c r="B5775" s="79" t="s">
        <v>15006</v>
      </c>
      <c r="C5775" s="79">
        <v>11</v>
      </c>
      <c r="D5775" s="79">
        <v>0</v>
      </c>
      <c r="E5775" s="88"/>
    </row>
    <row r="5776" spans="1:5" x14ac:dyDescent="0.2">
      <c r="A5776" s="79" t="s">
        <v>12835</v>
      </c>
      <c r="B5776" s="79" t="s">
        <v>15007</v>
      </c>
      <c r="C5776" s="79">
        <v>16</v>
      </c>
      <c r="D5776" s="79">
        <v>0</v>
      </c>
      <c r="E5776" s="88"/>
    </row>
    <row r="5777" spans="1:5" x14ac:dyDescent="0.2">
      <c r="A5777" s="79" t="s">
        <v>12836</v>
      </c>
      <c r="B5777" s="79" t="s">
        <v>15008</v>
      </c>
      <c r="C5777" s="79">
        <v>6</v>
      </c>
      <c r="D5777" s="79">
        <v>0</v>
      </c>
      <c r="E5777" s="88"/>
    </row>
    <row r="5778" spans="1:5" x14ac:dyDescent="0.2">
      <c r="A5778" s="79" t="s">
        <v>12837</v>
      </c>
      <c r="B5778" s="79" t="s">
        <v>15009</v>
      </c>
      <c r="C5778" s="79">
        <v>0</v>
      </c>
      <c r="D5778" s="79">
        <v>0</v>
      </c>
      <c r="E5778" s="88"/>
    </row>
    <row r="5779" spans="1:5" x14ac:dyDescent="0.2">
      <c r="A5779" s="79" t="s">
        <v>12838</v>
      </c>
      <c r="B5779" s="79" t="s">
        <v>15010</v>
      </c>
      <c r="C5779" s="79">
        <v>5</v>
      </c>
      <c r="D5779" s="79">
        <v>0</v>
      </c>
      <c r="E5779" s="88"/>
    </row>
    <row r="5780" spans="1:5" x14ac:dyDescent="0.2">
      <c r="A5780" s="79" t="s">
        <v>12839</v>
      </c>
      <c r="B5780" s="79" t="s">
        <v>15011</v>
      </c>
      <c r="C5780" s="79">
        <v>4</v>
      </c>
      <c r="D5780" s="79">
        <v>0</v>
      </c>
      <c r="E5780" s="88"/>
    </row>
    <row r="5781" spans="1:5" x14ac:dyDescent="0.2">
      <c r="A5781" s="79" t="s">
        <v>12840</v>
      </c>
      <c r="B5781" s="79" t="s">
        <v>15012</v>
      </c>
      <c r="C5781" s="79">
        <v>3</v>
      </c>
      <c r="D5781" s="79">
        <v>0</v>
      </c>
      <c r="E5781" s="88"/>
    </row>
    <row r="5782" spans="1:5" x14ac:dyDescent="0.2">
      <c r="A5782" s="79" t="s">
        <v>12841</v>
      </c>
      <c r="B5782" s="79" t="s">
        <v>15013</v>
      </c>
      <c r="C5782" s="79">
        <v>4</v>
      </c>
      <c r="D5782" s="79">
        <v>0</v>
      </c>
      <c r="E5782" s="88"/>
    </row>
    <row r="5783" spans="1:5" x14ac:dyDescent="0.2">
      <c r="A5783" s="79" t="s">
        <v>12842</v>
      </c>
      <c r="B5783" s="79" t="s">
        <v>15014</v>
      </c>
      <c r="C5783" s="79">
        <v>5</v>
      </c>
      <c r="D5783" s="79">
        <v>0</v>
      </c>
      <c r="E5783" s="88"/>
    </row>
    <row r="5784" spans="1:5" x14ac:dyDescent="0.2">
      <c r="A5784" s="79" t="s">
        <v>12843</v>
      </c>
      <c r="B5784" s="79" t="s">
        <v>15015</v>
      </c>
      <c r="C5784" s="79">
        <v>6</v>
      </c>
      <c r="D5784" s="79">
        <v>0</v>
      </c>
      <c r="E5784" s="88"/>
    </row>
    <row r="5785" spans="1:5" x14ac:dyDescent="0.2">
      <c r="A5785" s="79" t="s">
        <v>12844</v>
      </c>
      <c r="B5785" s="79" t="s">
        <v>15016</v>
      </c>
      <c r="C5785" s="79">
        <v>2</v>
      </c>
      <c r="D5785" s="79">
        <v>0</v>
      </c>
      <c r="E5785" s="88"/>
    </row>
    <row r="5786" spans="1:5" x14ac:dyDescent="0.2">
      <c r="A5786" s="79" t="s">
        <v>12845</v>
      </c>
      <c r="B5786" s="79" t="s">
        <v>15017</v>
      </c>
      <c r="C5786" s="79">
        <v>9</v>
      </c>
      <c r="D5786" s="79">
        <v>0</v>
      </c>
      <c r="E5786" s="88"/>
    </row>
    <row r="5787" spans="1:5" x14ac:dyDescent="0.2">
      <c r="A5787" s="79" t="s">
        <v>12846</v>
      </c>
      <c r="B5787" s="79" t="s">
        <v>15018</v>
      </c>
      <c r="C5787" s="79">
        <v>10</v>
      </c>
      <c r="D5787" s="79">
        <v>0</v>
      </c>
      <c r="E5787" s="88"/>
    </row>
    <row r="5788" spans="1:5" x14ac:dyDescent="0.2">
      <c r="A5788" s="79" t="s">
        <v>12847</v>
      </c>
      <c r="B5788" s="79" t="s">
        <v>15019</v>
      </c>
      <c r="C5788" s="79">
        <v>8</v>
      </c>
      <c r="D5788" s="79">
        <v>0</v>
      </c>
      <c r="E5788" s="88"/>
    </row>
    <row r="5789" spans="1:5" x14ac:dyDescent="0.2">
      <c r="A5789" s="79" t="s">
        <v>12848</v>
      </c>
      <c r="B5789" s="79" t="s">
        <v>15020</v>
      </c>
      <c r="C5789" s="79">
        <v>1</v>
      </c>
      <c r="D5789" s="79">
        <v>0</v>
      </c>
      <c r="E5789" s="88"/>
    </row>
    <row r="5790" spans="1:5" x14ac:dyDescent="0.2">
      <c r="A5790" s="79" t="s">
        <v>12849</v>
      </c>
      <c r="B5790" s="79" t="s">
        <v>15021</v>
      </c>
      <c r="C5790" s="79">
        <v>6</v>
      </c>
      <c r="D5790" s="79">
        <v>0</v>
      </c>
      <c r="E5790" s="88"/>
    </row>
    <row r="5791" spans="1:5" x14ac:dyDescent="0.2">
      <c r="A5791" s="79" t="s">
        <v>12850</v>
      </c>
      <c r="B5791" s="79" t="s">
        <v>15022</v>
      </c>
      <c r="C5791" s="79">
        <v>6</v>
      </c>
      <c r="D5791" s="79">
        <v>0</v>
      </c>
      <c r="E5791" s="88"/>
    </row>
    <row r="5792" spans="1:5" x14ac:dyDescent="0.2">
      <c r="A5792" s="79" t="s">
        <v>12851</v>
      </c>
      <c r="B5792" s="79" t="s">
        <v>15023</v>
      </c>
      <c r="C5792" s="79">
        <v>9</v>
      </c>
      <c r="D5792" s="79">
        <v>0</v>
      </c>
      <c r="E5792" s="88"/>
    </row>
    <row r="5793" spans="1:5" x14ac:dyDescent="0.2">
      <c r="A5793" s="79" t="s">
        <v>12852</v>
      </c>
      <c r="B5793" s="79" t="s">
        <v>15024</v>
      </c>
      <c r="C5793" s="79">
        <v>3</v>
      </c>
      <c r="D5793" s="79">
        <v>0</v>
      </c>
      <c r="E5793" s="88"/>
    </row>
    <row r="5794" spans="1:5" x14ac:dyDescent="0.2">
      <c r="A5794" s="79" t="s">
        <v>12853</v>
      </c>
      <c r="B5794" s="79" t="s">
        <v>15025</v>
      </c>
      <c r="C5794" s="79">
        <v>13</v>
      </c>
      <c r="D5794" s="79">
        <v>0</v>
      </c>
      <c r="E5794" s="88"/>
    </row>
    <row r="5795" spans="1:5" x14ac:dyDescent="0.2">
      <c r="A5795" s="79" t="s">
        <v>12854</v>
      </c>
      <c r="B5795" s="79" t="s">
        <v>15026</v>
      </c>
      <c r="C5795" s="79">
        <v>21</v>
      </c>
      <c r="D5795" s="79">
        <v>0</v>
      </c>
      <c r="E5795" s="88"/>
    </row>
    <row r="5796" spans="1:5" x14ac:dyDescent="0.2">
      <c r="A5796" s="79" t="s">
        <v>12855</v>
      </c>
      <c r="B5796" s="79" t="s">
        <v>15027</v>
      </c>
      <c r="C5796" s="79">
        <v>24</v>
      </c>
      <c r="D5796" s="79">
        <v>0</v>
      </c>
      <c r="E5796" s="88"/>
    </row>
    <row r="5797" spans="1:5" x14ac:dyDescent="0.2">
      <c r="A5797" s="79" t="s">
        <v>12856</v>
      </c>
      <c r="B5797" s="79" t="s">
        <v>15028</v>
      </c>
      <c r="C5797" s="79">
        <v>2</v>
      </c>
      <c r="D5797" s="79">
        <v>0</v>
      </c>
      <c r="E5797" s="88"/>
    </row>
    <row r="5798" spans="1:5" x14ac:dyDescent="0.2">
      <c r="A5798" s="79" t="s">
        <v>12857</v>
      </c>
      <c r="B5798" s="79" t="s">
        <v>15029</v>
      </c>
      <c r="C5798" s="79">
        <v>19</v>
      </c>
      <c r="D5798" s="79">
        <v>0</v>
      </c>
      <c r="E5798" s="88"/>
    </row>
    <row r="5799" spans="1:5" x14ac:dyDescent="0.2">
      <c r="A5799" s="79" t="s">
        <v>12858</v>
      </c>
      <c r="B5799" s="79" t="s">
        <v>15030</v>
      </c>
      <c r="C5799" s="79">
        <v>2</v>
      </c>
      <c r="D5799" s="79">
        <v>0</v>
      </c>
      <c r="E5799" s="88"/>
    </row>
    <row r="5800" spans="1:5" x14ac:dyDescent="0.2">
      <c r="A5800" s="79" t="s">
        <v>12859</v>
      </c>
      <c r="B5800" s="79" t="s">
        <v>15031</v>
      </c>
      <c r="C5800" s="79">
        <v>32</v>
      </c>
      <c r="D5800" s="79">
        <v>0</v>
      </c>
      <c r="E5800" s="88"/>
    </row>
    <row r="5801" spans="1:5" x14ac:dyDescent="0.2">
      <c r="A5801" s="79" t="s">
        <v>12860</v>
      </c>
      <c r="B5801" s="79" t="s">
        <v>15032</v>
      </c>
      <c r="C5801" s="79">
        <v>72</v>
      </c>
      <c r="D5801" s="79">
        <v>0</v>
      </c>
      <c r="E5801" s="88"/>
    </row>
    <row r="5802" spans="1:5" x14ac:dyDescent="0.2">
      <c r="A5802" s="79" t="s">
        <v>12861</v>
      </c>
      <c r="B5802" s="79" t="s">
        <v>15033</v>
      </c>
      <c r="C5802" s="79">
        <v>60</v>
      </c>
      <c r="D5802" s="79">
        <v>0</v>
      </c>
      <c r="E5802" s="88"/>
    </row>
    <row r="5803" spans="1:5" x14ac:dyDescent="0.2">
      <c r="A5803" s="79" t="s">
        <v>12862</v>
      </c>
      <c r="B5803" s="79" t="s">
        <v>15034</v>
      </c>
      <c r="C5803" s="79">
        <v>8</v>
      </c>
      <c r="D5803" s="79">
        <v>0</v>
      </c>
      <c r="E5803" s="88"/>
    </row>
    <row r="5804" spans="1:5" x14ac:dyDescent="0.2">
      <c r="A5804" s="79" t="s">
        <v>12863</v>
      </c>
      <c r="B5804" s="79" t="s">
        <v>15035</v>
      </c>
      <c r="C5804" s="79">
        <v>52</v>
      </c>
      <c r="D5804" s="79">
        <v>0</v>
      </c>
      <c r="E5804" s="88"/>
    </row>
    <row r="5805" spans="1:5" x14ac:dyDescent="0.2">
      <c r="A5805" s="79" t="s">
        <v>12864</v>
      </c>
      <c r="B5805" s="79" t="s">
        <v>15036</v>
      </c>
      <c r="C5805" s="79">
        <v>56</v>
      </c>
      <c r="D5805" s="79">
        <v>0</v>
      </c>
      <c r="E5805" s="88"/>
    </row>
    <row r="5806" spans="1:5" x14ac:dyDescent="0.2">
      <c r="A5806" s="79" t="s">
        <v>12865</v>
      </c>
      <c r="B5806" s="79" t="s">
        <v>15037</v>
      </c>
      <c r="C5806" s="79">
        <v>7</v>
      </c>
      <c r="D5806" s="79">
        <v>0</v>
      </c>
      <c r="E5806" s="88"/>
    </row>
    <row r="5807" spans="1:5" x14ac:dyDescent="0.2">
      <c r="A5807" s="79" t="s">
        <v>12866</v>
      </c>
      <c r="B5807" s="79" t="s">
        <v>15038</v>
      </c>
      <c r="C5807" s="79">
        <v>19</v>
      </c>
      <c r="D5807" s="79">
        <v>0</v>
      </c>
      <c r="E5807" s="88"/>
    </row>
    <row r="5808" spans="1:5" x14ac:dyDescent="0.2">
      <c r="A5808" s="79" t="s">
        <v>12867</v>
      </c>
      <c r="B5808" s="79" t="s">
        <v>15039</v>
      </c>
      <c r="C5808" s="79">
        <v>5</v>
      </c>
      <c r="D5808" s="79">
        <v>0</v>
      </c>
      <c r="E5808" s="88"/>
    </row>
    <row r="5809" spans="1:5" x14ac:dyDescent="0.2">
      <c r="A5809" s="79" t="s">
        <v>12868</v>
      </c>
      <c r="B5809" s="79" t="s">
        <v>15040</v>
      </c>
      <c r="C5809" s="79">
        <v>22</v>
      </c>
      <c r="D5809" s="79">
        <v>0</v>
      </c>
      <c r="E5809" s="88"/>
    </row>
    <row r="5810" spans="1:5" x14ac:dyDescent="0.2">
      <c r="A5810" s="79" t="s">
        <v>12869</v>
      </c>
      <c r="B5810" s="79" t="s">
        <v>15041</v>
      </c>
      <c r="C5810" s="79">
        <v>1</v>
      </c>
      <c r="D5810" s="79">
        <v>0</v>
      </c>
      <c r="E5810" s="88"/>
    </row>
    <row r="5811" spans="1:5" x14ac:dyDescent="0.2">
      <c r="A5811" s="79" t="s">
        <v>12870</v>
      </c>
      <c r="B5811" s="79" t="s">
        <v>15042</v>
      </c>
      <c r="C5811" s="79">
        <v>5</v>
      </c>
      <c r="D5811" s="79">
        <v>0</v>
      </c>
      <c r="E5811" s="88"/>
    </row>
    <row r="5812" spans="1:5" x14ac:dyDescent="0.2">
      <c r="A5812" s="79" t="s">
        <v>12871</v>
      </c>
      <c r="B5812" s="79" t="s">
        <v>15043</v>
      </c>
      <c r="C5812" s="79">
        <v>24</v>
      </c>
      <c r="D5812" s="79">
        <v>0</v>
      </c>
      <c r="E5812" s="88"/>
    </row>
    <row r="5813" spans="1:5" x14ac:dyDescent="0.2">
      <c r="A5813" s="79" t="s">
        <v>12872</v>
      </c>
      <c r="B5813" s="79" t="s">
        <v>15044</v>
      </c>
      <c r="C5813" s="79">
        <v>1</v>
      </c>
      <c r="D5813" s="79">
        <v>0</v>
      </c>
      <c r="E5813" s="88"/>
    </row>
    <row r="5814" spans="1:5" x14ac:dyDescent="0.2">
      <c r="A5814" s="79" t="s">
        <v>12873</v>
      </c>
      <c r="B5814" s="79" t="s">
        <v>15045</v>
      </c>
      <c r="C5814" s="79">
        <v>7</v>
      </c>
      <c r="D5814" s="79">
        <v>0</v>
      </c>
      <c r="E5814" s="88"/>
    </row>
    <row r="5815" spans="1:5" x14ac:dyDescent="0.2">
      <c r="A5815" s="79" t="s">
        <v>12874</v>
      </c>
      <c r="B5815" s="79" t="s">
        <v>15046</v>
      </c>
      <c r="C5815" s="79">
        <v>40</v>
      </c>
      <c r="D5815" s="79">
        <v>0</v>
      </c>
      <c r="E5815" s="88"/>
    </row>
    <row r="5816" spans="1:5" x14ac:dyDescent="0.2">
      <c r="A5816" s="79" t="s">
        <v>12875</v>
      </c>
      <c r="B5816" s="79" t="s">
        <v>15047</v>
      </c>
      <c r="C5816" s="79">
        <v>6</v>
      </c>
      <c r="D5816" s="79">
        <v>0</v>
      </c>
      <c r="E5816" s="88"/>
    </row>
    <row r="5817" spans="1:5" x14ac:dyDescent="0.2">
      <c r="A5817" s="79" t="s">
        <v>12876</v>
      </c>
      <c r="B5817" s="79" t="s">
        <v>15048</v>
      </c>
      <c r="C5817" s="79">
        <v>2</v>
      </c>
      <c r="D5817" s="79">
        <v>0</v>
      </c>
      <c r="E5817" s="88"/>
    </row>
    <row r="5818" spans="1:5" x14ac:dyDescent="0.2">
      <c r="A5818" s="79" t="s">
        <v>12877</v>
      </c>
      <c r="B5818" s="79" t="s">
        <v>15049</v>
      </c>
      <c r="C5818" s="79">
        <v>5</v>
      </c>
      <c r="D5818" s="79">
        <v>0</v>
      </c>
      <c r="E5818" s="88"/>
    </row>
    <row r="5819" spans="1:5" x14ac:dyDescent="0.2">
      <c r="A5819" s="79" t="s">
        <v>12878</v>
      </c>
      <c r="B5819" s="79" t="s">
        <v>15050</v>
      </c>
      <c r="C5819" s="79">
        <v>2</v>
      </c>
      <c r="D5819" s="79">
        <v>0</v>
      </c>
      <c r="E5819" s="88"/>
    </row>
    <row r="5820" spans="1:5" x14ac:dyDescent="0.2">
      <c r="A5820" s="79" t="s">
        <v>12879</v>
      </c>
      <c r="B5820" s="79" t="s">
        <v>15051</v>
      </c>
      <c r="C5820" s="79">
        <v>1</v>
      </c>
      <c r="D5820" s="79">
        <v>0</v>
      </c>
      <c r="E5820" s="88"/>
    </row>
    <row r="5821" spans="1:5" x14ac:dyDescent="0.2">
      <c r="A5821" s="79" t="s">
        <v>12880</v>
      </c>
      <c r="B5821" s="79" t="s">
        <v>15052</v>
      </c>
      <c r="C5821" s="79">
        <v>3</v>
      </c>
      <c r="D5821" s="79">
        <v>0</v>
      </c>
      <c r="E5821" s="88"/>
    </row>
    <row r="5822" spans="1:5" x14ac:dyDescent="0.2">
      <c r="A5822" s="79" t="s">
        <v>12881</v>
      </c>
      <c r="B5822" s="79" t="s">
        <v>15053</v>
      </c>
      <c r="C5822" s="79">
        <v>5</v>
      </c>
      <c r="D5822" s="79">
        <v>0</v>
      </c>
      <c r="E5822" s="88"/>
    </row>
    <row r="5823" spans="1:5" x14ac:dyDescent="0.2">
      <c r="A5823" s="79" t="s">
        <v>12882</v>
      </c>
      <c r="B5823" s="79" t="s">
        <v>15054</v>
      </c>
      <c r="C5823" s="79">
        <v>2</v>
      </c>
      <c r="D5823" s="79">
        <v>0</v>
      </c>
      <c r="E5823" s="88"/>
    </row>
    <row r="5824" spans="1:5" x14ac:dyDescent="0.2">
      <c r="A5824" s="79" t="s">
        <v>12883</v>
      </c>
      <c r="B5824" s="79" t="s">
        <v>15055</v>
      </c>
      <c r="C5824" s="79">
        <v>1</v>
      </c>
      <c r="D5824" s="79">
        <v>0</v>
      </c>
      <c r="E5824" s="88"/>
    </row>
    <row r="5825" spans="1:5" x14ac:dyDescent="0.2">
      <c r="A5825" s="79" t="s">
        <v>12884</v>
      </c>
      <c r="B5825" s="79" t="s">
        <v>15056</v>
      </c>
      <c r="C5825" s="79">
        <v>1</v>
      </c>
      <c r="D5825" s="79">
        <v>0</v>
      </c>
      <c r="E5825" s="88"/>
    </row>
    <row r="5826" spans="1:5" x14ac:dyDescent="0.2">
      <c r="A5826" s="79" t="s">
        <v>12885</v>
      </c>
      <c r="B5826" s="79" t="s">
        <v>15057</v>
      </c>
      <c r="C5826" s="79">
        <v>3</v>
      </c>
      <c r="D5826" s="79">
        <v>0</v>
      </c>
      <c r="E5826" s="88"/>
    </row>
    <row r="5827" spans="1:5" x14ac:dyDescent="0.2">
      <c r="A5827" s="79" t="s">
        <v>12886</v>
      </c>
      <c r="B5827" s="79" t="s">
        <v>15058</v>
      </c>
      <c r="C5827" s="79">
        <v>1</v>
      </c>
      <c r="D5827" s="79">
        <v>0</v>
      </c>
      <c r="E5827" s="88"/>
    </row>
    <row r="5828" spans="1:5" x14ac:dyDescent="0.2">
      <c r="A5828" s="79" t="s">
        <v>12887</v>
      </c>
      <c r="B5828" s="79" t="s">
        <v>15059</v>
      </c>
      <c r="C5828" s="79">
        <v>1</v>
      </c>
      <c r="D5828" s="79">
        <v>0</v>
      </c>
      <c r="E5828" s="88"/>
    </row>
    <row r="5829" spans="1:5" x14ac:dyDescent="0.2">
      <c r="A5829" s="79" t="s">
        <v>12888</v>
      </c>
      <c r="B5829" s="79" t="s">
        <v>15060</v>
      </c>
      <c r="C5829" s="79">
        <v>1</v>
      </c>
      <c r="D5829" s="79">
        <v>0</v>
      </c>
      <c r="E5829" s="88"/>
    </row>
    <row r="5830" spans="1:5" x14ac:dyDescent="0.2">
      <c r="A5830" s="79" t="s">
        <v>12889</v>
      </c>
      <c r="B5830" s="79" t="s">
        <v>15061</v>
      </c>
      <c r="C5830" s="79">
        <v>3</v>
      </c>
      <c r="D5830" s="79">
        <v>0</v>
      </c>
      <c r="E5830" s="88"/>
    </row>
    <row r="5831" spans="1:5" x14ac:dyDescent="0.2">
      <c r="A5831" s="79" t="s">
        <v>12890</v>
      </c>
      <c r="B5831" s="79" t="s">
        <v>15062</v>
      </c>
      <c r="C5831" s="79">
        <v>5</v>
      </c>
      <c r="D5831" s="79">
        <v>0</v>
      </c>
      <c r="E5831" s="88"/>
    </row>
    <row r="5832" spans="1:5" x14ac:dyDescent="0.2">
      <c r="A5832" s="79" t="s">
        <v>12891</v>
      </c>
      <c r="B5832" s="79" t="s">
        <v>15063</v>
      </c>
      <c r="C5832" s="79">
        <v>3</v>
      </c>
      <c r="D5832" s="79">
        <v>0</v>
      </c>
      <c r="E5832" s="88"/>
    </row>
    <row r="5833" spans="1:5" x14ac:dyDescent="0.2">
      <c r="A5833" s="79" t="s">
        <v>12892</v>
      </c>
      <c r="B5833" s="79" t="s">
        <v>15064</v>
      </c>
      <c r="C5833" s="79">
        <v>2</v>
      </c>
      <c r="D5833" s="79">
        <v>0</v>
      </c>
      <c r="E5833" s="88"/>
    </row>
    <row r="5834" spans="1:5" x14ac:dyDescent="0.2">
      <c r="A5834" s="79" t="s">
        <v>12893</v>
      </c>
      <c r="B5834" s="79" t="s">
        <v>15065</v>
      </c>
      <c r="C5834" s="79">
        <v>61</v>
      </c>
      <c r="D5834" s="79">
        <v>0</v>
      </c>
      <c r="E5834" s="88"/>
    </row>
    <row r="5835" spans="1:5" x14ac:dyDescent="0.2">
      <c r="A5835" s="79" t="s">
        <v>12894</v>
      </c>
      <c r="B5835" s="79" t="s">
        <v>15066</v>
      </c>
      <c r="C5835" s="79">
        <v>5</v>
      </c>
      <c r="D5835" s="79">
        <v>0</v>
      </c>
      <c r="E5835" s="88"/>
    </row>
    <row r="5836" spans="1:5" x14ac:dyDescent="0.2">
      <c r="A5836" s="79" t="s">
        <v>12895</v>
      </c>
      <c r="B5836" s="79" t="s">
        <v>15055</v>
      </c>
      <c r="C5836" s="79">
        <v>56</v>
      </c>
      <c r="D5836" s="79">
        <v>0</v>
      </c>
      <c r="E5836" s="88"/>
    </row>
    <row r="5837" spans="1:5" x14ac:dyDescent="0.2">
      <c r="A5837" s="79" t="s">
        <v>12896</v>
      </c>
      <c r="B5837" s="79" t="s">
        <v>15067</v>
      </c>
      <c r="C5837" s="79">
        <v>56</v>
      </c>
      <c r="D5837" s="79">
        <v>0</v>
      </c>
      <c r="E5837" s="88"/>
    </row>
    <row r="5838" spans="1:5" x14ac:dyDescent="0.2">
      <c r="A5838" s="79" t="s">
        <v>12897</v>
      </c>
      <c r="B5838" s="79" t="s">
        <v>15068</v>
      </c>
      <c r="C5838" s="79">
        <v>1</v>
      </c>
      <c r="D5838" s="79">
        <v>0</v>
      </c>
      <c r="E5838" s="88"/>
    </row>
    <row r="5839" spans="1:5" x14ac:dyDescent="0.2">
      <c r="A5839" s="79" t="s">
        <v>12898</v>
      </c>
      <c r="B5839" s="79" t="s">
        <v>15069</v>
      </c>
      <c r="C5839" s="79">
        <v>1</v>
      </c>
      <c r="D5839" s="79">
        <v>0</v>
      </c>
      <c r="E5839" s="88"/>
    </row>
    <row r="5840" spans="1:5" x14ac:dyDescent="0.2">
      <c r="A5840" s="79" t="s">
        <v>12899</v>
      </c>
      <c r="B5840" s="79" t="s">
        <v>15070</v>
      </c>
      <c r="C5840" s="79">
        <v>1</v>
      </c>
      <c r="D5840" s="79">
        <v>0</v>
      </c>
      <c r="E5840" s="88"/>
    </row>
    <row r="5841" spans="1:5" x14ac:dyDescent="0.2">
      <c r="A5841" s="79" t="s">
        <v>12900</v>
      </c>
      <c r="B5841" s="79" t="s">
        <v>15071</v>
      </c>
      <c r="C5841" s="79">
        <v>1</v>
      </c>
      <c r="D5841" s="79">
        <v>0</v>
      </c>
      <c r="E5841" s="88"/>
    </row>
    <row r="5842" spans="1:5" x14ac:dyDescent="0.2">
      <c r="A5842" s="79" t="s">
        <v>12901</v>
      </c>
      <c r="B5842" s="79" t="s">
        <v>15072</v>
      </c>
      <c r="C5842" s="79">
        <v>2</v>
      </c>
      <c r="D5842" s="79">
        <v>0</v>
      </c>
      <c r="E5842" s="88"/>
    </row>
    <row r="5843" spans="1:5" x14ac:dyDescent="0.2">
      <c r="A5843" s="79" t="s">
        <v>12902</v>
      </c>
      <c r="B5843" s="79" t="s">
        <v>15073</v>
      </c>
      <c r="C5843" s="79">
        <v>2</v>
      </c>
      <c r="D5843" s="79">
        <v>0</v>
      </c>
      <c r="E5843" s="88"/>
    </row>
    <row r="5844" spans="1:5" x14ac:dyDescent="0.2">
      <c r="A5844" s="79" t="s">
        <v>12903</v>
      </c>
      <c r="B5844" s="79" t="s">
        <v>15074</v>
      </c>
      <c r="C5844" s="79">
        <v>1</v>
      </c>
      <c r="D5844" s="79">
        <v>0</v>
      </c>
      <c r="E5844" s="88"/>
    </row>
    <row r="5845" spans="1:5" x14ac:dyDescent="0.2">
      <c r="A5845" s="79" t="s">
        <v>12904</v>
      </c>
      <c r="B5845" s="79" t="s">
        <v>15075</v>
      </c>
      <c r="C5845" s="79">
        <v>2</v>
      </c>
      <c r="D5845" s="79">
        <v>0</v>
      </c>
      <c r="E5845" s="88"/>
    </row>
    <row r="5846" spans="1:5" x14ac:dyDescent="0.2">
      <c r="A5846" s="79" t="s">
        <v>12905</v>
      </c>
      <c r="B5846" s="79" t="s">
        <v>15076</v>
      </c>
      <c r="C5846" s="79">
        <v>1</v>
      </c>
      <c r="D5846" s="79">
        <v>0</v>
      </c>
      <c r="E5846" s="88"/>
    </row>
    <row r="5847" spans="1:5" x14ac:dyDescent="0.2">
      <c r="A5847" s="79" t="s">
        <v>12906</v>
      </c>
      <c r="B5847" s="79" t="s">
        <v>15077</v>
      </c>
      <c r="C5847" s="79">
        <v>5</v>
      </c>
      <c r="D5847" s="79">
        <v>0</v>
      </c>
      <c r="E5847" s="88"/>
    </row>
    <row r="5848" spans="1:5" x14ac:dyDescent="0.2">
      <c r="A5848" s="79" t="s">
        <v>12907</v>
      </c>
      <c r="B5848" s="79" t="s">
        <v>15078</v>
      </c>
      <c r="C5848" s="79">
        <v>19</v>
      </c>
      <c r="D5848" s="79">
        <v>0</v>
      </c>
      <c r="E5848" s="88"/>
    </row>
    <row r="5849" spans="1:5" x14ac:dyDescent="0.2">
      <c r="A5849" s="79" t="s">
        <v>12908</v>
      </c>
      <c r="B5849" s="79" t="s">
        <v>15079</v>
      </c>
      <c r="C5849" s="79">
        <v>3</v>
      </c>
      <c r="D5849" s="79">
        <v>0</v>
      </c>
      <c r="E5849" s="88"/>
    </row>
    <row r="5850" spans="1:5" x14ac:dyDescent="0.2">
      <c r="A5850" s="79" t="s">
        <v>12909</v>
      </c>
      <c r="B5850" s="79" t="s">
        <v>15080</v>
      </c>
      <c r="C5850" s="79">
        <v>64</v>
      </c>
      <c r="D5850" s="79">
        <v>0</v>
      </c>
      <c r="E5850" s="88"/>
    </row>
    <row r="5851" spans="1:5" x14ac:dyDescent="0.2">
      <c r="A5851" s="79" t="s">
        <v>12910</v>
      </c>
      <c r="B5851" s="79" t="s">
        <v>15081</v>
      </c>
      <c r="C5851" s="79">
        <v>46</v>
      </c>
      <c r="D5851" s="79">
        <v>0</v>
      </c>
      <c r="E5851" s="88"/>
    </row>
    <row r="5852" spans="1:5" x14ac:dyDescent="0.2">
      <c r="A5852" s="79" t="s">
        <v>12911</v>
      </c>
      <c r="B5852" s="79" t="s">
        <v>15082</v>
      </c>
      <c r="C5852" s="79">
        <v>66</v>
      </c>
      <c r="D5852" s="79">
        <v>0</v>
      </c>
      <c r="E5852" s="88"/>
    </row>
    <row r="5853" spans="1:5" x14ac:dyDescent="0.2">
      <c r="A5853" s="79" t="s">
        <v>12912</v>
      </c>
      <c r="B5853" s="79" t="s">
        <v>15083</v>
      </c>
      <c r="C5853" s="79">
        <v>2</v>
      </c>
      <c r="D5853" s="79">
        <v>0</v>
      </c>
      <c r="E5853" s="88"/>
    </row>
    <row r="5854" spans="1:5" x14ac:dyDescent="0.2">
      <c r="A5854" s="79" t="s">
        <v>12913</v>
      </c>
      <c r="B5854" s="79" t="s">
        <v>15084</v>
      </c>
      <c r="C5854" s="79">
        <v>5</v>
      </c>
      <c r="D5854" s="79">
        <v>0</v>
      </c>
      <c r="E5854" s="88"/>
    </row>
    <row r="5855" spans="1:5" x14ac:dyDescent="0.2">
      <c r="A5855" s="79" t="s">
        <v>12914</v>
      </c>
      <c r="B5855" s="79" t="s">
        <v>15085</v>
      </c>
      <c r="C5855" s="79">
        <v>5</v>
      </c>
      <c r="D5855" s="79">
        <v>0</v>
      </c>
      <c r="E5855" s="88"/>
    </row>
    <row r="5856" spans="1:5" x14ac:dyDescent="0.2">
      <c r="A5856" s="79" t="s">
        <v>12915</v>
      </c>
      <c r="B5856" s="79" t="s">
        <v>15086</v>
      </c>
      <c r="C5856" s="79">
        <v>6</v>
      </c>
      <c r="D5856" s="79">
        <v>0</v>
      </c>
      <c r="E5856" s="88"/>
    </row>
    <row r="5857" spans="1:5" x14ac:dyDescent="0.2">
      <c r="A5857" s="79" t="s">
        <v>12916</v>
      </c>
      <c r="B5857" s="79" t="s">
        <v>15087</v>
      </c>
      <c r="C5857" s="79">
        <v>3</v>
      </c>
      <c r="D5857" s="79">
        <v>0</v>
      </c>
      <c r="E5857" s="88"/>
    </row>
    <row r="5858" spans="1:5" x14ac:dyDescent="0.2">
      <c r="A5858" s="79" t="s">
        <v>12917</v>
      </c>
      <c r="B5858" s="79" t="s">
        <v>15088</v>
      </c>
      <c r="C5858" s="79">
        <v>2</v>
      </c>
      <c r="D5858" s="79">
        <v>0</v>
      </c>
      <c r="E5858" s="88"/>
    </row>
    <row r="5859" spans="1:5" x14ac:dyDescent="0.2">
      <c r="A5859" s="79" t="s">
        <v>12918</v>
      </c>
      <c r="B5859" s="79" t="s">
        <v>15089</v>
      </c>
      <c r="C5859" s="79">
        <v>12</v>
      </c>
      <c r="D5859" s="79">
        <v>0</v>
      </c>
      <c r="E5859" s="88"/>
    </row>
    <row r="5860" spans="1:5" x14ac:dyDescent="0.2">
      <c r="A5860" s="79" t="s">
        <v>12919</v>
      </c>
      <c r="B5860" s="79" t="s">
        <v>15297</v>
      </c>
      <c r="C5860" s="79">
        <v>0</v>
      </c>
      <c r="D5860" s="79">
        <v>0</v>
      </c>
      <c r="E5860" s="88"/>
    </row>
    <row r="5861" spans="1:5" x14ac:dyDescent="0.2">
      <c r="A5861" s="79" t="s">
        <v>12920</v>
      </c>
      <c r="B5861" s="79" t="s">
        <v>15090</v>
      </c>
      <c r="C5861" s="79">
        <v>65</v>
      </c>
      <c r="D5861" s="79">
        <v>0</v>
      </c>
      <c r="E5861" s="88"/>
    </row>
    <row r="5862" spans="1:5" x14ac:dyDescent="0.2">
      <c r="A5862" s="79" t="s">
        <v>12921</v>
      </c>
      <c r="B5862" s="79" t="s">
        <v>15091</v>
      </c>
      <c r="C5862" s="79">
        <v>6</v>
      </c>
      <c r="D5862" s="79">
        <v>0</v>
      </c>
      <c r="E5862" s="88"/>
    </row>
    <row r="5863" spans="1:5" x14ac:dyDescent="0.2">
      <c r="A5863" s="79" t="s">
        <v>12922</v>
      </c>
      <c r="B5863" s="79" t="s">
        <v>15092</v>
      </c>
      <c r="C5863" s="79">
        <v>6</v>
      </c>
      <c r="D5863" s="79">
        <v>0</v>
      </c>
      <c r="E5863" s="88"/>
    </row>
    <row r="5864" spans="1:5" x14ac:dyDescent="0.2">
      <c r="A5864" s="79" t="s">
        <v>12923</v>
      </c>
      <c r="B5864" s="79" t="s">
        <v>15093</v>
      </c>
      <c r="C5864" s="79">
        <v>7</v>
      </c>
      <c r="D5864" s="79">
        <v>0</v>
      </c>
      <c r="E5864" s="88"/>
    </row>
    <row r="5865" spans="1:5" x14ac:dyDescent="0.2">
      <c r="A5865" s="79" t="s">
        <v>12924</v>
      </c>
      <c r="B5865" s="79" t="s">
        <v>15094</v>
      </c>
      <c r="C5865" s="79">
        <v>8</v>
      </c>
      <c r="D5865" s="79">
        <v>0</v>
      </c>
      <c r="E5865" s="88"/>
    </row>
    <row r="5866" spans="1:5" x14ac:dyDescent="0.2">
      <c r="A5866" s="79" t="s">
        <v>12925</v>
      </c>
      <c r="B5866" s="79" t="s">
        <v>15095</v>
      </c>
      <c r="C5866" s="79">
        <v>229</v>
      </c>
      <c r="D5866" s="79">
        <v>0</v>
      </c>
      <c r="E5866" s="88"/>
    </row>
    <row r="5867" spans="1:5" x14ac:dyDescent="0.2">
      <c r="A5867" s="79" t="s">
        <v>12926</v>
      </c>
      <c r="B5867" s="79" t="s">
        <v>15096</v>
      </c>
      <c r="C5867" s="79">
        <v>228</v>
      </c>
      <c r="D5867" s="79">
        <v>0</v>
      </c>
      <c r="E5867" s="88"/>
    </row>
    <row r="5868" spans="1:5" x14ac:dyDescent="0.2">
      <c r="A5868" s="79" t="s">
        <v>12927</v>
      </c>
      <c r="B5868" s="79" t="s">
        <v>15097</v>
      </c>
      <c r="C5868" s="79">
        <v>8</v>
      </c>
      <c r="D5868" s="79">
        <v>0</v>
      </c>
      <c r="E5868" s="88"/>
    </row>
    <row r="5869" spans="1:5" x14ac:dyDescent="0.2">
      <c r="A5869" s="79" t="s">
        <v>12928</v>
      </c>
      <c r="B5869" s="79" t="s">
        <v>15098</v>
      </c>
      <c r="C5869" s="79">
        <v>234</v>
      </c>
      <c r="D5869" s="79">
        <v>0</v>
      </c>
      <c r="E5869" s="88"/>
    </row>
    <row r="5870" spans="1:5" x14ac:dyDescent="0.2">
      <c r="A5870" s="79" t="s">
        <v>12929</v>
      </c>
      <c r="B5870" s="79" t="s">
        <v>15099</v>
      </c>
      <c r="C5870" s="79">
        <v>10</v>
      </c>
      <c r="D5870" s="79">
        <v>0</v>
      </c>
      <c r="E5870" s="88"/>
    </row>
    <row r="5871" spans="1:5" x14ac:dyDescent="0.2">
      <c r="A5871" s="79" t="s">
        <v>12930</v>
      </c>
      <c r="B5871" s="79" t="s">
        <v>15100</v>
      </c>
      <c r="C5871" s="79">
        <v>10</v>
      </c>
      <c r="D5871" s="79">
        <v>0</v>
      </c>
      <c r="E5871" s="88"/>
    </row>
    <row r="5872" spans="1:5" x14ac:dyDescent="0.2">
      <c r="A5872" s="79" t="s">
        <v>12931</v>
      </c>
      <c r="B5872" s="79" t="s">
        <v>15101</v>
      </c>
      <c r="C5872" s="79">
        <v>10</v>
      </c>
      <c r="D5872" s="79">
        <v>0</v>
      </c>
      <c r="E5872" s="88"/>
    </row>
    <row r="5873" spans="1:5" x14ac:dyDescent="0.2">
      <c r="A5873" s="79" t="s">
        <v>12932</v>
      </c>
      <c r="B5873" s="79" t="s">
        <v>15102</v>
      </c>
      <c r="C5873" s="79">
        <v>12</v>
      </c>
      <c r="D5873" s="79">
        <v>0</v>
      </c>
      <c r="E5873" s="88"/>
    </row>
    <row r="5874" spans="1:5" x14ac:dyDescent="0.2">
      <c r="A5874" s="79" t="s">
        <v>12933</v>
      </c>
      <c r="B5874" s="79" t="s">
        <v>15103</v>
      </c>
      <c r="C5874" s="79">
        <v>12</v>
      </c>
      <c r="D5874" s="79">
        <v>0</v>
      </c>
      <c r="E5874" s="88"/>
    </row>
    <row r="5875" spans="1:5" x14ac:dyDescent="0.2">
      <c r="A5875" s="79" t="s">
        <v>12934</v>
      </c>
      <c r="B5875" s="79" t="s">
        <v>15110</v>
      </c>
      <c r="C5875" s="79">
        <v>11</v>
      </c>
      <c r="D5875" s="79">
        <v>0</v>
      </c>
      <c r="E5875" s="88"/>
    </row>
    <row r="5876" spans="1:5" x14ac:dyDescent="0.2">
      <c r="A5876" s="79" t="s">
        <v>12935</v>
      </c>
      <c r="B5876" s="79" t="s">
        <v>15111</v>
      </c>
      <c r="C5876" s="79">
        <v>22</v>
      </c>
      <c r="D5876" s="79">
        <v>0</v>
      </c>
      <c r="E5876" s="88"/>
    </row>
    <row r="5877" spans="1:5" x14ac:dyDescent="0.2">
      <c r="A5877" s="79" t="s">
        <v>12936</v>
      </c>
      <c r="B5877" s="79" t="s">
        <v>15112</v>
      </c>
      <c r="C5877" s="79">
        <v>22</v>
      </c>
      <c r="D5877" s="79">
        <v>0</v>
      </c>
      <c r="E5877" s="88"/>
    </row>
    <row r="5878" spans="1:5" x14ac:dyDescent="0.2">
      <c r="A5878" s="79" t="s">
        <v>12937</v>
      </c>
      <c r="B5878" s="79" t="s">
        <v>15113</v>
      </c>
      <c r="C5878" s="79">
        <v>5</v>
      </c>
      <c r="D5878" s="79">
        <v>0</v>
      </c>
      <c r="E5878" s="88"/>
    </row>
    <row r="5879" spans="1:5" x14ac:dyDescent="0.2">
      <c r="A5879" s="79" t="s">
        <v>12938</v>
      </c>
      <c r="B5879" s="79" t="s">
        <v>15114</v>
      </c>
      <c r="C5879" s="79">
        <v>9</v>
      </c>
      <c r="D5879" s="79">
        <v>0</v>
      </c>
      <c r="E5879" s="88"/>
    </row>
    <row r="5880" spans="1:5" x14ac:dyDescent="0.2">
      <c r="A5880" s="79" t="s">
        <v>12939</v>
      </c>
      <c r="B5880" s="79" t="s">
        <v>15115</v>
      </c>
      <c r="C5880" s="79">
        <v>9</v>
      </c>
      <c r="D5880" s="79">
        <v>0</v>
      </c>
      <c r="E5880" s="88"/>
    </row>
    <row r="5881" spans="1:5" x14ac:dyDescent="0.2">
      <c r="A5881" s="79" t="s">
        <v>12940</v>
      </c>
      <c r="B5881" s="79" t="s">
        <v>15116</v>
      </c>
      <c r="C5881" s="79">
        <v>2</v>
      </c>
      <c r="D5881" s="79">
        <v>0</v>
      </c>
      <c r="E5881" s="88"/>
    </row>
    <row r="5882" spans="1:5" x14ac:dyDescent="0.2">
      <c r="A5882" s="79" t="s">
        <v>12941</v>
      </c>
      <c r="B5882" s="79" t="s">
        <v>15117</v>
      </c>
      <c r="C5882" s="79">
        <v>5</v>
      </c>
      <c r="D5882" s="79">
        <v>0</v>
      </c>
      <c r="E5882" s="88"/>
    </row>
    <row r="5883" spans="1:5" x14ac:dyDescent="0.2">
      <c r="A5883" s="79" t="s">
        <v>12942</v>
      </c>
      <c r="B5883" s="79" t="s">
        <v>15118</v>
      </c>
      <c r="C5883" s="79">
        <v>3</v>
      </c>
      <c r="D5883" s="79">
        <v>0</v>
      </c>
      <c r="E5883" s="88"/>
    </row>
    <row r="5884" spans="1:5" x14ac:dyDescent="0.2">
      <c r="A5884" s="79" t="s">
        <v>12943</v>
      </c>
      <c r="B5884" s="79" t="s">
        <v>15119</v>
      </c>
      <c r="C5884" s="79">
        <v>12</v>
      </c>
      <c r="D5884" s="79">
        <v>0</v>
      </c>
      <c r="E5884" s="88"/>
    </row>
    <row r="5885" spans="1:5" x14ac:dyDescent="0.2">
      <c r="A5885" s="79" t="s">
        <v>12944</v>
      </c>
      <c r="B5885" s="79" t="s">
        <v>15120</v>
      </c>
      <c r="C5885" s="79">
        <v>10</v>
      </c>
      <c r="D5885" s="79">
        <v>0</v>
      </c>
      <c r="E5885" s="88"/>
    </row>
    <row r="5886" spans="1:5" x14ac:dyDescent="0.2">
      <c r="A5886" s="79" t="s">
        <v>12945</v>
      </c>
      <c r="B5886" s="79" t="s">
        <v>15121</v>
      </c>
      <c r="C5886" s="79">
        <v>8</v>
      </c>
      <c r="D5886" s="79">
        <v>0</v>
      </c>
      <c r="E5886" s="88"/>
    </row>
    <row r="5887" spans="1:5" x14ac:dyDescent="0.2">
      <c r="A5887" s="79" t="s">
        <v>12946</v>
      </c>
      <c r="B5887" s="79" t="s">
        <v>15122</v>
      </c>
      <c r="C5887" s="79">
        <v>15</v>
      </c>
      <c r="D5887" s="79">
        <v>0</v>
      </c>
      <c r="E5887" s="88"/>
    </row>
    <row r="5888" spans="1:5" x14ac:dyDescent="0.2">
      <c r="A5888" s="79" t="s">
        <v>12947</v>
      </c>
      <c r="B5888" s="79" t="s">
        <v>15123</v>
      </c>
      <c r="C5888" s="79">
        <v>20</v>
      </c>
      <c r="D5888" s="79">
        <v>0</v>
      </c>
      <c r="E5888" s="88"/>
    </row>
    <row r="5889" spans="1:5" x14ac:dyDescent="0.2">
      <c r="A5889" s="79" t="s">
        <v>12948</v>
      </c>
      <c r="B5889" s="79" t="s">
        <v>15124</v>
      </c>
      <c r="C5889" s="79">
        <v>0</v>
      </c>
      <c r="D5889" s="79">
        <v>0</v>
      </c>
      <c r="E5889" s="88"/>
    </row>
    <row r="5890" spans="1:5" x14ac:dyDescent="0.2">
      <c r="A5890" s="79" t="s">
        <v>12949</v>
      </c>
      <c r="B5890" s="79" t="s">
        <v>15125</v>
      </c>
      <c r="C5890" s="79">
        <v>15</v>
      </c>
      <c r="D5890" s="79">
        <v>0</v>
      </c>
      <c r="E5890" s="88"/>
    </row>
    <row r="5891" spans="1:5" x14ac:dyDescent="0.2">
      <c r="A5891" s="79" t="s">
        <v>12950</v>
      </c>
      <c r="B5891" s="79" t="s">
        <v>15126</v>
      </c>
      <c r="C5891" s="79">
        <v>13</v>
      </c>
      <c r="D5891" s="79">
        <v>0</v>
      </c>
      <c r="E5891" s="88"/>
    </row>
    <row r="5892" spans="1:5" x14ac:dyDescent="0.2">
      <c r="A5892" s="79" t="s">
        <v>12951</v>
      </c>
      <c r="B5892" s="79" t="s">
        <v>15127</v>
      </c>
      <c r="C5892" s="79">
        <v>9</v>
      </c>
      <c r="D5892" s="79">
        <v>0</v>
      </c>
      <c r="E5892" s="88"/>
    </row>
    <row r="5893" spans="1:5" x14ac:dyDescent="0.2">
      <c r="A5893" s="79" t="s">
        <v>12952</v>
      </c>
      <c r="B5893" s="79" t="s">
        <v>15128</v>
      </c>
      <c r="C5893" s="79">
        <v>2</v>
      </c>
      <c r="D5893" s="79">
        <v>0</v>
      </c>
      <c r="E5893" s="88"/>
    </row>
    <row r="5894" spans="1:5" x14ac:dyDescent="0.2">
      <c r="A5894" s="79" t="s">
        <v>12953</v>
      </c>
      <c r="B5894" s="79" t="s">
        <v>15129</v>
      </c>
      <c r="C5894" s="79">
        <v>1</v>
      </c>
      <c r="D5894" s="79">
        <v>0</v>
      </c>
      <c r="E5894" s="88"/>
    </row>
    <row r="5895" spans="1:5" x14ac:dyDescent="0.2">
      <c r="A5895" s="79" t="s">
        <v>12954</v>
      </c>
      <c r="B5895" s="79" t="s">
        <v>15130</v>
      </c>
      <c r="C5895" s="79">
        <v>1</v>
      </c>
      <c r="D5895" s="79">
        <v>0</v>
      </c>
      <c r="E5895" s="88"/>
    </row>
    <row r="5896" spans="1:5" x14ac:dyDescent="0.2">
      <c r="A5896" s="79" t="s">
        <v>12955</v>
      </c>
      <c r="B5896" s="79" t="s">
        <v>15131</v>
      </c>
      <c r="C5896" s="79">
        <v>7</v>
      </c>
      <c r="D5896" s="79">
        <v>0</v>
      </c>
      <c r="E5896" s="88"/>
    </row>
    <row r="5897" spans="1:5" x14ac:dyDescent="0.2">
      <c r="A5897" s="79" t="s">
        <v>12956</v>
      </c>
      <c r="B5897" s="79" t="s">
        <v>15132</v>
      </c>
      <c r="C5897" s="79">
        <v>7</v>
      </c>
      <c r="D5897" s="79">
        <v>0</v>
      </c>
      <c r="E5897" s="88"/>
    </row>
    <row r="5898" spans="1:5" x14ac:dyDescent="0.2">
      <c r="A5898" s="79" t="s">
        <v>12957</v>
      </c>
      <c r="B5898" s="79" t="s">
        <v>15133</v>
      </c>
      <c r="C5898" s="79">
        <v>3</v>
      </c>
      <c r="D5898" s="79">
        <v>0</v>
      </c>
      <c r="E5898" s="88"/>
    </row>
    <row r="5899" spans="1:5" x14ac:dyDescent="0.2">
      <c r="A5899" s="79" t="s">
        <v>12958</v>
      </c>
      <c r="B5899" s="79" t="s">
        <v>15134</v>
      </c>
      <c r="C5899" s="79">
        <v>3</v>
      </c>
      <c r="D5899" s="79">
        <v>0</v>
      </c>
      <c r="E5899" s="88"/>
    </row>
    <row r="5900" spans="1:5" x14ac:dyDescent="0.2">
      <c r="A5900" s="79" t="s">
        <v>12959</v>
      </c>
      <c r="B5900" s="79" t="s">
        <v>15135</v>
      </c>
      <c r="C5900" s="79">
        <v>2</v>
      </c>
      <c r="D5900" s="79">
        <v>0</v>
      </c>
      <c r="E5900" s="88"/>
    </row>
    <row r="5901" spans="1:5" x14ac:dyDescent="0.2">
      <c r="A5901" s="79" t="s">
        <v>12960</v>
      </c>
      <c r="B5901" s="79" t="s">
        <v>15136</v>
      </c>
      <c r="C5901" s="79">
        <v>1</v>
      </c>
      <c r="D5901" s="79">
        <v>0</v>
      </c>
      <c r="E5901" s="88"/>
    </row>
    <row r="5902" spans="1:5" x14ac:dyDescent="0.2">
      <c r="A5902" s="79" t="s">
        <v>12961</v>
      </c>
      <c r="B5902" s="79" t="s">
        <v>15137</v>
      </c>
      <c r="C5902" s="79">
        <v>1</v>
      </c>
      <c r="D5902" s="79">
        <v>0</v>
      </c>
      <c r="E5902" s="88"/>
    </row>
    <row r="5903" spans="1:5" x14ac:dyDescent="0.2">
      <c r="A5903" s="79" t="s">
        <v>12962</v>
      </c>
      <c r="B5903" s="79" t="s">
        <v>15138</v>
      </c>
      <c r="C5903" s="79">
        <v>1</v>
      </c>
      <c r="D5903" s="79">
        <v>0</v>
      </c>
      <c r="E5903" s="88"/>
    </row>
    <row r="5904" spans="1:5" x14ac:dyDescent="0.2">
      <c r="A5904" s="79" t="s">
        <v>12963</v>
      </c>
      <c r="B5904" s="79" t="s">
        <v>15139</v>
      </c>
      <c r="C5904" s="79">
        <v>1</v>
      </c>
      <c r="D5904" s="79">
        <v>0</v>
      </c>
      <c r="E5904" s="88"/>
    </row>
    <row r="5905" spans="1:5" x14ac:dyDescent="0.2">
      <c r="A5905" s="79" t="s">
        <v>12964</v>
      </c>
      <c r="B5905" s="79" t="s">
        <v>15140</v>
      </c>
      <c r="C5905" s="79">
        <v>3</v>
      </c>
      <c r="D5905" s="79">
        <v>0</v>
      </c>
      <c r="E5905" s="88"/>
    </row>
    <row r="5906" spans="1:5" x14ac:dyDescent="0.2">
      <c r="A5906" s="79" t="s">
        <v>12965</v>
      </c>
      <c r="B5906" s="79" t="s">
        <v>15141</v>
      </c>
      <c r="C5906" s="79">
        <v>1</v>
      </c>
      <c r="D5906" s="79">
        <v>0</v>
      </c>
      <c r="E5906" s="88"/>
    </row>
    <row r="5907" spans="1:5" x14ac:dyDescent="0.2">
      <c r="A5907" s="79" t="s">
        <v>12966</v>
      </c>
      <c r="B5907" s="79" t="s">
        <v>15142</v>
      </c>
      <c r="C5907" s="79">
        <v>3</v>
      </c>
      <c r="D5907" s="79">
        <v>0</v>
      </c>
      <c r="E5907" s="88"/>
    </row>
    <row r="5908" spans="1:5" x14ac:dyDescent="0.2">
      <c r="A5908" s="79" t="s">
        <v>12967</v>
      </c>
      <c r="B5908" s="79" t="s">
        <v>15143</v>
      </c>
      <c r="C5908" s="79">
        <v>4</v>
      </c>
      <c r="D5908" s="79">
        <v>0</v>
      </c>
      <c r="E5908" s="88"/>
    </row>
    <row r="5909" spans="1:5" x14ac:dyDescent="0.2">
      <c r="A5909" s="79" t="s">
        <v>12968</v>
      </c>
      <c r="B5909" s="79" t="s">
        <v>15144</v>
      </c>
      <c r="C5909" s="79">
        <v>3</v>
      </c>
      <c r="D5909" s="79">
        <v>0</v>
      </c>
      <c r="E5909" s="88"/>
    </row>
    <row r="5910" spans="1:5" x14ac:dyDescent="0.2">
      <c r="A5910" s="79" t="s">
        <v>12969</v>
      </c>
      <c r="B5910" s="79" t="s">
        <v>15145</v>
      </c>
      <c r="C5910" s="79">
        <v>3</v>
      </c>
      <c r="D5910" s="79">
        <v>0</v>
      </c>
      <c r="E5910" s="88"/>
    </row>
    <row r="5911" spans="1:5" x14ac:dyDescent="0.2">
      <c r="A5911" s="79" t="s">
        <v>12970</v>
      </c>
      <c r="B5911" s="79" t="s">
        <v>15146</v>
      </c>
      <c r="C5911" s="79">
        <v>3</v>
      </c>
      <c r="D5911" s="79">
        <v>0</v>
      </c>
      <c r="E5911" s="88"/>
    </row>
    <row r="5912" spans="1:5" x14ac:dyDescent="0.2">
      <c r="A5912" s="79" t="s">
        <v>12971</v>
      </c>
      <c r="B5912" s="79" t="s">
        <v>15147</v>
      </c>
      <c r="C5912" s="79">
        <v>3</v>
      </c>
      <c r="D5912" s="79">
        <v>0</v>
      </c>
      <c r="E5912" s="88"/>
    </row>
    <row r="5913" spans="1:5" x14ac:dyDescent="0.2">
      <c r="A5913" s="79" t="s">
        <v>12972</v>
      </c>
      <c r="B5913" s="79" t="s">
        <v>15148</v>
      </c>
      <c r="C5913" s="79">
        <v>8</v>
      </c>
      <c r="D5913" s="79">
        <v>0</v>
      </c>
      <c r="E5913" s="88"/>
    </row>
    <row r="5914" spans="1:5" x14ac:dyDescent="0.2">
      <c r="A5914" s="79" t="s">
        <v>12973</v>
      </c>
      <c r="B5914" s="79" t="s">
        <v>15149</v>
      </c>
      <c r="C5914" s="79">
        <v>1</v>
      </c>
      <c r="D5914" s="79">
        <v>0</v>
      </c>
      <c r="E5914" s="88"/>
    </row>
    <row r="5915" spans="1:5" x14ac:dyDescent="0.2">
      <c r="A5915" s="79" t="s">
        <v>12974</v>
      </c>
      <c r="B5915" s="79" t="s">
        <v>15148</v>
      </c>
      <c r="C5915" s="79">
        <v>2</v>
      </c>
      <c r="D5915" s="79">
        <v>0</v>
      </c>
      <c r="E5915" s="88"/>
    </row>
    <row r="5916" spans="1:5" x14ac:dyDescent="0.2">
      <c r="A5916" s="79" t="s">
        <v>12975</v>
      </c>
      <c r="B5916" s="79" t="s">
        <v>15150</v>
      </c>
      <c r="C5916" s="79">
        <v>1</v>
      </c>
      <c r="D5916" s="79">
        <v>0</v>
      </c>
      <c r="E5916" s="88"/>
    </row>
    <row r="5917" spans="1:5" x14ac:dyDescent="0.2">
      <c r="A5917" s="79" t="s">
        <v>12976</v>
      </c>
      <c r="B5917" s="79" t="s">
        <v>15151</v>
      </c>
      <c r="C5917" s="79">
        <v>2</v>
      </c>
      <c r="D5917" s="79">
        <v>0</v>
      </c>
      <c r="E5917" s="88"/>
    </row>
    <row r="5918" spans="1:5" x14ac:dyDescent="0.2">
      <c r="A5918" s="79" t="s">
        <v>12977</v>
      </c>
      <c r="B5918" s="79" t="s">
        <v>15152</v>
      </c>
      <c r="C5918" s="79">
        <v>38</v>
      </c>
      <c r="D5918" s="79">
        <v>0</v>
      </c>
      <c r="E5918" s="88"/>
    </row>
    <row r="5919" spans="1:5" x14ac:dyDescent="0.2">
      <c r="A5919" s="79" t="s">
        <v>12978</v>
      </c>
      <c r="B5919" s="79" t="s">
        <v>15153</v>
      </c>
      <c r="C5919" s="79">
        <v>34</v>
      </c>
      <c r="D5919" s="79">
        <v>0</v>
      </c>
      <c r="E5919" s="88"/>
    </row>
    <row r="5920" spans="1:5" x14ac:dyDescent="0.2">
      <c r="A5920" s="79" t="s">
        <v>12979</v>
      </c>
      <c r="B5920" s="79" t="s">
        <v>15154</v>
      </c>
      <c r="C5920" s="79">
        <v>2</v>
      </c>
      <c r="D5920" s="79">
        <v>0</v>
      </c>
      <c r="E5920" s="88"/>
    </row>
    <row r="5921" spans="1:5" x14ac:dyDescent="0.2">
      <c r="A5921" s="79" t="s">
        <v>12980</v>
      </c>
      <c r="B5921" s="79" t="s">
        <v>15155</v>
      </c>
      <c r="C5921" s="79">
        <v>10</v>
      </c>
      <c r="D5921" s="79">
        <v>0</v>
      </c>
      <c r="E5921" s="88"/>
    </row>
    <row r="5922" spans="1:5" x14ac:dyDescent="0.2">
      <c r="A5922" s="79" t="s">
        <v>12981</v>
      </c>
      <c r="B5922" s="79" t="s">
        <v>15156</v>
      </c>
      <c r="C5922" s="79">
        <v>58</v>
      </c>
      <c r="D5922" s="79">
        <v>0</v>
      </c>
      <c r="E5922" s="88"/>
    </row>
    <row r="5923" spans="1:5" x14ac:dyDescent="0.2">
      <c r="A5923" s="79" t="s">
        <v>12982</v>
      </c>
      <c r="B5923" s="79" t="s">
        <v>15157</v>
      </c>
      <c r="C5923" s="79">
        <v>71</v>
      </c>
      <c r="D5923" s="79">
        <v>0</v>
      </c>
      <c r="E5923" s="88"/>
    </row>
    <row r="5924" spans="1:5" x14ac:dyDescent="0.2">
      <c r="A5924" s="79" t="s">
        <v>12983</v>
      </c>
      <c r="B5924" s="79" t="s">
        <v>15158</v>
      </c>
      <c r="C5924" s="79">
        <v>7</v>
      </c>
      <c r="D5924" s="79">
        <v>0</v>
      </c>
      <c r="E5924" s="88"/>
    </row>
    <row r="5925" spans="1:5" x14ac:dyDescent="0.2">
      <c r="A5925" s="79" t="s">
        <v>12984</v>
      </c>
      <c r="B5925" s="79" t="s">
        <v>15159</v>
      </c>
      <c r="C5925" s="79">
        <v>3</v>
      </c>
      <c r="D5925" s="79">
        <v>0</v>
      </c>
      <c r="E5925" s="88"/>
    </row>
    <row r="5926" spans="1:5" x14ac:dyDescent="0.2">
      <c r="A5926" s="79" t="s">
        <v>12985</v>
      </c>
      <c r="B5926" s="79" t="s">
        <v>15160</v>
      </c>
      <c r="C5926" s="79">
        <v>1</v>
      </c>
      <c r="D5926" s="79">
        <v>0</v>
      </c>
      <c r="E5926" s="88"/>
    </row>
    <row r="5927" spans="1:5" x14ac:dyDescent="0.2">
      <c r="A5927" s="79" t="s">
        <v>12986</v>
      </c>
      <c r="B5927" s="79" t="s">
        <v>15161</v>
      </c>
      <c r="C5927" s="79">
        <v>25</v>
      </c>
      <c r="D5927" s="79">
        <v>0</v>
      </c>
      <c r="E5927" s="88"/>
    </row>
    <row r="5928" spans="1:5" x14ac:dyDescent="0.2">
      <c r="A5928" s="79" t="s">
        <v>12987</v>
      </c>
      <c r="B5928" s="79" t="s">
        <v>15162</v>
      </c>
      <c r="C5928" s="79">
        <v>14</v>
      </c>
      <c r="D5928" s="79">
        <v>0</v>
      </c>
      <c r="E5928" s="88"/>
    </row>
    <row r="5929" spans="1:5" x14ac:dyDescent="0.2">
      <c r="A5929" s="79" t="s">
        <v>12988</v>
      </c>
      <c r="B5929" s="79" t="s">
        <v>15163</v>
      </c>
      <c r="C5929" s="79">
        <v>35</v>
      </c>
      <c r="D5929" s="79">
        <v>0</v>
      </c>
      <c r="E5929" s="88"/>
    </row>
    <row r="5930" spans="1:5" x14ac:dyDescent="0.2">
      <c r="A5930" s="79" t="s">
        <v>12989</v>
      </c>
      <c r="B5930" s="79" t="s">
        <v>15164</v>
      </c>
      <c r="C5930" s="79">
        <v>102</v>
      </c>
      <c r="D5930" s="79">
        <v>0</v>
      </c>
      <c r="E5930" s="88"/>
    </row>
    <row r="5931" spans="1:5" x14ac:dyDescent="0.2">
      <c r="A5931" s="79" t="s">
        <v>12990</v>
      </c>
      <c r="B5931" s="79" t="s">
        <v>15165</v>
      </c>
      <c r="C5931" s="79">
        <v>1</v>
      </c>
      <c r="D5931" s="79">
        <v>0</v>
      </c>
      <c r="E5931" s="88"/>
    </row>
    <row r="5932" spans="1:5" x14ac:dyDescent="0.2">
      <c r="A5932" s="79" t="s">
        <v>12991</v>
      </c>
      <c r="B5932" s="79" t="s">
        <v>15166</v>
      </c>
      <c r="C5932" s="79">
        <v>1</v>
      </c>
      <c r="D5932" s="79">
        <v>0</v>
      </c>
      <c r="E5932" s="88"/>
    </row>
    <row r="5933" spans="1:5" x14ac:dyDescent="0.2">
      <c r="A5933" s="79" t="s">
        <v>12992</v>
      </c>
      <c r="B5933" s="79" t="s">
        <v>15167</v>
      </c>
      <c r="C5933" s="79">
        <v>1</v>
      </c>
      <c r="D5933" s="79">
        <v>0</v>
      </c>
      <c r="E5933" s="88"/>
    </row>
    <row r="5934" spans="1:5" x14ac:dyDescent="0.2">
      <c r="A5934" s="79" t="s">
        <v>12993</v>
      </c>
      <c r="B5934" s="79" t="s">
        <v>15168</v>
      </c>
      <c r="C5934" s="79">
        <v>1</v>
      </c>
      <c r="D5934" s="79">
        <v>0</v>
      </c>
      <c r="E5934" s="88"/>
    </row>
    <row r="5935" spans="1:5" x14ac:dyDescent="0.2">
      <c r="A5935" s="79" t="s">
        <v>12994</v>
      </c>
      <c r="B5935" s="79" t="s">
        <v>15168</v>
      </c>
      <c r="C5935" s="79">
        <v>1</v>
      </c>
      <c r="D5935" s="79">
        <v>0</v>
      </c>
      <c r="E5935" s="88"/>
    </row>
    <row r="5936" spans="1:5" x14ac:dyDescent="0.2">
      <c r="A5936" s="79" t="s">
        <v>12995</v>
      </c>
      <c r="B5936" s="79" t="s">
        <v>15169</v>
      </c>
      <c r="C5936" s="79">
        <v>1</v>
      </c>
      <c r="D5936" s="79">
        <v>0</v>
      </c>
      <c r="E5936" s="88"/>
    </row>
    <row r="5937" spans="1:5" x14ac:dyDescent="0.2">
      <c r="A5937" s="79" t="s">
        <v>12996</v>
      </c>
      <c r="B5937" s="79" t="s">
        <v>15170</v>
      </c>
      <c r="C5937" s="79">
        <v>1</v>
      </c>
      <c r="D5937" s="79">
        <v>0</v>
      </c>
      <c r="E5937" s="88"/>
    </row>
    <row r="5938" spans="1:5" x14ac:dyDescent="0.2">
      <c r="A5938" s="79" t="s">
        <v>12997</v>
      </c>
      <c r="B5938" s="79" t="s">
        <v>15171</v>
      </c>
      <c r="C5938" s="79">
        <v>1</v>
      </c>
      <c r="D5938" s="79">
        <v>0</v>
      </c>
      <c r="E5938" s="88"/>
    </row>
    <row r="5939" spans="1:5" x14ac:dyDescent="0.2">
      <c r="A5939" s="79" t="s">
        <v>12998</v>
      </c>
      <c r="B5939" s="79" t="s">
        <v>15172</v>
      </c>
      <c r="C5939" s="79">
        <v>6</v>
      </c>
      <c r="D5939" s="79">
        <v>0</v>
      </c>
      <c r="E5939" s="88"/>
    </row>
    <row r="5940" spans="1:5" x14ac:dyDescent="0.2">
      <c r="A5940" s="79" t="s">
        <v>12999</v>
      </c>
      <c r="B5940" s="79" t="s">
        <v>15173</v>
      </c>
      <c r="C5940" s="79">
        <v>1</v>
      </c>
      <c r="D5940" s="79">
        <v>0</v>
      </c>
      <c r="E5940" s="88"/>
    </row>
    <row r="5941" spans="1:5" x14ac:dyDescent="0.2">
      <c r="A5941" s="79" t="s">
        <v>13000</v>
      </c>
      <c r="B5941" s="79" t="s">
        <v>15174</v>
      </c>
      <c r="C5941" s="79">
        <v>1</v>
      </c>
      <c r="D5941" s="79">
        <v>0</v>
      </c>
      <c r="E5941" s="88"/>
    </row>
    <row r="5942" spans="1:5" x14ac:dyDescent="0.2">
      <c r="A5942" s="79" t="s">
        <v>13001</v>
      </c>
      <c r="B5942" s="79" t="s">
        <v>15175</v>
      </c>
      <c r="C5942" s="79">
        <v>2</v>
      </c>
      <c r="D5942" s="79">
        <v>0</v>
      </c>
      <c r="E5942" s="88"/>
    </row>
    <row r="5943" spans="1:5" x14ac:dyDescent="0.2">
      <c r="A5943" s="79" t="s">
        <v>13002</v>
      </c>
      <c r="B5943" s="79" t="s">
        <v>15176</v>
      </c>
      <c r="C5943" s="79">
        <v>1</v>
      </c>
      <c r="D5943" s="79">
        <v>0</v>
      </c>
      <c r="E5943" s="88"/>
    </row>
    <row r="5944" spans="1:5" x14ac:dyDescent="0.2">
      <c r="A5944" s="79" t="s">
        <v>13003</v>
      </c>
      <c r="B5944" s="79" t="s">
        <v>15177</v>
      </c>
      <c r="C5944" s="79">
        <v>1</v>
      </c>
      <c r="D5944" s="79">
        <v>0</v>
      </c>
      <c r="E5944" s="88"/>
    </row>
    <row r="5945" spans="1:5" x14ac:dyDescent="0.2">
      <c r="A5945" s="79" t="s">
        <v>13004</v>
      </c>
      <c r="B5945" s="79" t="s">
        <v>15178</v>
      </c>
      <c r="C5945" s="79">
        <v>2</v>
      </c>
      <c r="D5945" s="79">
        <v>0</v>
      </c>
      <c r="E5945" s="88"/>
    </row>
    <row r="5946" spans="1:5" x14ac:dyDescent="0.2">
      <c r="A5946" s="79" t="s">
        <v>13005</v>
      </c>
      <c r="B5946" s="79" t="s">
        <v>15179</v>
      </c>
      <c r="C5946" s="79">
        <v>1</v>
      </c>
      <c r="D5946" s="79">
        <v>0</v>
      </c>
      <c r="E5946" s="88"/>
    </row>
    <row r="5947" spans="1:5" x14ac:dyDescent="0.2">
      <c r="A5947" s="79" t="s">
        <v>13006</v>
      </c>
      <c r="B5947" s="79" t="s">
        <v>16083</v>
      </c>
      <c r="C5947" s="79">
        <v>206</v>
      </c>
      <c r="D5947" s="79">
        <v>0</v>
      </c>
      <c r="E5947" s="88"/>
    </row>
    <row r="5948" spans="1:5" x14ac:dyDescent="0.2">
      <c r="A5948" s="79" t="s">
        <v>13007</v>
      </c>
      <c r="B5948" s="79" t="s">
        <v>15180</v>
      </c>
      <c r="C5948" s="79">
        <v>106</v>
      </c>
      <c r="D5948" s="79">
        <v>0</v>
      </c>
      <c r="E5948" s="88"/>
    </row>
    <row r="5949" spans="1:5" x14ac:dyDescent="0.2">
      <c r="A5949" s="79" t="s">
        <v>13008</v>
      </c>
      <c r="B5949" s="79" t="s">
        <v>15181</v>
      </c>
      <c r="C5949" s="79">
        <v>12</v>
      </c>
      <c r="D5949" s="79">
        <v>0</v>
      </c>
      <c r="E5949" s="88"/>
    </row>
    <row r="5950" spans="1:5" x14ac:dyDescent="0.2">
      <c r="A5950" s="79" t="s">
        <v>13009</v>
      </c>
      <c r="B5950" s="79" t="s">
        <v>15182</v>
      </c>
      <c r="C5950" s="79">
        <v>1</v>
      </c>
      <c r="D5950" s="79">
        <v>0</v>
      </c>
      <c r="E5950" s="88"/>
    </row>
    <row r="5951" spans="1:5" x14ac:dyDescent="0.2">
      <c r="A5951" s="79" t="s">
        <v>13010</v>
      </c>
      <c r="B5951" s="79" t="s">
        <v>15183</v>
      </c>
      <c r="C5951" s="79">
        <v>2</v>
      </c>
      <c r="D5951" s="79">
        <v>0</v>
      </c>
      <c r="E5951" s="88"/>
    </row>
    <row r="5952" spans="1:5" x14ac:dyDescent="0.2">
      <c r="A5952" s="79" t="s">
        <v>13011</v>
      </c>
      <c r="B5952" s="79" t="s">
        <v>15184</v>
      </c>
      <c r="C5952" s="79">
        <v>8</v>
      </c>
      <c r="D5952" s="79">
        <v>0</v>
      </c>
      <c r="E5952" s="88"/>
    </row>
    <row r="5953" spans="1:5" x14ac:dyDescent="0.2">
      <c r="A5953" s="79" t="s">
        <v>13012</v>
      </c>
      <c r="B5953" s="79" t="s">
        <v>15185</v>
      </c>
      <c r="C5953" s="79">
        <v>6</v>
      </c>
      <c r="D5953" s="79">
        <v>0</v>
      </c>
      <c r="E5953" s="88"/>
    </row>
    <row r="5954" spans="1:5" x14ac:dyDescent="0.2">
      <c r="A5954" s="79" t="s">
        <v>13013</v>
      </c>
      <c r="B5954" s="79" t="s">
        <v>15186</v>
      </c>
      <c r="C5954" s="79">
        <v>3</v>
      </c>
      <c r="D5954" s="79">
        <v>0</v>
      </c>
      <c r="E5954" s="88"/>
    </row>
    <row r="5955" spans="1:5" x14ac:dyDescent="0.2">
      <c r="A5955" s="79" t="s">
        <v>13014</v>
      </c>
      <c r="B5955" s="79" t="s">
        <v>15187</v>
      </c>
      <c r="C5955" s="79">
        <v>2</v>
      </c>
      <c r="D5955" s="79">
        <v>0</v>
      </c>
      <c r="E5955" s="88"/>
    </row>
    <row r="5956" spans="1:5" x14ac:dyDescent="0.2">
      <c r="A5956" s="79" t="s">
        <v>13015</v>
      </c>
      <c r="B5956" s="79" t="s">
        <v>15188</v>
      </c>
      <c r="C5956" s="79">
        <v>5</v>
      </c>
      <c r="D5956" s="79">
        <v>0</v>
      </c>
      <c r="E5956" s="88"/>
    </row>
    <row r="5957" spans="1:5" x14ac:dyDescent="0.2">
      <c r="A5957" s="79" t="s">
        <v>13016</v>
      </c>
      <c r="B5957" s="79" t="s">
        <v>15189</v>
      </c>
      <c r="C5957" s="79">
        <v>1</v>
      </c>
      <c r="D5957" s="79">
        <v>0</v>
      </c>
      <c r="E5957" s="88"/>
    </row>
    <row r="5958" spans="1:5" x14ac:dyDescent="0.2">
      <c r="A5958" s="79" t="s">
        <v>13017</v>
      </c>
      <c r="B5958" s="79" t="s">
        <v>15190</v>
      </c>
      <c r="C5958" s="79">
        <v>2</v>
      </c>
      <c r="D5958" s="79">
        <v>0</v>
      </c>
      <c r="E5958" s="88"/>
    </row>
    <row r="5959" spans="1:5" x14ac:dyDescent="0.2">
      <c r="A5959" s="79" t="s">
        <v>13018</v>
      </c>
      <c r="B5959" s="79" t="s">
        <v>15191</v>
      </c>
      <c r="C5959" s="79">
        <v>3</v>
      </c>
      <c r="D5959" s="79">
        <v>0</v>
      </c>
      <c r="E5959" s="88"/>
    </row>
    <row r="5960" spans="1:5" x14ac:dyDescent="0.2">
      <c r="A5960" s="79" t="s">
        <v>13019</v>
      </c>
      <c r="B5960" s="79" t="s">
        <v>15192</v>
      </c>
      <c r="C5960" s="79">
        <v>2</v>
      </c>
      <c r="D5960" s="79">
        <v>0</v>
      </c>
      <c r="E5960" s="88"/>
    </row>
    <row r="5961" spans="1:5" x14ac:dyDescent="0.2">
      <c r="A5961" s="79" t="s">
        <v>13020</v>
      </c>
      <c r="B5961" s="79" t="s">
        <v>15193</v>
      </c>
      <c r="C5961" s="79">
        <v>1</v>
      </c>
      <c r="D5961" s="79">
        <v>0</v>
      </c>
      <c r="E5961" s="88"/>
    </row>
    <row r="5962" spans="1:5" x14ac:dyDescent="0.2">
      <c r="A5962" s="79" t="s">
        <v>13021</v>
      </c>
      <c r="B5962" s="79" t="s">
        <v>15194</v>
      </c>
      <c r="C5962" s="79">
        <v>1</v>
      </c>
      <c r="D5962" s="79">
        <v>0</v>
      </c>
      <c r="E5962" s="88"/>
    </row>
    <row r="5963" spans="1:5" x14ac:dyDescent="0.2">
      <c r="A5963" s="79" t="s">
        <v>13022</v>
      </c>
      <c r="B5963" s="79" t="s">
        <v>15195</v>
      </c>
      <c r="C5963" s="79">
        <v>1</v>
      </c>
      <c r="D5963" s="79">
        <v>0</v>
      </c>
      <c r="E5963" s="88"/>
    </row>
    <row r="5964" spans="1:5" x14ac:dyDescent="0.2">
      <c r="A5964" s="79" t="s">
        <v>13023</v>
      </c>
      <c r="B5964" s="79" t="s">
        <v>15196</v>
      </c>
      <c r="C5964" s="79">
        <v>32</v>
      </c>
      <c r="D5964" s="79">
        <v>0</v>
      </c>
      <c r="E5964" s="88"/>
    </row>
    <row r="5965" spans="1:5" x14ac:dyDescent="0.2">
      <c r="A5965" s="79" t="s">
        <v>13024</v>
      </c>
      <c r="B5965" s="79" t="s">
        <v>15197</v>
      </c>
      <c r="C5965" s="79">
        <v>33</v>
      </c>
      <c r="D5965" s="79">
        <v>0</v>
      </c>
      <c r="E5965" s="88"/>
    </row>
    <row r="5966" spans="1:5" x14ac:dyDescent="0.2">
      <c r="A5966" s="79" t="s">
        <v>13025</v>
      </c>
      <c r="B5966" s="79" t="s">
        <v>15198</v>
      </c>
      <c r="C5966" s="79">
        <v>1</v>
      </c>
      <c r="D5966" s="79">
        <v>0</v>
      </c>
      <c r="E5966" s="88"/>
    </row>
    <row r="5967" spans="1:5" x14ac:dyDescent="0.2">
      <c r="A5967" s="79" t="s">
        <v>13026</v>
      </c>
      <c r="B5967" s="79" t="s">
        <v>15199</v>
      </c>
      <c r="C5967" s="79">
        <v>1</v>
      </c>
      <c r="D5967" s="79">
        <v>0</v>
      </c>
      <c r="E5967" s="88"/>
    </row>
    <row r="5968" spans="1:5" x14ac:dyDescent="0.2">
      <c r="A5968" s="79" t="s">
        <v>13027</v>
      </c>
      <c r="B5968" s="79" t="s">
        <v>15200</v>
      </c>
      <c r="C5968" s="79">
        <v>1</v>
      </c>
      <c r="D5968" s="79">
        <v>0</v>
      </c>
      <c r="E5968" s="88"/>
    </row>
    <row r="5969" spans="1:5" x14ac:dyDescent="0.2">
      <c r="A5969" s="79" t="s">
        <v>13028</v>
      </c>
      <c r="B5969" s="79" t="s">
        <v>15201</v>
      </c>
      <c r="C5969" s="79">
        <v>1</v>
      </c>
      <c r="D5969" s="79">
        <v>0</v>
      </c>
      <c r="E5969" s="88"/>
    </row>
    <row r="5970" spans="1:5" x14ac:dyDescent="0.2">
      <c r="A5970" s="79" t="s">
        <v>13029</v>
      </c>
      <c r="B5970" s="79" t="s">
        <v>15124</v>
      </c>
      <c r="C5970" s="79">
        <v>1</v>
      </c>
      <c r="D5970" s="79">
        <v>0</v>
      </c>
      <c r="E5970" s="88"/>
    </row>
    <row r="5971" spans="1:5" x14ac:dyDescent="0.2">
      <c r="A5971" s="79" t="s">
        <v>13030</v>
      </c>
      <c r="B5971" s="79" t="s">
        <v>15202</v>
      </c>
      <c r="C5971" s="79">
        <v>2</v>
      </c>
      <c r="D5971" s="79">
        <v>0</v>
      </c>
      <c r="E5971" s="88"/>
    </row>
    <row r="5972" spans="1:5" x14ac:dyDescent="0.2">
      <c r="A5972" s="79" t="s">
        <v>13031</v>
      </c>
      <c r="B5972" s="79" t="s">
        <v>15203</v>
      </c>
      <c r="C5972" s="79">
        <v>1</v>
      </c>
      <c r="D5972" s="79">
        <v>0</v>
      </c>
      <c r="E5972" s="88"/>
    </row>
    <row r="5973" spans="1:5" x14ac:dyDescent="0.2">
      <c r="A5973" s="79" t="s">
        <v>13032</v>
      </c>
      <c r="B5973" s="79" t="s">
        <v>15204</v>
      </c>
      <c r="C5973" s="79">
        <v>1</v>
      </c>
      <c r="D5973" s="79">
        <v>0</v>
      </c>
      <c r="E5973" s="88"/>
    </row>
    <row r="5974" spans="1:5" x14ac:dyDescent="0.2">
      <c r="A5974" s="79" t="s">
        <v>13033</v>
      </c>
      <c r="B5974" s="79" t="s">
        <v>15205</v>
      </c>
      <c r="C5974" s="79">
        <v>1</v>
      </c>
      <c r="D5974" s="79">
        <v>0</v>
      </c>
      <c r="E5974" s="88"/>
    </row>
    <row r="5975" spans="1:5" x14ac:dyDescent="0.2">
      <c r="A5975" s="79" t="s">
        <v>13034</v>
      </c>
      <c r="B5975" s="79" t="s">
        <v>15206</v>
      </c>
      <c r="C5975" s="79">
        <v>10</v>
      </c>
      <c r="D5975" s="79">
        <v>0</v>
      </c>
      <c r="E5975" s="88"/>
    </row>
    <row r="5976" spans="1:5" x14ac:dyDescent="0.2">
      <c r="A5976" s="79" t="s">
        <v>13035</v>
      </c>
      <c r="B5976" s="79" t="s">
        <v>15207</v>
      </c>
      <c r="C5976" s="79">
        <v>10</v>
      </c>
      <c r="D5976" s="79">
        <v>0</v>
      </c>
      <c r="E5976" s="88"/>
    </row>
    <row r="5977" spans="1:5" x14ac:dyDescent="0.2">
      <c r="A5977" s="79" t="s">
        <v>13036</v>
      </c>
      <c r="B5977" s="79" t="s">
        <v>15208</v>
      </c>
      <c r="C5977" s="79">
        <v>5</v>
      </c>
      <c r="D5977" s="79">
        <v>0</v>
      </c>
      <c r="E5977" s="88"/>
    </row>
    <row r="5978" spans="1:5" x14ac:dyDescent="0.2">
      <c r="A5978" s="79" t="s">
        <v>13037</v>
      </c>
      <c r="B5978" s="79" t="s">
        <v>15209</v>
      </c>
      <c r="C5978" s="79">
        <v>1</v>
      </c>
      <c r="D5978" s="79">
        <v>0</v>
      </c>
      <c r="E5978" s="88"/>
    </row>
    <row r="5979" spans="1:5" x14ac:dyDescent="0.2">
      <c r="A5979" s="79" t="s">
        <v>13038</v>
      </c>
      <c r="B5979" s="79" t="s">
        <v>15210</v>
      </c>
      <c r="C5979" s="79">
        <v>1</v>
      </c>
      <c r="D5979" s="79">
        <v>0</v>
      </c>
      <c r="E5979" s="88"/>
    </row>
    <row r="5980" spans="1:5" x14ac:dyDescent="0.2">
      <c r="A5980" s="79" t="s">
        <v>13039</v>
      </c>
      <c r="B5980" s="79" t="s">
        <v>15211</v>
      </c>
      <c r="C5980" s="79">
        <v>1</v>
      </c>
      <c r="D5980" s="79">
        <v>0</v>
      </c>
      <c r="E5980" s="88"/>
    </row>
    <row r="5981" spans="1:5" x14ac:dyDescent="0.2">
      <c r="A5981" s="79" t="s">
        <v>13040</v>
      </c>
      <c r="B5981" s="79" t="s">
        <v>15297</v>
      </c>
      <c r="C5981" s="79">
        <v>1</v>
      </c>
      <c r="D5981" s="79">
        <v>0</v>
      </c>
      <c r="E5981" s="88"/>
    </row>
    <row r="5982" spans="1:5" x14ac:dyDescent="0.2">
      <c r="A5982" s="79" t="s">
        <v>13041</v>
      </c>
      <c r="B5982" s="79" t="s">
        <v>15298</v>
      </c>
      <c r="C5982" s="79">
        <v>1</v>
      </c>
      <c r="D5982" s="79">
        <v>0</v>
      </c>
      <c r="E5982" s="88"/>
    </row>
    <row r="5983" spans="1:5" x14ac:dyDescent="0.2">
      <c r="A5983" s="79" t="s">
        <v>13042</v>
      </c>
      <c r="B5983" s="79" t="s">
        <v>15299</v>
      </c>
      <c r="C5983" s="79">
        <v>6</v>
      </c>
      <c r="D5983" s="79">
        <v>0</v>
      </c>
      <c r="E5983" s="88"/>
    </row>
    <row r="5984" spans="1:5" x14ac:dyDescent="0.2">
      <c r="A5984" s="79" t="s">
        <v>13043</v>
      </c>
      <c r="B5984" s="79" t="s">
        <v>16095</v>
      </c>
      <c r="C5984" s="79">
        <v>1</v>
      </c>
      <c r="D5984" s="79">
        <v>0</v>
      </c>
      <c r="E5984" s="88"/>
    </row>
    <row r="5985" spans="1:5" x14ac:dyDescent="0.2">
      <c r="A5985" s="79" t="s">
        <v>13044</v>
      </c>
      <c r="B5985" s="79" t="s">
        <v>15300</v>
      </c>
      <c r="C5985" s="79">
        <v>2</v>
      </c>
      <c r="D5985" s="79">
        <v>0</v>
      </c>
      <c r="E5985" s="88"/>
    </row>
    <row r="5986" spans="1:5" x14ac:dyDescent="0.2">
      <c r="A5986" s="79" t="s">
        <v>13045</v>
      </c>
      <c r="B5986" s="79" t="s">
        <v>15301</v>
      </c>
      <c r="C5986" s="79">
        <v>1</v>
      </c>
      <c r="D5986" s="79">
        <v>0</v>
      </c>
      <c r="E5986" s="88"/>
    </row>
    <row r="5987" spans="1:5" x14ac:dyDescent="0.2">
      <c r="A5987" s="79" t="s">
        <v>13046</v>
      </c>
      <c r="B5987" s="79" t="s">
        <v>15302</v>
      </c>
      <c r="C5987" s="79">
        <v>2</v>
      </c>
      <c r="D5987" s="79">
        <v>0</v>
      </c>
      <c r="E5987" s="88"/>
    </row>
    <row r="5988" spans="1:5" x14ac:dyDescent="0.2">
      <c r="A5988" s="79" t="s">
        <v>13047</v>
      </c>
      <c r="B5988" s="79" t="s">
        <v>15303</v>
      </c>
      <c r="C5988" s="79">
        <v>0</v>
      </c>
      <c r="D5988" s="79">
        <v>0</v>
      </c>
      <c r="E5988" s="88"/>
    </row>
    <row r="5989" spans="1:5" x14ac:dyDescent="0.2">
      <c r="A5989" s="79" t="s">
        <v>13048</v>
      </c>
      <c r="B5989" s="79" t="s">
        <v>15304</v>
      </c>
      <c r="C5989" s="79">
        <v>27</v>
      </c>
      <c r="D5989" s="79">
        <v>0</v>
      </c>
      <c r="E5989" s="88"/>
    </row>
    <row r="5990" spans="1:5" x14ac:dyDescent="0.2">
      <c r="A5990" s="79" t="s">
        <v>13049</v>
      </c>
      <c r="B5990" s="79" t="s">
        <v>15305</v>
      </c>
      <c r="C5990" s="79">
        <v>6</v>
      </c>
      <c r="D5990" s="79">
        <v>0</v>
      </c>
      <c r="E5990" s="88"/>
    </row>
    <row r="5991" spans="1:5" x14ac:dyDescent="0.2">
      <c r="A5991" s="79" t="s">
        <v>13050</v>
      </c>
      <c r="B5991" s="79" t="s">
        <v>15306</v>
      </c>
      <c r="C5991" s="79">
        <v>1</v>
      </c>
      <c r="D5991" s="79">
        <v>0</v>
      </c>
      <c r="E5991" s="88"/>
    </row>
    <row r="5992" spans="1:5" x14ac:dyDescent="0.2">
      <c r="A5992" s="79" t="s">
        <v>13051</v>
      </c>
      <c r="B5992" s="79" t="s">
        <v>15307</v>
      </c>
      <c r="C5992" s="79">
        <v>1</v>
      </c>
      <c r="D5992" s="79">
        <v>0</v>
      </c>
      <c r="E5992" s="88"/>
    </row>
    <row r="5993" spans="1:5" x14ac:dyDescent="0.2">
      <c r="A5993" s="79" t="s">
        <v>13052</v>
      </c>
      <c r="B5993" s="79" t="s">
        <v>15308</v>
      </c>
      <c r="C5993" s="79">
        <v>2</v>
      </c>
      <c r="D5993" s="79">
        <v>0</v>
      </c>
      <c r="E5993" s="88"/>
    </row>
    <row r="5994" spans="1:5" x14ac:dyDescent="0.2">
      <c r="A5994" s="79" t="s">
        <v>13053</v>
      </c>
      <c r="B5994" s="79" t="s">
        <v>15309</v>
      </c>
      <c r="C5994" s="79">
        <v>1</v>
      </c>
      <c r="D5994" s="79">
        <v>0</v>
      </c>
      <c r="E5994" s="88"/>
    </row>
    <row r="5995" spans="1:5" x14ac:dyDescent="0.2">
      <c r="A5995" s="79" t="s">
        <v>13054</v>
      </c>
      <c r="B5995" s="79" t="s">
        <v>15310</v>
      </c>
      <c r="C5995" s="79">
        <v>1</v>
      </c>
      <c r="D5995" s="79">
        <v>0</v>
      </c>
      <c r="E5995" s="88"/>
    </row>
    <row r="5996" spans="1:5" x14ac:dyDescent="0.2">
      <c r="A5996" s="79" t="s">
        <v>13055</v>
      </c>
      <c r="B5996" s="79" t="s">
        <v>15311</v>
      </c>
      <c r="C5996" s="79">
        <v>3</v>
      </c>
      <c r="D5996" s="79">
        <v>0</v>
      </c>
      <c r="E5996" s="88"/>
    </row>
    <row r="5997" spans="1:5" x14ac:dyDescent="0.2">
      <c r="A5997" s="79" t="s">
        <v>13056</v>
      </c>
      <c r="B5997" s="79" t="s">
        <v>15312</v>
      </c>
      <c r="C5997" s="79">
        <v>1</v>
      </c>
      <c r="D5997" s="79">
        <v>0</v>
      </c>
      <c r="E5997" s="88"/>
    </row>
    <row r="5998" spans="1:5" x14ac:dyDescent="0.2">
      <c r="A5998" s="79" t="s">
        <v>13057</v>
      </c>
      <c r="B5998" s="79" t="s">
        <v>15309</v>
      </c>
      <c r="C5998" s="79">
        <v>1</v>
      </c>
      <c r="D5998" s="79">
        <v>0</v>
      </c>
      <c r="E5998" s="88"/>
    </row>
    <row r="5999" spans="1:5" x14ac:dyDescent="0.2">
      <c r="A5999" s="79" t="s">
        <v>13058</v>
      </c>
      <c r="B5999" s="79" t="s">
        <v>15313</v>
      </c>
      <c r="C5999" s="79">
        <v>1</v>
      </c>
      <c r="D5999" s="79">
        <v>0</v>
      </c>
      <c r="E5999" s="88"/>
    </row>
    <row r="6000" spans="1:5" x14ac:dyDescent="0.2">
      <c r="A6000" s="79" t="s">
        <v>13059</v>
      </c>
      <c r="B6000" s="79" t="s">
        <v>15314</v>
      </c>
      <c r="C6000" s="79">
        <v>2</v>
      </c>
      <c r="D6000" s="79">
        <v>0</v>
      </c>
      <c r="E6000" s="88"/>
    </row>
    <row r="6001" spans="1:5" x14ac:dyDescent="0.2">
      <c r="A6001" s="79" t="s">
        <v>13060</v>
      </c>
      <c r="B6001" s="79" t="s">
        <v>15315</v>
      </c>
      <c r="C6001" s="79">
        <v>4</v>
      </c>
      <c r="D6001" s="79">
        <v>0</v>
      </c>
      <c r="E6001" s="88"/>
    </row>
    <row r="6002" spans="1:5" x14ac:dyDescent="0.2">
      <c r="A6002" s="79" t="s">
        <v>13061</v>
      </c>
      <c r="B6002" s="79" t="s">
        <v>15316</v>
      </c>
      <c r="C6002" s="79">
        <v>6</v>
      </c>
      <c r="D6002" s="79">
        <v>0</v>
      </c>
      <c r="E6002" s="88"/>
    </row>
    <row r="6003" spans="1:5" x14ac:dyDescent="0.2">
      <c r="A6003" s="79" t="s">
        <v>13062</v>
      </c>
      <c r="B6003" s="79" t="s">
        <v>15317</v>
      </c>
      <c r="C6003" s="79">
        <v>1</v>
      </c>
      <c r="D6003" s="79">
        <v>0</v>
      </c>
      <c r="E6003" s="88"/>
    </row>
    <row r="6004" spans="1:5" x14ac:dyDescent="0.2">
      <c r="A6004" s="79" t="s">
        <v>13063</v>
      </c>
      <c r="B6004" s="79" t="s">
        <v>15318</v>
      </c>
      <c r="C6004" s="79">
        <v>1</v>
      </c>
      <c r="D6004" s="79">
        <v>0</v>
      </c>
      <c r="E6004" s="88"/>
    </row>
    <row r="6005" spans="1:5" x14ac:dyDescent="0.2">
      <c r="A6005" s="79" t="s">
        <v>13064</v>
      </c>
      <c r="B6005" s="79" t="s">
        <v>15319</v>
      </c>
      <c r="C6005" s="79">
        <v>1</v>
      </c>
      <c r="D6005" s="79">
        <v>0</v>
      </c>
      <c r="E6005" s="88"/>
    </row>
    <row r="6006" spans="1:5" x14ac:dyDescent="0.2">
      <c r="A6006" s="79" t="s">
        <v>13065</v>
      </c>
      <c r="B6006" s="79" t="s">
        <v>15320</v>
      </c>
      <c r="C6006" s="79">
        <v>1</v>
      </c>
      <c r="D6006" s="79">
        <v>0</v>
      </c>
      <c r="E6006" s="88"/>
    </row>
    <row r="6007" spans="1:5" x14ac:dyDescent="0.2">
      <c r="A6007" s="79" t="s">
        <v>13066</v>
      </c>
      <c r="B6007" s="79" t="s">
        <v>15318</v>
      </c>
      <c r="C6007" s="79">
        <v>1</v>
      </c>
      <c r="D6007" s="79">
        <v>0</v>
      </c>
      <c r="E6007" s="88"/>
    </row>
    <row r="6008" spans="1:5" x14ac:dyDescent="0.2">
      <c r="A6008" s="79" t="s">
        <v>13067</v>
      </c>
      <c r="B6008" s="79" t="s">
        <v>15321</v>
      </c>
      <c r="C6008" s="79">
        <v>1</v>
      </c>
      <c r="D6008" s="79">
        <v>0</v>
      </c>
      <c r="E6008" s="88"/>
    </row>
    <row r="6009" spans="1:5" x14ac:dyDescent="0.2">
      <c r="A6009" s="79" t="s">
        <v>13068</v>
      </c>
      <c r="B6009" s="79" t="s">
        <v>15322</v>
      </c>
      <c r="C6009" s="79">
        <v>3</v>
      </c>
      <c r="D6009" s="79">
        <v>0</v>
      </c>
      <c r="E6009" s="88"/>
    </row>
    <row r="6010" spans="1:5" x14ac:dyDescent="0.2">
      <c r="A6010" s="79" t="s">
        <v>13069</v>
      </c>
      <c r="B6010" s="79" t="s">
        <v>15321</v>
      </c>
      <c r="C6010" s="79">
        <v>4</v>
      </c>
      <c r="D6010" s="79">
        <v>0</v>
      </c>
      <c r="E6010" s="88"/>
    </row>
    <row r="6011" spans="1:5" x14ac:dyDescent="0.2">
      <c r="A6011" s="79" t="s">
        <v>13070</v>
      </c>
      <c r="B6011" s="79" t="s">
        <v>15323</v>
      </c>
      <c r="C6011" s="79">
        <v>2</v>
      </c>
      <c r="D6011" s="79">
        <v>0</v>
      </c>
      <c r="E6011" s="88"/>
    </row>
    <row r="6012" spans="1:5" x14ac:dyDescent="0.2">
      <c r="A6012" s="79" t="s">
        <v>13071</v>
      </c>
      <c r="B6012" s="79" t="s">
        <v>15324</v>
      </c>
      <c r="C6012" s="79">
        <v>10</v>
      </c>
      <c r="D6012" s="79">
        <v>0</v>
      </c>
      <c r="E6012" s="88"/>
    </row>
    <row r="6013" spans="1:5" x14ac:dyDescent="0.2">
      <c r="A6013" s="79" t="s">
        <v>13072</v>
      </c>
      <c r="B6013" s="79" t="s">
        <v>15321</v>
      </c>
      <c r="C6013" s="79">
        <v>1</v>
      </c>
      <c r="D6013" s="79">
        <v>0</v>
      </c>
      <c r="E6013" s="88"/>
    </row>
    <row r="6014" spans="1:5" x14ac:dyDescent="0.2">
      <c r="A6014" s="79" t="s">
        <v>13073</v>
      </c>
      <c r="B6014" s="79" t="s">
        <v>15325</v>
      </c>
      <c r="C6014" s="79">
        <v>34</v>
      </c>
      <c r="D6014" s="79">
        <v>0</v>
      </c>
      <c r="E6014" s="88"/>
    </row>
    <row r="6015" spans="1:5" x14ac:dyDescent="0.2">
      <c r="A6015" s="79" t="s">
        <v>13074</v>
      </c>
      <c r="B6015" s="79" t="s">
        <v>15326</v>
      </c>
      <c r="C6015" s="79">
        <v>2</v>
      </c>
      <c r="D6015" s="79">
        <v>0</v>
      </c>
      <c r="E6015" s="88"/>
    </row>
    <row r="6016" spans="1:5" x14ac:dyDescent="0.2">
      <c r="A6016" s="79" t="s">
        <v>13075</v>
      </c>
      <c r="B6016" s="79" t="s">
        <v>15327</v>
      </c>
      <c r="C6016" s="79">
        <v>10</v>
      </c>
      <c r="D6016" s="79">
        <v>0</v>
      </c>
      <c r="E6016" s="88"/>
    </row>
    <row r="6017" spans="1:5" x14ac:dyDescent="0.2">
      <c r="A6017" s="79" t="s">
        <v>13076</v>
      </c>
      <c r="B6017" s="79" t="s">
        <v>15328</v>
      </c>
      <c r="C6017" s="79">
        <v>3</v>
      </c>
      <c r="D6017" s="79">
        <v>0</v>
      </c>
      <c r="E6017" s="88"/>
    </row>
    <row r="6018" spans="1:5" x14ac:dyDescent="0.2">
      <c r="A6018" s="79" t="s">
        <v>13077</v>
      </c>
      <c r="B6018" s="79" t="s">
        <v>15329</v>
      </c>
      <c r="C6018" s="79">
        <v>1</v>
      </c>
      <c r="D6018" s="79">
        <v>0</v>
      </c>
      <c r="E6018" s="88"/>
    </row>
    <row r="6019" spans="1:5" x14ac:dyDescent="0.2">
      <c r="A6019" s="79" t="s">
        <v>13078</v>
      </c>
      <c r="B6019" s="79" t="s">
        <v>15330</v>
      </c>
      <c r="C6019" s="79">
        <v>1</v>
      </c>
      <c r="D6019" s="79">
        <v>0</v>
      </c>
      <c r="E6019" s="88"/>
    </row>
    <row r="6020" spans="1:5" x14ac:dyDescent="0.2">
      <c r="A6020" s="79" t="s">
        <v>13079</v>
      </c>
      <c r="B6020" s="79" t="s">
        <v>15331</v>
      </c>
      <c r="C6020" s="79">
        <v>11</v>
      </c>
      <c r="D6020" s="79">
        <v>0</v>
      </c>
      <c r="E6020" s="88"/>
    </row>
    <row r="6021" spans="1:5" x14ac:dyDescent="0.2">
      <c r="A6021" s="79" t="s">
        <v>13080</v>
      </c>
      <c r="B6021" s="79" t="s">
        <v>15520</v>
      </c>
      <c r="C6021" s="79">
        <v>47</v>
      </c>
      <c r="D6021" s="79">
        <v>0</v>
      </c>
      <c r="E6021" s="88"/>
    </row>
    <row r="6022" spans="1:5" x14ac:dyDescent="0.2">
      <c r="A6022" s="79" t="s">
        <v>13081</v>
      </c>
      <c r="B6022" s="79" t="s">
        <v>15331</v>
      </c>
      <c r="C6022" s="79">
        <v>1</v>
      </c>
      <c r="D6022" s="79">
        <v>0</v>
      </c>
      <c r="E6022" s="88"/>
    </row>
    <row r="6023" spans="1:5" x14ac:dyDescent="0.2">
      <c r="A6023" s="79" t="s">
        <v>13082</v>
      </c>
      <c r="B6023" s="79" t="s">
        <v>15331</v>
      </c>
      <c r="C6023" s="79">
        <v>1</v>
      </c>
      <c r="D6023" s="79">
        <v>0</v>
      </c>
      <c r="E6023" s="88"/>
    </row>
    <row r="6024" spans="1:5" x14ac:dyDescent="0.2">
      <c r="A6024" s="79" t="s">
        <v>13083</v>
      </c>
      <c r="B6024" s="79" t="s">
        <v>15331</v>
      </c>
      <c r="C6024" s="79">
        <v>1</v>
      </c>
      <c r="D6024" s="79">
        <v>0</v>
      </c>
      <c r="E6024" s="88"/>
    </row>
    <row r="6025" spans="1:5" x14ac:dyDescent="0.2">
      <c r="A6025" s="79" t="s">
        <v>13084</v>
      </c>
      <c r="B6025" s="79" t="s">
        <v>15331</v>
      </c>
      <c r="C6025" s="79">
        <v>1</v>
      </c>
      <c r="D6025" s="79">
        <v>0</v>
      </c>
      <c r="E6025" s="88"/>
    </row>
    <row r="6026" spans="1:5" x14ac:dyDescent="0.2">
      <c r="A6026" s="79" t="s">
        <v>13085</v>
      </c>
      <c r="B6026" s="79" t="s">
        <v>15331</v>
      </c>
      <c r="C6026" s="79">
        <v>1</v>
      </c>
      <c r="D6026" s="79">
        <v>0</v>
      </c>
      <c r="E6026" s="88"/>
    </row>
    <row r="6027" spans="1:5" x14ac:dyDescent="0.2">
      <c r="A6027" s="79" t="s">
        <v>13086</v>
      </c>
      <c r="B6027" s="79" t="s">
        <v>15331</v>
      </c>
      <c r="C6027" s="79">
        <v>1</v>
      </c>
      <c r="D6027" s="79">
        <v>0</v>
      </c>
      <c r="E6027" s="88"/>
    </row>
    <row r="6028" spans="1:5" x14ac:dyDescent="0.2">
      <c r="A6028" s="79" t="s">
        <v>13087</v>
      </c>
      <c r="B6028" s="79" t="s">
        <v>15331</v>
      </c>
      <c r="C6028" s="79">
        <v>1</v>
      </c>
      <c r="D6028" s="79">
        <v>0</v>
      </c>
      <c r="E6028" s="88"/>
    </row>
    <row r="6029" spans="1:5" x14ac:dyDescent="0.2">
      <c r="A6029" s="79" t="s">
        <v>13088</v>
      </c>
      <c r="B6029" s="79" t="s">
        <v>15332</v>
      </c>
      <c r="C6029" s="79">
        <v>1</v>
      </c>
      <c r="D6029" s="79">
        <v>0</v>
      </c>
      <c r="E6029" s="88"/>
    </row>
    <row r="6030" spans="1:5" x14ac:dyDescent="0.2">
      <c r="A6030" s="79" t="s">
        <v>13089</v>
      </c>
      <c r="B6030" s="79" t="s">
        <v>15333</v>
      </c>
      <c r="C6030" s="79">
        <v>4</v>
      </c>
      <c r="D6030" s="79">
        <v>0</v>
      </c>
      <c r="E6030" s="88"/>
    </row>
    <row r="6031" spans="1:5" x14ac:dyDescent="0.2">
      <c r="A6031" s="79" t="s">
        <v>13090</v>
      </c>
      <c r="B6031" s="79" t="s">
        <v>15334</v>
      </c>
      <c r="C6031" s="79">
        <v>8</v>
      </c>
      <c r="D6031" s="79">
        <v>0</v>
      </c>
      <c r="E6031" s="88"/>
    </row>
    <row r="6032" spans="1:5" x14ac:dyDescent="0.2">
      <c r="A6032" s="79" t="s">
        <v>13091</v>
      </c>
      <c r="B6032" s="79" t="s">
        <v>16096</v>
      </c>
      <c r="C6032" s="79">
        <v>2</v>
      </c>
      <c r="D6032" s="79">
        <v>0</v>
      </c>
      <c r="E6032" s="88"/>
    </row>
    <row r="6033" spans="1:5" x14ac:dyDescent="0.2">
      <c r="A6033" s="79" t="s">
        <v>13092</v>
      </c>
      <c r="B6033" s="79" t="s">
        <v>15335</v>
      </c>
      <c r="C6033" s="79">
        <v>8</v>
      </c>
      <c r="D6033" s="79">
        <v>0</v>
      </c>
      <c r="E6033" s="88"/>
    </row>
    <row r="6034" spans="1:5" x14ac:dyDescent="0.2">
      <c r="A6034" s="79" t="s">
        <v>13093</v>
      </c>
      <c r="B6034" s="79" t="s">
        <v>15338</v>
      </c>
      <c r="C6034" s="79">
        <v>3</v>
      </c>
      <c r="D6034" s="79">
        <v>0</v>
      </c>
      <c r="E6034" s="88"/>
    </row>
    <row r="6035" spans="1:5" x14ac:dyDescent="0.2">
      <c r="A6035" s="79" t="s">
        <v>13094</v>
      </c>
      <c r="B6035" s="79" t="s">
        <v>15339</v>
      </c>
      <c r="C6035" s="79">
        <v>2</v>
      </c>
      <c r="D6035" s="79">
        <v>0</v>
      </c>
      <c r="E6035" s="88"/>
    </row>
    <row r="6036" spans="1:5" x14ac:dyDescent="0.2">
      <c r="A6036" s="79" t="s">
        <v>13095</v>
      </c>
      <c r="B6036" s="79" t="s">
        <v>15340</v>
      </c>
      <c r="C6036" s="79">
        <v>3</v>
      </c>
      <c r="D6036" s="79">
        <v>0</v>
      </c>
      <c r="E6036" s="88"/>
    </row>
    <row r="6037" spans="1:5" x14ac:dyDescent="0.2">
      <c r="A6037" s="79" t="s">
        <v>13096</v>
      </c>
      <c r="B6037" s="79" t="s">
        <v>15341</v>
      </c>
      <c r="C6037" s="79">
        <v>1</v>
      </c>
      <c r="D6037" s="79">
        <v>0</v>
      </c>
      <c r="E6037" s="88"/>
    </row>
    <row r="6038" spans="1:5" x14ac:dyDescent="0.2">
      <c r="A6038" s="79" t="s">
        <v>13097</v>
      </c>
      <c r="B6038" s="79" t="s">
        <v>15342</v>
      </c>
      <c r="C6038" s="79">
        <v>1</v>
      </c>
      <c r="D6038" s="79">
        <v>0</v>
      </c>
      <c r="E6038" s="88"/>
    </row>
    <row r="6039" spans="1:5" x14ac:dyDescent="0.2">
      <c r="A6039" s="79" t="s">
        <v>13098</v>
      </c>
      <c r="B6039" s="79" t="s">
        <v>15343</v>
      </c>
      <c r="C6039" s="79">
        <v>1</v>
      </c>
      <c r="D6039" s="79">
        <v>0</v>
      </c>
      <c r="E6039" s="88"/>
    </row>
    <row r="6040" spans="1:5" x14ac:dyDescent="0.2">
      <c r="A6040" s="79" t="s">
        <v>13099</v>
      </c>
      <c r="B6040" s="79" t="s">
        <v>15343</v>
      </c>
      <c r="C6040" s="79">
        <v>1</v>
      </c>
      <c r="D6040" s="79">
        <v>0</v>
      </c>
      <c r="E6040" s="88"/>
    </row>
    <row r="6041" spans="1:5" x14ac:dyDescent="0.2">
      <c r="A6041" s="79" t="s">
        <v>13100</v>
      </c>
      <c r="B6041" s="79" t="s">
        <v>15344</v>
      </c>
      <c r="C6041" s="79">
        <v>1</v>
      </c>
      <c r="D6041" s="79">
        <v>0</v>
      </c>
      <c r="E6041" s="88"/>
    </row>
    <row r="6042" spans="1:5" x14ac:dyDescent="0.2">
      <c r="A6042" s="79" t="s">
        <v>13101</v>
      </c>
      <c r="B6042" s="79" t="s">
        <v>15345</v>
      </c>
      <c r="C6042" s="79">
        <v>2</v>
      </c>
      <c r="D6042" s="79">
        <v>0</v>
      </c>
      <c r="E6042" s="88"/>
    </row>
    <row r="6043" spans="1:5" x14ac:dyDescent="0.2">
      <c r="A6043" s="79" t="s">
        <v>13102</v>
      </c>
      <c r="B6043" s="79" t="s">
        <v>15346</v>
      </c>
      <c r="C6043" s="79">
        <v>3</v>
      </c>
      <c r="D6043" s="79">
        <v>0</v>
      </c>
      <c r="E6043" s="88"/>
    </row>
    <row r="6044" spans="1:5" x14ac:dyDescent="0.2">
      <c r="A6044" s="79" t="s">
        <v>13103</v>
      </c>
      <c r="B6044" s="79" t="s">
        <v>15347</v>
      </c>
      <c r="C6044" s="79">
        <v>5</v>
      </c>
      <c r="D6044" s="79">
        <v>0</v>
      </c>
      <c r="E6044" s="88"/>
    </row>
    <row r="6045" spans="1:5" x14ac:dyDescent="0.2">
      <c r="A6045" s="79" t="s">
        <v>13104</v>
      </c>
      <c r="B6045" s="79" t="s">
        <v>15348</v>
      </c>
      <c r="C6045" s="79">
        <v>1</v>
      </c>
      <c r="D6045" s="79">
        <v>0</v>
      </c>
      <c r="E6045" s="88"/>
    </row>
    <row r="6046" spans="1:5" x14ac:dyDescent="0.2">
      <c r="A6046" s="79" t="s">
        <v>13105</v>
      </c>
      <c r="B6046" s="79" t="s">
        <v>15349</v>
      </c>
      <c r="C6046" s="79">
        <v>1</v>
      </c>
      <c r="D6046" s="79">
        <v>0</v>
      </c>
      <c r="E6046" s="88"/>
    </row>
    <row r="6047" spans="1:5" x14ac:dyDescent="0.2">
      <c r="A6047" s="79" t="s">
        <v>13106</v>
      </c>
      <c r="B6047" s="79" t="s">
        <v>15350</v>
      </c>
      <c r="C6047" s="79">
        <v>1</v>
      </c>
      <c r="D6047" s="79">
        <v>0</v>
      </c>
      <c r="E6047" s="88"/>
    </row>
    <row r="6048" spans="1:5" x14ac:dyDescent="0.2">
      <c r="A6048" s="79" t="s">
        <v>13107</v>
      </c>
      <c r="B6048" s="79" t="s">
        <v>15351</v>
      </c>
      <c r="C6048" s="79">
        <v>1</v>
      </c>
      <c r="D6048" s="79">
        <v>0</v>
      </c>
      <c r="E6048" s="88"/>
    </row>
    <row r="6049" spans="1:5" x14ac:dyDescent="0.2">
      <c r="A6049" s="79" t="s">
        <v>13108</v>
      </c>
      <c r="B6049" s="79" t="s">
        <v>15352</v>
      </c>
      <c r="C6049" s="79">
        <v>3</v>
      </c>
      <c r="D6049" s="79">
        <v>0</v>
      </c>
      <c r="E6049" s="88"/>
    </row>
    <row r="6050" spans="1:5" x14ac:dyDescent="0.2">
      <c r="A6050" s="79" t="s">
        <v>13109</v>
      </c>
      <c r="B6050" s="79" t="s">
        <v>15353</v>
      </c>
      <c r="C6050" s="79">
        <v>1</v>
      </c>
      <c r="D6050" s="79">
        <v>0</v>
      </c>
      <c r="E6050" s="88"/>
    </row>
    <row r="6051" spans="1:5" x14ac:dyDescent="0.2">
      <c r="A6051" s="79" t="s">
        <v>13110</v>
      </c>
      <c r="B6051" s="79" t="s">
        <v>15354</v>
      </c>
      <c r="C6051" s="79">
        <v>1</v>
      </c>
      <c r="D6051" s="79">
        <v>0</v>
      </c>
      <c r="E6051" s="88"/>
    </row>
    <row r="6052" spans="1:5" x14ac:dyDescent="0.2">
      <c r="A6052" s="79" t="s">
        <v>13111</v>
      </c>
      <c r="B6052" s="79" t="s">
        <v>15355</v>
      </c>
      <c r="C6052" s="79">
        <v>2</v>
      </c>
      <c r="D6052" s="79">
        <v>0</v>
      </c>
      <c r="E6052" s="88"/>
    </row>
    <row r="6053" spans="1:5" x14ac:dyDescent="0.2">
      <c r="A6053" s="79" t="s">
        <v>13112</v>
      </c>
      <c r="B6053" s="79" t="s">
        <v>15356</v>
      </c>
      <c r="C6053" s="79">
        <v>2</v>
      </c>
      <c r="D6053" s="79">
        <v>0</v>
      </c>
      <c r="E6053" s="88"/>
    </row>
    <row r="6054" spans="1:5" x14ac:dyDescent="0.2">
      <c r="A6054" s="79" t="s">
        <v>13113</v>
      </c>
      <c r="B6054" s="79" t="s">
        <v>15357</v>
      </c>
      <c r="C6054" s="79">
        <v>1</v>
      </c>
      <c r="D6054" s="79">
        <v>0</v>
      </c>
      <c r="E6054" s="88"/>
    </row>
    <row r="6055" spans="1:5" x14ac:dyDescent="0.2">
      <c r="A6055" s="79" t="s">
        <v>13114</v>
      </c>
      <c r="B6055" s="79" t="s">
        <v>15358</v>
      </c>
      <c r="C6055" s="79">
        <v>1</v>
      </c>
      <c r="D6055" s="79">
        <v>0</v>
      </c>
      <c r="E6055" s="88"/>
    </row>
    <row r="6056" spans="1:5" x14ac:dyDescent="0.2">
      <c r="A6056" s="79" t="s">
        <v>13115</v>
      </c>
      <c r="B6056" s="79" t="s">
        <v>15359</v>
      </c>
      <c r="C6056" s="79">
        <v>1</v>
      </c>
      <c r="D6056" s="79">
        <v>0</v>
      </c>
      <c r="E6056" s="88"/>
    </row>
    <row r="6057" spans="1:5" x14ac:dyDescent="0.2">
      <c r="A6057" s="79" t="s">
        <v>13116</v>
      </c>
      <c r="B6057" s="79" t="s">
        <v>15360</v>
      </c>
      <c r="C6057" s="79">
        <v>3</v>
      </c>
      <c r="D6057" s="79">
        <v>0</v>
      </c>
      <c r="E6057" s="88"/>
    </row>
    <row r="6058" spans="1:5" x14ac:dyDescent="0.2">
      <c r="A6058" s="79" t="s">
        <v>13117</v>
      </c>
      <c r="B6058" s="79" t="s">
        <v>15361</v>
      </c>
      <c r="C6058" s="79">
        <v>2</v>
      </c>
      <c r="D6058" s="79">
        <v>0</v>
      </c>
      <c r="E6058" s="88"/>
    </row>
    <row r="6059" spans="1:5" x14ac:dyDescent="0.2">
      <c r="A6059" s="79" t="s">
        <v>13118</v>
      </c>
      <c r="B6059" s="79" t="s">
        <v>15362</v>
      </c>
      <c r="C6059" s="79">
        <v>2</v>
      </c>
      <c r="D6059" s="79">
        <v>0</v>
      </c>
      <c r="E6059" s="88"/>
    </row>
    <row r="6060" spans="1:5" x14ac:dyDescent="0.2">
      <c r="A6060" s="79" t="s">
        <v>13119</v>
      </c>
      <c r="B6060" s="79" t="s">
        <v>15363</v>
      </c>
      <c r="C6060" s="79">
        <v>7</v>
      </c>
      <c r="D6060" s="79">
        <v>0</v>
      </c>
      <c r="E6060" s="88"/>
    </row>
    <row r="6061" spans="1:5" x14ac:dyDescent="0.2">
      <c r="A6061" s="79" t="s">
        <v>13120</v>
      </c>
      <c r="B6061" s="79" t="s">
        <v>15364</v>
      </c>
      <c r="C6061" s="79">
        <v>1</v>
      </c>
      <c r="D6061" s="79">
        <v>0</v>
      </c>
      <c r="E6061" s="88"/>
    </row>
    <row r="6062" spans="1:5" x14ac:dyDescent="0.2">
      <c r="A6062" s="79" t="s">
        <v>13121</v>
      </c>
      <c r="B6062" s="79" t="s">
        <v>15365</v>
      </c>
      <c r="C6062" s="79">
        <v>3</v>
      </c>
      <c r="D6062" s="79">
        <v>0</v>
      </c>
      <c r="E6062" s="88"/>
    </row>
    <row r="6063" spans="1:5" x14ac:dyDescent="0.2">
      <c r="A6063" s="79" t="s">
        <v>13122</v>
      </c>
      <c r="B6063" s="79" t="s">
        <v>15366</v>
      </c>
      <c r="C6063" s="79">
        <v>1</v>
      </c>
      <c r="D6063" s="79">
        <v>0</v>
      </c>
      <c r="E6063" s="88"/>
    </row>
    <row r="6064" spans="1:5" x14ac:dyDescent="0.2">
      <c r="A6064" s="79" t="s">
        <v>13123</v>
      </c>
      <c r="B6064" s="79" t="s">
        <v>15367</v>
      </c>
      <c r="C6064" s="79">
        <v>3</v>
      </c>
      <c r="D6064" s="79">
        <v>0</v>
      </c>
      <c r="E6064" s="88"/>
    </row>
    <row r="6065" spans="1:5" x14ac:dyDescent="0.2">
      <c r="A6065" s="79" t="s">
        <v>13124</v>
      </c>
      <c r="B6065" s="79" t="s">
        <v>15368</v>
      </c>
      <c r="C6065" s="79">
        <v>1</v>
      </c>
      <c r="D6065" s="79">
        <v>0</v>
      </c>
      <c r="E6065" s="88"/>
    </row>
    <row r="6066" spans="1:5" x14ac:dyDescent="0.2">
      <c r="A6066" s="79" t="s">
        <v>13125</v>
      </c>
      <c r="B6066" s="79" t="s">
        <v>15369</v>
      </c>
      <c r="C6066" s="79">
        <v>2</v>
      </c>
      <c r="D6066" s="79">
        <v>0</v>
      </c>
      <c r="E6066" s="88"/>
    </row>
    <row r="6067" spans="1:5" x14ac:dyDescent="0.2">
      <c r="A6067" s="79" t="s">
        <v>13126</v>
      </c>
      <c r="B6067" s="79" t="s">
        <v>15370</v>
      </c>
      <c r="C6067" s="79">
        <v>1</v>
      </c>
      <c r="D6067" s="79">
        <v>0</v>
      </c>
      <c r="E6067" s="88"/>
    </row>
    <row r="6068" spans="1:5" x14ac:dyDescent="0.2">
      <c r="A6068" s="79" t="s">
        <v>13127</v>
      </c>
      <c r="B6068" s="79" t="s">
        <v>15371</v>
      </c>
      <c r="C6068" s="79">
        <v>2</v>
      </c>
      <c r="D6068" s="79">
        <v>0</v>
      </c>
      <c r="E6068" s="88"/>
    </row>
    <row r="6069" spans="1:5" x14ac:dyDescent="0.2">
      <c r="A6069" s="79" t="s">
        <v>13128</v>
      </c>
      <c r="B6069" s="79" t="s">
        <v>15372</v>
      </c>
      <c r="C6069" s="79">
        <v>1</v>
      </c>
      <c r="D6069" s="79">
        <v>0</v>
      </c>
      <c r="E6069" s="88"/>
    </row>
    <row r="6070" spans="1:5" x14ac:dyDescent="0.2">
      <c r="A6070" s="79" t="s">
        <v>13129</v>
      </c>
      <c r="B6070" s="79" t="s">
        <v>15373</v>
      </c>
      <c r="C6070" s="79">
        <v>1</v>
      </c>
      <c r="D6070" s="79">
        <v>0</v>
      </c>
      <c r="E6070" s="88"/>
    </row>
    <row r="6071" spans="1:5" x14ac:dyDescent="0.2">
      <c r="A6071" s="79" t="s">
        <v>13130</v>
      </c>
      <c r="B6071" s="79" t="s">
        <v>15374</v>
      </c>
      <c r="C6071" s="79">
        <v>1</v>
      </c>
      <c r="D6071" s="79">
        <v>0</v>
      </c>
      <c r="E6071" s="88"/>
    </row>
    <row r="6072" spans="1:5" x14ac:dyDescent="0.2">
      <c r="A6072" s="79" t="s">
        <v>13131</v>
      </c>
      <c r="B6072" s="79" t="s">
        <v>15375</v>
      </c>
      <c r="C6072" s="79">
        <v>1</v>
      </c>
      <c r="D6072" s="79">
        <v>0</v>
      </c>
      <c r="E6072" s="88"/>
    </row>
    <row r="6073" spans="1:5" x14ac:dyDescent="0.2">
      <c r="A6073" s="79" t="s">
        <v>13132</v>
      </c>
      <c r="B6073" s="79" t="s">
        <v>15376</v>
      </c>
      <c r="C6073" s="79">
        <v>1</v>
      </c>
      <c r="D6073" s="79">
        <v>0</v>
      </c>
      <c r="E6073" s="88"/>
    </row>
    <row r="6074" spans="1:5" x14ac:dyDescent="0.2">
      <c r="A6074" s="79" t="s">
        <v>13133</v>
      </c>
      <c r="B6074" s="79" t="s">
        <v>15377</v>
      </c>
      <c r="C6074" s="79">
        <v>1</v>
      </c>
      <c r="D6074" s="79">
        <v>0</v>
      </c>
      <c r="E6074" s="88"/>
    </row>
    <row r="6075" spans="1:5" x14ac:dyDescent="0.2">
      <c r="A6075" s="79" t="s">
        <v>13134</v>
      </c>
      <c r="B6075" s="79" t="s">
        <v>15378</v>
      </c>
      <c r="C6075" s="79">
        <v>1</v>
      </c>
      <c r="D6075" s="79">
        <v>0</v>
      </c>
      <c r="E6075" s="88"/>
    </row>
    <row r="6076" spans="1:5" x14ac:dyDescent="0.2">
      <c r="A6076" s="79" t="s">
        <v>13135</v>
      </c>
      <c r="B6076" s="79" t="s">
        <v>15379</v>
      </c>
      <c r="C6076" s="79">
        <v>1</v>
      </c>
      <c r="D6076" s="79">
        <v>0</v>
      </c>
      <c r="E6076" s="88"/>
    </row>
    <row r="6077" spans="1:5" x14ac:dyDescent="0.2">
      <c r="A6077" s="79" t="s">
        <v>13136</v>
      </c>
      <c r="B6077" s="79" t="s">
        <v>15380</v>
      </c>
      <c r="C6077" s="79">
        <v>3</v>
      </c>
      <c r="D6077" s="79">
        <v>0</v>
      </c>
      <c r="E6077" s="88"/>
    </row>
    <row r="6078" spans="1:5" x14ac:dyDescent="0.2">
      <c r="A6078" s="79" t="s">
        <v>13137</v>
      </c>
      <c r="B6078" s="79" t="s">
        <v>15381</v>
      </c>
      <c r="C6078" s="79">
        <v>2</v>
      </c>
      <c r="D6078" s="79">
        <v>0</v>
      </c>
      <c r="E6078" s="88"/>
    </row>
    <row r="6079" spans="1:5" x14ac:dyDescent="0.2">
      <c r="A6079" s="79" t="s">
        <v>13138</v>
      </c>
      <c r="B6079" s="79" t="s">
        <v>15382</v>
      </c>
      <c r="C6079" s="79">
        <v>1</v>
      </c>
      <c r="D6079" s="79">
        <v>0</v>
      </c>
      <c r="E6079" s="88"/>
    </row>
    <row r="6080" spans="1:5" x14ac:dyDescent="0.2">
      <c r="A6080" s="79" t="s">
        <v>13139</v>
      </c>
      <c r="B6080" s="79" t="s">
        <v>15383</v>
      </c>
      <c r="C6080" s="79">
        <v>1</v>
      </c>
      <c r="D6080" s="79">
        <v>0</v>
      </c>
      <c r="E6080" s="88"/>
    </row>
    <row r="6081" spans="1:5" x14ac:dyDescent="0.2">
      <c r="A6081" s="79" t="s">
        <v>13140</v>
      </c>
      <c r="B6081" s="79" t="s">
        <v>15384</v>
      </c>
      <c r="C6081" s="79">
        <v>10</v>
      </c>
      <c r="D6081" s="79">
        <v>0</v>
      </c>
      <c r="E6081" s="88"/>
    </row>
    <row r="6082" spans="1:5" x14ac:dyDescent="0.2">
      <c r="A6082" s="79" t="s">
        <v>13141</v>
      </c>
      <c r="B6082" s="79" t="s">
        <v>15385</v>
      </c>
      <c r="C6082" s="79">
        <v>1</v>
      </c>
      <c r="D6082" s="79">
        <v>0</v>
      </c>
      <c r="E6082" s="88"/>
    </row>
    <row r="6083" spans="1:5" x14ac:dyDescent="0.2">
      <c r="A6083" s="79" t="s">
        <v>13142</v>
      </c>
      <c r="B6083" s="79" t="s">
        <v>15386</v>
      </c>
      <c r="C6083" s="79">
        <v>1</v>
      </c>
      <c r="D6083" s="79">
        <v>0</v>
      </c>
      <c r="E6083" s="88"/>
    </row>
    <row r="6084" spans="1:5" x14ac:dyDescent="0.2">
      <c r="A6084" s="79" t="s">
        <v>13143</v>
      </c>
      <c r="B6084" s="79" t="s">
        <v>15387</v>
      </c>
      <c r="C6084" s="79">
        <v>1</v>
      </c>
      <c r="D6084" s="79">
        <v>0</v>
      </c>
      <c r="E6084" s="88"/>
    </row>
    <row r="6085" spans="1:5" x14ac:dyDescent="0.2">
      <c r="A6085" s="79" t="s">
        <v>13144</v>
      </c>
      <c r="B6085" s="79" t="s">
        <v>15388</v>
      </c>
      <c r="C6085" s="79">
        <v>1</v>
      </c>
      <c r="D6085" s="79">
        <v>0</v>
      </c>
      <c r="E6085" s="88"/>
    </row>
    <row r="6086" spans="1:5" x14ac:dyDescent="0.2">
      <c r="A6086" s="79" t="s">
        <v>13145</v>
      </c>
      <c r="B6086" s="79" t="s">
        <v>15389</v>
      </c>
      <c r="C6086" s="79">
        <v>2</v>
      </c>
      <c r="D6086" s="79">
        <v>0</v>
      </c>
      <c r="E6086" s="88"/>
    </row>
    <row r="6087" spans="1:5" x14ac:dyDescent="0.2">
      <c r="A6087" s="79" t="s">
        <v>13146</v>
      </c>
      <c r="B6087" s="79" t="s">
        <v>15390</v>
      </c>
      <c r="C6087" s="79">
        <v>2</v>
      </c>
      <c r="D6087" s="79">
        <v>0</v>
      </c>
      <c r="E6087" s="88"/>
    </row>
    <row r="6088" spans="1:5" x14ac:dyDescent="0.2">
      <c r="A6088" s="79" t="s">
        <v>13147</v>
      </c>
      <c r="B6088" s="79" t="s">
        <v>15391</v>
      </c>
      <c r="C6088" s="79">
        <v>2</v>
      </c>
      <c r="D6088" s="79">
        <v>0</v>
      </c>
      <c r="E6088" s="88"/>
    </row>
    <row r="6089" spans="1:5" x14ac:dyDescent="0.2">
      <c r="A6089" s="79" t="s">
        <v>13148</v>
      </c>
      <c r="B6089" s="79" t="s">
        <v>15392</v>
      </c>
      <c r="C6089" s="79">
        <v>1</v>
      </c>
      <c r="D6089" s="79">
        <v>0</v>
      </c>
      <c r="E6089" s="88"/>
    </row>
    <row r="6090" spans="1:5" x14ac:dyDescent="0.2">
      <c r="A6090" s="79" t="s">
        <v>13149</v>
      </c>
      <c r="B6090" s="79" t="s">
        <v>15393</v>
      </c>
      <c r="C6090" s="79">
        <v>1</v>
      </c>
      <c r="D6090" s="79">
        <v>0</v>
      </c>
      <c r="E6090" s="88"/>
    </row>
    <row r="6091" spans="1:5" x14ac:dyDescent="0.2">
      <c r="A6091" s="79" t="s">
        <v>13150</v>
      </c>
      <c r="B6091" s="79" t="s">
        <v>15394</v>
      </c>
      <c r="C6091" s="79">
        <v>1</v>
      </c>
      <c r="D6091" s="79">
        <v>0</v>
      </c>
      <c r="E6091" s="88"/>
    </row>
    <row r="6092" spans="1:5" x14ac:dyDescent="0.2">
      <c r="A6092" s="79" t="s">
        <v>13151</v>
      </c>
      <c r="B6092" s="79" t="s">
        <v>15395</v>
      </c>
      <c r="C6092" s="79">
        <v>1</v>
      </c>
      <c r="D6092" s="79">
        <v>0</v>
      </c>
      <c r="E6092" s="88"/>
    </row>
    <row r="6093" spans="1:5" x14ac:dyDescent="0.2">
      <c r="A6093" s="79" t="s">
        <v>13152</v>
      </c>
      <c r="B6093" s="79" t="s">
        <v>15396</v>
      </c>
      <c r="C6093" s="79">
        <v>0</v>
      </c>
      <c r="D6093" s="79">
        <v>0</v>
      </c>
      <c r="E6093" s="88"/>
    </row>
    <row r="6094" spans="1:5" x14ac:dyDescent="0.2">
      <c r="A6094" s="79" t="s">
        <v>13153</v>
      </c>
      <c r="B6094" s="79" t="s">
        <v>15397</v>
      </c>
      <c r="C6094" s="79">
        <v>5</v>
      </c>
      <c r="D6094" s="79">
        <v>0</v>
      </c>
      <c r="E6094" s="88"/>
    </row>
    <row r="6095" spans="1:5" x14ac:dyDescent="0.2">
      <c r="A6095" s="79" t="s">
        <v>13154</v>
      </c>
      <c r="B6095" s="79" t="s">
        <v>15398</v>
      </c>
      <c r="C6095" s="79">
        <v>3</v>
      </c>
      <c r="D6095" s="79">
        <v>0</v>
      </c>
      <c r="E6095" s="88"/>
    </row>
    <row r="6096" spans="1:5" x14ac:dyDescent="0.2">
      <c r="A6096" s="79" t="s">
        <v>13155</v>
      </c>
      <c r="B6096" s="79" t="s">
        <v>15399</v>
      </c>
      <c r="C6096" s="79">
        <v>4</v>
      </c>
      <c r="D6096" s="79">
        <v>0</v>
      </c>
      <c r="E6096" s="88"/>
    </row>
    <row r="6097" spans="1:5" x14ac:dyDescent="0.2">
      <c r="A6097" s="79" t="s">
        <v>13156</v>
      </c>
      <c r="B6097" s="79" t="s">
        <v>15400</v>
      </c>
      <c r="C6097" s="79">
        <v>10</v>
      </c>
      <c r="D6097" s="79">
        <v>0</v>
      </c>
      <c r="E6097" s="88"/>
    </row>
    <row r="6098" spans="1:5" x14ac:dyDescent="0.2">
      <c r="A6098" s="79" t="s">
        <v>13157</v>
      </c>
      <c r="B6098" s="79" t="s">
        <v>15401</v>
      </c>
      <c r="C6098" s="79">
        <v>69</v>
      </c>
      <c r="D6098" s="79">
        <v>0</v>
      </c>
      <c r="E6098" s="88"/>
    </row>
    <row r="6099" spans="1:5" x14ac:dyDescent="0.2">
      <c r="A6099" s="79" t="s">
        <v>13158</v>
      </c>
      <c r="B6099" s="79" t="s">
        <v>15402</v>
      </c>
      <c r="C6099" s="79">
        <v>63</v>
      </c>
      <c r="D6099" s="79">
        <v>0</v>
      </c>
      <c r="E6099" s="88"/>
    </row>
    <row r="6100" spans="1:5" x14ac:dyDescent="0.2">
      <c r="A6100" s="79" t="s">
        <v>13159</v>
      </c>
      <c r="B6100" s="79" t="s">
        <v>15403</v>
      </c>
      <c r="C6100" s="79">
        <v>108</v>
      </c>
      <c r="D6100" s="79">
        <v>0</v>
      </c>
      <c r="E6100" s="88"/>
    </row>
    <row r="6101" spans="1:5" x14ac:dyDescent="0.2">
      <c r="A6101" s="79" t="s">
        <v>13160</v>
      </c>
      <c r="B6101" s="79" t="s">
        <v>15404</v>
      </c>
      <c r="C6101" s="79">
        <v>7</v>
      </c>
      <c r="D6101" s="79">
        <v>0</v>
      </c>
      <c r="E6101" s="88"/>
    </row>
    <row r="6102" spans="1:5" x14ac:dyDescent="0.2">
      <c r="A6102" s="79" t="s">
        <v>13161</v>
      </c>
      <c r="B6102" s="79" t="s">
        <v>15405</v>
      </c>
      <c r="C6102" s="79">
        <v>10</v>
      </c>
      <c r="D6102" s="79">
        <v>0</v>
      </c>
      <c r="E6102" s="88"/>
    </row>
    <row r="6103" spans="1:5" x14ac:dyDescent="0.2">
      <c r="A6103" s="79" t="s">
        <v>13162</v>
      </c>
      <c r="B6103" s="79" t="s">
        <v>15406</v>
      </c>
      <c r="C6103" s="79">
        <v>62</v>
      </c>
      <c r="D6103" s="79">
        <v>0</v>
      </c>
      <c r="E6103" s="88"/>
    </row>
    <row r="6104" spans="1:5" x14ac:dyDescent="0.2">
      <c r="A6104" s="79" t="s">
        <v>13163</v>
      </c>
      <c r="B6104" s="79" t="s">
        <v>15407</v>
      </c>
      <c r="C6104" s="79">
        <v>34</v>
      </c>
      <c r="D6104" s="79">
        <v>0</v>
      </c>
      <c r="E6104" s="88"/>
    </row>
    <row r="6105" spans="1:5" x14ac:dyDescent="0.2">
      <c r="A6105" s="79" t="s">
        <v>13164</v>
      </c>
      <c r="B6105" s="79" t="s">
        <v>15408</v>
      </c>
      <c r="C6105" s="79">
        <v>76</v>
      </c>
      <c r="D6105" s="79">
        <v>0</v>
      </c>
      <c r="E6105" s="88"/>
    </row>
    <row r="6106" spans="1:5" x14ac:dyDescent="0.2">
      <c r="A6106" s="79" t="s">
        <v>13165</v>
      </c>
      <c r="B6106" s="79" t="s">
        <v>15409</v>
      </c>
      <c r="C6106" s="79">
        <v>85</v>
      </c>
      <c r="D6106" s="79">
        <v>0</v>
      </c>
      <c r="E6106" s="88"/>
    </row>
    <row r="6107" spans="1:5" x14ac:dyDescent="0.2">
      <c r="A6107" s="79" t="s">
        <v>13166</v>
      </c>
      <c r="B6107" s="79" t="s">
        <v>15410</v>
      </c>
      <c r="C6107" s="79">
        <v>104</v>
      </c>
      <c r="D6107" s="79">
        <v>0</v>
      </c>
      <c r="E6107" s="88"/>
    </row>
    <row r="6108" spans="1:5" x14ac:dyDescent="0.2">
      <c r="A6108" s="79" t="s">
        <v>13167</v>
      </c>
      <c r="B6108" s="79" t="s">
        <v>15633</v>
      </c>
      <c r="C6108" s="79">
        <v>92</v>
      </c>
      <c r="D6108" s="79">
        <v>0</v>
      </c>
      <c r="E6108" s="88"/>
    </row>
    <row r="6109" spans="1:5" x14ac:dyDescent="0.2">
      <c r="A6109" s="79" t="s">
        <v>13168</v>
      </c>
      <c r="B6109" s="79" t="s">
        <v>15411</v>
      </c>
      <c r="C6109" s="79">
        <v>15</v>
      </c>
      <c r="D6109" s="79">
        <v>0</v>
      </c>
      <c r="E6109" s="88"/>
    </row>
    <row r="6110" spans="1:5" x14ac:dyDescent="0.2">
      <c r="A6110" s="79" t="s">
        <v>13169</v>
      </c>
      <c r="B6110" s="79" t="s">
        <v>15412</v>
      </c>
      <c r="C6110" s="79">
        <v>0</v>
      </c>
      <c r="D6110" s="79">
        <v>0</v>
      </c>
      <c r="E6110" s="88"/>
    </row>
    <row r="6111" spans="1:5" x14ac:dyDescent="0.2">
      <c r="A6111" s="79" t="s">
        <v>13170</v>
      </c>
      <c r="B6111" s="79" t="s">
        <v>15413</v>
      </c>
      <c r="C6111" s="79">
        <v>0</v>
      </c>
      <c r="D6111" s="79">
        <v>0</v>
      </c>
      <c r="E6111" s="88"/>
    </row>
    <row r="6112" spans="1:5" x14ac:dyDescent="0.2">
      <c r="A6112" s="79" t="s">
        <v>13171</v>
      </c>
      <c r="B6112" s="79" t="s">
        <v>15414</v>
      </c>
      <c r="C6112" s="79">
        <v>33</v>
      </c>
      <c r="D6112" s="79">
        <v>0</v>
      </c>
      <c r="E6112" s="88"/>
    </row>
    <row r="6113" spans="1:5" x14ac:dyDescent="0.2">
      <c r="A6113" s="79" t="s">
        <v>13172</v>
      </c>
      <c r="B6113" s="79" t="s">
        <v>15415</v>
      </c>
      <c r="C6113" s="79">
        <v>18</v>
      </c>
      <c r="D6113" s="79">
        <v>0</v>
      </c>
      <c r="E6113" s="88"/>
    </row>
    <row r="6114" spans="1:5" x14ac:dyDescent="0.2">
      <c r="A6114" s="79" t="s">
        <v>13173</v>
      </c>
      <c r="B6114" s="79" t="s">
        <v>15415</v>
      </c>
      <c r="C6114" s="79">
        <v>10</v>
      </c>
      <c r="D6114" s="79">
        <v>0</v>
      </c>
      <c r="E6114" s="88"/>
    </row>
    <row r="6115" spans="1:5" x14ac:dyDescent="0.2">
      <c r="A6115" s="79" t="s">
        <v>13174</v>
      </c>
      <c r="B6115" s="79" t="s">
        <v>15415</v>
      </c>
      <c r="C6115" s="79">
        <v>20</v>
      </c>
      <c r="D6115" s="79">
        <v>0</v>
      </c>
      <c r="E6115" s="88"/>
    </row>
    <row r="6116" spans="1:5" x14ac:dyDescent="0.2">
      <c r="A6116" s="79" t="s">
        <v>13175</v>
      </c>
      <c r="B6116" s="79" t="s">
        <v>15416</v>
      </c>
      <c r="C6116" s="79">
        <v>22</v>
      </c>
      <c r="D6116" s="79">
        <v>0</v>
      </c>
      <c r="E6116" s="88"/>
    </row>
    <row r="6117" spans="1:5" x14ac:dyDescent="0.2">
      <c r="A6117" s="79" t="s">
        <v>13176</v>
      </c>
      <c r="B6117" s="79" t="s">
        <v>15415</v>
      </c>
      <c r="C6117" s="79">
        <v>10</v>
      </c>
      <c r="D6117" s="79">
        <v>0</v>
      </c>
      <c r="E6117" s="88"/>
    </row>
    <row r="6118" spans="1:5" x14ac:dyDescent="0.2">
      <c r="A6118" s="79" t="s">
        <v>13177</v>
      </c>
      <c r="B6118" s="79" t="s">
        <v>15415</v>
      </c>
      <c r="C6118" s="79">
        <v>15</v>
      </c>
      <c r="D6118" s="79">
        <v>0</v>
      </c>
      <c r="E6118" s="88"/>
    </row>
    <row r="6119" spans="1:5" x14ac:dyDescent="0.2">
      <c r="A6119" s="79" t="s">
        <v>13178</v>
      </c>
      <c r="B6119" s="79" t="s">
        <v>15417</v>
      </c>
      <c r="C6119" s="79">
        <v>22</v>
      </c>
      <c r="D6119" s="79">
        <v>0</v>
      </c>
      <c r="E6119" s="88"/>
    </row>
    <row r="6120" spans="1:5" x14ac:dyDescent="0.2">
      <c r="A6120" s="79" t="s">
        <v>13179</v>
      </c>
      <c r="B6120" s="79" t="s">
        <v>15418</v>
      </c>
      <c r="C6120" s="79">
        <v>22</v>
      </c>
      <c r="D6120" s="79">
        <v>0</v>
      </c>
      <c r="E6120" s="88"/>
    </row>
    <row r="6121" spans="1:5" x14ac:dyDescent="0.2">
      <c r="A6121" s="79" t="s">
        <v>13180</v>
      </c>
      <c r="B6121" s="79" t="s">
        <v>15419</v>
      </c>
      <c r="C6121" s="79">
        <v>25</v>
      </c>
      <c r="D6121" s="79">
        <v>0</v>
      </c>
      <c r="E6121" s="88"/>
    </row>
    <row r="6122" spans="1:5" x14ac:dyDescent="0.2">
      <c r="A6122" s="79" t="s">
        <v>13181</v>
      </c>
      <c r="B6122" s="79" t="s">
        <v>15420</v>
      </c>
      <c r="C6122" s="79">
        <v>8</v>
      </c>
      <c r="D6122" s="79">
        <v>0</v>
      </c>
      <c r="E6122" s="88"/>
    </row>
    <row r="6123" spans="1:5" x14ac:dyDescent="0.2">
      <c r="A6123" s="79" t="s">
        <v>13182</v>
      </c>
      <c r="B6123" s="79" t="s">
        <v>15421</v>
      </c>
      <c r="C6123" s="79">
        <v>3</v>
      </c>
      <c r="D6123" s="79">
        <v>0</v>
      </c>
      <c r="E6123" s="88"/>
    </row>
    <row r="6124" spans="1:5" x14ac:dyDescent="0.2">
      <c r="A6124" s="79" t="s">
        <v>13183</v>
      </c>
      <c r="B6124" s="79" t="s">
        <v>15422</v>
      </c>
      <c r="C6124" s="79">
        <v>13</v>
      </c>
      <c r="D6124" s="79">
        <v>0</v>
      </c>
      <c r="E6124" s="88"/>
    </row>
    <row r="6125" spans="1:5" x14ac:dyDescent="0.2">
      <c r="A6125" s="79" t="s">
        <v>13184</v>
      </c>
      <c r="B6125" s="79" t="s">
        <v>15423</v>
      </c>
      <c r="C6125" s="79">
        <v>9</v>
      </c>
      <c r="D6125" s="79">
        <v>0</v>
      </c>
      <c r="E6125" s="88"/>
    </row>
    <row r="6126" spans="1:5" x14ac:dyDescent="0.2">
      <c r="A6126" s="79" t="s">
        <v>13185</v>
      </c>
      <c r="B6126" s="79" t="s">
        <v>15421</v>
      </c>
      <c r="C6126" s="79">
        <v>28</v>
      </c>
      <c r="D6126" s="79">
        <v>0</v>
      </c>
      <c r="E6126" s="88"/>
    </row>
    <row r="6127" spans="1:5" x14ac:dyDescent="0.2">
      <c r="A6127" s="79" t="s">
        <v>13186</v>
      </c>
      <c r="B6127" s="79" t="s">
        <v>15421</v>
      </c>
      <c r="C6127" s="79">
        <v>11</v>
      </c>
      <c r="D6127" s="79">
        <v>0</v>
      </c>
      <c r="E6127" s="88"/>
    </row>
    <row r="6128" spans="1:5" x14ac:dyDescent="0.2">
      <c r="A6128" s="79" t="s">
        <v>13187</v>
      </c>
      <c r="B6128" s="79" t="s">
        <v>15424</v>
      </c>
      <c r="C6128" s="79">
        <v>3</v>
      </c>
      <c r="D6128" s="79">
        <v>0</v>
      </c>
      <c r="E6128" s="88"/>
    </row>
    <row r="6129" spans="1:5" x14ac:dyDescent="0.2">
      <c r="A6129" s="79" t="s">
        <v>13188</v>
      </c>
      <c r="B6129" s="79" t="s">
        <v>15425</v>
      </c>
      <c r="C6129" s="79">
        <v>32</v>
      </c>
      <c r="D6129" s="79">
        <v>0</v>
      </c>
      <c r="E6129" s="88"/>
    </row>
    <row r="6130" spans="1:5" x14ac:dyDescent="0.2">
      <c r="A6130" s="79" t="s">
        <v>13189</v>
      </c>
      <c r="B6130" s="79" t="s">
        <v>15416</v>
      </c>
      <c r="C6130" s="79">
        <v>98</v>
      </c>
      <c r="D6130" s="79">
        <v>0</v>
      </c>
      <c r="E6130" s="88"/>
    </row>
    <row r="6131" spans="1:5" x14ac:dyDescent="0.2">
      <c r="A6131" s="79" t="s">
        <v>13190</v>
      </c>
      <c r="B6131" s="79" t="s">
        <v>15426</v>
      </c>
      <c r="C6131" s="79">
        <v>88</v>
      </c>
      <c r="D6131" s="79">
        <v>0</v>
      </c>
      <c r="E6131" s="88"/>
    </row>
    <row r="6132" spans="1:5" x14ac:dyDescent="0.2">
      <c r="A6132" s="79" t="s">
        <v>13191</v>
      </c>
      <c r="B6132" s="79" t="s">
        <v>15427</v>
      </c>
      <c r="C6132" s="79">
        <v>8</v>
      </c>
      <c r="D6132" s="79">
        <v>0</v>
      </c>
      <c r="E6132" s="88"/>
    </row>
    <row r="6133" spans="1:5" x14ac:dyDescent="0.2">
      <c r="A6133" s="79" t="s">
        <v>13192</v>
      </c>
      <c r="B6133" s="79" t="s">
        <v>15428</v>
      </c>
      <c r="C6133" s="79">
        <v>2</v>
      </c>
      <c r="D6133" s="79">
        <v>0</v>
      </c>
      <c r="E6133" s="88"/>
    </row>
    <row r="6134" spans="1:5" x14ac:dyDescent="0.2">
      <c r="A6134" s="79" t="s">
        <v>13193</v>
      </c>
      <c r="B6134" s="79" t="s">
        <v>15429</v>
      </c>
      <c r="C6134" s="79">
        <v>1</v>
      </c>
      <c r="D6134" s="79">
        <v>0</v>
      </c>
      <c r="E6134" s="88"/>
    </row>
    <row r="6135" spans="1:5" x14ac:dyDescent="0.2">
      <c r="A6135" s="79" t="s">
        <v>13194</v>
      </c>
      <c r="B6135" s="79" t="s">
        <v>15430</v>
      </c>
      <c r="C6135" s="79">
        <v>1</v>
      </c>
      <c r="D6135" s="79">
        <v>0</v>
      </c>
      <c r="E6135" s="88"/>
    </row>
    <row r="6136" spans="1:5" x14ac:dyDescent="0.2">
      <c r="A6136" s="79" t="s">
        <v>13195</v>
      </c>
      <c r="B6136" s="79" t="s">
        <v>15431</v>
      </c>
      <c r="C6136" s="79">
        <v>2</v>
      </c>
      <c r="D6136" s="79">
        <v>0</v>
      </c>
      <c r="E6136" s="88"/>
    </row>
    <row r="6137" spans="1:5" x14ac:dyDescent="0.2">
      <c r="A6137" s="79" t="s">
        <v>13196</v>
      </c>
      <c r="B6137" s="79" t="s">
        <v>15432</v>
      </c>
      <c r="C6137" s="79">
        <v>1</v>
      </c>
      <c r="D6137" s="79">
        <v>0</v>
      </c>
      <c r="E6137" s="88"/>
    </row>
    <row r="6138" spans="1:5" x14ac:dyDescent="0.2">
      <c r="A6138" s="79" t="s">
        <v>13197</v>
      </c>
      <c r="B6138" s="79" t="s">
        <v>15433</v>
      </c>
      <c r="C6138" s="79">
        <v>2</v>
      </c>
      <c r="D6138" s="79">
        <v>0</v>
      </c>
      <c r="E6138" s="88"/>
    </row>
    <row r="6139" spans="1:5" x14ac:dyDescent="0.2">
      <c r="A6139" s="79" t="s">
        <v>13198</v>
      </c>
      <c r="B6139" s="79" t="s">
        <v>15434</v>
      </c>
      <c r="C6139" s="79">
        <v>1</v>
      </c>
      <c r="D6139" s="79">
        <v>0</v>
      </c>
      <c r="E6139" s="88"/>
    </row>
    <row r="6140" spans="1:5" x14ac:dyDescent="0.2">
      <c r="A6140" s="79" t="s">
        <v>13199</v>
      </c>
      <c r="B6140" s="79" t="s">
        <v>15435</v>
      </c>
      <c r="C6140" s="79">
        <v>1</v>
      </c>
      <c r="D6140" s="79">
        <v>0</v>
      </c>
      <c r="E6140" s="88"/>
    </row>
    <row r="6141" spans="1:5" x14ac:dyDescent="0.2">
      <c r="A6141" s="79" t="s">
        <v>13200</v>
      </c>
      <c r="B6141" s="79" t="s">
        <v>15436</v>
      </c>
      <c r="C6141" s="79">
        <v>1</v>
      </c>
      <c r="D6141" s="79">
        <v>0</v>
      </c>
      <c r="E6141" s="88"/>
    </row>
    <row r="6142" spans="1:5" x14ac:dyDescent="0.2">
      <c r="A6142" s="79" t="s">
        <v>13201</v>
      </c>
      <c r="B6142" s="79" t="s">
        <v>15434</v>
      </c>
      <c r="C6142" s="79">
        <v>1</v>
      </c>
      <c r="D6142" s="79">
        <v>0</v>
      </c>
      <c r="E6142" s="88"/>
    </row>
    <row r="6143" spans="1:5" x14ac:dyDescent="0.2">
      <c r="A6143" s="79" t="s">
        <v>13202</v>
      </c>
      <c r="B6143" s="79" t="s">
        <v>15437</v>
      </c>
      <c r="C6143" s="79">
        <v>2</v>
      </c>
      <c r="D6143" s="79">
        <v>0</v>
      </c>
      <c r="E6143" s="88"/>
    </row>
    <row r="6144" spans="1:5" x14ac:dyDescent="0.2">
      <c r="A6144" s="79" t="s">
        <v>13203</v>
      </c>
      <c r="B6144" s="79" t="s">
        <v>15438</v>
      </c>
      <c r="C6144" s="79">
        <v>3</v>
      </c>
      <c r="D6144" s="79">
        <v>0</v>
      </c>
      <c r="E6144" s="88"/>
    </row>
    <row r="6145" spans="1:5" x14ac:dyDescent="0.2">
      <c r="A6145" s="79" t="s">
        <v>13204</v>
      </c>
      <c r="B6145" s="79" t="s">
        <v>15439</v>
      </c>
      <c r="C6145" s="79">
        <v>1</v>
      </c>
      <c r="D6145" s="79">
        <v>0</v>
      </c>
      <c r="E6145" s="88"/>
    </row>
    <row r="6146" spans="1:5" x14ac:dyDescent="0.2">
      <c r="A6146" s="79" t="s">
        <v>13205</v>
      </c>
      <c r="B6146" s="79" t="s">
        <v>15440</v>
      </c>
      <c r="C6146" s="79">
        <v>1</v>
      </c>
      <c r="D6146" s="79">
        <v>0</v>
      </c>
      <c r="E6146" s="88"/>
    </row>
    <row r="6147" spans="1:5" x14ac:dyDescent="0.2">
      <c r="A6147" s="79" t="s">
        <v>13206</v>
      </c>
      <c r="B6147" s="79" t="s">
        <v>15441</v>
      </c>
      <c r="C6147" s="79">
        <v>1</v>
      </c>
      <c r="D6147" s="79">
        <v>0</v>
      </c>
      <c r="E6147" s="88"/>
    </row>
    <row r="6148" spans="1:5" x14ac:dyDescent="0.2">
      <c r="A6148" s="79" t="s">
        <v>13207</v>
      </c>
      <c r="B6148" s="79" t="s">
        <v>15442</v>
      </c>
      <c r="C6148" s="79">
        <v>2</v>
      </c>
      <c r="D6148" s="79">
        <v>0</v>
      </c>
      <c r="E6148" s="88"/>
    </row>
    <row r="6149" spans="1:5" x14ac:dyDescent="0.2">
      <c r="A6149" s="79" t="s">
        <v>13208</v>
      </c>
      <c r="B6149" s="79" t="s">
        <v>15443</v>
      </c>
      <c r="C6149" s="79">
        <v>1</v>
      </c>
      <c r="D6149" s="79">
        <v>0</v>
      </c>
      <c r="E6149" s="88"/>
    </row>
    <row r="6150" spans="1:5" x14ac:dyDescent="0.2">
      <c r="A6150" s="79" t="s">
        <v>13209</v>
      </c>
      <c r="B6150" s="79" t="s">
        <v>15444</v>
      </c>
      <c r="C6150" s="79">
        <v>2</v>
      </c>
      <c r="D6150" s="79">
        <v>0</v>
      </c>
      <c r="E6150" s="88"/>
    </row>
    <row r="6151" spans="1:5" x14ac:dyDescent="0.2">
      <c r="A6151" s="79" t="s">
        <v>13210</v>
      </c>
      <c r="B6151" s="79" t="s">
        <v>15445</v>
      </c>
      <c r="C6151" s="79">
        <v>2</v>
      </c>
      <c r="D6151" s="79">
        <v>0</v>
      </c>
      <c r="E6151" s="88"/>
    </row>
    <row r="6152" spans="1:5" x14ac:dyDescent="0.2">
      <c r="A6152" s="79" t="s">
        <v>13211</v>
      </c>
      <c r="B6152" s="79" t="s">
        <v>15446</v>
      </c>
      <c r="C6152" s="79">
        <v>5</v>
      </c>
      <c r="D6152" s="79">
        <v>0</v>
      </c>
      <c r="E6152" s="88"/>
    </row>
    <row r="6153" spans="1:5" x14ac:dyDescent="0.2">
      <c r="A6153" s="79" t="s">
        <v>13212</v>
      </c>
      <c r="B6153" s="79" t="s">
        <v>15447</v>
      </c>
      <c r="C6153" s="79">
        <v>4</v>
      </c>
      <c r="D6153" s="79">
        <v>0</v>
      </c>
      <c r="E6153" s="88"/>
    </row>
    <row r="6154" spans="1:5" x14ac:dyDescent="0.2">
      <c r="A6154" s="79" t="s">
        <v>13213</v>
      </c>
      <c r="B6154" s="79" t="s">
        <v>15448</v>
      </c>
      <c r="C6154" s="79">
        <v>1</v>
      </c>
      <c r="D6154" s="79">
        <v>0</v>
      </c>
      <c r="E6154" s="88"/>
    </row>
    <row r="6155" spans="1:5" x14ac:dyDescent="0.2">
      <c r="A6155" s="79" t="s">
        <v>13214</v>
      </c>
      <c r="B6155" s="79" t="s">
        <v>15449</v>
      </c>
      <c r="C6155" s="79">
        <v>1</v>
      </c>
      <c r="D6155" s="79">
        <v>0</v>
      </c>
      <c r="E6155" s="88"/>
    </row>
    <row r="6156" spans="1:5" x14ac:dyDescent="0.2">
      <c r="A6156" s="79" t="s">
        <v>13215</v>
      </c>
      <c r="B6156" s="79" t="s">
        <v>15450</v>
      </c>
      <c r="C6156" s="79">
        <v>1</v>
      </c>
      <c r="D6156" s="79">
        <v>0</v>
      </c>
      <c r="E6156" s="88"/>
    </row>
    <row r="6157" spans="1:5" x14ac:dyDescent="0.2">
      <c r="A6157" s="79" t="s">
        <v>13216</v>
      </c>
      <c r="B6157" s="79" t="s">
        <v>15451</v>
      </c>
      <c r="C6157" s="79">
        <v>1</v>
      </c>
      <c r="D6157" s="79">
        <v>0</v>
      </c>
      <c r="E6157" s="88"/>
    </row>
    <row r="6158" spans="1:5" x14ac:dyDescent="0.2">
      <c r="A6158" s="79" t="s">
        <v>13217</v>
      </c>
      <c r="B6158" s="79" t="s">
        <v>15452</v>
      </c>
      <c r="C6158" s="79">
        <v>1</v>
      </c>
      <c r="D6158" s="79">
        <v>0</v>
      </c>
      <c r="E6158" s="88"/>
    </row>
    <row r="6159" spans="1:5" x14ac:dyDescent="0.2">
      <c r="A6159" s="79" t="s">
        <v>13218</v>
      </c>
      <c r="B6159" s="79" t="s">
        <v>15453</v>
      </c>
      <c r="C6159" s="79">
        <v>1</v>
      </c>
      <c r="D6159" s="79">
        <v>0</v>
      </c>
      <c r="E6159" s="88"/>
    </row>
    <row r="6160" spans="1:5" x14ac:dyDescent="0.2">
      <c r="A6160" s="79" t="s">
        <v>13219</v>
      </c>
      <c r="B6160" s="79" t="s">
        <v>15521</v>
      </c>
      <c r="C6160" s="79">
        <v>1</v>
      </c>
      <c r="D6160" s="79">
        <v>0</v>
      </c>
      <c r="E6160" s="88"/>
    </row>
    <row r="6161" spans="1:5" x14ac:dyDescent="0.2">
      <c r="A6161" s="79" t="s">
        <v>13220</v>
      </c>
      <c r="B6161" s="79" t="s">
        <v>15522</v>
      </c>
      <c r="C6161" s="79">
        <v>1</v>
      </c>
      <c r="D6161" s="79">
        <v>0</v>
      </c>
      <c r="E6161" s="88"/>
    </row>
    <row r="6162" spans="1:5" x14ac:dyDescent="0.2">
      <c r="A6162" s="79" t="s">
        <v>13221</v>
      </c>
      <c r="B6162" s="79" t="s">
        <v>15523</v>
      </c>
      <c r="C6162" s="79">
        <v>2</v>
      </c>
      <c r="D6162" s="79">
        <v>0</v>
      </c>
      <c r="E6162" s="88"/>
    </row>
    <row r="6163" spans="1:5" x14ac:dyDescent="0.2">
      <c r="A6163" s="79" t="s">
        <v>13222</v>
      </c>
      <c r="B6163" s="79" t="s">
        <v>15524</v>
      </c>
      <c r="C6163" s="79">
        <v>1</v>
      </c>
      <c r="D6163" s="79">
        <v>0</v>
      </c>
      <c r="E6163" s="88"/>
    </row>
    <row r="6164" spans="1:5" x14ac:dyDescent="0.2">
      <c r="A6164" s="79" t="s">
        <v>13223</v>
      </c>
      <c r="B6164" s="79" t="s">
        <v>15525</v>
      </c>
      <c r="C6164" s="79">
        <v>1</v>
      </c>
      <c r="D6164" s="79">
        <v>0</v>
      </c>
      <c r="E6164" s="88"/>
    </row>
    <row r="6165" spans="1:5" x14ac:dyDescent="0.2">
      <c r="A6165" s="79" t="s">
        <v>13224</v>
      </c>
      <c r="B6165" s="79" t="s">
        <v>15526</v>
      </c>
      <c r="C6165" s="79">
        <v>1</v>
      </c>
      <c r="D6165" s="79">
        <v>0</v>
      </c>
      <c r="E6165" s="88"/>
    </row>
    <row r="6166" spans="1:5" x14ac:dyDescent="0.2">
      <c r="A6166" s="79" t="s">
        <v>13225</v>
      </c>
      <c r="B6166" s="79" t="s">
        <v>15527</v>
      </c>
      <c r="C6166" s="79">
        <v>1</v>
      </c>
      <c r="D6166" s="79">
        <v>0</v>
      </c>
      <c r="E6166" s="88"/>
    </row>
    <row r="6167" spans="1:5" x14ac:dyDescent="0.2">
      <c r="A6167" s="79" t="s">
        <v>13226</v>
      </c>
      <c r="B6167" s="79" t="s">
        <v>15528</v>
      </c>
      <c r="C6167" s="79">
        <v>1</v>
      </c>
      <c r="D6167" s="79">
        <v>0</v>
      </c>
      <c r="E6167" s="88"/>
    </row>
    <row r="6168" spans="1:5" x14ac:dyDescent="0.2">
      <c r="A6168" s="79" t="s">
        <v>13227</v>
      </c>
      <c r="B6168" s="79" t="s">
        <v>15529</v>
      </c>
      <c r="C6168" s="79">
        <v>2</v>
      </c>
      <c r="D6168" s="79">
        <v>0</v>
      </c>
      <c r="E6168" s="88"/>
    </row>
    <row r="6169" spans="1:5" x14ac:dyDescent="0.2">
      <c r="A6169" s="79" t="s">
        <v>13228</v>
      </c>
      <c r="B6169" s="79" t="s">
        <v>15530</v>
      </c>
      <c r="C6169" s="79">
        <v>1</v>
      </c>
      <c r="D6169" s="79">
        <v>0</v>
      </c>
      <c r="E6169" s="88"/>
    </row>
    <row r="6170" spans="1:5" x14ac:dyDescent="0.2">
      <c r="A6170" s="79" t="s">
        <v>13229</v>
      </c>
      <c r="B6170" s="79" t="s">
        <v>15531</v>
      </c>
      <c r="C6170" s="79">
        <v>7</v>
      </c>
      <c r="D6170" s="79">
        <v>0</v>
      </c>
      <c r="E6170" s="88"/>
    </row>
    <row r="6171" spans="1:5" x14ac:dyDescent="0.2">
      <c r="A6171" s="79" t="s">
        <v>13230</v>
      </c>
      <c r="B6171" s="79" t="s">
        <v>15532</v>
      </c>
      <c r="C6171" s="79">
        <v>1</v>
      </c>
      <c r="D6171" s="79">
        <v>0</v>
      </c>
      <c r="E6171" s="88"/>
    </row>
    <row r="6172" spans="1:5" x14ac:dyDescent="0.2">
      <c r="A6172" s="79" t="s">
        <v>13231</v>
      </c>
      <c r="B6172" s="79" t="s">
        <v>15533</v>
      </c>
      <c r="C6172" s="79">
        <v>1</v>
      </c>
      <c r="D6172" s="79">
        <v>0</v>
      </c>
      <c r="E6172" s="88"/>
    </row>
    <row r="6173" spans="1:5" x14ac:dyDescent="0.2">
      <c r="A6173" s="79" t="s">
        <v>13232</v>
      </c>
      <c r="B6173" s="79" t="s">
        <v>15534</v>
      </c>
      <c r="C6173" s="79">
        <v>6</v>
      </c>
      <c r="D6173" s="79">
        <v>0</v>
      </c>
      <c r="E6173" s="88"/>
    </row>
    <row r="6174" spans="1:5" x14ac:dyDescent="0.2">
      <c r="A6174" s="79" t="s">
        <v>13233</v>
      </c>
      <c r="B6174" s="79" t="s">
        <v>15535</v>
      </c>
      <c r="C6174" s="79">
        <v>4</v>
      </c>
      <c r="D6174" s="79">
        <v>0</v>
      </c>
      <c r="E6174" s="88"/>
    </row>
    <row r="6175" spans="1:5" x14ac:dyDescent="0.2">
      <c r="A6175" s="79" t="s">
        <v>13234</v>
      </c>
      <c r="B6175" s="79" t="s">
        <v>15536</v>
      </c>
      <c r="C6175" s="79">
        <v>1</v>
      </c>
      <c r="D6175" s="79">
        <v>0</v>
      </c>
      <c r="E6175" s="88"/>
    </row>
    <row r="6176" spans="1:5" x14ac:dyDescent="0.2">
      <c r="A6176" s="79" t="s">
        <v>13235</v>
      </c>
      <c r="B6176" s="79" t="s">
        <v>15537</v>
      </c>
      <c r="C6176" s="79">
        <v>2</v>
      </c>
      <c r="D6176" s="79">
        <v>0</v>
      </c>
      <c r="E6176" s="88"/>
    </row>
    <row r="6177" spans="1:5" x14ac:dyDescent="0.2">
      <c r="A6177" s="79" t="s">
        <v>13236</v>
      </c>
      <c r="B6177" s="79" t="s">
        <v>15538</v>
      </c>
      <c r="C6177" s="79">
        <v>4</v>
      </c>
      <c r="D6177" s="79">
        <v>0</v>
      </c>
      <c r="E6177" s="88"/>
    </row>
    <row r="6178" spans="1:5" x14ac:dyDescent="0.2">
      <c r="A6178" s="79" t="s">
        <v>13237</v>
      </c>
      <c r="B6178" s="79" t="s">
        <v>15539</v>
      </c>
      <c r="C6178" s="79">
        <v>6</v>
      </c>
      <c r="D6178" s="79">
        <v>0</v>
      </c>
      <c r="E6178" s="88"/>
    </row>
    <row r="6179" spans="1:5" x14ac:dyDescent="0.2">
      <c r="A6179" s="79" t="s">
        <v>13238</v>
      </c>
      <c r="B6179" s="79" t="s">
        <v>15540</v>
      </c>
      <c r="C6179" s="79">
        <v>8</v>
      </c>
      <c r="D6179" s="79">
        <v>0</v>
      </c>
      <c r="E6179" s="88"/>
    </row>
    <row r="6180" spans="1:5" x14ac:dyDescent="0.2">
      <c r="A6180" s="79" t="s">
        <v>13239</v>
      </c>
      <c r="B6180" s="79" t="s">
        <v>15541</v>
      </c>
      <c r="C6180" s="79">
        <v>37</v>
      </c>
      <c r="D6180" s="79">
        <v>0</v>
      </c>
      <c r="E6180" s="88"/>
    </row>
    <row r="6181" spans="1:5" x14ac:dyDescent="0.2">
      <c r="A6181" s="79" t="s">
        <v>13240</v>
      </c>
      <c r="B6181" s="79" t="s">
        <v>15542</v>
      </c>
      <c r="C6181" s="79">
        <v>32</v>
      </c>
      <c r="D6181" s="79">
        <v>0</v>
      </c>
      <c r="E6181" s="88"/>
    </row>
    <row r="6182" spans="1:5" x14ac:dyDescent="0.2">
      <c r="A6182" s="79" t="s">
        <v>13241</v>
      </c>
      <c r="B6182" s="79" t="s">
        <v>15543</v>
      </c>
      <c r="C6182" s="79">
        <v>19</v>
      </c>
      <c r="D6182" s="79">
        <v>0</v>
      </c>
      <c r="E6182" s="88"/>
    </row>
    <row r="6183" spans="1:5" x14ac:dyDescent="0.2">
      <c r="A6183" s="79" t="s">
        <v>13242</v>
      </c>
      <c r="B6183" s="79" t="s">
        <v>15544</v>
      </c>
      <c r="C6183" s="79">
        <v>59</v>
      </c>
      <c r="D6183" s="79">
        <v>0</v>
      </c>
      <c r="E6183" s="88"/>
    </row>
    <row r="6184" spans="1:5" x14ac:dyDescent="0.2">
      <c r="A6184" s="79" t="s">
        <v>13243</v>
      </c>
      <c r="B6184" s="79" t="s">
        <v>15545</v>
      </c>
      <c r="C6184" s="79">
        <v>11</v>
      </c>
      <c r="D6184" s="79">
        <v>0</v>
      </c>
      <c r="E6184" s="88"/>
    </row>
    <row r="6185" spans="1:5" x14ac:dyDescent="0.2">
      <c r="A6185" s="79" t="s">
        <v>13244</v>
      </c>
      <c r="B6185" s="79" t="s">
        <v>15546</v>
      </c>
      <c r="C6185" s="79">
        <v>7</v>
      </c>
      <c r="D6185" s="79">
        <v>0</v>
      </c>
      <c r="E6185" s="88"/>
    </row>
    <row r="6186" spans="1:5" x14ac:dyDescent="0.2">
      <c r="A6186" s="79" t="s">
        <v>13245</v>
      </c>
      <c r="B6186" s="79" t="s">
        <v>15547</v>
      </c>
      <c r="C6186" s="79">
        <v>2</v>
      </c>
      <c r="D6186" s="79">
        <v>0</v>
      </c>
      <c r="E6186" s="88"/>
    </row>
    <row r="6187" spans="1:5" x14ac:dyDescent="0.2">
      <c r="A6187" s="79" t="s">
        <v>13246</v>
      </c>
      <c r="B6187" s="79" t="s">
        <v>15548</v>
      </c>
      <c r="C6187" s="79">
        <v>2</v>
      </c>
      <c r="D6187" s="79">
        <v>0</v>
      </c>
      <c r="E6187" s="88"/>
    </row>
    <row r="6188" spans="1:5" x14ac:dyDescent="0.2">
      <c r="A6188" s="79" t="s">
        <v>13247</v>
      </c>
      <c r="B6188" s="79" t="s">
        <v>15549</v>
      </c>
      <c r="C6188" s="79">
        <v>3</v>
      </c>
      <c r="D6188" s="79">
        <v>0</v>
      </c>
      <c r="E6188" s="88"/>
    </row>
    <row r="6189" spans="1:5" x14ac:dyDescent="0.2">
      <c r="A6189" s="79" t="s">
        <v>13248</v>
      </c>
      <c r="B6189" s="79" t="s">
        <v>15925</v>
      </c>
      <c r="C6189" s="79">
        <v>0</v>
      </c>
      <c r="D6189" s="79">
        <v>0</v>
      </c>
      <c r="E6189" s="88"/>
    </row>
    <row r="6190" spans="1:5" x14ac:dyDescent="0.2">
      <c r="A6190" s="79" t="s">
        <v>13249</v>
      </c>
      <c r="B6190" s="79" t="s">
        <v>15550</v>
      </c>
      <c r="C6190" s="79">
        <v>43</v>
      </c>
      <c r="D6190" s="79">
        <v>0</v>
      </c>
      <c r="E6190" s="88"/>
    </row>
    <row r="6191" spans="1:5" x14ac:dyDescent="0.2">
      <c r="A6191" s="79" t="s">
        <v>13250</v>
      </c>
      <c r="B6191" s="79" t="s">
        <v>15551</v>
      </c>
      <c r="C6191" s="79">
        <v>55</v>
      </c>
      <c r="D6191" s="79">
        <v>0</v>
      </c>
      <c r="E6191" s="88"/>
    </row>
    <row r="6192" spans="1:5" x14ac:dyDescent="0.2">
      <c r="A6192" s="79" t="s">
        <v>13251</v>
      </c>
      <c r="B6192" s="79" t="s">
        <v>15552</v>
      </c>
      <c r="C6192" s="79">
        <v>106</v>
      </c>
      <c r="D6192" s="79">
        <v>0</v>
      </c>
      <c r="E6192" s="88"/>
    </row>
    <row r="6193" spans="1:5" x14ac:dyDescent="0.2">
      <c r="A6193" s="79" t="s">
        <v>13252</v>
      </c>
      <c r="B6193" s="79" t="s">
        <v>15553</v>
      </c>
      <c r="C6193" s="79">
        <v>27</v>
      </c>
      <c r="D6193" s="79">
        <v>0</v>
      </c>
      <c r="E6193" s="88"/>
    </row>
    <row r="6194" spans="1:5" x14ac:dyDescent="0.2">
      <c r="A6194" s="79" t="s">
        <v>13253</v>
      </c>
      <c r="B6194" s="79" t="s">
        <v>15554</v>
      </c>
      <c r="C6194" s="79">
        <v>17</v>
      </c>
      <c r="D6194" s="79">
        <v>0</v>
      </c>
      <c r="E6194" s="88"/>
    </row>
    <row r="6195" spans="1:5" x14ac:dyDescent="0.2">
      <c r="A6195" s="79" t="s">
        <v>13254</v>
      </c>
      <c r="B6195" s="79" t="s">
        <v>15555</v>
      </c>
      <c r="C6195" s="79">
        <v>450</v>
      </c>
      <c r="D6195" s="79">
        <v>0</v>
      </c>
      <c r="E6195" s="88"/>
    </row>
    <row r="6196" spans="1:5" x14ac:dyDescent="0.2">
      <c r="A6196" s="79" t="s">
        <v>13255</v>
      </c>
      <c r="B6196" s="79" t="s">
        <v>15556</v>
      </c>
      <c r="C6196" s="79">
        <v>239</v>
      </c>
      <c r="D6196" s="79">
        <v>0</v>
      </c>
      <c r="E6196" s="88"/>
    </row>
    <row r="6197" spans="1:5" x14ac:dyDescent="0.2">
      <c r="A6197" s="79" t="s">
        <v>13256</v>
      </c>
      <c r="B6197" s="79" t="s">
        <v>15557</v>
      </c>
      <c r="C6197" s="79">
        <v>55</v>
      </c>
      <c r="D6197" s="79">
        <v>0</v>
      </c>
      <c r="E6197" s="88"/>
    </row>
    <row r="6198" spans="1:5" x14ac:dyDescent="0.2">
      <c r="A6198" s="79" t="s">
        <v>13257</v>
      </c>
      <c r="B6198" s="79" t="s">
        <v>15558</v>
      </c>
      <c r="C6198" s="79">
        <v>1</v>
      </c>
      <c r="D6198" s="79">
        <v>0</v>
      </c>
      <c r="E6198" s="88"/>
    </row>
    <row r="6199" spans="1:5" x14ac:dyDescent="0.2">
      <c r="A6199" s="79" t="s">
        <v>13258</v>
      </c>
      <c r="B6199" s="79" t="s">
        <v>15559</v>
      </c>
      <c r="C6199" s="79">
        <v>51</v>
      </c>
      <c r="D6199" s="79">
        <v>0</v>
      </c>
      <c r="E6199" s="88"/>
    </row>
    <row r="6200" spans="1:5" x14ac:dyDescent="0.2">
      <c r="A6200" s="79" t="s">
        <v>13259</v>
      </c>
      <c r="B6200" s="79" t="s">
        <v>15560</v>
      </c>
      <c r="C6200" s="79">
        <v>53</v>
      </c>
      <c r="D6200" s="79">
        <v>0</v>
      </c>
      <c r="E6200" s="88"/>
    </row>
    <row r="6201" spans="1:5" x14ac:dyDescent="0.2">
      <c r="A6201" s="79" t="s">
        <v>13260</v>
      </c>
      <c r="B6201" s="79" t="s">
        <v>15561</v>
      </c>
      <c r="C6201" s="79">
        <v>45</v>
      </c>
      <c r="D6201" s="79">
        <v>0</v>
      </c>
      <c r="E6201" s="88"/>
    </row>
    <row r="6202" spans="1:5" x14ac:dyDescent="0.2">
      <c r="A6202" s="79" t="s">
        <v>13261</v>
      </c>
      <c r="B6202" s="79" t="s">
        <v>15562</v>
      </c>
      <c r="C6202" s="79">
        <v>263</v>
      </c>
      <c r="D6202" s="79">
        <v>0</v>
      </c>
      <c r="E6202" s="88"/>
    </row>
    <row r="6203" spans="1:5" x14ac:dyDescent="0.2">
      <c r="A6203" s="79" t="s">
        <v>13262</v>
      </c>
      <c r="B6203" s="79" t="s">
        <v>15563</v>
      </c>
      <c r="C6203" s="79">
        <v>169</v>
      </c>
      <c r="D6203" s="79">
        <v>0</v>
      </c>
      <c r="E6203" s="88"/>
    </row>
    <row r="6204" spans="1:5" x14ac:dyDescent="0.2">
      <c r="A6204" s="79" t="s">
        <v>13263</v>
      </c>
      <c r="B6204" s="79" t="s">
        <v>15564</v>
      </c>
      <c r="C6204" s="79">
        <v>3</v>
      </c>
      <c r="D6204" s="79">
        <v>0</v>
      </c>
      <c r="E6204" s="88"/>
    </row>
    <row r="6205" spans="1:5" x14ac:dyDescent="0.2">
      <c r="A6205" s="79" t="s">
        <v>13264</v>
      </c>
      <c r="B6205" s="79" t="s">
        <v>15565</v>
      </c>
      <c r="C6205" s="79">
        <v>102</v>
      </c>
      <c r="D6205" s="79">
        <v>0</v>
      </c>
      <c r="E6205" s="88"/>
    </row>
    <row r="6206" spans="1:5" x14ac:dyDescent="0.2">
      <c r="A6206" s="79" t="s">
        <v>13265</v>
      </c>
      <c r="B6206" s="79" t="s">
        <v>15566</v>
      </c>
      <c r="C6206" s="79">
        <v>155</v>
      </c>
      <c r="D6206" s="79">
        <v>0</v>
      </c>
      <c r="E6206" s="88"/>
    </row>
    <row r="6207" spans="1:5" x14ac:dyDescent="0.2">
      <c r="A6207" s="79" t="s">
        <v>13266</v>
      </c>
      <c r="B6207" s="79" t="s">
        <v>15567</v>
      </c>
      <c r="C6207" s="79">
        <v>105</v>
      </c>
      <c r="D6207" s="79">
        <v>0</v>
      </c>
      <c r="E6207" s="88"/>
    </row>
    <row r="6208" spans="1:5" x14ac:dyDescent="0.2">
      <c r="A6208" s="79" t="s">
        <v>13267</v>
      </c>
      <c r="B6208" s="79" t="s">
        <v>15568</v>
      </c>
      <c r="C6208" s="79">
        <v>107</v>
      </c>
      <c r="D6208" s="79">
        <v>0</v>
      </c>
      <c r="E6208" s="88"/>
    </row>
    <row r="6209" spans="1:5" x14ac:dyDescent="0.2">
      <c r="A6209" s="79" t="s">
        <v>13268</v>
      </c>
      <c r="B6209" s="79" t="s">
        <v>15569</v>
      </c>
      <c r="C6209" s="79">
        <v>91</v>
      </c>
      <c r="D6209" s="79">
        <v>0</v>
      </c>
      <c r="E6209" s="88"/>
    </row>
    <row r="6210" spans="1:5" x14ac:dyDescent="0.2">
      <c r="A6210" s="79" t="s">
        <v>13269</v>
      </c>
      <c r="B6210" s="79" t="s">
        <v>15570</v>
      </c>
      <c r="C6210" s="79">
        <v>121</v>
      </c>
      <c r="D6210" s="79">
        <v>0</v>
      </c>
      <c r="E6210" s="88"/>
    </row>
    <row r="6211" spans="1:5" x14ac:dyDescent="0.2">
      <c r="A6211" s="79" t="s">
        <v>13270</v>
      </c>
      <c r="B6211" s="79" t="s">
        <v>15571</v>
      </c>
      <c r="C6211" s="79">
        <v>138</v>
      </c>
      <c r="D6211" s="79">
        <v>0</v>
      </c>
      <c r="E6211" s="88"/>
    </row>
    <row r="6212" spans="1:5" x14ac:dyDescent="0.2">
      <c r="A6212" s="79" t="s">
        <v>13271</v>
      </c>
      <c r="B6212" s="79" t="s">
        <v>15572</v>
      </c>
      <c r="C6212" s="79">
        <v>91</v>
      </c>
      <c r="D6212" s="79">
        <v>0</v>
      </c>
      <c r="E6212" s="88"/>
    </row>
    <row r="6213" spans="1:5" x14ac:dyDescent="0.2">
      <c r="A6213" s="79" t="s">
        <v>13272</v>
      </c>
      <c r="B6213" s="79" t="s">
        <v>15573</v>
      </c>
      <c r="C6213" s="79">
        <v>104</v>
      </c>
      <c r="D6213" s="79">
        <v>0</v>
      </c>
      <c r="E6213" s="88"/>
    </row>
    <row r="6214" spans="1:5" x14ac:dyDescent="0.2">
      <c r="A6214" s="79" t="s">
        <v>13273</v>
      </c>
      <c r="B6214" s="79" t="s">
        <v>15574</v>
      </c>
      <c r="C6214" s="79">
        <v>51</v>
      </c>
      <c r="D6214" s="79">
        <v>0</v>
      </c>
      <c r="E6214" s="88"/>
    </row>
    <row r="6215" spans="1:5" x14ac:dyDescent="0.2">
      <c r="A6215" s="79" t="s">
        <v>13274</v>
      </c>
      <c r="B6215" s="79" t="s">
        <v>15575</v>
      </c>
      <c r="C6215" s="79">
        <v>30</v>
      </c>
      <c r="D6215" s="79">
        <v>0</v>
      </c>
      <c r="E6215" s="88"/>
    </row>
    <row r="6216" spans="1:5" x14ac:dyDescent="0.2">
      <c r="A6216" s="79" t="s">
        <v>13275</v>
      </c>
      <c r="B6216" s="79" t="s">
        <v>15576</v>
      </c>
      <c r="C6216" s="79">
        <v>94</v>
      </c>
      <c r="D6216" s="79">
        <v>0</v>
      </c>
      <c r="E6216" s="88"/>
    </row>
    <row r="6217" spans="1:5" x14ac:dyDescent="0.2">
      <c r="A6217" s="79" t="s">
        <v>13276</v>
      </c>
      <c r="B6217" s="79" t="s">
        <v>15577</v>
      </c>
      <c r="C6217" s="79">
        <v>160</v>
      </c>
      <c r="D6217" s="79">
        <v>0</v>
      </c>
      <c r="E6217" s="88"/>
    </row>
    <row r="6218" spans="1:5" x14ac:dyDescent="0.2">
      <c r="A6218" s="79" t="s">
        <v>13277</v>
      </c>
      <c r="B6218" s="79" t="s">
        <v>15578</v>
      </c>
      <c r="C6218" s="79">
        <v>150</v>
      </c>
      <c r="D6218" s="79">
        <v>0</v>
      </c>
      <c r="E6218" s="88"/>
    </row>
    <row r="6219" spans="1:5" x14ac:dyDescent="0.2">
      <c r="A6219" s="79" t="s">
        <v>13278</v>
      </c>
      <c r="B6219" s="79" t="s">
        <v>15579</v>
      </c>
      <c r="C6219" s="79">
        <v>1</v>
      </c>
      <c r="D6219" s="79">
        <v>0</v>
      </c>
      <c r="E6219" s="88"/>
    </row>
    <row r="6220" spans="1:5" x14ac:dyDescent="0.2">
      <c r="A6220" s="79" t="s">
        <v>13279</v>
      </c>
      <c r="B6220" s="79" t="s">
        <v>15580</v>
      </c>
      <c r="C6220" s="79">
        <v>1</v>
      </c>
      <c r="D6220" s="79">
        <v>0</v>
      </c>
      <c r="E6220" s="88"/>
    </row>
    <row r="6221" spans="1:5" x14ac:dyDescent="0.2">
      <c r="A6221" s="79" t="s">
        <v>13280</v>
      </c>
      <c r="B6221" s="79" t="s">
        <v>15581</v>
      </c>
      <c r="C6221" s="79">
        <v>2</v>
      </c>
      <c r="D6221" s="79">
        <v>0</v>
      </c>
      <c r="E6221" s="88"/>
    </row>
    <row r="6222" spans="1:5" x14ac:dyDescent="0.2">
      <c r="A6222" s="79" t="s">
        <v>13281</v>
      </c>
      <c r="B6222" s="79" t="s">
        <v>15582</v>
      </c>
      <c r="C6222" s="79">
        <v>29</v>
      </c>
      <c r="D6222" s="79">
        <v>0</v>
      </c>
      <c r="E6222" s="88"/>
    </row>
    <row r="6223" spans="1:5" x14ac:dyDescent="0.2">
      <c r="A6223" s="79" t="s">
        <v>13282</v>
      </c>
      <c r="B6223" s="79" t="s">
        <v>15583</v>
      </c>
      <c r="C6223" s="79">
        <v>16</v>
      </c>
      <c r="D6223" s="79">
        <v>0</v>
      </c>
      <c r="E6223" s="88"/>
    </row>
    <row r="6224" spans="1:5" x14ac:dyDescent="0.2">
      <c r="A6224" s="79" t="s">
        <v>13283</v>
      </c>
      <c r="B6224" s="79" t="s">
        <v>15584</v>
      </c>
      <c r="C6224" s="79">
        <v>81</v>
      </c>
      <c r="D6224" s="79">
        <v>0</v>
      </c>
      <c r="E6224" s="88"/>
    </row>
    <row r="6225" spans="1:5" x14ac:dyDescent="0.2">
      <c r="A6225" s="79" t="s">
        <v>13284</v>
      </c>
      <c r="B6225" s="79" t="s">
        <v>15585</v>
      </c>
      <c r="C6225" s="79">
        <v>49</v>
      </c>
      <c r="D6225" s="79">
        <v>0</v>
      </c>
      <c r="E6225" s="88"/>
    </row>
    <row r="6226" spans="1:5" x14ac:dyDescent="0.2">
      <c r="A6226" s="79" t="s">
        <v>13285</v>
      </c>
      <c r="B6226" s="79" t="s">
        <v>15586</v>
      </c>
      <c r="C6226" s="79">
        <v>152</v>
      </c>
      <c r="D6226" s="79">
        <v>0</v>
      </c>
      <c r="E6226" s="88"/>
    </row>
    <row r="6227" spans="1:5" x14ac:dyDescent="0.2">
      <c r="A6227" s="79" t="s">
        <v>13286</v>
      </c>
      <c r="B6227" s="79" t="s">
        <v>15587</v>
      </c>
      <c r="C6227" s="79">
        <v>163</v>
      </c>
      <c r="D6227" s="79">
        <v>0</v>
      </c>
      <c r="E6227" s="88"/>
    </row>
    <row r="6228" spans="1:5" x14ac:dyDescent="0.2">
      <c r="A6228" s="79" t="s">
        <v>13287</v>
      </c>
      <c r="B6228" s="79" t="s">
        <v>15588</v>
      </c>
      <c r="C6228" s="79">
        <v>152</v>
      </c>
      <c r="D6228" s="79">
        <v>0</v>
      </c>
      <c r="E6228" s="88"/>
    </row>
    <row r="6229" spans="1:5" x14ac:dyDescent="0.2">
      <c r="A6229" s="79" t="s">
        <v>13288</v>
      </c>
      <c r="B6229" s="79" t="s">
        <v>15589</v>
      </c>
      <c r="C6229" s="79">
        <v>145</v>
      </c>
      <c r="D6229" s="79">
        <v>0</v>
      </c>
      <c r="E6229" s="88"/>
    </row>
    <row r="6230" spans="1:5" x14ac:dyDescent="0.2">
      <c r="A6230" s="79" t="s">
        <v>13289</v>
      </c>
      <c r="B6230" s="79" t="s">
        <v>15590</v>
      </c>
      <c r="C6230" s="79">
        <v>109</v>
      </c>
      <c r="D6230" s="79">
        <v>0</v>
      </c>
      <c r="E6230" s="88"/>
    </row>
    <row r="6231" spans="1:5" x14ac:dyDescent="0.2">
      <c r="A6231" s="79" t="s">
        <v>13290</v>
      </c>
      <c r="B6231" s="79" t="s">
        <v>15591</v>
      </c>
      <c r="C6231" s="79">
        <v>5</v>
      </c>
      <c r="D6231" s="79">
        <v>0</v>
      </c>
      <c r="E6231" s="88"/>
    </row>
    <row r="6232" spans="1:5" x14ac:dyDescent="0.2">
      <c r="A6232" s="79" t="s">
        <v>13291</v>
      </c>
      <c r="B6232" s="79" t="s">
        <v>15592</v>
      </c>
      <c r="C6232" s="79">
        <v>5</v>
      </c>
      <c r="D6232" s="79">
        <v>0</v>
      </c>
      <c r="E6232" s="88"/>
    </row>
    <row r="6233" spans="1:5" x14ac:dyDescent="0.2">
      <c r="A6233" s="79" t="s">
        <v>13292</v>
      </c>
      <c r="B6233" s="79" t="s">
        <v>15593</v>
      </c>
      <c r="C6233" s="79">
        <v>117</v>
      </c>
      <c r="D6233" s="79">
        <v>0</v>
      </c>
      <c r="E6233" s="88"/>
    </row>
    <row r="6234" spans="1:5" x14ac:dyDescent="0.2">
      <c r="A6234" s="79" t="s">
        <v>13293</v>
      </c>
      <c r="B6234" s="79" t="s">
        <v>15594</v>
      </c>
      <c r="C6234" s="79">
        <v>0</v>
      </c>
      <c r="D6234" s="79">
        <v>0</v>
      </c>
      <c r="E6234" s="88"/>
    </row>
    <row r="6235" spans="1:5" x14ac:dyDescent="0.2">
      <c r="A6235" s="79" t="s">
        <v>13294</v>
      </c>
      <c r="B6235" s="79" t="s">
        <v>15595</v>
      </c>
      <c r="C6235" s="79">
        <v>0</v>
      </c>
      <c r="D6235" s="79">
        <v>0</v>
      </c>
      <c r="E6235" s="88"/>
    </row>
    <row r="6236" spans="1:5" x14ac:dyDescent="0.2">
      <c r="A6236" s="79" t="s">
        <v>13295</v>
      </c>
      <c r="B6236" s="79" t="s">
        <v>15596</v>
      </c>
      <c r="C6236" s="79">
        <v>205</v>
      </c>
      <c r="D6236" s="79">
        <v>0</v>
      </c>
      <c r="E6236" s="88"/>
    </row>
    <row r="6237" spans="1:5" x14ac:dyDescent="0.2">
      <c r="A6237" s="79" t="s">
        <v>13296</v>
      </c>
      <c r="B6237" s="79" t="s">
        <v>15597</v>
      </c>
      <c r="C6237" s="79">
        <v>204</v>
      </c>
      <c r="D6237" s="79">
        <v>0</v>
      </c>
      <c r="E6237" s="88"/>
    </row>
    <row r="6238" spans="1:5" x14ac:dyDescent="0.2">
      <c r="A6238" s="79" t="s">
        <v>13297</v>
      </c>
      <c r="B6238" s="79" t="s">
        <v>15598</v>
      </c>
      <c r="C6238" s="79">
        <v>7</v>
      </c>
      <c r="D6238" s="79">
        <v>0</v>
      </c>
      <c r="E6238" s="88"/>
    </row>
    <row r="6239" spans="1:5" x14ac:dyDescent="0.2">
      <c r="A6239" s="79" t="s">
        <v>13298</v>
      </c>
      <c r="B6239" s="79" t="s">
        <v>15599</v>
      </c>
      <c r="C6239" s="79">
        <v>38</v>
      </c>
      <c r="D6239" s="79">
        <v>0</v>
      </c>
      <c r="E6239" s="88"/>
    </row>
    <row r="6240" spans="1:5" x14ac:dyDescent="0.2">
      <c r="A6240" s="79" t="s">
        <v>13299</v>
      </c>
      <c r="B6240" s="79" t="s">
        <v>15600</v>
      </c>
      <c r="C6240" s="79">
        <v>169</v>
      </c>
      <c r="D6240" s="79">
        <v>0</v>
      </c>
      <c r="E6240" s="88"/>
    </row>
    <row r="6241" spans="1:5" x14ac:dyDescent="0.2">
      <c r="A6241" s="79" t="s">
        <v>13300</v>
      </c>
      <c r="B6241" s="79" t="s">
        <v>15601</v>
      </c>
      <c r="C6241" s="79">
        <v>65</v>
      </c>
      <c r="D6241" s="79">
        <v>0</v>
      </c>
      <c r="E6241" s="88"/>
    </row>
    <row r="6242" spans="1:5" x14ac:dyDescent="0.2">
      <c r="A6242" s="79" t="s">
        <v>13301</v>
      </c>
      <c r="B6242" s="79" t="s">
        <v>15602</v>
      </c>
      <c r="C6242" s="79">
        <v>5</v>
      </c>
      <c r="D6242" s="79">
        <v>0</v>
      </c>
      <c r="E6242" s="88"/>
    </row>
    <row r="6243" spans="1:5" x14ac:dyDescent="0.2">
      <c r="A6243" s="79" t="s">
        <v>13302</v>
      </c>
      <c r="B6243" s="79" t="s">
        <v>15603</v>
      </c>
      <c r="C6243" s="79">
        <v>7</v>
      </c>
      <c r="D6243" s="79">
        <v>0</v>
      </c>
      <c r="E6243" s="88"/>
    </row>
    <row r="6244" spans="1:5" x14ac:dyDescent="0.2">
      <c r="A6244" s="79" t="s">
        <v>13303</v>
      </c>
      <c r="B6244" s="79" t="s">
        <v>15604</v>
      </c>
      <c r="C6244" s="79">
        <v>91</v>
      </c>
      <c r="D6244" s="79">
        <v>0</v>
      </c>
      <c r="E6244" s="88"/>
    </row>
    <row r="6245" spans="1:5" x14ac:dyDescent="0.2">
      <c r="A6245" s="79" t="s">
        <v>13304</v>
      </c>
      <c r="B6245" s="79" t="s">
        <v>15605</v>
      </c>
      <c r="C6245" s="79">
        <v>106</v>
      </c>
      <c r="D6245" s="79">
        <v>0</v>
      </c>
      <c r="E6245" s="88"/>
    </row>
    <row r="6246" spans="1:5" x14ac:dyDescent="0.2">
      <c r="A6246" s="79" t="s">
        <v>13305</v>
      </c>
      <c r="B6246" s="79" t="s">
        <v>15606</v>
      </c>
      <c r="C6246" s="79">
        <v>89</v>
      </c>
      <c r="D6246" s="79">
        <v>0</v>
      </c>
      <c r="E6246" s="88"/>
    </row>
    <row r="6247" spans="1:5" x14ac:dyDescent="0.2">
      <c r="A6247" s="79" t="s">
        <v>13306</v>
      </c>
      <c r="B6247" s="79" t="s">
        <v>15607</v>
      </c>
      <c r="C6247" s="79">
        <v>65</v>
      </c>
      <c r="D6247" s="79">
        <v>0</v>
      </c>
      <c r="E6247" s="88"/>
    </row>
    <row r="6248" spans="1:5" x14ac:dyDescent="0.2">
      <c r="A6248" s="79" t="s">
        <v>13307</v>
      </c>
      <c r="B6248" s="79" t="s">
        <v>15608</v>
      </c>
      <c r="C6248" s="79">
        <v>18</v>
      </c>
      <c r="D6248" s="79">
        <v>0</v>
      </c>
      <c r="E6248" s="88"/>
    </row>
    <row r="6249" spans="1:5" x14ac:dyDescent="0.2">
      <c r="A6249" s="79" t="s">
        <v>13308</v>
      </c>
      <c r="B6249" s="79" t="s">
        <v>15609</v>
      </c>
      <c r="C6249" s="79">
        <v>38</v>
      </c>
      <c r="D6249" s="79">
        <v>0</v>
      </c>
      <c r="E6249" s="88"/>
    </row>
    <row r="6250" spans="1:5" x14ac:dyDescent="0.2">
      <c r="A6250" s="79" t="s">
        <v>13309</v>
      </c>
      <c r="B6250" s="79" t="s">
        <v>15610</v>
      </c>
      <c r="C6250" s="79">
        <v>21</v>
      </c>
      <c r="D6250" s="79">
        <v>0</v>
      </c>
      <c r="E6250" s="88"/>
    </row>
    <row r="6251" spans="1:5" x14ac:dyDescent="0.2">
      <c r="A6251" s="79" t="s">
        <v>13310</v>
      </c>
      <c r="B6251" s="79" t="s">
        <v>15405</v>
      </c>
      <c r="C6251" s="79">
        <v>21</v>
      </c>
      <c r="D6251" s="79">
        <v>0</v>
      </c>
      <c r="E6251" s="88"/>
    </row>
    <row r="6252" spans="1:5" x14ac:dyDescent="0.2">
      <c r="A6252" s="79" t="s">
        <v>13311</v>
      </c>
      <c r="B6252" s="79" t="s">
        <v>15611</v>
      </c>
      <c r="C6252" s="79">
        <v>80</v>
      </c>
      <c r="D6252" s="79">
        <v>0</v>
      </c>
      <c r="E6252" s="88"/>
    </row>
    <row r="6253" spans="1:5" x14ac:dyDescent="0.2">
      <c r="A6253" s="79" t="s">
        <v>13312</v>
      </c>
      <c r="B6253" s="79" t="s">
        <v>15612</v>
      </c>
      <c r="C6253" s="79">
        <v>130</v>
      </c>
      <c r="D6253" s="79">
        <v>0</v>
      </c>
      <c r="E6253" s="88"/>
    </row>
    <row r="6254" spans="1:5" x14ac:dyDescent="0.2">
      <c r="A6254" s="79" t="s">
        <v>13313</v>
      </c>
      <c r="B6254" s="79" t="s">
        <v>15613</v>
      </c>
      <c r="C6254" s="79">
        <v>85</v>
      </c>
      <c r="D6254" s="79">
        <v>0</v>
      </c>
      <c r="E6254" s="88"/>
    </row>
    <row r="6255" spans="1:5" x14ac:dyDescent="0.2">
      <c r="A6255" s="79" t="s">
        <v>13314</v>
      </c>
      <c r="B6255" s="79" t="s">
        <v>15614</v>
      </c>
      <c r="C6255" s="79">
        <v>96</v>
      </c>
      <c r="D6255" s="79">
        <v>0</v>
      </c>
      <c r="E6255" s="88"/>
    </row>
    <row r="6256" spans="1:5" x14ac:dyDescent="0.2">
      <c r="A6256" s="79" t="s">
        <v>13315</v>
      </c>
      <c r="B6256" s="79" t="s">
        <v>15615</v>
      </c>
      <c r="C6256" s="79">
        <v>52</v>
      </c>
      <c r="D6256" s="79">
        <v>0</v>
      </c>
      <c r="E6256" s="88"/>
    </row>
    <row r="6257" spans="1:5" x14ac:dyDescent="0.2">
      <c r="A6257" s="79" t="s">
        <v>13316</v>
      </c>
      <c r="B6257" s="79" t="s">
        <v>15616</v>
      </c>
      <c r="C6257" s="79">
        <v>106</v>
      </c>
      <c r="D6257" s="79">
        <v>0</v>
      </c>
      <c r="E6257" s="88"/>
    </row>
    <row r="6258" spans="1:5" x14ac:dyDescent="0.2">
      <c r="A6258" s="79" t="s">
        <v>13317</v>
      </c>
      <c r="B6258" s="79" t="s">
        <v>15617</v>
      </c>
      <c r="C6258" s="79">
        <v>12</v>
      </c>
      <c r="D6258" s="79">
        <v>0</v>
      </c>
      <c r="E6258" s="88"/>
    </row>
    <row r="6259" spans="1:5" x14ac:dyDescent="0.2">
      <c r="A6259" s="79" t="s">
        <v>13318</v>
      </c>
      <c r="B6259" s="79" t="s">
        <v>15618</v>
      </c>
      <c r="C6259" s="79">
        <v>7</v>
      </c>
      <c r="D6259" s="79">
        <v>0</v>
      </c>
      <c r="E6259" s="88"/>
    </row>
    <row r="6260" spans="1:5" x14ac:dyDescent="0.2">
      <c r="A6260" s="79" t="s">
        <v>13319</v>
      </c>
      <c r="B6260" s="79" t="s">
        <v>15619</v>
      </c>
      <c r="C6260" s="79">
        <v>10</v>
      </c>
      <c r="D6260" s="79">
        <v>0</v>
      </c>
      <c r="E6260" s="88"/>
    </row>
    <row r="6261" spans="1:5" x14ac:dyDescent="0.2">
      <c r="A6261" s="79" t="s">
        <v>13320</v>
      </c>
      <c r="B6261" s="79" t="s">
        <v>15620</v>
      </c>
      <c r="C6261" s="79">
        <v>27</v>
      </c>
      <c r="D6261" s="79">
        <v>0</v>
      </c>
      <c r="E6261" s="88"/>
    </row>
    <row r="6262" spans="1:5" x14ac:dyDescent="0.2">
      <c r="A6262" s="79" t="s">
        <v>13321</v>
      </c>
      <c r="B6262" s="79" t="s">
        <v>15317</v>
      </c>
      <c r="C6262" s="79">
        <v>20</v>
      </c>
      <c r="D6262" s="79">
        <v>0</v>
      </c>
      <c r="E6262" s="88"/>
    </row>
    <row r="6263" spans="1:5" x14ac:dyDescent="0.2">
      <c r="A6263" s="79" t="s">
        <v>13322</v>
      </c>
      <c r="B6263" s="79" t="s">
        <v>15621</v>
      </c>
      <c r="C6263" s="79">
        <v>150</v>
      </c>
      <c r="D6263" s="79">
        <v>0</v>
      </c>
      <c r="E6263" s="88"/>
    </row>
    <row r="6264" spans="1:5" x14ac:dyDescent="0.2">
      <c r="A6264" s="79" t="s">
        <v>13323</v>
      </c>
      <c r="B6264" s="79" t="s">
        <v>15622</v>
      </c>
      <c r="C6264" s="79">
        <v>0</v>
      </c>
      <c r="D6264" s="79">
        <v>0</v>
      </c>
      <c r="E6264" s="88"/>
    </row>
    <row r="6265" spans="1:5" x14ac:dyDescent="0.2">
      <c r="A6265" s="79" t="s">
        <v>13324</v>
      </c>
      <c r="B6265" s="79" t="s">
        <v>15623</v>
      </c>
      <c r="C6265" s="79">
        <v>0</v>
      </c>
      <c r="D6265" s="79">
        <v>0</v>
      </c>
      <c r="E6265" s="88"/>
    </row>
    <row r="6266" spans="1:5" x14ac:dyDescent="0.2">
      <c r="A6266" s="79" t="s">
        <v>13325</v>
      </c>
      <c r="B6266" s="79" t="s">
        <v>15624</v>
      </c>
      <c r="C6266" s="79">
        <v>11</v>
      </c>
      <c r="D6266" s="79">
        <v>0</v>
      </c>
      <c r="E6266" s="88"/>
    </row>
    <row r="6267" spans="1:5" x14ac:dyDescent="0.2">
      <c r="A6267" s="79" t="s">
        <v>13326</v>
      </c>
      <c r="B6267" s="79" t="s">
        <v>15625</v>
      </c>
      <c r="C6267" s="79">
        <v>12</v>
      </c>
      <c r="D6267" s="79">
        <v>0</v>
      </c>
      <c r="E6267" s="88"/>
    </row>
    <row r="6268" spans="1:5" x14ac:dyDescent="0.2">
      <c r="A6268" s="79" t="s">
        <v>13327</v>
      </c>
      <c r="B6268" s="79" t="s">
        <v>15626</v>
      </c>
      <c r="C6268" s="79">
        <v>14</v>
      </c>
      <c r="D6268" s="79">
        <v>0</v>
      </c>
      <c r="E6268" s="88"/>
    </row>
    <row r="6269" spans="1:5" x14ac:dyDescent="0.2">
      <c r="A6269" s="79" t="s">
        <v>13328</v>
      </c>
      <c r="B6269" s="79" t="s">
        <v>15627</v>
      </c>
      <c r="C6269" s="79">
        <v>7</v>
      </c>
      <c r="D6269" s="79">
        <v>0</v>
      </c>
      <c r="E6269" s="88"/>
    </row>
    <row r="6270" spans="1:5" x14ac:dyDescent="0.2">
      <c r="A6270" s="79" t="s">
        <v>13329</v>
      </c>
      <c r="B6270" s="79" t="s">
        <v>15319</v>
      </c>
      <c r="C6270" s="79">
        <v>114</v>
      </c>
      <c r="D6270" s="79">
        <v>0</v>
      </c>
      <c r="E6270" s="88"/>
    </row>
    <row r="6271" spans="1:5" x14ac:dyDescent="0.2">
      <c r="A6271" s="79" t="s">
        <v>13330</v>
      </c>
      <c r="B6271" s="79" t="s">
        <v>15628</v>
      </c>
      <c r="C6271" s="79">
        <v>18</v>
      </c>
      <c r="D6271" s="79">
        <v>0</v>
      </c>
      <c r="E6271" s="88"/>
    </row>
    <row r="6272" spans="1:5" x14ac:dyDescent="0.2">
      <c r="A6272" s="79" t="s">
        <v>13331</v>
      </c>
      <c r="B6272" s="79" t="s">
        <v>15629</v>
      </c>
      <c r="C6272" s="79">
        <v>21</v>
      </c>
      <c r="D6272" s="79">
        <v>0</v>
      </c>
      <c r="E6272" s="88"/>
    </row>
    <row r="6273" spans="1:5" x14ac:dyDescent="0.2">
      <c r="A6273" s="79" t="s">
        <v>13332</v>
      </c>
      <c r="B6273" s="79" t="s">
        <v>16080</v>
      </c>
      <c r="C6273" s="79">
        <v>56</v>
      </c>
      <c r="D6273" s="79">
        <v>0</v>
      </c>
      <c r="E6273" s="88"/>
    </row>
    <row r="6274" spans="1:5" x14ac:dyDescent="0.2">
      <c r="A6274" s="79" t="s">
        <v>13333</v>
      </c>
      <c r="B6274" s="79" t="s">
        <v>15630</v>
      </c>
      <c r="C6274" s="79">
        <v>5</v>
      </c>
      <c r="D6274" s="79">
        <v>0</v>
      </c>
      <c r="E6274" s="88"/>
    </row>
    <row r="6275" spans="1:5" x14ac:dyDescent="0.2">
      <c r="A6275" s="79" t="s">
        <v>13334</v>
      </c>
      <c r="B6275" s="79" t="s">
        <v>15631</v>
      </c>
      <c r="C6275" s="79">
        <v>5</v>
      </c>
      <c r="D6275" s="79">
        <v>0</v>
      </c>
      <c r="E6275" s="88"/>
    </row>
    <row r="6276" spans="1:5" x14ac:dyDescent="0.2">
      <c r="A6276" s="79" t="s">
        <v>13335</v>
      </c>
      <c r="B6276" s="79" t="s">
        <v>15630</v>
      </c>
      <c r="C6276" s="79">
        <v>14</v>
      </c>
      <c r="D6276" s="79">
        <v>0</v>
      </c>
      <c r="E6276" s="88"/>
    </row>
    <row r="6277" spans="1:5" x14ac:dyDescent="0.2">
      <c r="A6277" s="79" t="s">
        <v>13336</v>
      </c>
      <c r="B6277" s="79" t="s">
        <v>15631</v>
      </c>
      <c r="C6277" s="79">
        <v>14</v>
      </c>
      <c r="D6277" s="79">
        <v>0</v>
      </c>
      <c r="E6277" s="88"/>
    </row>
    <row r="6278" spans="1:5" x14ac:dyDescent="0.2">
      <c r="A6278" s="79" t="s">
        <v>13337</v>
      </c>
      <c r="B6278" s="79" t="s">
        <v>15632</v>
      </c>
      <c r="C6278" s="79">
        <v>0</v>
      </c>
      <c r="D6278" s="79">
        <v>0</v>
      </c>
      <c r="E6278" s="88"/>
    </row>
    <row r="6279" spans="1:5" x14ac:dyDescent="0.2">
      <c r="A6279" s="79" t="s">
        <v>13338</v>
      </c>
      <c r="B6279" s="79" t="s">
        <v>15634</v>
      </c>
      <c r="C6279" s="79">
        <v>0</v>
      </c>
      <c r="D6279" s="79">
        <v>0</v>
      </c>
      <c r="E6279" s="88"/>
    </row>
    <row r="6280" spans="1:5" x14ac:dyDescent="0.2">
      <c r="A6280" s="79" t="s">
        <v>13339</v>
      </c>
      <c r="B6280" s="79" t="s">
        <v>15635</v>
      </c>
      <c r="C6280" s="79">
        <v>15</v>
      </c>
      <c r="D6280" s="79">
        <v>0</v>
      </c>
      <c r="E6280" s="88"/>
    </row>
    <row r="6281" spans="1:5" x14ac:dyDescent="0.2">
      <c r="A6281" s="79" t="s">
        <v>13340</v>
      </c>
      <c r="B6281" s="79" t="s">
        <v>15636</v>
      </c>
      <c r="C6281" s="79">
        <v>0</v>
      </c>
      <c r="D6281" s="79">
        <v>0</v>
      </c>
      <c r="E6281" s="88"/>
    </row>
    <row r="6282" spans="1:5" x14ac:dyDescent="0.2">
      <c r="A6282" s="79" t="s">
        <v>13341</v>
      </c>
      <c r="B6282" s="79" t="s">
        <v>15637</v>
      </c>
      <c r="C6282" s="79">
        <v>11</v>
      </c>
      <c r="D6282" s="79">
        <v>0</v>
      </c>
      <c r="E6282" s="88"/>
    </row>
    <row r="6283" spans="1:5" x14ac:dyDescent="0.2">
      <c r="A6283" s="79" t="s">
        <v>13342</v>
      </c>
      <c r="B6283" s="79" t="s">
        <v>15638</v>
      </c>
      <c r="C6283" s="79">
        <v>113</v>
      </c>
      <c r="D6283" s="79">
        <v>0</v>
      </c>
      <c r="E6283" s="88"/>
    </row>
    <row r="6284" spans="1:5" x14ac:dyDescent="0.2">
      <c r="A6284" s="79" t="s">
        <v>13343</v>
      </c>
      <c r="B6284" s="79" t="s">
        <v>15639</v>
      </c>
      <c r="C6284" s="79">
        <v>1090</v>
      </c>
      <c r="D6284" s="79">
        <v>0</v>
      </c>
      <c r="E6284" s="88"/>
    </row>
    <row r="6285" spans="1:5" x14ac:dyDescent="0.2">
      <c r="A6285" s="79" t="s">
        <v>13344</v>
      </c>
      <c r="B6285" s="79" t="s">
        <v>15640</v>
      </c>
      <c r="C6285" s="79">
        <v>36</v>
      </c>
      <c r="D6285" s="79">
        <v>0</v>
      </c>
      <c r="E6285" s="88"/>
    </row>
    <row r="6286" spans="1:5" x14ac:dyDescent="0.2">
      <c r="A6286" s="79" t="s">
        <v>13345</v>
      </c>
      <c r="B6286" s="79" t="s">
        <v>15641</v>
      </c>
      <c r="C6286" s="79">
        <v>28</v>
      </c>
      <c r="D6286" s="79">
        <v>0</v>
      </c>
      <c r="E6286" s="88"/>
    </row>
    <row r="6287" spans="1:5" x14ac:dyDescent="0.2">
      <c r="A6287" s="79" t="s">
        <v>13346</v>
      </c>
      <c r="B6287" s="79" t="s">
        <v>15642</v>
      </c>
      <c r="C6287" s="79">
        <v>215</v>
      </c>
      <c r="D6287" s="79">
        <v>0</v>
      </c>
      <c r="E6287" s="88"/>
    </row>
    <row r="6288" spans="1:5" x14ac:dyDescent="0.2">
      <c r="A6288" s="79" t="s">
        <v>13347</v>
      </c>
      <c r="B6288" s="79" t="s">
        <v>15204</v>
      </c>
      <c r="C6288" s="79">
        <v>0</v>
      </c>
      <c r="D6288" s="79">
        <v>0</v>
      </c>
      <c r="E6288" s="88"/>
    </row>
    <row r="6289" spans="1:5" x14ac:dyDescent="0.2">
      <c r="A6289" s="79" t="s">
        <v>13348</v>
      </c>
      <c r="B6289" s="79" t="s">
        <v>15643</v>
      </c>
      <c r="C6289" s="79">
        <v>10</v>
      </c>
      <c r="D6289" s="79">
        <v>0</v>
      </c>
      <c r="E6289" s="88"/>
    </row>
    <row r="6290" spans="1:5" x14ac:dyDescent="0.2">
      <c r="A6290" s="79" t="s">
        <v>13349</v>
      </c>
      <c r="B6290" s="79" t="s">
        <v>15644</v>
      </c>
      <c r="C6290" s="79">
        <v>2</v>
      </c>
      <c r="D6290" s="79">
        <v>0</v>
      </c>
      <c r="E6290" s="88"/>
    </row>
    <row r="6291" spans="1:5" x14ac:dyDescent="0.2">
      <c r="A6291" s="79" t="s">
        <v>13350</v>
      </c>
      <c r="B6291" s="79" t="s">
        <v>15645</v>
      </c>
      <c r="C6291" s="79">
        <v>40</v>
      </c>
      <c r="D6291" s="79">
        <v>0</v>
      </c>
      <c r="E6291" s="88"/>
    </row>
    <row r="6292" spans="1:5" x14ac:dyDescent="0.2">
      <c r="A6292" s="79" t="s">
        <v>13351</v>
      </c>
      <c r="B6292" s="79" t="s">
        <v>15646</v>
      </c>
      <c r="C6292" s="79">
        <v>3</v>
      </c>
      <c r="D6292" s="79">
        <v>0</v>
      </c>
      <c r="E6292" s="88"/>
    </row>
    <row r="6293" spans="1:5" x14ac:dyDescent="0.2">
      <c r="A6293" s="79" t="s">
        <v>13352</v>
      </c>
      <c r="B6293" s="79" t="s">
        <v>15647</v>
      </c>
      <c r="C6293" s="79">
        <v>2</v>
      </c>
      <c r="D6293" s="79">
        <v>0</v>
      </c>
      <c r="E6293" s="88"/>
    </row>
    <row r="6294" spans="1:5" x14ac:dyDescent="0.2">
      <c r="A6294" s="79" t="s">
        <v>13353</v>
      </c>
      <c r="B6294" s="79" t="s">
        <v>15648</v>
      </c>
      <c r="C6294" s="79">
        <v>0</v>
      </c>
      <c r="D6294" s="79">
        <v>0</v>
      </c>
      <c r="E6294" s="88"/>
    </row>
    <row r="6295" spans="1:5" x14ac:dyDescent="0.2">
      <c r="A6295" s="79" t="s">
        <v>13354</v>
      </c>
      <c r="B6295" s="79" t="s">
        <v>15649</v>
      </c>
      <c r="C6295" s="79">
        <v>12</v>
      </c>
      <c r="D6295" s="79">
        <v>0</v>
      </c>
      <c r="E6295" s="88"/>
    </row>
    <row r="6296" spans="1:5" x14ac:dyDescent="0.2">
      <c r="A6296" s="79" t="s">
        <v>13355</v>
      </c>
      <c r="B6296" s="79" t="s">
        <v>15650</v>
      </c>
      <c r="C6296" s="79">
        <v>43</v>
      </c>
      <c r="D6296" s="79">
        <v>0</v>
      </c>
      <c r="E6296" s="88"/>
    </row>
    <row r="6297" spans="1:5" x14ac:dyDescent="0.2">
      <c r="A6297" s="79" t="s">
        <v>13356</v>
      </c>
      <c r="B6297" s="79" t="s">
        <v>15651</v>
      </c>
      <c r="C6297" s="79">
        <v>14</v>
      </c>
      <c r="D6297" s="79">
        <v>0</v>
      </c>
      <c r="E6297" s="88"/>
    </row>
    <row r="6298" spans="1:5" x14ac:dyDescent="0.2">
      <c r="A6298" s="79" t="s">
        <v>13357</v>
      </c>
      <c r="B6298" s="79" t="s">
        <v>15652</v>
      </c>
      <c r="C6298" s="79">
        <v>29</v>
      </c>
      <c r="D6298" s="79">
        <v>0</v>
      </c>
      <c r="E6298" s="88"/>
    </row>
    <row r="6299" spans="1:5" x14ac:dyDescent="0.2">
      <c r="A6299" s="79" t="s">
        <v>13358</v>
      </c>
      <c r="B6299" s="79" t="s">
        <v>15653</v>
      </c>
      <c r="C6299" s="79">
        <v>0</v>
      </c>
      <c r="D6299" s="79">
        <v>0</v>
      </c>
      <c r="E6299" s="88"/>
    </row>
    <row r="6300" spans="1:5" x14ac:dyDescent="0.2">
      <c r="A6300" s="79" t="s">
        <v>13359</v>
      </c>
      <c r="B6300" s="79" t="s">
        <v>15654</v>
      </c>
      <c r="C6300" s="79">
        <v>0</v>
      </c>
      <c r="D6300" s="79">
        <v>0</v>
      </c>
      <c r="E6300" s="88"/>
    </row>
    <row r="6301" spans="1:5" x14ac:dyDescent="0.2">
      <c r="A6301" s="79" t="s">
        <v>13360</v>
      </c>
      <c r="B6301" s="79" t="s">
        <v>15655</v>
      </c>
      <c r="C6301" s="79">
        <v>0</v>
      </c>
      <c r="D6301" s="79">
        <v>0</v>
      </c>
      <c r="E6301" s="88"/>
    </row>
    <row r="6302" spans="1:5" x14ac:dyDescent="0.2">
      <c r="A6302" s="79" t="s">
        <v>13361</v>
      </c>
      <c r="B6302" s="79" t="s">
        <v>15656</v>
      </c>
      <c r="C6302" s="79">
        <v>0</v>
      </c>
      <c r="D6302" s="79">
        <v>0</v>
      </c>
      <c r="E6302" s="88"/>
    </row>
    <row r="6303" spans="1:5" x14ac:dyDescent="0.2">
      <c r="A6303" s="79" t="s">
        <v>13362</v>
      </c>
      <c r="B6303" s="79" t="s">
        <v>15657</v>
      </c>
      <c r="C6303" s="79">
        <v>0</v>
      </c>
      <c r="D6303" s="79">
        <v>0</v>
      </c>
      <c r="E6303" s="88"/>
    </row>
    <row r="6304" spans="1:5" x14ac:dyDescent="0.2">
      <c r="A6304" s="79" t="s">
        <v>13363</v>
      </c>
      <c r="B6304" s="79" t="s">
        <v>14689</v>
      </c>
      <c r="C6304" s="79">
        <v>0</v>
      </c>
      <c r="D6304" s="79">
        <v>0</v>
      </c>
      <c r="E6304" s="88"/>
    </row>
    <row r="6305" spans="1:5" x14ac:dyDescent="0.2">
      <c r="A6305" s="79" t="s">
        <v>13364</v>
      </c>
      <c r="B6305" s="79" t="s">
        <v>15926</v>
      </c>
      <c r="C6305" s="79">
        <v>0</v>
      </c>
      <c r="D6305" s="79">
        <v>0</v>
      </c>
      <c r="E6305" s="88"/>
    </row>
    <row r="6306" spans="1:5" x14ac:dyDescent="0.2">
      <c r="A6306" s="79" t="s">
        <v>13365</v>
      </c>
      <c r="B6306" s="79" t="s">
        <v>15658</v>
      </c>
      <c r="C6306" s="79">
        <v>0</v>
      </c>
      <c r="D6306" s="79">
        <v>0</v>
      </c>
      <c r="E6306" s="88"/>
    </row>
    <row r="6307" spans="1:5" x14ac:dyDescent="0.2">
      <c r="A6307" s="79" t="s">
        <v>13366</v>
      </c>
      <c r="B6307" s="79" t="s">
        <v>15659</v>
      </c>
      <c r="C6307" s="79">
        <v>0</v>
      </c>
      <c r="D6307" s="79">
        <v>0</v>
      </c>
    </row>
    <row r="6308" spans="1:5" x14ac:dyDescent="0.2">
      <c r="A6308" s="79" t="s">
        <v>13367</v>
      </c>
      <c r="B6308" s="79" t="s">
        <v>15660</v>
      </c>
      <c r="C6308" s="79">
        <v>0</v>
      </c>
      <c r="D6308" s="79">
        <v>0</v>
      </c>
    </row>
    <row r="6309" spans="1:5" x14ac:dyDescent="0.2">
      <c r="A6309" s="79" t="s">
        <v>13368</v>
      </c>
      <c r="B6309" s="79" t="s">
        <v>15661</v>
      </c>
      <c r="C6309" s="79">
        <v>0</v>
      </c>
      <c r="D6309" s="79">
        <v>0</v>
      </c>
    </row>
    <row r="6310" spans="1:5" x14ac:dyDescent="0.2">
      <c r="A6310" s="79" t="s">
        <v>13369</v>
      </c>
      <c r="B6310" s="79" t="s">
        <v>15662</v>
      </c>
      <c r="C6310" s="79">
        <v>0</v>
      </c>
      <c r="D6310" s="79">
        <v>0</v>
      </c>
    </row>
    <row r="6311" spans="1:5" x14ac:dyDescent="0.2">
      <c r="A6311" s="79" t="s">
        <v>13370</v>
      </c>
      <c r="B6311" s="79" t="s">
        <v>15663</v>
      </c>
      <c r="C6311" s="79">
        <v>0</v>
      </c>
      <c r="D6311" s="79">
        <v>0</v>
      </c>
    </row>
    <row r="6312" spans="1:5" x14ac:dyDescent="0.2">
      <c r="A6312" s="79" t="s">
        <v>13371</v>
      </c>
      <c r="B6312" s="79" t="s">
        <v>15664</v>
      </c>
      <c r="C6312" s="79">
        <v>0</v>
      </c>
      <c r="D6312" s="79">
        <v>0</v>
      </c>
    </row>
    <row r="6313" spans="1:5" x14ac:dyDescent="0.2">
      <c r="A6313" s="79" t="s">
        <v>13372</v>
      </c>
      <c r="B6313" s="79" t="s">
        <v>15665</v>
      </c>
      <c r="C6313" s="79">
        <v>0</v>
      </c>
      <c r="D6313" s="79">
        <v>0</v>
      </c>
    </row>
    <row r="6314" spans="1:5" x14ac:dyDescent="0.2">
      <c r="A6314" s="79" t="s">
        <v>13373</v>
      </c>
      <c r="B6314" s="79" t="s">
        <v>15666</v>
      </c>
      <c r="C6314" s="79">
        <v>0</v>
      </c>
      <c r="D6314" s="79">
        <v>0</v>
      </c>
    </row>
    <row r="6315" spans="1:5" x14ac:dyDescent="0.2">
      <c r="A6315" s="79" t="s">
        <v>13374</v>
      </c>
      <c r="B6315" s="79" t="s">
        <v>15667</v>
      </c>
      <c r="C6315" s="79">
        <v>0</v>
      </c>
      <c r="D6315" s="79">
        <v>0</v>
      </c>
    </row>
    <row r="6316" spans="1:5" x14ac:dyDescent="0.2">
      <c r="A6316" s="79" t="s">
        <v>13375</v>
      </c>
      <c r="B6316" s="79" t="s">
        <v>15668</v>
      </c>
      <c r="C6316" s="79">
        <v>0</v>
      </c>
      <c r="D6316" s="79">
        <v>0</v>
      </c>
    </row>
    <row r="6317" spans="1:5" x14ac:dyDescent="0.2">
      <c r="A6317" s="79" t="s">
        <v>13376</v>
      </c>
      <c r="B6317" s="79" t="s">
        <v>15669</v>
      </c>
      <c r="C6317" s="79">
        <v>0</v>
      </c>
      <c r="D6317" s="79">
        <v>0</v>
      </c>
    </row>
    <row r="6318" spans="1:5" x14ac:dyDescent="0.2">
      <c r="A6318" s="79" t="s">
        <v>13377</v>
      </c>
      <c r="B6318" s="79" t="s">
        <v>15670</v>
      </c>
      <c r="C6318" s="79">
        <v>0</v>
      </c>
      <c r="D6318" s="79">
        <v>0</v>
      </c>
    </row>
    <row r="6319" spans="1:5" x14ac:dyDescent="0.2">
      <c r="A6319" s="79" t="s">
        <v>13378</v>
      </c>
      <c r="B6319" s="79" t="s">
        <v>15671</v>
      </c>
      <c r="C6319" s="79">
        <v>0</v>
      </c>
      <c r="D6319" s="79">
        <v>0</v>
      </c>
    </row>
    <row r="6320" spans="1:5" x14ac:dyDescent="0.2">
      <c r="A6320" s="79" t="s">
        <v>13379</v>
      </c>
      <c r="B6320" s="79" t="s">
        <v>15672</v>
      </c>
      <c r="C6320" s="79">
        <v>0</v>
      </c>
      <c r="D6320" s="79">
        <v>0</v>
      </c>
    </row>
    <row r="6321" spans="1:4" x14ac:dyDescent="0.2">
      <c r="A6321" s="79" t="s">
        <v>13380</v>
      </c>
      <c r="B6321" s="79" t="s">
        <v>14690</v>
      </c>
      <c r="C6321" s="79">
        <v>0</v>
      </c>
      <c r="D6321" s="79">
        <v>0</v>
      </c>
    </row>
    <row r="6322" spans="1:4" x14ac:dyDescent="0.2">
      <c r="A6322" s="79" t="s">
        <v>13381</v>
      </c>
      <c r="B6322" s="79" t="s">
        <v>15673</v>
      </c>
      <c r="C6322" s="79">
        <v>0</v>
      </c>
      <c r="D6322" s="79">
        <v>0</v>
      </c>
    </row>
    <row r="6323" spans="1:4" x14ac:dyDescent="0.2">
      <c r="A6323" s="79" t="s">
        <v>13382</v>
      </c>
      <c r="B6323" s="79" t="s">
        <v>15674</v>
      </c>
      <c r="C6323" s="79">
        <v>0</v>
      </c>
      <c r="D6323" s="79">
        <v>0</v>
      </c>
    </row>
    <row r="6324" spans="1:4" x14ac:dyDescent="0.2">
      <c r="A6324" s="79" t="s">
        <v>13383</v>
      </c>
      <c r="B6324" s="79" t="s">
        <v>15675</v>
      </c>
      <c r="C6324" s="79">
        <v>0</v>
      </c>
      <c r="D6324" s="79">
        <v>0</v>
      </c>
    </row>
    <row r="6325" spans="1:4" x14ac:dyDescent="0.2">
      <c r="A6325" s="79" t="s">
        <v>13384</v>
      </c>
      <c r="B6325" s="79" t="s">
        <v>15676</v>
      </c>
      <c r="C6325" s="79">
        <v>0</v>
      </c>
      <c r="D6325" s="79">
        <v>0</v>
      </c>
    </row>
    <row r="6326" spans="1:4" x14ac:dyDescent="0.2">
      <c r="A6326" s="79" t="s">
        <v>13385</v>
      </c>
      <c r="B6326" s="79" t="s">
        <v>15677</v>
      </c>
      <c r="C6326" s="79">
        <v>0</v>
      </c>
      <c r="D6326" s="79">
        <v>0</v>
      </c>
    </row>
    <row r="6327" spans="1:4" x14ac:dyDescent="0.2">
      <c r="A6327" s="79" t="s">
        <v>13386</v>
      </c>
      <c r="B6327" s="79" t="s">
        <v>15678</v>
      </c>
      <c r="C6327" s="79">
        <v>0</v>
      </c>
      <c r="D6327" s="79">
        <v>0</v>
      </c>
    </row>
    <row r="6328" spans="1:4" x14ac:dyDescent="0.2">
      <c r="A6328" s="79" t="s">
        <v>13387</v>
      </c>
      <c r="B6328" s="79" t="s">
        <v>15679</v>
      </c>
      <c r="C6328" s="79">
        <v>0</v>
      </c>
      <c r="D6328" s="79">
        <v>0</v>
      </c>
    </row>
    <row r="6329" spans="1:4" x14ac:dyDescent="0.2">
      <c r="A6329" s="79" t="s">
        <v>13388</v>
      </c>
      <c r="B6329" s="79" t="s">
        <v>15680</v>
      </c>
      <c r="C6329" s="79">
        <v>0</v>
      </c>
      <c r="D6329" s="79">
        <v>0</v>
      </c>
    </row>
    <row r="6330" spans="1:4" x14ac:dyDescent="0.2">
      <c r="A6330" s="79" t="s">
        <v>13389</v>
      </c>
      <c r="B6330" s="79" t="s">
        <v>15681</v>
      </c>
      <c r="C6330" s="79">
        <v>10</v>
      </c>
      <c r="D6330" s="79">
        <v>0</v>
      </c>
    </row>
    <row r="6331" spans="1:4" x14ac:dyDescent="0.2">
      <c r="A6331" s="79" t="s">
        <v>13390</v>
      </c>
      <c r="B6331" s="79" t="s">
        <v>15682</v>
      </c>
      <c r="C6331" s="79">
        <v>10</v>
      </c>
      <c r="D6331" s="79">
        <v>0</v>
      </c>
    </row>
    <row r="6332" spans="1:4" x14ac:dyDescent="0.2">
      <c r="A6332" s="79" t="s">
        <v>13391</v>
      </c>
      <c r="B6332" s="79" t="s">
        <v>15683</v>
      </c>
      <c r="C6332" s="79">
        <v>0</v>
      </c>
      <c r="D6332" s="79">
        <v>0</v>
      </c>
    </row>
    <row r="6333" spans="1:4" x14ac:dyDescent="0.2">
      <c r="A6333" s="79" t="s">
        <v>13392</v>
      </c>
      <c r="B6333" s="79" t="s">
        <v>14691</v>
      </c>
      <c r="C6333" s="79">
        <v>0</v>
      </c>
      <c r="D6333" s="79">
        <v>0</v>
      </c>
    </row>
    <row r="6334" spans="1:4" x14ac:dyDescent="0.2">
      <c r="A6334" s="79" t="s">
        <v>13393</v>
      </c>
      <c r="B6334" s="79" t="s">
        <v>15684</v>
      </c>
      <c r="C6334" s="79">
        <v>0</v>
      </c>
      <c r="D6334" s="79">
        <v>0</v>
      </c>
    </row>
    <row r="6335" spans="1:4" x14ac:dyDescent="0.2">
      <c r="A6335" s="79" t="s">
        <v>13394</v>
      </c>
      <c r="B6335" s="79" t="s">
        <v>15685</v>
      </c>
      <c r="C6335" s="79">
        <v>0</v>
      </c>
      <c r="D6335" s="79">
        <v>0</v>
      </c>
    </row>
    <row r="6336" spans="1:4" x14ac:dyDescent="0.2">
      <c r="A6336" s="79" t="s">
        <v>13395</v>
      </c>
      <c r="B6336" s="79" t="s">
        <v>15686</v>
      </c>
      <c r="C6336" s="79">
        <v>0</v>
      </c>
      <c r="D6336" s="79">
        <v>0</v>
      </c>
    </row>
    <row r="6337" spans="1:4" x14ac:dyDescent="0.2">
      <c r="A6337" s="79" t="s">
        <v>13396</v>
      </c>
      <c r="B6337" s="79" t="s">
        <v>15687</v>
      </c>
      <c r="C6337" s="79">
        <v>0</v>
      </c>
      <c r="D6337" s="79">
        <v>0</v>
      </c>
    </row>
    <row r="6338" spans="1:4" x14ac:dyDescent="0.2">
      <c r="A6338" s="79" t="s">
        <v>13397</v>
      </c>
      <c r="B6338" s="79" t="s">
        <v>15688</v>
      </c>
      <c r="C6338" s="79">
        <v>0</v>
      </c>
      <c r="D6338" s="79">
        <v>0</v>
      </c>
    </row>
    <row r="6339" spans="1:4" x14ac:dyDescent="0.2">
      <c r="A6339" s="79" t="s">
        <v>13398</v>
      </c>
      <c r="B6339" s="79" t="s">
        <v>15689</v>
      </c>
      <c r="C6339" s="79">
        <v>0</v>
      </c>
      <c r="D6339" s="79">
        <v>0</v>
      </c>
    </row>
    <row r="6340" spans="1:4" x14ac:dyDescent="0.2">
      <c r="A6340" s="79" t="s">
        <v>13399</v>
      </c>
      <c r="B6340" s="79" t="s">
        <v>15690</v>
      </c>
      <c r="C6340" s="79">
        <v>0</v>
      </c>
      <c r="D6340" s="79">
        <v>0</v>
      </c>
    </row>
    <row r="6341" spans="1:4" x14ac:dyDescent="0.2">
      <c r="A6341" s="79" t="s">
        <v>13400</v>
      </c>
      <c r="B6341" s="79" t="s">
        <v>15691</v>
      </c>
      <c r="C6341" s="79">
        <v>0</v>
      </c>
      <c r="D6341" s="79">
        <v>0</v>
      </c>
    </row>
    <row r="6342" spans="1:4" x14ac:dyDescent="0.2">
      <c r="A6342" s="79" t="s">
        <v>13401</v>
      </c>
      <c r="B6342" s="79" t="s">
        <v>15692</v>
      </c>
      <c r="C6342" s="79">
        <v>0</v>
      </c>
      <c r="D6342" s="79">
        <v>0</v>
      </c>
    </row>
    <row r="6343" spans="1:4" x14ac:dyDescent="0.2">
      <c r="A6343" s="79" t="s">
        <v>13402</v>
      </c>
      <c r="B6343" s="79" t="s">
        <v>15693</v>
      </c>
      <c r="C6343" s="79">
        <v>0</v>
      </c>
      <c r="D6343" s="79">
        <v>0</v>
      </c>
    </row>
    <row r="6344" spans="1:4" x14ac:dyDescent="0.2">
      <c r="A6344" s="79" t="s">
        <v>13403</v>
      </c>
      <c r="B6344" s="79" t="s">
        <v>15694</v>
      </c>
      <c r="C6344" s="79">
        <v>0</v>
      </c>
      <c r="D6344" s="79">
        <v>0</v>
      </c>
    </row>
    <row r="6345" spans="1:4" x14ac:dyDescent="0.2">
      <c r="A6345" s="79" t="s">
        <v>13404</v>
      </c>
      <c r="B6345" s="79" t="s">
        <v>15695</v>
      </c>
      <c r="C6345" s="79">
        <v>0</v>
      </c>
      <c r="D6345" s="79">
        <v>0</v>
      </c>
    </row>
    <row r="6346" spans="1:4" x14ac:dyDescent="0.2">
      <c r="A6346" s="79" t="s">
        <v>14978</v>
      </c>
      <c r="B6346" s="79" t="s">
        <v>15696</v>
      </c>
      <c r="C6346" s="79">
        <v>0</v>
      </c>
      <c r="D6346" s="79">
        <v>0</v>
      </c>
    </row>
    <row r="6347" spans="1:4" x14ac:dyDescent="0.2">
      <c r="A6347" s="79" t="s">
        <v>14982</v>
      </c>
      <c r="B6347" s="79" t="s">
        <v>15697</v>
      </c>
      <c r="C6347" s="79">
        <v>0</v>
      </c>
      <c r="D6347" s="79">
        <v>0</v>
      </c>
    </row>
    <row r="6348" spans="1:4" x14ac:dyDescent="0.2">
      <c r="A6348" s="79" t="s">
        <v>16081</v>
      </c>
      <c r="B6348" s="79" t="s">
        <v>16082</v>
      </c>
      <c r="C6348" s="79">
        <v>0</v>
      </c>
      <c r="D6348" s="79">
        <v>0</v>
      </c>
    </row>
    <row r="6349" spans="1:4" x14ac:dyDescent="0.2">
      <c r="A6349" s="79" t="s">
        <v>13405</v>
      </c>
      <c r="B6349" s="79" t="s">
        <v>15698</v>
      </c>
      <c r="C6349" s="79">
        <v>0</v>
      </c>
      <c r="D6349" s="79">
        <v>0</v>
      </c>
    </row>
    <row r="6350" spans="1:4" x14ac:dyDescent="0.2">
      <c r="A6350" s="79" t="s">
        <v>13406</v>
      </c>
      <c r="B6350" s="79" t="s">
        <v>15699</v>
      </c>
      <c r="C6350" s="79">
        <v>0</v>
      </c>
      <c r="D6350" s="79">
        <v>0</v>
      </c>
    </row>
    <row r="6351" spans="1:4" x14ac:dyDescent="0.2">
      <c r="A6351" s="79" t="s">
        <v>13407</v>
      </c>
      <c r="B6351" s="79" t="s">
        <v>15700</v>
      </c>
      <c r="C6351" s="79">
        <v>0</v>
      </c>
      <c r="D6351" s="79">
        <v>0</v>
      </c>
    </row>
    <row r="6352" spans="1:4" x14ac:dyDescent="0.2">
      <c r="A6352" s="79" t="s">
        <v>13408</v>
      </c>
      <c r="B6352" s="79" t="s">
        <v>15701</v>
      </c>
      <c r="C6352" s="79">
        <v>0</v>
      </c>
      <c r="D6352" s="79">
        <v>0</v>
      </c>
    </row>
    <row r="6353" spans="1:4" x14ac:dyDescent="0.2">
      <c r="A6353" s="79" t="s">
        <v>15795</v>
      </c>
      <c r="B6353" s="79" t="s">
        <v>15796</v>
      </c>
      <c r="C6353" s="79">
        <v>0</v>
      </c>
      <c r="D6353" s="79">
        <v>0</v>
      </c>
    </row>
    <row r="6354" spans="1:4" x14ac:dyDescent="0.2">
      <c r="A6354" s="79" t="s">
        <v>13409</v>
      </c>
      <c r="B6354" s="79" t="s">
        <v>15702</v>
      </c>
      <c r="C6354" s="79">
        <v>4</v>
      </c>
      <c r="D6354" s="79">
        <v>0</v>
      </c>
    </row>
    <row r="6355" spans="1:4" x14ac:dyDescent="0.2">
      <c r="A6355" s="79" t="s">
        <v>13410</v>
      </c>
      <c r="B6355" s="79" t="s">
        <v>15703</v>
      </c>
      <c r="C6355" s="79">
        <v>0</v>
      </c>
      <c r="D6355" s="79">
        <v>0</v>
      </c>
    </row>
    <row r="6356" spans="1:4" x14ac:dyDescent="0.2">
      <c r="A6356" s="79" t="s">
        <v>16115</v>
      </c>
      <c r="B6356" s="79" t="s">
        <v>16116</v>
      </c>
      <c r="C6356" s="79">
        <v>0</v>
      </c>
      <c r="D6356" s="79">
        <v>0</v>
      </c>
    </row>
    <row r="6357" spans="1:4" x14ac:dyDescent="0.2">
      <c r="A6357" s="79" t="s">
        <v>13411</v>
      </c>
      <c r="B6357" s="79" t="s">
        <v>15704</v>
      </c>
      <c r="C6357" s="79">
        <v>0</v>
      </c>
      <c r="D6357" s="79">
        <v>0</v>
      </c>
    </row>
    <row r="6358" spans="1:4" x14ac:dyDescent="0.2">
      <c r="A6358" s="79" t="s">
        <v>13412</v>
      </c>
      <c r="B6358" s="79" t="s">
        <v>15705</v>
      </c>
      <c r="C6358" s="79">
        <v>7</v>
      </c>
      <c r="D6358" s="79">
        <v>0</v>
      </c>
    </row>
    <row r="6359" spans="1:4" x14ac:dyDescent="0.2">
      <c r="A6359" s="79" t="s">
        <v>15254</v>
      </c>
      <c r="B6359" s="79" t="s">
        <v>15706</v>
      </c>
      <c r="C6359" s="79">
        <v>0</v>
      </c>
      <c r="D6359" s="79">
        <v>0</v>
      </c>
    </row>
    <row r="6360" spans="1:4" x14ac:dyDescent="0.2">
      <c r="A6360" s="79" t="s">
        <v>14692</v>
      </c>
      <c r="B6360" s="79" t="s">
        <v>15707</v>
      </c>
      <c r="C6360" s="79">
        <v>0</v>
      </c>
      <c r="D6360" s="79">
        <v>0</v>
      </c>
    </row>
    <row r="6361" spans="1:4" x14ac:dyDescent="0.2">
      <c r="A6361" s="79" t="s">
        <v>15797</v>
      </c>
      <c r="B6361" s="79" t="s">
        <v>15927</v>
      </c>
      <c r="C6361" s="79">
        <v>0</v>
      </c>
      <c r="D6361" s="79">
        <v>0</v>
      </c>
    </row>
    <row r="6362" spans="1:4" x14ac:dyDescent="0.2">
      <c r="A6362" s="79" t="s">
        <v>14979</v>
      </c>
      <c r="B6362" s="79" t="s">
        <v>15708</v>
      </c>
      <c r="C6362" s="79">
        <v>0</v>
      </c>
      <c r="D6362" s="79">
        <v>0</v>
      </c>
    </row>
    <row r="6363" spans="1:4" x14ac:dyDescent="0.2">
      <c r="A6363" s="79" t="s">
        <v>13413</v>
      </c>
      <c r="B6363" s="79" t="s">
        <v>15709</v>
      </c>
      <c r="C6363" s="79">
        <v>0</v>
      </c>
      <c r="D6363" s="79">
        <v>0</v>
      </c>
    </row>
    <row r="6364" spans="1:4" x14ac:dyDescent="0.2">
      <c r="A6364" s="79" t="s">
        <v>13414</v>
      </c>
      <c r="B6364" s="79" t="s">
        <v>15710</v>
      </c>
      <c r="C6364" s="79">
        <v>0</v>
      </c>
      <c r="D6364" s="79">
        <v>0</v>
      </c>
    </row>
    <row r="6365" spans="1:4" x14ac:dyDescent="0.2">
      <c r="A6365" s="79" t="s">
        <v>14983</v>
      </c>
      <c r="B6365" s="79" t="s">
        <v>15711</v>
      </c>
      <c r="C6365" s="79">
        <v>0</v>
      </c>
      <c r="D6365" s="79">
        <v>0</v>
      </c>
    </row>
    <row r="6366" spans="1:4" x14ac:dyDescent="0.2">
      <c r="A6366" s="79" t="s">
        <v>15712</v>
      </c>
      <c r="B6366" s="79" t="s">
        <v>15713</v>
      </c>
      <c r="C6366" s="79">
        <v>0</v>
      </c>
      <c r="D6366" s="79">
        <v>0</v>
      </c>
    </row>
    <row r="6367" spans="1:4" x14ac:dyDescent="0.2">
      <c r="A6367" s="79" t="s">
        <v>15714</v>
      </c>
      <c r="B6367" s="79" t="s">
        <v>15715</v>
      </c>
      <c r="C6367" s="79">
        <v>0</v>
      </c>
      <c r="D6367" s="79">
        <v>0</v>
      </c>
    </row>
    <row r="6368" spans="1:4" x14ac:dyDescent="0.2">
      <c r="A6368" s="79" t="s">
        <v>13415</v>
      </c>
      <c r="B6368" s="79" t="s">
        <v>15716</v>
      </c>
      <c r="C6368" s="79">
        <v>0</v>
      </c>
      <c r="D6368" s="79">
        <v>0</v>
      </c>
    </row>
    <row r="6369" spans="1:4" x14ac:dyDescent="0.2">
      <c r="A6369" s="79" t="s">
        <v>13416</v>
      </c>
      <c r="B6369" s="79" t="s">
        <v>15717</v>
      </c>
      <c r="C6369" s="79">
        <v>0</v>
      </c>
      <c r="D6369" s="79">
        <v>0</v>
      </c>
    </row>
    <row r="6370" spans="1:4" x14ac:dyDescent="0.2">
      <c r="A6370" s="79" t="s">
        <v>14693</v>
      </c>
      <c r="B6370" s="79" t="s">
        <v>14694</v>
      </c>
      <c r="C6370" s="79">
        <v>0</v>
      </c>
      <c r="D6370" s="79">
        <v>0</v>
      </c>
    </row>
    <row r="6371" spans="1:4" x14ac:dyDescent="0.2">
      <c r="A6371" s="79" t="s">
        <v>15718</v>
      </c>
      <c r="B6371" s="79" t="s">
        <v>15719</v>
      </c>
      <c r="C6371" s="79">
        <v>1</v>
      </c>
      <c r="D6371" s="79">
        <v>0</v>
      </c>
    </row>
    <row r="6372" spans="1:4" x14ac:dyDescent="0.2">
      <c r="A6372" s="79" t="s">
        <v>15212</v>
      </c>
      <c r="B6372" s="79" t="s">
        <v>15213</v>
      </c>
      <c r="C6372" s="79">
        <v>0</v>
      </c>
      <c r="D6372" s="79">
        <v>0</v>
      </c>
    </row>
    <row r="6373" spans="1:4" x14ac:dyDescent="0.2">
      <c r="A6373" s="79" t="s">
        <v>15214</v>
      </c>
      <c r="B6373" s="79" t="s">
        <v>15215</v>
      </c>
      <c r="C6373" s="79">
        <v>0</v>
      </c>
      <c r="D6373" s="79">
        <v>0</v>
      </c>
    </row>
    <row r="6374" spans="1:4" x14ac:dyDescent="0.2">
      <c r="A6374" s="79" t="s">
        <v>15216</v>
      </c>
      <c r="B6374" s="79" t="s">
        <v>15217</v>
      </c>
      <c r="C6374" s="79">
        <v>0</v>
      </c>
      <c r="D6374" s="79">
        <v>0</v>
      </c>
    </row>
    <row r="6375" spans="1:4" x14ac:dyDescent="0.2">
      <c r="A6375" s="79" t="s">
        <v>15218</v>
      </c>
      <c r="B6375" s="79" t="s">
        <v>15219</v>
      </c>
      <c r="C6375" s="79">
        <v>0</v>
      </c>
      <c r="D6375" s="79">
        <v>0</v>
      </c>
    </row>
    <row r="6376" spans="1:4" x14ac:dyDescent="0.2">
      <c r="A6376" s="79" t="s">
        <v>14980</v>
      </c>
      <c r="B6376" s="79" t="s">
        <v>14981</v>
      </c>
      <c r="C6376" s="79">
        <v>0</v>
      </c>
      <c r="D6376" s="79">
        <v>0</v>
      </c>
    </row>
    <row r="6377" spans="1:4" x14ac:dyDescent="0.2">
      <c r="A6377" s="79" t="s">
        <v>15248</v>
      </c>
      <c r="B6377" s="79" t="s">
        <v>15249</v>
      </c>
      <c r="C6377" s="79">
        <v>0</v>
      </c>
      <c r="D6377" s="79">
        <v>0</v>
      </c>
    </row>
    <row r="6378" spans="1:4" x14ac:dyDescent="0.2">
      <c r="A6378" s="79" t="s">
        <v>15250</v>
      </c>
      <c r="B6378" s="79" t="s">
        <v>15251</v>
      </c>
      <c r="C6378" s="79">
        <v>0</v>
      </c>
      <c r="D6378" s="79">
        <v>0</v>
      </c>
    </row>
    <row r="6379" spans="1:4" x14ac:dyDescent="0.2">
      <c r="A6379" s="79" t="s">
        <v>15252</v>
      </c>
      <c r="B6379" s="79" t="s">
        <v>15253</v>
      </c>
      <c r="C6379" s="79">
        <v>0</v>
      </c>
      <c r="D6379" s="79">
        <v>0</v>
      </c>
    </row>
    <row r="6380" spans="1:4" x14ac:dyDescent="0.2">
      <c r="A6380" s="79" t="s">
        <v>15255</v>
      </c>
      <c r="B6380" s="79" t="s">
        <v>15256</v>
      </c>
      <c r="C6380" s="79">
        <v>0</v>
      </c>
      <c r="D6380" s="79">
        <v>0</v>
      </c>
    </row>
    <row r="6381" spans="1:4" x14ac:dyDescent="0.2">
      <c r="A6381" s="79" t="s">
        <v>15257</v>
      </c>
      <c r="B6381" s="79" t="s">
        <v>15258</v>
      </c>
      <c r="C6381" s="79">
        <v>0</v>
      </c>
      <c r="D6381" s="79">
        <v>0</v>
      </c>
    </row>
    <row r="6382" spans="1:4" x14ac:dyDescent="0.2">
      <c r="A6382" s="79" t="s">
        <v>15259</v>
      </c>
      <c r="B6382" s="79" t="s">
        <v>15260</v>
      </c>
      <c r="C6382" s="79">
        <v>0</v>
      </c>
      <c r="D6382" s="79">
        <v>0</v>
      </c>
    </row>
    <row r="6383" spans="1:4" x14ac:dyDescent="0.2">
      <c r="A6383" s="79" t="s">
        <v>15261</v>
      </c>
      <c r="B6383" s="79" t="s">
        <v>15262</v>
      </c>
      <c r="C6383" s="79">
        <v>0</v>
      </c>
      <c r="D6383" s="79">
        <v>0</v>
      </c>
    </row>
    <row r="6384" spans="1:4" x14ac:dyDescent="0.2">
      <c r="A6384" s="79" t="s">
        <v>15283</v>
      </c>
      <c r="B6384" s="79" t="s">
        <v>15284</v>
      </c>
      <c r="C6384" s="79">
        <v>0</v>
      </c>
      <c r="D6384" s="79">
        <v>0</v>
      </c>
    </row>
    <row r="6385" spans="1:4" x14ac:dyDescent="0.2">
      <c r="A6385" s="79" t="s">
        <v>15289</v>
      </c>
      <c r="B6385" s="79" t="s">
        <v>15290</v>
      </c>
      <c r="C6385" s="79">
        <v>0</v>
      </c>
      <c r="D6385" s="79">
        <v>0</v>
      </c>
    </row>
    <row r="6386" spans="1:4" x14ac:dyDescent="0.2">
      <c r="A6386" s="79" t="s">
        <v>15291</v>
      </c>
      <c r="B6386" s="79" t="s">
        <v>15292</v>
      </c>
      <c r="C6386" s="79">
        <v>0</v>
      </c>
      <c r="D6386" s="79">
        <v>0</v>
      </c>
    </row>
    <row r="6387" spans="1:4" x14ac:dyDescent="0.2">
      <c r="A6387" s="79" t="s">
        <v>15293</v>
      </c>
      <c r="B6387" s="79" t="s">
        <v>15294</v>
      </c>
      <c r="C6387" s="79">
        <v>0</v>
      </c>
      <c r="D6387" s="79">
        <v>0</v>
      </c>
    </row>
    <row r="6388" spans="1:4" x14ac:dyDescent="0.2">
      <c r="A6388" s="79" t="s">
        <v>15295</v>
      </c>
      <c r="B6388" s="79" t="s">
        <v>15296</v>
      </c>
      <c r="C6388" s="79">
        <v>0</v>
      </c>
      <c r="D6388" s="79">
        <v>0</v>
      </c>
    </row>
    <row r="6389" spans="1:4" x14ac:dyDescent="0.2">
      <c r="A6389" s="79" t="s">
        <v>15720</v>
      </c>
      <c r="B6389" s="79" t="s">
        <v>15721</v>
      </c>
      <c r="C6389" s="79">
        <v>0</v>
      </c>
      <c r="D6389" s="79">
        <v>0</v>
      </c>
    </row>
    <row r="6390" spans="1:4" x14ac:dyDescent="0.2">
      <c r="A6390" s="79" t="s">
        <v>15722</v>
      </c>
      <c r="B6390" s="79" t="s">
        <v>15723</v>
      </c>
      <c r="C6390" s="79">
        <v>0</v>
      </c>
      <c r="D6390" s="79">
        <v>0</v>
      </c>
    </row>
    <row r="6391" spans="1:4" x14ac:dyDescent="0.2">
      <c r="A6391" s="79" t="s">
        <v>15733</v>
      </c>
      <c r="B6391" s="79" t="s">
        <v>15734</v>
      </c>
      <c r="C6391" s="79">
        <v>0</v>
      </c>
      <c r="D6391" s="79">
        <v>0</v>
      </c>
    </row>
    <row r="6392" spans="1:4" x14ac:dyDescent="0.2">
      <c r="A6392" s="79" t="s">
        <v>15735</v>
      </c>
      <c r="B6392" s="79" t="s">
        <v>15736</v>
      </c>
      <c r="C6392" s="79">
        <v>0</v>
      </c>
      <c r="D6392" s="79">
        <v>0</v>
      </c>
    </row>
    <row r="6393" spans="1:4" x14ac:dyDescent="0.2">
      <c r="A6393" s="79" t="s">
        <v>15737</v>
      </c>
      <c r="B6393" s="79" t="s">
        <v>15738</v>
      </c>
      <c r="C6393" s="79">
        <v>0</v>
      </c>
      <c r="D6393" s="79">
        <v>0</v>
      </c>
    </row>
    <row r="6394" spans="1:4" x14ac:dyDescent="0.2">
      <c r="A6394" s="79" t="s">
        <v>15739</v>
      </c>
      <c r="B6394" s="79" t="s">
        <v>15740</v>
      </c>
      <c r="C6394" s="79">
        <v>0</v>
      </c>
      <c r="D6394" s="79">
        <v>0</v>
      </c>
    </row>
    <row r="6395" spans="1:4" x14ac:dyDescent="0.2">
      <c r="A6395" s="79" t="s">
        <v>15741</v>
      </c>
      <c r="B6395" s="79" t="s">
        <v>15742</v>
      </c>
      <c r="C6395" s="79">
        <v>0</v>
      </c>
      <c r="D6395" s="79">
        <v>0</v>
      </c>
    </row>
    <row r="6396" spans="1:4" x14ac:dyDescent="0.2">
      <c r="A6396" s="79" t="s">
        <v>15743</v>
      </c>
      <c r="B6396" s="79" t="s">
        <v>15744</v>
      </c>
      <c r="C6396" s="79">
        <v>0</v>
      </c>
      <c r="D6396" s="79">
        <v>0</v>
      </c>
    </row>
    <row r="6397" spans="1:4" x14ac:dyDescent="0.2">
      <c r="A6397" s="79" t="s">
        <v>15745</v>
      </c>
      <c r="B6397" s="79" t="s">
        <v>15658</v>
      </c>
      <c r="C6397" s="79">
        <v>0</v>
      </c>
      <c r="D6397" s="79">
        <v>0</v>
      </c>
    </row>
    <row r="6398" spans="1:4" x14ac:dyDescent="0.2">
      <c r="A6398" s="79" t="s">
        <v>15746</v>
      </c>
      <c r="B6398" s="79" t="s">
        <v>15747</v>
      </c>
      <c r="C6398" s="79">
        <v>0</v>
      </c>
      <c r="D6398" s="79">
        <v>0</v>
      </c>
    </row>
    <row r="6399" spans="1:4" x14ac:dyDescent="0.2">
      <c r="A6399" s="79" t="s">
        <v>15748</v>
      </c>
      <c r="B6399" s="79" t="s">
        <v>15749</v>
      </c>
      <c r="C6399" s="79">
        <v>0</v>
      </c>
      <c r="D6399" s="79">
        <v>0</v>
      </c>
    </row>
    <row r="6400" spans="1:4" x14ac:dyDescent="0.2">
      <c r="A6400" s="79" t="s">
        <v>15750</v>
      </c>
      <c r="B6400" s="79" t="s">
        <v>15751</v>
      </c>
      <c r="C6400" s="79">
        <v>0</v>
      </c>
      <c r="D6400" s="79">
        <v>0</v>
      </c>
    </row>
    <row r="6401" spans="1:4" x14ac:dyDescent="0.2">
      <c r="A6401" s="79" t="s">
        <v>15752</v>
      </c>
      <c r="B6401" s="79" t="s">
        <v>15753</v>
      </c>
      <c r="C6401" s="79">
        <v>0</v>
      </c>
      <c r="D6401" s="79">
        <v>0</v>
      </c>
    </row>
    <row r="6402" spans="1:4" x14ac:dyDescent="0.2">
      <c r="A6402" s="79" t="s">
        <v>15838</v>
      </c>
      <c r="B6402" s="79" t="s">
        <v>15839</v>
      </c>
      <c r="C6402" s="79">
        <v>59</v>
      </c>
      <c r="D6402" s="79">
        <v>0</v>
      </c>
    </row>
    <row r="6403" spans="1:4" x14ac:dyDescent="0.2">
      <c r="A6403" s="79" t="s">
        <v>15840</v>
      </c>
      <c r="B6403" s="79" t="s">
        <v>15841</v>
      </c>
      <c r="C6403" s="79">
        <v>10</v>
      </c>
      <c r="D6403" s="79">
        <v>0</v>
      </c>
    </row>
    <row r="6404" spans="1:4" x14ac:dyDescent="0.2">
      <c r="A6404" s="79" t="s">
        <v>15784</v>
      </c>
      <c r="B6404" s="79" t="s">
        <v>15785</v>
      </c>
      <c r="C6404" s="79">
        <v>0</v>
      </c>
      <c r="D6404" s="79">
        <v>0</v>
      </c>
    </row>
    <row r="6405" spans="1:4" x14ac:dyDescent="0.2">
      <c r="A6405" s="79" t="s">
        <v>15786</v>
      </c>
      <c r="B6405" s="79" t="s">
        <v>15787</v>
      </c>
      <c r="C6405" s="79">
        <v>0</v>
      </c>
      <c r="D6405" s="79">
        <v>0</v>
      </c>
    </row>
    <row r="6406" spans="1:4" x14ac:dyDescent="0.2">
      <c r="A6406" s="79" t="s">
        <v>15788</v>
      </c>
      <c r="B6406" s="79" t="s">
        <v>15789</v>
      </c>
      <c r="C6406" s="79">
        <v>0</v>
      </c>
      <c r="D6406" s="79">
        <v>0</v>
      </c>
    </row>
    <row r="6407" spans="1:4" x14ac:dyDescent="0.2">
      <c r="A6407" s="79" t="s">
        <v>15790</v>
      </c>
      <c r="B6407" s="79" t="s">
        <v>15791</v>
      </c>
      <c r="C6407" s="79">
        <v>0</v>
      </c>
      <c r="D6407" s="79">
        <v>0</v>
      </c>
    </row>
    <row r="6408" spans="1:4" x14ac:dyDescent="0.2">
      <c r="A6408" s="79" t="s">
        <v>15792</v>
      </c>
      <c r="B6408" s="79" t="s">
        <v>15793</v>
      </c>
      <c r="C6408" s="79">
        <v>0</v>
      </c>
      <c r="D6408" s="79">
        <v>0</v>
      </c>
    </row>
    <row r="6409" spans="1:4" x14ac:dyDescent="0.2">
      <c r="A6409" s="79" t="s">
        <v>15798</v>
      </c>
      <c r="B6409" s="79" t="s">
        <v>15799</v>
      </c>
      <c r="C6409" s="79">
        <v>0</v>
      </c>
      <c r="D6409" s="79">
        <v>0</v>
      </c>
    </row>
    <row r="6410" spans="1:4" x14ac:dyDescent="0.2">
      <c r="A6410" s="79" t="s">
        <v>15800</v>
      </c>
      <c r="B6410" s="79" t="s">
        <v>15801</v>
      </c>
      <c r="C6410" s="79">
        <v>0</v>
      </c>
      <c r="D6410" s="79">
        <v>0</v>
      </c>
    </row>
    <row r="6411" spans="1:4" x14ac:dyDescent="0.2">
      <c r="A6411" s="79" t="s">
        <v>15802</v>
      </c>
      <c r="B6411" s="79" t="s">
        <v>15803</v>
      </c>
      <c r="C6411" s="79">
        <v>0</v>
      </c>
      <c r="D6411" s="79">
        <v>0</v>
      </c>
    </row>
    <row r="6412" spans="1:4" x14ac:dyDescent="0.2">
      <c r="A6412" s="79" t="s">
        <v>15806</v>
      </c>
      <c r="B6412" s="79" t="s">
        <v>15807</v>
      </c>
      <c r="C6412" s="79">
        <v>127</v>
      </c>
      <c r="D6412" s="79">
        <v>0</v>
      </c>
    </row>
    <row r="6413" spans="1:4" x14ac:dyDescent="0.2">
      <c r="A6413" s="79" t="s">
        <v>15808</v>
      </c>
      <c r="B6413" s="79" t="s">
        <v>15809</v>
      </c>
      <c r="C6413" s="79">
        <v>89</v>
      </c>
      <c r="D6413" s="79">
        <v>0</v>
      </c>
    </row>
    <row r="6414" spans="1:4" x14ac:dyDescent="0.2">
      <c r="A6414" s="79" t="s">
        <v>15810</v>
      </c>
      <c r="B6414" s="79" t="s">
        <v>15811</v>
      </c>
      <c r="C6414" s="79">
        <v>204</v>
      </c>
      <c r="D6414" s="79">
        <v>0</v>
      </c>
    </row>
    <row r="6415" spans="1:4" x14ac:dyDescent="0.2">
      <c r="A6415" s="79" t="s">
        <v>15812</v>
      </c>
      <c r="B6415" s="79" t="s">
        <v>15813</v>
      </c>
      <c r="C6415" s="79">
        <v>202</v>
      </c>
      <c r="D6415" s="79">
        <v>0</v>
      </c>
    </row>
    <row r="6416" spans="1:4" x14ac:dyDescent="0.2">
      <c r="A6416" s="79" t="s">
        <v>15814</v>
      </c>
      <c r="B6416" s="79" t="s">
        <v>15815</v>
      </c>
      <c r="C6416" s="79">
        <v>59</v>
      </c>
      <c r="D6416" s="79">
        <v>0</v>
      </c>
    </row>
    <row r="6417" spans="1:4" x14ac:dyDescent="0.2">
      <c r="A6417" s="79" t="s">
        <v>15816</v>
      </c>
      <c r="B6417" s="79" t="s">
        <v>15817</v>
      </c>
      <c r="C6417" s="79">
        <v>40</v>
      </c>
      <c r="D6417" s="79">
        <v>0</v>
      </c>
    </row>
    <row r="6418" spans="1:4" x14ac:dyDescent="0.2">
      <c r="A6418" s="79" t="s">
        <v>15818</v>
      </c>
      <c r="B6418" s="79" t="s">
        <v>15819</v>
      </c>
      <c r="C6418" s="79">
        <v>56</v>
      </c>
      <c r="D6418" s="79">
        <v>0</v>
      </c>
    </row>
    <row r="6419" spans="1:4" x14ac:dyDescent="0.2">
      <c r="A6419" s="79" t="s">
        <v>15820</v>
      </c>
      <c r="B6419" s="79" t="s">
        <v>15821</v>
      </c>
      <c r="C6419" s="79">
        <v>63</v>
      </c>
      <c r="D6419" s="79">
        <v>0</v>
      </c>
    </row>
    <row r="6420" spans="1:4" x14ac:dyDescent="0.2">
      <c r="A6420" s="79" t="s">
        <v>15822</v>
      </c>
      <c r="B6420" s="79" t="s">
        <v>15823</v>
      </c>
      <c r="C6420" s="79">
        <v>106</v>
      </c>
      <c r="D6420" s="79">
        <v>0</v>
      </c>
    </row>
    <row r="6421" spans="1:4" x14ac:dyDescent="0.2">
      <c r="A6421" s="79" t="s">
        <v>15824</v>
      </c>
      <c r="B6421" s="79" t="s">
        <v>15825</v>
      </c>
      <c r="C6421" s="79">
        <v>92</v>
      </c>
      <c r="D6421" s="79">
        <v>0</v>
      </c>
    </row>
    <row r="6422" spans="1:4" x14ac:dyDescent="0.2">
      <c r="A6422" s="79" t="s">
        <v>15826</v>
      </c>
      <c r="B6422" s="79" t="s">
        <v>15827</v>
      </c>
      <c r="C6422" s="79">
        <v>50</v>
      </c>
      <c r="D6422" s="79">
        <v>0</v>
      </c>
    </row>
    <row r="6423" spans="1:4" x14ac:dyDescent="0.2">
      <c r="A6423" s="79" t="s">
        <v>15828</v>
      </c>
      <c r="B6423" s="79" t="s">
        <v>15829</v>
      </c>
      <c r="C6423" s="79">
        <v>36</v>
      </c>
      <c r="D6423" s="79">
        <v>0</v>
      </c>
    </row>
    <row r="6424" spans="1:4" x14ac:dyDescent="0.2">
      <c r="A6424" s="79" t="s">
        <v>15830</v>
      </c>
      <c r="B6424" s="79" t="s">
        <v>15831</v>
      </c>
      <c r="C6424" s="79">
        <v>74</v>
      </c>
      <c r="D6424" s="79">
        <v>0</v>
      </c>
    </row>
    <row r="6425" spans="1:4" x14ac:dyDescent="0.2">
      <c r="A6425" s="79" t="s">
        <v>15832</v>
      </c>
      <c r="B6425" s="79" t="s">
        <v>15833</v>
      </c>
      <c r="C6425" s="79">
        <v>83</v>
      </c>
      <c r="D6425" s="79">
        <v>0</v>
      </c>
    </row>
    <row r="6426" spans="1:4" x14ac:dyDescent="0.2">
      <c r="A6426" s="79" t="s">
        <v>15834</v>
      </c>
      <c r="B6426" s="79" t="s">
        <v>15835</v>
      </c>
      <c r="C6426" s="79">
        <v>82</v>
      </c>
      <c r="D6426" s="79">
        <v>0</v>
      </c>
    </row>
    <row r="6427" spans="1:4" x14ac:dyDescent="0.2">
      <c r="A6427" s="79" t="s">
        <v>15836</v>
      </c>
      <c r="B6427" s="79" t="s">
        <v>15837</v>
      </c>
      <c r="C6427" s="79">
        <v>0</v>
      </c>
      <c r="D6427" s="79">
        <v>0</v>
      </c>
    </row>
    <row r="6428" spans="1:4" x14ac:dyDescent="0.2">
      <c r="A6428" s="79" t="s">
        <v>15842</v>
      </c>
      <c r="B6428" s="79" t="s">
        <v>15843</v>
      </c>
      <c r="C6428" s="79">
        <v>0</v>
      </c>
      <c r="D6428" s="79">
        <v>0</v>
      </c>
    </row>
    <row r="6429" spans="1:4" x14ac:dyDescent="0.2">
      <c r="A6429" s="79" t="s">
        <v>15844</v>
      </c>
      <c r="B6429" s="79" t="s">
        <v>15845</v>
      </c>
      <c r="C6429" s="79">
        <v>0</v>
      </c>
      <c r="D6429" s="79">
        <v>0</v>
      </c>
    </row>
    <row r="6430" spans="1:4" x14ac:dyDescent="0.2">
      <c r="A6430" s="79" t="s">
        <v>15846</v>
      </c>
      <c r="B6430" s="79" t="s">
        <v>15847</v>
      </c>
      <c r="C6430" s="79">
        <v>0</v>
      </c>
      <c r="D6430" s="79">
        <v>0</v>
      </c>
    </row>
    <row r="6431" spans="1:4" x14ac:dyDescent="0.2">
      <c r="A6431" s="79" t="s">
        <v>15848</v>
      </c>
      <c r="B6431" s="79" t="s">
        <v>15849</v>
      </c>
      <c r="C6431" s="79">
        <v>0</v>
      </c>
      <c r="D6431" s="79">
        <v>0</v>
      </c>
    </row>
    <row r="6432" spans="1:4" x14ac:dyDescent="0.2">
      <c r="A6432" s="79" t="s">
        <v>15850</v>
      </c>
      <c r="B6432" s="79" t="s">
        <v>15851</v>
      </c>
      <c r="C6432" s="79">
        <v>0</v>
      </c>
      <c r="D6432" s="79">
        <v>0</v>
      </c>
    </row>
    <row r="6433" spans="1:4" x14ac:dyDescent="0.2">
      <c r="A6433" s="79" t="s">
        <v>15852</v>
      </c>
      <c r="B6433" s="79" t="s">
        <v>15853</v>
      </c>
      <c r="C6433" s="79">
        <v>0</v>
      </c>
      <c r="D6433" s="79">
        <v>0</v>
      </c>
    </row>
    <row r="6434" spans="1:4" x14ac:dyDescent="0.2">
      <c r="A6434" s="79" t="s">
        <v>15855</v>
      </c>
      <c r="B6434" s="79" t="s">
        <v>15856</v>
      </c>
      <c r="C6434" s="79">
        <v>0</v>
      </c>
      <c r="D6434" s="79">
        <v>0</v>
      </c>
    </row>
    <row r="6435" spans="1:4" x14ac:dyDescent="0.2">
      <c r="A6435" s="79" t="s">
        <v>15857</v>
      </c>
      <c r="B6435" s="79" t="s">
        <v>15858</v>
      </c>
      <c r="C6435" s="79">
        <v>0</v>
      </c>
      <c r="D6435" s="79">
        <v>0</v>
      </c>
    </row>
    <row r="6436" spans="1:4" x14ac:dyDescent="0.2">
      <c r="A6436" s="79" t="s">
        <v>15868</v>
      </c>
      <c r="B6436" s="79" t="s">
        <v>15869</v>
      </c>
      <c r="C6436" s="79">
        <v>0</v>
      </c>
      <c r="D6436" s="79">
        <v>0</v>
      </c>
    </row>
    <row r="6437" spans="1:4" x14ac:dyDescent="0.2">
      <c r="A6437" s="79" t="s">
        <v>15880</v>
      </c>
      <c r="B6437" s="79" t="s">
        <v>15881</v>
      </c>
      <c r="C6437" s="79">
        <v>0</v>
      </c>
      <c r="D6437" s="79">
        <v>0</v>
      </c>
    </row>
    <row r="6438" spans="1:4" x14ac:dyDescent="0.2">
      <c r="A6438" s="79" t="s">
        <v>15930</v>
      </c>
      <c r="B6438" s="79" t="s">
        <v>15931</v>
      </c>
      <c r="C6438" s="79">
        <v>0</v>
      </c>
      <c r="D6438" s="79">
        <v>0</v>
      </c>
    </row>
    <row r="6439" spans="1:4" x14ac:dyDescent="0.2">
      <c r="A6439" s="79" t="s">
        <v>15932</v>
      </c>
      <c r="B6439" s="79" t="s">
        <v>15933</v>
      </c>
      <c r="C6439" s="79">
        <v>0</v>
      </c>
      <c r="D6439" s="79">
        <v>0</v>
      </c>
    </row>
    <row r="6440" spans="1:4" x14ac:dyDescent="0.2">
      <c r="A6440" s="79" t="s">
        <v>16008</v>
      </c>
      <c r="B6440" s="79" t="s">
        <v>16009</v>
      </c>
      <c r="C6440" s="79">
        <v>0</v>
      </c>
      <c r="D6440" s="79">
        <v>0</v>
      </c>
    </row>
    <row r="6441" spans="1:4" x14ac:dyDescent="0.2">
      <c r="A6441" s="79" t="s">
        <v>16010</v>
      </c>
      <c r="B6441" s="79" t="s">
        <v>16011</v>
      </c>
      <c r="C6441" s="79">
        <v>0</v>
      </c>
      <c r="D6441" s="79">
        <v>0</v>
      </c>
    </row>
    <row r="6442" spans="1:4" x14ac:dyDescent="0.2">
      <c r="A6442" s="79" t="s">
        <v>16012</v>
      </c>
      <c r="B6442" s="79" t="s">
        <v>16013</v>
      </c>
      <c r="C6442" s="79">
        <v>0</v>
      </c>
      <c r="D6442" s="79">
        <v>0</v>
      </c>
    </row>
    <row r="6443" spans="1:4" x14ac:dyDescent="0.2">
      <c r="A6443" s="79" t="s">
        <v>16014</v>
      </c>
      <c r="B6443" s="79" t="s">
        <v>16015</v>
      </c>
      <c r="C6443" s="79">
        <v>0</v>
      </c>
      <c r="D6443" s="79">
        <v>0</v>
      </c>
    </row>
    <row r="6444" spans="1:4" x14ac:dyDescent="0.2">
      <c r="A6444" s="79" t="s">
        <v>16016</v>
      </c>
      <c r="B6444" s="79" t="s">
        <v>16017</v>
      </c>
      <c r="C6444" s="79">
        <v>0</v>
      </c>
      <c r="D6444" s="79">
        <v>0</v>
      </c>
    </row>
    <row r="6445" spans="1:4" x14ac:dyDescent="0.2">
      <c r="A6445" s="79" t="s">
        <v>16018</v>
      </c>
      <c r="B6445" s="79" t="s">
        <v>16019</v>
      </c>
      <c r="C6445" s="79">
        <v>0</v>
      </c>
      <c r="D6445" s="79">
        <v>0</v>
      </c>
    </row>
    <row r="6446" spans="1:4" x14ac:dyDescent="0.2">
      <c r="A6446" s="79" t="s">
        <v>16022</v>
      </c>
      <c r="B6446" s="79" t="s">
        <v>16023</v>
      </c>
      <c r="C6446" s="79">
        <v>0</v>
      </c>
      <c r="D6446" s="79">
        <v>0</v>
      </c>
    </row>
    <row r="6447" spans="1:4" x14ac:dyDescent="0.2">
      <c r="A6447" s="79" t="s">
        <v>16024</v>
      </c>
      <c r="B6447" s="79" t="s">
        <v>16025</v>
      </c>
      <c r="C6447" s="79">
        <v>0</v>
      </c>
      <c r="D6447" s="79">
        <v>0</v>
      </c>
    </row>
    <row r="6448" spans="1:4" x14ac:dyDescent="0.2">
      <c r="A6448" s="79" t="s">
        <v>16026</v>
      </c>
      <c r="B6448" s="79" t="s">
        <v>16027</v>
      </c>
      <c r="C6448" s="79">
        <v>0</v>
      </c>
      <c r="D6448" s="79">
        <v>0</v>
      </c>
    </row>
    <row r="6449" spans="1:4" x14ac:dyDescent="0.2">
      <c r="A6449" s="79" t="s">
        <v>16028</v>
      </c>
      <c r="B6449" s="79" t="s">
        <v>16029</v>
      </c>
      <c r="C6449" s="79">
        <v>0</v>
      </c>
      <c r="D6449" s="79">
        <v>0</v>
      </c>
    </row>
    <row r="6450" spans="1:4" x14ac:dyDescent="0.2">
      <c r="A6450" s="79" t="s">
        <v>16030</v>
      </c>
      <c r="B6450" s="79" t="s">
        <v>16031</v>
      </c>
      <c r="C6450" s="79">
        <v>0</v>
      </c>
      <c r="D6450" s="79">
        <v>0</v>
      </c>
    </row>
    <row r="6451" spans="1:4" x14ac:dyDescent="0.2">
      <c r="A6451" s="79" t="s">
        <v>16036</v>
      </c>
      <c r="B6451" s="79" t="s">
        <v>16037</v>
      </c>
      <c r="C6451" s="79">
        <v>0</v>
      </c>
      <c r="D6451" s="79">
        <v>0</v>
      </c>
    </row>
    <row r="6452" spans="1:4" x14ac:dyDescent="0.2">
      <c r="A6452" s="79" t="s">
        <v>16038</v>
      </c>
      <c r="B6452" s="79" t="s">
        <v>16039</v>
      </c>
      <c r="C6452" s="79">
        <v>0</v>
      </c>
      <c r="D6452" s="79">
        <v>0</v>
      </c>
    </row>
    <row r="6453" spans="1:4" x14ac:dyDescent="0.2">
      <c r="A6453" s="79" t="s">
        <v>16040</v>
      </c>
      <c r="B6453" s="79" t="s">
        <v>16041</v>
      </c>
      <c r="C6453" s="79">
        <v>0</v>
      </c>
      <c r="D6453" s="79">
        <v>0</v>
      </c>
    </row>
    <row r="6454" spans="1:4" x14ac:dyDescent="0.2">
      <c r="A6454" s="79" t="s">
        <v>16042</v>
      </c>
      <c r="B6454" s="79" t="s">
        <v>16043</v>
      </c>
      <c r="C6454" s="79">
        <v>0</v>
      </c>
      <c r="D6454" s="79">
        <v>0</v>
      </c>
    </row>
    <row r="6455" spans="1:4" x14ac:dyDescent="0.2">
      <c r="A6455" s="79" t="s">
        <v>16048</v>
      </c>
      <c r="B6455" s="79" t="s">
        <v>16049</v>
      </c>
      <c r="C6455" s="79">
        <v>0</v>
      </c>
      <c r="D6455" s="79">
        <v>0</v>
      </c>
    </row>
    <row r="6456" spans="1:4" x14ac:dyDescent="0.2">
      <c r="A6456" s="79" t="s">
        <v>16066</v>
      </c>
      <c r="B6456" s="79" t="s">
        <v>16067</v>
      </c>
      <c r="C6456" s="79">
        <v>0</v>
      </c>
      <c r="D6456" s="79">
        <v>0</v>
      </c>
    </row>
    <row r="6457" spans="1:4" x14ac:dyDescent="0.2">
      <c r="A6457" s="79" t="s">
        <v>16068</v>
      </c>
      <c r="B6457" s="79" t="s">
        <v>16069</v>
      </c>
      <c r="C6457" s="79">
        <v>0</v>
      </c>
      <c r="D6457" s="79">
        <v>0</v>
      </c>
    </row>
    <row r="6458" spans="1:4" x14ac:dyDescent="0.2">
      <c r="A6458" s="79" t="s">
        <v>16070</v>
      </c>
      <c r="B6458" s="79" t="s">
        <v>16071</v>
      </c>
      <c r="C6458" s="79">
        <v>0</v>
      </c>
      <c r="D6458" s="79">
        <v>0</v>
      </c>
    </row>
    <row r="6459" spans="1:4" x14ac:dyDescent="0.2">
      <c r="A6459" s="79" t="s">
        <v>16072</v>
      </c>
      <c r="B6459" s="79" t="s">
        <v>16073</v>
      </c>
      <c r="C6459" s="79">
        <v>1</v>
      </c>
      <c r="D6459" s="79">
        <v>0</v>
      </c>
    </row>
    <row r="6460" spans="1:4" x14ac:dyDescent="0.2">
      <c r="A6460" s="79" t="s">
        <v>16074</v>
      </c>
      <c r="B6460" s="79" t="s">
        <v>16075</v>
      </c>
      <c r="C6460" s="79">
        <v>8</v>
      </c>
      <c r="D6460" s="79">
        <v>0</v>
      </c>
    </row>
    <row r="6461" spans="1:4" x14ac:dyDescent="0.2">
      <c r="A6461" s="79" t="s">
        <v>16078</v>
      </c>
      <c r="B6461" s="79" t="s">
        <v>16079</v>
      </c>
      <c r="C6461" s="79">
        <v>0</v>
      </c>
      <c r="D6461" s="79">
        <v>0</v>
      </c>
    </row>
    <row r="6462" spans="1:4" x14ac:dyDescent="0.2">
      <c r="A6462" s="79" t="s">
        <v>16084</v>
      </c>
      <c r="B6462" s="79" t="s">
        <v>16085</v>
      </c>
      <c r="C6462" s="79">
        <v>0</v>
      </c>
      <c r="D6462" s="79">
        <v>0</v>
      </c>
    </row>
    <row r="6463" spans="1:4" x14ac:dyDescent="0.2">
      <c r="A6463" s="79" t="s">
        <v>16086</v>
      </c>
      <c r="B6463" s="79" t="s">
        <v>16087</v>
      </c>
      <c r="C6463" s="79">
        <v>0</v>
      </c>
      <c r="D6463" s="79">
        <v>0</v>
      </c>
    </row>
    <row r="6464" spans="1:4" x14ac:dyDescent="0.2">
      <c r="A6464" s="79" t="s">
        <v>16088</v>
      </c>
      <c r="B6464" s="79" t="s">
        <v>16089</v>
      </c>
      <c r="C6464" s="79">
        <v>0</v>
      </c>
      <c r="D6464" s="79">
        <v>0</v>
      </c>
    </row>
    <row r="6465" spans="1:4" x14ac:dyDescent="0.2">
      <c r="A6465" s="79" t="s">
        <v>16091</v>
      </c>
      <c r="B6465" s="79" t="s">
        <v>16092</v>
      </c>
      <c r="C6465" s="79">
        <v>0</v>
      </c>
      <c r="D6465" s="79">
        <v>0</v>
      </c>
    </row>
    <row r="6466" spans="1:4" x14ac:dyDescent="0.2">
      <c r="A6466" s="79" t="s">
        <v>16093</v>
      </c>
      <c r="B6466" s="79" t="s">
        <v>16094</v>
      </c>
      <c r="C6466" s="79">
        <v>0</v>
      </c>
      <c r="D6466" s="79">
        <v>0</v>
      </c>
    </row>
    <row r="6467" spans="1:4" x14ac:dyDescent="0.2">
      <c r="A6467" s="79" t="s">
        <v>16099</v>
      </c>
      <c r="B6467" s="79" t="s">
        <v>16100</v>
      </c>
      <c r="C6467" s="79">
        <v>0</v>
      </c>
      <c r="D6467" s="79">
        <v>0</v>
      </c>
    </row>
    <row r="6468" spans="1:4" x14ac:dyDescent="0.2">
      <c r="A6468" s="79" t="s">
        <v>16101</v>
      </c>
      <c r="B6468" s="79" t="s">
        <v>16102</v>
      </c>
      <c r="C6468" s="79">
        <v>0</v>
      </c>
      <c r="D6468" s="79">
        <v>0</v>
      </c>
    </row>
    <row r="6469" spans="1:4" x14ac:dyDescent="0.2">
      <c r="A6469" s="79" t="s">
        <v>16103</v>
      </c>
      <c r="B6469" s="79" t="s">
        <v>16104</v>
      </c>
      <c r="C6469" s="79">
        <v>0</v>
      </c>
      <c r="D6469" s="79">
        <v>0</v>
      </c>
    </row>
    <row r="6470" spans="1:4" x14ac:dyDescent="0.2">
      <c r="A6470" s="79" t="s">
        <v>16105</v>
      </c>
      <c r="B6470" s="79" t="s">
        <v>16106</v>
      </c>
      <c r="C6470" s="79">
        <v>0</v>
      </c>
      <c r="D6470" s="79">
        <v>0</v>
      </c>
    </row>
    <row r="6471" spans="1:4" x14ac:dyDescent="0.2">
      <c r="A6471" s="79" t="s">
        <v>16107</v>
      </c>
      <c r="B6471" s="79" t="s">
        <v>16108</v>
      </c>
      <c r="C6471" s="79">
        <v>0</v>
      </c>
      <c r="D6471" s="79">
        <v>0</v>
      </c>
    </row>
    <row r="6472" spans="1:4" x14ac:dyDescent="0.2">
      <c r="A6472" s="79" t="s">
        <v>16109</v>
      </c>
      <c r="B6472" s="79" t="s">
        <v>16110</v>
      </c>
      <c r="C6472" s="79">
        <v>0</v>
      </c>
      <c r="D6472" s="79">
        <v>0</v>
      </c>
    </row>
    <row r="6473" spans="1:4" x14ac:dyDescent="0.2">
      <c r="A6473" s="79" t="s">
        <v>16111</v>
      </c>
      <c r="B6473" s="79" t="s">
        <v>16112</v>
      </c>
      <c r="C6473" s="79">
        <v>0</v>
      </c>
      <c r="D6473" s="79">
        <v>0</v>
      </c>
    </row>
    <row r="6474" spans="1:4" x14ac:dyDescent="0.2">
      <c r="A6474" s="79" t="s">
        <v>16113</v>
      </c>
      <c r="B6474" s="79" t="s">
        <v>16114</v>
      </c>
      <c r="C6474" s="79">
        <v>0</v>
      </c>
      <c r="D6474" s="79">
        <v>0</v>
      </c>
    </row>
    <row r="6475" spans="1:4" x14ac:dyDescent="0.2">
      <c r="A6475" s="79" t="s">
        <v>16117</v>
      </c>
      <c r="B6475" s="79" t="s">
        <v>16118</v>
      </c>
      <c r="C6475" s="79">
        <v>0</v>
      </c>
      <c r="D6475" s="79">
        <v>0</v>
      </c>
    </row>
    <row r="6476" spans="1:4" x14ac:dyDescent="0.2">
      <c r="A6476" s="79" t="s">
        <v>16119</v>
      </c>
      <c r="B6476" s="79" t="s">
        <v>16120</v>
      </c>
      <c r="C6476" s="79">
        <v>26</v>
      </c>
      <c r="D6476" s="79">
        <v>0</v>
      </c>
    </row>
    <row r="6477" spans="1:4" x14ac:dyDescent="0.2">
      <c r="A6477" s="79" t="s">
        <v>16121</v>
      </c>
      <c r="B6477" s="79" t="s">
        <v>16122</v>
      </c>
      <c r="C6477" s="79">
        <v>26</v>
      </c>
      <c r="D6477" s="79">
        <v>0</v>
      </c>
    </row>
    <row r="6478" spans="1:4" x14ac:dyDescent="0.2">
      <c r="A6478" s="79" t="s">
        <v>16123</v>
      </c>
      <c r="B6478" s="79" t="s">
        <v>16124</v>
      </c>
      <c r="C6478" s="79">
        <v>29</v>
      </c>
      <c r="D6478" s="79">
        <v>0</v>
      </c>
    </row>
    <row r="6479" spans="1:4" x14ac:dyDescent="0.2">
      <c r="A6479" s="79" t="s">
        <v>16125</v>
      </c>
      <c r="B6479" s="79" t="s">
        <v>16126</v>
      </c>
      <c r="C6479" s="79">
        <v>0</v>
      </c>
      <c r="D6479" s="79">
        <v>0</v>
      </c>
    </row>
    <row r="6480" spans="1:4" x14ac:dyDescent="0.2">
      <c r="A6480" s="79" t="s">
        <v>16127</v>
      </c>
      <c r="B6480" s="79" t="s">
        <v>16128</v>
      </c>
      <c r="C6480" s="79">
        <v>0</v>
      </c>
      <c r="D6480" s="79">
        <v>0</v>
      </c>
    </row>
    <row r="6481" spans="1:4" x14ac:dyDescent="0.2">
      <c r="A6481" s="79" t="s">
        <v>13417</v>
      </c>
      <c r="B6481" s="79" t="s">
        <v>13418</v>
      </c>
      <c r="C6481" s="79">
        <v>384</v>
      </c>
      <c r="D6481" s="79">
        <v>0</v>
      </c>
    </row>
    <row r="6482" spans="1:4" x14ac:dyDescent="0.2">
      <c r="A6482" s="79" t="s">
        <v>13419</v>
      </c>
      <c r="B6482" s="79" t="s">
        <v>13420</v>
      </c>
      <c r="C6482" s="79">
        <v>467</v>
      </c>
      <c r="D6482" s="79">
        <v>0</v>
      </c>
    </row>
    <row r="6483" spans="1:4" x14ac:dyDescent="0.2">
      <c r="A6483" s="79" t="s">
        <v>4969</v>
      </c>
      <c r="B6483" s="79" t="s">
        <v>4970</v>
      </c>
      <c r="C6483" s="79">
        <v>0</v>
      </c>
      <c r="D6483" s="79">
        <v>700</v>
      </c>
    </row>
    <row r="6484" spans="1:4" x14ac:dyDescent="0.2">
      <c r="A6484" s="79" t="s">
        <v>4985</v>
      </c>
      <c r="B6484" s="79" t="s">
        <v>4986</v>
      </c>
      <c r="C6484" s="79">
        <v>0</v>
      </c>
      <c r="D6484" s="79">
        <v>800</v>
      </c>
    </row>
    <row r="6485" spans="1:4" x14ac:dyDescent="0.2">
      <c r="A6485" s="79" t="s">
        <v>13421</v>
      </c>
      <c r="B6485" s="79" t="s">
        <v>13422</v>
      </c>
      <c r="C6485" s="79">
        <v>9</v>
      </c>
      <c r="D6485" s="79">
        <v>0</v>
      </c>
    </row>
    <row r="6486" spans="1:4" x14ac:dyDescent="0.2">
      <c r="A6486" s="79" t="s">
        <v>13423</v>
      </c>
      <c r="B6486" s="79" t="s">
        <v>13424</v>
      </c>
      <c r="C6486" s="79">
        <v>12</v>
      </c>
      <c r="D6486" s="79">
        <v>0</v>
      </c>
    </row>
    <row r="6487" spans="1:4" x14ac:dyDescent="0.2">
      <c r="A6487" s="79" t="s">
        <v>13425</v>
      </c>
      <c r="B6487" s="79" t="s">
        <v>13426</v>
      </c>
      <c r="C6487" s="79">
        <v>0</v>
      </c>
      <c r="D6487" s="79">
        <v>0</v>
      </c>
    </row>
    <row r="6488" spans="1:4" x14ac:dyDescent="0.2">
      <c r="A6488" s="79" t="s">
        <v>13427</v>
      </c>
      <c r="B6488" s="79" t="s">
        <v>13428</v>
      </c>
      <c r="C6488" s="79">
        <v>1</v>
      </c>
      <c r="D6488" s="79">
        <v>0</v>
      </c>
    </row>
    <row r="6489" spans="1:4" x14ac:dyDescent="0.2">
      <c r="A6489" s="79" t="s">
        <v>13429</v>
      </c>
      <c r="B6489" s="79" t="s">
        <v>13430</v>
      </c>
      <c r="C6489" s="79">
        <v>20</v>
      </c>
      <c r="D6489" s="79">
        <v>3</v>
      </c>
    </row>
    <row r="6490" spans="1:4" x14ac:dyDescent="0.2">
      <c r="A6490" s="79" t="s">
        <v>13431</v>
      </c>
      <c r="B6490" s="79" t="s">
        <v>13432</v>
      </c>
      <c r="C6490" s="79">
        <v>9</v>
      </c>
      <c r="D6490" s="79">
        <v>3</v>
      </c>
    </row>
    <row r="6491" spans="1:4" x14ac:dyDescent="0.2">
      <c r="A6491" s="79" t="s">
        <v>13433</v>
      </c>
      <c r="B6491" s="79" t="s">
        <v>13434</v>
      </c>
      <c r="C6491" s="79">
        <v>18</v>
      </c>
      <c r="D6491" s="79">
        <v>3</v>
      </c>
    </row>
    <row r="6492" spans="1:4" x14ac:dyDescent="0.2">
      <c r="A6492" s="79" t="s">
        <v>13435</v>
      </c>
      <c r="B6492" s="79" t="s">
        <v>13436</v>
      </c>
      <c r="C6492" s="79">
        <v>19</v>
      </c>
      <c r="D6492" s="79">
        <v>3</v>
      </c>
    </row>
    <row r="6493" spans="1:4" x14ac:dyDescent="0.2">
      <c r="A6493" s="79" t="s">
        <v>13437</v>
      </c>
      <c r="B6493" s="79" t="s">
        <v>13438</v>
      </c>
      <c r="C6493" s="79">
        <v>14</v>
      </c>
      <c r="D6493" s="79">
        <v>3</v>
      </c>
    </row>
    <row r="6494" spans="1:4" x14ac:dyDescent="0.2">
      <c r="A6494" s="79" t="s">
        <v>13439</v>
      </c>
      <c r="B6494" s="79" t="s">
        <v>13440</v>
      </c>
      <c r="C6494" s="79">
        <v>12</v>
      </c>
      <c r="D6494" s="79">
        <v>3</v>
      </c>
    </row>
    <row r="6495" spans="1:4" x14ac:dyDescent="0.2">
      <c r="A6495" s="79" t="s">
        <v>13441</v>
      </c>
      <c r="B6495" s="79" t="s">
        <v>13442</v>
      </c>
      <c r="C6495" s="79">
        <v>8</v>
      </c>
      <c r="D6495" s="79">
        <v>3</v>
      </c>
    </row>
    <row r="6496" spans="1:4" x14ac:dyDescent="0.2">
      <c r="A6496" s="79" t="s">
        <v>13443</v>
      </c>
      <c r="B6496" s="79" t="s">
        <v>13444</v>
      </c>
      <c r="C6496" s="79">
        <v>9</v>
      </c>
      <c r="D6496" s="79">
        <v>3</v>
      </c>
    </row>
    <row r="6497" spans="1:4" x14ac:dyDescent="0.2">
      <c r="A6497" s="79" t="s">
        <v>13445</v>
      </c>
      <c r="B6497" s="79" t="s">
        <v>13446</v>
      </c>
      <c r="C6497" s="79">
        <v>21</v>
      </c>
      <c r="D6497" s="79">
        <v>3</v>
      </c>
    </row>
    <row r="6498" spans="1:4" x14ac:dyDescent="0.2">
      <c r="A6498" s="79" t="s">
        <v>13447</v>
      </c>
      <c r="B6498" s="79" t="s">
        <v>13448</v>
      </c>
      <c r="C6498" s="79">
        <v>11</v>
      </c>
      <c r="D6498" s="79">
        <v>3</v>
      </c>
    </row>
    <row r="6499" spans="1:4" x14ac:dyDescent="0.2">
      <c r="A6499" s="79" t="s">
        <v>13449</v>
      </c>
      <c r="B6499" s="79" t="s">
        <v>13450</v>
      </c>
      <c r="C6499" s="79">
        <v>8</v>
      </c>
      <c r="D6499" s="79">
        <v>3</v>
      </c>
    </row>
    <row r="6500" spans="1:4" x14ac:dyDescent="0.2">
      <c r="A6500" s="79" t="s">
        <v>13451</v>
      </c>
      <c r="B6500" s="79" t="s">
        <v>13452</v>
      </c>
      <c r="C6500" s="79">
        <v>13</v>
      </c>
      <c r="D6500" s="79">
        <v>3</v>
      </c>
    </row>
    <row r="6501" spans="1:4" x14ac:dyDescent="0.2">
      <c r="A6501" s="79" t="s">
        <v>13453</v>
      </c>
      <c r="B6501" s="79" t="s">
        <v>13454</v>
      </c>
      <c r="C6501" s="79">
        <v>1</v>
      </c>
      <c r="D6501" s="79">
        <v>3</v>
      </c>
    </row>
    <row r="6502" spans="1:4" x14ac:dyDescent="0.2">
      <c r="A6502" s="79" t="s">
        <v>13455</v>
      </c>
      <c r="B6502" s="79" t="s">
        <v>13456</v>
      </c>
      <c r="C6502" s="79">
        <v>10</v>
      </c>
      <c r="D6502" s="79">
        <v>3</v>
      </c>
    </row>
    <row r="6503" spans="1:4" x14ac:dyDescent="0.2">
      <c r="A6503" s="79" t="s">
        <v>13457</v>
      </c>
      <c r="B6503" s="79" t="s">
        <v>13458</v>
      </c>
      <c r="C6503" s="79">
        <v>12</v>
      </c>
      <c r="D6503" s="79">
        <v>3</v>
      </c>
    </row>
    <row r="6504" spans="1:4" x14ac:dyDescent="0.2">
      <c r="A6504" s="79" t="s">
        <v>13459</v>
      </c>
      <c r="B6504" s="79" t="s">
        <v>13460</v>
      </c>
      <c r="C6504" s="79">
        <v>36</v>
      </c>
      <c r="D6504" s="79">
        <v>5</v>
      </c>
    </row>
    <row r="6505" spans="1:4" x14ac:dyDescent="0.2">
      <c r="A6505" s="79" t="s">
        <v>13461</v>
      </c>
      <c r="B6505" s="79" t="s">
        <v>13462</v>
      </c>
      <c r="C6505" s="79">
        <v>18</v>
      </c>
      <c r="D6505" s="79">
        <v>5</v>
      </c>
    </row>
    <row r="6506" spans="1:4" x14ac:dyDescent="0.2">
      <c r="A6506" s="79" t="s">
        <v>13463</v>
      </c>
      <c r="B6506" s="79" t="s">
        <v>13464</v>
      </c>
      <c r="C6506" s="79">
        <v>17</v>
      </c>
      <c r="D6506" s="79">
        <v>5</v>
      </c>
    </row>
    <row r="6507" spans="1:4" x14ac:dyDescent="0.2">
      <c r="A6507" s="79" t="s">
        <v>13465</v>
      </c>
      <c r="B6507" s="79" t="s">
        <v>13466</v>
      </c>
      <c r="C6507" s="79">
        <v>11</v>
      </c>
      <c r="D6507" s="79">
        <v>5</v>
      </c>
    </row>
    <row r="6508" spans="1:4" x14ac:dyDescent="0.2">
      <c r="A6508" s="79" t="s">
        <v>13467</v>
      </c>
      <c r="B6508" s="79" t="s">
        <v>13468</v>
      </c>
      <c r="C6508" s="79">
        <v>1</v>
      </c>
      <c r="D6508" s="79">
        <v>5</v>
      </c>
    </row>
    <row r="6509" spans="1:4" x14ac:dyDescent="0.2">
      <c r="A6509" s="79" t="s">
        <v>13469</v>
      </c>
      <c r="B6509" s="79" t="s">
        <v>13470</v>
      </c>
      <c r="C6509" s="79">
        <v>0</v>
      </c>
      <c r="D6509" s="79">
        <v>5</v>
      </c>
    </row>
    <row r="6510" spans="1:4" x14ac:dyDescent="0.2">
      <c r="A6510" s="79" t="s">
        <v>13471</v>
      </c>
      <c r="B6510" s="79" t="s">
        <v>13472</v>
      </c>
      <c r="C6510" s="79">
        <v>6</v>
      </c>
      <c r="D6510" s="79">
        <v>5</v>
      </c>
    </row>
    <row r="6511" spans="1:4" x14ac:dyDescent="0.2">
      <c r="A6511" s="79" t="s">
        <v>13473</v>
      </c>
      <c r="B6511" s="79" t="s">
        <v>13474</v>
      </c>
      <c r="C6511" s="79">
        <v>10</v>
      </c>
      <c r="D6511" s="79">
        <v>5</v>
      </c>
    </row>
    <row r="6512" spans="1:4" x14ac:dyDescent="0.2">
      <c r="A6512" s="79" t="s">
        <v>13475</v>
      </c>
      <c r="B6512" s="79" t="s">
        <v>13476</v>
      </c>
      <c r="C6512" s="79">
        <v>2</v>
      </c>
      <c r="D6512" s="79">
        <v>5</v>
      </c>
    </row>
    <row r="6513" spans="1:4" x14ac:dyDescent="0.2">
      <c r="A6513" s="79" t="s">
        <v>13477</v>
      </c>
      <c r="B6513" s="79" t="s">
        <v>13478</v>
      </c>
      <c r="C6513" s="79">
        <v>0</v>
      </c>
      <c r="D6513" s="79">
        <v>5</v>
      </c>
    </row>
    <row r="6514" spans="1:4" x14ac:dyDescent="0.2">
      <c r="A6514" s="79" t="s">
        <v>13479</v>
      </c>
      <c r="B6514" s="79" t="s">
        <v>13480</v>
      </c>
      <c r="C6514" s="79">
        <v>13</v>
      </c>
      <c r="D6514" s="79">
        <v>5</v>
      </c>
    </row>
    <row r="6515" spans="1:4" x14ac:dyDescent="0.2">
      <c r="A6515" s="79" t="s">
        <v>13481</v>
      </c>
      <c r="B6515" s="79" t="s">
        <v>13482</v>
      </c>
      <c r="C6515" s="79">
        <v>10</v>
      </c>
      <c r="D6515" s="79">
        <v>3</v>
      </c>
    </row>
    <row r="6516" spans="1:4" x14ac:dyDescent="0.2">
      <c r="A6516" s="79" t="s">
        <v>13483</v>
      </c>
      <c r="B6516" s="79" t="s">
        <v>13484</v>
      </c>
      <c r="C6516" s="79">
        <v>9</v>
      </c>
      <c r="D6516" s="79">
        <v>3</v>
      </c>
    </row>
    <row r="6517" spans="1:4" x14ac:dyDescent="0.2">
      <c r="A6517" s="79" t="s">
        <v>13485</v>
      </c>
      <c r="B6517" s="79" t="s">
        <v>13486</v>
      </c>
      <c r="C6517" s="79">
        <v>9</v>
      </c>
      <c r="D6517" s="79">
        <v>3</v>
      </c>
    </row>
    <row r="6518" spans="1:4" x14ac:dyDescent="0.2">
      <c r="A6518" s="79" t="s">
        <v>13487</v>
      </c>
      <c r="B6518" s="79" t="s">
        <v>13488</v>
      </c>
      <c r="C6518" s="79">
        <v>18</v>
      </c>
      <c r="D6518" s="79">
        <v>3</v>
      </c>
    </row>
    <row r="6519" spans="1:4" x14ac:dyDescent="0.2">
      <c r="A6519" s="79" t="s">
        <v>13489</v>
      </c>
      <c r="B6519" s="79" t="s">
        <v>13490</v>
      </c>
      <c r="C6519" s="79">
        <v>24</v>
      </c>
      <c r="D6519" s="79">
        <v>5</v>
      </c>
    </row>
    <row r="6520" spans="1:4" x14ac:dyDescent="0.2">
      <c r="A6520" s="79" t="s">
        <v>13491</v>
      </c>
      <c r="B6520" s="79" t="s">
        <v>13492</v>
      </c>
      <c r="C6520" s="79">
        <v>7</v>
      </c>
      <c r="D6520" s="79">
        <v>5</v>
      </c>
    </row>
    <row r="6521" spans="1:4" x14ac:dyDescent="0.2">
      <c r="A6521" s="79" t="s">
        <v>13493</v>
      </c>
      <c r="B6521" s="79" t="s">
        <v>13494</v>
      </c>
      <c r="C6521" s="79">
        <v>21</v>
      </c>
      <c r="D6521" s="79">
        <v>5</v>
      </c>
    </row>
    <row r="6522" spans="1:4" x14ac:dyDescent="0.2">
      <c r="A6522" s="79" t="s">
        <v>13495</v>
      </c>
      <c r="B6522" s="79" t="s">
        <v>13496</v>
      </c>
      <c r="C6522" s="79">
        <v>1</v>
      </c>
      <c r="D6522" s="79">
        <v>5</v>
      </c>
    </row>
    <row r="6523" spans="1:4" x14ac:dyDescent="0.2">
      <c r="A6523" s="79" t="s">
        <v>13497</v>
      </c>
      <c r="B6523" s="79" t="s">
        <v>13498</v>
      </c>
      <c r="C6523" s="79">
        <v>21</v>
      </c>
      <c r="D6523" s="79">
        <v>5</v>
      </c>
    </row>
    <row r="6524" spans="1:4" x14ac:dyDescent="0.2">
      <c r="A6524" s="79" t="s">
        <v>13499</v>
      </c>
      <c r="B6524" s="79" t="s">
        <v>13500</v>
      </c>
      <c r="C6524" s="79">
        <v>14</v>
      </c>
      <c r="D6524" s="79">
        <v>5</v>
      </c>
    </row>
    <row r="6525" spans="1:4" x14ac:dyDescent="0.2">
      <c r="A6525" s="79" t="s">
        <v>13501</v>
      </c>
      <c r="B6525" s="79" t="s">
        <v>13502</v>
      </c>
      <c r="C6525" s="79">
        <v>36</v>
      </c>
      <c r="D6525" s="79">
        <v>5</v>
      </c>
    </row>
    <row r="6526" spans="1:4" x14ac:dyDescent="0.2">
      <c r="A6526" s="79" t="s">
        <v>13503</v>
      </c>
      <c r="B6526" s="79" t="s">
        <v>13504</v>
      </c>
      <c r="C6526" s="79">
        <v>1</v>
      </c>
      <c r="D6526" s="79">
        <v>5</v>
      </c>
    </row>
    <row r="6527" spans="1:4" x14ac:dyDescent="0.2">
      <c r="A6527" s="79" t="s">
        <v>13505</v>
      </c>
      <c r="B6527" s="79" t="s">
        <v>13506</v>
      </c>
      <c r="C6527" s="79">
        <v>8</v>
      </c>
      <c r="D6527" s="79">
        <v>5</v>
      </c>
    </row>
    <row r="6528" spans="1:4" x14ac:dyDescent="0.2">
      <c r="A6528" s="79" t="s">
        <v>13507</v>
      </c>
      <c r="B6528" s="79" t="s">
        <v>13508</v>
      </c>
      <c r="C6528" s="79">
        <v>12</v>
      </c>
      <c r="D6528" s="79">
        <v>5</v>
      </c>
    </row>
    <row r="6529" spans="1:4" x14ac:dyDescent="0.2">
      <c r="A6529" s="79" t="s">
        <v>13509</v>
      </c>
      <c r="B6529" s="79" t="s">
        <v>13510</v>
      </c>
      <c r="C6529" s="79">
        <v>20</v>
      </c>
      <c r="D6529" s="79">
        <v>5</v>
      </c>
    </row>
    <row r="6530" spans="1:4" x14ac:dyDescent="0.2">
      <c r="A6530" s="79" t="s">
        <v>13511</v>
      </c>
      <c r="B6530" s="79" t="s">
        <v>13512</v>
      </c>
      <c r="C6530" s="79">
        <v>3</v>
      </c>
      <c r="D6530" s="79">
        <v>5</v>
      </c>
    </row>
    <row r="6531" spans="1:4" x14ac:dyDescent="0.2">
      <c r="A6531" s="79" t="s">
        <v>13513</v>
      </c>
      <c r="B6531" s="79" t="s">
        <v>13514</v>
      </c>
      <c r="C6531" s="79">
        <v>9</v>
      </c>
      <c r="D6531" s="79">
        <v>3</v>
      </c>
    </row>
    <row r="6532" spans="1:4" x14ac:dyDescent="0.2">
      <c r="A6532" s="79" t="s">
        <v>13515</v>
      </c>
      <c r="B6532" s="79" t="s">
        <v>13516</v>
      </c>
      <c r="C6532" s="79">
        <v>17</v>
      </c>
      <c r="D6532" s="79">
        <v>3</v>
      </c>
    </row>
    <row r="6533" spans="1:4" x14ac:dyDescent="0.2">
      <c r="A6533" s="79" t="s">
        <v>13517</v>
      </c>
      <c r="B6533" s="79" t="s">
        <v>13518</v>
      </c>
      <c r="C6533" s="79">
        <v>24</v>
      </c>
      <c r="D6533" s="79">
        <v>3</v>
      </c>
    </row>
    <row r="6534" spans="1:4" x14ac:dyDescent="0.2">
      <c r="A6534" s="79" t="s">
        <v>13519</v>
      </c>
      <c r="B6534" s="79" t="s">
        <v>13520</v>
      </c>
      <c r="C6534" s="79">
        <v>10</v>
      </c>
      <c r="D6534" s="79">
        <v>3</v>
      </c>
    </row>
    <row r="6535" spans="1:4" x14ac:dyDescent="0.2">
      <c r="A6535" s="79" t="s">
        <v>13521</v>
      </c>
      <c r="B6535" s="79" t="s">
        <v>13522</v>
      </c>
      <c r="C6535" s="79">
        <v>75</v>
      </c>
      <c r="D6535" s="79">
        <v>30</v>
      </c>
    </row>
    <row r="6536" spans="1:4" x14ac:dyDescent="0.2">
      <c r="A6536" s="79" t="s">
        <v>13523</v>
      </c>
      <c r="B6536" s="79" t="s">
        <v>13524</v>
      </c>
      <c r="C6536" s="79">
        <v>183</v>
      </c>
      <c r="D6536" s="79">
        <v>30</v>
      </c>
    </row>
    <row r="6537" spans="1:4" x14ac:dyDescent="0.2">
      <c r="A6537" s="79" t="s">
        <v>13525</v>
      </c>
      <c r="B6537" s="79" t="s">
        <v>13526</v>
      </c>
      <c r="C6537" s="79">
        <v>0</v>
      </c>
      <c r="D6537" s="79">
        <v>30</v>
      </c>
    </row>
    <row r="6538" spans="1:4" x14ac:dyDescent="0.2">
      <c r="A6538" s="79" t="s">
        <v>13527</v>
      </c>
      <c r="B6538" s="79" t="s">
        <v>13528</v>
      </c>
      <c r="C6538" s="79">
        <v>30</v>
      </c>
      <c r="D6538" s="79">
        <v>30</v>
      </c>
    </row>
    <row r="6539" spans="1:4" x14ac:dyDescent="0.2">
      <c r="A6539" s="79" t="s">
        <v>13529</v>
      </c>
      <c r="B6539" s="79" t="s">
        <v>13530</v>
      </c>
      <c r="C6539" s="79">
        <v>127</v>
      </c>
      <c r="D6539" s="79">
        <v>30</v>
      </c>
    </row>
    <row r="6540" spans="1:4" x14ac:dyDescent="0.2">
      <c r="A6540" s="79" t="s">
        <v>13531</v>
      </c>
      <c r="B6540" s="79" t="s">
        <v>13532</v>
      </c>
      <c r="C6540" s="79">
        <v>139</v>
      </c>
      <c r="D6540" s="79">
        <v>30</v>
      </c>
    </row>
    <row r="6541" spans="1:4" x14ac:dyDescent="0.2">
      <c r="A6541" s="79" t="s">
        <v>13533</v>
      </c>
      <c r="B6541" s="79" t="s">
        <v>13534</v>
      </c>
      <c r="C6541" s="79">
        <v>7</v>
      </c>
      <c r="D6541" s="79">
        <v>30</v>
      </c>
    </row>
    <row r="6542" spans="1:4" x14ac:dyDescent="0.2">
      <c r="A6542" s="79" t="s">
        <v>13535</v>
      </c>
      <c r="B6542" s="79" t="s">
        <v>13536</v>
      </c>
      <c r="C6542" s="79">
        <v>27</v>
      </c>
      <c r="D6542" s="79">
        <v>30</v>
      </c>
    </row>
    <row r="6543" spans="1:4" x14ac:dyDescent="0.2">
      <c r="A6543" s="79" t="s">
        <v>13537</v>
      </c>
      <c r="B6543" s="79" t="s">
        <v>13538</v>
      </c>
      <c r="C6543" s="79">
        <v>41</v>
      </c>
      <c r="D6543" s="79">
        <v>30</v>
      </c>
    </row>
    <row r="6544" spans="1:4" x14ac:dyDescent="0.2">
      <c r="A6544" s="79" t="s">
        <v>13539</v>
      </c>
      <c r="B6544" s="79" t="s">
        <v>13540</v>
      </c>
      <c r="C6544" s="79">
        <v>62</v>
      </c>
      <c r="D6544" s="79">
        <v>30</v>
      </c>
    </row>
    <row r="6545" spans="1:4" x14ac:dyDescent="0.2">
      <c r="A6545" s="79" t="s">
        <v>13541</v>
      </c>
      <c r="B6545" s="79" t="s">
        <v>13542</v>
      </c>
      <c r="C6545" s="79">
        <v>51</v>
      </c>
      <c r="D6545" s="79">
        <v>30</v>
      </c>
    </row>
    <row r="6546" spans="1:4" x14ac:dyDescent="0.2">
      <c r="A6546" s="79" t="s">
        <v>13543</v>
      </c>
      <c r="B6546" s="79" t="s">
        <v>13544</v>
      </c>
      <c r="C6546" s="79">
        <v>69</v>
      </c>
      <c r="D6546" s="79">
        <v>30</v>
      </c>
    </row>
    <row r="6547" spans="1:4" x14ac:dyDescent="0.2">
      <c r="A6547" s="79" t="s">
        <v>13545</v>
      </c>
      <c r="B6547" s="79" t="s">
        <v>13546</v>
      </c>
      <c r="C6547" s="79">
        <v>38</v>
      </c>
      <c r="D6547" s="79">
        <v>30</v>
      </c>
    </row>
    <row r="6548" spans="1:4" x14ac:dyDescent="0.2">
      <c r="A6548" s="79" t="s">
        <v>13547</v>
      </c>
      <c r="B6548" s="79" t="s">
        <v>13548</v>
      </c>
      <c r="C6548" s="79">
        <v>48</v>
      </c>
      <c r="D6548" s="79">
        <v>30</v>
      </c>
    </row>
    <row r="6549" spans="1:4" x14ac:dyDescent="0.2">
      <c r="A6549" s="79" t="s">
        <v>13549</v>
      </c>
      <c r="B6549" s="79" t="s">
        <v>13550</v>
      </c>
      <c r="C6549" s="79">
        <v>94</v>
      </c>
      <c r="D6549" s="79">
        <v>30</v>
      </c>
    </row>
    <row r="6550" spans="1:4" x14ac:dyDescent="0.2">
      <c r="A6550" s="79" t="s">
        <v>13551</v>
      </c>
      <c r="B6550" s="79" t="s">
        <v>13552</v>
      </c>
      <c r="C6550" s="79">
        <v>0</v>
      </c>
      <c r="D6550" s="79">
        <v>50</v>
      </c>
    </row>
    <row r="6551" spans="1:4" x14ac:dyDescent="0.2">
      <c r="A6551" s="79" t="s">
        <v>13553</v>
      </c>
      <c r="B6551" s="79" t="s">
        <v>13554</v>
      </c>
      <c r="C6551" s="79">
        <v>0</v>
      </c>
      <c r="D6551" s="79">
        <v>50</v>
      </c>
    </row>
    <row r="6552" spans="1:4" x14ac:dyDescent="0.2">
      <c r="A6552" s="79" t="s">
        <v>13555</v>
      </c>
      <c r="B6552" s="79" t="s">
        <v>13556</v>
      </c>
      <c r="C6552" s="79">
        <v>0</v>
      </c>
      <c r="D6552" s="79">
        <v>50</v>
      </c>
    </row>
    <row r="6553" spans="1:4" x14ac:dyDescent="0.2">
      <c r="A6553" s="79" t="s">
        <v>13557</v>
      </c>
      <c r="B6553" s="79" t="s">
        <v>13558</v>
      </c>
      <c r="C6553" s="79">
        <v>0</v>
      </c>
      <c r="D6553" s="79">
        <v>50</v>
      </c>
    </row>
    <row r="6554" spans="1:4" x14ac:dyDescent="0.2">
      <c r="A6554" s="79" t="s">
        <v>13559</v>
      </c>
      <c r="B6554" s="79" t="s">
        <v>13560</v>
      </c>
      <c r="C6554" s="79">
        <v>0</v>
      </c>
      <c r="D6554" s="79">
        <v>50</v>
      </c>
    </row>
    <row r="6555" spans="1:4" x14ac:dyDescent="0.2">
      <c r="A6555" s="79" t="s">
        <v>13561</v>
      </c>
      <c r="B6555" s="79" t="s">
        <v>13562</v>
      </c>
      <c r="C6555" s="79">
        <v>0</v>
      </c>
      <c r="D6555" s="79">
        <v>50</v>
      </c>
    </row>
    <row r="6556" spans="1:4" x14ac:dyDescent="0.2">
      <c r="A6556" s="79" t="s">
        <v>13563</v>
      </c>
      <c r="B6556" s="79" t="s">
        <v>13564</v>
      </c>
      <c r="C6556" s="79">
        <v>0</v>
      </c>
      <c r="D6556" s="79">
        <v>50</v>
      </c>
    </row>
    <row r="6557" spans="1:4" x14ac:dyDescent="0.2">
      <c r="A6557" s="79" t="s">
        <v>13565</v>
      </c>
      <c r="B6557" s="79" t="s">
        <v>13566</v>
      </c>
      <c r="C6557" s="79">
        <v>0</v>
      </c>
      <c r="D6557" s="79">
        <v>50</v>
      </c>
    </row>
    <row r="6558" spans="1:4" x14ac:dyDescent="0.2">
      <c r="A6558" s="79" t="s">
        <v>13567</v>
      </c>
      <c r="B6558" s="79" t="s">
        <v>13568</v>
      </c>
      <c r="C6558" s="79">
        <v>9</v>
      </c>
      <c r="D6558" s="79">
        <v>50</v>
      </c>
    </row>
    <row r="6559" spans="1:4" x14ac:dyDescent="0.2">
      <c r="A6559" s="79" t="s">
        <v>13569</v>
      </c>
      <c r="B6559" s="79" t="s">
        <v>13570</v>
      </c>
      <c r="C6559" s="79">
        <v>0</v>
      </c>
      <c r="D6559" s="79">
        <v>50</v>
      </c>
    </row>
    <row r="6560" spans="1:4" x14ac:dyDescent="0.2">
      <c r="A6560" s="79" t="s">
        <v>13571</v>
      </c>
      <c r="B6560" s="79" t="s">
        <v>13572</v>
      </c>
      <c r="C6560" s="79">
        <v>3</v>
      </c>
      <c r="D6560" s="79">
        <v>50</v>
      </c>
    </row>
    <row r="6561" spans="1:4" x14ac:dyDescent="0.2">
      <c r="A6561" s="79" t="s">
        <v>13573</v>
      </c>
      <c r="B6561" s="79" t="s">
        <v>13574</v>
      </c>
      <c r="C6561" s="79">
        <v>3</v>
      </c>
      <c r="D6561" s="79">
        <v>30</v>
      </c>
    </row>
    <row r="6562" spans="1:4" x14ac:dyDescent="0.2">
      <c r="A6562" s="79" t="s">
        <v>13575</v>
      </c>
      <c r="B6562" s="79" t="s">
        <v>13576</v>
      </c>
      <c r="C6562" s="79">
        <v>0</v>
      </c>
      <c r="D6562" s="79">
        <v>30</v>
      </c>
    </row>
    <row r="6563" spans="1:4" x14ac:dyDescent="0.2">
      <c r="A6563" s="79" t="s">
        <v>13577</v>
      </c>
      <c r="B6563" s="79" t="s">
        <v>13578</v>
      </c>
      <c r="C6563" s="79">
        <v>13</v>
      </c>
      <c r="D6563" s="79">
        <v>30</v>
      </c>
    </row>
    <row r="6564" spans="1:4" x14ac:dyDescent="0.2">
      <c r="A6564" s="79" t="s">
        <v>13579</v>
      </c>
      <c r="B6564" s="79" t="s">
        <v>13580</v>
      </c>
      <c r="C6564" s="79">
        <v>5</v>
      </c>
      <c r="D6564" s="79">
        <v>30</v>
      </c>
    </row>
    <row r="6565" spans="1:4" x14ac:dyDescent="0.2">
      <c r="A6565" s="79" t="s">
        <v>13581</v>
      </c>
      <c r="B6565" s="79" t="s">
        <v>13582</v>
      </c>
      <c r="C6565" s="79">
        <v>136</v>
      </c>
      <c r="D6565" s="79">
        <v>20</v>
      </c>
    </row>
    <row r="6566" spans="1:4" x14ac:dyDescent="0.2">
      <c r="A6566" s="79" t="s">
        <v>13583</v>
      </c>
      <c r="B6566" s="79" t="s">
        <v>13584</v>
      </c>
      <c r="C6566" s="79">
        <v>117</v>
      </c>
      <c r="D6566" s="79">
        <v>20</v>
      </c>
    </row>
    <row r="6567" spans="1:4" x14ac:dyDescent="0.2">
      <c r="A6567" s="79" t="s">
        <v>13585</v>
      </c>
      <c r="B6567" s="79" t="s">
        <v>13586</v>
      </c>
      <c r="C6567" s="79">
        <v>51</v>
      </c>
      <c r="D6567" s="79">
        <v>20</v>
      </c>
    </row>
    <row r="6568" spans="1:4" x14ac:dyDescent="0.2">
      <c r="A6568" s="79" t="s">
        <v>13587</v>
      </c>
      <c r="B6568" s="79" t="s">
        <v>13588</v>
      </c>
      <c r="C6568" s="79">
        <v>160</v>
      </c>
      <c r="D6568" s="79">
        <v>20</v>
      </c>
    </row>
    <row r="6569" spans="1:4" x14ac:dyDescent="0.2">
      <c r="A6569" s="79" t="s">
        <v>13589</v>
      </c>
      <c r="B6569" s="79" t="s">
        <v>13590</v>
      </c>
      <c r="C6569" s="79">
        <v>37</v>
      </c>
      <c r="D6569" s="79">
        <v>20</v>
      </c>
    </row>
    <row r="6570" spans="1:4" x14ac:dyDescent="0.2">
      <c r="A6570" s="79" t="s">
        <v>13591</v>
      </c>
      <c r="B6570" s="79" t="s">
        <v>13592</v>
      </c>
      <c r="C6570" s="79">
        <v>63</v>
      </c>
      <c r="D6570" s="79">
        <v>20</v>
      </c>
    </row>
    <row r="6571" spans="1:4" x14ac:dyDescent="0.2">
      <c r="A6571" s="79" t="s">
        <v>13593</v>
      </c>
      <c r="B6571" s="79" t="s">
        <v>13594</v>
      </c>
      <c r="C6571" s="79">
        <v>405</v>
      </c>
      <c r="D6571" s="79">
        <v>20</v>
      </c>
    </row>
    <row r="6572" spans="1:4" x14ac:dyDescent="0.2">
      <c r="A6572" s="79" t="s">
        <v>13595</v>
      </c>
      <c r="B6572" s="79" t="s">
        <v>13596</v>
      </c>
      <c r="C6572" s="79">
        <v>44</v>
      </c>
      <c r="D6572" s="79">
        <v>20</v>
      </c>
    </row>
    <row r="6573" spans="1:4" x14ac:dyDescent="0.2">
      <c r="A6573" s="79" t="s">
        <v>13597</v>
      </c>
      <c r="B6573" s="79" t="s">
        <v>13598</v>
      </c>
      <c r="C6573" s="79">
        <v>368</v>
      </c>
      <c r="D6573" s="79">
        <v>20</v>
      </c>
    </row>
    <row r="6574" spans="1:4" x14ac:dyDescent="0.2">
      <c r="A6574" s="79" t="s">
        <v>13599</v>
      </c>
      <c r="B6574" s="79" t="s">
        <v>13600</v>
      </c>
      <c r="C6574" s="79">
        <v>79</v>
      </c>
      <c r="D6574" s="79">
        <v>20</v>
      </c>
    </row>
    <row r="6575" spans="1:4" x14ac:dyDescent="0.2">
      <c r="A6575" s="79" t="s">
        <v>13601</v>
      </c>
      <c r="B6575" s="79" t="s">
        <v>13602</v>
      </c>
      <c r="C6575" s="79">
        <v>408</v>
      </c>
      <c r="D6575" s="79">
        <v>20</v>
      </c>
    </row>
    <row r="6576" spans="1:4" x14ac:dyDescent="0.2">
      <c r="A6576" s="79" t="s">
        <v>13603</v>
      </c>
      <c r="B6576" s="79" t="s">
        <v>13604</v>
      </c>
      <c r="C6576" s="79">
        <v>176</v>
      </c>
      <c r="D6576" s="79">
        <v>20</v>
      </c>
    </row>
    <row r="6577" spans="1:4" x14ac:dyDescent="0.2">
      <c r="A6577" s="79" t="s">
        <v>13605</v>
      </c>
      <c r="B6577" s="79" t="s">
        <v>13606</v>
      </c>
      <c r="C6577" s="79">
        <v>120</v>
      </c>
      <c r="D6577" s="79">
        <v>20</v>
      </c>
    </row>
    <row r="6578" spans="1:4" x14ac:dyDescent="0.2">
      <c r="A6578" s="79" t="s">
        <v>13607</v>
      </c>
      <c r="B6578" s="79" t="s">
        <v>13608</v>
      </c>
      <c r="C6578" s="79">
        <v>40</v>
      </c>
      <c r="D6578" s="79">
        <v>20</v>
      </c>
    </row>
    <row r="6579" spans="1:4" x14ac:dyDescent="0.2">
      <c r="A6579" s="79" t="s">
        <v>13609</v>
      </c>
      <c r="B6579" s="79" t="s">
        <v>13610</v>
      </c>
      <c r="C6579" s="79">
        <v>97</v>
      </c>
      <c r="D6579" s="79">
        <v>20</v>
      </c>
    </row>
    <row r="6580" spans="1:4" x14ac:dyDescent="0.2">
      <c r="A6580" s="79" t="s">
        <v>13611</v>
      </c>
      <c r="B6580" s="79" t="s">
        <v>13612</v>
      </c>
      <c r="C6580" s="79">
        <v>51</v>
      </c>
      <c r="D6580" s="79">
        <v>20</v>
      </c>
    </row>
    <row r="6581" spans="1:4" x14ac:dyDescent="0.2">
      <c r="A6581" s="79" t="s">
        <v>13613</v>
      </c>
      <c r="B6581" s="79" t="s">
        <v>13614</v>
      </c>
      <c r="C6581" s="79">
        <v>76</v>
      </c>
      <c r="D6581" s="79">
        <v>20</v>
      </c>
    </row>
    <row r="6582" spans="1:4" x14ac:dyDescent="0.2">
      <c r="A6582" s="79" t="s">
        <v>5024</v>
      </c>
      <c r="B6582" s="79" t="s">
        <v>5025</v>
      </c>
      <c r="C6582" s="79">
        <v>84</v>
      </c>
      <c r="D6582" s="79">
        <v>0</v>
      </c>
    </row>
    <row r="6583" spans="1:4" x14ac:dyDescent="0.2">
      <c r="A6583" s="79" t="s">
        <v>13615</v>
      </c>
      <c r="B6583" s="79" t="s">
        <v>13616</v>
      </c>
      <c r="C6583" s="79">
        <v>33</v>
      </c>
      <c r="D6583" s="79">
        <v>20</v>
      </c>
    </row>
    <row r="6584" spans="1:4" x14ac:dyDescent="0.2">
      <c r="A6584" s="79" t="s">
        <v>13617</v>
      </c>
      <c r="B6584" s="79" t="s">
        <v>13618</v>
      </c>
      <c r="C6584" s="79">
        <v>85</v>
      </c>
      <c r="D6584" s="79">
        <v>20</v>
      </c>
    </row>
    <row r="6585" spans="1:4" x14ac:dyDescent="0.2">
      <c r="A6585" s="79" t="s">
        <v>13619</v>
      </c>
      <c r="B6585" s="79" t="s">
        <v>13620</v>
      </c>
      <c r="C6585" s="79">
        <v>119</v>
      </c>
      <c r="D6585" s="79">
        <v>20</v>
      </c>
    </row>
    <row r="6586" spans="1:4" x14ac:dyDescent="0.2">
      <c r="A6586" s="79" t="s">
        <v>13621</v>
      </c>
      <c r="B6586" s="79" t="s">
        <v>13622</v>
      </c>
      <c r="C6586" s="79">
        <v>102</v>
      </c>
      <c r="D6586" s="79">
        <v>20</v>
      </c>
    </row>
    <row r="6587" spans="1:4" x14ac:dyDescent="0.2">
      <c r="A6587" s="79" t="s">
        <v>13623</v>
      </c>
      <c r="B6587" s="79" t="s">
        <v>13624</v>
      </c>
      <c r="C6587" s="79">
        <v>88</v>
      </c>
      <c r="D6587" s="79">
        <v>20</v>
      </c>
    </row>
    <row r="6588" spans="1:4" x14ac:dyDescent="0.2">
      <c r="A6588" s="79" t="s">
        <v>13625</v>
      </c>
      <c r="B6588" s="79" t="s">
        <v>13626</v>
      </c>
      <c r="C6588" s="79">
        <v>48</v>
      </c>
      <c r="D6588" s="79">
        <v>20</v>
      </c>
    </row>
    <row r="6589" spans="1:4" x14ac:dyDescent="0.2">
      <c r="A6589" s="79" t="s">
        <v>13627</v>
      </c>
      <c r="B6589" s="79" t="s">
        <v>13628</v>
      </c>
      <c r="C6589" s="79">
        <v>31</v>
      </c>
      <c r="D6589" s="79">
        <v>20</v>
      </c>
    </row>
    <row r="6590" spans="1:4" x14ac:dyDescent="0.2">
      <c r="A6590" s="79" t="s">
        <v>13629</v>
      </c>
      <c r="B6590" s="79" t="s">
        <v>13630</v>
      </c>
      <c r="C6590" s="79">
        <v>60</v>
      </c>
      <c r="D6590" s="79">
        <v>20</v>
      </c>
    </row>
    <row r="6591" spans="1:4" x14ac:dyDescent="0.2">
      <c r="A6591" s="79" t="s">
        <v>13631</v>
      </c>
      <c r="B6591" s="79" t="s">
        <v>13632</v>
      </c>
      <c r="C6591" s="79">
        <v>49</v>
      </c>
      <c r="D6591" s="79">
        <v>20</v>
      </c>
    </row>
    <row r="6592" spans="1:4" x14ac:dyDescent="0.2">
      <c r="A6592" s="79" t="s">
        <v>13633</v>
      </c>
      <c r="B6592" s="79" t="s">
        <v>13634</v>
      </c>
      <c r="C6592" s="79">
        <v>43</v>
      </c>
      <c r="D6592" s="79">
        <v>20</v>
      </c>
    </row>
    <row r="6593" spans="1:4" x14ac:dyDescent="0.2">
      <c r="A6593" s="79" t="s">
        <v>13635</v>
      </c>
      <c r="B6593" s="79" t="s">
        <v>13636</v>
      </c>
      <c r="C6593" s="79">
        <v>18</v>
      </c>
      <c r="D6593" s="79">
        <v>20</v>
      </c>
    </row>
    <row r="6594" spans="1:4" x14ac:dyDescent="0.2">
      <c r="A6594" s="79" t="s">
        <v>13637</v>
      </c>
      <c r="B6594" s="79" t="s">
        <v>13638</v>
      </c>
      <c r="C6594" s="79">
        <v>16</v>
      </c>
      <c r="D6594" s="79">
        <v>20</v>
      </c>
    </row>
    <row r="6595" spans="1:4" x14ac:dyDescent="0.2">
      <c r="A6595" s="79" t="s">
        <v>13639</v>
      </c>
      <c r="B6595" s="79" t="s">
        <v>13640</v>
      </c>
      <c r="C6595" s="79">
        <v>85</v>
      </c>
      <c r="D6595" s="79">
        <v>20</v>
      </c>
    </row>
    <row r="6596" spans="1:4" x14ac:dyDescent="0.2">
      <c r="A6596" s="79" t="s">
        <v>13641</v>
      </c>
      <c r="B6596" s="79" t="s">
        <v>13642</v>
      </c>
      <c r="C6596" s="79">
        <v>101</v>
      </c>
      <c r="D6596" s="79">
        <v>20</v>
      </c>
    </row>
    <row r="6597" spans="1:4" x14ac:dyDescent="0.2">
      <c r="A6597" s="79" t="s">
        <v>13643</v>
      </c>
      <c r="B6597" s="79" t="s">
        <v>13644</v>
      </c>
      <c r="C6597" s="79">
        <v>64</v>
      </c>
      <c r="D6597" s="79">
        <v>20</v>
      </c>
    </row>
    <row r="6598" spans="1:4" x14ac:dyDescent="0.2">
      <c r="A6598" s="79" t="s">
        <v>13645</v>
      </c>
      <c r="B6598" s="79" t="s">
        <v>13646</v>
      </c>
      <c r="C6598" s="79">
        <v>76</v>
      </c>
      <c r="D6598" s="79">
        <v>20</v>
      </c>
    </row>
    <row r="6599" spans="1:4" x14ac:dyDescent="0.2">
      <c r="A6599" s="79" t="s">
        <v>13647</v>
      </c>
      <c r="B6599" s="79" t="s">
        <v>13648</v>
      </c>
      <c r="C6599" s="79">
        <v>34</v>
      </c>
      <c r="D6599" s="79">
        <v>20</v>
      </c>
    </row>
    <row r="6600" spans="1:4" x14ac:dyDescent="0.2">
      <c r="A6600" s="79" t="s">
        <v>13649</v>
      </c>
      <c r="B6600" s="79" t="s">
        <v>13650</v>
      </c>
      <c r="C6600" s="79">
        <v>44</v>
      </c>
      <c r="D6600" s="79">
        <v>20</v>
      </c>
    </row>
    <row r="6601" spans="1:4" x14ac:dyDescent="0.2">
      <c r="A6601" s="79" t="s">
        <v>13651</v>
      </c>
      <c r="B6601" s="79" t="s">
        <v>13652</v>
      </c>
      <c r="C6601" s="79">
        <v>59</v>
      </c>
      <c r="D6601" s="79">
        <v>20</v>
      </c>
    </row>
    <row r="6602" spans="1:4" x14ac:dyDescent="0.2">
      <c r="A6602" s="79" t="s">
        <v>13653</v>
      </c>
      <c r="B6602" s="79" t="s">
        <v>13654</v>
      </c>
      <c r="C6602" s="79">
        <v>94</v>
      </c>
      <c r="D6602" s="79">
        <v>20</v>
      </c>
    </row>
    <row r="6603" spans="1:4" x14ac:dyDescent="0.2">
      <c r="A6603" s="79" t="s">
        <v>13655</v>
      </c>
      <c r="B6603" s="79" t="s">
        <v>13656</v>
      </c>
      <c r="C6603" s="79">
        <v>40</v>
      </c>
      <c r="D6603" s="79">
        <v>20</v>
      </c>
    </row>
    <row r="6604" spans="1:4" x14ac:dyDescent="0.2">
      <c r="A6604" s="79" t="s">
        <v>13657</v>
      </c>
      <c r="B6604" s="79" t="s">
        <v>13658</v>
      </c>
      <c r="C6604" s="79">
        <v>60</v>
      </c>
      <c r="D6604" s="79">
        <v>20</v>
      </c>
    </row>
    <row r="6605" spans="1:4" x14ac:dyDescent="0.2">
      <c r="A6605" s="79" t="s">
        <v>13659</v>
      </c>
      <c r="B6605" s="79" t="s">
        <v>13660</v>
      </c>
      <c r="C6605" s="79">
        <v>39</v>
      </c>
      <c r="D6605" s="79">
        <v>20</v>
      </c>
    </row>
    <row r="6606" spans="1:4" x14ac:dyDescent="0.2">
      <c r="A6606" s="79" t="s">
        <v>13661</v>
      </c>
      <c r="B6606" s="79" t="s">
        <v>13662</v>
      </c>
      <c r="C6606" s="79">
        <v>93</v>
      </c>
      <c r="D6606" s="79">
        <v>20</v>
      </c>
    </row>
    <row r="6607" spans="1:4" x14ac:dyDescent="0.2">
      <c r="A6607" s="79" t="s">
        <v>13663</v>
      </c>
      <c r="B6607" s="79" t="s">
        <v>13664</v>
      </c>
      <c r="C6607" s="79">
        <v>87</v>
      </c>
      <c r="D6607" s="79">
        <v>20</v>
      </c>
    </row>
    <row r="6608" spans="1:4" x14ac:dyDescent="0.2">
      <c r="A6608" s="79" t="s">
        <v>13665</v>
      </c>
      <c r="B6608" s="79" t="s">
        <v>13666</v>
      </c>
      <c r="C6608" s="79">
        <v>66</v>
      </c>
      <c r="D6608" s="79">
        <v>20</v>
      </c>
    </row>
    <row r="6609" spans="1:4" x14ac:dyDescent="0.2">
      <c r="A6609" s="79" t="s">
        <v>13667</v>
      </c>
      <c r="B6609" s="79" t="s">
        <v>13668</v>
      </c>
      <c r="C6609" s="79">
        <v>62</v>
      </c>
      <c r="D6609" s="79">
        <v>20</v>
      </c>
    </row>
    <row r="6610" spans="1:4" x14ac:dyDescent="0.2">
      <c r="A6610" s="79" t="s">
        <v>13669</v>
      </c>
      <c r="B6610" s="79" t="s">
        <v>13670</v>
      </c>
      <c r="C6610" s="79">
        <v>110</v>
      </c>
      <c r="D6610" s="79">
        <v>20</v>
      </c>
    </row>
    <row r="6611" spans="1:4" x14ac:dyDescent="0.2">
      <c r="A6611" s="79" t="s">
        <v>13671</v>
      </c>
      <c r="B6611" s="79" t="s">
        <v>13672</v>
      </c>
      <c r="C6611" s="79">
        <v>69</v>
      </c>
      <c r="D6611" s="79">
        <v>20</v>
      </c>
    </row>
    <row r="6612" spans="1:4" x14ac:dyDescent="0.2">
      <c r="A6612" s="79" t="s">
        <v>13673</v>
      </c>
      <c r="B6612" s="79" t="s">
        <v>13674</v>
      </c>
      <c r="C6612" s="79">
        <v>95</v>
      </c>
      <c r="D6612" s="79">
        <v>20</v>
      </c>
    </row>
    <row r="6613" spans="1:4" x14ac:dyDescent="0.2">
      <c r="A6613" s="79" t="s">
        <v>13675</v>
      </c>
      <c r="B6613" s="79" t="s">
        <v>13676</v>
      </c>
      <c r="C6613" s="79">
        <v>50</v>
      </c>
      <c r="D6613" s="79">
        <v>20</v>
      </c>
    </row>
    <row r="6614" spans="1:4" x14ac:dyDescent="0.2">
      <c r="A6614" s="79" t="s">
        <v>13677</v>
      </c>
      <c r="B6614" s="79" t="s">
        <v>13678</v>
      </c>
      <c r="C6614" s="79">
        <v>126</v>
      </c>
      <c r="D6614" s="79">
        <v>20</v>
      </c>
    </row>
    <row r="6615" spans="1:4" x14ac:dyDescent="0.2">
      <c r="A6615" s="79" t="s">
        <v>13679</v>
      </c>
      <c r="B6615" s="79" t="s">
        <v>13680</v>
      </c>
      <c r="C6615" s="79">
        <v>77</v>
      </c>
      <c r="D6615" s="79">
        <v>20</v>
      </c>
    </row>
    <row r="6616" spans="1:4" x14ac:dyDescent="0.2">
      <c r="A6616" s="79" t="s">
        <v>13681</v>
      </c>
      <c r="B6616" s="79" t="s">
        <v>13682</v>
      </c>
      <c r="C6616" s="79">
        <v>82</v>
      </c>
      <c r="D6616" s="79">
        <v>20</v>
      </c>
    </row>
    <row r="6617" spans="1:4" x14ac:dyDescent="0.2">
      <c r="A6617" s="79" t="s">
        <v>13683</v>
      </c>
      <c r="B6617" s="79" t="s">
        <v>13684</v>
      </c>
      <c r="C6617" s="79">
        <v>86</v>
      </c>
      <c r="D6617" s="79">
        <v>20</v>
      </c>
    </row>
    <row r="6618" spans="1:4" x14ac:dyDescent="0.2">
      <c r="A6618" s="79" t="s">
        <v>13685</v>
      </c>
      <c r="B6618" s="79" t="s">
        <v>13686</v>
      </c>
      <c r="C6618" s="79">
        <v>25</v>
      </c>
      <c r="D6618" s="79">
        <v>20</v>
      </c>
    </row>
    <row r="6619" spans="1:4" x14ac:dyDescent="0.2">
      <c r="A6619" s="79" t="s">
        <v>13687</v>
      </c>
      <c r="B6619" s="79" t="s">
        <v>13688</v>
      </c>
      <c r="C6619" s="79">
        <v>14</v>
      </c>
      <c r="D6619" s="79">
        <v>20</v>
      </c>
    </row>
    <row r="6620" spans="1:4" x14ac:dyDescent="0.2">
      <c r="A6620" s="79" t="s">
        <v>13689</v>
      </c>
      <c r="B6620" s="79" t="s">
        <v>13690</v>
      </c>
      <c r="C6620" s="79">
        <v>70</v>
      </c>
      <c r="D6620" s="79">
        <v>20</v>
      </c>
    </row>
    <row r="6621" spans="1:4" x14ac:dyDescent="0.2">
      <c r="A6621" s="79" t="s">
        <v>13691</v>
      </c>
      <c r="B6621" s="79" t="s">
        <v>13692</v>
      </c>
      <c r="C6621" s="79">
        <v>72</v>
      </c>
      <c r="D6621" s="79">
        <v>20</v>
      </c>
    </row>
    <row r="6622" spans="1:4" x14ac:dyDescent="0.2">
      <c r="A6622" s="79" t="s">
        <v>13693</v>
      </c>
      <c r="B6622" s="79" t="s">
        <v>13694</v>
      </c>
      <c r="C6622" s="79">
        <v>25</v>
      </c>
      <c r="D6622" s="79">
        <v>20</v>
      </c>
    </row>
    <row r="6623" spans="1:4" x14ac:dyDescent="0.2">
      <c r="A6623" s="79" t="s">
        <v>13695</v>
      </c>
      <c r="B6623" s="79" t="s">
        <v>13696</v>
      </c>
      <c r="C6623" s="79">
        <v>57</v>
      </c>
      <c r="D6623" s="79">
        <v>20</v>
      </c>
    </row>
    <row r="6624" spans="1:4" x14ac:dyDescent="0.2">
      <c r="A6624" s="79" t="s">
        <v>13697</v>
      </c>
      <c r="B6624" s="79" t="s">
        <v>13698</v>
      </c>
      <c r="C6624" s="79">
        <v>50</v>
      </c>
      <c r="D6624" s="79">
        <v>20</v>
      </c>
    </row>
    <row r="6625" spans="1:4" x14ac:dyDescent="0.2">
      <c r="A6625" s="79" t="s">
        <v>13699</v>
      </c>
      <c r="B6625" s="79" t="s">
        <v>13700</v>
      </c>
      <c r="C6625" s="79">
        <v>1</v>
      </c>
      <c r="D6625" s="79">
        <v>5</v>
      </c>
    </row>
    <row r="6626" spans="1:4" x14ac:dyDescent="0.2">
      <c r="A6626" s="79" t="s">
        <v>13701</v>
      </c>
      <c r="B6626" s="79" t="s">
        <v>13702</v>
      </c>
      <c r="C6626" s="79">
        <v>0</v>
      </c>
      <c r="D6626" s="79">
        <v>5</v>
      </c>
    </row>
    <row r="6627" spans="1:4" x14ac:dyDescent="0.2">
      <c r="A6627" s="79" t="s">
        <v>13703</v>
      </c>
      <c r="B6627" s="79" t="s">
        <v>13704</v>
      </c>
      <c r="C6627" s="79">
        <v>0</v>
      </c>
      <c r="D6627" s="79">
        <v>3</v>
      </c>
    </row>
    <row r="6628" spans="1:4" x14ac:dyDescent="0.2">
      <c r="A6628" s="79" t="s">
        <v>13705</v>
      </c>
      <c r="B6628" s="79" t="s">
        <v>13706</v>
      </c>
      <c r="C6628" s="79">
        <v>9</v>
      </c>
      <c r="D6628" s="79">
        <v>3</v>
      </c>
    </row>
    <row r="6629" spans="1:4" x14ac:dyDescent="0.2">
      <c r="A6629" s="79" t="s">
        <v>13707</v>
      </c>
      <c r="B6629" s="79" t="s">
        <v>13708</v>
      </c>
      <c r="C6629" s="79">
        <v>7</v>
      </c>
      <c r="D6629" s="79">
        <v>3</v>
      </c>
    </row>
    <row r="6630" spans="1:4" x14ac:dyDescent="0.2">
      <c r="A6630" s="79" t="s">
        <v>13709</v>
      </c>
      <c r="B6630" s="79" t="s">
        <v>13710</v>
      </c>
      <c r="C6630" s="79">
        <v>13</v>
      </c>
      <c r="D6630" s="79">
        <v>3</v>
      </c>
    </row>
    <row r="6631" spans="1:4" x14ac:dyDescent="0.2">
      <c r="A6631" s="79" t="s">
        <v>13711</v>
      </c>
      <c r="B6631" s="79" t="s">
        <v>13712</v>
      </c>
      <c r="C6631" s="79">
        <v>17</v>
      </c>
      <c r="D6631" s="79">
        <v>3</v>
      </c>
    </row>
    <row r="6632" spans="1:4" x14ac:dyDescent="0.2">
      <c r="A6632" s="79" t="s">
        <v>13713</v>
      </c>
      <c r="B6632" s="79" t="s">
        <v>13714</v>
      </c>
      <c r="C6632" s="79">
        <v>6</v>
      </c>
      <c r="D6632" s="79">
        <v>3</v>
      </c>
    </row>
    <row r="6633" spans="1:4" x14ac:dyDescent="0.2">
      <c r="A6633" s="79" t="s">
        <v>13715</v>
      </c>
      <c r="B6633" s="79" t="s">
        <v>13716</v>
      </c>
      <c r="C6633" s="79">
        <v>11</v>
      </c>
      <c r="D6633" s="79">
        <v>3</v>
      </c>
    </row>
    <row r="6634" spans="1:4" x14ac:dyDescent="0.2">
      <c r="A6634" s="79" t="s">
        <v>13717</v>
      </c>
      <c r="B6634" s="79" t="s">
        <v>13718</v>
      </c>
      <c r="C6634" s="79">
        <v>7</v>
      </c>
      <c r="D6634" s="79">
        <v>3</v>
      </c>
    </row>
    <row r="6635" spans="1:4" x14ac:dyDescent="0.2">
      <c r="A6635" s="79" t="s">
        <v>13719</v>
      </c>
      <c r="B6635" s="79" t="s">
        <v>13720</v>
      </c>
      <c r="C6635" s="79">
        <v>13</v>
      </c>
      <c r="D6635" s="79">
        <v>3</v>
      </c>
    </row>
    <row r="6636" spans="1:4" x14ac:dyDescent="0.2">
      <c r="A6636" s="79" t="s">
        <v>13721</v>
      </c>
      <c r="B6636" s="79" t="s">
        <v>13722</v>
      </c>
      <c r="C6636" s="79">
        <v>9</v>
      </c>
      <c r="D6636" s="79">
        <v>3</v>
      </c>
    </row>
    <row r="6637" spans="1:4" x14ac:dyDescent="0.2">
      <c r="A6637" s="79" t="s">
        <v>13723</v>
      </c>
      <c r="B6637" s="79" t="s">
        <v>13724</v>
      </c>
      <c r="C6637" s="79">
        <v>11</v>
      </c>
      <c r="D6637" s="79">
        <v>3</v>
      </c>
    </row>
    <row r="6638" spans="1:4" x14ac:dyDescent="0.2">
      <c r="A6638" s="79" t="s">
        <v>13725</v>
      </c>
      <c r="B6638" s="79" t="s">
        <v>13726</v>
      </c>
      <c r="C6638" s="79">
        <v>13</v>
      </c>
      <c r="D6638" s="79">
        <v>3</v>
      </c>
    </row>
    <row r="6639" spans="1:4" x14ac:dyDescent="0.2">
      <c r="A6639" s="79" t="s">
        <v>13727</v>
      </c>
      <c r="B6639" s="79" t="s">
        <v>13728</v>
      </c>
      <c r="C6639" s="79">
        <v>23</v>
      </c>
      <c r="D6639" s="79">
        <v>5</v>
      </c>
    </row>
    <row r="6640" spans="1:4" x14ac:dyDescent="0.2">
      <c r="A6640" s="79" t="s">
        <v>13729</v>
      </c>
      <c r="B6640" s="79" t="s">
        <v>13730</v>
      </c>
      <c r="C6640" s="79">
        <v>10</v>
      </c>
      <c r="D6640" s="79">
        <v>5</v>
      </c>
    </row>
    <row r="6641" spans="1:4" x14ac:dyDescent="0.2">
      <c r="A6641" s="79" t="s">
        <v>13731</v>
      </c>
      <c r="B6641" s="79" t="s">
        <v>13732</v>
      </c>
      <c r="C6641" s="79">
        <v>38</v>
      </c>
      <c r="D6641" s="79">
        <v>5</v>
      </c>
    </row>
    <row r="6642" spans="1:4" x14ac:dyDescent="0.2">
      <c r="A6642" s="79" t="s">
        <v>13733</v>
      </c>
      <c r="B6642" s="79" t="s">
        <v>13734</v>
      </c>
      <c r="C6642" s="79">
        <v>4</v>
      </c>
      <c r="D6642" s="79">
        <v>5</v>
      </c>
    </row>
    <row r="6643" spans="1:4" x14ac:dyDescent="0.2">
      <c r="A6643" s="79" t="s">
        <v>13735</v>
      </c>
      <c r="B6643" s="79" t="s">
        <v>13736</v>
      </c>
      <c r="C6643" s="79">
        <v>5</v>
      </c>
      <c r="D6643" s="79">
        <v>5</v>
      </c>
    </row>
    <row r="6644" spans="1:4" x14ac:dyDescent="0.2">
      <c r="A6644" s="79" t="s">
        <v>13737</v>
      </c>
      <c r="B6644" s="79" t="s">
        <v>13738</v>
      </c>
      <c r="C6644" s="79">
        <v>0</v>
      </c>
      <c r="D6644" s="79">
        <v>0</v>
      </c>
    </row>
    <row r="6645" spans="1:4" x14ac:dyDescent="0.2">
      <c r="A6645" s="79" t="s">
        <v>13739</v>
      </c>
      <c r="B6645" s="79" t="s">
        <v>13740</v>
      </c>
      <c r="C6645" s="79">
        <v>22</v>
      </c>
      <c r="D6645" s="79">
        <v>5</v>
      </c>
    </row>
    <row r="6646" spans="1:4" x14ac:dyDescent="0.2">
      <c r="A6646" s="79" t="s">
        <v>13741</v>
      </c>
      <c r="B6646" s="79" t="s">
        <v>13742</v>
      </c>
      <c r="C6646" s="79">
        <v>2</v>
      </c>
      <c r="D6646" s="79">
        <v>0</v>
      </c>
    </row>
    <row r="6647" spans="1:4" x14ac:dyDescent="0.2">
      <c r="A6647" s="79" t="s">
        <v>13743</v>
      </c>
      <c r="B6647" s="79" t="s">
        <v>13744</v>
      </c>
      <c r="C6647" s="79">
        <v>14</v>
      </c>
      <c r="D6647" s="79">
        <v>5</v>
      </c>
    </row>
    <row r="6648" spans="1:4" x14ac:dyDescent="0.2">
      <c r="A6648" s="79" t="s">
        <v>13745</v>
      </c>
      <c r="B6648" s="79" t="s">
        <v>13746</v>
      </c>
      <c r="C6648" s="79">
        <v>0</v>
      </c>
      <c r="D6648" s="79">
        <v>0</v>
      </c>
    </row>
    <row r="6649" spans="1:4" x14ac:dyDescent="0.2">
      <c r="A6649" s="79" t="s">
        <v>13747</v>
      </c>
      <c r="B6649" s="79" t="s">
        <v>13748</v>
      </c>
      <c r="C6649" s="79">
        <v>6</v>
      </c>
      <c r="D6649" s="79">
        <v>3</v>
      </c>
    </row>
    <row r="6650" spans="1:4" x14ac:dyDescent="0.2">
      <c r="A6650" s="79" t="s">
        <v>13749</v>
      </c>
      <c r="B6650" s="79" t="s">
        <v>13750</v>
      </c>
      <c r="C6650" s="79">
        <v>0</v>
      </c>
      <c r="D6650" s="79">
        <v>0</v>
      </c>
    </row>
    <row r="6651" spans="1:4" x14ac:dyDescent="0.2">
      <c r="A6651" s="79" t="s">
        <v>13751</v>
      </c>
      <c r="B6651" s="79" t="s">
        <v>13752</v>
      </c>
      <c r="C6651" s="79">
        <v>2</v>
      </c>
      <c r="D6651" s="79">
        <v>5</v>
      </c>
    </row>
    <row r="6652" spans="1:4" x14ac:dyDescent="0.2">
      <c r="A6652" s="79" t="s">
        <v>13753</v>
      </c>
      <c r="B6652" s="79" t="s">
        <v>13754</v>
      </c>
      <c r="C6652" s="79">
        <v>4</v>
      </c>
      <c r="D6652" s="79">
        <v>5</v>
      </c>
    </row>
    <row r="6653" spans="1:4" x14ac:dyDescent="0.2">
      <c r="A6653" s="79" t="s">
        <v>13755</v>
      </c>
      <c r="B6653" s="79" t="s">
        <v>13756</v>
      </c>
      <c r="C6653" s="79">
        <v>5</v>
      </c>
      <c r="D6653" s="79">
        <v>5</v>
      </c>
    </row>
    <row r="6654" spans="1:4" x14ac:dyDescent="0.2">
      <c r="A6654" s="79" t="s">
        <v>13757</v>
      </c>
      <c r="B6654" s="79" t="s">
        <v>13758</v>
      </c>
      <c r="C6654" s="79">
        <v>4</v>
      </c>
      <c r="D6654" s="79">
        <v>5</v>
      </c>
    </row>
    <row r="6655" spans="1:4" x14ac:dyDescent="0.2">
      <c r="A6655" s="79" t="s">
        <v>13759</v>
      </c>
      <c r="B6655" s="79" t="s">
        <v>13760</v>
      </c>
      <c r="C6655" s="79">
        <v>12</v>
      </c>
      <c r="D6655" s="79">
        <v>5</v>
      </c>
    </row>
    <row r="6656" spans="1:4" x14ac:dyDescent="0.2">
      <c r="A6656" s="79" t="s">
        <v>13761</v>
      </c>
      <c r="B6656" s="79" t="s">
        <v>13762</v>
      </c>
      <c r="C6656" s="79">
        <v>18</v>
      </c>
      <c r="D6656" s="79">
        <v>5</v>
      </c>
    </row>
    <row r="6657" spans="1:4" x14ac:dyDescent="0.2">
      <c r="A6657" s="79" t="s">
        <v>5026</v>
      </c>
      <c r="B6657" s="79" t="s">
        <v>5027</v>
      </c>
      <c r="C6657" s="79">
        <v>231</v>
      </c>
      <c r="D6657" s="79">
        <v>10</v>
      </c>
    </row>
    <row r="6658" spans="1:4" x14ac:dyDescent="0.2">
      <c r="A6658" s="79" t="s">
        <v>5028</v>
      </c>
      <c r="B6658" s="79" t="s">
        <v>5029</v>
      </c>
      <c r="C6658" s="79">
        <v>42</v>
      </c>
      <c r="D6658" s="79">
        <v>10</v>
      </c>
    </row>
    <row r="6659" spans="1:4" x14ac:dyDescent="0.2">
      <c r="A6659" s="79" t="s">
        <v>5030</v>
      </c>
      <c r="B6659" s="79" t="s">
        <v>5031</v>
      </c>
      <c r="C6659" s="79">
        <v>32</v>
      </c>
      <c r="D6659" s="79">
        <v>10</v>
      </c>
    </row>
    <row r="6660" spans="1:4" x14ac:dyDescent="0.2">
      <c r="A6660" s="79" t="s">
        <v>5032</v>
      </c>
      <c r="B6660" s="79" t="s">
        <v>5033</v>
      </c>
      <c r="C6660" s="79">
        <v>17</v>
      </c>
      <c r="D6660" s="79">
        <v>10</v>
      </c>
    </row>
    <row r="6661" spans="1:4" x14ac:dyDescent="0.2">
      <c r="A6661" s="79" t="s">
        <v>5034</v>
      </c>
      <c r="B6661" s="79" t="s">
        <v>5035</v>
      </c>
      <c r="C6661" s="79">
        <v>1</v>
      </c>
      <c r="D6661" s="79">
        <v>10</v>
      </c>
    </row>
    <row r="6662" spans="1:4" x14ac:dyDescent="0.2">
      <c r="A6662" s="79" t="s">
        <v>5036</v>
      </c>
      <c r="B6662" s="79" t="s">
        <v>5037</v>
      </c>
      <c r="C6662" s="79">
        <v>44</v>
      </c>
      <c r="D6662" s="79">
        <v>10</v>
      </c>
    </row>
    <row r="6663" spans="1:4" x14ac:dyDescent="0.2">
      <c r="A6663" s="79" t="s">
        <v>5038</v>
      </c>
      <c r="B6663" s="79" t="s">
        <v>5039</v>
      </c>
      <c r="C6663" s="79">
        <v>58</v>
      </c>
      <c r="D6663" s="79">
        <v>10</v>
      </c>
    </row>
    <row r="6664" spans="1:4" x14ac:dyDescent="0.2">
      <c r="A6664" s="79" t="s">
        <v>5040</v>
      </c>
      <c r="B6664" s="79" t="s">
        <v>5041</v>
      </c>
      <c r="C6664" s="79">
        <v>64</v>
      </c>
      <c r="D6664" s="79">
        <v>10</v>
      </c>
    </row>
    <row r="6665" spans="1:4" x14ac:dyDescent="0.2">
      <c r="A6665" s="79" t="s">
        <v>5042</v>
      </c>
      <c r="B6665" s="79" t="s">
        <v>5043</v>
      </c>
      <c r="C6665" s="79">
        <v>96</v>
      </c>
      <c r="D6665" s="79">
        <v>10</v>
      </c>
    </row>
    <row r="6666" spans="1:4" x14ac:dyDescent="0.2">
      <c r="A6666" s="79" t="s">
        <v>5044</v>
      </c>
      <c r="B6666" s="79" t="s">
        <v>5045</v>
      </c>
      <c r="C6666" s="79">
        <v>0</v>
      </c>
      <c r="D6666" s="79">
        <v>10</v>
      </c>
    </row>
    <row r="6667" spans="1:4" x14ac:dyDescent="0.2">
      <c r="A6667" s="79" t="s">
        <v>5046</v>
      </c>
      <c r="B6667" s="79" t="s">
        <v>5047</v>
      </c>
      <c r="C6667" s="79">
        <v>80</v>
      </c>
      <c r="D6667" s="79">
        <v>10</v>
      </c>
    </row>
    <row r="6668" spans="1:4" x14ac:dyDescent="0.2">
      <c r="A6668" s="79" t="s">
        <v>5048</v>
      </c>
      <c r="B6668" s="79" t="s">
        <v>5049</v>
      </c>
      <c r="C6668" s="79">
        <v>88</v>
      </c>
      <c r="D6668" s="79">
        <v>10</v>
      </c>
    </row>
    <row r="6669" spans="1:4" x14ac:dyDescent="0.2">
      <c r="A6669" s="79" t="s">
        <v>5050</v>
      </c>
      <c r="B6669" s="79" t="s">
        <v>5051</v>
      </c>
      <c r="C6669" s="79">
        <v>89</v>
      </c>
      <c r="D6669" s="79">
        <v>10</v>
      </c>
    </row>
    <row r="6670" spans="1:4" x14ac:dyDescent="0.2">
      <c r="A6670" s="79" t="s">
        <v>5052</v>
      </c>
      <c r="B6670" s="79" t="s">
        <v>5053</v>
      </c>
      <c r="C6670" s="79">
        <v>0</v>
      </c>
      <c r="D6670" s="79">
        <v>10</v>
      </c>
    </row>
    <row r="6671" spans="1:4" x14ac:dyDescent="0.2">
      <c r="A6671" s="79" t="s">
        <v>5054</v>
      </c>
      <c r="B6671" s="79" t="s">
        <v>5055</v>
      </c>
      <c r="C6671" s="79">
        <v>43</v>
      </c>
      <c r="D6671" s="79">
        <v>10</v>
      </c>
    </row>
    <row r="6672" spans="1:4" x14ac:dyDescent="0.2">
      <c r="A6672" s="79" t="s">
        <v>5056</v>
      </c>
      <c r="B6672" s="79" t="s">
        <v>5057</v>
      </c>
      <c r="C6672" s="79">
        <v>115</v>
      </c>
      <c r="D6672" s="79">
        <v>30</v>
      </c>
    </row>
    <row r="6673" spans="1:4" x14ac:dyDescent="0.2">
      <c r="A6673" s="79" t="s">
        <v>5058</v>
      </c>
      <c r="B6673" s="79" t="s">
        <v>5059</v>
      </c>
      <c r="C6673" s="79">
        <v>249</v>
      </c>
      <c r="D6673" s="79">
        <v>30</v>
      </c>
    </row>
    <row r="6674" spans="1:4" x14ac:dyDescent="0.2">
      <c r="A6674" s="79" t="s">
        <v>5060</v>
      </c>
      <c r="B6674" s="79" t="s">
        <v>5061</v>
      </c>
      <c r="C6674" s="79">
        <v>190</v>
      </c>
      <c r="D6674" s="79">
        <v>30</v>
      </c>
    </row>
    <row r="6675" spans="1:4" x14ac:dyDescent="0.2">
      <c r="A6675" s="79" t="s">
        <v>5062</v>
      </c>
      <c r="B6675" s="79" t="s">
        <v>5063</v>
      </c>
      <c r="C6675" s="79">
        <v>168</v>
      </c>
      <c r="D6675" s="79">
        <v>30</v>
      </c>
    </row>
    <row r="6676" spans="1:4" x14ac:dyDescent="0.2">
      <c r="A6676" s="79" t="s">
        <v>5064</v>
      </c>
      <c r="B6676" s="79" t="s">
        <v>5065</v>
      </c>
      <c r="C6676" s="79">
        <v>165</v>
      </c>
      <c r="D6676" s="79">
        <v>30</v>
      </c>
    </row>
    <row r="6677" spans="1:4" x14ac:dyDescent="0.2">
      <c r="A6677" s="79" t="s">
        <v>5066</v>
      </c>
      <c r="B6677" s="79" t="s">
        <v>5067</v>
      </c>
      <c r="C6677" s="79">
        <v>191</v>
      </c>
      <c r="D6677" s="79">
        <v>30</v>
      </c>
    </row>
    <row r="6678" spans="1:4" x14ac:dyDescent="0.2">
      <c r="A6678" s="79" t="s">
        <v>5068</v>
      </c>
      <c r="B6678" s="79" t="s">
        <v>5069</v>
      </c>
      <c r="C6678" s="79">
        <v>120</v>
      </c>
      <c r="D6678" s="79">
        <v>30</v>
      </c>
    </row>
    <row r="6679" spans="1:4" x14ac:dyDescent="0.2">
      <c r="A6679" s="79" t="s">
        <v>5070</v>
      </c>
      <c r="B6679" s="79" t="s">
        <v>5071</v>
      </c>
      <c r="C6679" s="79">
        <v>16</v>
      </c>
      <c r="D6679" s="79">
        <v>30</v>
      </c>
    </row>
    <row r="6680" spans="1:4" x14ac:dyDescent="0.2">
      <c r="A6680" s="79" t="s">
        <v>5072</v>
      </c>
      <c r="B6680" s="79" t="s">
        <v>5073</v>
      </c>
      <c r="C6680" s="79">
        <v>14</v>
      </c>
      <c r="D6680" s="79">
        <v>30</v>
      </c>
    </row>
    <row r="6681" spans="1:4" x14ac:dyDescent="0.2">
      <c r="A6681" s="79" t="s">
        <v>5074</v>
      </c>
      <c r="B6681" s="79" t="s">
        <v>5075</v>
      </c>
      <c r="C6681" s="79">
        <v>314</v>
      </c>
      <c r="D6681" s="79">
        <v>30</v>
      </c>
    </row>
    <row r="6682" spans="1:4" x14ac:dyDescent="0.2">
      <c r="A6682" s="79" t="s">
        <v>5076</v>
      </c>
      <c r="B6682" s="79" t="s">
        <v>5077</v>
      </c>
      <c r="C6682" s="79">
        <v>23</v>
      </c>
      <c r="D6682" s="79">
        <v>20</v>
      </c>
    </row>
    <row r="6683" spans="1:4" x14ac:dyDescent="0.2">
      <c r="A6683" s="79" t="s">
        <v>5078</v>
      </c>
      <c r="B6683" s="79" t="s">
        <v>5079</v>
      </c>
      <c r="C6683" s="79">
        <v>15</v>
      </c>
      <c r="D6683" s="79">
        <v>20</v>
      </c>
    </row>
    <row r="6684" spans="1:4" x14ac:dyDescent="0.2">
      <c r="A6684" s="79" t="s">
        <v>5080</v>
      </c>
      <c r="B6684" s="79" t="s">
        <v>5081</v>
      </c>
      <c r="C6684" s="79">
        <v>150</v>
      </c>
      <c r="D6684" s="79">
        <v>20</v>
      </c>
    </row>
    <row r="6685" spans="1:4" x14ac:dyDescent="0.2">
      <c r="A6685" s="79" t="s">
        <v>5082</v>
      </c>
      <c r="B6685" s="79" t="s">
        <v>3044</v>
      </c>
      <c r="C6685" s="79">
        <v>188</v>
      </c>
      <c r="D6685" s="79">
        <v>20</v>
      </c>
    </row>
    <row r="6686" spans="1:4" x14ac:dyDescent="0.2">
      <c r="A6686" s="79" t="s">
        <v>5083</v>
      </c>
      <c r="B6686" s="79" t="s">
        <v>5084</v>
      </c>
      <c r="C6686" s="79">
        <v>113</v>
      </c>
      <c r="D6686" s="79">
        <v>30</v>
      </c>
    </row>
    <row r="6687" spans="1:4" x14ac:dyDescent="0.2">
      <c r="A6687" s="79" t="s">
        <v>5085</v>
      </c>
      <c r="B6687" s="79" t="s">
        <v>5086</v>
      </c>
      <c r="C6687" s="79">
        <v>249</v>
      </c>
      <c r="D6687" s="79">
        <v>30</v>
      </c>
    </row>
    <row r="6688" spans="1:4" x14ac:dyDescent="0.2">
      <c r="A6688" s="79" t="s">
        <v>5087</v>
      </c>
      <c r="B6688" s="79" t="s">
        <v>5088</v>
      </c>
      <c r="C6688" s="79">
        <v>91</v>
      </c>
      <c r="D6688" s="79">
        <v>30</v>
      </c>
    </row>
    <row r="6689" spans="1:4" x14ac:dyDescent="0.2">
      <c r="A6689" s="79" t="s">
        <v>5089</v>
      </c>
      <c r="B6689" s="79" t="s">
        <v>5090</v>
      </c>
      <c r="C6689" s="79">
        <v>160</v>
      </c>
      <c r="D6689" s="79">
        <v>30</v>
      </c>
    </row>
    <row r="6690" spans="1:4" x14ac:dyDescent="0.2">
      <c r="A6690" s="79" t="s">
        <v>5091</v>
      </c>
      <c r="B6690" s="79" t="s">
        <v>5092</v>
      </c>
      <c r="C6690" s="79">
        <v>78</v>
      </c>
      <c r="D6690" s="79">
        <v>30</v>
      </c>
    </row>
    <row r="6691" spans="1:4" x14ac:dyDescent="0.2">
      <c r="A6691" s="79" t="s">
        <v>5093</v>
      </c>
      <c r="B6691" s="79" t="s">
        <v>5094</v>
      </c>
      <c r="C6691" s="79">
        <v>90</v>
      </c>
      <c r="D6691" s="79">
        <v>30</v>
      </c>
    </row>
    <row r="6692" spans="1:4" x14ac:dyDescent="0.2">
      <c r="A6692" s="79" t="s">
        <v>5095</v>
      </c>
      <c r="B6692" s="79" t="s">
        <v>5096</v>
      </c>
      <c r="C6692" s="79">
        <v>78</v>
      </c>
      <c r="D6692" s="79">
        <v>30</v>
      </c>
    </row>
    <row r="6693" spans="1:4" x14ac:dyDescent="0.2">
      <c r="A6693" s="79" t="s">
        <v>5097</v>
      </c>
      <c r="B6693" s="79" t="s">
        <v>5098</v>
      </c>
      <c r="C6693" s="79">
        <v>189</v>
      </c>
      <c r="D6693" s="79">
        <v>30</v>
      </c>
    </row>
    <row r="6694" spans="1:4" x14ac:dyDescent="0.2">
      <c r="A6694" s="79" t="s">
        <v>5099</v>
      </c>
      <c r="B6694" s="79" t="s">
        <v>5100</v>
      </c>
      <c r="C6694" s="79">
        <v>107</v>
      </c>
      <c r="D6694" s="79">
        <v>30</v>
      </c>
    </row>
    <row r="6695" spans="1:4" x14ac:dyDescent="0.2">
      <c r="A6695" s="79" t="s">
        <v>5101</v>
      </c>
      <c r="B6695" s="79" t="s">
        <v>5102</v>
      </c>
      <c r="C6695" s="79">
        <v>117</v>
      </c>
      <c r="D6695" s="79">
        <v>30</v>
      </c>
    </row>
    <row r="6696" spans="1:4" x14ac:dyDescent="0.2">
      <c r="A6696" s="79" t="s">
        <v>5103</v>
      </c>
      <c r="B6696" s="79" t="s">
        <v>5104</v>
      </c>
      <c r="C6696" s="79">
        <v>158</v>
      </c>
      <c r="D6696" s="79">
        <v>30</v>
      </c>
    </row>
    <row r="6697" spans="1:4" x14ac:dyDescent="0.2">
      <c r="A6697" s="79" t="s">
        <v>5105</v>
      </c>
      <c r="B6697" s="79" t="s">
        <v>5106</v>
      </c>
      <c r="C6697" s="79">
        <v>67</v>
      </c>
      <c r="D6697" s="79">
        <v>20</v>
      </c>
    </row>
    <row r="6698" spans="1:4" x14ac:dyDescent="0.2">
      <c r="A6698" s="79" t="s">
        <v>5107</v>
      </c>
      <c r="B6698" s="79" t="s">
        <v>5108</v>
      </c>
      <c r="C6698" s="79">
        <v>69</v>
      </c>
      <c r="D6698" s="79">
        <v>20</v>
      </c>
    </row>
    <row r="6699" spans="1:4" x14ac:dyDescent="0.2">
      <c r="A6699" s="79" t="s">
        <v>5109</v>
      </c>
      <c r="B6699" s="79" t="s">
        <v>5110</v>
      </c>
      <c r="C6699" s="79">
        <v>236</v>
      </c>
      <c r="D6699" s="79">
        <v>20</v>
      </c>
    </row>
    <row r="6700" spans="1:4" x14ac:dyDescent="0.2">
      <c r="A6700" s="79" t="s">
        <v>5111</v>
      </c>
      <c r="B6700" s="79" t="s">
        <v>5112</v>
      </c>
      <c r="C6700" s="79">
        <v>115</v>
      </c>
      <c r="D6700" s="79">
        <v>20</v>
      </c>
    </row>
    <row r="6701" spans="1:4" x14ac:dyDescent="0.2">
      <c r="A6701" s="79" t="s">
        <v>5113</v>
      </c>
      <c r="B6701" s="79" t="s">
        <v>5114</v>
      </c>
      <c r="C6701" s="79">
        <v>96</v>
      </c>
      <c r="D6701" s="79">
        <v>20</v>
      </c>
    </row>
    <row r="6702" spans="1:4" x14ac:dyDescent="0.2">
      <c r="A6702" s="79" t="s">
        <v>5115</v>
      </c>
      <c r="B6702" s="79" t="s">
        <v>5116</v>
      </c>
      <c r="C6702" s="79">
        <v>96</v>
      </c>
      <c r="D6702" s="79">
        <v>20</v>
      </c>
    </row>
    <row r="6703" spans="1:4" x14ac:dyDescent="0.2">
      <c r="A6703" s="79" t="s">
        <v>13763</v>
      </c>
      <c r="B6703" s="79" t="s">
        <v>13764</v>
      </c>
      <c r="C6703" s="79">
        <v>36</v>
      </c>
      <c r="D6703" s="79">
        <v>0</v>
      </c>
    </row>
    <row r="6704" spans="1:4" x14ac:dyDescent="0.2">
      <c r="A6704" s="79" t="s">
        <v>13765</v>
      </c>
      <c r="B6704" s="79" t="s">
        <v>13766</v>
      </c>
      <c r="C6704" s="79">
        <v>103</v>
      </c>
      <c r="D6704" s="79">
        <v>0</v>
      </c>
    </row>
    <row r="6705" spans="1:4" x14ac:dyDescent="0.2">
      <c r="A6705" s="79" t="s">
        <v>13767</v>
      </c>
      <c r="B6705" s="79" t="s">
        <v>13768</v>
      </c>
      <c r="C6705" s="79">
        <v>0</v>
      </c>
      <c r="D6705" s="79">
        <v>0</v>
      </c>
    </row>
    <row r="6706" spans="1:4" x14ac:dyDescent="0.2">
      <c r="A6706" s="79" t="s">
        <v>5117</v>
      </c>
      <c r="B6706" s="79" t="s">
        <v>5118</v>
      </c>
      <c r="C6706" s="79">
        <v>210</v>
      </c>
      <c r="D6706" s="79">
        <v>20</v>
      </c>
    </row>
    <row r="6707" spans="1:4" x14ac:dyDescent="0.2">
      <c r="A6707" s="79" t="s">
        <v>5119</v>
      </c>
      <c r="B6707" s="79" t="s">
        <v>5120</v>
      </c>
      <c r="C6707" s="79">
        <v>73</v>
      </c>
      <c r="D6707" s="79">
        <v>30</v>
      </c>
    </row>
    <row r="6708" spans="1:4" x14ac:dyDescent="0.2">
      <c r="A6708" s="79" t="s">
        <v>5121</v>
      </c>
      <c r="B6708" s="79" t="s">
        <v>5122</v>
      </c>
      <c r="C6708" s="79">
        <v>23</v>
      </c>
      <c r="D6708" s="79">
        <v>30</v>
      </c>
    </row>
    <row r="6709" spans="1:4" x14ac:dyDescent="0.2">
      <c r="A6709" s="79" t="s">
        <v>5123</v>
      </c>
      <c r="B6709" s="79" t="s">
        <v>5124</v>
      </c>
      <c r="C6709" s="79">
        <v>105</v>
      </c>
      <c r="D6709" s="79">
        <v>30</v>
      </c>
    </row>
    <row r="6710" spans="1:4" x14ac:dyDescent="0.2">
      <c r="A6710" s="79" t="s">
        <v>5125</v>
      </c>
      <c r="B6710" s="79" t="s">
        <v>5126</v>
      </c>
      <c r="C6710" s="79">
        <v>41</v>
      </c>
      <c r="D6710" s="79">
        <v>30</v>
      </c>
    </row>
    <row r="6711" spans="1:4" x14ac:dyDescent="0.2">
      <c r="A6711" s="79" t="s">
        <v>5127</v>
      </c>
      <c r="B6711" s="79" t="s">
        <v>5128</v>
      </c>
      <c r="C6711" s="79">
        <v>66</v>
      </c>
      <c r="D6711" s="79">
        <v>30</v>
      </c>
    </row>
    <row r="6712" spans="1:4" x14ac:dyDescent="0.2">
      <c r="A6712" s="79" t="s">
        <v>5129</v>
      </c>
      <c r="B6712" s="79" t="s">
        <v>5130</v>
      </c>
      <c r="C6712" s="79">
        <v>63</v>
      </c>
      <c r="D6712" s="79">
        <v>30</v>
      </c>
    </row>
    <row r="6713" spans="1:4" x14ac:dyDescent="0.2">
      <c r="A6713" s="79" t="s">
        <v>5131</v>
      </c>
      <c r="B6713" s="79" t="s">
        <v>5132</v>
      </c>
      <c r="C6713" s="79">
        <v>211</v>
      </c>
      <c r="D6713" s="79">
        <v>30</v>
      </c>
    </row>
    <row r="6714" spans="1:4" x14ac:dyDescent="0.2">
      <c r="A6714" s="79" t="s">
        <v>5133</v>
      </c>
      <c r="B6714" s="79" t="s">
        <v>5134</v>
      </c>
      <c r="C6714" s="79">
        <v>95</v>
      </c>
      <c r="D6714" s="79">
        <v>30</v>
      </c>
    </row>
    <row r="6715" spans="1:4" x14ac:dyDescent="0.2">
      <c r="A6715" s="79" t="s">
        <v>5135</v>
      </c>
      <c r="B6715" s="79" t="s">
        <v>5136</v>
      </c>
      <c r="C6715" s="79">
        <v>132</v>
      </c>
      <c r="D6715" s="79">
        <v>30</v>
      </c>
    </row>
    <row r="6716" spans="1:4" x14ac:dyDescent="0.2">
      <c r="A6716" s="79" t="s">
        <v>5137</v>
      </c>
      <c r="B6716" s="79" t="s">
        <v>5138</v>
      </c>
      <c r="C6716" s="79">
        <v>67</v>
      </c>
      <c r="D6716" s="79">
        <v>20</v>
      </c>
    </row>
    <row r="6717" spans="1:4" x14ac:dyDescent="0.2">
      <c r="A6717" s="79" t="s">
        <v>5139</v>
      </c>
      <c r="B6717" s="79" t="s">
        <v>5140</v>
      </c>
      <c r="C6717" s="79">
        <v>138</v>
      </c>
      <c r="D6717" s="79">
        <v>20</v>
      </c>
    </row>
    <row r="6718" spans="1:4" x14ac:dyDescent="0.2">
      <c r="A6718" s="79" t="s">
        <v>5141</v>
      </c>
      <c r="B6718" s="79" t="s">
        <v>5142</v>
      </c>
      <c r="C6718" s="79">
        <v>164</v>
      </c>
      <c r="D6718" s="79">
        <v>20</v>
      </c>
    </row>
    <row r="6719" spans="1:4" x14ac:dyDescent="0.2">
      <c r="A6719" s="79" t="s">
        <v>5143</v>
      </c>
      <c r="B6719" s="79" t="s">
        <v>5144</v>
      </c>
      <c r="C6719" s="79">
        <v>42</v>
      </c>
      <c r="D6719" s="79">
        <v>20</v>
      </c>
    </row>
    <row r="6720" spans="1:4" x14ac:dyDescent="0.2">
      <c r="A6720" s="79" t="s">
        <v>5145</v>
      </c>
      <c r="B6720" s="79" t="s">
        <v>5146</v>
      </c>
      <c r="C6720" s="79">
        <v>39</v>
      </c>
      <c r="D6720" s="79">
        <v>20</v>
      </c>
    </row>
    <row r="6721" spans="1:4" x14ac:dyDescent="0.2">
      <c r="A6721" s="79" t="s">
        <v>5147</v>
      </c>
      <c r="B6721" s="79" t="s">
        <v>5148</v>
      </c>
      <c r="C6721" s="79">
        <v>56</v>
      </c>
      <c r="D6721" s="79">
        <v>15</v>
      </c>
    </row>
    <row r="6722" spans="1:4" x14ac:dyDescent="0.2">
      <c r="A6722" s="79" t="s">
        <v>5149</v>
      </c>
      <c r="B6722" s="79" t="s">
        <v>5150</v>
      </c>
      <c r="C6722" s="79">
        <v>87</v>
      </c>
      <c r="D6722" s="79">
        <v>15</v>
      </c>
    </row>
    <row r="6723" spans="1:4" x14ac:dyDescent="0.2">
      <c r="A6723" s="79" t="s">
        <v>13769</v>
      </c>
      <c r="B6723" s="79" t="s">
        <v>13770</v>
      </c>
      <c r="C6723" s="79">
        <v>36</v>
      </c>
      <c r="D6723" s="79">
        <v>0</v>
      </c>
    </row>
    <row r="6724" spans="1:4" x14ac:dyDescent="0.2">
      <c r="A6724" s="79" t="s">
        <v>13771</v>
      </c>
      <c r="B6724" s="79" t="s">
        <v>13772</v>
      </c>
      <c r="C6724" s="79">
        <v>95</v>
      </c>
      <c r="D6724" s="79">
        <v>0</v>
      </c>
    </row>
    <row r="6725" spans="1:4" x14ac:dyDescent="0.2">
      <c r="A6725" s="79" t="s">
        <v>5151</v>
      </c>
      <c r="B6725" s="79" t="s">
        <v>5152</v>
      </c>
      <c r="C6725" s="79">
        <v>191</v>
      </c>
      <c r="D6725" s="79">
        <v>30</v>
      </c>
    </row>
    <row r="6726" spans="1:4" x14ac:dyDescent="0.2">
      <c r="A6726" s="79" t="s">
        <v>5153</v>
      </c>
      <c r="B6726" s="79" t="s">
        <v>5154</v>
      </c>
      <c r="C6726" s="79">
        <v>147</v>
      </c>
      <c r="D6726" s="79">
        <v>30</v>
      </c>
    </row>
    <row r="6727" spans="1:4" x14ac:dyDescent="0.2">
      <c r="A6727" s="79" t="s">
        <v>5155</v>
      </c>
      <c r="B6727" s="79" t="s">
        <v>5156</v>
      </c>
      <c r="C6727" s="79">
        <v>119</v>
      </c>
      <c r="D6727" s="79">
        <v>30</v>
      </c>
    </row>
    <row r="6728" spans="1:4" x14ac:dyDescent="0.2">
      <c r="A6728" s="79" t="s">
        <v>5157</v>
      </c>
      <c r="B6728" s="79" t="s">
        <v>5158</v>
      </c>
      <c r="C6728" s="79">
        <v>139</v>
      </c>
      <c r="D6728" s="79">
        <v>30</v>
      </c>
    </row>
    <row r="6729" spans="1:4" x14ac:dyDescent="0.2">
      <c r="A6729" s="79" t="s">
        <v>5159</v>
      </c>
      <c r="B6729" s="79" t="s">
        <v>5160</v>
      </c>
      <c r="C6729" s="79">
        <v>104</v>
      </c>
      <c r="D6729" s="79">
        <v>30</v>
      </c>
    </row>
    <row r="6730" spans="1:4" x14ac:dyDescent="0.2">
      <c r="A6730" s="79" t="s">
        <v>5161</v>
      </c>
      <c r="B6730" s="79" t="s">
        <v>5162</v>
      </c>
      <c r="C6730" s="79">
        <v>216</v>
      </c>
      <c r="D6730" s="79">
        <v>30</v>
      </c>
    </row>
    <row r="6731" spans="1:4" x14ac:dyDescent="0.2">
      <c r="A6731" s="79" t="s">
        <v>5163</v>
      </c>
      <c r="B6731" s="79" t="s">
        <v>5164</v>
      </c>
      <c r="C6731" s="79">
        <v>268</v>
      </c>
      <c r="D6731" s="79">
        <v>30</v>
      </c>
    </row>
    <row r="6732" spans="1:4" x14ac:dyDescent="0.2">
      <c r="A6732" s="79" t="s">
        <v>5165</v>
      </c>
      <c r="B6732" s="79" t="s">
        <v>5166</v>
      </c>
      <c r="C6732" s="79">
        <v>137</v>
      </c>
      <c r="D6732" s="79">
        <v>30</v>
      </c>
    </row>
    <row r="6733" spans="1:4" x14ac:dyDescent="0.2">
      <c r="A6733" s="79" t="s">
        <v>5167</v>
      </c>
      <c r="B6733" s="79" t="s">
        <v>5168</v>
      </c>
      <c r="C6733" s="79">
        <v>118</v>
      </c>
      <c r="D6733" s="79">
        <v>30</v>
      </c>
    </row>
    <row r="6734" spans="1:4" x14ac:dyDescent="0.2">
      <c r="A6734" s="79" t="s">
        <v>5169</v>
      </c>
      <c r="B6734" s="79" t="s">
        <v>5170</v>
      </c>
      <c r="C6734" s="79">
        <v>72</v>
      </c>
      <c r="D6734" s="79">
        <v>30</v>
      </c>
    </row>
    <row r="6735" spans="1:4" x14ac:dyDescent="0.2">
      <c r="A6735" s="79" t="s">
        <v>5171</v>
      </c>
      <c r="B6735" s="79" t="s">
        <v>5172</v>
      </c>
      <c r="C6735" s="79">
        <v>73</v>
      </c>
      <c r="D6735" s="79">
        <v>30</v>
      </c>
    </row>
    <row r="6736" spans="1:4" x14ac:dyDescent="0.2">
      <c r="A6736" s="79" t="s">
        <v>5173</v>
      </c>
      <c r="B6736" s="79" t="s">
        <v>5174</v>
      </c>
      <c r="C6736" s="79">
        <v>52</v>
      </c>
      <c r="D6736" s="79">
        <v>20</v>
      </c>
    </row>
    <row r="6737" spans="1:4" x14ac:dyDescent="0.2">
      <c r="A6737" s="79" t="s">
        <v>5175</v>
      </c>
      <c r="B6737" s="79" t="s">
        <v>5176</v>
      </c>
      <c r="C6737" s="79">
        <v>71</v>
      </c>
      <c r="D6737" s="79">
        <v>30</v>
      </c>
    </row>
    <row r="6738" spans="1:4" x14ac:dyDescent="0.2">
      <c r="A6738" s="79" t="s">
        <v>5177</v>
      </c>
      <c r="B6738" s="79" t="s">
        <v>5178</v>
      </c>
      <c r="C6738" s="79">
        <v>155</v>
      </c>
      <c r="D6738" s="79">
        <v>30</v>
      </c>
    </row>
    <row r="6739" spans="1:4" x14ac:dyDescent="0.2">
      <c r="A6739" s="79" t="s">
        <v>5179</v>
      </c>
      <c r="B6739" s="79" t="s">
        <v>5180</v>
      </c>
      <c r="C6739" s="79">
        <v>120</v>
      </c>
      <c r="D6739" s="79">
        <v>20</v>
      </c>
    </row>
    <row r="6740" spans="1:4" x14ac:dyDescent="0.2">
      <c r="A6740" s="79" t="s">
        <v>5181</v>
      </c>
      <c r="B6740" s="79" t="s">
        <v>5182</v>
      </c>
      <c r="C6740" s="79">
        <v>162</v>
      </c>
      <c r="D6740" s="79">
        <v>3</v>
      </c>
    </row>
    <row r="6741" spans="1:4" x14ac:dyDescent="0.2">
      <c r="A6741" s="79" t="s">
        <v>5183</v>
      </c>
      <c r="B6741" s="79" t="s">
        <v>3049</v>
      </c>
      <c r="C6741" s="79">
        <v>168</v>
      </c>
      <c r="D6741" s="79">
        <v>0</v>
      </c>
    </row>
    <row r="6742" spans="1:4" x14ac:dyDescent="0.2">
      <c r="A6742" s="79" t="s">
        <v>5184</v>
      </c>
      <c r="B6742" s="79" t="s">
        <v>5185</v>
      </c>
      <c r="C6742" s="79">
        <v>117</v>
      </c>
      <c r="D6742" s="79">
        <v>0</v>
      </c>
    </row>
    <row r="6743" spans="1:4" x14ac:dyDescent="0.2">
      <c r="A6743" s="79" t="s">
        <v>5186</v>
      </c>
      <c r="B6743" s="79" t="s">
        <v>5187</v>
      </c>
      <c r="C6743" s="79">
        <v>137</v>
      </c>
      <c r="D6743" s="79">
        <v>10</v>
      </c>
    </row>
    <row r="6744" spans="1:4" x14ac:dyDescent="0.2">
      <c r="A6744" s="79" t="s">
        <v>5188</v>
      </c>
      <c r="B6744" s="79" t="s">
        <v>3486</v>
      </c>
      <c r="C6744" s="79">
        <v>46</v>
      </c>
      <c r="D6744" s="79">
        <v>5</v>
      </c>
    </row>
    <row r="6745" spans="1:4" x14ac:dyDescent="0.2">
      <c r="A6745" s="79" t="s">
        <v>5189</v>
      </c>
      <c r="B6745" s="79" t="s">
        <v>5190</v>
      </c>
      <c r="C6745" s="79">
        <v>33</v>
      </c>
      <c r="D6745" s="79">
        <v>10</v>
      </c>
    </row>
    <row r="6746" spans="1:4" x14ac:dyDescent="0.2">
      <c r="A6746" s="79" t="s">
        <v>5191</v>
      </c>
      <c r="B6746" s="79" t="s">
        <v>5192</v>
      </c>
      <c r="C6746" s="79">
        <v>94</v>
      </c>
      <c r="D6746" s="79">
        <v>10</v>
      </c>
    </row>
    <row r="6747" spans="1:4" x14ac:dyDescent="0.2">
      <c r="A6747" s="79" t="s">
        <v>5193</v>
      </c>
      <c r="B6747" s="79" t="s">
        <v>5194</v>
      </c>
      <c r="C6747" s="79">
        <v>102</v>
      </c>
      <c r="D6747" s="79">
        <v>10</v>
      </c>
    </row>
    <row r="6748" spans="1:4" x14ac:dyDescent="0.2">
      <c r="A6748" s="79" t="s">
        <v>5195</v>
      </c>
      <c r="B6748" s="79" t="s">
        <v>5196</v>
      </c>
      <c r="C6748" s="79">
        <v>46</v>
      </c>
      <c r="D6748" s="79">
        <v>10</v>
      </c>
    </row>
    <row r="6749" spans="1:4" x14ac:dyDescent="0.2">
      <c r="A6749" s="79" t="s">
        <v>5197</v>
      </c>
      <c r="B6749" s="79" t="s">
        <v>3369</v>
      </c>
      <c r="C6749" s="79">
        <v>157</v>
      </c>
      <c r="D6749" s="79">
        <v>5</v>
      </c>
    </row>
    <row r="6750" spans="1:4" x14ac:dyDescent="0.2">
      <c r="A6750" s="79" t="s">
        <v>5198</v>
      </c>
      <c r="B6750" s="79" t="s">
        <v>5199</v>
      </c>
      <c r="C6750" s="79">
        <v>82</v>
      </c>
      <c r="D6750" s="79">
        <v>1</v>
      </c>
    </row>
    <row r="6751" spans="1:4" x14ac:dyDescent="0.2">
      <c r="A6751" s="79" t="s">
        <v>5200</v>
      </c>
      <c r="B6751" s="79" t="s">
        <v>5201</v>
      </c>
      <c r="C6751" s="79">
        <v>50</v>
      </c>
      <c r="D6751" s="79">
        <v>0</v>
      </c>
    </row>
    <row r="6752" spans="1:4" x14ac:dyDescent="0.2">
      <c r="A6752" s="79" t="s">
        <v>13773</v>
      </c>
      <c r="B6752" s="79" t="s">
        <v>13774</v>
      </c>
      <c r="C6752" s="79">
        <v>49</v>
      </c>
      <c r="D6752" s="79">
        <v>10</v>
      </c>
    </row>
    <row r="6753" spans="1:4" x14ac:dyDescent="0.2">
      <c r="A6753" s="79" t="s">
        <v>13775</v>
      </c>
      <c r="B6753" s="79" t="s">
        <v>13776</v>
      </c>
      <c r="C6753" s="79">
        <v>37</v>
      </c>
      <c r="D6753" s="79">
        <v>10</v>
      </c>
    </row>
    <row r="6754" spans="1:4" x14ac:dyDescent="0.2">
      <c r="A6754" s="79" t="s">
        <v>13777</v>
      </c>
      <c r="B6754" s="79" t="s">
        <v>13778</v>
      </c>
      <c r="C6754" s="79">
        <v>68</v>
      </c>
      <c r="D6754" s="79">
        <v>10</v>
      </c>
    </row>
    <row r="6755" spans="1:4" x14ac:dyDescent="0.2">
      <c r="A6755" s="79" t="s">
        <v>13779</v>
      </c>
      <c r="B6755" s="79" t="s">
        <v>13780</v>
      </c>
      <c r="C6755" s="79">
        <v>23</v>
      </c>
      <c r="D6755" s="79">
        <v>10</v>
      </c>
    </row>
    <row r="6756" spans="1:4" x14ac:dyDescent="0.2">
      <c r="A6756" s="79" t="s">
        <v>13781</v>
      </c>
      <c r="B6756" s="79" t="s">
        <v>13782</v>
      </c>
      <c r="C6756" s="79">
        <v>27</v>
      </c>
      <c r="D6756" s="79">
        <v>10</v>
      </c>
    </row>
    <row r="6757" spans="1:4" x14ac:dyDescent="0.2">
      <c r="A6757" s="79" t="s">
        <v>13783</v>
      </c>
      <c r="B6757" s="79" t="s">
        <v>13784</v>
      </c>
      <c r="C6757" s="79">
        <v>80</v>
      </c>
      <c r="D6757" s="79">
        <v>10</v>
      </c>
    </row>
    <row r="6758" spans="1:4" x14ac:dyDescent="0.2">
      <c r="A6758" s="79" t="s">
        <v>13785</v>
      </c>
      <c r="B6758" s="79" t="s">
        <v>13786</v>
      </c>
      <c r="C6758" s="79">
        <v>56</v>
      </c>
      <c r="D6758" s="79">
        <v>10</v>
      </c>
    </row>
    <row r="6759" spans="1:4" x14ac:dyDescent="0.2">
      <c r="A6759" s="79" t="s">
        <v>13787</v>
      </c>
      <c r="B6759" s="79" t="s">
        <v>13788</v>
      </c>
      <c r="C6759" s="79">
        <v>64</v>
      </c>
      <c r="D6759" s="79">
        <v>10</v>
      </c>
    </row>
    <row r="6760" spans="1:4" x14ac:dyDescent="0.2">
      <c r="A6760" s="79" t="s">
        <v>13789</v>
      </c>
      <c r="B6760" s="79" t="s">
        <v>13790</v>
      </c>
      <c r="C6760" s="79">
        <v>7</v>
      </c>
      <c r="D6760" s="79">
        <v>10</v>
      </c>
    </row>
    <row r="6761" spans="1:4" x14ac:dyDescent="0.2">
      <c r="A6761" s="79" t="s">
        <v>13791</v>
      </c>
      <c r="B6761" s="79" t="s">
        <v>13792</v>
      </c>
      <c r="C6761" s="79">
        <v>24</v>
      </c>
      <c r="D6761" s="79">
        <v>10</v>
      </c>
    </row>
    <row r="6762" spans="1:4" x14ac:dyDescent="0.2">
      <c r="A6762" s="79" t="s">
        <v>13793</v>
      </c>
      <c r="B6762" s="79" t="s">
        <v>13794</v>
      </c>
      <c r="C6762" s="79">
        <v>23</v>
      </c>
      <c r="D6762" s="79">
        <v>10</v>
      </c>
    </row>
    <row r="6763" spans="1:4" x14ac:dyDescent="0.2">
      <c r="A6763" s="79" t="s">
        <v>5202</v>
      </c>
      <c r="B6763" s="79" t="s">
        <v>5203</v>
      </c>
      <c r="C6763" s="79">
        <v>2855</v>
      </c>
      <c r="D6763" s="79">
        <v>2000</v>
      </c>
    </row>
    <row r="6764" spans="1:4" x14ac:dyDescent="0.2">
      <c r="A6764" s="79" t="s">
        <v>5204</v>
      </c>
      <c r="B6764" s="79" t="s">
        <v>3048</v>
      </c>
      <c r="C6764" s="79">
        <v>3247</v>
      </c>
      <c r="D6764" s="79">
        <v>2000</v>
      </c>
    </row>
    <row r="6765" spans="1:4" x14ac:dyDescent="0.2">
      <c r="A6765" s="79" t="s">
        <v>5205</v>
      </c>
      <c r="B6765" s="79" t="s">
        <v>3047</v>
      </c>
      <c r="C6765" s="79">
        <v>4500</v>
      </c>
      <c r="D6765" s="79">
        <v>1000</v>
      </c>
    </row>
    <row r="6766" spans="1:4" x14ac:dyDescent="0.2">
      <c r="A6766" s="79" t="s">
        <v>13795</v>
      </c>
      <c r="B6766" s="79" t="s">
        <v>13796</v>
      </c>
      <c r="C6766" s="79">
        <v>1740</v>
      </c>
      <c r="D6766" s="79">
        <v>0</v>
      </c>
    </row>
    <row r="6767" spans="1:4" x14ac:dyDescent="0.2">
      <c r="A6767" s="79" t="s">
        <v>13797</v>
      </c>
      <c r="B6767" s="79" t="s">
        <v>13798</v>
      </c>
      <c r="C6767" s="79">
        <v>470</v>
      </c>
      <c r="D6767" s="79">
        <v>0</v>
      </c>
    </row>
    <row r="6768" spans="1:4" x14ac:dyDescent="0.2">
      <c r="A6768" s="79" t="s">
        <v>13799</v>
      </c>
      <c r="B6768" s="79" t="s">
        <v>13800</v>
      </c>
      <c r="C6768" s="79">
        <v>2600</v>
      </c>
      <c r="D6768" s="79">
        <v>0</v>
      </c>
    </row>
    <row r="6769" spans="1:4" x14ac:dyDescent="0.2">
      <c r="A6769" s="79" t="s">
        <v>13801</v>
      </c>
      <c r="B6769" s="79" t="s">
        <v>13802</v>
      </c>
      <c r="C6769" s="79">
        <v>0</v>
      </c>
      <c r="D6769" s="79">
        <v>0</v>
      </c>
    </row>
    <row r="6770" spans="1:4" x14ac:dyDescent="0.2">
      <c r="A6770" s="79" t="s">
        <v>13803</v>
      </c>
      <c r="B6770" s="79" t="s">
        <v>13804</v>
      </c>
      <c r="C6770" s="79">
        <v>0</v>
      </c>
      <c r="D6770" s="79">
        <v>0</v>
      </c>
    </row>
    <row r="6771" spans="1:4" x14ac:dyDescent="0.2">
      <c r="A6771" s="79" t="s">
        <v>13805</v>
      </c>
      <c r="B6771" s="79" t="s">
        <v>13806</v>
      </c>
      <c r="C6771" s="79">
        <v>167</v>
      </c>
      <c r="D6771" s="79">
        <v>0</v>
      </c>
    </row>
    <row r="6772" spans="1:4" x14ac:dyDescent="0.2">
      <c r="A6772" s="79" t="s">
        <v>15754</v>
      </c>
      <c r="B6772" s="79" t="s">
        <v>15755</v>
      </c>
      <c r="C6772" s="79">
        <v>256</v>
      </c>
      <c r="D6772" s="79">
        <v>0</v>
      </c>
    </row>
    <row r="6773" spans="1:4" x14ac:dyDescent="0.2">
      <c r="A6773" s="79" t="s">
        <v>13807</v>
      </c>
      <c r="B6773" s="79" t="s">
        <v>13808</v>
      </c>
      <c r="C6773" s="79">
        <v>10</v>
      </c>
      <c r="D6773" s="79">
        <v>0</v>
      </c>
    </row>
    <row r="6774" spans="1:4" x14ac:dyDescent="0.2">
      <c r="A6774" s="79" t="s">
        <v>13809</v>
      </c>
      <c r="B6774" s="79" t="s">
        <v>15928</v>
      </c>
      <c r="C6774" s="79">
        <v>8</v>
      </c>
      <c r="D6774" s="79">
        <v>0</v>
      </c>
    </row>
    <row r="6775" spans="1:4" x14ac:dyDescent="0.2">
      <c r="A6775" s="79" t="s">
        <v>13810</v>
      </c>
      <c r="B6775" s="79" t="s">
        <v>13811</v>
      </c>
      <c r="C6775" s="79">
        <v>489</v>
      </c>
      <c r="D6775" s="79">
        <v>0</v>
      </c>
    </row>
    <row r="6776" spans="1:4" x14ac:dyDescent="0.2">
      <c r="A6776" s="79" t="s">
        <v>13812</v>
      </c>
      <c r="B6776" s="79" t="s">
        <v>13813</v>
      </c>
      <c r="C6776" s="79">
        <v>334</v>
      </c>
      <c r="D6776" s="79">
        <v>10</v>
      </c>
    </row>
    <row r="6777" spans="1:4" x14ac:dyDescent="0.2">
      <c r="A6777" s="79" t="s">
        <v>13814</v>
      </c>
      <c r="B6777" s="79" t="s">
        <v>13815</v>
      </c>
      <c r="C6777" s="79">
        <v>850</v>
      </c>
      <c r="D6777" s="79">
        <v>10</v>
      </c>
    </row>
    <row r="6778" spans="1:4" x14ac:dyDescent="0.2">
      <c r="A6778" s="79" t="s">
        <v>13816</v>
      </c>
      <c r="B6778" s="79" t="s">
        <v>13817</v>
      </c>
      <c r="C6778" s="79">
        <v>1432</v>
      </c>
      <c r="D6778" s="79">
        <v>10</v>
      </c>
    </row>
    <row r="6779" spans="1:4" x14ac:dyDescent="0.2">
      <c r="A6779" s="79" t="s">
        <v>13818</v>
      </c>
      <c r="B6779" s="79" t="s">
        <v>13819</v>
      </c>
      <c r="C6779" s="79">
        <v>1228</v>
      </c>
      <c r="D6779" s="79">
        <v>10</v>
      </c>
    </row>
    <row r="6780" spans="1:4" x14ac:dyDescent="0.2">
      <c r="A6780" s="79" t="s">
        <v>13820</v>
      </c>
      <c r="B6780" s="79" t="s">
        <v>15861</v>
      </c>
      <c r="C6780" s="79">
        <v>909</v>
      </c>
      <c r="D6780" s="79">
        <v>0</v>
      </c>
    </row>
    <row r="6781" spans="1:4" x14ac:dyDescent="0.2">
      <c r="A6781" s="79" t="s">
        <v>5207</v>
      </c>
      <c r="B6781" s="79" t="s">
        <v>5208</v>
      </c>
      <c r="C6781" s="79">
        <v>93</v>
      </c>
      <c r="D6781" s="79">
        <v>50</v>
      </c>
    </row>
    <row r="6782" spans="1:4" x14ac:dyDescent="0.2">
      <c r="A6782" s="79" t="s">
        <v>13821</v>
      </c>
      <c r="B6782" s="79" t="s">
        <v>13822</v>
      </c>
      <c r="C6782" s="79">
        <v>590</v>
      </c>
      <c r="D6782" s="79">
        <v>10</v>
      </c>
    </row>
    <row r="6783" spans="1:4" x14ac:dyDescent="0.2">
      <c r="A6783" s="79" t="s">
        <v>13823</v>
      </c>
      <c r="B6783" s="79" t="s">
        <v>13824</v>
      </c>
      <c r="C6783" s="79">
        <v>1614</v>
      </c>
      <c r="D6783" s="79">
        <v>10</v>
      </c>
    </row>
    <row r="6784" spans="1:4" x14ac:dyDescent="0.2">
      <c r="A6784" s="79" t="s">
        <v>13825</v>
      </c>
      <c r="B6784" s="79" t="s">
        <v>13826</v>
      </c>
      <c r="C6784" s="79">
        <v>343</v>
      </c>
      <c r="D6784" s="79">
        <v>10</v>
      </c>
    </row>
    <row r="6785" spans="1:4" x14ac:dyDescent="0.2">
      <c r="A6785" s="79" t="s">
        <v>13827</v>
      </c>
      <c r="B6785" s="79" t="s">
        <v>13828</v>
      </c>
      <c r="C6785" s="79">
        <v>0</v>
      </c>
      <c r="D6785" s="79">
        <v>0</v>
      </c>
    </row>
    <row r="6786" spans="1:4" x14ac:dyDescent="0.2">
      <c r="A6786" s="79" t="s">
        <v>13829</v>
      </c>
      <c r="B6786" s="79" t="s">
        <v>13830</v>
      </c>
      <c r="C6786" s="79">
        <v>200</v>
      </c>
      <c r="D6786" s="79">
        <v>0</v>
      </c>
    </row>
    <row r="6787" spans="1:4" x14ac:dyDescent="0.2">
      <c r="A6787" s="79" t="s">
        <v>13831</v>
      </c>
      <c r="B6787" s="79" t="s">
        <v>13832</v>
      </c>
      <c r="C6787" s="79">
        <v>0</v>
      </c>
      <c r="D6787" s="79">
        <v>0</v>
      </c>
    </row>
    <row r="6788" spans="1:4" x14ac:dyDescent="0.2">
      <c r="A6788" s="79" t="s">
        <v>13833</v>
      </c>
      <c r="B6788" s="79" t="s">
        <v>13834</v>
      </c>
      <c r="C6788" s="79">
        <v>0</v>
      </c>
      <c r="D6788" s="79">
        <v>0</v>
      </c>
    </row>
    <row r="6789" spans="1:4" x14ac:dyDescent="0.2">
      <c r="A6789" s="79" t="s">
        <v>13835</v>
      </c>
      <c r="B6789" s="79" t="s">
        <v>13836</v>
      </c>
      <c r="C6789" s="79">
        <v>3436</v>
      </c>
      <c r="D6789" s="79">
        <v>10</v>
      </c>
    </row>
    <row r="6790" spans="1:4" x14ac:dyDescent="0.2">
      <c r="A6790" s="79" t="s">
        <v>13837</v>
      </c>
      <c r="B6790" s="79" t="s">
        <v>13838</v>
      </c>
      <c r="C6790" s="79">
        <v>1108</v>
      </c>
      <c r="D6790" s="79">
        <v>10</v>
      </c>
    </row>
    <row r="6791" spans="1:4" x14ac:dyDescent="0.2">
      <c r="A6791" s="79" t="s">
        <v>13839</v>
      </c>
      <c r="B6791" s="79" t="s">
        <v>13840</v>
      </c>
      <c r="C6791" s="79">
        <v>1267</v>
      </c>
      <c r="D6791" s="79">
        <v>0</v>
      </c>
    </row>
    <row r="6792" spans="1:4" x14ac:dyDescent="0.2">
      <c r="A6792" s="79" t="s">
        <v>5209</v>
      </c>
      <c r="B6792" s="79" t="s">
        <v>3350</v>
      </c>
      <c r="C6792" s="79">
        <v>92</v>
      </c>
      <c r="D6792" s="79">
        <v>20</v>
      </c>
    </row>
    <row r="6793" spans="1:4" x14ac:dyDescent="0.2">
      <c r="A6793" s="79" t="s">
        <v>5210</v>
      </c>
      <c r="B6793" s="79" t="s">
        <v>3351</v>
      </c>
      <c r="C6793" s="79">
        <v>1</v>
      </c>
      <c r="D6793" s="79">
        <v>20</v>
      </c>
    </row>
    <row r="6794" spans="1:4" x14ac:dyDescent="0.2">
      <c r="A6794" s="79" t="s">
        <v>5211</v>
      </c>
      <c r="B6794" s="79" t="s">
        <v>3352</v>
      </c>
      <c r="C6794" s="79">
        <v>116</v>
      </c>
      <c r="D6794" s="79">
        <v>20</v>
      </c>
    </row>
    <row r="6795" spans="1:4" x14ac:dyDescent="0.2">
      <c r="A6795" s="79" t="s">
        <v>5212</v>
      </c>
      <c r="B6795" s="79" t="s">
        <v>3353</v>
      </c>
      <c r="C6795" s="79">
        <v>119</v>
      </c>
      <c r="D6795" s="79">
        <v>20</v>
      </c>
    </row>
    <row r="6796" spans="1:4" x14ac:dyDescent="0.2">
      <c r="A6796" s="79" t="s">
        <v>13841</v>
      </c>
      <c r="B6796" s="79" t="s">
        <v>13842</v>
      </c>
      <c r="C6796" s="79">
        <v>49</v>
      </c>
      <c r="D6796" s="79">
        <v>0</v>
      </c>
    </row>
    <row r="6797" spans="1:4" x14ac:dyDescent="0.2">
      <c r="A6797" s="79" t="s">
        <v>13843</v>
      </c>
      <c r="B6797" s="79" t="s">
        <v>13844</v>
      </c>
      <c r="C6797" s="79">
        <v>51</v>
      </c>
      <c r="D6797" s="79">
        <v>0</v>
      </c>
    </row>
    <row r="6798" spans="1:4" x14ac:dyDescent="0.2">
      <c r="A6798" s="79" t="s">
        <v>13845</v>
      </c>
      <c r="B6798" s="79" t="s">
        <v>13846</v>
      </c>
      <c r="C6798" s="79">
        <v>43</v>
      </c>
      <c r="D6798" s="79">
        <v>0</v>
      </c>
    </row>
    <row r="6799" spans="1:4" x14ac:dyDescent="0.2">
      <c r="A6799" s="79" t="s">
        <v>13847</v>
      </c>
      <c r="B6799" s="79" t="s">
        <v>13848</v>
      </c>
      <c r="C6799" s="79">
        <v>37</v>
      </c>
      <c r="D6799" s="79">
        <v>0</v>
      </c>
    </row>
    <row r="6800" spans="1:4" x14ac:dyDescent="0.2">
      <c r="A6800" s="79" t="s">
        <v>13849</v>
      </c>
      <c r="B6800" s="79" t="s">
        <v>13850</v>
      </c>
      <c r="C6800" s="79">
        <v>0</v>
      </c>
      <c r="D6800" s="79">
        <v>0</v>
      </c>
    </row>
    <row r="6801" spans="1:4" x14ac:dyDescent="0.2">
      <c r="A6801" s="79" t="s">
        <v>13851</v>
      </c>
      <c r="B6801" s="79" t="s">
        <v>13852</v>
      </c>
      <c r="C6801" s="79">
        <v>35</v>
      </c>
      <c r="D6801" s="79">
        <v>0</v>
      </c>
    </row>
    <row r="6802" spans="1:4" x14ac:dyDescent="0.2">
      <c r="A6802" s="79" t="s">
        <v>13853</v>
      </c>
      <c r="B6802" s="79" t="s">
        <v>13854</v>
      </c>
      <c r="C6802" s="79">
        <v>10</v>
      </c>
      <c r="D6802" s="79">
        <v>0</v>
      </c>
    </row>
    <row r="6803" spans="1:4" x14ac:dyDescent="0.2">
      <c r="A6803" s="79" t="s">
        <v>13855</v>
      </c>
      <c r="B6803" s="79" t="s">
        <v>13856</v>
      </c>
      <c r="C6803" s="79">
        <v>0</v>
      </c>
      <c r="D6803" s="79">
        <v>0</v>
      </c>
    </row>
    <row r="6804" spans="1:4" x14ac:dyDescent="0.2">
      <c r="A6804" s="79" t="s">
        <v>13857</v>
      </c>
      <c r="B6804" s="79" t="s">
        <v>13858</v>
      </c>
      <c r="C6804" s="79">
        <v>48</v>
      </c>
      <c r="D6804" s="79">
        <v>0</v>
      </c>
    </row>
    <row r="6805" spans="1:4" x14ac:dyDescent="0.2">
      <c r="A6805" s="79" t="s">
        <v>13859</v>
      </c>
      <c r="B6805" s="79" t="s">
        <v>13860</v>
      </c>
      <c r="C6805" s="79">
        <v>949</v>
      </c>
      <c r="D6805" s="79">
        <v>0</v>
      </c>
    </row>
    <row r="6806" spans="1:4" x14ac:dyDescent="0.2">
      <c r="A6806" s="79" t="s">
        <v>13861</v>
      </c>
      <c r="B6806" s="79" t="s">
        <v>13862</v>
      </c>
      <c r="C6806" s="79">
        <v>819</v>
      </c>
      <c r="D6806" s="79">
        <v>0</v>
      </c>
    </row>
    <row r="6807" spans="1:4" x14ac:dyDescent="0.2">
      <c r="A6807" s="79" t="s">
        <v>13863</v>
      </c>
      <c r="B6807" s="79" t="s">
        <v>13864</v>
      </c>
      <c r="C6807" s="79">
        <v>78</v>
      </c>
      <c r="D6807" s="79">
        <v>0</v>
      </c>
    </row>
    <row r="6808" spans="1:4" x14ac:dyDescent="0.2">
      <c r="A6808" s="79" t="s">
        <v>13865</v>
      </c>
      <c r="B6808" s="79" t="s">
        <v>13866</v>
      </c>
      <c r="C6808" s="79">
        <v>1282</v>
      </c>
      <c r="D6808" s="79">
        <v>0</v>
      </c>
    </row>
    <row r="6809" spans="1:4" x14ac:dyDescent="0.2">
      <c r="A6809" s="79" t="s">
        <v>13867</v>
      </c>
      <c r="B6809" s="79" t="s">
        <v>13868</v>
      </c>
      <c r="C6809" s="79">
        <v>1073</v>
      </c>
      <c r="D6809" s="79">
        <v>0</v>
      </c>
    </row>
    <row r="6810" spans="1:4" x14ac:dyDescent="0.2">
      <c r="A6810" s="79" t="s">
        <v>13869</v>
      </c>
      <c r="B6810" s="79" t="s">
        <v>13870</v>
      </c>
      <c r="C6810" s="79">
        <v>1048</v>
      </c>
      <c r="D6810" s="79">
        <v>0</v>
      </c>
    </row>
    <row r="6811" spans="1:4" x14ac:dyDescent="0.2">
      <c r="A6811" s="79" t="s">
        <v>13871</v>
      </c>
      <c r="B6811" s="79" t="s">
        <v>13872</v>
      </c>
      <c r="C6811" s="79">
        <v>407</v>
      </c>
      <c r="D6811" s="79">
        <v>0</v>
      </c>
    </row>
    <row r="6812" spans="1:4" x14ac:dyDescent="0.2">
      <c r="A6812" s="79" t="s">
        <v>13873</v>
      </c>
      <c r="B6812" s="79" t="s">
        <v>13874</v>
      </c>
      <c r="C6812" s="79">
        <v>0</v>
      </c>
      <c r="D6812" s="79">
        <v>0</v>
      </c>
    </row>
    <row r="6813" spans="1:4" x14ac:dyDescent="0.2">
      <c r="A6813" s="79" t="s">
        <v>13875</v>
      </c>
      <c r="B6813" s="79" t="s">
        <v>13876</v>
      </c>
      <c r="C6813" s="79">
        <v>1418</v>
      </c>
      <c r="D6813" s="79">
        <v>0</v>
      </c>
    </row>
    <row r="6814" spans="1:4" x14ac:dyDescent="0.2">
      <c r="A6814" s="79" t="s">
        <v>13877</v>
      </c>
      <c r="B6814" s="79" t="s">
        <v>13878</v>
      </c>
      <c r="C6814" s="79">
        <v>742</v>
      </c>
      <c r="D6814" s="79">
        <v>0</v>
      </c>
    </row>
    <row r="6815" spans="1:4" x14ac:dyDescent="0.2">
      <c r="A6815" s="79" t="s">
        <v>15774</v>
      </c>
      <c r="B6815" s="79" t="s">
        <v>15775</v>
      </c>
      <c r="C6815" s="79">
        <v>4</v>
      </c>
      <c r="D6815" s="79">
        <v>0</v>
      </c>
    </row>
    <row r="6816" spans="1:4" x14ac:dyDescent="0.2">
      <c r="A6816" s="79" t="s">
        <v>14940</v>
      </c>
      <c r="B6816" s="79" t="s">
        <v>14941</v>
      </c>
      <c r="C6816" s="79">
        <v>8000</v>
      </c>
      <c r="D6816" s="79">
        <v>0</v>
      </c>
    </row>
    <row r="6817" spans="1:4" x14ac:dyDescent="0.2">
      <c r="A6817" s="79" t="s">
        <v>14942</v>
      </c>
      <c r="B6817" s="79" t="s">
        <v>14943</v>
      </c>
      <c r="C6817" s="79">
        <v>3066</v>
      </c>
      <c r="D6817" s="79">
        <v>0</v>
      </c>
    </row>
    <row r="6818" spans="1:4" x14ac:dyDescent="0.2">
      <c r="A6818" s="79" t="s">
        <v>14944</v>
      </c>
      <c r="B6818" s="79" t="s">
        <v>14945</v>
      </c>
      <c r="C6818" s="79">
        <v>2000</v>
      </c>
      <c r="D6818" s="79">
        <v>0</v>
      </c>
    </row>
    <row r="6819" spans="1:4" x14ac:dyDescent="0.2">
      <c r="A6819" s="79" t="s">
        <v>14946</v>
      </c>
      <c r="B6819" s="79" t="s">
        <v>14947</v>
      </c>
      <c r="C6819" s="79">
        <v>1500</v>
      </c>
      <c r="D6819" s="79">
        <v>0</v>
      </c>
    </row>
    <row r="6820" spans="1:4" x14ac:dyDescent="0.2">
      <c r="A6820" s="79" t="s">
        <v>5214</v>
      </c>
      <c r="B6820" s="79" t="s">
        <v>5215</v>
      </c>
      <c r="C6820" s="79">
        <v>0</v>
      </c>
      <c r="D6820" s="79">
        <v>100</v>
      </c>
    </row>
    <row r="6821" spans="1:4" x14ac:dyDescent="0.2">
      <c r="A6821" s="79" t="s">
        <v>16050</v>
      </c>
      <c r="B6821" s="79" t="s">
        <v>16051</v>
      </c>
      <c r="C6821" s="79">
        <v>0</v>
      </c>
      <c r="D6821" s="79">
        <v>0</v>
      </c>
    </row>
    <row r="6822" spans="1:4" x14ac:dyDescent="0.2">
      <c r="A6822" s="79" t="s">
        <v>16052</v>
      </c>
      <c r="B6822" s="79" t="s">
        <v>16053</v>
      </c>
      <c r="C6822" s="79">
        <v>0</v>
      </c>
      <c r="D6822" s="79">
        <v>0</v>
      </c>
    </row>
    <row r="6823" spans="1:4" x14ac:dyDescent="0.2">
      <c r="A6823" s="79" t="s">
        <v>16054</v>
      </c>
      <c r="B6823" s="79" t="s">
        <v>16055</v>
      </c>
      <c r="C6823" s="79">
        <v>0</v>
      </c>
      <c r="D6823" s="79">
        <v>0</v>
      </c>
    </row>
    <row r="6824" spans="1:4" x14ac:dyDescent="0.2">
      <c r="A6824" s="79" t="s">
        <v>16056</v>
      </c>
      <c r="B6824" s="79" t="s">
        <v>16057</v>
      </c>
      <c r="C6824" s="79">
        <v>0</v>
      </c>
      <c r="D6824" s="79">
        <v>0</v>
      </c>
    </row>
    <row r="6825" spans="1:4" x14ac:dyDescent="0.2">
      <c r="A6825" s="79" t="s">
        <v>13879</v>
      </c>
      <c r="B6825" s="79" t="s">
        <v>13880</v>
      </c>
      <c r="C6825" s="79">
        <v>4300</v>
      </c>
      <c r="D6825" s="79">
        <v>0</v>
      </c>
    </row>
    <row r="6826" spans="1:4" x14ac:dyDescent="0.2">
      <c r="A6826" s="79" t="s">
        <v>13881</v>
      </c>
      <c r="B6826" s="79" t="s">
        <v>13882</v>
      </c>
      <c r="C6826" s="79">
        <v>7190</v>
      </c>
      <c r="D6826" s="79">
        <v>0</v>
      </c>
    </row>
    <row r="6827" spans="1:4" x14ac:dyDescent="0.2">
      <c r="A6827" s="79" t="s">
        <v>13883</v>
      </c>
      <c r="B6827" s="79" t="s">
        <v>13884</v>
      </c>
      <c r="C6827" s="79">
        <v>0</v>
      </c>
      <c r="D6827" s="79">
        <v>0</v>
      </c>
    </row>
    <row r="6828" spans="1:4" x14ac:dyDescent="0.2">
      <c r="A6828" s="79" t="s">
        <v>13885</v>
      </c>
      <c r="B6828" s="79" t="s">
        <v>13886</v>
      </c>
      <c r="C6828" s="79">
        <v>24000</v>
      </c>
      <c r="D6828" s="79">
        <v>0</v>
      </c>
    </row>
    <row r="6829" spans="1:4" x14ac:dyDescent="0.2">
      <c r="A6829" s="79" t="s">
        <v>13887</v>
      </c>
      <c r="B6829" s="79" t="s">
        <v>13888</v>
      </c>
      <c r="C6829" s="79">
        <v>16000</v>
      </c>
      <c r="D6829" s="79">
        <v>0</v>
      </c>
    </row>
    <row r="6830" spans="1:4" x14ac:dyDescent="0.2">
      <c r="A6830" s="79" t="s">
        <v>13889</v>
      </c>
      <c r="B6830" s="79" t="s">
        <v>13890</v>
      </c>
      <c r="C6830" s="79">
        <v>20990</v>
      </c>
      <c r="D6830" s="79">
        <v>0</v>
      </c>
    </row>
    <row r="6831" spans="1:4" x14ac:dyDescent="0.2">
      <c r="A6831" s="79" t="s">
        <v>13891</v>
      </c>
      <c r="B6831" s="79" t="s">
        <v>13892</v>
      </c>
      <c r="C6831" s="79">
        <v>16670</v>
      </c>
      <c r="D6831" s="79">
        <v>0</v>
      </c>
    </row>
    <row r="6832" spans="1:4" x14ac:dyDescent="0.2">
      <c r="A6832" s="79" t="s">
        <v>13893</v>
      </c>
      <c r="B6832" s="79" t="s">
        <v>13894</v>
      </c>
      <c r="C6832" s="79">
        <v>8950</v>
      </c>
      <c r="D6832" s="79">
        <v>0</v>
      </c>
    </row>
    <row r="6833" spans="1:4" x14ac:dyDescent="0.2">
      <c r="A6833" s="79" t="s">
        <v>13895</v>
      </c>
      <c r="B6833" s="79" t="s">
        <v>13896</v>
      </c>
      <c r="C6833" s="79">
        <v>33980</v>
      </c>
      <c r="D6833" s="79">
        <v>0</v>
      </c>
    </row>
    <row r="6834" spans="1:4" x14ac:dyDescent="0.2">
      <c r="A6834" s="79" t="s">
        <v>13897</v>
      </c>
      <c r="B6834" s="79" t="s">
        <v>13898</v>
      </c>
      <c r="C6834" s="79">
        <v>19710</v>
      </c>
      <c r="D6834" s="79">
        <v>0</v>
      </c>
    </row>
    <row r="6835" spans="1:4" x14ac:dyDescent="0.2">
      <c r="A6835" s="79" t="s">
        <v>13899</v>
      </c>
      <c r="B6835" s="79" t="s">
        <v>13900</v>
      </c>
      <c r="C6835" s="79">
        <v>10510</v>
      </c>
      <c r="D6835" s="79">
        <v>0</v>
      </c>
    </row>
    <row r="6836" spans="1:4" x14ac:dyDescent="0.2">
      <c r="A6836" s="79" t="s">
        <v>13901</v>
      </c>
      <c r="B6836" s="79" t="s">
        <v>13902</v>
      </c>
      <c r="C6836" s="79">
        <v>2230</v>
      </c>
      <c r="D6836" s="79">
        <v>0</v>
      </c>
    </row>
    <row r="6837" spans="1:4" x14ac:dyDescent="0.2">
      <c r="A6837" s="79" t="s">
        <v>13903</v>
      </c>
      <c r="B6837" s="79" t="s">
        <v>13904</v>
      </c>
      <c r="C6837" s="79">
        <v>25520</v>
      </c>
      <c r="D6837" s="79">
        <v>0</v>
      </c>
    </row>
    <row r="6838" spans="1:4" x14ac:dyDescent="0.2">
      <c r="A6838" s="79" t="s">
        <v>13905</v>
      </c>
      <c r="B6838" s="79" t="s">
        <v>13906</v>
      </c>
      <c r="C6838" s="79">
        <v>20230</v>
      </c>
      <c r="D6838" s="79">
        <v>0</v>
      </c>
    </row>
    <row r="6839" spans="1:4" x14ac:dyDescent="0.2">
      <c r="A6839" s="79" t="s">
        <v>15854</v>
      </c>
      <c r="B6839" s="79" t="s">
        <v>15929</v>
      </c>
      <c r="C6839" s="79">
        <v>0</v>
      </c>
      <c r="D6839" s="79">
        <v>0</v>
      </c>
    </row>
    <row r="6840" spans="1:4" x14ac:dyDescent="0.2">
      <c r="A6840" s="79" t="s">
        <v>15862</v>
      </c>
      <c r="B6840" s="79" t="s">
        <v>15863</v>
      </c>
      <c r="C6840" s="79">
        <v>0</v>
      </c>
      <c r="D6840" s="79">
        <v>0</v>
      </c>
    </row>
    <row r="6841" spans="1:4" x14ac:dyDescent="0.2">
      <c r="A6841" s="79" t="s">
        <v>15104</v>
      </c>
      <c r="B6841" s="79" t="s">
        <v>15105</v>
      </c>
      <c r="C6841" s="79">
        <v>1100</v>
      </c>
      <c r="D6841" s="79">
        <v>0</v>
      </c>
    </row>
    <row r="6842" spans="1:4" x14ac:dyDescent="0.2">
      <c r="A6842" s="79" t="s">
        <v>15864</v>
      </c>
      <c r="B6842" s="79" t="s">
        <v>15865</v>
      </c>
      <c r="C6842" s="79">
        <v>0</v>
      </c>
      <c r="D6842" s="79">
        <v>0</v>
      </c>
    </row>
    <row r="6843" spans="1:4" x14ac:dyDescent="0.2">
      <c r="A6843" s="79" t="s">
        <v>15866</v>
      </c>
      <c r="B6843" s="79" t="s">
        <v>15867</v>
      </c>
      <c r="C6843" s="79">
        <v>0</v>
      </c>
      <c r="D6843" s="79">
        <v>0</v>
      </c>
    </row>
    <row r="6844" spans="1:4" x14ac:dyDescent="0.2">
      <c r="A6844" s="79" t="s">
        <v>15870</v>
      </c>
      <c r="B6844" s="79" t="s">
        <v>15871</v>
      </c>
      <c r="C6844" s="79">
        <v>1000</v>
      </c>
      <c r="D6844" s="79">
        <v>0</v>
      </c>
    </row>
    <row r="6845" spans="1:4" x14ac:dyDescent="0.2">
      <c r="A6845" s="79" t="s">
        <v>15872</v>
      </c>
      <c r="B6845" s="79" t="s">
        <v>15873</v>
      </c>
      <c r="C6845" s="79">
        <v>1000</v>
      </c>
      <c r="D6845" s="79">
        <v>0</v>
      </c>
    </row>
    <row r="6846" spans="1:4" x14ac:dyDescent="0.2">
      <c r="A6846" s="79" t="s">
        <v>15776</v>
      </c>
      <c r="B6846" s="79" t="s">
        <v>15777</v>
      </c>
      <c r="C6846" s="79">
        <v>2</v>
      </c>
      <c r="D6846" s="79">
        <v>0</v>
      </c>
    </row>
    <row r="6847" spans="1:4" x14ac:dyDescent="0.2">
      <c r="A6847" s="79" t="s">
        <v>15778</v>
      </c>
      <c r="B6847" s="79" t="s">
        <v>15779</v>
      </c>
      <c r="C6847" s="79">
        <v>199</v>
      </c>
      <c r="D6847" s="79">
        <v>0</v>
      </c>
    </row>
    <row r="6848" spans="1:4" x14ac:dyDescent="0.2">
      <c r="A6848" s="79" t="s">
        <v>3256</v>
      </c>
      <c r="B6848" s="79" t="s">
        <v>5233</v>
      </c>
      <c r="C6848" s="79">
        <v>0</v>
      </c>
      <c r="D6848" s="79">
        <v>3</v>
      </c>
    </row>
    <row r="6849" spans="1:4" x14ac:dyDescent="0.2">
      <c r="A6849" s="79" t="s">
        <v>13907</v>
      </c>
      <c r="B6849" s="79" t="s">
        <v>13908</v>
      </c>
      <c r="C6849" s="79">
        <v>0</v>
      </c>
      <c r="D6849" s="79">
        <v>0</v>
      </c>
    </row>
    <row r="6850" spans="1:4" x14ac:dyDescent="0.2">
      <c r="A6850" s="79" t="s">
        <v>13909</v>
      </c>
      <c r="B6850" s="79" t="s">
        <v>13910</v>
      </c>
      <c r="C6850" s="79">
        <v>0</v>
      </c>
      <c r="D6850" s="79">
        <v>0</v>
      </c>
    </row>
    <row r="6851" spans="1:4" x14ac:dyDescent="0.2">
      <c r="A6851" s="79" t="s">
        <v>13911</v>
      </c>
      <c r="B6851" s="79" t="s">
        <v>13912</v>
      </c>
      <c r="C6851" s="79">
        <v>0</v>
      </c>
      <c r="D6851" s="79">
        <v>0</v>
      </c>
    </row>
    <row r="6852" spans="1:4" x14ac:dyDescent="0.2">
      <c r="A6852" s="79" t="s">
        <v>13913</v>
      </c>
      <c r="B6852" s="79" t="s">
        <v>13914</v>
      </c>
      <c r="C6852" s="79">
        <v>0</v>
      </c>
      <c r="D6852" s="79">
        <v>0</v>
      </c>
    </row>
    <row r="6853" spans="1:4" x14ac:dyDescent="0.2">
      <c r="A6853" s="79" t="s">
        <v>13915</v>
      </c>
      <c r="B6853" s="79" t="s">
        <v>13916</v>
      </c>
      <c r="C6853" s="79">
        <v>0</v>
      </c>
      <c r="D6853" s="79">
        <v>0</v>
      </c>
    </row>
    <row r="6854" spans="1:4" x14ac:dyDescent="0.2">
      <c r="A6854" s="79" t="s">
        <v>13917</v>
      </c>
      <c r="B6854" s="79" t="s">
        <v>13918</v>
      </c>
      <c r="C6854" s="79">
        <v>2</v>
      </c>
      <c r="D6854" s="79">
        <v>0</v>
      </c>
    </row>
    <row r="6855" spans="1:4" x14ac:dyDescent="0.2">
      <c r="A6855" s="79" t="s">
        <v>13919</v>
      </c>
      <c r="B6855" s="79" t="s">
        <v>13920</v>
      </c>
      <c r="C6855" s="79">
        <v>2</v>
      </c>
      <c r="D6855" s="79">
        <v>0</v>
      </c>
    </row>
    <row r="6856" spans="1:4" x14ac:dyDescent="0.2">
      <c r="A6856" s="79" t="s">
        <v>13921</v>
      </c>
      <c r="B6856" s="79" t="s">
        <v>13922</v>
      </c>
      <c r="C6856" s="79">
        <v>1</v>
      </c>
      <c r="D6856" s="79">
        <v>0</v>
      </c>
    </row>
    <row r="6857" spans="1:4" x14ac:dyDescent="0.2">
      <c r="A6857" s="79" t="s">
        <v>13923</v>
      </c>
      <c r="B6857" s="79" t="s">
        <v>13924</v>
      </c>
      <c r="C6857" s="79">
        <v>2</v>
      </c>
      <c r="D6857" s="79">
        <v>0</v>
      </c>
    </row>
    <row r="6858" spans="1:4" x14ac:dyDescent="0.2">
      <c r="A6858" s="79" t="s">
        <v>13925</v>
      </c>
      <c r="B6858" s="79" t="s">
        <v>13926</v>
      </c>
      <c r="C6858" s="79">
        <v>1</v>
      </c>
      <c r="D6858" s="79">
        <v>0</v>
      </c>
    </row>
    <row r="6859" spans="1:4" x14ac:dyDescent="0.2">
      <c r="A6859" s="79" t="s">
        <v>13927</v>
      </c>
      <c r="B6859" s="79" t="s">
        <v>13928</v>
      </c>
      <c r="C6859" s="79">
        <v>2</v>
      </c>
      <c r="D6859" s="79">
        <v>0</v>
      </c>
    </row>
    <row r="6860" spans="1:4" x14ac:dyDescent="0.2">
      <c r="A6860" s="79" t="s">
        <v>13929</v>
      </c>
      <c r="B6860" s="79" t="s">
        <v>13930</v>
      </c>
      <c r="C6860" s="79">
        <v>0</v>
      </c>
      <c r="D6860" s="79">
        <v>0</v>
      </c>
    </row>
    <row r="6861" spans="1:4" x14ac:dyDescent="0.2">
      <c r="A6861" s="79" t="s">
        <v>13931</v>
      </c>
      <c r="B6861" s="79" t="s">
        <v>13932</v>
      </c>
      <c r="C6861" s="79">
        <v>1</v>
      </c>
      <c r="D6861" s="79">
        <v>0</v>
      </c>
    </row>
    <row r="6862" spans="1:4" x14ac:dyDescent="0.2">
      <c r="A6862" s="79" t="s">
        <v>13933</v>
      </c>
      <c r="B6862" s="79" t="s">
        <v>13934</v>
      </c>
      <c r="C6862" s="79">
        <v>0</v>
      </c>
      <c r="D6862" s="79">
        <v>0</v>
      </c>
    </row>
    <row r="6863" spans="1:4" x14ac:dyDescent="0.2">
      <c r="A6863" s="79" t="s">
        <v>13935</v>
      </c>
      <c r="B6863" s="79" t="s">
        <v>13936</v>
      </c>
      <c r="C6863" s="79">
        <v>2</v>
      </c>
      <c r="D6863" s="79">
        <v>0</v>
      </c>
    </row>
    <row r="6864" spans="1:4" x14ac:dyDescent="0.2">
      <c r="A6864" s="79" t="s">
        <v>13937</v>
      </c>
      <c r="B6864" s="79" t="s">
        <v>13938</v>
      </c>
      <c r="C6864" s="79">
        <v>0</v>
      </c>
      <c r="D6864" s="79">
        <v>0</v>
      </c>
    </row>
    <row r="6865" spans="1:4" x14ac:dyDescent="0.2">
      <c r="A6865" s="79" t="s">
        <v>13939</v>
      </c>
      <c r="B6865" s="79" t="s">
        <v>13940</v>
      </c>
      <c r="C6865" s="79">
        <v>0</v>
      </c>
      <c r="D6865" s="79">
        <v>0</v>
      </c>
    </row>
    <row r="6866" spans="1:4" x14ac:dyDescent="0.2">
      <c r="A6866" s="79" t="s">
        <v>13941</v>
      </c>
      <c r="B6866" s="79" t="s">
        <v>13942</v>
      </c>
      <c r="C6866" s="79">
        <v>4</v>
      </c>
      <c r="D6866" s="79">
        <v>0</v>
      </c>
    </row>
    <row r="6867" spans="1:4" x14ac:dyDescent="0.2">
      <c r="A6867" s="79" t="s">
        <v>13943</v>
      </c>
      <c r="B6867" s="79" t="s">
        <v>13944</v>
      </c>
      <c r="C6867" s="79">
        <v>3</v>
      </c>
      <c r="D6867" s="79">
        <v>0</v>
      </c>
    </row>
    <row r="6868" spans="1:4" x14ac:dyDescent="0.2">
      <c r="A6868" s="79" t="s">
        <v>13945</v>
      </c>
      <c r="B6868" s="79" t="s">
        <v>13946</v>
      </c>
      <c r="C6868" s="79">
        <v>3</v>
      </c>
      <c r="D6868" s="79">
        <v>0</v>
      </c>
    </row>
    <row r="6869" spans="1:4" x14ac:dyDescent="0.2">
      <c r="A6869" s="79" t="s">
        <v>13947</v>
      </c>
      <c r="B6869" s="79" t="s">
        <v>13948</v>
      </c>
      <c r="C6869" s="79">
        <v>0</v>
      </c>
      <c r="D6869" s="79">
        <v>0</v>
      </c>
    </row>
    <row r="6870" spans="1:4" x14ac:dyDescent="0.2">
      <c r="A6870" s="79" t="s">
        <v>13949</v>
      </c>
      <c r="B6870" s="79" t="s">
        <v>13950</v>
      </c>
      <c r="C6870" s="79">
        <v>0</v>
      </c>
      <c r="D6870" s="79">
        <v>0</v>
      </c>
    </row>
    <row r="6871" spans="1:4" x14ac:dyDescent="0.2">
      <c r="A6871" s="79" t="s">
        <v>13951</v>
      </c>
      <c r="B6871" s="79" t="s">
        <v>13952</v>
      </c>
      <c r="C6871" s="79">
        <v>2</v>
      </c>
      <c r="D6871" s="79">
        <v>0</v>
      </c>
    </row>
    <row r="6872" spans="1:4" x14ac:dyDescent="0.2">
      <c r="A6872" s="79" t="s">
        <v>14948</v>
      </c>
      <c r="B6872" s="79" t="s">
        <v>14949</v>
      </c>
      <c r="C6872" s="79">
        <v>5</v>
      </c>
      <c r="D6872" s="79">
        <v>0</v>
      </c>
    </row>
    <row r="6873" spans="1:4" x14ac:dyDescent="0.2">
      <c r="A6873" s="79" t="s">
        <v>14950</v>
      </c>
      <c r="B6873" s="79" t="s">
        <v>14951</v>
      </c>
      <c r="C6873" s="79">
        <v>4</v>
      </c>
      <c r="D6873" s="79">
        <v>0</v>
      </c>
    </row>
    <row r="6874" spans="1:4" x14ac:dyDescent="0.2">
      <c r="A6874" s="79" t="s">
        <v>13953</v>
      </c>
      <c r="B6874" s="79" t="s">
        <v>13954</v>
      </c>
      <c r="C6874" s="79">
        <v>2</v>
      </c>
      <c r="D6874" s="79">
        <v>0</v>
      </c>
    </row>
    <row r="6875" spans="1:4" x14ac:dyDescent="0.2">
      <c r="A6875" s="79" t="s">
        <v>13955</v>
      </c>
      <c r="B6875" s="79" t="s">
        <v>13956</v>
      </c>
      <c r="C6875" s="79">
        <v>3</v>
      </c>
      <c r="D6875" s="79">
        <v>0</v>
      </c>
    </row>
    <row r="6876" spans="1:4" x14ac:dyDescent="0.2">
      <c r="A6876" s="79" t="s">
        <v>13957</v>
      </c>
      <c r="B6876" s="79" t="s">
        <v>13958</v>
      </c>
      <c r="C6876" s="79">
        <v>0</v>
      </c>
      <c r="D6876" s="79">
        <v>0</v>
      </c>
    </row>
    <row r="6877" spans="1:4" x14ac:dyDescent="0.2">
      <c r="A6877" s="79" t="s">
        <v>13959</v>
      </c>
      <c r="B6877" s="79" t="s">
        <v>13960</v>
      </c>
      <c r="C6877" s="79">
        <v>0</v>
      </c>
      <c r="D6877" s="79">
        <v>0</v>
      </c>
    </row>
    <row r="6878" spans="1:4" x14ac:dyDescent="0.2">
      <c r="A6878" s="79" t="s">
        <v>13961</v>
      </c>
      <c r="B6878" s="79" t="s">
        <v>13962</v>
      </c>
      <c r="C6878" s="79">
        <v>6</v>
      </c>
      <c r="D6878" s="79">
        <v>0</v>
      </c>
    </row>
    <row r="6879" spans="1:4" x14ac:dyDescent="0.2">
      <c r="A6879" s="79" t="s">
        <v>13963</v>
      </c>
      <c r="B6879" s="79" t="s">
        <v>13964</v>
      </c>
      <c r="C6879" s="79">
        <v>12</v>
      </c>
      <c r="D6879" s="79">
        <v>0</v>
      </c>
    </row>
    <row r="6880" spans="1:4" x14ac:dyDescent="0.2">
      <c r="A6880" s="79" t="s">
        <v>14807</v>
      </c>
      <c r="B6880" s="79" t="s">
        <v>14808</v>
      </c>
      <c r="C6880" s="79">
        <v>100</v>
      </c>
      <c r="D6880" s="79">
        <v>0</v>
      </c>
    </row>
    <row r="6881" spans="1:4" x14ac:dyDescent="0.2">
      <c r="A6881" s="79" t="s">
        <v>14809</v>
      </c>
      <c r="B6881" s="79" t="s">
        <v>14810</v>
      </c>
      <c r="C6881" s="79">
        <v>200</v>
      </c>
      <c r="D6881" s="79">
        <v>0</v>
      </c>
    </row>
    <row r="6882" spans="1:4" x14ac:dyDescent="0.2">
      <c r="A6882" s="79" t="s">
        <v>14811</v>
      </c>
      <c r="B6882" s="79" t="s">
        <v>14812</v>
      </c>
      <c r="C6882" s="79">
        <v>70</v>
      </c>
      <c r="D6882" s="79">
        <v>0</v>
      </c>
    </row>
    <row r="6883" spans="1:4" x14ac:dyDescent="0.2">
      <c r="A6883" s="79" t="s">
        <v>14813</v>
      </c>
      <c r="B6883" s="79" t="s">
        <v>14814</v>
      </c>
      <c r="C6883" s="79">
        <v>113</v>
      </c>
      <c r="D6883" s="79">
        <v>0</v>
      </c>
    </row>
    <row r="6884" spans="1:4" x14ac:dyDescent="0.2">
      <c r="A6884" s="79" t="s">
        <v>14815</v>
      </c>
      <c r="B6884" s="79" t="s">
        <v>14816</v>
      </c>
      <c r="C6884" s="79">
        <v>8</v>
      </c>
      <c r="D6884" s="79">
        <v>0</v>
      </c>
    </row>
    <row r="6885" spans="1:4" x14ac:dyDescent="0.2">
      <c r="A6885" s="79" t="s">
        <v>14817</v>
      </c>
      <c r="B6885" s="79" t="s">
        <v>14818</v>
      </c>
      <c r="C6885" s="79">
        <v>0</v>
      </c>
      <c r="D6885" s="79">
        <v>0</v>
      </c>
    </row>
    <row r="6886" spans="1:4" x14ac:dyDescent="0.2">
      <c r="A6886" s="79" t="s">
        <v>14819</v>
      </c>
      <c r="B6886" s="79" t="s">
        <v>14820</v>
      </c>
      <c r="C6886" s="79">
        <v>8</v>
      </c>
      <c r="D6886" s="79">
        <v>0</v>
      </c>
    </row>
    <row r="6887" spans="1:4" x14ac:dyDescent="0.2">
      <c r="A6887" s="79" t="s">
        <v>14821</v>
      </c>
      <c r="B6887" s="79" t="s">
        <v>14822</v>
      </c>
      <c r="C6887" s="79">
        <v>1</v>
      </c>
      <c r="D6887" s="79">
        <v>0</v>
      </c>
    </row>
    <row r="6888" spans="1:4" x14ac:dyDescent="0.2">
      <c r="A6888" s="79" t="s">
        <v>14823</v>
      </c>
      <c r="B6888" s="79" t="s">
        <v>14824</v>
      </c>
      <c r="C6888" s="79">
        <v>52</v>
      </c>
      <c r="D6888" s="79">
        <v>0</v>
      </c>
    </row>
    <row r="6889" spans="1:4" x14ac:dyDescent="0.2">
      <c r="A6889" s="79" t="s">
        <v>14825</v>
      </c>
      <c r="B6889" s="79" t="s">
        <v>14826</v>
      </c>
      <c r="C6889" s="79">
        <v>0</v>
      </c>
      <c r="D6889" s="79">
        <v>0</v>
      </c>
    </row>
    <row r="6890" spans="1:4" x14ac:dyDescent="0.2">
      <c r="A6890" s="79" t="s">
        <v>14827</v>
      </c>
      <c r="B6890" s="79" t="s">
        <v>14828</v>
      </c>
      <c r="C6890" s="79">
        <v>100</v>
      </c>
      <c r="D6890" s="79">
        <v>0</v>
      </c>
    </row>
    <row r="6891" spans="1:4" x14ac:dyDescent="0.2">
      <c r="A6891" s="79" t="s">
        <v>14829</v>
      </c>
      <c r="B6891" s="79" t="s">
        <v>14830</v>
      </c>
      <c r="C6891" s="79">
        <v>0</v>
      </c>
      <c r="D6891" s="79">
        <v>0</v>
      </c>
    </row>
    <row r="6892" spans="1:4" x14ac:dyDescent="0.2">
      <c r="A6892" s="79" t="s">
        <v>14831</v>
      </c>
      <c r="B6892" s="79" t="s">
        <v>14832</v>
      </c>
      <c r="C6892" s="79">
        <v>18</v>
      </c>
      <c r="D6892" s="79">
        <v>0</v>
      </c>
    </row>
    <row r="6893" spans="1:4" x14ac:dyDescent="0.2">
      <c r="A6893" s="79" t="s">
        <v>14833</v>
      </c>
      <c r="B6893" s="79" t="s">
        <v>14834</v>
      </c>
      <c r="C6893" s="79">
        <v>0</v>
      </c>
      <c r="D6893" s="79">
        <v>0</v>
      </c>
    </row>
    <row r="6894" spans="1:4" x14ac:dyDescent="0.2">
      <c r="A6894" s="79" t="s">
        <v>14835</v>
      </c>
      <c r="B6894" s="79" t="s">
        <v>14836</v>
      </c>
      <c r="C6894" s="79">
        <v>200</v>
      </c>
      <c r="D6894" s="79">
        <v>0</v>
      </c>
    </row>
    <row r="6895" spans="1:4" x14ac:dyDescent="0.2">
      <c r="A6895" s="79" t="s">
        <v>13965</v>
      </c>
      <c r="B6895" s="79" t="s">
        <v>14695</v>
      </c>
      <c r="C6895" s="79">
        <v>203</v>
      </c>
      <c r="D6895" s="79">
        <v>0</v>
      </c>
    </row>
    <row r="6896" spans="1:4" x14ac:dyDescent="0.2">
      <c r="A6896" s="79" t="s">
        <v>13966</v>
      </c>
      <c r="B6896" s="79" t="s">
        <v>14696</v>
      </c>
      <c r="C6896" s="79">
        <v>1</v>
      </c>
      <c r="D6896" s="79">
        <v>0</v>
      </c>
    </row>
    <row r="6897" spans="1:4" x14ac:dyDescent="0.2">
      <c r="A6897" s="79" t="s">
        <v>13967</v>
      </c>
      <c r="B6897" s="79" t="s">
        <v>14697</v>
      </c>
      <c r="C6897" s="79">
        <v>2</v>
      </c>
      <c r="D6897" s="79">
        <v>0</v>
      </c>
    </row>
    <row r="6898" spans="1:4" x14ac:dyDescent="0.2">
      <c r="A6898" s="79" t="s">
        <v>13968</v>
      </c>
      <c r="B6898" s="79" t="s">
        <v>14698</v>
      </c>
      <c r="C6898" s="79">
        <v>236</v>
      </c>
      <c r="D6898" s="79">
        <v>0</v>
      </c>
    </row>
    <row r="6899" spans="1:4" x14ac:dyDescent="0.2">
      <c r="A6899" s="79" t="s">
        <v>13969</v>
      </c>
      <c r="B6899" s="79" t="s">
        <v>14699</v>
      </c>
      <c r="C6899" s="79">
        <v>163</v>
      </c>
      <c r="D6899" s="79">
        <v>0</v>
      </c>
    </row>
    <row r="6900" spans="1:4" x14ac:dyDescent="0.2">
      <c r="A6900" s="79" t="s">
        <v>13970</v>
      </c>
      <c r="B6900" s="79" t="s">
        <v>13971</v>
      </c>
      <c r="C6900" s="79">
        <v>0</v>
      </c>
      <c r="D6900" s="79">
        <v>0</v>
      </c>
    </row>
    <row r="6901" spans="1:4" x14ac:dyDescent="0.2">
      <c r="A6901" s="79" t="s">
        <v>14620</v>
      </c>
      <c r="B6901" s="79" t="s">
        <v>14700</v>
      </c>
      <c r="C6901" s="79">
        <v>1</v>
      </c>
      <c r="D6901" s="79">
        <v>0</v>
      </c>
    </row>
    <row r="6902" spans="1:4" x14ac:dyDescent="0.2">
      <c r="A6902" s="79" t="s">
        <v>13972</v>
      </c>
      <c r="B6902" s="79" t="s">
        <v>14701</v>
      </c>
      <c r="C6902" s="79">
        <v>40</v>
      </c>
      <c r="D6902" s="79">
        <v>0</v>
      </c>
    </row>
    <row r="6903" spans="1:4" x14ac:dyDescent="0.2">
      <c r="A6903" s="79" t="s">
        <v>13973</v>
      </c>
      <c r="B6903" s="79" t="s">
        <v>14702</v>
      </c>
      <c r="C6903" s="79">
        <v>1</v>
      </c>
      <c r="D6903" s="79">
        <v>0</v>
      </c>
    </row>
    <row r="6904" spans="1:4" x14ac:dyDescent="0.2">
      <c r="A6904" s="79" t="s">
        <v>13974</v>
      </c>
      <c r="B6904" s="79" t="s">
        <v>14703</v>
      </c>
      <c r="C6904" s="79">
        <v>243</v>
      </c>
      <c r="D6904" s="79">
        <v>0</v>
      </c>
    </row>
    <row r="6905" spans="1:4" x14ac:dyDescent="0.2">
      <c r="A6905" s="79" t="s">
        <v>13975</v>
      </c>
      <c r="B6905" s="79" t="s">
        <v>14704</v>
      </c>
      <c r="C6905" s="79">
        <v>280</v>
      </c>
      <c r="D6905" s="79">
        <v>0</v>
      </c>
    </row>
    <row r="6906" spans="1:4" x14ac:dyDescent="0.2">
      <c r="A6906" s="79" t="s">
        <v>13976</v>
      </c>
      <c r="B6906" s="79" t="s">
        <v>14705</v>
      </c>
      <c r="C6906" s="79">
        <v>385</v>
      </c>
      <c r="D6906" s="79">
        <v>0</v>
      </c>
    </row>
    <row r="6907" spans="1:4" x14ac:dyDescent="0.2">
      <c r="A6907" s="79" t="s">
        <v>13977</v>
      </c>
      <c r="B6907" s="79" t="s">
        <v>14706</v>
      </c>
      <c r="C6907" s="79">
        <v>62</v>
      </c>
      <c r="D6907" s="79">
        <v>0</v>
      </c>
    </row>
    <row r="6908" spans="1:4" x14ac:dyDescent="0.2">
      <c r="A6908" s="79" t="s">
        <v>13978</v>
      </c>
      <c r="B6908" s="79" t="s">
        <v>14707</v>
      </c>
      <c r="C6908" s="79">
        <v>0</v>
      </c>
      <c r="D6908" s="79">
        <v>0</v>
      </c>
    </row>
    <row r="6909" spans="1:4" x14ac:dyDescent="0.2">
      <c r="A6909" s="79" t="s">
        <v>13979</v>
      </c>
      <c r="B6909" s="79" t="s">
        <v>14708</v>
      </c>
      <c r="C6909" s="79">
        <v>47</v>
      </c>
      <c r="D6909" s="79">
        <v>0</v>
      </c>
    </row>
    <row r="6910" spans="1:4" x14ac:dyDescent="0.2">
      <c r="A6910" s="79" t="s">
        <v>14621</v>
      </c>
      <c r="B6910" s="79" t="s">
        <v>14709</v>
      </c>
      <c r="C6910" s="79">
        <v>959</v>
      </c>
      <c r="D6910" s="79">
        <v>0</v>
      </c>
    </row>
    <row r="6911" spans="1:4" x14ac:dyDescent="0.2">
      <c r="A6911" s="79" t="s">
        <v>14622</v>
      </c>
      <c r="B6911" s="79" t="s">
        <v>14710</v>
      </c>
      <c r="C6911" s="79">
        <v>473</v>
      </c>
      <c r="D6911" s="79">
        <v>0</v>
      </c>
    </row>
    <row r="6912" spans="1:4" x14ac:dyDescent="0.2">
      <c r="A6912" s="79" t="s">
        <v>14623</v>
      </c>
      <c r="B6912" s="79" t="s">
        <v>14711</v>
      </c>
      <c r="C6912" s="79">
        <v>3</v>
      </c>
      <c r="D6912" s="79">
        <v>0</v>
      </c>
    </row>
    <row r="6913" spans="1:4" x14ac:dyDescent="0.2">
      <c r="A6913" s="79" t="s">
        <v>14624</v>
      </c>
      <c r="B6913" s="79" t="s">
        <v>14712</v>
      </c>
      <c r="C6913" s="79">
        <v>512</v>
      </c>
      <c r="D6913" s="79">
        <v>0</v>
      </c>
    </row>
    <row r="6914" spans="1:4" x14ac:dyDescent="0.2">
      <c r="A6914" s="79" t="s">
        <v>14625</v>
      </c>
      <c r="B6914" s="79" t="s">
        <v>14713</v>
      </c>
      <c r="C6914" s="79">
        <v>534</v>
      </c>
      <c r="D6914" s="79">
        <v>0</v>
      </c>
    </row>
    <row r="6915" spans="1:4" x14ac:dyDescent="0.2">
      <c r="A6915" s="79" t="s">
        <v>14626</v>
      </c>
      <c r="B6915" s="79" t="s">
        <v>14714</v>
      </c>
      <c r="C6915" s="79">
        <v>28</v>
      </c>
      <c r="D6915" s="79">
        <v>0</v>
      </c>
    </row>
    <row r="6916" spans="1:4" x14ac:dyDescent="0.2">
      <c r="A6916" s="79" t="s">
        <v>14627</v>
      </c>
      <c r="B6916" s="79" t="s">
        <v>14715</v>
      </c>
      <c r="C6916" s="79">
        <v>2</v>
      </c>
      <c r="D6916" s="79">
        <v>0</v>
      </c>
    </row>
    <row r="6917" spans="1:4" x14ac:dyDescent="0.2">
      <c r="A6917" s="79" t="s">
        <v>14628</v>
      </c>
      <c r="B6917" s="79" t="s">
        <v>14716</v>
      </c>
      <c r="C6917" s="79">
        <v>18</v>
      </c>
      <c r="D6917" s="79">
        <v>0</v>
      </c>
    </row>
    <row r="6918" spans="1:4" x14ac:dyDescent="0.2">
      <c r="A6918" s="79" t="s">
        <v>14629</v>
      </c>
      <c r="B6918" s="79" t="s">
        <v>14717</v>
      </c>
      <c r="C6918" s="79">
        <v>4</v>
      </c>
      <c r="D6918" s="79">
        <v>0</v>
      </c>
    </row>
    <row r="6919" spans="1:4" x14ac:dyDescent="0.2">
      <c r="A6919" s="79" t="s">
        <v>14630</v>
      </c>
      <c r="B6919" s="79" t="s">
        <v>14718</v>
      </c>
      <c r="C6919" s="79">
        <v>0</v>
      </c>
      <c r="D6919" s="79">
        <v>0</v>
      </c>
    </row>
    <row r="6920" spans="1:4" x14ac:dyDescent="0.2">
      <c r="A6920" s="79" t="s">
        <v>14631</v>
      </c>
      <c r="B6920" s="79" t="s">
        <v>14719</v>
      </c>
      <c r="C6920" s="79">
        <v>279</v>
      </c>
      <c r="D6920" s="79">
        <v>0</v>
      </c>
    </row>
    <row r="6921" spans="1:4" x14ac:dyDescent="0.2">
      <c r="A6921" s="79" t="s">
        <v>14632</v>
      </c>
      <c r="B6921" s="79" t="s">
        <v>14720</v>
      </c>
      <c r="C6921" s="79">
        <v>115</v>
      </c>
      <c r="D6921" s="79">
        <v>0</v>
      </c>
    </row>
    <row r="6922" spans="1:4" x14ac:dyDescent="0.2">
      <c r="A6922" s="79" t="s">
        <v>14633</v>
      </c>
      <c r="B6922" s="79" t="s">
        <v>14721</v>
      </c>
      <c r="C6922" s="79">
        <v>54</v>
      </c>
      <c r="D6922" s="79">
        <v>0</v>
      </c>
    </row>
    <row r="6923" spans="1:4" x14ac:dyDescent="0.2">
      <c r="A6923" s="79" t="s">
        <v>14634</v>
      </c>
      <c r="B6923" s="79" t="s">
        <v>14722</v>
      </c>
      <c r="C6923" s="79">
        <v>0</v>
      </c>
      <c r="D6923" s="79">
        <v>0</v>
      </c>
    </row>
    <row r="6924" spans="1:4" x14ac:dyDescent="0.2">
      <c r="A6924" s="79" t="s">
        <v>14635</v>
      </c>
      <c r="B6924" s="79" t="s">
        <v>14723</v>
      </c>
      <c r="C6924" s="79">
        <v>7</v>
      </c>
      <c r="D6924" s="79">
        <v>0</v>
      </c>
    </row>
    <row r="6925" spans="1:4" x14ac:dyDescent="0.2">
      <c r="A6925" s="79" t="s">
        <v>14636</v>
      </c>
      <c r="B6925" s="79" t="s">
        <v>14724</v>
      </c>
      <c r="C6925" s="79">
        <v>498</v>
      </c>
      <c r="D6925" s="79">
        <v>0</v>
      </c>
    </row>
    <row r="6926" spans="1:4" x14ac:dyDescent="0.2">
      <c r="A6926" s="79" t="s">
        <v>14725</v>
      </c>
      <c r="B6926" s="79" t="s">
        <v>14726</v>
      </c>
      <c r="C6926" s="79">
        <v>484</v>
      </c>
      <c r="D6926" s="79">
        <v>0</v>
      </c>
    </row>
    <row r="6927" spans="1:4" x14ac:dyDescent="0.2">
      <c r="A6927" s="79" t="s">
        <v>14727</v>
      </c>
      <c r="B6927" s="79" t="s">
        <v>14728</v>
      </c>
      <c r="C6927" s="79">
        <v>571</v>
      </c>
      <c r="D6927" s="79">
        <v>0</v>
      </c>
    </row>
    <row r="6928" spans="1:4" x14ac:dyDescent="0.2">
      <c r="A6928" s="79" t="s">
        <v>14729</v>
      </c>
      <c r="B6928" s="79" t="s">
        <v>14730</v>
      </c>
      <c r="C6928" s="79">
        <v>1</v>
      </c>
      <c r="D6928" s="79">
        <v>0</v>
      </c>
    </row>
    <row r="6929" spans="1:4" x14ac:dyDescent="0.2">
      <c r="A6929" s="79" t="s">
        <v>14731</v>
      </c>
      <c r="B6929" s="79" t="s">
        <v>14732</v>
      </c>
      <c r="C6929" s="79">
        <v>235</v>
      </c>
      <c r="D6929" s="79">
        <v>0</v>
      </c>
    </row>
    <row r="6930" spans="1:4" x14ac:dyDescent="0.2">
      <c r="A6930" s="79" t="s">
        <v>14733</v>
      </c>
      <c r="B6930" s="79" t="s">
        <v>14734</v>
      </c>
      <c r="C6930" s="79">
        <v>4</v>
      </c>
      <c r="D6930" s="79">
        <v>0</v>
      </c>
    </row>
    <row r="6931" spans="1:4" x14ac:dyDescent="0.2">
      <c r="A6931" s="79" t="s">
        <v>14735</v>
      </c>
      <c r="B6931" s="79" t="s">
        <v>14736</v>
      </c>
      <c r="C6931" s="79">
        <v>493</v>
      </c>
      <c r="D6931" s="79">
        <v>0</v>
      </c>
    </row>
    <row r="6932" spans="1:4" x14ac:dyDescent="0.2">
      <c r="A6932" s="79" t="s">
        <v>14737</v>
      </c>
      <c r="B6932" s="79" t="s">
        <v>14738</v>
      </c>
      <c r="C6932" s="79">
        <v>18</v>
      </c>
      <c r="D6932" s="79">
        <v>0</v>
      </c>
    </row>
    <row r="6933" spans="1:4" x14ac:dyDescent="0.2">
      <c r="A6933" s="79" t="s">
        <v>14739</v>
      </c>
      <c r="B6933" s="79" t="s">
        <v>14740</v>
      </c>
      <c r="C6933" s="79">
        <v>4</v>
      </c>
      <c r="D6933" s="79">
        <v>0</v>
      </c>
    </row>
    <row r="6934" spans="1:4" x14ac:dyDescent="0.2">
      <c r="A6934" s="79" t="s">
        <v>14741</v>
      </c>
      <c r="B6934" s="79" t="s">
        <v>14742</v>
      </c>
      <c r="C6934" s="79">
        <v>30</v>
      </c>
      <c r="D6934" s="79">
        <v>0</v>
      </c>
    </row>
    <row r="6935" spans="1:4" x14ac:dyDescent="0.2">
      <c r="A6935" s="79" t="s">
        <v>14743</v>
      </c>
      <c r="B6935" s="79" t="s">
        <v>14744</v>
      </c>
      <c r="C6935" s="79">
        <v>6</v>
      </c>
      <c r="D6935" s="79">
        <v>0</v>
      </c>
    </row>
    <row r="6936" spans="1:4" x14ac:dyDescent="0.2">
      <c r="A6936" s="79" t="s">
        <v>14745</v>
      </c>
      <c r="B6936" s="79" t="s">
        <v>14746</v>
      </c>
      <c r="C6936" s="79">
        <v>105</v>
      </c>
      <c r="D6936" s="79">
        <v>0</v>
      </c>
    </row>
    <row r="6937" spans="1:4" x14ac:dyDescent="0.2">
      <c r="A6937" s="79" t="s">
        <v>14747</v>
      </c>
      <c r="B6937" s="79" t="s">
        <v>14748</v>
      </c>
      <c r="C6937" s="79">
        <v>132</v>
      </c>
      <c r="D6937" s="79">
        <v>0</v>
      </c>
    </row>
    <row r="6938" spans="1:4" x14ac:dyDescent="0.2">
      <c r="A6938" s="79" t="s">
        <v>14749</v>
      </c>
      <c r="B6938" s="79" t="s">
        <v>14750</v>
      </c>
      <c r="C6938" s="79">
        <v>53</v>
      </c>
      <c r="D6938" s="79">
        <v>0</v>
      </c>
    </row>
    <row r="6939" spans="1:4" x14ac:dyDescent="0.2">
      <c r="A6939" s="79" t="s">
        <v>14751</v>
      </c>
      <c r="B6939" s="79" t="s">
        <v>14752</v>
      </c>
      <c r="C6939" s="79">
        <v>2</v>
      </c>
      <c r="D6939" s="79">
        <v>0</v>
      </c>
    </row>
    <row r="6940" spans="1:4" x14ac:dyDescent="0.2">
      <c r="A6940" s="79" t="s">
        <v>14753</v>
      </c>
      <c r="B6940" s="79" t="s">
        <v>14754</v>
      </c>
      <c r="C6940" s="79">
        <v>23</v>
      </c>
      <c r="D6940" s="79">
        <v>0</v>
      </c>
    </row>
    <row r="6941" spans="1:4" x14ac:dyDescent="0.2">
      <c r="A6941" s="79" t="s">
        <v>14755</v>
      </c>
      <c r="B6941" s="79" t="s">
        <v>14756</v>
      </c>
      <c r="C6941" s="79">
        <v>569</v>
      </c>
      <c r="D6941" s="79">
        <v>0</v>
      </c>
    </row>
    <row r="6942" spans="1:4" x14ac:dyDescent="0.2">
      <c r="A6942" s="79" t="s">
        <v>14757</v>
      </c>
      <c r="B6942" s="79" t="s">
        <v>14758</v>
      </c>
      <c r="C6942" s="79">
        <v>81</v>
      </c>
      <c r="D6942" s="79">
        <v>0</v>
      </c>
    </row>
    <row r="6943" spans="1:4" x14ac:dyDescent="0.2">
      <c r="A6943" s="79" t="s">
        <v>14759</v>
      </c>
      <c r="B6943" s="79" t="s">
        <v>14760</v>
      </c>
      <c r="C6943" s="79">
        <v>177</v>
      </c>
      <c r="D6943" s="79">
        <v>0</v>
      </c>
    </row>
    <row r="6944" spans="1:4" x14ac:dyDescent="0.2">
      <c r="A6944" s="79" t="s">
        <v>14761</v>
      </c>
      <c r="B6944" s="79" t="s">
        <v>14762</v>
      </c>
      <c r="C6944" s="79">
        <v>3</v>
      </c>
      <c r="D6944" s="79">
        <v>0</v>
      </c>
    </row>
    <row r="6945" spans="1:4" x14ac:dyDescent="0.2">
      <c r="A6945" s="79" t="s">
        <v>14763</v>
      </c>
      <c r="B6945" s="79" t="s">
        <v>14764</v>
      </c>
      <c r="C6945" s="79">
        <v>322</v>
      </c>
      <c r="D6945" s="79">
        <v>0</v>
      </c>
    </row>
    <row r="6946" spans="1:4" x14ac:dyDescent="0.2">
      <c r="A6946" s="79" t="s">
        <v>14765</v>
      </c>
      <c r="B6946" s="79" t="s">
        <v>14766</v>
      </c>
      <c r="C6946" s="79">
        <v>0</v>
      </c>
      <c r="D6946" s="79">
        <v>0</v>
      </c>
    </row>
    <row r="6947" spans="1:4" x14ac:dyDescent="0.2">
      <c r="A6947" s="79" t="s">
        <v>14767</v>
      </c>
      <c r="B6947" s="79" t="s">
        <v>14768</v>
      </c>
      <c r="C6947" s="79">
        <v>0</v>
      </c>
      <c r="D6947" s="79">
        <v>0</v>
      </c>
    </row>
    <row r="6948" spans="1:4" x14ac:dyDescent="0.2">
      <c r="A6948" s="79" t="s">
        <v>14769</v>
      </c>
      <c r="B6948" s="79" t="s">
        <v>14770</v>
      </c>
      <c r="C6948" s="79">
        <v>3</v>
      </c>
      <c r="D6948" s="79">
        <v>0</v>
      </c>
    </row>
    <row r="6949" spans="1:4" x14ac:dyDescent="0.2">
      <c r="A6949" s="79" t="s">
        <v>14771</v>
      </c>
      <c r="B6949" s="79" t="s">
        <v>14772</v>
      </c>
      <c r="C6949" s="79">
        <v>0</v>
      </c>
      <c r="D6949" s="79">
        <v>0</v>
      </c>
    </row>
    <row r="6950" spans="1:4" x14ac:dyDescent="0.2">
      <c r="A6950" s="79" t="s">
        <v>14773</v>
      </c>
      <c r="B6950" s="79" t="s">
        <v>14774</v>
      </c>
      <c r="C6950" s="79">
        <v>5</v>
      </c>
      <c r="D6950" s="79">
        <v>0</v>
      </c>
    </row>
    <row r="6951" spans="1:4" x14ac:dyDescent="0.2">
      <c r="A6951" s="79" t="s">
        <v>14775</v>
      </c>
      <c r="B6951" s="79" t="s">
        <v>14776</v>
      </c>
      <c r="C6951" s="79">
        <v>152</v>
      </c>
      <c r="D6951" s="79">
        <v>0</v>
      </c>
    </row>
    <row r="6952" spans="1:4" x14ac:dyDescent="0.2">
      <c r="A6952" s="79" t="s">
        <v>14777</v>
      </c>
      <c r="B6952" s="79" t="s">
        <v>14778</v>
      </c>
      <c r="C6952" s="79">
        <v>111</v>
      </c>
      <c r="D6952" s="79">
        <v>0</v>
      </c>
    </row>
    <row r="6953" spans="1:4" x14ac:dyDescent="0.2">
      <c r="A6953" s="79" t="s">
        <v>14779</v>
      </c>
      <c r="B6953" s="79" t="s">
        <v>14780</v>
      </c>
      <c r="C6953" s="79">
        <v>55</v>
      </c>
      <c r="D6953" s="79">
        <v>0</v>
      </c>
    </row>
    <row r="6954" spans="1:4" x14ac:dyDescent="0.2">
      <c r="A6954" s="79" t="s">
        <v>14781</v>
      </c>
      <c r="B6954" s="79" t="s">
        <v>14782</v>
      </c>
      <c r="C6954" s="79">
        <v>0</v>
      </c>
      <c r="D6954" s="79">
        <v>0</v>
      </c>
    </row>
    <row r="6955" spans="1:4" x14ac:dyDescent="0.2">
      <c r="A6955" s="79" t="s">
        <v>14783</v>
      </c>
      <c r="B6955" s="79" t="s">
        <v>14784</v>
      </c>
      <c r="C6955" s="79">
        <v>0</v>
      </c>
      <c r="D6955" s="79">
        <v>0</v>
      </c>
    </row>
    <row r="6956" spans="1:4" x14ac:dyDescent="0.2">
      <c r="A6956" s="79" t="s">
        <v>14785</v>
      </c>
      <c r="B6956" s="79" t="s">
        <v>14786</v>
      </c>
      <c r="C6956" s="79">
        <v>19</v>
      </c>
      <c r="D6956" s="79">
        <v>0</v>
      </c>
    </row>
    <row r="6957" spans="1:4" x14ac:dyDescent="0.2">
      <c r="A6957" s="79" t="s">
        <v>14837</v>
      </c>
      <c r="B6957" s="79" t="s">
        <v>14838</v>
      </c>
      <c r="C6957" s="79">
        <v>0</v>
      </c>
      <c r="D6957" s="79">
        <v>0</v>
      </c>
    </row>
    <row r="6958" spans="1:4" x14ac:dyDescent="0.2">
      <c r="A6958" s="79" t="s">
        <v>14839</v>
      </c>
      <c r="B6958" s="79" t="s">
        <v>14840</v>
      </c>
      <c r="C6958" s="79">
        <v>0</v>
      </c>
      <c r="D6958" s="79">
        <v>0</v>
      </c>
    </row>
    <row r="6959" spans="1:4" x14ac:dyDescent="0.2">
      <c r="A6959" s="79" t="s">
        <v>14841</v>
      </c>
      <c r="B6959" s="79" t="s">
        <v>14842</v>
      </c>
      <c r="C6959" s="79">
        <v>136</v>
      </c>
      <c r="D6959" s="79">
        <v>0</v>
      </c>
    </row>
    <row r="6960" spans="1:4" x14ac:dyDescent="0.2">
      <c r="A6960" s="79" t="s">
        <v>14843</v>
      </c>
      <c r="B6960" s="79" t="s">
        <v>14844</v>
      </c>
      <c r="C6960" s="79">
        <v>176</v>
      </c>
      <c r="D6960" s="79">
        <v>0</v>
      </c>
    </row>
    <row r="6961" spans="1:4" x14ac:dyDescent="0.2">
      <c r="A6961" s="79" t="s">
        <v>14845</v>
      </c>
      <c r="B6961" s="79" t="s">
        <v>14846</v>
      </c>
      <c r="C6961" s="79">
        <v>1</v>
      </c>
      <c r="D6961" s="79">
        <v>0</v>
      </c>
    </row>
    <row r="6962" spans="1:4" x14ac:dyDescent="0.2">
      <c r="A6962" s="79" t="s">
        <v>14847</v>
      </c>
      <c r="B6962" s="79" t="s">
        <v>14848</v>
      </c>
      <c r="C6962" s="79">
        <v>2</v>
      </c>
      <c r="D6962" s="79">
        <v>0</v>
      </c>
    </row>
    <row r="6963" spans="1:4" x14ac:dyDescent="0.2">
      <c r="A6963" s="79" t="s">
        <v>14849</v>
      </c>
      <c r="B6963" s="79" t="s">
        <v>14850</v>
      </c>
      <c r="C6963" s="79">
        <v>15</v>
      </c>
      <c r="D6963" s="79">
        <v>0</v>
      </c>
    </row>
    <row r="6964" spans="1:4" x14ac:dyDescent="0.2">
      <c r="A6964" s="79" t="s">
        <v>14851</v>
      </c>
      <c r="B6964" s="79" t="s">
        <v>14852</v>
      </c>
      <c r="C6964" s="79">
        <v>2</v>
      </c>
      <c r="D6964" s="79">
        <v>0</v>
      </c>
    </row>
    <row r="6965" spans="1:4" x14ac:dyDescent="0.2">
      <c r="A6965" s="79" t="s">
        <v>14853</v>
      </c>
      <c r="B6965" s="79" t="s">
        <v>14854</v>
      </c>
      <c r="C6965" s="79">
        <v>96</v>
      </c>
      <c r="D6965" s="79">
        <v>0</v>
      </c>
    </row>
    <row r="6966" spans="1:4" x14ac:dyDescent="0.2">
      <c r="A6966" s="79" t="s">
        <v>14855</v>
      </c>
      <c r="B6966" s="79" t="s">
        <v>14856</v>
      </c>
      <c r="C6966" s="79">
        <v>93</v>
      </c>
      <c r="D6966" s="79">
        <v>0</v>
      </c>
    </row>
    <row r="6967" spans="1:4" x14ac:dyDescent="0.2">
      <c r="A6967" s="79" t="s">
        <v>14857</v>
      </c>
      <c r="B6967" s="79" t="s">
        <v>14858</v>
      </c>
      <c r="C6967" s="79">
        <v>200</v>
      </c>
      <c r="D6967" s="79">
        <v>0</v>
      </c>
    </row>
    <row r="6968" spans="1:4" x14ac:dyDescent="0.2">
      <c r="A6968" s="79" t="s">
        <v>14859</v>
      </c>
      <c r="B6968" s="79" t="s">
        <v>14860</v>
      </c>
      <c r="C6968" s="79">
        <v>0</v>
      </c>
      <c r="D6968" s="79">
        <v>0</v>
      </c>
    </row>
    <row r="6969" spans="1:4" x14ac:dyDescent="0.2">
      <c r="A6969" s="79" t="s">
        <v>14861</v>
      </c>
      <c r="B6969" s="79" t="s">
        <v>14862</v>
      </c>
      <c r="C6969" s="79">
        <v>0</v>
      </c>
      <c r="D6969" s="79">
        <v>0</v>
      </c>
    </row>
    <row r="6970" spans="1:4" x14ac:dyDescent="0.2">
      <c r="A6970" s="79" t="s">
        <v>14863</v>
      </c>
      <c r="B6970" s="79" t="s">
        <v>14864</v>
      </c>
      <c r="C6970" s="79">
        <v>198</v>
      </c>
      <c r="D6970" s="79">
        <v>0</v>
      </c>
    </row>
    <row r="6971" spans="1:4" x14ac:dyDescent="0.2">
      <c r="A6971" s="79" t="s">
        <v>89</v>
      </c>
      <c r="B6971" s="79" t="s">
        <v>5278</v>
      </c>
      <c r="C6971" s="79">
        <v>0</v>
      </c>
      <c r="D6971" s="79">
        <v>5</v>
      </c>
    </row>
    <row r="6972" spans="1:4" x14ac:dyDescent="0.2">
      <c r="A6972" s="79" t="s">
        <v>13980</v>
      </c>
      <c r="B6972" s="79" t="s">
        <v>13981</v>
      </c>
      <c r="C6972" s="79">
        <v>39</v>
      </c>
      <c r="D6972" s="79">
        <v>0</v>
      </c>
    </row>
    <row r="6973" spans="1:4" x14ac:dyDescent="0.2">
      <c r="A6973" s="79" t="s">
        <v>3094</v>
      </c>
      <c r="B6973" s="79" t="s">
        <v>5279</v>
      </c>
      <c r="C6973" s="79">
        <v>160</v>
      </c>
      <c r="D6973" s="79">
        <v>30</v>
      </c>
    </row>
    <row r="6974" spans="1:4" x14ac:dyDescent="0.2">
      <c r="A6974" s="79" t="s">
        <v>3095</v>
      </c>
      <c r="B6974" s="79" t="s">
        <v>5280</v>
      </c>
      <c r="C6974" s="79">
        <v>128</v>
      </c>
      <c r="D6974" s="79">
        <v>30</v>
      </c>
    </row>
    <row r="6975" spans="1:4" x14ac:dyDescent="0.2">
      <c r="A6975" s="79" t="s">
        <v>3096</v>
      </c>
      <c r="B6975" s="79" t="s">
        <v>5281</v>
      </c>
      <c r="C6975" s="79">
        <v>129</v>
      </c>
      <c r="D6975" s="79">
        <v>30</v>
      </c>
    </row>
    <row r="6976" spans="1:4" x14ac:dyDescent="0.2">
      <c r="A6976" s="79" t="s">
        <v>3097</v>
      </c>
      <c r="B6976" s="79" t="s">
        <v>5282</v>
      </c>
      <c r="C6976" s="79">
        <v>154</v>
      </c>
      <c r="D6976" s="79">
        <v>30</v>
      </c>
    </row>
    <row r="6977" spans="1:4" x14ac:dyDescent="0.2">
      <c r="A6977" s="79" t="s">
        <v>3098</v>
      </c>
      <c r="B6977" s="79" t="s">
        <v>5283</v>
      </c>
      <c r="C6977" s="79">
        <v>243</v>
      </c>
      <c r="D6977" s="79">
        <v>30</v>
      </c>
    </row>
    <row r="6978" spans="1:4" x14ac:dyDescent="0.2">
      <c r="A6978" s="79" t="s">
        <v>3099</v>
      </c>
      <c r="B6978" s="79" t="s">
        <v>5284</v>
      </c>
      <c r="C6978" s="79">
        <v>118</v>
      </c>
      <c r="D6978" s="79">
        <v>30</v>
      </c>
    </row>
    <row r="6979" spans="1:4" x14ac:dyDescent="0.2">
      <c r="A6979" s="79" t="s">
        <v>3100</v>
      </c>
      <c r="B6979" s="79" t="s">
        <v>5285</v>
      </c>
      <c r="C6979" s="79">
        <v>135</v>
      </c>
      <c r="D6979" s="79">
        <v>30</v>
      </c>
    </row>
    <row r="6980" spans="1:4" x14ac:dyDescent="0.2">
      <c r="A6980" s="79" t="s">
        <v>3101</v>
      </c>
      <c r="B6980" s="79" t="s">
        <v>5286</v>
      </c>
      <c r="C6980" s="79">
        <v>121</v>
      </c>
      <c r="D6980" s="79">
        <v>30</v>
      </c>
    </row>
    <row r="6981" spans="1:4" x14ac:dyDescent="0.2">
      <c r="A6981" s="79" t="s">
        <v>3102</v>
      </c>
      <c r="B6981" s="79" t="s">
        <v>5287</v>
      </c>
      <c r="C6981" s="79">
        <v>53</v>
      </c>
      <c r="D6981" s="79">
        <v>30</v>
      </c>
    </row>
    <row r="6982" spans="1:4" x14ac:dyDescent="0.2">
      <c r="A6982" s="79" t="s">
        <v>3103</v>
      </c>
      <c r="B6982" s="79" t="s">
        <v>5288</v>
      </c>
      <c r="C6982" s="79">
        <v>93</v>
      </c>
      <c r="D6982" s="79">
        <v>30</v>
      </c>
    </row>
    <row r="6983" spans="1:4" x14ac:dyDescent="0.2">
      <c r="A6983" s="79" t="s">
        <v>3104</v>
      </c>
      <c r="B6983" s="79" t="s">
        <v>5289</v>
      </c>
      <c r="C6983" s="79">
        <v>23</v>
      </c>
      <c r="D6983" s="79">
        <v>30</v>
      </c>
    </row>
    <row r="6984" spans="1:4" x14ac:dyDescent="0.2">
      <c r="A6984" s="79" t="s">
        <v>3105</v>
      </c>
      <c r="B6984" s="79" t="s">
        <v>5290</v>
      </c>
      <c r="C6984" s="79">
        <v>75</v>
      </c>
      <c r="D6984" s="79">
        <v>30</v>
      </c>
    </row>
    <row r="6985" spans="1:4" x14ac:dyDescent="0.2">
      <c r="A6985" s="79" t="s">
        <v>3106</v>
      </c>
      <c r="B6985" s="79" t="s">
        <v>5291</v>
      </c>
      <c r="C6985" s="79">
        <v>84</v>
      </c>
      <c r="D6985" s="79">
        <v>30</v>
      </c>
    </row>
    <row r="6986" spans="1:4" x14ac:dyDescent="0.2">
      <c r="A6986" s="79" t="s">
        <v>3107</v>
      </c>
      <c r="B6986" s="79" t="s">
        <v>5292</v>
      </c>
      <c r="C6986" s="79">
        <v>110</v>
      </c>
      <c r="D6986" s="79">
        <v>30</v>
      </c>
    </row>
    <row r="6987" spans="1:4" x14ac:dyDescent="0.2">
      <c r="A6987" s="79" t="s">
        <v>3108</v>
      </c>
      <c r="B6987" s="79" t="s">
        <v>5293</v>
      </c>
      <c r="C6987" s="79">
        <v>0</v>
      </c>
      <c r="D6987" s="79">
        <v>30</v>
      </c>
    </row>
    <row r="6988" spans="1:4" x14ac:dyDescent="0.2">
      <c r="A6988" s="79" t="s">
        <v>5294</v>
      </c>
      <c r="B6988" s="79" t="s">
        <v>5295</v>
      </c>
      <c r="C6988" s="79">
        <v>11</v>
      </c>
      <c r="D6988" s="79">
        <v>2</v>
      </c>
    </row>
    <row r="6989" spans="1:4" x14ac:dyDescent="0.2">
      <c r="A6989" s="79" t="s">
        <v>3109</v>
      </c>
      <c r="B6989" s="79" t="s">
        <v>5296</v>
      </c>
      <c r="C6989" s="79">
        <v>21</v>
      </c>
      <c r="D6989" s="79">
        <v>0</v>
      </c>
    </row>
    <row r="6990" spans="1:4" x14ac:dyDescent="0.2">
      <c r="A6990" s="79" t="s">
        <v>3110</v>
      </c>
      <c r="B6990" s="79" t="s">
        <v>5297</v>
      </c>
      <c r="C6990" s="79">
        <v>7</v>
      </c>
      <c r="D6990" s="79">
        <v>1</v>
      </c>
    </row>
    <row r="6991" spans="1:4" x14ac:dyDescent="0.2">
      <c r="A6991" s="79" t="s">
        <v>3111</v>
      </c>
      <c r="B6991" s="79" t="s">
        <v>5298</v>
      </c>
      <c r="C6991" s="79">
        <v>10</v>
      </c>
      <c r="D6991" s="79">
        <v>5</v>
      </c>
    </row>
    <row r="6992" spans="1:4" x14ac:dyDescent="0.2">
      <c r="A6992" s="79" t="s">
        <v>3112</v>
      </c>
      <c r="B6992" s="79" t="s">
        <v>5299</v>
      </c>
      <c r="C6992" s="79">
        <v>7</v>
      </c>
      <c r="D6992" s="79">
        <v>1</v>
      </c>
    </row>
    <row r="6993" spans="1:4" x14ac:dyDescent="0.2">
      <c r="A6993" s="79" t="s">
        <v>3113</v>
      </c>
      <c r="B6993" s="79" t="s">
        <v>5300</v>
      </c>
      <c r="C6993" s="79">
        <v>15</v>
      </c>
      <c r="D6993" s="79">
        <v>5</v>
      </c>
    </row>
    <row r="6994" spans="1:4" x14ac:dyDescent="0.2">
      <c r="A6994" s="79" t="s">
        <v>3114</v>
      </c>
      <c r="B6994" s="79" t="s">
        <v>5301</v>
      </c>
      <c r="C6994" s="79">
        <v>111</v>
      </c>
      <c r="D6994" s="79">
        <v>50</v>
      </c>
    </row>
    <row r="6995" spans="1:4" x14ac:dyDescent="0.2">
      <c r="A6995" s="79" t="s">
        <v>3115</v>
      </c>
      <c r="B6995" s="79" t="s">
        <v>5302</v>
      </c>
      <c r="C6995" s="79">
        <v>0</v>
      </c>
      <c r="D6995" s="79">
        <v>10</v>
      </c>
    </row>
    <row r="6996" spans="1:4" x14ac:dyDescent="0.2">
      <c r="A6996" s="79" t="s">
        <v>3116</v>
      </c>
      <c r="B6996" s="79" t="s">
        <v>5303</v>
      </c>
      <c r="C6996" s="79">
        <v>27</v>
      </c>
      <c r="D6996" s="79">
        <v>5</v>
      </c>
    </row>
    <row r="6997" spans="1:4" x14ac:dyDescent="0.2">
      <c r="A6997" s="79" t="s">
        <v>3117</v>
      </c>
      <c r="B6997" s="79" t="s">
        <v>5304</v>
      </c>
      <c r="C6997" s="79">
        <v>149</v>
      </c>
      <c r="D6997" s="79">
        <v>50</v>
      </c>
    </row>
    <row r="6998" spans="1:4" x14ac:dyDescent="0.2">
      <c r="A6998" s="79" t="s">
        <v>3118</v>
      </c>
      <c r="B6998" s="79" t="s">
        <v>5305</v>
      </c>
      <c r="C6998" s="79">
        <v>0</v>
      </c>
      <c r="D6998" s="79">
        <v>10</v>
      </c>
    </row>
    <row r="6999" spans="1:4" x14ac:dyDescent="0.2">
      <c r="A6999" s="79" t="s">
        <v>3119</v>
      </c>
      <c r="B6999" s="79" t="s">
        <v>5306</v>
      </c>
      <c r="C6999" s="79">
        <v>219</v>
      </c>
      <c r="D6999" s="79">
        <v>50</v>
      </c>
    </row>
    <row r="7000" spans="1:4" x14ac:dyDescent="0.2">
      <c r="A7000" s="79" t="s">
        <v>3120</v>
      </c>
      <c r="B7000" s="79" t="s">
        <v>5307</v>
      </c>
      <c r="C7000" s="79">
        <v>170</v>
      </c>
      <c r="D7000" s="79">
        <v>65</v>
      </c>
    </row>
    <row r="7001" spans="1:4" x14ac:dyDescent="0.2">
      <c r="A7001" s="79" t="s">
        <v>3121</v>
      </c>
      <c r="B7001" s="79" t="s">
        <v>5308</v>
      </c>
      <c r="C7001" s="79">
        <v>130</v>
      </c>
      <c r="D7001" s="79">
        <v>70</v>
      </c>
    </row>
    <row r="7002" spans="1:4" x14ac:dyDescent="0.2">
      <c r="A7002" s="79" t="s">
        <v>3122</v>
      </c>
      <c r="B7002" s="79" t="s">
        <v>5309</v>
      </c>
      <c r="C7002" s="79">
        <v>243</v>
      </c>
      <c r="D7002" s="79">
        <v>70</v>
      </c>
    </row>
    <row r="7003" spans="1:4" x14ac:dyDescent="0.2">
      <c r="A7003" s="79" t="s">
        <v>3123</v>
      </c>
      <c r="B7003" s="79" t="s">
        <v>5310</v>
      </c>
      <c r="C7003" s="79">
        <v>110</v>
      </c>
      <c r="D7003" s="79">
        <v>70</v>
      </c>
    </row>
    <row r="7004" spans="1:4" x14ac:dyDescent="0.2">
      <c r="A7004" s="79" t="s">
        <v>3124</v>
      </c>
      <c r="B7004" s="79" t="s">
        <v>5311</v>
      </c>
      <c r="C7004" s="79">
        <v>139</v>
      </c>
      <c r="D7004" s="79">
        <v>60</v>
      </c>
    </row>
    <row r="7005" spans="1:4" x14ac:dyDescent="0.2">
      <c r="A7005" s="79" t="s">
        <v>3125</v>
      </c>
      <c r="B7005" s="79" t="s">
        <v>5312</v>
      </c>
      <c r="C7005" s="79">
        <v>222</v>
      </c>
      <c r="D7005" s="79">
        <v>40</v>
      </c>
    </row>
    <row r="7006" spans="1:4" x14ac:dyDescent="0.2">
      <c r="A7006" s="79" t="s">
        <v>3126</v>
      </c>
      <c r="B7006" s="79" t="s">
        <v>5313</v>
      </c>
      <c r="C7006" s="79">
        <v>90</v>
      </c>
      <c r="D7006" s="79">
        <v>40</v>
      </c>
    </row>
    <row r="7007" spans="1:4" x14ac:dyDescent="0.2">
      <c r="A7007" s="79" t="s">
        <v>3127</v>
      </c>
      <c r="B7007" s="79" t="s">
        <v>5314</v>
      </c>
      <c r="C7007" s="79">
        <v>57</v>
      </c>
      <c r="D7007" s="79">
        <v>40</v>
      </c>
    </row>
    <row r="7008" spans="1:4" x14ac:dyDescent="0.2">
      <c r="A7008" s="79" t="s">
        <v>3128</v>
      </c>
      <c r="B7008" s="79" t="s">
        <v>5315</v>
      </c>
      <c r="C7008" s="79">
        <v>112</v>
      </c>
      <c r="D7008" s="79">
        <v>35</v>
      </c>
    </row>
    <row r="7009" spans="1:4" x14ac:dyDescent="0.2">
      <c r="A7009" s="79" t="s">
        <v>3129</v>
      </c>
      <c r="B7009" s="79" t="s">
        <v>5316</v>
      </c>
      <c r="C7009" s="79">
        <v>35</v>
      </c>
      <c r="D7009" s="79">
        <v>35</v>
      </c>
    </row>
    <row r="7010" spans="1:4" x14ac:dyDescent="0.2">
      <c r="A7010" s="79" t="s">
        <v>3130</v>
      </c>
      <c r="B7010" s="79" t="s">
        <v>5317</v>
      </c>
      <c r="C7010" s="79">
        <v>165</v>
      </c>
      <c r="D7010" s="79">
        <v>30</v>
      </c>
    </row>
    <row r="7011" spans="1:4" x14ac:dyDescent="0.2">
      <c r="A7011" s="79" t="s">
        <v>3131</v>
      </c>
      <c r="B7011" s="79" t="s">
        <v>5318</v>
      </c>
      <c r="C7011" s="79">
        <v>23</v>
      </c>
      <c r="D7011" s="79">
        <v>35</v>
      </c>
    </row>
    <row r="7012" spans="1:4" x14ac:dyDescent="0.2">
      <c r="A7012" s="79" t="s">
        <v>586</v>
      </c>
      <c r="B7012" s="79" t="s">
        <v>5319</v>
      </c>
      <c r="C7012" s="79">
        <v>60</v>
      </c>
      <c r="D7012" s="79">
        <v>10</v>
      </c>
    </row>
    <row r="7013" spans="1:4" x14ac:dyDescent="0.2">
      <c r="A7013" s="79" t="s">
        <v>587</v>
      </c>
      <c r="B7013" s="79" t="s">
        <v>5320</v>
      </c>
      <c r="C7013" s="79">
        <v>600</v>
      </c>
      <c r="D7013" s="79">
        <v>15</v>
      </c>
    </row>
    <row r="7014" spans="1:4" x14ac:dyDescent="0.2">
      <c r="A7014" s="79" t="s">
        <v>588</v>
      </c>
      <c r="B7014" s="79" t="s">
        <v>5321</v>
      </c>
      <c r="C7014" s="79">
        <v>0</v>
      </c>
      <c r="D7014" s="79">
        <v>5</v>
      </c>
    </row>
    <row r="7015" spans="1:4" x14ac:dyDescent="0.2">
      <c r="A7015" s="79" t="s">
        <v>590</v>
      </c>
      <c r="B7015" s="79" t="s">
        <v>5322</v>
      </c>
      <c r="C7015" s="79">
        <v>60</v>
      </c>
      <c r="D7015" s="79">
        <v>15</v>
      </c>
    </row>
    <row r="7016" spans="1:4" x14ac:dyDescent="0.2">
      <c r="A7016" s="79" t="s">
        <v>591</v>
      </c>
      <c r="B7016" s="79" t="s">
        <v>5323</v>
      </c>
      <c r="C7016" s="79">
        <v>400</v>
      </c>
      <c r="D7016" s="79">
        <v>15</v>
      </c>
    </row>
    <row r="7017" spans="1:4" x14ac:dyDescent="0.2">
      <c r="A7017" s="79" t="s">
        <v>594</v>
      </c>
      <c r="B7017" s="79" t="s">
        <v>5324</v>
      </c>
      <c r="C7017" s="79">
        <v>45</v>
      </c>
      <c r="D7017" s="79">
        <v>15</v>
      </c>
    </row>
    <row r="7018" spans="1:4" x14ac:dyDescent="0.2">
      <c r="A7018" s="79" t="s">
        <v>595</v>
      </c>
      <c r="B7018" s="79" t="s">
        <v>5325</v>
      </c>
      <c r="C7018" s="79">
        <v>350</v>
      </c>
      <c r="D7018" s="79">
        <v>15</v>
      </c>
    </row>
    <row r="7019" spans="1:4" x14ac:dyDescent="0.2">
      <c r="A7019" s="79" t="s">
        <v>598</v>
      </c>
      <c r="B7019" s="79" t="s">
        <v>5326</v>
      </c>
      <c r="C7019" s="79">
        <v>29</v>
      </c>
      <c r="D7019" s="79">
        <v>20</v>
      </c>
    </row>
    <row r="7020" spans="1:4" x14ac:dyDescent="0.2">
      <c r="A7020" s="79" t="s">
        <v>599</v>
      </c>
      <c r="B7020" s="79" t="s">
        <v>5327</v>
      </c>
      <c r="C7020" s="79">
        <v>400</v>
      </c>
      <c r="D7020" s="79">
        <v>20</v>
      </c>
    </row>
    <row r="7021" spans="1:4" x14ac:dyDescent="0.2">
      <c r="A7021" s="79" t="s">
        <v>602</v>
      </c>
      <c r="B7021" s="79" t="s">
        <v>5328</v>
      </c>
      <c r="C7021" s="79">
        <v>60</v>
      </c>
      <c r="D7021" s="79">
        <v>15</v>
      </c>
    </row>
    <row r="7022" spans="1:4" x14ac:dyDescent="0.2">
      <c r="A7022" s="79" t="s">
        <v>603</v>
      </c>
      <c r="B7022" s="79" t="s">
        <v>5329</v>
      </c>
      <c r="C7022" s="79">
        <v>300</v>
      </c>
      <c r="D7022" s="79">
        <v>15</v>
      </c>
    </row>
    <row r="7023" spans="1:4" x14ac:dyDescent="0.2">
      <c r="A7023" s="79" t="s">
        <v>606</v>
      </c>
      <c r="B7023" s="79" t="s">
        <v>5330</v>
      </c>
      <c r="C7023" s="79">
        <v>60</v>
      </c>
      <c r="D7023" s="79">
        <v>15</v>
      </c>
    </row>
    <row r="7024" spans="1:4" x14ac:dyDescent="0.2">
      <c r="A7024" s="79" t="s">
        <v>607</v>
      </c>
      <c r="B7024" s="79" t="s">
        <v>5331</v>
      </c>
      <c r="C7024" s="79">
        <v>100</v>
      </c>
      <c r="D7024" s="79">
        <v>15</v>
      </c>
    </row>
    <row r="7025" spans="1:4" x14ac:dyDescent="0.2">
      <c r="A7025" s="79" t="s">
        <v>610</v>
      </c>
      <c r="B7025" s="79" t="s">
        <v>5332</v>
      </c>
      <c r="C7025" s="79">
        <v>60</v>
      </c>
      <c r="D7025" s="79">
        <v>15</v>
      </c>
    </row>
    <row r="7026" spans="1:4" x14ac:dyDescent="0.2">
      <c r="A7026" s="79" t="s">
        <v>611</v>
      </c>
      <c r="B7026" s="79" t="s">
        <v>9360</v>
      </c>
      <c r="C7026" s="79">
        <v>350</v>
      </c>
      <c r="D7026" s="79">
        <v>15</v>
      </c>
    </row>
    <row r="7027" spans="1:4" x14ac:dyDescent="0.2">
      <c r="A7027" s="79" t="s">
        <v>614</v>
      </c>
      <c r="B7027" s="79" t="s">
        <v>5333</v>
      </c>
      <c r="C7027" s="79">
        <v>60</v>
      </c>
      <c r="D7027" s="79">
        <v>15</v>
      </c>
    </row>
    <row r="7028" spans="1:4" x14ac:dyDescent="0.2">
      <c r="A7028" s="79" t="s">
        <v>615</v>
      </c>
      <c r="B7028" s="79" t="s">
        <v>5334</v>
      </c>
      <c r="C7028" s="79">
        <v>446</v>
      </c>
      <c r="D7028" s="79">
        <v>15</v>
      </c>
    </row>
    <row r="7029" spans="1:4" x14ac:dyDescent="0.2">
      <c r="A7029" s="79" t="s">
        <v>617</v>
      </c>
      <c r="B7029" s="79" t="s">
        <v>5335</v>
      </c>
      <c r="C7029" s="79">
        <v>45</v>
      </c>
      <c r="D7029" s="79">
        <v>10</v>
      </c>
    </row>
    <row r="7030" spans="1:4" x14ac:dyDescent="0.2">
      <c r="A7030" s="79" t="s">
        <v>618</v>
      </c>
      <c r="B7030" s="79" t="s">
        <v>9364</v>
      </c>
      <c r="C7030" s="79">
        <v>246</v>
      </c>
      <c r="D7030" s="79">
        <v>10</v>
      </c>
    </row>
    <row r="7031" spans="1:4" x14ac:dyDescent="0.2">
      <c r="A7031" s="79" t="s">
        <v>620</v>
      </c>
      <c r="B7031" s="79" t="s">
        <v>5336</v>
      </c>
      <c r="C7031" s="79">
        <v>45</v>
      </c>
      <c r="D7031" s="79">
        <v>10</v>
      </c>
    </row>
    <row r="7032" spans="1:4" x14ac:dyDescent="0.2">
      <c r="A7032" s="79" t="s">
        <v>621</v>
      </c>
      <c r="B7032" s="79" t="s">
        <v>5337</v>
      </c>
      <c r="C7032" s="79">
        <v>299</v>
      </c>
      <c r="D7032" s="79">
        <v>10</v>
      </c>
    </row>
    <row r="7033" spans="1:4" x14ac:dyDescent="0.2">
      <c r="A7033" s="79" t="s">
        <v>624</v>
      </c>
      <c r="B7033" s="79" t="s">
        <v>5338</v>
      </c>
      <c r="C7033" s="79">
        <v>60</v>
      </c>
      <c r="D7033" s="79">
        <v>10</v>
      </c>
    </row>
    <row r="7034" spans="1:4" x14ac:dyDescent="0.2">
      <c r="A7034" s="79" t="s">
        <v>625</v>
      </c>
      <c r="B7034" s="79" t="s">
        <v>9367</v>
      </c>
      <c r="C7034" s="79">
        <v>150</v>
      </c>
      <c r="D7034" s="79">
        <v>8</v>
      </c>
    </row>
    <row r="7035" spans="1:4" x14ac:dyDescent="0.2">
      <c r="A7035" s="79" t="s">
        <v>627</v>
      </c>
      <c r="B7035" s="79" t="s">
        <v>5339</v>
      </c>
      <c r="C7035" s="79">
        <v>45</v>
      </c>
      <c r="D7035" s="79">
        <v>10</v>
      </c>
    </row>
    <row r="7036" spans="1:4" x14ac:dyDescent="0.2">
      <c r="A7036" s="79" t="s">
        <v>628</v>
      </c>
      <c r="B7036" s="79" t="s">
        <v>5340</v>
      </c>
      <c r="C7036" s="79">
        <v>191</v>
      </c>
      <c r="D7036" s="79">
        <v>10</v>
      </c>
    </row>
    <row r="7037" spans="1:4" x14ac:dyDescent="0.2">
      <c r="A7037" s="79" t="s">
        <v>13982</v>
      </c>
      <c r="B7037" s="79" t="s">
        <v>13983</v>
      </c>
      <c r="C7037" s="79">
        <v>26</v>
      </c>
      <c r="D7037" s="79">
        <v>0</v>
      </c>
    </row>
    <row r="7038" spans="1:4" x14ac:dyDescent="0.2">
      <c r="A7038" s="79" t="s">
        <v>13984</v>
      </c>
      <c r="B7038" s="79" t="s">
        <v>13985</v>
      </c>
      <c r="C7038" s="79">
        <v>0</v>
      </c>
      <c r="D7038" s="79">
        <v>0</v>
      </c>
    </row>
    <row r="7039" spans="1:4" x14ac:dyDescent="0.2">
      <c r="A7039" s="79" t="s">
        <v>13986</v>
      </c>
      <c r="B7039" s="79" t="s">
        <v>13987</v>
      </c>
      <c r="C7039" s="79">
        <v>94</v>
      </c>
      <c r="D7039" s="79">
        <v>0</v>
      </c>
    </row>
    <row r="7040" spans="1:4" x14ac:dyDescent="0.2">
      <c r="A7040" s="79" t="s">
        <v>13988</v>
      </c>
      <c r="B7040" s="79" t="s">
        <v>13989</v>
      </c>
      <c r="C7040" s="79">
        <v>99</v>
      </c>
      <c r="D7040" s="79">
        <v>0</v>
      </c>
    </row>
    <row r="7041" spans="1:4" x14ac:dyDescent="0.2">
      <c r="A7041" s="79" t="s">
        <v>13990</v>
      </c>
      <c r="B7041" s="79" t="s">
        <v>13991</v>
      </c>
      <c r="C7041" s="79">
        <v>42</v>
      </c>
      <c r="D7041" s="79">
        <v>0</v>
      </c>
    </row>
    <row r="7042" spans="1:4" x14ac:dyDescent="0.2">
      <c r="A7042" s="79" t="s">
        <v>13992</v>
      </c>
      <c r="B7042" s="79" t="s">
        <v>13993</v>
      </c>
      <c r="C7042" s="79">
        <v>115</v>
      </c>
      <c r="D7042" s="79">
        <v>0</v>
      </c>
    </row>
    <row r="7043" spans="1:4" x14ac:dyDescent="0.2">
      <c r="A7043" s="79" t="s">
        <v>13994</v>
      </c>
      <c r="B7043" s="79" t="s">
        <v>13995</v>
      </c>
      <c r="C7043" s="79">
        <v>8</v>
      </c>
      <c r="D7043" s="79">
        <v>0</v>
      </c>
    </row>
    <row r="7044" spans="1:4" x14ac:dyDescent="0.2">
      <c r="A7044" s="79" t="s">
        <v>13996</v>
      </c>
      <c r="B7044" s="79" t="s">
        <v>13997</v>
      </c>
      <c r="C7044" s="79">
        <v>25</v>
      </c>
      <c r="D7044" s="79">
        <v>0</v>
      </c>
    </row>
    <row r="7045" spans="1:4" x14ac:dyDescent="0.2">
      <c r="A7045" s="79" t="s">
        <v>13998</v>
      </c>
      <c r="B7045" s="79" t="s">
        <v>13999</v>
      </c>
      <c r="C7045" s="79">
        <v>15</v>
      </c>
      <c r="D7045" s="79">
        <v>0</v>
      </c>
    </row>
    <row r="7046" spans="1:4" x14ac:dyDescent="0.2">
      <c r="A7046" s="79" t="s">
        <v>14000</v>
      </c>
      <c r="B7046" s="79" t="s">
        <v>14001</v>
      </c>
      <c r="C7046" s="79">
        <v>36</v>
      </c>
      <c r="D7046" s="79">
        <v>0</v>
      </c>
    </row>
    <row r="7047" spans="1:4" x14ac:dyDescent="0.2">
      <c r="A7047" s="79" t="s">
        <v>14002</v>
      </c>
      <c r="B7047" s="79" t="s">
        <v>14003</v>
      </c>
      <c r="C7047" s="79">
        <v>52</v>
      </c>
      <c r="D7047" s="79">
        <v>0</v>
      </c>
    </row>
    <row r="7048" spans="1:4" x14ac:dyDescent="0.2">
      <c r="A7048" s="79" t="s">
        <v>14004</v>
      </c>
      <c r="B7048" s="79" t="s">
        <v>14005</v>
      </c>
      <c r="C7048" s="79">
        <v>34</v>
      </c>
      <c r="D7048" s="79">
        <v>0</v>
      </c>
    </row>
    <row r="7049" spans="1:4" x14ac:dyDescent="0.2">
      <c r="A7049" s="79" t="s">
        <v>14006</v>
      </c>
      <c r="B7049" s="79" t="s">
        <v>14007</v>
      </c>
      <c r="C7049" s="79">
        <v>1</v>
      </c>
      <c r="D7049" s="79">
        <v>0</v>
      </c>
    </row>
    <row r="7050" spans="1:4" x14ac:dyDescent="0.2">
      <c r="A7050" s="79" t="s">
        <v>14008</v>
      </c>
      <c r="B7050" s="79" t="s">
        <v>14009</v>
      </c>
      <c r="C7050" s="79">
        <v>157</v>
      </c>
      <c r="D7050" s="79">
        <v>0</v>
      </c>
    </row>
    <row r="7051" spans="1:4" x14ac:dyDescent="0.2">
      <c r="A7051" s="79" t="s">
        <v>14010</v>
      </c>
      <c r="B7051" s="79" t="s">
        <v>14011</v>
      </c>
      <c r="C7051" s="79">
        <v>9</v>
      </c>
      <c r="D7051" s="79">
        <v>0</v>
      </c>
    </row>
    <row r="7052" spans="1:4" x14ac:dyDescent="0.2">
      <c r="A7052" s="79" t="s">
        <v>14012</v>
      </c>
      <c r="B7052" s="79" t="s">
        <v>14013</v>
      </c>
      <c r="C7052" s="79">
        <v>71</v>
      </c>
      <c r="D7052" s="79">
        <v>0</v>
      </c>
    </row>
    <row r="7053" spans="1:4" x14ac:dyDescent="0.2">
      <c r="A7053" s="79" t="s">
        <v>14014</v>
      </c>
      <c r="B7053" s="79" t="s">
        <v>14015</v>
      </c>
      <c r="C7053" s="79">
        <v>24</v>
      </c>
      <c r="D7053" s="79">
        <v>0</v>
      </c>
    </row>
    <row r="7054" spans="1:4" x14ac:dyDescent="0.2">
      <c r="A7054" s="79" t="s">
        <v>14016</v>
      </c>
      <c r="B7054" s="79" t="s">
        <v>14017</v>
      </c>
      <c r="C7054" s="79">
        <v>178</v>
      </c>
      <c r="D7054" s="79">
        <v>0</v>
      </c>
    </row>
    <row r="7055" spans="1:4" x14ac:dyDescent="0.2">
      <c r="A7055" s="79" t="s">
        <v>14018</v>
      </c>
      <c r="B7055" s="79" t="s">
        <v>14019</v>
      </c>
      <c r="C7055" s="79">
        <v>35</v>
      </c>
      <c r="D7055" s="79">
        <v>0</v>
      </c>
    </row>
    <row r="7056" spans="1:4" x14ac:dyDescent="0.2">
      <c r="A7056" s="79" t="s">
        <v>14020</v>
      </c>
      <c r="B7056" s="79" t="s">
        <v>14021</v>
      </c>
      <c r="C7056" s="79">
        <v>73</v>
      </c>
      <c r="D7056" s="79">
        <v>0</v>
      </c>
    </row>
    <row r="7057" spans="1:4" x14ac:dyDescent="0.2">
      <c r="A7057" s="79" t="s">
        <v>14022</v>
      </c>
      <c r="B7057" s="79" t="s">
        <v>14023</v>
      </c>
      <c r="C7057" s="79">
        <v>22</v>
      </c>
      <c r="D7057" s="79">
        <v>0</v>
      </c>
    </row>
    <row r="7058" spans="1:4" x14ac:dyDescent="0.2">
      <c r="A7058" s="79" t="s">
        <v>14024</v>
      </c>
      <c r="B7058" s="79" t="s">
        <v>14025</v>
      </c>
      <c r="C7058" s="79">
        <v>28</v>
      </c>
      <c r="D7058" s="79">
        <v>0</v>
      </c>
    </row>
    <row r="7059" spans="1:4" x14ac:dyDescent="0.2">
      <c r="A7059" s="79" t="s">
        <v>14026</v>
      </c>
      <c r="B7059" s="79" t="s">
        <v>14027</v>
      </c>
      <c r="C7059" s="79">
        <v>16</v>
      </c>
      <c r="D7059" s="79">
        <v>0</v>
      </c>
    </row>
    <row r="7060" spans="1:4" x14ac:dyDescent="0.2">
      <c r="A7060" s="79" t="s">
        <v>14028</v>
      </c>
      <c r="B7060" s="79" t="s">
        <v>14029</v>
      </c>
      <c r="C7060" s="79">
        <v>26</v>
      </c>
      <c r="D7060" s="79">
        <v>0</v>
      </c>
    </row>
    <row r="7061" spans="1:4" x14ac:dyDescent="0.2">
      <c r="A7061" s="79" t="s">
        <v>14030</v>
      </c>
      <c r="B7061" s="79" t="s">
        <v>14031</v>
      </c>
      <c r="C7061" s="79">
        <v>49</v>
      </c>
      <c r="D7061" s="79">
        <v>0</v>
      </c>
    </row>
    <row r="7062" spans="1:4" x14ac:dyDescent="0.2">
      <c r="A7062" s="79" t="s">
        <v>14032</v>
      </c>
      <c r="B7062" s="79" t="s">
        <v>14033</v>
      </c>
      <c r="C7062" s="79">
        <v>45</v>
      </c>
      <c r="D7062" s="79">
        <v>0</v>
      </c>
    </row>
    <row r="7063" spans="1:4" x14ac:dyDescent="0.2">
      <c r="A7063" s="79" t="s">
        <v>14034</v>
      </c>
      <c r="B7063" s="79" t="s">
        <v>14035</v>
      </c>
      <c r="C7063" s="79">
        <v>91</v>
      </c>
      <c r="D7063" s="79">
        <v>0</v>
      </c>
    </row>
    <row r="7064" spans="1:4" x14ac:dyDescent="0.2">
      <c r="A7064" s="79" t="s">
        <v>14036</v>
      </c>
      <c r="B7064" s="79" t="s">
        <v>14037</v>
      </c>
      <c r="C7064" s="79">
        <v>38</v>
      </c>
      <c r="D7064" s="79">
        <v>0</v>
      </c>
    </row>
    <row r="7065" spans="1:4" x14ac:dyDescent="0.2">
      <c r="A7065" s="79" t="s">
        <v>14038</v>
      </c>
      <c r="B7065" s="79" t="s">
        <v>14039</v>
      </c>
      <c r="C7065" s="79">
        <v>91</v>
      </c>
      <c r="D7065" s="79">
        <v>0</v>
      </c>
    </row>
    <row r="7066" spans="1:4" x14ac:dyDescent="0.2">
      <c r="A7066" s="79" t="s">
        <v>14040</v>
      </c>
      <c r="B7066" s="79" t="s">
        <v>14041</v>
      </c>
      <c r="C7066" s="79">
        <v>43</v>
      </c>
      <c r="D7066" s="79">
        <v>0</v>
      </c>
    </row>
    <row r="7067" spans="1:4" x14ac:dyDescent="0.2">
      <c r="A7067" s="79" t="s">
        <v>14042</v>
      </c>
      <c r="B7067" s="79" t="s">
        <v>14043</v>
      </c>
      <c r="C7067" s="79">
        <v>85</v>
      </c>
      <c r="D7067" s="79">
        <v>0</v>
      </c>
    </row>
    <row r="7068" spans="1:4" x14ac:dyDescent="0.2">
      <c r="A7068" s="79" t="s">
        <v>14044</v>
      </c>
      <c r="B7068" s="79" t="s">
        <v>14045</v>
      </c>
      <c r="C7068" s="79">
        <v>64</v>
      </c>
      <c r="D7068" s="79">
        <v>0</v>
      </c>
    </row>
    <row r="7069" spans="1:4" x14ac:dyDescent="0.2">
      <c r="A7069" s="79" t="s">
        <v>14046</v>
      </c>
      <c r="B7069" s="79" t="s">
        <v>14047</v>
      </c>
      <c r="C7069" s="79">
        <v>42</v>
      </c>
      <c r="D7069" s="79">
        <v>0</v>
      </c>
    </row>
    <row r="7070" spans="1:4" x14ac:dyDescent="0.2">
      <c r="A7070" s="79" t="s">
        <v>14048</v>
      </c>
      <c r="B7070" s="79" t="s">
        <v>14049</v>
      </c>
      <c r="C7070" s="79">
        <v>147</v>
      </c>
      <c r="D7070" s="79">
        <v>0</v>
      </c>
    </row>
    <row r="7071" spans="1:4" x14ac:dyDescent="0.2">
      <c r="A7071" s="79" t="s">
        <v>14050</v>
      </c>
      <c r="B7071" s="79" t="s">
        <v>14051</v>
      </c>
      <c r="C7071" s="79">
        <v>104</v>
      </c>
      <c r="D7071" s="79">
        <v>0</v>
      </c>
    </row>
    <row r="7072" spans="1:4" x14ac:dyDescent="0.2">
      <c r="A7072" s="79" t="s">
        <v>14052</v>
      </c>
      <c r="B7072" s="79" t="s">
        <v>14053</v>
      </c>
      <c r="C7072" s="79">
        <v>0</v>
      </c>
      <c r="D7072" s="79">
        <v>0</v>
      </c>
    </row>
    <row r="7073" spans="1:4" x14ac:dyDescent="0.2">
      <c r="A7073" s="79" t="s">
        <v>14054</v>
      </c>
      <c r="B7073" s="79" t="s">
        <v>14055</v>
      </c>
      <c r="C7073" s="79">
        <v>31</v>
      </c>
      <c r="D7073" s="79">
        <v>0</v>
      </c>
    </row>
    <row r="7074" spans="1:4" x14ac:dyDescent="0.2">
      <c r="A7074" s="79" t="s">
        <v>14056</v>
      </c>
      <c r="B7074" s="79" t="s">
        <v>14057</v>
      </c>
      <c r="C7074" s="79">
        <v>134</v>
      </c>
      <c r="D7074" s="79">
        <v>0</v>
      </c>
    </row>
    <row r="7075" spans="1:4" x14ac:dyDescent="0.2">
      <c r="A7075" s="79" t="s">
        <v>14058</v>
      </c>
      <c r="B7075" s="79" t="s">
        <v>14059</v>
      </c>
      <c r="C7075" s="79">
        <v>61</v>
      </c>
      <c r="D7075" s="79">
        <v>0</v>
      </c>
    </row>
    <row r="7076" spans="1:4" x14ac:dyDescent="0.2">
      <c r="A7076" s="79" t="s">
        <v>14060</v>
      </c>
      <c r="B7076" s="79" t="s">
        <v>14061</v>
      </c>
      <c r="C7076" s="79">
        <v>179</v>
      </c>
      <c r="D7076" s="79">
        <v>0</v>
      </c>
    </row>
    <row r="7077" spans="1:4" x14ac:dyDescent="0.2">
      <c r="A7077" s="79" t="s">
        <v>14062</v>
      </c>
      <c r="B7077" s="79" t="s">
        <v>14063</v>
      </c>
      <c r="C7077" s="79">
        <v>90</v>
      </c>
      <c r="D7077" s="79">
        <v>0</v>
      </c>
    </row>
    <row r="7078" spans="1:4" x14ac:dyDescent="0.2">
      <c r="A7078" s="79" t="s">
        <v>14064</v>
      </c>
      <c r="B7078" s="79" t="s">
        <v>14065</v>
      </c>
      <c r="C7078" s="79">
        <v>72</v>
      </c>
      <c r="D7078" s="79">
        <v>0</v>
      </c>
    </row>
    <row r="7079" spans="1:4" x14ac:dyDescent="0.2">
      <c r="A7079" s="79" t="s">
        <v>14066</v>
      </c>
      <c r="B7079" s="79" t="s">
        <v>14067</v>
      </c>
      <c r="C7079" s="79">
        <v>32</v>
      </c>
      <c r="D7079" s="79">
        <v>0</v>
      </c>
    </row>
    <row r="7080" spans="1:4" x14ac:dyDescent="0.2">
      <c r="A7080" s="79" t="s">
        <v>14068</v>
      </c>
      <c r="B7080" s="79" t="s">
        <v>14069</v>
      </c>
      <c r="C7080" s="79">
        <v>682</v>
      </c>
      <c r="D7080" s="79">
        <v>0</v>
      </c>
    </row>
    <row r="7081" spans="1:4" x14ac:dyDescent="0.2">
      <c r="A7081" s="79" t="s">
        <v>14070</v>
      </c>
      <c r="B7081" s="79" t="s">
        <v>14071</v>
      </c>
      <c r="C7081" s="79">
        <v>96</v>
      </c>
      <c r="D7081" s="79">
        <v>0</v>
      </c>
    </row>
    <row r="7082" spans="1:4" x14ac:dyDescent="0.2">
      <c r="A7082" s="79" t="s">
        <v>14072</v>
      </c>
      <c r="B7082" s="79" t="s">
        <v>14073</v>
      </c>
      <c r="C7082" s="79">
        <v>352</v>
      </c>
      <c r="D7082" s="79">
        <v>0</v>
      </c>
    </row>
    <row r="7083" spans="1:4" x14ac:dyDescent="0.2">
      <c r="A7083" s="79" t="s">
        <v>14074</v>
      </c>
      <c r="B7083" s="79" t="s">
        <v>14075</v>
      </c>
      <c r="C7083" s="79">
        <v>226</v>
      </c>
      <c r="D7083" s="79">
        <v>0</v>
      </c>
    </row>
    <row r="7084" spans="1:4" x14ac:dyDescent="0.2">
      <c r="A7084" s="79" t="s">
        <v>14076</v>
      </c>
      <c r="B7084" s="79" t="s">
        <v>14077</v>
      </c>
      <c r="C7084" s="79">
        <v>112</v>
      </c>
      <c r="D7084" s="79">
        <v>0</v>
      </c>
    </row>
    <row r="7085" spans="1:4" x14ac:dyDescent="0.2">
      <c r="A7085" s="79" t="s">
        <v>14078</v>
      </c>
      <c r="B7085" s="79" t="s">
        <v>14079</v>
      </c>
      <c r="C7085" s="79">
        <v>0</v>
      </c>
      <c r="D7085" s="79">
        <v>0</v>
      </c>
    </row>
    <row r="7086" spans="1:4" x14ac:dyDescent="0.2">
      <c r="A7086" s="79" t="s">
        <v>14080</v>
      </c>
      <c r="B7086" s="79" t="s">
        <v>14081</v>
      </c>
      <c r="C7086" s="79">
        <v>107</v>
      </c>
      <c r="D7086" s="79">
        <v>0</v>
      </c>
    </row>
    <row r="7087" spans="1:4" x14ac:dyDescent="0.2">
      <c r="A7087" s="79" t="s">
        <v>14082</v>
      </c>
      <c r="B7087" s="79" t="s">
        <v>14083</v>
      </c>
      <c r="C7087" s="79">
        <v>106</v>
      </c>
      <c r="D7087" s="79">
        <v>0</v>
      </c>
    </row>
    <row r="7088" spans="1:4" x14ac:dyDescent="0.2">
      <c r="A7088" s="79" t="s">
        <v>14084</v>
      </c>
      <c r="B7088" s="79" t="s">
        <v>14085</v>
      </c>
      <c r="C7088" s="79">
        <v>57</v>
      </c>
      <c r="D7088" s="79">
        <v>0</v>
      </c>
    </row>
    <row r="7089" spans="1:4" x14ac:dyDescent="0.2">
      <c r="A7089" s="79" t="s">
        <v>14086</v>
      </c>
      <c r="B7089" s="79" t="s">
        <v>14087</v>
      </c>
      <c r="C7089" s="79">
        <v>28</v>
      </c>
      <c r="D7089" s="79">
        <v>0</v>
      </c>
    </row>
    <row r="7090" spans="1:4" x14ac:dyDescent="0.2">
      <c r="A7090" s="79" t="s">
        <v>14088</v>
      </c>
      <c r="B7090" s="79" t="s">
        <v>14089</v>
      </c>
      <c r="C7090" s="79">
        <v>157</v>
      </c>
      <c r="D7090" s="79">
        <v>0</v>
      </c>
    </row>
    <row r="7091" spans="1:4" x14ac:dyDescent="0.2">
      <c r="A7091" s="79" t="s">
        <v>14090</v>
      </c>
      <c r="B7091" s="79" t="s">
        <v>14091</v>
      </c>
      <c r="C7091" s="79">
        <v>102</v>
      </c>
      <c r="D7091" s="79">
        <v>0</v>
      </c>
    </row>
    <row r="7092" spans="1:4" x14ac:dyDescent="0.2">
      <c r="A7092" s="79" t="s">
        <v>14092</v>
      </c>
      <c r="B7092" s="79" t="s">
        <v>14093</v>
      </c>
      <c r="C7092" s="79">
        <v>47</v>
      </c>
      <c r="D7092" s="79">
        <v>0</v>
      </c>
    </row>
    <row r="7093" spans="1:4" x14ac:dyDescent="0.2">
      <c r="A7093" s="79" t="s">
        <v>14094</v>
      </c>
      <c r="B7093" s="79" t="s">
        <v>14095</v>
      </c>
      <c r="C7093" s="79">
        <v>70</v>
      </c>
      <c r="D7093" s="79">
        <v>0</v>
      </c>
    </row>
    <row r="7094" spans="1:4" x14ac:dyDescent="0.2">
      <c r="A7094" s="79" t="s">
        <v>14096</v>
      </c>
      <c r="B7094" s="79" t="s">
        <v>14097</v>
      </c>
      <c r="C7094" s="79">
        <v>85</v>
      </c>
      <c r="D7094" s="79">
        <v>0</v>
      </c>
    </row>
    <row r="7095" spans="1:4" x14ac:dyDescent="0.2">
      <c r="A7095" s="79" t="s">
        <v>14098</v>
      </c>
      <c r="B7095" s="79" t="s">
        <v>14099</v>
      </c>
      <c r="C7095" s="79">
        <v>88</v>
      </c>
      <c r="D7095" s="79">
        <v>0</v>
      </c>
    </row>
    <row r="7096" spans="1:4" x14ac:dyDescent="0.2">
      <c r="A7096" s="79" t="s">
        <v>14100</v>
      </c>
      <c r="B7096" s="79" t="s">
        <v>14101</v>
      </c>
      <c r="C7096" s="79">
        <v>49</v>
      </c>
      <c r="D7096" s="79">
        <v>0</v>
      </c>
    </row>
    <row r="7097" spans="1:4" x14ac:dyDescent="0.2">
      <c r="A7097" s="79" t="s">
        <v>14102</v>
      </c>
      <c r="B7097" s="79" t="s">
        <v>14103</v>
      </c>
      <c r="C7097" s="79">
        <v>45</v>
      </c>
      <c r="D7097" s="79">
        <v>0</v>
      </c>
    </row>
    <row r="7098" spans="1:4" x14ac:dyDescent="0.2">
      <c r="A7098" s="79" t="s">
        <v>14104</v>
      </c>
      <c r="B7098" s="79" t="s">
        <v>14105</v>
      </c>
      <c r="C7098" s="79">
        <v>149</v>
      </c>
      <c r="D7098" s="79">
        <v>0</v>
      </c>
    </row>
    <row r="7099" spans="1:4" x14ac:dyDescent="0.2">
      <c r="A7099" s="79" t="s">
        <v>14106</v>
      </c>
      <c r="B7099" s="79" t="s">
        <v>14107</v>
      </c>
      <c r="C7099" s="79">
        <v>53</v>
      </c>
      <c r="D7099" s="79">
        <v>0</v>
      </c>
    </row>
    <row r="7100" spans="1:4" x14ac:dyDescent="0.2">
      <c r="A7100" s="79" t="s">
        <v>14108</v>
      </c>
      <c r="B7100" s="79" t="s">
        <v>14109</v>
      </c>
      <c r="C7100" s="79">
        <v>0</v>
      </c>
      <c r="D7100" s="79">
        <v>0</v>
      </c>
    </row>
    <row r="7101" spans="1:4" x14ac:dyDescent="0.2">
      <c r="A7101" s="79" t="s">
        <v>14110</v>
      </c>
      <c r="B7101" s="79" t="s">
        <v>14111</v>
      </c>
      <c r="C7101" s="79">
        <v>31</v>
      </c>
      <c r="D7101" s="79">
        <v>0</v>
      </c>
    </row>
    <row r="7102" spans="1:4" x14ac:dyDescent="0.2">
      <c r="A7102" s="79" t="s">
        <v>14112</v>
      </c>
      <c r="B7102" s="79" t="s">
        <v>14113</v>
      </c>
      <c r="C7102" s="79">
        <v>20</v>
      </c>
      <c r="D7102" s="79">
        <v>0</v>
      </c>
    </row>
    <row r="7103" spans="1:4" x14ac:dyDescent="0.2">
      <c r="A7103" s="79" t="s">
        <v>14114</v>
      </c>
      <c r="B7103" s="79" t="s">
        <v>14115</v>
      </c>
      <c r="C7103" s="79">
        <v>30</v>
      </c>
      <c r="D7103" s="79">
        <v>0</v>
      </c>
    </row>
    <row r="7104" spans="1:4" x14ac:dyDescent="0.2">
      <c r="A7104" s="79" t="s">
        <v>14116</v>
      </c>
      <c r="B7104" s="79" t="s">
        <v>14117</v>
      </c>
      <c r="C7104" s="79">
        <v>26</v>
      </c>
      <c r="D7104" s="79">
        <v>0</v>
      </c>
    </row>
    <row r="7105" spans="1:4" x14ac:dyDescent="0.2">
      <c r="A7105" s="79" t="s">
        <v>14118</v>
      </c>
      <c r="B7105" s="79" t="s">
        <v>14119</v>
      </c>
      <c r="C7105" s="79">
        <v>72</v>
      </c>
      <c r="D7105" s="79">
        <v>0</v>
      </c>
    </row>
    <row r="7106" spans="1:4" x14ac:dyDescent="0.2">
      <c r="A7106" s="79" t="s">
        <v>14120</v>
      </c>
      <c r="B7106" s="79" t="s">
        <v>14121</v>
      </c>
      <c r="C7106" s="79">
        <v>61</v>
      </c>
      <c r="D7106" s="79">
        <v>0</v>
      </c>
    </row>
    <row r="7107" spans="1:4" x14ac:dyDescent="0.2">
      <c r="A7107" s="79" t="s">
        <v>14122</v>
      </c>
      <c r="B7107" s="79" t="s">
        <v>14123</v>
      </c>
      <c r="C7107" s="79">
        <v>36</v>
      </c>
      <c r="D7107" s="79">
        <v>0</v>
      </c>
    </row>
    <row r="7108" spans="1:4" x14ac:dyDescent="0.2">
      <c r="A7108" s="79" t="s">
        <v>14124</v>
      </c>
      <c r="B7108" s="79" t="s">
        <v>14125</v>
      </c>
      <c r="C7108" s="79">
        <v>62</v>
      </c>
      <c r="D7108" s="79">
        <v>0</v>
      </c>
    </row>
    <row r="7109" spans="1:4" x14ac:dyDescent="0.2">
      <c r="A7109" s="79" t="s">
        <v>14126</v>
      </c>
      <c r="B7109" s="79" t="s">
        <v>14127</v>
      </c>
      <c r="C7109" s="79">
        <v>18</v>
      </c>
      <c r="D7109" s="79">
        <v>0</v>
      </c>
    </row>
    <row r="7110" spans="1:4" x14ac:dyDescent="0.2">
      <c r="A7110" s="79" t="s">
        <v>14128</v>
      </c>
      <c r="B7110" s="79" t="s">
        <v>14129</v>
      </c>
      <c r="C7110" s="79">
        <v>23</v>
      </c>
      <c r="D7110" s="79">
        <v>0</v>
      </c>
    </row>
    <row r="7111" spans="1:4" x14ac:dyDescent="0.2">
      <c r="A7111" s="79" t="s">
        <v>14130</v>
      </c>
      <c r="B7111" s="79" t="s">
        <v>14131</v>
      </c>
      <c r="C7111" s="79">
        <v>75</v>
      </c>
      <c r="D7111" s="79">
        <v>0</v>
      </c>
    </row>
    <row r="7112" spans="1:4" x14ac:dyDescent="0.2">
      <c r="A7112" s="79" t="s">
        <v>14132</v>
      </c>
      <c r="B7112" s="79" t="s">
        <v>14133</v>
      </c>
      <c r="C7112" s="79">
        <v>14</v>
      </c>
      <c r="D7112" s="79">
        <v>0</v>
      </c>
    </row>
    <row r="7113" spans="1:4" x14ac:dyDescent="0.2">
      <c r="A7113" s="79" t="s">
        <v>14134</v>
      </c>
      <c r="B7113" s="79" t="s">
        <v>14135</v>
      </c>
      <c r="C7113" s="79">
        <v>25</v>
      </c>
      <c r="D7113" s="79">
        <v>0</v>
      </c>
    </row>
    <row r="7114" spans="1:4" x14ac:dyDescent="0.2">
      <c r="A7114" s="79" t="s">
        <v>14136</v>
      </c>
      <c r="B7114" s="79" t="s">
        <v>14137</v>
      </c>
      <c r="C7114" s="79">
        <v>45</v>
      </c>
      <c r="D7114" s="79">
        <v>0</v>
      </c>
    </row>
    <row r="7115" spans="1:4" x14ac:dyDescent="0.2">
      <c r="A7115" s="79" t="s">
        <v>14138</v>
      </c>
      <c r="B7115" s="79" t="s">
        <v>14139</v>
      </c>
      <c r="C7115" s="79">
        <v>73</v>
      </c>
      <c r="D7115" s="79">
        <v>0</v>
      </c>
    </row>
    <row r="7116" spans="1:4" x14ac:dyDescent="0.2">
      <c r="A7116" s="79" t="s">
        <v>14140</v>
      </c>
      <c r="B7116" s="79" t="s">
        <v>14141</v>
      </c>
      <c r="C7116" s="79">
        <v>65</v>
      </c>
      <c r="D7116" s="79">
        <v>0</v>
      </c>
    </row>
    <row r="7117" spans="1:4" x14ac:dyDescent="0.2">
      <c r="A7117" s="79" t="s">
        <v>14142</v>
      </c>
      <c r="B7117" s="79" t="s">
        <v>14143</v>
      </c>
      <c r="C7117" s="79">
        <v>57</v>
      </c>
      <c r="D7117" s="79">
        <v>0</v>
      </c>
    </row>
    <row r="7118" spans="1:4" x14ac:dyDescent="0.2">
      <c r="A7118" s="79" t="s">
        <v>14144</v>
      </c>
      <c r="B7118" s="79" t="s">
        <v>14145</v>
      </c>
      <c r="C7118" s="79">
        <v>105</v>
      </c>
      <c r="D7118" s="79">
        <v>0</v>
      </c>
    </row>
    <row r="7119" spans="1:4" x14ac:dyDescent="0.2">
      <c r="A7119" s="79" t="s">
        <v>14146</v>
      </c>
      <c r="B7119" s="79" t="s">
        <v>14147</v>
      </c>
      <c r="C7119" s="79">
        <v>69</v>
      </c>
      <c r="D7119" s="79">
        <v>0</v>
      </c>
    </row>
    <row r="7120" spans="1:4" x14ac:dyDescent="0.2">
      <c r="A7120" s="79" t="s">
        <v>14148</v>
      </c>
      <c r="B7120" s="79" t="s">
        <v>14149</v>
      </c>
      <c r="C7120" s="79">
        <v>94</v>
      </c>
      <c r="D7120" s="79">
        <v>0</v>
      </c>
    </row>
    <row r="7121" spans="1:4" x14ac:dyDescent="0.2">
      <c r="A7121" s="79" t="s">
        <v>14150</v>
      </c>
      <c r="B7121" s="79" t="s">
        <v>14151</v>
      </c>
      <c r="C7121" s="79">
        <v>26</v>
      </c>
      <c r="D7121" s="79">
        <v>0</v>
      </c>
    </row>
    <row r="7122" spans="1:4" x14ac:dyDescent="0.2">
      <c r="A7122" s="79" t="s">
        <v>14152</v>
      </c>
      <c r="B7122" s="79" t="s">
        <v>14153</v>
      </c>
      <c r="C7122" s="79">
        <v>77</v>
      </c>
      <c r="D7122" s="79">
        <v>0</v>
      </c>
    </row>
    <row r="7123" spans="1:4" x14ac:dyDescent="0.2">
      <c r="A7123" s="79" t="s">
        <v>14154</v>
      </c>
      <c r="B7123" s="79" t="s">
        <v>14155</v>
      </c>
      <c r="C7123" s="79">
        <v>23</v>
      </c>
      <c r="D7123" s="79">
        <v>0</v>
      </c>
    </row>
    <row r="7124" spans="1:4" x14ac:dyDescent="0.2">
      <c r="A7124" s="79" t="s">
        <v>14156</v>
      </c>
      <c r="B7124" s="79" t="s">
        <v>14157</v>
      </c>
      <c r="C7124" s="79">
        <v>49</v>
      </c>
      <c r="D7124" s="79">
        <v>0</v>
      </c>
    </row>
    <row r="7125" spans="1:4" x14ac:dyDescent="0.2">
      <c r="A7125" s="79" t="s">
        <v>14158</v>
      </c>
      <c r="B7125" s="79" t="s">
        <v>14159</v>
      </c>
      <c r="C7125" s="79">
        <v>14</v>
      </c>
      <c r="D7125" s="79">
        <v>0</v>
      </c>
    </row>
    <row r="7126" spans="1:4" x14ac:dyDescent="0.2">
      <c r="A7126" s="79" t="s">
        <v>14160</v>
      </c>
      <c r="B7126" s="79" t="s">
        <v>14161</v>
      </c>
      <c r="C7126" s="79">
        <v>25</v>
      </c>
      <c r="D7126" s="79">
        <v>0</v>
      </c>
    </row>
    <row r="7127" spans="1:4" x14ac:dyDescent="0.2">
      <c r="A7127" s="79" t="s">
        <v>14162</v>
      </c>
      <c r="B7127" s="79" t="s">
        <v>14163</v>
      </c>
      <c r="C7127" s="79">
        <v>0</v>
      </c>
      <c r="D7127" s="79">
        <v>0</v>
      </c>
    </row>
    <row r="7128" spans="1:4" x14ac:dyDescent="0.2">
      <c r="A7128" s="79" t="s">
        <v>14164</v>
      </c>
      <c r="B7128" s="79" t="s">
        <v>14165</v>
      </c>
      <c r="C7128" s="79">
        <v>0</v>
      </c>
      <c r="D7128" s="79">
        <v>0</v>
      </c>
    </row>
    <row r="7129" spans="1:4" x14ac:dyDescent="0.2">
      <c r="A7129" s="79" t="s">
        <v>14166</v>
      </c>
      <c r="B7129" s="79" t="s">
        <v>14167</v>
      </c>
      <c r="C7129" s="79">
        <v>8</v>
      </c>
      <c r="D7129" s="79">
        <v>0</v>
      </c>
    </row>
    <row r="7130" spans="1:4" x14ac:dyDescent="0.2">
      <c r="A7130" s="79" t="s">
        <v>14168</v>
      </c>
      <c r="B7130" s="79" t="s">
        <v>14169</v>
      </c>
      <c r="C7130" s="79">
        <v>3</v>
      </c>
      <c r="D7130" s="79">
        <v>0</v>
      </c>
    </row>
    <row r="7131" spans="1:4" x14ac:dyDescent="0.2">
      <c r="A7131" s="79" t="s">
        <v>14170</v>
      </c>
      <c r="B7131" s="79" t="s">
        <v>14171</v>
      </c>
      <c r="C7131" s="79">
        <v>0</v>
      </c>
      <c r="D7131" s="79">
        <v>0</v>
      </c>
    </row>
    <row r="7132" spans="1:4" x14ac:dyDescent="0.2">
      <c r="A7132" s="79" t="s">
        <v>14172</v>
      </c>
      <c r="B7132" s="79" t="s">
        <v>14173</v>
      </c>
      <c r="C7132" s="79">
        <v>0</v>
      </c>
      <c r="D7132" s="79">
        <v>0</v>
      </c>
    </row>
    <row r="7133" spans="1:4" x14ac:dyDescent="0.2">
      <c r="A7133" s="79" t="s">
        <v>14174</v>
      </c>
      <c r="B7133" s="79" t="s">
        <v>14175</v>
      </c>
      <c r="C7133" s="79">
        <v>7</v>
      </c>
      <c r="D7133" s="79">
        <v>0</v>
      </c>
    </row>
    <row r="7134" spans="1:4" x14ac:dyDescent="0.2">
      <c r="A7134" s="79" t="s">
        <v>16</v>
      </c>
      <c r="B7134" s="79" t="s">
        <v>5341</v>
      </c>
      <c r="C7134" s="79">
        <v>2</v>
      </c>
      <c r="D7134" s="79">
        <v>2</v>
      </c>
    </row>
    <row r="7135" spans="1:4" x14ac:dyDescent="0.2">
      <c r="A7135" s="79" t="s">
        <v>17</v>
      </c>
      <c r="B7135" s="79" t="s">
        <v>5342</v>
      </c>
      <c r="C7135" s="79">
        <v>0</v>
      </c>
      <c r="D7135" s="79">
        <v>3</v>
      </c>
    </row>
    <row r="7136" spans="1:4" x14ac:dyDescent="0.2">
      <c r="A7136" s="79" t="s">
        <v>19</v>
      </c>
      <c r="B7136" s="79" t="s">
        <v>5343</v>
      </c>
      <c r="C7136" s="79">
        <v>0</v>
      </c>
      <c r="D7136" s="79">
        <v>3</v>
      </c>
    </row>
    <row r="7137" spans="1:4" x14ac:dyDescent="0.2">
      <c r="A7137" s="79" t="s">
        <v>15454</v>
      </c>
      <c r="B7137" s="79" t="s">
        <v>15455</v>
      </c>
      <c r="C7137" s="79">
        <v>0</v>
      </c>
      <c r="D7137" s="79">
        <v>0</v>
      </c>
    </row>
    <row r="7138" spans="1:4" x14ac:dyDescent="0.2">
      <c r="A7138" s="79" t="s">
        <v>15456</v>
      </c>
      <c r="B7138" s="79" t="s">
        <v>15457</v>
      </c>
      <c r="C7138" s="79">
        <v>0</v>
      </c>
      <c r="D7138" s="79">
        <v>0</v>
      </c>
    </row>
    <row r="7139" spans="1:4" x14ac:dyDescent="0.2">
      <c r="A7139" s="79" t="s">
        <v>15458</v>
      </c>
      <c r="B7139" s="79" t="s">
        <v>15459</v>
      </c>
      <c r="C7139" s="79">
        <v>0</v>
      </c>
      <c r="D7139" s="79">
        <v>0</v>
      </c>
    </row>
    <row r="7140" spans="1:4" x14ac:dyDescent="0.2">
      <c r="A7140" s="79" t="s">
        <v>15460</v>
      </c>
      <c r="B7140" s="79" t="s">
        <v>15461</v>
      </c>
      <c r="C7140" s="79">
        <v>0</v>
      </c>
      <c r="D7140" s="79">
        <v>0</v>
      </c>
    </row>
    <row r="7141" spans="1:4" x14ac:dyDescent="0.2">
      <c r="A7141" s="79" t="s">
        <v>15462</v>
      </c>
      <c r="B7141" s="79" t="s">
        <v>15463</v>
      </c>
      <c r="C7141" s="79">
        <v>0</v>
      </c>
      <c r="D7141" s="79">
        <v>0</v>
      </c>
    </row>
    <row r="7142" spans="1:4" x14ac:dyDescent="0.2">
      <c r="A7142" s="79" t="s">
        <v>15464</v>
      </c>
      <c r="B7142" s="79" t="s">
        <v>15465</v>
      </c>
      <c r="C7142" s="79">
        <v>0</v>
      </c>
      <c r="D7142" s="79">
        <v>0</v>
      </c>
    </row>
    <row r="7143" spans="1:4" x14ac:dyDescent="0.2">
      <c r="A7143" s="79" t="s">
        <v>15466</v>
      </c>
      <c r="B7143" s="79" t="s">
        <v>15467</v>
      </c>
      <c r="C7143" s="79">
        <v>0</v>
      </c>
      <c r="D7143" s="79">
        <v>0</v>
      </c>
    </row>
    <row r="7144" spans="1:4" x14ac:dyDescent="0.2">
      <c r="A7144" s="79" t="s">
        <v>15468</v>
      </c>
      <c r="B7144" s="79" t="s">
        <v>15469</v>
      </c>
      <c r="C7144" s="79">
        <v>0</v>
      </c>
      <c r="D7144" s="79">
        <v>0</v>
      </c>
    </row>
    <row r="7145" spans="1:4" x14ac:dyDescent="0.2">
      <c r="A7145" s="79" t="s">
        <v>15470</v>
      </c>
      <c r="B7145" s="79" t="s">
        <v>15471</v>
      </c>
      <c r="C7145" s="79">
        <v>0</v>
      </c>
      <c r="D7145" s="79">
        <v>0</v>
      </c>
    </row>
    <row r="7146" spans="1:4" x14ac:dyDescent="0.2">
      <c r="A7146" s="79" t="s">
        <v>3132</v>
      </c>
      <c r="B7146" s="79" t="s">
        <v>14176</v>
      </c>
      <c r="C7146" s="79">
        <v>14</v>
      </c>
      <c r="D7146" s="79">
        <v>0</v>
      </c>
    </row>
    <row r="7147" spans="1:4" x14ac:dyDescent="0.2">
      <c r="A7147" s="79" t="s">
        <v>3133</v>
      </c>
      <c r="B7147" s="79" t="s">
        <v>14177</v>
      </c>
      <c r="C7147" s="79">
        <v>8</v>
      </c>
      <c r="D7147" s="79">
        <v>0</v>
      </c>
    </row>
    <row r="7148" spans="1:4" x14ac:dyDescent="0.2">
      <c r="A7148" s="79" t="s">
        <v>3134</v>
      </c>
      <c r="B7148" s="79" t="s">
        <v>14178</v>
      </c>
      <c r="C7148" s="79">
        <v>12</v>
      </c>
      <c r="D7148" s="79">
        <v>0</v>
      </c>
    </row>
    <row r="7149" spans="1:4" x14ac:dyDescent="0.2">
      <c r="A7149" s="79" t="s">
        <v>3135</v>
      </c>
      <c r="B7149" s="79" t="s">
        <v>14179</v>
      </c>
      <c r="C7149" s="79">
        <v>2</v>
      </c>
      <c r="D7149" s="79">
        <v>0</v>
      </c>
    </row>
    <row r="7150" spans="1:4" x14ac:dyDescent="0.2">
      <c r="A7150" s="79" t="s">
        <v>3136</v>
      </c>
      <c r="B7150" s="79" t="s">
        <v>14180</v>
      </c>
      <c r="C7150" s="79">
        <v>20</v>
      </c>
      <c r="D7150" s="79">
        <v>0</v>
      </c>
    </row>
    <row r="7151" spans="1:4" x14ac:dyDescent="0.2">
      <c r="A7151" s="79" t="s">
        <v>3137</v>
      </c>
      <c r="B7151" s="79" t="s">
        <v>14181</v>
      </c>
      <c r="C7151" s="79">
        <v>7</v>
      </c>
      <c r="D7151" s="79">
        <v>0</v>
      </c>
    </row>
    <row r="7152" spans="1:4" x14ac:dyDescent="0.2">
      <c r="A7152" s="79" t="s">
        <v>3138</v>
      </c>
      <c r="B7152" s="79" t="s">
        <v>14182</v>
      </c>
      <c r="C7152" s="79">
        <v>3</v>
      </c>
      <c r="D7152" s="79">
        <v>0</v>
      </c>
    </row>
    <row r="7153" spans="1:4" x14ac:dyDescent="0.2">
      <c r="A7153" s="79" t="s">
        <v>3139</v>
      </c>
      <c r="B7153" s="79" t="s">
        <v>14183</v>
      </c>
      <c r="C7153" s="79">
        <v>3</v>
      </c>
      <c r="D7153" s="79">
        <v>0</v>
      </c>
    </row>
    <row r="7154" spans="1:4" x14ac:dyDescent="0.2">
      <c r="A7154" s="79" t="s">
        <v>3140</v>
      </c>
      <c r="B7154" s="79" t="s">
        <v>14184</v>
      </c>
      <c r="C7154" s="79">
        <v>7</v>
      </c>
      <c r="D7154" s="79">
        <v>0</v>
      </c>
    </row>
    <row r="7155" spans="1:4" x14ac:dyDescent="0.2">
      <c r="A7155" s="79" t="s">
        <v>3141</v>
      </c>
      <c r="B7155" s="79" t="s">
        <v>14185</v>
      </c>
      <c r="C7155" s="79">
        <v>8</v>
      </c>
      <c r="D7155" s="79">
        <v>0</v>
      </c>
    </row>
    <row r="7156" spans="1:4" x14ac:dyDescent="0.2">
      <c r="A7156" s="79" t="s">
        <v>3142</v>
      </c>
      <c r="B7156" s="79" t="s">
        <v>14186</v>
      </c>
      <c r="C7156" s="79">
        <v>15</v>
      </c>
      <c r="D7156" s="79">
        <v>0</v>
      </c>
    </row>
    <row r="7157" spans="1:4" x14ac:dyDescent="0.2">
      <c r="A7157" s="79" t="s">
        <v>3143</v>
      </c>
      <c r="B7157" s="79" t="s">
        <v>14187</v>
      </c>
      <c r="C7157" s="79">
        <v>11</v>
      </c>
      <c r="D7157" s="79">
        <v>0</v>
      </c>
    </row>
    <row r="7158" spans="1:4" x14ac:dyDescent="0.2">
      <c r="A7158" s="79" t="s">
        <v>3144</v>
      </c>
      <c r="B7158" s="79" t="s">
        <v>14188</v>
      </c>
      <c r="C7158" s="79">
        <v>8</v>
      </c>
      <c r="D7158" s="79">
        <v>0</v>
      </c>
    </row>
    <row r="7159" spans="1:4" x14ac:dyDescent="0.2">
      <c r="A7159" s="79" t="s">
        <v>3145</v>
      </c>
      <c r="B7159" s="79" t="s">
        <v>14189</v>
      </c>
      <c r="C7159" s="79">
        <v>20</v>
      </c>
      <c r="D7159" s="79">
        <v>0</v>
      </c>
    </row>
    <row r="7160" spans="1:4" x14ac:dyDescent="0.2">
      <c r="A7160" s="79" t="s">
        <v>3146</v>
      </c>
      <c r="B7160" s="79" t="s">
        <v>14190</v>
      </c>
      <c r="C7160" s="79">
        <v>16</v>
      </c>
      <c r="D7160" s="79">
        <v>0</v>
      </c>
    </row>
    <row r="7161" spans="1:4" x14ac:dyDescent="0.2">
      <c r="A7161" s="79" t="s">
        <v>3147</v>
      </c>
      <c r="B7161" s="79" t="s">
        <v>14191</v>
      </c>
      <c r="C7161" s="79">
        <v>11</v>
      </c>
      <c r="D7161" s="79">
        <v>0</v>
      </c>
    </row>
    <row r="7162" spans="1:4" x14ac:dyDescent="0.2">
      <c r="A7162" s="79" t="s">
        <v>14192</v>
      </c>
      <c r="B7162" s="79" t="s">
        <v>14193</v>
      </c>
      <c r="C7162" s="79">
        <v>9</v>
      </c>
      <c r="D7162" s="79">
        <v>0</v>
      </c>
    </row>
    <row r="7163" spans="1:4" x14ac:dyDescent="0.2">
      <c r="A7163" s="79" t="s">
        <v>14194</v>
      </c>
      <c r="B7163" s="79" t="s">
        <v>14195</v>
      </c>
      <c r="C7163" s="79">
        <v>20</v>
      </c>
      <c r="D7163" s="79">
        <v>0</v>
      </c>
    </row>
    <row r="7164" spans="1:4" x14ac:dyDescent="0.2">
      <c r="A7164" s="79" t="s">
        <v>14196</v>
      </c>
      <c r="B7164" s="79" t="s">
        <v>14197</v>
      </c>
      <c r="C7164" s="79">
        <v>6</v>
      </c>
      <c r="D7164" s="79">
        <v>0</v>
      </c>
    </row>
    <row r="7165" spans="1:4" x14ac:dyDescent="0.2">
      <c r="A7165" s="79" t="s">
        <v>14198</v>
      </c>
      <c r="B7165" s="79" t="s">
        <v>14199</v>
      </c>
      <c r="C7165" s="79">
        <v>49</v>
      </c>
      <c r="D7165" s="79">
        <v>0</v>
      </c>
    </row>
    <row r="7166" spans="1:4" x14ac:dyDescent="0.2">
      <c r="A7166" s="79" t="s">
        <v>14200</v>
      </c>
      <c r="B7166" s="79" t="s">
        <v>14201</v>
      </c>
      <c r="C7166" s="79">
        <v>59</v>
      </c>
      <c r="D7166" s="79">
        <v>0</v>
      </c>
    </row>
    <row r="7167" spans="1:4" x14ac:dyDescent="0.2">
      <c r="A7167" s="79" t="s">
        <v>14202</v>
      </c>
      <c r="B7167" s="79" t="s">
        <v>14203</v>
      </c>
      <c r="C7167" s="79">
        <v>22</v>
      </c>
      <c r="D7167" s="79">
        <v>0</v>
      </c>
    </row>
    <row r="7168" spans="1:4" x14ac:dyDescent="0.2">
      <c r="A7168" s="79" t="s">
        <v>14204</v>
      </c>
      <c r="B7168" s="79" t="s">
        <v>14205</v>
      </c>
      <c r="C7168" s="79">
        <v>19</v>
      </c>
      <c r="D7168" s="79">
        <v>0</v>
      </c>
    </row>
    <row r="7169" spans="1:4" x14ac:dyDescent="0.2">
      <c r="A7169" s="79" t="s">
        <v>5344</v>
      </c>
      <c r="B7169" s="79" t="s">
        <v>5345</v>
      </c>
      <c r="C7169" s="79">
        <v>11</v>
      </c>
      <c r="D7169" s="79">
        <v>30</v>
      </c>
    </row>
    <row r="7170" spans="1:4" x14ac:dyDescent="0.2">
      <c r="A7170" s="79" t="s">
        <v>5346</v>
      </c>
      <c r="B7170" s="79" t="s">
        <v>5347</v>
      </c>
      <c r="C7170" s="79">
        <v>10</v>
      </c>
      <c r="D7170" s="79">
        <v>30</v>
      </c>
    </row>
    <row r="7171" spans="1:4" x14ac:dyDescent="0.2">
      <c r="A7171" s="79" t="s">
        <v>5348</v>
      </c>
      <c r="B7171" s="79" t="s">
        <v>5349</v>
      </c>
      <c r="C7171" s="79">
        <v>0</v>
      </c>
      <c r="D7171" s="79">
        <v>30</v>
      </c>
    </row>
    <row r="7172" spans="1:4" x14ac:dyDescent="0.2">
      <c r="A7172" s="79" t="s">
        <v>5350</v>
      </c>
      <c r="B7172" s="79" t="s">
        <v>5351</v>
      </c>
      <c r="C7172" s="79">
        <v>51</v>
      </c>
      <c r="D7172" s="79">
        <v>30</v>
      </c>
    </row>
    <row r="7173" spans="1:4" x14ac:dyDescent="0.2">
      <c r="A7173" s="79" t="s">
        <v>14206</v>
      </c>
      <c r="B7173" s="79" t="s">
        <v>14207</v>
      </c>
      <c r="C7173" s="79">
        <v>44</v>
      </c>
      <c r="D7173" s="79">
        <v>20</v>
      </c>
    </row>
    <row r="7174" spans="1:4" x14ac:dyDescent="0.2">
      <c r="A7174" s="79" t="s">
        <v>14208</v>
      </c>
      <c r="B7174" s="79" t="s">
        <v>14209</v>
      </c>
      <c r="C7174" s="79">
        <v>18</v>
      </c>
      <c r="D7174" s="79">
        <v>20</v>
      </c>
    </row>
    <row r="7175" spans="1:4" x14ac:dyDescent="0.2">
      <c r="A7175" s="79" t="s">
        <v>14210</v>
      </c>
      <c r="B7175" s="79" t="s">
        <v>14211</v>
      </c>
      <c r="C7175" s="79">
        <v>32</v>
      </c>
      <c r="D7175" s="79">
        <v>20</v>
      </c>
    </row>
    <row r="7176" spans="1:4" x14ac:dyDescent="0.2">
      <c r="A7176" s="79" t="s">
        <v>14212</v>
      </c>
      <c r="B7176" s="79" t="s">
        <v>14213</v>
      </c>
      <c r="C7176" s="79">
        <v>51</v>
      </c>
      <c r="D7176" s="79">
        <v>20</v>
      </c>
    </row>
    <row r="7177" spans="1:4" x14ac:dyDescent="0.2">
      <c r="A7177" s="79" t="s">
        <v>3148</v>
      </c>
      <c r="B7177" s="79" t="s">
        <v>5352</v>
      </c>
      <c r="C7177" s="79">
        <v>25</v>
      </c>
      <c r="D7177" s="79">
        <v>30</v>
      </c>
    </row>
    <row r="7178" spans="1:4" x14ac:dyDescent="0.2">
      <c r="A7178" s="79" t="s">
        <v>3149</v>
      </c>
      <c r="B7178" s="79" t="s">
        <v>5353</v>
      </c>
      <c r="C7178" s="79">
        <v>70</v>
      </c>
      <c r="D7178" s="79">
        <v>30</v>
      </c>
    </row>
    <row r="7179" spans="1:4" x14ac:dyDescent="0.2">
      <c r="A7179" s="79" t="s">
        <v>14214</v>
      </c>
      <c r="B7179" s="79" t="s">
        <v>14215</v>
      </c>
      <c r="C7179" s="79">
        <v>39</v>
      </c>
      <c r="D7179" s="79">
        <v>25</v>
      </c>
    </row>
    <row r="7180" spans="1:4" x14ac:dyDescent="0.2">
      <c r="A7180" s="79" t="s">
        <v>14216</v>
      </c>
      <c r="B7180" s="79" t="s">
        <v>14217</v>
      </c>
      <c r="C7180" s="79">
        <v>36</v>
      </c>
      <c r="D7180" s="79">
        <v>25</v>
      </c>
    </row>
    <row r="7181" spans="1:4" x14ac:dyDescent="0.2">
      <c r="A7181" s="79" t="s">
        <v>14218</v>
      </c>
      <c r="B7181" s="79" t="s">
        <v>14219</v>
      </c>
      <c r="C7181" s="79">
        <v>49</v>
      </c>
      <c r="D7181" s="79">
        <v>0</v>
      </c>
    </row>
    <row r="7182" spans="1:4" x14ac:dyDescent="0.2">
      <c r="A7182" s="79" t="s">
        <v>14220</v>
      </c>
      <c r="B7182" s="79" t="s">
        <v>14221</v>
      </c>
      <c r="C7182" s="79">
        <v>52</v>
      </c>
      <c r="D7182" s="79">
        <v>0</v>
      </c>
    </row>
    <row r="7183" spans="1:4" x14ac:dyDescent="0.2">
      <c r="A7183" s="79" t="s">
        <v>14222</v>
      </c>
      <c r="B7183" s="79" t="s">
        <v>14223</v>
      </c>
      <c r="C7183" s="79">
        <v>4</v>
      </c>
      <c r="D7183" s="79">
        <v>0</v>
      </c>
    </row>
    <row r="7184" spans="1:4" x14ac:dyDescent="0.2">
      <c r="A7184" s="79" t="s">
        <v>14224</v>
      </c>
      <c r="B7184" s="79" t="s">
        <v>14225</v>
      </c>
      <c r="C7184" s="79">
        <v>13</v>
      </c>
      <c r="D7184" s="79">
        <v>0</v>
      </c>
    </row>
    <row r="7185" spans="1:4" x14ac:dyDescent="0.2">
      <c r="A7185" s="79" t="s">
        <v>14226</v>
      </c>
      <c r="B7185" s="79" t="s">
        <v>14227</v>
      </c>
      <c r="C7185" s="79">
        <v>10</v>
      </c>
      <c r="D7185" s="79">
        <v>0</v>
      </c>
    </row>
    <row r="7186" spans="1:4" x14ac:dyDescent="0.2">
      <c r="A7186" s="79" t="s">
        <v>14228</v>
      </c>
      <c r="B7186" s="79" t="s">
        <v>14229</v>
      </c>
      <c r="C7186" s="79">
        <v>0</v>
      </c>
      <c r="D7186" s="79">
        <v>0</v>
      </c>
    </row>
    <row r="7187" spans="1:4" x14ac:dyDescent="0.2">
      <c r="A7187" s="79" t="s">
        <v>14230</v>
      </c>
      <c r="B7187" s="79" t="s">
        <v>14231</v>
      </c>
      <c r="C7187" s="79">
        <v>7</v>
      </c>
      <c r="D7187" s="79">
        <v>0</v>
      </c>
    </row>
    <row r="7188" spans="1:4" x14ac:dyDescent="0.2">
      <c r="A7188" s="79" t="s">
        <v>14232</v>
      </c>
      <c r="B7188" s="79" t="s">
        <v>14233</v>
      </c>
      <c r="C7188" s="79">
        <v>22</v>
      </c>
      <c r="D7188" s="79">
        <v>0</v>
      </c>
    </row>
    <row r="7189" spans="1:4" x14ac:dyDescent="0.2">
      <c r="A7189" s="79" t="s">
        <v>14234</v>
      </c>
      <c r="B7189" s="79" t="s">
        <v>14235</v>
      </c>
      <c r="C7189" s="79">
        <v>15</v>
      </c>
      <c r="D7189" s="79">
        <v>0</v>
      </c>
    </row>
    <row r="7190" spans="1:4" x14ac:dyDescent="0.2">
      <c r="A7190" s="79" t="s">
        <v>14236</v>
      </c>
      <c r="B7190" s="79" t="s">
        <v>14237</v>
      </c>
      <c r="C7190" s="79">
        <v>36</v>
      </c>
      <c r="D7190" s="79">
        <v>0</v>
      </c>
    </row>
    <row r="7191" spans="1:4" x14ac:dyDescent="0.2">
      <c r="A7191" s="79" t="s">
        <v>14238</v>
      </c>
      <c r="B7191" s="79" t="s">
        <v>14239</v>
      </c>
      <c r="C7191" s="79">
        <v>11</v>
      </c>
      <c r="D7191" s="79">
        <v>0</v>
      </c>
    </row>
    <row r="7192" spans="1:4" x14ac:dyDescent="0.2">
      <c r="A7192" s="79" t="s">
        <v>14240</v>
      </c>
      <c r="B7192" s="79" t="s">
        <v>14241</v>
      </c>
      <c r="C7192" s="79">
        <v>8</v>
      </c>
      <c r="D7192" s="79">
        <v>0</v>
      </c>
    </row>
    <row r="7193" spans="1:4" x14ac:dyDescent="0.2">
      <c r="A7193" s="79" t="s">
        <v>14242</v>
      </c>
      <c r="B7193" s="79" t="s">
        <v>14243</v>
      </c>
      <c r="C7193" s="79">
        <v>44</v>
      </c>
      <c r="D7193" s="79">
        <v>0</v>
      </c>
    </row>
    <row r="7194" spans="1:4" x14ac:dyDescent="0.2">
      <c r="A7194" s="79" t="s">
        <v>14244</v>
      </c>
      <c r="B7194" s="79" t="s">
        <v>14245</v>
      </c>
      <c r="C7194" s="79">
        <v>34</v>
      </c>
      <c r="D7194" s="79">
        <v>0</v>
      </c>
    </row>
    <row r="7195" spans="1:4" x14ac:dyDescent="0.2">
      <c r="A7195" s="79" t="s">
        <v>14246</v>
      </c>
      <c r="B7195" s="79" t="s">
        <v>14247</v>
      </c>
      <c r="C7195" s="79">
        <v>7</v>
      </c>
      <c r="D7195" s="79">
        <v>0</v>
      </c>
    </row>
    <row r="7196" spans="1:4" x14ac:dyDescent="0.2">
      <c r="A7196" s="79" t="s">
        <v>14248</v>
      </c>
      <c r="B7196" s="79" t="s">
        <v>14249</v>
      </c>
      <c r="C7196" s="79">
        <v>48</v>
      </c>
      <c r="D7196" s="79">
        <v>0</v>
      </c>
    </row>
    <row r="7197" spans="1:4" x14ac:dyDescent="0.2">
      <c r="A7197" s="79" t="s">
        <v>14250</v>
      </c>
      <c r="B7197" s="79" t="s">
        <v>14251</v>
      </c>
      <c r="C7197" s="79">
        <v>0</v>
      </c>
      <c r="D7197" s="79">
        <v>0</v>
      </c>
    </row>
    <row r="7198" spans="1:4" x14ac:dyDescent="0.2">
      <c r="A7198" s="79" t="s">
        <v>14252</v>
      </c>
      <c r="B7198" s="79" t="s">
        <v>14253</v>
      </c>
      <c r="C7198" s="79">
        <v>15</v>
      </c>
      <c r="D7198" s="79">
        <v>0</v>
      </c>
    </row>
    <row r="7199" spans="1:4" x14ac:dyDescent="0.2">
      <c r="A7199" s="79" t="s">
        <v>14254</v>
      </c>
      <c r="B7199" s="79" t="s">
        <v>14255</v>
      </c>
      <c r="C7199" s="79">
        <v>34</v>
      </c>
      <c r="D7199" s="79">
        <v>0</v>
      </c>
    </row>
    <row r="7200" spans="1:4" x14ac:dyDescent="0.2">
      <c r="A7200" s="79" t="s">
        <v>14256</v>
      </c>
      <c r="B7200" s="79" t="s">
        <v>14257</v>
      </c>
      <c r="C7200" s="79">
        <v>61</v>
      </c>
      <c r="D7200" s="79">
        <v>0</v>
      </c>
    </row>
    <row r="7201" spans="1:4" x14ac:dyDescent="0.2">
      <c r="A7201" s="79" t="s">
        <v>14258</v>
      </c>
      <c r="B7201" s="79" t="s">
        <v>14259</v>
      </c>
      <c r="C7201" s="79">
        <v>512</v>
      </c>
      <c r="D7201" s="79">
        <v>0</v>
      </c>
    </row>
    <row r="7202" spans="1:4" x14ac:dyDescent="0.2">
      <c r="A7202" s="79" t="s">
        <v>14260</v>
      </c>
      <c r="B7202" s="79" t="s">
        <v>14261</v>
      </c>
      <c r="C7202" s="79">
        <v>55</v>
      </c>
      <c r="D7202" s="79">
        <v>0</v>
      </c>
    </row>
    <row r="7203" spans="1:4" x14ac:dyDescent="0.2">
      <c r="A7203" s="79" t="s">
        <v>14262</v>
      </c>
      <c r="B7203" s="79" t="s">
        <v>14263</v>
      </c>
      <c r="C7203" s="79">
        <v>67</v>
      </c>
      <c r="D7203" s="79">
        <v>0</v>
      </c>
    </row>
    <row r="7204" spans="1:4" x14ac:dyDescent="0.2">
      <c r="A7204" s="79" t="s">
        <v>14264</v>
      </c>
      <c r="B7204" s="79" t="s">
        <v>14265</v>
      </c>
      <c r="C7204" s="79">
        <v>0</v>
      </c>
      <c r="D7204" s="79">
        <v>0</v>
      </c>
    </row>
    <row r="7205" spans="1:4" x14ac:dyDescent="0.2">
      <c r="A7205" s="79" t="s">
        <v>14266</v>
      </c>
      <c r="B7205" s="79" t="s">
        <v>14267</v>
      </c>
      <c r="C7205" s="79">
        <v>51</v>
      </c>
      <c r="D7205" s="79">
        <v>0</v>
      </c>
    </row>
    <row r="7206" spans="1:4" x14ac:dyDescent="0.2">
      <c r="A7206" s="79" t="s">
        <v>14268</v>
      </c>
      <c r="B7206" s="79" t="s">
        <v>14269</v>
      </c>
      <c r="C7206" s="79">
        <v>48</v>
      </c>
      <c r="D7206" s="79">
        <v>0</v>
      </c>
    </row>
    <row r="7207" spans="1:4" x14ac:dyDescent="0.2">
      <c r="A7207" s="79" t="s">
        <v>14270</v>
      </c>
      <c r="B7207" s="79" t="s">
        <v>14271</v>
      </c>
      <c r="C7207" s="79">
        <v>103</v>
      </c>
      <c r="D7207" s="79">
        <v>0</v>
      </c>
    </row>
    <row r="7208" spans="1:4" x14ac:dyDescent="0.2">
      <c r="A7208" s="79" t="s">
        <v>15472</v>
      </c>
      <c r="B7208" s="79" t="s">
        <v>15473</v>
      </c>
      <c r="C7208" s="79">
        <v>0</v>
      </c>
      <c r="D7208" s="79">
        <v>0</v>
      </c>
    </row>
    <row r="7209" spans="1:4" x14ac:dyDescent="0.2">
      <c r="A7209" s="79" t="s">
        <v>15474</v>
      </c>
      <c r="B7209" s="79" t="s">
        <v>15475</v>
      </c>
      <c r="C7209" s="79">
        <v>0</v>
      </c>
      <c r="D7209" s="79">
        <v>0</v>
      </c>
    </row>
    <row r="7210" spans="1:4" x14ac:dyDescent="0.2">
      <c r="A7210" s="79" t="s">
        <v>15476</v>
      </c>
      <c r="B7210" s="79" t="s">
        <v>15477</v>
      </c>
      <c r="C7210" s="79">
        <v>0</v>
      </c>
      <c r="D7210" s="79">
        <v>0</v>
      </c>
    </row>
    <row r="7211" spans="1:4" x14ac:dyDescent="0.2">
      <c r="A7211" s="79" t="s">
        <v>15478</v>
      </c>
      <c r="B7211" s="79" t="s">
        <v>15479</v>
      </c>
      <c r="C7211" s="79">
        <v>0</v>
      </c>
      <c r="D7211" s="79">
        <v>0</v>
      </c>
    </row>
    <row r="7212" spans="1:4" x14ac:dyDescent="0.2">
      <c r="A7212" s="79" t="s">
        <v>15480</v>
      </c>
      <c r="B7212" s="79" t="s">
        <v>15481</v>
      </c>
      <c r="C7212" s="79">
        <v>0</v>
      </c>
      <c r="D7212" s="79">
        <v>0</v>
      </c>
    </row>
    <row r="7213" spans="1:4" x14ac:dyDescent="0.2">
      <c r="A7213" s="79" t="s">
        <v>15482</v>
      </c>
      <c r="B7213" s="79" t="s">
        <v>15483</v>
      </c>
      <c r="C7213" s="79">
        <v>0</v>
      </c>
      <c r="D7213" s="79">
        <v>0</v>
      </c>
    </row>
    <row r="7214" spans="1:4" x14ac:dyDescent="0.2">
      <c r="A7214" s="79" t="s">
        <v>15484</v>
      </c>
      <c r="B7214" s="79" t="s">
        <v>15485</v>
      </c>
      <c r="C7214" s="79">
        <v>0</v>
      </c>
      <c r="D7214" s="79">
        <v>0</v>
      </c>
    </row>
    <row r="7215" spans="1:4" x14ac:dyDescent="0.2">
      <c r="A7215" s="79" t="s">
        <v>15486</v>
      </c>
      <c r="B7215" s="79" t="s">
        <v>15487</v>
      </c>
      <c r="C7215" s="79">
        <v>0</v>
      </c>
      <c r="D7215" s="79">
        <v>0</v>
      </c>
    </row>
    <row r="7216" spans="1:4" x14ac:dyDescent="0.2">
      <c r="A7216" s="79" t="s">
        <v>15488</v>
      </c>
      <c r="B7216" s="79" t="s">
        <v>15489</v>
      </c>
      <c r="C7216" s="79">
        <v>0</v>
      </c>
      <c r="D7216" s="79">
        <v>0</v>
      </c>
    </row>
    <row r="7217" spans="1:4" x14ac:dyDescent="0.2">
      <c r="A7217" s="79" t="s">
        <v>15490</v>
      </c>
      <c r="B7217" s="79" t="s">
        <v>15491</v>
      </c>
      <c r="C7217" s="79">
        <v>0</v>
      </c>
      <c r="D7217" s="79">
        <v>0</v>
      </c>
    </row>
    <row r="7218" spans="1:4" x14ac:dyDescent="0.2">
      <c r="A7218" s="79" t="s">
        <v>15492</v>
      </c>
      <c r="B7218" s="79" t="s">
        <v>15493</v>
      </c>
      <c r="C7218" s="79">
        <v>10</v>
      </c>
      <c r="D7218" s="79">
        <v>0</v>
      </c>
    </row>
    <row r="7219" spans="1:4" x14ac:dyDescent="0.2">
      <c r="A7219" s="79" t="s">
        <v>15494</v>
      </c>
      <c r="B7219" s="79" t="s">
        <v>15495</v>
      </c>
      <c r="C7219" s="79">
        <v>0</v>
      </c>
      <c r="D7219" s="79">
        <v>0</v>
      </c>
    </row>
    <row r="7220" spans="1:4" x14ac:dyDescent="0.2">
      <c r="A7220" s="79" t="s">
        <v>15496</v>
      </c>
      <c r="B7220" s="79" t="s">
        <v>15497</v>
      </c>
      <c r="C7220" s="79">
        <v>0</v>
      </c>
      <c r="D7220" s="79">
        <v>0</v>
      </c>
    </row>
    <row r="7221" spans="1:4" x14ac:dyDescent="0.2">
      <c r="A7221" s="79" t="s">
        <v>15498</v>
      </c>
      <c r="B7221" s="79" t="s">
        <v>15499</v>
      </c>
      <c r="C7221" s="79">
        <v>0</v>
      </c>
      <c r="D7221" s="79">
        <v>0</v>
      </c>
    </row>
    <row r="7222" spans="1:4" x14ac:dyDescent="0.2">
      <c r="A7222" s="79" t="s">
        <v>15500</v>
      </c>
      <c r="B7222" s="79" t="s">
        <v>15501</v>
      </c>
      <c r="C7222" s="79">
        <v>0</v>
      </c>
      <c r="D7222" s="79">
        <v>0</v>
      </c>
    </row>
    <row r="7223" spans="1:4" x14ac:dyDescent="0.2">
      <c r="A7223" s="79" t="s">
        <v>14272</v>
      </c>
      <c r="B7223" s="79" t="s">
        <v>14273</v>
      </c>
      <c r="C7223" s="79">
        <v>4</v>
      </c>
      <c r="D7223" s="79">
        <v>0</v>
      </c>
    </row>
    <row r="7224" spans="1:4" x14ac:dyDescent="0.2">
      <c r="A7224" s="79" t="s">
        <v>14274</v>
      </c>
      <c r="B7224" s="79" t="s">
        <v>14275</v>
      </c>
      <c r="C7224" s="79">
        <v>3</v>
      </c>
      <c r="D7224" s="79">
        <v>0</v>
      </c>
    </row>
    <row r="7225" spans="1:4" x14ac:dyDescent="0.2">
      <c r="A7225" s="79" t="s">
        <v>14276</v>
      </c>
      <c r="B7225" s="79" t="s">
        <v>14277</v>
      </c>
      <c r="C7225" s="79">
        <v>9</v>
      </c>
      <c r="D7225" s="79">
        <v>0</v>
      </c>
    </row>
    <row r="7226" spans="1:4" x14ac:dyDescent="0.2">
      <c r="A7226" s="79" t="s">
        <v>14278</v>
      </c>
      <c r="B7226" s="79" t="s">
        <v>14279</v>
      </c>
      <c r="C7226" s="79">
        <v>3</v>
      </c>
      <c r="D7226" s="79">
        <v>0</v>
      </c>
    </row>
    <row r="7227" spans="1:4" x14ac:dyDescent="0.2">
      <c r="A7227" s="79" t="s">
        <v>14280</v>
      </c>
      <c r="B7227" s="79" t="s">
        <v>14281</v>
      </c>
      <c r="C7227" s="79">
        <v>3</v>
      </c>
      <c r="D7227" s="79">
        <v>0</v>
      </c>
    </row>
    <row r="7228" spans="1:4" x14ac:dyDescent="0.2">
      <c r="A7228" s="79" t="s">
        <v>14282</v>
      </c>
      <c r="B7228" s="79" t="s">
        <v>14283</v>
      </c>
      <c r="C7228" s="79">
        <v>0</v>
      </c>
      <c r="D7228" s="79">
        <v>0</v>
      </c>
    </row>
    <row r="7229" spans="1:4" x14ac:dyDescent="0.2">
      <c r="A7229" s="79" t="s">
        <v>14284</v>
      </c>
      <c r="B7229" s="79" t="s">
        <v>14285</v>
      </c>
      <c r="C7229" s="79">
        <v>4</v>
      </c>
      <c r="D7229" s="79">
        <v>0</v>
      </c>
    </row>
    <row r="7230" spans="1:4" x14ac:dyDescent="0.2">
      <c r="A7230" s="79" t="s">
        <v>14286</v>
      </c>
      <c r="B7230" s="79" t="s">
        <v>14287</v>
      </c>
      <c r="C7230" s="79">
        <v>6</v>
      </c>
      <c r="D7230" s="79">
        <v>0</v>
      </c>
    </row>
    <row r="7231" spans="1:4" x14ac:dyDescent="0.2">
      <c r="A7231" s="79" t="s">
        <v>14288</v>
      </c>
      <c r="B7231" s="79" t="s">
        <v>14289</v>
      </c>
      <c r="C7231" s="79">
        <v>3</v>
      </c>
      <c r="D7231" s="79">
        <v>0</v>
      </c>
    </row>
    <row r="7232" spans="1:4" x14ac:dyDescent="0.2">
      <c r="A7232" s="79" t="s">
        <v>14290</v>
      </c>
      <c r="B7232" s="79" t="s">
        <v>14291</v>
      </c>
      <c r="C7232" s="79">
        <v>2</v>
      </c>
      <c r="D7232" s="79">
        <v>0</v>
      </c>
    </row>
    <row r="7233" spans="1:4" x14ac:dyDescent="0.2">
      <c r="A7233" s="79" t="s">
        <v>14292</v>
      </c>
      <c r="B7233" s="79" t="s">
        <v>14293</v>
      </c>
      <c r="C7233" s="79">
        <v>4</v>
      </c>
      <c r="D7233" s="79">
        <v>0</v>
      </c>
    </row>
    <row r="7234" spans="1:4" x14ac:dyDescent="0.2">
      <c r="A7234" s="79" t="s">
        <v>14294</v>
      </c>
      <c r="B7234" s="79" t="s">
        <v>14295</v>
      </c>
      <c r="C7234" s="79">
        <v>6</v>
      </c>
      <c r="D7234" s="79">
        <v>0</v>
      </c>
    </row>
    <row r="7235" spans="1:4" x14ac:dyDescent="0.2">
      <c r="A7235" s="79" t="s">
        <v>14296</v>
      </c>
      <c r="B7235" s="79" t="s">
        <v>14297</v>
      </c>
      <c r="C7235" s="79">
        <v>3</v>
      </c>
      <c r="D7235" s="79">
        <v>0</v>
      </c>
    </row>
    <row r="7236" spans="1:4" x14ac:dyDescent="0.2">
      <c r="A7236" s="79" t="s">
        <v>14298</v>
      </c>
      <c r="B7236" s="79" t="s">
        <v>14299</v>
      </c>
      <c r="C7236" s="79">
        <v>0</v>
      </c>
      <c r="D7236" s="79">
        <v>0</v>
      </c>
    </row>
    <row r="7237" spans="1:4" x14ac:dyDescent="0.2">
      <c r="A7237" s="79" t="s">
        <v>14300</v>
      </c>
      <c r="B7237" s="79" t="s">
        <v>14301</v>
      </c>
      <c r="C7237" s="79">
        <v>2</v>
      </c>
      <c r="D7237" s="79">
        <v>0</v>
      </c>
    </row>
    <row r="7238" spans="1:4" x14ac:dyDescent="0.2">
      <c r="A7238" s="79" t="s">
        <v>14302</v>
      </c>
      <c r="B7238" s="79" t="s">
        <v>14303</v>
      </c>
      <c r="C7238" s="79">
        <v>2</v>
      </c>
      <c r="D7238" s="79">
        <v>0</v>
      </c>
    </row>
    <row r="7239" spans="1:4" x14ac:dyDescent="0.2">
      <c r="A7239" s="79" t="s">
        <v>14304</v>
      </c>
      <c r="B7239" s="79" t="s">
        <v>14305</v>
      </c>
      <c r="C7239" s="79">
        <v>4</v>
      </c>
      <c r="D7239" s="79">
        <v>0</v>
      </c>
    </row>
    <row r="7240" spans="1:4" x14ac:dyDescent="0.2">
      <c r="A7240" s="79" t="s">
        <v>14306</v>
      </c>
      <c r="B7240" s="79" t="s">
        <v>14307</v>
      </c>
      <c r="C7240" s="79">
        <v>0</v>
      </c>
      <c r="D7240" s="79">
        <v>0</v>
      </c>
    </row>
    <row r="7241" spans="1:4" x14ac:dyDescent="0.2">
      <c r="A7241" s="79" t="s">
        <v>14308</v>
      </c>
      <c r="B7241" s="79" t="s">
        <v>14309</v>
      </c>
      <c r="C7241" s="79">
        <v>4</v>
      </c>
      <c r="D7241" s="79">
        <v>0</v>
      </c>
    </row>
    <row r="7242" spans="1:4" x14ac:dyDescent="0.2">
      <c r="A7242" s="79" t="s">
        <v>14310</v>
      </c>
      <c r="B7242" s="79" t="s">
        <v>14311</v>
      </c>
      <c r="C7242" s="79">
        <v>3</v>
      </c>
      <c r="D7242" s="79">
        <v>0</v>
      </c>
    </row>
    <row r="7243" spans="1:4" x14ac:dyDescent="0.2">
      <c r="A7243" s="79" t="s">
        <v>14312</v>
      </c>
      <c r="B7243" s="79" t="s">
        <v>14313</v>
      </c>
      <c r="C7243" s="79">
        <v>3</v>
      </c>
      <c r="D7243" s="79">
        <v>0</v>
      </c>
    </row>
    <row r="7244" spans="1:4" x14ac:dyDescent="0.2">
      <c r="A7244" s="79" t="s">
        <v>14314</v>
      </c>
      <c r="B7244" s="79" t="s">
        <v>14315</v>
      </c>
      <c r="C7244" s="79">
        <v>4</v>
      </c>
      <c r="D7244" s="79">
        <v>0</v>
      </c>
    </row>
    <row r="7245" spans="1:4" x14ac:dyDescent="0.2">
      <c r="A7245" s="79" t="s">
        <v>14316</v>
      </c>
      <c r="B7245" s="79" t="s">
        <v>14317</v>
      </c>
      <c r="C7245" s="79">
        <v>2</v>
      </c>
      <c r="D7245" s="79">
        <v>0</v>
      </c>
    </row>
    <row r="7246" spans="1:4" x14ac:dyDescent="0.2">
      <c r="A7246" s="79" t="s">
        <v>14318</v>
      </c>
      <c r="B7246" s="79" t="s">
        <v>14319</v>
      </c>
      <c r="C7246" s="79">
        <v>2</v>
      </c>
      <c r="D7246" s="79">
        <v>0</v>
      </c>
    </row>
    <row r="7247" spans="1:4" x14ac:dyDescent="0.2">
      <c r="A7247" s="79" t="s">
        <v>14320</v>
      </c>
      <c r="B7247" s="79" t="s">
        <v>14321</v>
      </c>
      <c r="C7247" s="79">
        <v>1</v>
      </c>
      <c r="D7247" s="79">
        <v>0</v>
      </c>
    </row>
    <row r="7248" spans="1:4" x14ac:dyDescent="0.2">
      <c r="A7248" s="79" t="s">
        <v>14322</v>
      </c>
      <c r="B7248" s="79" t="s">
        <v>14323</v>
      </c>
      <c r="C7248" s="79">
        <v>3</v>
      </c>
      <c r="D7248" s="79">
        <v>0</v>
      </c>
    </row>
    <row r="7249" spans="1:4" x14ac:dyDescent="0.2">
      <c r="A7249" s="79" t="s">
        <v>14324</v>
      </c>
      <c r="B7249" s="79" t="s">
        <v>14325</v>
      </c>
      <c r="C7249" s="79">
        <v>2</v>
      </c>
      <c r="D7249" s="79">
        <v>0</v>
      </c>
    </row>
    <row r="7250" spans="1:4" x14ac:dyDescent="0.2">
      <c r="A7250" s="79" t="s">
        <v>14326</v>
      </c>
      <c r="B7250" s="79" t="s">
        <v>14327</v>
      </c>
      <c r="C7250" s="79">
        <v>2</v>
      </c>
      <c r="D7250" s="79">
        <v>0</v>
      </c>
    </row>
    <row r="7251" spans="1:4" x14ac:dyDescent="0.2">
      <c r="A7251" s="79" t="s">
        <v>14328</v>
      </c>
      <c r="B7251" s="79" t="s">
        <v>14329</v>
      </c>
      <c r="C7251" s="79">
        <v>1</v>
      </c>
      <c r="D7251" s="79">
        <v>0</v>
      </c>
    </row>
    <row r="7252" spans="1:4" x14ac:dyDescent="0.2">
      <c r="A7252" s="79" t="s">
        <v>14330</v>
      </c>
      <c r="B7252" s="79" t="s">
        <v>14331</v>
      </c>
      <c r="C7252" s="79">
        <v>0</v>
      </c>
      <c r="D7252" s="79">
        <v>0</v>
      </c>
    </row>
    <row r="7253" spans="1:4" x14ac:dyDescent="0.2">
      <c r="A7253" s="79" t="s">
        <v>15226</v>
      </c>
      <c r="B7253" s="79" t="s">
        <v>15227</v>
      </c>
      <c r="C7253" s="79">
        <v>0</v>
      </c>
      <c r="D7253" s="79">
        <v>0</v>
      </c>
    </row>
    <row r="7254" spans="1:4" x14ac:dyDescent="0.2">
      <c r="A7254" s="79" t="s">
        <v>15228</v>
      </c>
      <c r="B7254" s="79" t="s">
        <v>15229</v>
      </c>
      <c r="C7254" s="79">
        <v>112</v>
      </c>
      <c r="D7254" s="79">
        <v>0</v>
      </c>
    </row>
    <row r="7255" spans="1:4" x14ac:dyDescent="0.2">
      <c r="A7255" s="79" t="s">
        <v>15230</v>
      </c>
      <c r="B7255" s="79" t="s">
        <v>15231</v>
      </c>
      <c r="C7255" s="79">
        <v>369</v>
      </c>
      <c r="D7255" s="79">
        <v>0</v>
      </c>
    </row>
    <row r="7256" spans="1:4" x14ac:dyDescent="0.2">
      <c r="A7256" s="79" t="s">
        <v>15232</v>
      </c>
      <c r="B7256" s="79" t="s">
        <v>15233</v>
      </c>
      <c r="C7256" s="79">
        <v>0</v>
      </c>
      <c r="D7256" s="79">
        <v>0</v>
      </c>
    </row>
    <row r="7257" spans="1:4" x14ac:dyDescent="0.2">
      <c r="A7257" s="79" t="s">
        <v>15234</v>
      </c>
      <c r="B7257" s="79" t="s">
        <v>15235</v>
      </c>
      <c r="C7257" s="79">
        <v>0</v>
      </c>
      <c r="D7257" s="79">
        <v>0</v>
      </c>
    </row>
    <row r="7258" spans="1:4" x14ac:dyDescent="0.2">
      <c r="A7258" s="79" t="s">
        <v>15236</v>
      </c>
      <c r="B7258" s="79" t="s">
        <v>15237</v>
      </c>
      <c r="C7258" s="79">
        <v>89</v>
      </c>
      <c r="D7258" s="79">
        <v>0</v>
      </c>
    </row>
    <row r="7259" spans="1:4" x14ac:dyDescent="0.2">
      <c r="A7259" s="79" t="s">
        <v>15238</v>
      </c>
      <c r="B7259" s="79" t="s">
        <v>15239</v>
      </c>
      <c r="C7259" s="79">
        <v>6</v>
      </c>
      <c r="D7259" s="79">
        <v>0</v>
      </c>
    </row>
    <row r="7260" spans="1:4" x14ac:dyDescent="0.2">
      <c r="A7260" s="79" t="s">
        <v>15240</v>
      </c>
      <c r="B7260" s="79" t="s">
        <v>15241</v>
      </c>
      <c r="C7260" s="79">
        <v>76</v>
      </c>
      <c r="D7260" s="79">
        <v>0</v>
      </c>
    </row>
    <row r="7261" spans="1:4" x14ac:dyDescent="0.2">
      <c r="A7261" s="79" t="s">
        <v>15242</v>
      </c>
      <c r="B7261" s="79" t="s">
        <v>15243</v>
      </c>
      <c r="C7261" s="79">
        <v>95</v>
      </c>
      <c r="D7261" s="79">
        <v>0</v>
      </c>
    </row>
    <row r="7262" spans="1:4" x14ac:dyDescent="0.2">
      <c r="A7262" s="79" t="s">
        <v>15244</v>
      </c>
      <c r="B7262" s="79" t="s">
        <v>15245</v>
      </c>
      <c r="C7262" s="79">
        <v>73</v>
      </c>
      <c r="D7262" s="79">
        <v>0</v>
      </c>
    </row>
    <row r="7263" spans="1:4" x14ac:dyDescent="0.2">
      <c r="A7263" s="79" t="s">
        <v>15246</v>
      </c>
      <c r="B7263" s="79" t="s">
        <v>15247</v>
      </c>
      <c r="C7263" s="79">
        <v>14</v>
      </c>
      <c r="D7263" s="79">
        <v>0</v>
      </c>
    </row>
    <row r="7264" spans="1:4" x14ac:dyDescent="0.2">
      <c r="A7264" s="79" t="s">
        <v>14332</v>
      </c>
      <c r="B7264" s="79" t="s">
        <v>14333</v>
      </c>
      <c r="C7264" s="79">
        <v>17</v>
      </c>
      <c r="D7264" s="79">
        <v>0</v>
      </c>
    </row>
    <row r="7265" spans="1:4" x14ac:dyDescent="0.2">
      <c r="A7265" s="79" t="s">
        <v>14334</v>
      </c>
      <c r="B7265" s="79" t="s">
        <v>14335</v>
      </c>
      <c r="C7265" s="79">
        <v>0</v>
      </c>
      <c r="D7265" s="79">
        <v>0</v>
      </c>
    </row>
    <row r="7266" spans="1:4" x14ac:dyDescent="0.2">
      <c r="A7266" s="79" t="s">
        <v>14336</v>
      </c>
      <c r="B7266" s="79" t="s">
        <v>14337</v>
      </c>
      <c r="C7266" s="79">
        <v>3</v>
      </c>
      <c r="D7266" s="79">
        <v>0</v>
      </c>
    </row>
    <row r="7267" spans="1:4" x14ac:dyDescent="0.2">
      <c r="A7267" s="79" t="s">
        <v>14338</v>
      </c>
      <c r="B7267" s="79" t="s">
        <v>14339</v>
      </c>
      <c r="C7267" s="79">
        <v>0</v>
      </c>
      <c r="D7267" s="79">
        <v>0</v>
      </c>
    </row>
    <row r="7268" spans="1:4" x14ac:dyDescent="0.2">
      <c r="A7268" s="79" t="s">
        <v>14340</v>
      </c>
      <c r="B7268" s="79" t="s">
        <v>14341</v>
      </c>
      <c r="C7268" s="79">
        <v>25</v>
      </c>
      <c r="D7268" s="79">
        <v>0</v>
      </c>
    </row>
    <row r="7269" spans="1:4" x14ac:dyDescent="0.2">
      <c r="A7269" s="79" t="s">
        <v>14342</v>
      </c>
      <c r="B7269" s="79" t="s">
        <v>14343</v>
      </c>
      <c r="C7269" s="79">
        <v>0</v>
      </c>
      <c r="D7269" s="79">
        <v>0</v>
      </c>
    </row>
    <row r="7270" spans="1:4" x14ac:dyDescent="0.2">
      <c r="A7270" s="79" t="s">
        <v>14344</v>
      </c>
      <c r="B7270" s="79" t="s">
        <v>14345</v>
      </c>
      <c r="C7270" s="79">
        <v>0</v>
      </c>
      <c r="D7270" s="79">
        <v>0</v>
      </c>
    </row>
    <row r="7271" spans="1:4" x14ac:dyDescent="0.2">
      <c r="A7271" s="79" t="s">
        <v>14346</v>
      </c>
      <c r="B7271" s="79" t="s">
        <v>14347</v>
      </c>
      <c r="C7271" s="79">
        <v>0</v>
      </c>
      <c r="D7271" s="79">
        <v>0</v>
      </c>
    </row>
    <row r="7272" spans="1:4" x14ac:dyDescent="0.2">
      <c r="A7272" s="79" t="s">
        <v>14348</v>
      </c>
      <c r="B7272" s="79" t="s">
        <v>14349</v>
      </c>
      <c r="C7272" s="79">
        <v>0</v>
      </c>
      <c r="D7272" s="79">
        <v>0</v>
      </c>
    </row>
    <row r="7273" spans="1:4" x14ac:dyDescent="0.2">
      <c r="A7273" s="79" t="s">
        <v>14350</v>
      </c>
      <c r="B7273" s="79" t="s">
        <v>14351</v>
      </c>
      <c r="C7273" s="79">
        <v>31</v>
      </c>
      <c r="D7273" s="79">
        <v>0</v>
      </c>
    </row>
    <row r="7274" spans="1:4" x14ac:dyDescent="0.2">
      <c r="A7274" s="79" t="s">
        <v>14352</v>
      </c>
      <c r="B7274" s="79" t="s">
        <v>14353</v>
      </c>
      <c r="C7274" s="79">
        <v>0</v>
      </c>
      <c r="D7274" s="79">
        <v>0</v>
      </c>
    </row>
    <row r="7275" spans="1:4" x14ac:dyDescent="0.2">
      <c r="A7275" s="79" t="s">
        <v>14354</v>
      </c>
      <c r="B7275" s="79" t="s">
        <v>14355</v>
      </c>
      <c r="C7275" s="79">
        <v>0</v>
      </c>
      <c r="D7275" s="79">
        <v>0</v>
      </c>
    </row>
    <row r="7276" spans="1:4" x14ac:dyDescent="0.2">
      <c r="A7276" s="79" t="s">
        <v>14356</v>
      </c>
      <c r="B7276" s="79" t="s">
        <v>14357</v>
      </c>
      <c r="C7276" s="79">
        <v>53</v>
      </c>
      <c r="D7276" s="79">
        <v>0</v>
      </c>
    </row>
    <row r="7277" spans="1:4" x14ac:dyDescent="0.2">
      <c r="A7277" s="79" t="s">
        <v>14358</v>
      </c>
      <c r="B7277" s="79" t="s">
        <v>14359</v>
      </c>
      <c r="C7277" s="79">
        <v>102</v>
      </c>
      <c r="D7277" s="79">
        <v>0</v>
      </c>
    </row>
    <row r="7278" spans="1:4" x14ac:dyDescent="0.2">
      <c r="A7278" s="79" t="s">
        <v>14360</v>
      </c>
      <c r="B7278" s="79" t="s">
        <v>14361</v>
      </c>
      <c r="C7278" s="79">
        <v>63</v>
      </c>
      <c r="D7278" s="79">
        <v>0</v>
      </c>
    </row>
    <row r="7279" spans="1:4" x14ac:dyDescent="0.2">
      <c r="A7279" s="79" t="s">
        <v>14362</v>
      </c>
      <c r="B7279" s="79" t="s">
        <v>14363</v>
      </c>
      <c r="C7279" s="79">
        <v>19</v>
      </c>
      <c r="D7279" s="79">
        <v>0</v>
      </c>
    </row>
    <row r="7280" spans="1:4" x14ac:dyDescent="0.2">
      <c r="A7280" s="79" t="s">
        <v>14364</v>
      </c>
      <c r="B7280" s="79" t="s">
        <v>14365</v>
      </c>
      <c r="C7280" s="79">
        <v>0</v>
      </c>
      <c r="D7280" s="79">
        <v>0</v>
      </c>
    </row>
    <row r="7281" spans="1:4" x14ac:dyDescent="0.2">
      <c r="A7281" s="79" t="s">
        <v>14366</v>
      </c>
      <c r="B7281" s="79" t="s">
        <v>14367</v>
      </c>
      <c r="C7281" s="79">
        <v>0</v>
      </c>
      <c r="D7281" s="79">
        <v>0</v>
      </c>
    </row>
    <row r="7282" spans="1:4" x14ac:dyDescent="0.2">
      <c r="A7282" s="79" t="s">
        <v>14368</v>
      </c>
      <c r="B7282" s="79" t="s">
        <v>14369</v>
      </c>
      <c r="C7282" s="79">
        <v>0</v>
      </c>
      <c r="D7282" s="79">
        <v>0</v>
      </c>
    </row>
    <row r="7283" spans="1:4" x14ac:dyDescent="0.2">
      <c r="A7283" s="79" t="s">
        <v>14370</v>
      </c>
      <c r="B7283" s="79" t="s">
        <v>14371</v>
      </c>
      <c r="C7283" s="79">
        <v>0</v>
      </c>
      <c r="D7283" s="79">
        <v>0</v>
      </c>
    </row>
    <row r="7284" spans="1:4" x14ac:dyDescent="0.2">
      <c r="A7284" s="79" t="s">
        <v>14372</v>
      </c>
      <c r="B7284" s="79" t="s">
        <v>14373</v>
      </c>
      <c r="C7284" s="79">
        <v>0</v>
      </c>
      <c r="D7284" s="79">
        <v>0</v>
      </c>
    </row>
    <row r="7285" spans="1:4" x14ac:dyDescent="0.2">
      <c r="A7285" s="79" t="s">
        <v>14374</v>
      </c>
      <c r="B7285" s="79" t="s">
        <v>14375</v>
      </c>
      <c r="C7285" s="79">
        <v>0</v>
      </c>
      <c r="D7285" s="79">
        <v>0</v>
      </c>
    </row>
    <row r="7286" spans="1:4" x14ac:dyDescent="0.2">
      <c r="A7286" s="79" t="s">
        <v>14376</v>
      </c>
      <c r="B7286" s="79" t="s">
        <v>14377</v>
      </c>
      <c r="C7286" s="79">
        <v>10</v>
      </c>
      <c r="D7286" s="79">
        <v>0</v>
      </c>
    </row>
    <row r="7287" spans="1:4" x14ac:dyDescent="0.2">
      <c r="A7287" s="79" t="s">
        <v>14378</v>
      </c>
      <c r="B7287" s="79" t="s">
        <v>14379</v>
      </c>
      <c r="C7287" s="79">
        <v>6</v>
      </c>
      <c r="D7287" s="79">
        <v>0</v>
      </c>
    </row>
    <row r="7288" spans="1:4" x14ac:dyDescent="0.2">
      <c r="A7288" s="79" t="s">
        <v>14380</v>
      </c>
      <c r="B7288" s="79" t="s">
        <v>14381</v>
      </c>
      <c r="C7288" s="79">
        <v>7</v>
      </c>
      <c r="D7288" s="79">
        <v>0</v>
      </c>
    </row>
    <row r="7289" spans="1:4" x14ac:dyDescent="0.2">
      <c r="A7289" s="79" t="s">
        <v>14382</v>
      </c>
      <c r="B7289" s="79" t="s">
        <v>14383</v>
      </c>
      <c r="C7289" s="79">
        <v>8</v>
      </c>
      <c r="D7289" s="79">
        <v>0</v>
      </c>
    </row>
    <row r="7290" spans="1:4" x14ac:dyDescent="0.2">
      <c r="A7290" s="79" t="s">
        <v>14384</v>
      </c>
      <c r="B7290" s="79" t="s">
        <v>14385</v>
      </c>
      <c r="C7290" s="79">
        <v>2</v>
      </c>
      <c r="D7290" s="79">
        <v>0</v>
      </c>
    </row>
    <row r="7291" spans="1:4" x14ac:dyDescent="0.2">
      <c r="A7291" s="79" t="s">
        <v>14386</v>
      </c>
      <c r="B7291" s="79" t="s">
        <v>14387</v>
      </c>
      <c r="C7291" s="79">
        <v>17</v>
      </c>
      <c r="D7291" s="79">
        <v>0</v>
      </c>
    </row>
    <row r="7292" spans="1:4" x14ac:dyDescent="0.2">
      <c r="A7292" s="79" t="s">
        <v>14388</v>
      </c>
      <c r="B7292" s="79" t="s">
        <v>14389</v>
      </c>
      <c r="C7292" s="79">
        <v>4</v>
      </c>
      <c r="D7292" s="79">
        <v>0</v>
      </c>
    </row>
    <row r="7293" spans="1:4" x14ac:dyDescent="0.2">
      <c r="A7293" s="79" t="s">
        <v>14390</v>
      </c>
      <c r="B7293" s="79" t="s">
        <v>14391</v>
      </c>
      <c r="C7293" s="79">
        <v>2</v>
      </c>
      <c r="D7293" s="79">
        <v>0</v>
      </c>
    </row>
    <row r="7294" spans="1:4" x14ac:dyDescent="0.2">
      <c r="A7294" s="79" t="s">
        <v>14392</v>
      </c>
      <c r="B7294" s="79" t="s">
        <v>14393</v>
      </c>
      <c r="C7294" s="79">
        <v>22</v>
      </c>
      <c r="D7294" s="79">
        <v>0</v>
      </c>
    </row>
    <row r="7295" spans="1:4" x14ac:dyDescent="0.2">
      <c r="A7295" s="79" t="s">
        <v>14394</v>
      </c>
      <c r="B7295" s="79" t="s">
        <v>14395</v>
      </c>
      <c r="C7295" s="79">
        <v>11</v>
      </c>
      <c r="D7295" s="79">
        <v>0</v>
      </c>
    </row>
    <row r="7296" spans="1:4" x14ac:dyDescent="0.2">
      <c r="A7296" s="79" t="s">
        <v>14396</v>
      </c>
      <c r="B7296" s="79" t="s">
        <v>14397</v>
      </c>
      <c r="C7296" s="79">
        <v>16</v>
      </c>
      <c r="D7296" s="79">
        <v>0</v>
      </c>
    </row>
    <row r="7297" spans="1:4" x14ac:dyDescent="0.2">
      <c r="A7297" s="79" t="s">
        <v>14398</v>
      </c>
      <c r="B7297" s="79" t="s">
        <v>14399</v>
      </c>
      <c r="C7297" s="79">
        <v>15</v>
      </c>
      <c r="D7297" s="79">
        <v>0</v>
      </c>
    </row>
    <row r="7298" spans="1:4" x14ac:dyDescent="0.2">
      <c r="A7298" s="79" t="s">
        <v>14400</v>
      </c>
      <c r="B7298" s="79" t="s">
        <v>14401</v>
      </c>
      <c r="C7298" s="79">
        <v>5</v>
      </c>
      <c r="D7298" s="79">
        <v>0</v>
      </c>
    </row>
    <row r="7299" spans="1:4" x14ac:dyDescent="0.2">
      <c r="A7299" s="79" t="s">
        <v>14402</v>
      </c>
      <c r="B7299" s="79" t="s">
        <v>14403</v>
      </c>
      <c r="C7299" s="79">
        <v>15</v>
      </c>
      <c r="D7299" s="79">
        <v>0</v>
      </c>
    </row>
    <row r="7300" spans="1:4" x14ac:dyDescent="0.2">
      <c r="A7300" s="79" t="s">
        <v>14404</v>
      </c>
      <c r="B7300" s="79" t="s">
        <v>14405</v>
      </c>
      <c r="C7300" s="79">
        <v>12</v>
      </c>
      <c r="D7300" s="79">
        <v>0</v>
      </c>
    </row>
    <row r="7301" spans="1:4" x14ac:dyDescent="0.2">
      <c r="A7301" s="79" t="s">
        <v>14406</v>
      </c>
      <c r="B7301" s="79" t="s">
        <v>14407</v>
      </c>
      <c r="C7301" s="79">
        <v>9</v>
      </c>
      <c r="D7301" s="79">
        <v>0</v>
      </c>
    </row>
    <row r="7302" spans="1:4" x14ac:dyDescent="0.2">
      <c r="A7302" s="79" t="s">
        <v>14408</v>
      </c>
      <c r="B7302" s="79" t="s">
        <v>14409</v>
      </c>
      <c r="C7302" s="79">
        <v>8</v>
      </c>
      <c r="D7302" s="79">
        <v>0</v>
      </c>
    </row>
    <row r="7303" spans="1:4" x14ac:dyDescent="0.2">
      <c r="A7303" s="79" t="s">
        <v>14410</v>
      </c>
      <c r="B7303" s="79" t="s">
        <v>14411</v>
      </c>
      <c r="C7303" s="79">
        <v>12</v>
      </c>
      <c r="D7303" s="79">
        <v>0</v>
      </c>
    </row>
    <row r="7304" spans="1:4" x14ac:dyDescent="0.2">
      <c r="A7304" s="79" t="s">
        <v>14412</v>
      </c>
      <c r="B7304" s="79" t="s">
        <v>14413</v>
      </c>
      <c r="C7304" s="79">
        <v>5</v>
      </c>
      <c r="D7304" s="79">
        <v>0</v>
      </c>
    </row>
    <row r="7305" spans="1:4" x14ac:dyDescent="0.2">
      <c r="A7305" s="79" t="s">
        <v>14414</v>
      </c>
      <c r="B7305" s="79" t="s">
        <v>14415</v>
      </c>
      <c r="C7305" s="79">
        <v>5</v>
      </c>
      <c r="D7305" s="79">
        <v>0</v>
      </c>
    </row>
    <row r="7306" spans="1:4" x14ac:dyDescent="0.2">
      <c r="A7306" s="79" t="s">
        <v>14416</v>
      </c>
      <c r="B7306" s="79" t="s">
        <v>14417</v>
      </c>
      <c r="C7306" s="79">
        <v>4</v>
      </c>
      <c r="D7306" s="79">
        <v>0</v>
      </c>
    </row>
    <row r="7307" spans="1:4" x14ac:dyDescent="0.2">
      <c r="A7307" s="79" t="s">
        <v>14418</v>
      </c>
      <c r="B7307" s="79" t="s">
        <v>14419</v>
      </c>
      <c r="C7307" s="79">
        <v>5</v>
      </c>
      <c r="D7307" s="79">
        <v>0</v>
      </c>
    </row>
    <row r="7308" spans="1:4" x14ac:dyDescent="0.2">
      <c r="A7308" s="79" t="s">
        <v>14420</v>
      </c>
      <c r="B7308" s="79" t="s">
        <v>14421</v>
      </c>
      <c r="C7308" s="79">
        <v>125</v>
      </c>
      <c r="D7308" s="79">
        <v>0</v>
      </c>
    </row>
    <row r="7309" spans="1:4" x14ac:dyDescent="0.2">
      <c r="A7309" s="79" t="s">
        <v>14422</v>
      </c>
      <c r="B7309" s="79" t="s">
        <v>14423</v>
      </c>
      <c r="C7309" s="79">
        <v>51</v>
      </c>
      <c r="D7309" s="79">
        <v>0</v>
      </c>
    </row>
    <row r="7310" spans="1:4" x14ac:dyDescent="0.2">
      <c r="A7310" s="79" t="s">
        <v>14424</v>
      </c>
      <c r="B7310" s="79" t="s">
        <v>14425</v>
      </c>
      <c r="C7310" s="79">
        <v>29</v>
      </c>
      <c r="D7310" s="79">
        <v>0</v>
      </c>
    </row>
    <row r="7311" spans="1:4" x14ac:dyDescent="0.2">
      <c r="A7311" s="79" t="s">
        <v>14426</v>
      </c>
      <c r="B7311" s="79" t="s">
        <v>14427</v>
      </c>
      <c r="C7311" s="79">
        <v>28</v>
      </c>
      <c r="D7311" s="79">
        <v>0</v>
      </c>
    </row>
    <row r="7312" spans="1:4" x14ac:dyDescent="0.2">
      <c r="A7312" s="79" t="s">
        <v>14428</v>
      </c>
      <c r="B7312" s="79" t="s">
        <v>14429</v>
      </c>
      <c r="C7312" s="79">
        <v>18</v>
      </c>
      <c r="D7312" s="79">
        <v>0</v>
      </c>
    </row>
    <row r="7313" spans="1:4" x14ac:dyDescent="0.2">
      <c r="A7313" s="79" t="s">
        <v>14430</v>
      </c>
      <c r="B7313" s="79" t="s">
        <v>14431</v>
      </c>
      <c r="C7313" s="79">
        <v>10</v>
      </c>
      <c r="D7313" s="79">
        <v>0</v>
      </c>
    </row>
    <row r="7314" spans="1:4" x14ac:dyDescent="0.2">
      <c r="A7314" s="79" t="s">
        <v>14432</v>
      </c>
      <c r="B7314" s="79" t="s">
        <v>14433</v>
      </c>
      <c r="C7314" s="79">
        <v>24</v>
      </c>
      <c r="D7314" s="79">
        <v>0</v>
      </c>
    </row>
    <row r="7315" spans="1:4" x14ac:dyDescent="0.2">
      <c r="A7315" s="79" t="s">
        <v>14434</v>
      </c>
      <c r="B7315" s="79" t="s">
        <v>14435</v>
      </c>
      <c r="C7315" s="79">
        <v>0</v>
      </c>
      <c r="D7315" s="79">
        <v>0</v>
      </c>
    </row>
    <row r="7316" spans="1:4" x14ac:dyDescent="0.2">
      <c r="A7316" s="79" t="s">
        <v>14436</v>
      </c>
      <c r="B7316" s="79" t="s">
        <v>14437</v>
      </c>
      <c r="C7316" s="79">
        <v>21</v>
      </c>
      <c r="D7316" s="79">
        <v>0</v>
      </c>
    </row>
    <row r="7317" spans="1:4" x14ac:dyDescent="0.2">
      <c r="A7317" s="79" t="s">
        <v>14438</v>
      </c>
      <c r="B7317" s="79" t="s">
        <v>14439</v>
      </c>
      <c r="C7317" s="79">
        <v>25</v>
      </c>
      <c r="D7317" s="79">
        <v>0</v>
      </c>
    </row>
    <row r="7318" spans="1:4" x14ac:dyDescent="0.2">
      <c r="A7318" s="79" t="s">
        <v>14440</v>
      </c>
      <c r="B7318" s="79" t="s">
        <v>14441</v>
      </c>
      <c r="C7318" s="79">
        <v>25</v>
      </c>
      <c r="D7318" s="79">
        <v>0</v>
      </c>
    </row>
    <row r="7319" spans="1:4" x14ac:dyDescent="0.2">
      <c r="A7319" s="79" t="s">
        <v>14442</v>
      </c>
      <c r="B7319" s="79" t="s">
        <v>14443</v>
      </c>
      <c r="C7319" s="79">
        <v>3</v>
      </c>
      <c r="D7319" s="79">
        <v>0</v>
      </c>
    </row>
    <row r="7320" spans="1:4" x14ac:dyDescent="0.2">
      <c r="A7320" s="79" t="s">
        <v>14444</v>
      </c>
      <c r="B7320" s="79" t="s">
        <v>14445</v>
      </c>
      <c r="C7320" s="79">
        <v>52</v>
      </c>
      <c r="D7320" s="79">
        <v>0</v>
      </c>
    </row>
    <row r="7321" spans="1:4" x14ac:dyDescent="0.2">
      <c r="A7321" s="79" t="s">
        <v>14446</v>
      </c>
      <c r="B7321" s="79" t="s">
        <v>14447</v>
      </c>
      <c r="C7321" s="79">
        <v>37</v>
      </c>
      <c r="D7321" s="79">
        <v>0</v>
      </c>
    </row>
    <row r="7322" spans="1:4" x14ac:dyDescent="0.2">
      <c r="A7322" s="79" t="s">
        <v>14448</v>
      </c>
      <c r="B7322" s="79" t="s">
        <v>14449</v>
      </c>
      <c r="C7322" s="79">
        <v>9</v>
      </c>
      <c r="D7322" s="79">
        <v>0</v>
      </c>
    </row>
    <row r="7323" spans="1:4" x14ac:dyDescent="0.2">
      <c r="A7323" s="79" t="s">
        <v>14450</v>
      </c>
      <c r="B7323" s="79" t="s">
        <v>14451</v>
      </c>
      <c r="C7323" s="79">
        <v>0</v>
      </c>
      <c r="D7323" s="79">
        <v>0</v>
      </c>
    </row>
    <row r="7324" spans="1:4" x14ac:dyDescent="0.2">
      <c r="A7324" s="79" t="s">
        <v>14452</v>
      </c>
      <c r="B7324" s="79" t="s">
        <v>14453</v>
      </c>
      <c r="C7324" s="79">
        <v>1</v>
      </c>
      <c r="D7324" s="79">
        <v>0</v>
      </c>
    </row>
    <row r="7325" spans="1:4" x14ac:dyDescent="0.2">
      <c r="A7325" s="79" t="s">
        <v>14454</v>
      </c>
      <c r="B7325" s="79" t="s">
        <v>14455</v>
      </c>
      <c r="C7325" s="79">
        <v>8</v>
      </c>
      <c r="D7325" s="79">
        <v>0</v>
      </c>
    </row>
    <row r="7326" spans="1:4" x14ac:dyDescent="0.2">
      <c r="A7326" s="79" t="s">
        <v>14456</v>
      </c>
      <c r="B7326" s="79" t="s">
        <v>14457</v>
      </c>
      <c r="C7326" s="79">
        <v>0</v>
      </c>
      <c r="D7326" s="79">
        <v>0</v>
      </c>
    </row>
    <row r="7327" spans="1:4" x14ac:dyDescent="0.2">
      <c r="A7327" s="79" t="s">
        <v>14458</v>
      </c>
      <c r="B7327" s="79" t="s">
        <v>14459</v>
      </c>
      <c r="C7327" s="79">
        <v>6</v>
      </c>
      <c r="D7327" s="79">
        <v>0</v>
      </c>
    </row>
    <row r="7328" spans="1:4" x14ac:dyDescent="0.2">
      <c r="A7328" s="79" t="s">
        <v>14460</v>
      </c>
      <c r="B7328" s="79" t="s">
        <v>14461</v>
      </c>
      <c r="C7328" s="79">
        <v>4</v>
      </c>
      <c r="D7328" s="79">
        <v>0</v>
      </c>
    </row>
    <row r="7329" spans="1:4" x14ac:dyDescent="0.2">
      <c r="A7329" s="79" t="s">
        <v>14462</v>
      </c>
      <c r="B7329" s="79" t="s">
        <v>14463</v>
      </c>
      <c r="C7329" s="79">
        <v>14</v>
      </c>
      <c r="D7329" s="79">
        <v>0</v>
      </c>
    </row>
    <row r="7330" spans="1:4" x14ac:dyDescent="0.2">
      <c r="A7330" s="79" t="s">
        <v>14464</v>
      </c>
      <c r="B7330" s="79" t="s">
        <v>14465</v>
      </c>
      <c r="C7330" s="79">
        <v>32</v>
      </c>
      <c r="D7330" s="79">
        <v>0</v>
      </c>
    </row>
    <row r="7331" spans="1:4" x14ac:dyDescent="0.2">
      <c r="A7331" s="79" t="s">
        <v>14466</v>
      </c>
      <c r="B7331" s="79" t="s">
        <v>14467</v>
      </c>
      <c r="C7331" s="79">
        <v>2</v>
      </c>
      <c r="D7331" s="79">
        <v>0</v>
      </c>
    </row>
    <row r="7332" spans="1:4" x14ac:dyDescent="0.2">
      <c r="A7332" s="79" t="s">
        <v>14468</v>
      </c>
      <c r="B7332" s="79" t="s">
        <v>14469</v>
      </c>
      <c r="C7332" s="79">
        <v>0</v>
      </c>
      <c r="D7332" s="79">
        <v>0</v>
      </c>
    </row>
    <row r="7333" spans="1:4" x14ac:dyDescent="0.2">
      <c r="A7333" s="79" t="s">
        <v>14470</v>
      </c>
      <c r="B7333" s="79" t="s">
        <v>14471</v>
      </c>
      <c r="C7333" s="79">
        <v>14</v>
      </c>
      <c r="D7333" s="79">
        <v>0</v>
      </c>
    </row>
    <row r="7334" spans="1:4" x14ac:dyDescent="0.2">
      <c r="A7334" s="79" t="s">
        <v>14472</v>
      </c>
      <c r="B7334" s="79" t="s">
        <v>14473</v>
      </c>
      <c r="C7334" s="79">
        <v>0</v>
      </c>
      <c r="D7334" s="79">
        <v>0</v>
      </c>
    </row>
    <row r="7335" spans="1:4" x14ac:dyDescent="0.2">
      <c r="A7335" s="79" t="s">
        <v>14474</v>
      </c>
      <c r="B7335" s="79" t="s">
        <v>14475</v>
      </c>
      <c r="C7335" s="79">
        <v>6</v>
      </c>
      <c r="D7335" s="79">
        <v>0</v>
      </c>
    </row>
    <row r="7336" spans="1:4" x14ac:dyDescent="0.2">
      <c r="A7336" s="79" t="s">
        <v>14476</v>
      </c>
      <c r="B7336" s="79" t="s">
        <v>14477</v>
      </c>
      <c r="C7336" s="79">
        <v>50</v>
      </c>
      <c r="D7336" s="79">
        <v>0</v>
      </c>
    </row>
    <row r="7337" spans="1:4" x14ac:dyDescent="0.2">
      <c r="A7337" s="79" t="s">
        <v>14478</v>
      </c>
      <c r="B7337" s="79" t="s">
        <v>14479</v>
      </c>
      <c r="C7337" s="79">
        <v>28</v>
      </c>
      <c r="D7337" s="79">
        <v>0</v>
      </c>
    </row>
    <row r="7338" spans="1:4" x14ac:dyDescent="0.2">
      <c r="A7338" s="79" t="s">
        <v>14480</v>
      </c>
      <c r="B7338" s="79" t="s">
        <v>14481</v>
      </c>
      <c r="C7338" s="79">
        <v>9</v>
      </c>
      <c r="D7338" s="79">
        <v>0</v>
      </c>
    </row>
    <row r="7339" spans="1:4" x14ac:dyDescent="0.2">
      <c r="A7339" s="79" t="s">
        <v>14482</v>
      </c>
      <c r="B7339" s="79" t="s">
        <v>14483</v>
      </c>
      <c r="C7339" s="79">
        <v>5</v>
      </c>
      <c r="D7339" s="79">
        <v>0</v>
      </c>
    </row>
    <row r="7340" spans="1:4" x14ac:dyDescent="0.2">
      <c r="A7340" s="79" t="s">
        <v>14484</v>
      </c>
      <c r="B7340" s="79" t="s">
        <v>14485</v>
      </c>
      <c r="C7340" s="79">
        <v>4</v>
      </c>
      <c r="D7340" s="79">
        <v>0</v>
      </c>
    </row>
    <row r="7341" spans="1:4" x14ac:dyDescent="0.2">
      <c r="A7341" s="79" t="s">
        <v>14486</v>
      </c>
      <c r="B7341" s="79" t="s">
        <v>14487</v>
      </c>
      <c r="C7341" s="79">
        <v>0</v>
      </c>
      <c r="D7341" s="79">
        <v>0</v>
      </c>
    </row>
    <row r="7342" spans="1:4" x14ac:dyDescent="0.2">
      <c r="A7342" s="79" t="s">
        <v>14488</v>
      </c>
      <c r="B7342" s="79" t="s">
        <v>14489</v>
      </c>
      <c r="C7342" s="79">
        <v>29</v>
      </c>
      <c r="D7342" s="79">
        <v>0</v>
      </c>
    </row>
    <row r="7343" spans="1:4" x14ac:dyDescent="0.2">
      <c r="A7343" s="79" t="s">
        <v>14490</v>
      </c>
      <c r="B7343" s="79" t="s">
        <v>14491</v>
      </c>
      <c r="C7343" s="79">
        <v>3</v>
      </c>
      <c r="D7343" s="79">
        <v>0</v>
      </c>
    </row>
    <row r="7344" spans="1:4" x14ac:dyDescent="0.2">
      <c r="A7344" s="79" t="s">
        <v>14492</v>
      </c>
      <c r="B7344" s="79" t="s">
        <v>14493</v>
      </c>
      <c r="C7344" s="79">
        <v>1</v>
      </c>
      <c r="D7344" s="79">
        <v>0</v>
      </c>
    </row>
    <row r="7345" spans="1:4" x14ac:dyDescent="0.2">
      <c r="A7345" s="79" t="s">
        <v>14494</v>
      </c>
      <c r="B7345" s="79" t="s">
        <v>14495</v>
      </c>
      <c r="C7345" s="79">
        <v>1</v>
      </c>
      <c r="D7345" s="79">
        <v>0</v>
      </c>
    </row>
    <row r="7346" spans="1:4" x14ac:dyDescent="0.2">
      <c r="A7346" s="79" t="s">
        <v>14496</v>
      </c>
      <c r="B7346" s="79" t="s">
        <v>14497</v>
      </c>
      <c r="C7346" s="79">
        <v>5</v>
      </c>
      <c r="D7346" s="79">
        <v>0</v>
      </c>
    </row>
    <row r="7347" spans="1:4" x14ac:dyDescent="0.2">
      <c r="A7347" s="79" t="s">
        <v>14498</v>
      </c>
      <c r="B7347" s="79" t="s">
        <v>14499</v>
      </c>
      <c r="C7347" s="79">
        <v>0</v>
      </c>
      <c r="D7347" s="79">
        <v>0</v>
      </c>
    </row>
    <row r="7348" spans="1:4" x14ac:dyDescent="0.2">
      <c r="A7348" s="79" t="s">
        <v>14500</v>
      </c>
      <c r="B7348" s="79" t="s">
        <v>14501</v>
      </c>
      <c r="C7348" s="79">
        <v>10</v>
      </c>
      <c r="D7348" s="79">
        <v>0</v>
      </c>
    </row>
    <row r="7349" spans="1:4" x14ac:dyDescent="0.2">
      <c r="A7349" s="79" t="s">
        <v>14502</v>
      </c>
      <c r="B7349" s="79" t="s">
        <v>14503</v>
      </c>
      <c r="C7349" s="79">
        <v>0</v>
      </c>
      <c r="D7349" s="79">
        <v>0</v>
      </c>
    </row>
    <row r="7350" spans="1:4" x14ac:dyDescent="0.2">
      <c r="A7350" s="79" t="s">
        <v>14504</v>
      </c>
      <c r="B7350" s="79" t="s">
        <v>14505</v>
      </c>
      <c r="C7350" s="79">
        <v>0</v>
      </c>
      <c r="D7350" s="79">
        <v>0</v>
      </c>
    </row>
    <row r="7351" spans="1:4" x14ac:dyDescent="0.2">
      <c r="A7351" s="79" t="s">
        <v>14506</v>
      </c>
      <c r="B7351" s="79" t="s">
        <v>14507</v>
      </c>
      <c r="C7351" s="79">
        <v>0</v>
      </c>
      <c r="D7351" s="79">
        <v>0</v>
      </c>
    </row>
    <row r="7352" spans="1:4" x14ac:dyDescent="0.2">
      <c r="A7352" s="79" t="s">
        <v>14508</v>
      </c>
      <c r="B7352" s="79" t="s">
        <v>14509</v>
      </c>
      <c r="C7352" s="79">
        <v>0</v>
      </c>
      <c r="D7352" s="79">
        <v>0</v>
      </c>
    </row>
    <row r="7353" spans="1:4" x14ac:dyDescent="0.2">
      <c r="A7353" s="79" t="s">
        <v>5367</v>
      </c>
      <c r="B7353" s="79" t="s">
        <v>5368</v>
      </c>
      <c r="C7353" s="79">
        <v>0</v>
      </c>
      <c r="D7353" s="79">
        <v>2</v>
      </c>
    </row>
    <row r="7354" spans="1:4" x14ac:dyDescent="0.2">
      <c r="A7354" s="79" t="s">
        <v>14510</v>
      </c>
      <c r="B7354" s="79" t="s">
        <v>14511</v>
      </c>
      <c r="C7354" s="79">
        <v>0</v>
      </c>
      <c r="D7354" s="79">
        <v>0</v>
      </c>
    </row>
    <row r="7355" spans="1:4" x14ac:dyDescent="0.2">
      <c r="A7355" s="79" t="s">
        <v>14512</v>
      </c>
      <c r="B7355" s="79" t="s">
        <v>14513</v>
      </c>
      <c r="C7355" s="79">
        <v>44</v>
      </c>
      <c r="D7355" s="79">
        <v>0</v>
      </c>
    </row>
    <row r="7356" spans="1:4" x14ac:dyDescent="0.2">
      <c r="A7356" s="79" t="s">
        <v>14514</v>
      </c>
      <c r="B7356" s="79" t="s">
        <v>14515</v>
      </c>
      <c r="C7356" s="79">
        <v>170</v>
      </c>
      <c r="D7356" s="79">
        <v>0</v>
      </c>
    </row>
    <row r="7357" spans="1:4" x14ac:dyDescent="0.2">
      <c r="A7357" s="79" t="s">
        <v>14516</v>
      </c>
      <c r="B7357" s="79" t="s">
        <v>14517</v>
      </c>
      <c r="C7357" s="79">
        <v>0</v>
      </c>
      <c r="D7357" s="79">
        <v>0</v>
      </c>
    </row>
    <row r="7358" spans="1:4" x14ac:dyDescent="0.2">
      <c r="A7358" s="79" t="s">
        <v>14518</v>
      </c>
      <c r="B7358" s="79" t="s">
        <v>14519</v>
      </c>
      <c r="C7358" s="79">
        <v>19</v>
      </c>
      <c r="D7358" s="79">
        <v>0</v>
      </c>
    </row>
    <row r="7359" spans="1:4" x14ac:dyDescent="0.2">
      <c r="A7359" s="79" t="s">
        <v>14520</v>
      </c>
      <c r="B7359" s="79" t="s">
        <v>14521</v>
      </c>
      <c r="C7359" s="79">
        <v>90</v>
      </c>
      <c r="D7359" s="79">
        <v>0</v>
      </c>
    </row>
    <row r="7360" spans="1:4" x14ac:dyDescent="0.2">
      <c r="A7360" s="79" t="s">
        <v>14522</v>
      </c>
      <c r="B7360" s="79" t="s">
        <v>14523</v>
      </c>
      <c r="C7360" s="79">
        <v>0</v>
      </c>
      <c r="D7360" s="79">
        <v>0</v>
      </c>
    </row>
    <row r="7361" spans="1:4" x14ac:dyDescent="0.2">
      <c r="A7361" s="79" t="s">
        <v>14524</v>
      </c>
      <c r="B7361" s="79" t="s">
        <v>14525</v>
      </c>
      <c r="C7361" s="79">
        <v>70</v>
      </c>
      <c r="D7361" s="79">
        <v>0</v>
      </c>
    </row>
    <row r="7362" spans="1:4" x14ac:dyDescent="0.2">
      <c r="A7362" s="79" t="s">
        <v>14526</v>
      </c>
      <c r="B7362" s="79" t="s">
        <v>14527</v>
      </c>
      <c r="C7362" s="79">
        <v>0</v>
      </c>
      <c r="D7362" s="79">
        <v>0</v>
      </c>
    </row>
    <row r="7363" spans="1:4" x14ac:dyDescent="0.2">
      <c r="A7363" s="79" t="s">
        <v>14528</v>
      </c>
      <c r="B7363" s="79" t="s">
        <v>14529</v>
      </c>
      <c r="C7363" s="79">
        <v>0</v>
      </c>
      <c r="D7363" s="79">
        <v>0</v>
      </c>
    </row>
    <row r="7364" spans="1:4" x14ac:dyDescent="0.2">
      <c r="A7364" s="79" t="s">
        <v>14530</v>
      </c>
      <c r="B7364" s="79" t="s">
        <v>14531</v>
      </c>
      <c r="C7364" s="79">
        <v>0</v>
      </c>
      <c r="D7364" s="79">
        <v>0</v>
      </c>
    </row>
    <row r="7365" spans="1:4" x14ac:dyDescent="0.2">
      <c r="A7365" s="79" t="s">
        <v>14532</v>
      </c>
      <c r="B7365" s="79" t="s">
        <v>14533</v>
      </c>
      <c r="C7365" s="79">
        <v>0</v>
      </c>
      <c r="D7365" s="79">
        <v>0</v>
      </c>
    </row>
    <row r="7366" spans="1:4" x14ac:dyDescent="0.2">
      <c r="A7366" s="79" t="s">
        <v>14534</v>
      </c>
      <c r="B7366" s="79" t="s">
        <v>14535</v>
      </c>
      <c r="C7366" s="79">
        <v>0</v>
      </c>
      <c r="D7366" s="79">
        <v>0</v>
      </c>
    </row>
    <row r="7367" spans="1:4" x14ac:dyDescent="0.2">
      <c r="A7367" s="79" t="s">
        <v>14536</v>
      </c>
      <c r="B7367" s="79" t="s">
        <v>14537</v>
      </c>
      <c r="C7367" s="79">
        <v>0</v>
      </c>
      <c r="D7367" s="79">
        <v>0</v>
      </c>
    </row>
    <row r="7368" spans="1:4" x14ac:dyDescent="0.2">
      <c r="A7368" s="79" t="s">
        <v>14538</v>
      </c>
      <c r="B7368" s="79" t="s">
        <v>14539</v>
      </c>
      <c r="C7368" s="79">
        <v>0</v>
      </c>
      <c r="D7368" s="79">
        <v>0</v>
      </c>
    </row>
    <row r="7369" spans="1:4" x14ac:dyDescent="0.2">
      <c r="A7369" s="79" t="s">
        <v>14540</v>
      </c>
      <c r="B7369" s="79" t="s">
        <v>14541</v>
      </c>
      <c r="C7369" s="79">
        <v>0</v>
      </c>
      <c r="D7369" s="79">
        <v>0</v>
      </c>
    </row>
    <row r="7370" spans="1:4" x14ac:dyDescent="0.2">
      <c r="A7370" s="79" t="s">
        <v>14542</v>
      </c>
      <c r="B7370" s="79" t="s">
        <v>14543</v>
      </c>
      <c r="C7370" s="79">
        <v>15</v>
      </c>
      <c r="D7370" s="79">
        <v>0</v>
      </c>
    </row>
    <row r="7371" spans="1:4" x14ac:dyDescent="0.2">
      <c r="A7371" s="79" t="s">
        <v>14544</v>
      </c>
      <c r="B7371" s="79" t="s">
        <v>14545</v>
      </c>
      <c r="C7371" s="79">
        <v>0</v>
      </c>
      <c r="D7371" s="79">
        <v>0</v>
      </c>
    </row>
    <row r="7372" spans="1:4" x14ac:dyDescent="0.2">
      <c r="A7372" s="79" t="s">
        <v>5371</v>
      </c>
      <c r="B7372" s="79" t="s">
        <v>5372</v>
      </c>
      <c r="C7372" s="79">
        <v>803</v>
      </c>
      <c r="D7372" s="79">
        <v>30</v>
      </c>
    </row>
    <row r="7373" spans="1:4" x14ac:dyDescent="0.2">
      <c r="A7373" s="79" t="s">
        <v>837</v>
      </c>
      <c r="B7373" s="79" t="s">
        <v>3046</v>
      </c>
      <c r="C7373" s="79">
        <v>266</v>
      </c>
      <c r="D7373" s="79">
        <v>30</v>
      </c>
    </row>
    <row r="7374" spans="1:4" x14ac:dyDescent="0.2">
      <c r="A7374" s="79" t="s">
        <v>15285</v>
      </c>
      <c r="B7374" s="79" t="s">
        <v>15286</v>
      </c>
      <c r="C7374" s="79">
        <v>1</v>
      </c>
      <c r="D7374" s="79">
        <v>0</v>
      </c>
    </row>
    <row r="7375" spans="1:4" x14ac:dyDescent="0.2">
      <c r="A7375" s="79" t="s">
        <v>5385</v>
      </c>
      <c r="B7375" s="79" t="s">
        <v>5386</v>
      </c>
      <c r="C7375" s="79">
        <v>0</v>
      </c>
      <c r="D7375" s="79">
        <v>0</v>
      </c>
    </row>
    <row r="7376" spans="1:4" x14ac:dyDescent="0.2">
      <c r="A7376" s="79" t="s">
        <v>15287</v>
      </c>
      <c r="B7376" s="79" t="s">
        <v>15288</v>
      </c>
      <c r="C7376" s="79">
        <v>4</v>
      </c>
      <c r="D7376" s="79">
        <v>0</v>
      </c>
    </row>
    <row r="7377" spans="1:4" x14ac:dyDescent="0.2">
      <c r="A7377" s="79" t="s">
        <v>3308</v>
      </c>
      <c r="B7377" s="79" t="s">
        <v>5541</v>
      </c>
      <c r="C7377" s="79">
        <v>1</v>
      </c>
      <c r="D7377" s="79">
        <v>100</v>
      </c>
    </row>
    <row r="7378" spans="1:4" x14ac:dyDescent="0.2">
      <c r="A7378" s="79" t="s">
        <v>14546</v>
      </c>
      <c r="B7378" s="79" t="s">
        <v>14547</v>
      </c>
      <c r="C7378" s="79">
        <v>320</v>
      </c>
      <c r="D7378" s="79">
        <v>0</v>
      </c>
    </row>
    <row r="7379" spans="1:4" x14ac:dyDescent="0.2">
      <c r="A7379" s="79" t="s">
        <v>14548</v>
      </c>
      <c r="B7379" s="79" t="s">
        <v>14549</v>
      </c>
      <c r="C7379" s="79">
        <v>320</v>
      </c>
      <c r="D7379" s="79">
        <v>0</v>
      </c>
    </row>
    <row r="7380" spans="1:4" x14ac:dyDescent="0.2">
      <c r="A7380" s="79" t="s">
        <v>14550</v>
      </c>
      <c r="B7380" s="79" t="s">
        <v>14551</v>
      </c>
      <c r="C7380" s="79">
        <v>868</v>
      </c>
      <c r="D7380" s="79">
        <v>0</v>
      </c>
    </row>
    <row r="7381" spans="1:4" x14ac:dyDescent="0.2">
      <c r="A7381" s="79" t="s">
        <v>14552</v>
      </c>
      <c r="B7381" s="79" t="s">
        <v>14553</v>
      </c>
      <c r="C7381" s="79">
        <v>359</v>
      </c>
      <c r="D7381" s="79">
        <v>0</v>
      </c>
    </row>
    <row r="7382" spans="1:4" x14ac:dyDescent="0.2">
      <c r="A7382" s="79" t="s">
        <v>14554</v>
      </c>
      <c r="B7382" s="79" t="s">
        <v>14555</v>
      </c>
      <c r="C7382" s="79">
        <v>688</v>
      </c>
      <c r="D7382" s="79">
        <v>0</v>
      </c>
    </row>
    <row r="7383" spans="1:4" x14ac:dyDescent="0.2">
      <c r="A7383" s="79" t="s">
        <v>14556</v>
      </c>
      <c r="B7383" s="79" t="s">
        <v>14557</v>
      </c>
      <c r="C7383" s="79">
        <v>90</v>
      </c>
      <c r="D7383" s="79">
        <v>0</v>
      </c>
    </row>
    <row r="7384" spans="1:4" x14ac:dyDescent="0.2">
      <c r="A7384" s="79" t="s">
        <v>14558</v>
      </c>
      <c r="B7384" s="79" t="s">
        <v>14559</v>
      </c>
      <c r="C7384" s="79">
        <v>1873</v>
      </c>
      <c r="D7384" s="79">
        <v>0</v>
      </c>
    </row>
    <row r="7385" spans="1:4" x14ac:dyDescent="0.2">
      <c r="A7385" s="79" t="s">
        <v>14560</v>
      </c>
      <c r="B7385" s="79" t="s">
        <v>14561</v>
      </c>
      <c r="C7385" s="79">
        <v>295</v>
      </c>
      <c r="D7385" s="79">
        <v>0</v>
      </c>
    </row>
    <row r="7386" spans="1:4" x14ac:dyDescent="0.2">
      <c r="A7386" s="79" t="s">
        <v>14562</v>
      </c>
      <c r="B7386" s="79" t="s">
        <v>14563</v>
      </c>
      <c r="C7386" s="79">
        <v>500</v>
      </c>
      <c r="D7386" s="79">
        <v>0</v>
      </c>
    </row>
    <row r="7387" spans="1:4" x14ac:dyDescent="0.2">
      <c r="A7387" s="79" t="s">
        <v>14564</v>
      </c>
      <c r="B7387" s="79" t="s">
        <v>14565</v>
      </c>
      <c r="C7387" s="79">
        <v>426</v>
      </c>
      <c r="D7387" s="79">
        <v>0</v>
      </c>
    </row>
    <row r="7388" spans="1:4" x14ac:dyDescent="0.2">
      <c r="A7388" s="79" t="s">
        <v>14566</v>
      </c>
      <c r="B7388" s="79" t="s">
        <v>14567</v>
      </c>
      <c r="C7388" s="79">
        <v>465</v>
      </c>
      <c r="D7388" s="79">
        <v>0</v>
      </c>
    </row>
    <row r="7389" spans="1:4" x14ac:dyDescent="0.2">
      <c r="A7389" s="79" t="s">
        <v>14568</v>
      </c>
      <c r="B7389" s="79" t="s">
        <v>14569</v>
      </c>
      <c r="C7389" s="79">
        <v>573</v>
      </c>
      <c r="D7389" s="79">
        <v>0</v>
      </c>
    </row>
    <row r="7390" spans="1:4" x14ac:dyDescent="0.2">
      <c r="A7390" s="79" t="s">
        <v>14570</v>
      </c>
      <c r="B7390" s="79" t="s">
        <v>14571</v>
      </c>
      <c r="C7390" s="79">
        <v>214</v>
      </c>
      <c r="D7390" s="79">
        <v>0</v>
      </c>
    </row>
    <row r="7391" spans="1:4" x14ac:dyDescent="0.2">
      <c r="A7391" s="79" t="s">
        <v>14572</v>
      </c>
      <c r="B7391" s="79" t="s">
        <v>14573</v>
      </c>
      <c r="C7391" s="79">
        <v>90</v>
      </c>
      <c r="D7391" s="79">
        <v>0</v>
      </c>
    </row>
    <row r="7392" spans="1:4" x14ac:dyDescent="0.2">
      <c r="A7392" s="79" t="s">
        <v>14574</v>
      </c>
      <c r="B7392" s="79" t="s">
        <v>14575</v>
      </c>
      <c r="C7392" s="79">
        <v>236</v>
      </c>
      <c r="D7392" s="79">
        <v>0</v>
      </c>
    </row>
    <row r="7393" spans="1:4" x14ac:dyDescent="0.2">
      <c r="A7393" s="79" t="s">
        <v>14576</v>
      </c>
      <c r="B7393" s="79" t="s">
        <v>14577</v>
      </c>
      <c r="C7393" s="79">
        <v>387</v>
      </c>
      <c r="D7393" s="79">
        <v>0</v>
      </c>
    </row>
    <row r="7394" spans="1:4" x14ac:dyDescent="0.2">
      <c r="A7394" s="79" t="s">
        <v>14578</v>
      </c>
      <c r="B7394" s="79" t="s">
        <v>14579</v>
      </c>
      <c r="C7394" s="79">
        <v>10</v>
      </c>
      <c r="D7394" s="79">
        <v>0</v>
      </c>
    </row>
    <row r="7395" spans="1:4" x14ac:dyDescent="0.2">
      <c r="A7395" s="79" t="s">
        <v>14580</v>
      </c>
      <c r="B7395" s="79" t="s">
        <v>14581</v>
      </c>
      <c r="C7395" s="79">
        <v>1951</v>
      </c>
      <c r="D7395" s="79">
        <v>0</v>
      </c>
    </row>
    <row r="7396" spans="1:4" x14ac:dyDescent="0.2">
      <c r="A7396" s="79" t="s">
        <v>14582</v>
      </c>
      <c r="B7396" s="79" t="s">
        <v>14583</v>
      </c>
      <c r="C7396" s="79">
        <v>1700</v>
      </c>
      <c r="D7396" s="79">
        <v>0</v>
      </c>
    </row>
    <row r="7397" spans="1:4" x14ac:dyDescent="0.2">
      <c r="A7397" s="79" t="s">
        <v>14584</v>
      </c>
      <c r="B7397" s="79" t="s">
        <v>14585</v>
      </c>
      <c r="C7397" s="79">
        <v>2613</v>
      </c>
      <c r="D7397" s="79">
        <v>0</v>
      </c>
    </row>
    <row r="7398" spans="1:4" x14ac:dyDescent="0.2">
      <c r="A7398" s="79" t="s">
        <v>14586</v>
      </c>
      <c r="B7398" s="79" t="s">
        <v>14587</v>
      </c>
      <c r="C7398" s="79">
        <v>559</v>
      </c>
      <c r="D7398" s="79">
        <v>0</v>
      </c>
    </row>
    <row r="7399" spans="1:4" x14ac:dyDescent="0.2">
      <c r="A7399" s="79" t="s">
        <v>14588</v>
      </c>
      <c r="B7399" s="79" t="s">
        <v>14589</v>
      </c>
      <c r="C7399" s="79">
        <v>374</v>
      </c>
      <c r="D7399" s="79">
        <v>0</v>
      </c>
    </row>
    <row r="7400" spans="1:4" x14ac:dyDescent="0.2">
      <c r="A7400" s="79" t="s">
        <v>14590</v>
      </c>
      <c r="B7400" s="79" t="s">
        <v>14591</v>
      </c>
      <c r="C7400" s="79">
        <v>479</v>
      </c>
      <c r="D7400" s="79">
        <v>0</v>
      </c>
    </row>
    <row r="7401" spans="1:4" x14ac:dyDescent="0.2">
      <c r="A7401" s="79" t="s">
        <v>14592</v>
      </c>
      <c r="B7401" s="79" t="s">
        <v>14593</v>
      </c>
      <c r="C7401" s="79">
        <v>239</v>
      </c>
      <c r="D7401" s="79">
        <v>0</v>
      </c>
    </row>
    <row r="7402" spans="1:4" x14ac:dyDescent="0.2">
      <c r="A7402" s="79" t="s">
        <v>14594</v>
      </c>
      <c r="B7402" s="79" t="s">
        <v>14595</v>
      </c>
      <c r="C7402" s="79">
        <v>49</v>
      </c>
      <c r="D7402" s="79">
        <v>0</v>
      </c>
    </row>
    <row r="7403" spans="1:4" x14ac:dyDescent="0.2">
      <c r="A7403" s="79" t="s">
        <v>14596</v>
      </c>
      <c r="B7403" s="79" t="s">
        <v>14597</v>
      </c>
      <c r="C7403" s="79">
        <v>45</v>
      </c>
      <c r="D7403" s="79">
        <v>0</v>
      </c>
    </row>
    <row r="7404" spans="1:4" x14ac:dyDescent="0.2">
      <c r="A7404" s="79" t="s">
        <v>14598</v>
      </c>
      <c r="B7404" s="79" t="s">
        <v>14599</v>
      </c>
      <c r="C7404" s="79">
        <v>27</v>
      </c>
      <c r="D7404" s="79">
        <v>0</v>
      </c>
    </row>
    <row r="7405" spans="1:4" x14ac:dyDescent="0.2">
      <c r="A7405" s="79" t="s">
        <v>14600</v>
      </c>
      <c r="B7405" s="79" t="s">
        <v>14601</v>
      </c>
      <c r="C7405" s="79">
        <v>412</v>
      </c>
      <c r="D7405" s="79">
        <v>0</v>
      </c>
    </row>
    <row r="7406" spans="1:4" x14ac:dyDescent="0.2">
      <c r="A7406" s="79" t="s">
        <v>14602</v>
      </c>
      <c r="B7406" s="79" t="s">
        <v>14603</v>
      </c>
      <c r="C7406" s="79">
        <v>137</v>
      </c>
      <c r="D7406" s="79">
        <v>0</v>
      </c>
    </row>
    <row r="7407" spans="1:4" x14ac:dyDescent="0.2">
      <c r="A7407" s="79" t="s">
        <v>14604</v>
      </c>
      <c r="B7407" s="79" t="s">
        <v>14605</v>
      </c>
      <c r="C7407" s="79">
        <v>146</v>
      </c>
      <c r="D7407" s="79">
        <v>0</v>
      </c>
    </row>
    <row r="7408" spans="1:4" x14ac:dyDescent="0.2">
      <c r="A7408" s="79" t="s">
        <v>14606</v>
      </c>
      <c r="B7408" s="79" t="s">
        <v>14607</v>
      </c>
      <c r="C7408" s="79">
        <v>0</v>
      </c>
      <c r="D7408" s="79">
        <v>0</v>
      </c>
    </row>
    <row r="7409" spans="1:4" x14ac:dyDescent="0.2">
      <c r="A7409" s="79" t="s">
        <v>14608</v>
      </c>
      <c r="B7409" s="79" t="s">
        <v>14609</v>
      </c>
      <c r="C7409" s="79">
        <v>16</v>
      </c>
      <c r="D7409" s="79">
        <v>0</v>
      </c>
    </row>
    <row r="7410" spans="1:4" x14ac:dyDescent="0.2">
      <c r="A7410" s="79" t="s">
        <v>14610</v>
      </c>
      <c r="B7410" s="79" t="s">
        <v>14611</v>
      </c>
      <c r="C7410" s="79">
        <v>43</v>
      </c>
      <c r="D7410" s="79">
        <v>0</v>
      </c>
    </row>
    <row r="7411" spans="1:4" x14ac:dyDescent="0.2">
      <c r="A7411" s="79" t="s">
        <v>14612</v>
      </c>
      <c r="B7411" s="79" t="s">
        <v>14613</v>
      </c>
      <c r="C7411" s="79">
        <v>211</v>
      </c>
      <c r="D7411" s="79">
        <v>0</v>
      </c>
    </row>
    <row r="7412" spans="1:4" x14ac:dyDescent="0.2">
      <c r="A7412" s="79" t="s">
        <v>14614</v>
      </c>
      <c r="B7412" s="79" t="s">
        <v>14615</v>
      </c>
      <c r="C7412" s="79">
        <v>0</v>
      </c>
      <c r="D7412" s="79">
        <v>0</v>
      </c>
    </row>
    <row r="7413" spans="1:4" x14ac:dyDescent="0.2">
      <c r="A7413" s="79" t="s">
        <v>14616</v>
      </c>
      <c r="B7413" s="79" t="s">
        <v>14617</v>
      </c>
      <c r="C7413" s="79">
        <v>24</v>
      </c>
      <c r="D7413" s="79">
        <v>0</v>
      </c>
    </row>
    <row r="7414" spans="1:4" x14ac:dyDescent="0.2">
      <c r="A7414" s="79" t="s">
        <v>14618</v>
      </c>
      <c r="B7414" s="79" t="s">
        <v>14619</v>
      </c>
      <c r="C7414" s="79">
        <v>103</v>
      </c>
      <c r="D7414" s="79">
        <v>0</v>
      </c>
    </row>
    <row r="7415" spans="1:4" x14ac:dyDescent="0.2">
      <c r="A7415" s="79" t="s">
        <v>14865</v>
      </c>
      <c r="B7415" s="79" t="s">
        <v>14866</v>
      </c>
      <c r="C7415" s="79">
        <v>7</v>
      </c>
      <c r="D7415" s="79">
        <v>0</v>
      </c>
    </row>
    <row r="7416" spans="1:4" x14ac:dyDescent="0.2">
      <c r="A7416" s="79" t="s">
        <v>14867</v>
      </c>
      <c r="B7416" s="79" t="s">
        <v>14868</v>
      </c>
      <c r="C7416" s="79">
        <v>3</v>
      </c>
      <c r="D7416" s="79">
        <v>0</v>
      </c>
    </row>
    <row r="7417" spans="1:4" x14ac:dyDescent="0.2">
      <c r="A7417" s="79" t="s">
        <v>14869</v>
      </c>
      <c r="B7417" s="79" t="s">
        <v>14870</v>
      </c>
      <c r="C7417" s="79">
        <v>4</v>
      </c>
      <c r="D7417" s="79">
        <v>0</v>
      </c>
    </row>
    <row r="7418" spans="1:4" x14ac:dyDescent="0.2">
      <c r="A7418" s="79" t="s">
        <v>14871</v>
      </c>
      <c r="B7418" s="79" t="s">
        <v>14872</v>
      </c>
      <c r="C7418" s="79">
        <v>3</v>
      </c>
      <c r="D7418" s="79">
        <v>0</v>
      </c>
    </row>
    <row r="7419" spans="1:4" x14ac:dyDescent="0.2">
      <c r="A7419" s="79" t="s">
        <v>14873</v>
      </c>
      <c r="B7419" s="79" t="s">
        <v>14874</v>
      </c>
      <c r="C7419" s="79">
        <v>8</v>
      </c>
      <c r="D7419" s="79">
        <v>0</v>
      </c>
    </row>
    <row r="7420" spans="1:4" x14ac:dyDescent="0.2">
      <c r="A7420" s="79" t="s">
        <v>14875</v>
      </c>
      <c r="B7420" s="79" t="s">
        <v>14876</v>
      </c>
      <c r="C7420" s="79">
        <v>21</v>
      </c>
      <c r="D7420" s="79">
        <v>0</v>
      </c>
    </row>
    <row r="7421" spans="1:4" x14ac:dyDescent="0.2">
      <c r="A7421" s="79" t="s">
        <v>14877</v>
      </c>
      <c r="B7421" s="79" t="s">
        <v>14878</v>
      </c>
      <c r="C7421" s="79">
        <v>138</v>
      </c>
      <c r="D7421" s="79">
        <v>0</v>
      </c>
    </row>
    <row r="7422" spans="1:4" x14ac:dyDescent="0.2">
      <c r="A7422" s="79" t="s">
        <v>187</v>
      </c>
      <c r="B7422" s="79" t="s">
        <v>5563</v>
      </c>
      <c r="C7422" s="79">
        <v>0</v>
      </c>
      <c r="D7422" s="79">
        <v>500</v>
      </c>
    </row>
    <row r="7423" spans="1:4" x14ac:dyDescent="0.2">
      <c r="A7423" s="79"/>
      <c r="B7423" s="79"/>
      <c r="C7423" s="79"/>
      <c r="D7423" s="79"/>
    </row>
    <row r="7424" spans="1:4" x14ac:dyDescent="0.2">
      <c r="A7424" s="79"/>
      <c r="B7424" s="79"/>
      <c r="C7424" s="79"/>
      <c r="D7424" s="79"/>
    </row>
    <row r="7425" spans="1:4" x14ac:dyDescent="0.2">
      <c r="A7425" s="79"/>
      <c r="B7425" s="79"/>
      <c r="C7425" s="79"/>
      <c r="D7425" s="79"/>
    </row>
    <row r="7426" spans="1:4" x14ac:dyDescent="0.2">
      <c r="A7426" s="79"/>
      <c r="B7426" s="79"/>
      <c r="C7426" s="79"/>
      <c r="D7426" s="79"/>
    </row>
    <row r="7427" spans="1:4" x14ac:dyDescent="0.2">
      <c r="A7427" s="79"/>
      <c r="B7427" s="79"/>
      <c r="C7427" s="79"/>
      <c r="D7427" s="79"/>
    </row>
    <row r="7428" spans="1:4" x14ac:dyDescent="0.2">
      <c r="A7428" s="79"/>
      <c r="B7428" s="79"/>
      <c r="C7428" s="79"/>
      <c r="D7428" s="79"/>
    </row>
    <row r="7429" spans="1:4" x14ac:dyDescent="0.2">
      <c r="A7429" s="79"/>
      <c r="B7429" s="79"/>
      <c r="C7429" s="79"/>
      <c r="D7429" s="79"/>
    </row>
    <row r="7430" spans="1:4" x14ac:dyDescent="0.2">
      <c r="A7430" s="79"/>
      <c r="B7430" s="79"/>
      <c r="C7430" s="79"/>
      <c r="D7430" s="79"/>
    </row>
    <row r="7431" spans="1:4" x14ac:dyDescent="0.2">
      <c r="A7431" s="79"/>
      <c r="B7431" s="79"/>
      <c r="C7431" s="79"/>
      <c r="D7431" s="79"/>
    </row>
    <row r="7432" spans="1:4" x14ac:dyDescent="0.2">
      <c r="A7432" s="79"/>
      <c r="B7432" s="79"/>
      <c r="C7432" s="79"/>
      <c r="D7432" s="79"/>
    </row>
    <row r="7433" spans="1:4" x14ac:dyDescent="0.2">
      <c r="A7433" s="79"/>
      <c r="B7433" s="79"/>
      <c r="C7433" s="79"/>
      <c r="D7433" s="79"/>
    </row>
    <row r="7434" spans="1:4" x14ac:dyDescent="0.2">
      <c r="A7434" s="79"/>
      <c r="B7434" s="79"/>
      <c r="C7434" s="79"/>
      <c r="D7434" s="79"/>
    </row>
    <row r="7435" spans="1:4" x14ac:dyDescent="0.2">
      <c r="A7435" s="79"/>
      <c r="B7435" s="79"/>
      <c r="C7435" s="79"/>
      <c r="D7435" s="79"/>
    </row>
    <row r="7436" spans="1:4" x14ac:dyDescent="0.2">
      <c r="A7436" s="79"/>
      <c r="B7436" s="79"/>
      <c r="C7436" s="79"/>
      <c r="D7436" s="79"/>
    </row>
    <row r="7437" spans="1:4" x14ac:dyDescent="0.2">
      <c r="A7437" s="79"/>
      <c r="B7437" s="79"/>
      <c r="C7437" s="79"/>
      <c r="D7437" s="79"/>
    </row>
    <row r="7438" spans="1:4" x14ac:dyDescent="0.2">
      <c r="A7438" s="79"/>
      <c r="B7438" s="79"/>
      <c r="C7438" s="79"/>
      <c r="D7438" s="79"/>
    </row>
    <row r="7439" spans="1:4" x14ac:dyDescent="0.2">
      <c r="A7439" s="79"/>
      <c r="B7439" s="79"/>
      <c r="C7439" s="79"/>
      <c r="D7439" s="79"/>
    </row>
    <row r="7440" spans="1:4" x14ac:dyDescent="0.2">
      <c r="A7440" s="79"/>
      <c r="B7440" s="79"/>
      <c r="C7440" s="79"/>
      <c r="D7440" s="79"/>
    </row>
    <row r="7441" spans="1:4" x14ac:dyDescent="0.2">
      <c r="A7441" s="79"/>
      <c r="B7441" s="79"/>
      <c r="C7441" s="79"/>
      <c r="D7441" s="79"/>
    </row>
    <row r="7442" spans="1:4" x14ac:dyDescent="0.2">
      <c r="A7442" s="79"/>
      <c r="B7442" s="79"/>
      <c r="C7442" s="79"/>
      <c r="D7442" s="79"/>
    </row>
    <row r="7443" spans="1:4" x14ac:dyDescent="0.2">
      <c r="A7443" s="79"/>
      <c r="B7443" s="79"/>
      <c r="C7443" s="79"/>
      <c r="D7443" s="79"/>
    </row>
    <row r="7444" spans="1:4" x14ac:dyDescent="0.2">
      <c r="A7444" s="79"/>
      <c r="B7444" s="79"/>
      <c r="C7444" s="79"/>
      <c r="D7444" s="79"/>
    </row>
    <row r="7445" spans="1:4" x14ac:dyDescent="0.2">
      <c r="A7445" s="79"/>
      <c r="B7445" s="79"/>
      <c r="C7445" s="79"/>
      <c r="D7445" s="79"/>
    </row>
    <row r="7446" spans="1:4" x14ac:dyDescent="0.2">
      <c r="A7446" s="79"/>
      <c r="B7446" s="79"/>
      <c r="C7446" s="79"/>
      <c r="D7446" s="79"/>
    </row>
    <row r="7447" spans="1:4" x14ac:dyDescent="0.2">
      <c r="A7447" s="79"/>
      <c r="B7447" s="79"/>
      <c r="C7447" s="79"/>
      <c r="D7447" s="79"/>
    </row>
    <row r="7448" spans="1:4" x14ac:dyDescent="0.2">
      <c r="A7448" s="79"/>
      <c r="B7448" s="79"/>
      <c r="C7448" s="79"/>
      <c r="D7448" s="79"/>
    </row>
    <row r="7449" spans="1:4" x14ac:dyDescent="0.2">
      <c r="A7449" s="79"/>
      <c r="B7449" s="79"/>
      <c r="C7449" s="79"/>
      <c r="D7449" s="79"/>
    </row>
    <row r="7450" spans="1:4" x14ac:dyDescent="0.2">
      <c r="A7450" s="79"/>
      <c r="B7450" s="79"/>
      <c r="C7450" s="79"/>
      <c r="D7450" s="79"/>
    </row>
    <row r="7451" spans="1:4" x14ac:dyDescent="0.2">
      <c r="A7451" s="79"/>
      <c r="B7451" s="79"/>
      <c r="C7451" s="79"/>
      <c r="D7451" s="79"/>
    </row>
    <row r="7452" spans="1:4" x14ac:dyDescent="0.2">
      <c r="A7452" s="79"/>
      <c r="B7452" s="79"/>
      <c r="C7452" s="79"/>
      <c r="D7452" s="79"/>
    </row>
    <row r="7453" spans="1:4" x14ac:dyDescent="0.2">
      <c r="A7453" s="79"/>
      <c r="B7453" s="79"/>
      <c r="C7453" s="79"/>
      <c r="D7453" s="79"/>
    </row>
    <row r="7454" spans="1:4" x14ac:dyDescent="0.2">
      <c r="A7454" s="79"/>
      <c r="B7454" s="79"/>
      <c r="C7454" s="79"/>
      <c r="D7454" s="79"/>
    </row>
    <row r="7455" spans="1:4" x14ac:dyDescent="0.2">
      <c r="A7455" s="79"/>
      <c r="B7455" s="79"/>
      <c r="C7455" s="79"/>
      <c r="D7455" s="79"/>
    </row>
    <row r="7456" spans="1:4" x14ac:dyDescent="0.2">
      <c r="A7456" s="79"/>
      <c r="B7456" s="79"/>
      <c r="C7456" s="79"/>
      <c r="D7456" s="79"/>
    </row>
    <row r="7457" spans="1:4" x14ac:dyDescent="0.2">
      <c r="A7457" s="79"/>
      <c r="B7457" s="79"/>
      <c r="C7457" s="79"/>
      <c r="D7457" s="79"/>
    </row>
    <row r="7458" spans="1:4" x14ac:dyDescent="0.2">
      <c r="A7458" s="79"/>
      <c r="B7458" s="79"/>
      <c r="C7458" s="79"/>
      <c r="D7458" s="79"/>
    </row>
    <row r="7459" spans="1:4" x14ac:dyDescent="0.2">
      <c r="A7459" s="79"/>
      <c r="B7459" s="79"/>
      <c r="C7459" s="79"/>
      <c r="D7459" s="79"/>
    </row>
    <row r="7460" spans="1:4" x14ac:dyDescent="0.2">
      <c r="A7460" s="79"/>
      <c r="B7460" s="79"/>
      <c r="C7460" s="79"/>
      <c r="D7460" s="79"/>
    </row>
    <row r="7461" spans="1:4" x14ac:dyDescent="0.2">
      <c r="A7461" s="79"/>
      <c r="B7461" s="79"/>
      <c r="C7461" s="79"/>
      <c r="D7461" s="79"/>
    </row>
    <row r="7462" spans="1:4" x14ac:dyDescent="0.2">
      <c r="A7462" s="79"/>
      <c r="B7462" s="79"/>
      <c r="C7462" s="79"/>
      <c r="D7462" s="79"/>
    </row>
    <row r="7463" spans="1:4" x14ac:dyDescent="0.2">
      <c r="A7463" s="79"/>
      <c r="B7463" s="79"/>
      <c r="C7463" s="79"/>
      <c r="D7463" s="79"/>
    </row>
    <row r="7464" spans="1:4" x14ac:dyDescent="0.2">
      <c r="A7464" s="79"/>
      <c r="B7464" s="79"/>
      <c r="C7464" s="79"/>
      <c r="D7464" s="79"/>
    </row>
    <row r="7465" spans="1:4" x14ac:dyDescent="0.2">
      <c r="A7465" s="79"/>
      <c r="B7465" s="79"/>
      <c r="C7465" s="79"/>
      <c r="D7465" s="79"/>
    </row>
    <row r="7466" spans="1:4" x14ac:dyDescent="0.2">
      <c r="A7466" s="79"/>
      <c r="B7466" s="79"/>
      <c r="C7466" s="79"/>
      <c r="D7466" s="79"/>
    </row>
    <row r="7467" spans="1:4" x14ac:dyDescent="0.2">
      <c r="A7467" s="79"/>
      <c r="B7467" s="79"/>
      <c r="C7467" s="79"/>
      <c r="D7467" s="79"/>
    </row>
    <row r="7468" spans="1:4" x14ac:dyDescent="0.2">
      <c r="A7468" s="79"/>
      <c r="B7468" s="79"/>
      <c r="C7468" s="79"/>
      <c r="D7468" s="79"/>
    </row>
    <row r="7469" spans="1:4" x14ac:dyDescent="0.2">
      <c r="A7469" s="79"/>
      <c r="B7469" s="79"/>
      <c r="C7469" s="79"/>
      <c r="D7469" s="79"/>
    </row>
    <row r="7470" spans="1:4" x14ac:dyDescent="0.2">
      <c r="A7470" s="79"/>
      <c r="B7470" s="79"/>
      <c r="C7470" s="79"/>
      <c r="D7470" s="79"/>
    </row>
    <row r="7471" spans="1:4" x14ac:dyDescent="0.2">
      <c r="A7471" s="79"/>
      <c r="B7471" s="79"/>
      <c r="C7471" s="79"/>
      <c r="D7471" s="79"/>
    </row>
    <row r="7472" spans="1:4" x14ac:dyDescent="0.2">
      <c r="A7472" s="79"/>
      <c r="B7472" s="79"/>
      <c r="C7472" s="79"/>
      <c r="D7472" s="79"/>
    </row>
    <row r="7473" spans="1:4" x14ac:dyDescent="0.2">
      <c r="A7473" s="79"/>
      <c r="B7473" s="79"/>
      <c r="C7473" s="79"/>
      <c r="D7473" s="79"/>
    </row>
    <row r="7474" spans="1:4" x14ac:dyDescent="0.2">
      <c r="A7474" s="79"/>
      <c r="B7474" s="79"/>
      <c r="C7474" s="79"/>
      <c r="D7474" s="79"/>
    </row>
    <row r="7475" spans="1:4" x14ac:dyDescent="0.2">
      <c r="A7475" s="79"/>
      <c r="B7475" s="79"/>
      <c r="C7475" s="79"/>
      <c r="D7475" s="79"/>
    </row>
    <row r="7476" spans="1:4" x14ac:dyDescent="0.2">
      <c r="A7476" s="79"/>
      <c r="B7476" s="79"/>
      <c r="C7476" s="79"/>
      <c r="D7476" s="79"/>
    </row>
    <row r="7477" spans="1:4" x14ac:dyDescent="0.2">
      <c r="A7477" s="79"/>
      <c r="B7477" s="79"/>
      <c r="C7477" s="79"/>
      <c r="D7477" s="79"/>
    </row>
    <row r="7478" spans="1:4" x14ac:dyDescent="0.2">
      <c r="A7478" s="79"/>
      <c r="B7478" s="79"/>
      <c r="C7478" s="79"/>
      <c r="D7478" s="79"/>
    </row>
    <row r="7479" spans="1:4" x14ac:dyDescent="0.2">
      <c r="A7479" s="79"/>
      <c r="B7479" s="79"/>
      <c r="C7479" s="79"/>
      <c r="D7479" s="79"/>
    </row>
    <row r="7480" spans="1:4" x14ac:dyDescent="0.2">
      <c r="A7480" s="79"/>
      <c r="B7480" s="79"/>
      <c r="C7480" s="79"/>
      <c r="D7480" s="79"/>
    </row>
    <row r="7481" spans="1:4" x14ac:dyDescent="0.2">
      <c r="A7481" s="79"/>
      <c r="B7481" s="79"/>
      <c r="C7481" s="79"/>
      <c r="D7481" s="79"/>
    </row>
    <row r="7482" spans="1:4" x14ac:dyDescent="0.2">
      <c r="A7482" s="79"/>
      <c r="B7482" s="79"/>
      <c r="C7482" s="79"/>
      <c r="D7482" s="79"/>
    </row>
    <row r="7483" spans="1:4" x14ac:dyDescent="0.2">
      <c r="A7483" s="79"/>
      <c r="B7483" s="79"/>
      <c r="C7483" s="79"/>
      <c r="D7483" s="79"/>
    </row>
    <row r="7484" spans="1:4" x14ac:dyDescent="0.2">
      <c r="A7484" s="79"/>
      <c r="B7484" s="79"/>
      <c r="C7484" s="79"/>
      <c r="D7484" s="79"/>
    </row>
    <row r="7485" spans="1:4" x14ac:dyDescent="0.2">
      <c r="A7485" s="79"/>
      <c r="B7485" s="79"/>
      <c r="C7485" s="79"/>
      <c r="D7485" s="79"/>
    </row>
    <row r="7486" spans="1:4" x14ac:dyDescent="0.2">
      <c r="A7486" s="79"/>
      <c r="B7486" s="79"/>
      <c r="C7486" s="79"/>
      <c r="D7486" s="79"/>
    </row>
    <row r="7487" spans="1:4" x14ac:dyDescent="0.2">
      <c r="A7487" s="79"/>
      <c r="B7487" s="79"/>
      <c r="C7487" s="79"/>
      <c r="D7487" s="79"/>
    </row>
    <row r="7488" spans="1:4" x14ac:dyDescent="0.2">
      <c r="A7488" s="79"/>
      <c r="B7488" s="79"/>
      <c r="C7488" s="79"/>
      <c r="D7488" s="79"/>
    </row>
    <row r="7489" spans="1:4" x14ac:dyDescent="0.2">
      <c r="A7489" s="79"/>
      <c r="B7489" s="79"/>
      <c r="C7489" s="79"/>
      <c r="D7489" s="79"/>
    </row>
    <row r="7490" spans="1:4" x14ac:dyDescent="0.2">
      <c r="A7490" s="79"/>
      <c r="B7490" s="79"/>
      <c r="C7490" s="79"/>
      <c r="D7490" s="79"/>
    </row>
    <row r="7491" spans="1:4" x14ac:dyDescent="0.2">
      <c r="A7491" s="79"/>
      <c r="B7491" s="79"/>
      <c r="C7491" s="79"/>
      <c r="D7491" s="79"/>
    </row>
    <row r="7492" spans="1:4" x14ac:dyDescent="0.2">
      <c r="A7492" s="79"/>
      <c r="B7492" s="79"/>
      <c r="C7492" s="79"/>
      <c r="D7492" s="79"/>
    </row>
    <row r="7493" spans="1:4" x14ac:dyDescent="0.2">
      <c r="A7493" s="79"/>
      <c r="B7493" s="79"/>
      <c r="C7493" s="79"/>
      <c r="D7493" s="79"/>
    </row>
    <row r="7494" spans="1:4" x14ac:dyDescent="0.2">
      <c r="A7494" s="79"/>
      <c r="B7494" s="79"/>
      <c r="C7494" s="79"/>
      <c r="D7494" s="79"/>
    </row>
    <row r="7495" spans="1:4" x14ac:dyDescent="0.2">
      <c r="A7495" s="79"/>
      <c r="B7495" s="79"/>
      <c r="C7495" s="79"/>
      <c r="D7495" s="79"/>
    </row>
    <row r="7496" spans="1:4" x14ac:dyDescent="0.2">
      <c r="A7496" s="79"/>
      <c r="B7496" s="79"/>
      <c r="C7496" s="79"/>
      <c r="D7496" s="79"/>
    </row>
    <row r="7497" spans="1:4" x14ac:dyDescent="0.2">
      <c r="A7497" s="79"/>
      <c r="B7497" s="79"/>
      <c r="C7497" s="79"/>
      <c r="D7497" s="79"/>
    </row>
    <row r="7498" spans="1:4" x14ac:dyDescent="0.2">
      <c r="A7498" s="79"/>
      <c r="B7498" s="79"/>
      <c r="C7498" s="79"/>
      <c r="D7498" s="79"/>
    </row>
    <row r="7499" spans="1:4" x14ac:dyDescent="0.2">
      <c r="A7499" s="79"/>
      <c r="B7499" s="79"/>
      <c r="C7499" s="79"/>
      <c r="D7499" s="79"/>
    </row>
    <row r="7500" spans="1:4" x14ac:dyDescent="0.2">
      <c r="A7500" s="79"/>
      <c r="B7500" s="79"/>
      <c r="C7500" s="79"/>
      <c r="D7500" s="79"/>
    </row>
    <row r="7501" spans="1:4" x14ac:dyDescent="0.2">
      <c r="A7501" s="79"/>
      <c r="B7501" s="79"/>
      <c r="C7501" s="79"/>
      <c r="D7501" s="79"/>
    </row>
    <row r="7502" spans="1:4" x14ac:dyDescent="0.2">
      <c r="A7502" s="79"/>
      <c r="B7502" s="79"/>
      <c r="C7502" s="79"/>
      <c r="D7502" s="79"/>
    </row>
    <row r="7503" spans="1:4" x14ac:dyDescent="0.2">
      <c r="A7503" s="79"/>
      <c r="B7503" s="79"/>
      <c r="C7503" s="79"/>
      <c r="D7503" s="79"/>
    </row>
    <row r="7504" spans="1:4" x14ac:dyDescent="0.2">
      <c r="A7504" s="79"/>
      <c r="B7504" s="79"/>
      <c r="C7504" s="79"/>
      <c r="D7504" s="79"/>
    </row>
    <row r="7505" spans="1:4" x14ac:dyDescent="0.2">
      <c r="A7505" s="79"/>
      <c r="B7505" s="79"/>
      <c r="C7505" s="79"/>
      <c r="D7505" s="79"/>
    </row>
    <row r="7506" spans="1:4" x14ac:dyDescent="0.2">
      <c r="A7506" s="79"/>
      <c r="B7506" s="79"/>
      <c r="C7506" s="79"/>
      <c r="D7506" s="79"/>
    </row>
    <row r="7507" spans="1:4" x14ac:dyDescent="0.2">
      <c r="A7507" s="79"/>
      <c r="B7507" s="79"/>
      <c r="C7507" s="79"/>
      <c r="D7507" s="79"/>
    </row>
    <row r="7508" spans="1:4" x14ac:dyDescent="0.2">
      <c r="A7508" s="79"/>
      <c r="B7508" s="79"/>
      <c r="C7508" s="79"/>
      <c r="D7508" s="79"/>
    </row>
    <row r="7509" spans="1:4" x14ac:dyDescent="0.2">
      <c r="A7509" s="79"/>
      <c r="B7509" s="79"/>
      <c r="C7509" s="79"/>
      <c r="D7509" s="79"/>
    </row>
    <row r="7510" spans="1:4" x14ac:dyDescent="0.2">
      <c r="A7510" s="79"/>
      <c r="B7510" s="79"/>
      <c r="C7510" s="79"/>
      <c r="D7510" s="79"/>
    </row>
    <row r="7511" spans="1:4" x14ac:dyDescent="0.2">
      <c r="A7511" s="79"/>
      <c r="B7511" s="79"/>
      <c r="C7511" s="79"/>
      <c r="D7511" s="79"/>
    </row>
    <row r="7512" spans="1:4" x14ac:dyDescent="0.2">
      <c r="A7512" s="79"/>
      <c r="B7512" s="79"/>
      <c r="C7512" s="79"/>
      <c r="D7512" s="79"/>
    </row>
    <row r="7513" spans="1:4" x14ac:dyDescent="0.2">
      <c r="A7513" s="79"/>
      <c r="B7513" s="79"/>
      <c r="C7513" s="79"/>
      <c r="D7513" s="79"/>
    </row>
    <row r="7514" spans="1:4" x14ac:dyDescent="0.2">
      <c r="A7514" s="79"/>
      <c r="B7514" s="79"/>
      <c r="C7514" s="79"/>
      <c r="D7514" s="79"/>
    </row>
    <row r="7515" spans="1:4" x14ac:dyDescent="0.2">
      <c r="A7515" s="79"/>
      <c r="B7515" s="79"/>
      <c r="C7515" s="79"/>
      <c r="D7515" s="79"/>
    </row>
    <row r="7516" spans="1:4" x14ac:dyDescent="0.2">
      <c r="A7516" s="79"/>
      <c r="B7516" s="79"/>
      <c r="C7516" s="79"/>
      <c r="D7516" s="79"/>
    </row>
    <row r="7517" spans="1:4" x14ac:dyDescent="0.2">
      <c r="A7517" s="79"/>
      <c r="B7517" s="79"/>
      <c r="C7517" s="79"/>
      <c r="D7517" s="79"/>
    </row>
    <row r="7518" spans="1:4" x14ac:dyDescent="0.2">
      <c r="A7518" s="79"/>
      <c r="B7518" s="79"/>
      <c r="C7518" s="79"/>
      <c r="D7518" s="79"/>
    </row>
    <row r="7519" spans="1:4" x14ac:dyDescent="0.2">
      <c r="A7519" s="79"/>
      <c r="B7519" s="79"/>
      <c r="C7519" s="79"/>
      <c r="D7519" s="79"/>
    </row>
    <row r="7520" spans="1:4" x14ac:dyDescent="0.2">
      <c r="A7520" s="79"/>
      <c r="B7520" s="79"/>
      <c r="C7520" s="79"/>
      <c r="D7520" s="79"/>
    </row>
    <row r="7521" spans="1:4" x14ac:dyDescent="0.2">
      <c r="A7521" s="79"/>
      <c r="B7521" s="79"/>
      <c r="C7521" s="79"/>
      <c r="D7521" s="79"/>
    </row>
    <row r="7522" spans="1:4" x14ac:dyDescent="0.2">
      <c r="A7522" s="79"/>
      <c r="B7522" s="79"/>
      <c r="C7522" s="79"/>
      <c r="D7522" s="79"/>
    </row>
    <row r="7523" spans="1:4" x14ac:dyDescent="0.2">
      <c r="A7523" s="79"/>
      <c r="B7523" s="79"/>
      <c r="C7523" s="79"/>
      <c r="D7523" s="79"/>
    </row>
    <row r="7524" spans="1:4" x14ac:dyDescent="0.2">
      <c r="A7524" s="79"/>
      <c r="B7524" s="79"/>
      <c r="C7524" s="79"/>
      <c r="D7524" s="79"/>
    </row>
    <row r="7525" spans="1:4" x14ac:dyDescent="0.2">
      <c r="A7525" s="79"/>
      <c r="B7525" s="79"/>
      <c r="C7525" s="79"/>
      <c r="D7525" s="79"/>
    </row>
    <row r="7526" spans="1:4" x14ac:dyDescent="0.2">
      <c r="A7526" s="79"/>
      <c r="B7526" s="79"/>
      <c r="C7526" s="79"/>
      <c r="D7526" s="79"/>
    </row>
    <row r="7527" spans="1:4" x14ac:dyDescent="0.2">
      <c r="A7527" s="79"/>
      <c r="B7527" s="79"/>
      <c r="C7527" s="79"/>
      <c r="D7527" s="79"/>
    </row>
    <row r="7528" spans="1:4" x14ac:dyDescent="0.2">
      <c r="A7528" s="79"/>
      <c r="B7528" s="79"/>
      <c r="C7528" s="79"/>
      <c r="D7528" s="79"/>
    </row>
    <row r="7529" spans="1:4" x14ac:dyDescent="0.2">
      <c r="A7529" s="79"/>
      <c r="B7529" s="79"/>
      <c r="C7529" s="79"/>
      <c r="D7529" s="79"/>
    </row>
    <row r="7530" spans="1:4" x14ac:dyDescent="0.2">
      <c r="A7530" s="79"/>
      <c r="B7530" s="79"/>
      <c r="C7530" s="79"/>
      <c r="D7530" s="79"/>
    </row>
    <row r="7531" spans="1:4" x14ac:dyDescent="0.2">
      <c r="A7531" s="79"/>
      <c r="B7531" s="79"/>
      <c r="C7531" s="79"/>
      <c r="D7531" s="79"/>
    </row>
    <row r="7532" spans="1:4" x14ac:dyDescent="0.2">
      <c r="A7532" s="79"/>
      <c r="B7532" s="79"/>
      <c r="C7532" s="79"/>
      <c r="D7532" s="79"/>
    </row>
    <row r="7533" spans="1:4" x14ac:dyDescent="0.2">
      <c r="A7533" s="79"/>
      <c r="B7533" s="79"/>
      <c r="C7533" s="79"/>
      <c r="D7533" s="79"/>
    </row>
    <row r="7534" spans="1:4" x14ac:dyDescent="0.2">
      <c r="A7534" s="79"/>
      <c r="B7534" s="79"/>
      <c r="C7534" s="79"/>
      <c r="D7534" s="79"/>
    </row>
    <row r="7535" spans="1:4" x14ac:dyDescent="0.2">
      <c r="A7535" s="79"/>
      <c r="B7535" s="79"/>
      <c r="C7535" s="79"/>
      <c r="D7535" s="79"/>
    </row>
    <row r="7536" spans="1:4" x14ac:dyDescent="0.2">
      <c r="A7536" s="79"/>
      <c r="B7536" s="79"/>
      <c r="C7536" s="79"/>
      <c r="D7536" s="79"/>
    </row>
    <row r="7537" spans="1:4" x14ac:dyDescent="0.2">
      <c r="A7537" s="79"/>
      <c r="B7537" s="79"/>
      <c r="C7537" s="79"/>
      <c r="D7537" s="79"/>
    </row>
    <row r="7538" spans="1:4" x14ac:dyDescent="0.2">
      <c r="A7538" s="79"/>
      <c r="B7538" s="79"/>
      <c r="C7538" s="79"/>
      <c r="D7538" s="79"/>
    </row>
    <row r="7539" spans="1:4" x14ac:dyDescent="0.2">
      <c r="A7539" s="79"/>
      <c r="B7539" s="79"/>
      <c r="C7539" s="79"/>
      <c r="D7539" s="79"/>
    </row>
    <row r="7540" spans="1:4" x14ac:dyDescent="0.2">
      <c r="A7540" s="79"/>
      <c r="B7540" s="79"/>
      <c r="C7540" s="79"/>
      <c r="D7540" s="79"/>
    </row>
    <row r="7541" spans="1:4" x14ac:dyDescent="0.2">
      <c r="A7541" s="79"/>
      <c r="B7541" s="79"/>
      <c r="C7541" s="79"/>
      <c r="D7541" s="79"/>
    </row>
    <row r="7542" spans="1:4" x14ac:dyDescent="0.2">
      <c r="A7542" s="79"/>
      <c r="B7542" s="79"/>
      <c r="C7542" s="79"/>
      <c r="D7542" s="79"/>
    </row>
    <row r="7543" spans="1:4" x14ac:dyDescent="0.2">
      <c r="A7543" s="79"/>
      <c r="B7543" s="79"/>
      <c r="C7543" s="79"/>
      <c r="D7543" s="79"/>
    </row>
    <row r="7544" spans="1:4" x14ac:dyDescent="0.2">
      <c r="A7544" s="79"/>
      <c r="B7544" s="79"/>
      <c r="C7544" s="79"/>
      <c r="D7544" s="79"/>
    </row>
    <row r="7545" spans="1:4" x14ac:dyDescent="0.2">
      <c r="A7545" s="79"/>
      <c r="B7545" s="79"/>
      <c r="C7545" s="79"/>
      <c r="D7545" s="79"/>
    </row>
    <row r="7546" spans="1:4" x14ac:dyDescent="0.2">
      <c r="A7546" s="79"/>
      <c r="B7546" s="79"/>
      <c r="C7546" s="79"/>
      <c r="D7546" s="79"/>
    </row>
    <row r="7547" spans="1:4" x14ac:dyDescent="0.2">
      <c r="A7547" s="79"/>
      <c r="B7547" s="79"/>
      <c r="C7547" s="79"/>
      <c r="D7547" s="79"/>
    </row>
    <row r="7548" spans="1:4" x14ac:dyDescent="0.2">
      <c r="A7548" s="79"/>
      <c r="B7548" s="79"/>
      <c r="C7548" s="79"/>
      <c r="D7548" s="79"/>
    </row>
    <row r="7549" spans="1:4" x14ac:dyDescent="0.2">
      <c r="A7549" s="79"/>
      <c r="B7549" s="79"/>
      <c r="C7549" s="79"/>
      <c r="D7549" s="79"/>
    </row>
    <row r="7550" spans="1:4" x14ac:dyDescent="0.2">
      <c r="A7550" s="79"/>
      <c r="B7550" s="79"/>
      <c r="C7550" s="79"/>
      <c r="D7550" s="79"/>
    </row>
    <row r="7551" spans="1:4" x14ac:dyDescent="0.2">
      <c r="A7551" s="79"/>
      <c r="B7551" s="79"/>
      <c r="C7551" s="79"/>
      <c r="D7551" s="79"/>
    </row>
    <row r="7552" spans="1:4" x14ac:dyDescent="0.2">
      <c r="A7552" s="79"/>
      <c r="B7552" s="79"/>
      <c r="C7552" s="79"/>
      <c r="D7552" s="79"/>
    </row>
    <row r="7553" spans="1:4" x14ac:dyDescent="0.2">
      <c r="A7553" s="79"/>
      <c r="B7553" s="79"/>
      <c r="C7553" s="79"/>
      <c r="D7553" s="79"/>
    </row>
    <row r="7554" spans="1:4" x14ac:dyDescent="0.2">
      <c r="A7554" s="79"/>
      <c r="B7554" s="79"/>
      <c r="C7554" s="79"/>
      <c r="D7554" s="79"/>
    </row>
    <row r="7555" spans="1:4" x14ac:dyDescent="0.2">
      <c r="A7555" s="79"/>
      <c r="B7555" s="79"/>
      <c r="C7555" s="79"/>
      <c r="D7555" s="79"/>
    </row>
    <row r="7556" spans="1:4" x14ac:dyDescent="0.2">
      <c r="A7556" s="79"/>
      <c r="B7556" s="79"/>
      <c r="C7556" s="79"/>
      <c r="D7556" s="79"/>
    </row>
    <row r="7557" spans="1:4" x14ac:dyDescent="0.2">
      <c r="A7557" s="79"/>
      <c r="B7557" s="79"/>
      <c r="C7557" s="79"/>
      <c r="D7557" s="79"/>
    </row>
    <row r="7558" spans="1:4" x14ac:dyDescent="0.2">
      <c r="A7558" s="79"/>
      <c r="B7558" s="79"/>
      <c r="C7558" s="79"/>
      <c r="D7558" s="79"/>
    </row>
    <row r="7559" spans="1:4" x14ac:dyDescent="0.2">
      <c r="A7559" s="79"/>
      <c r="B7559" s="79"/>
      <c r="C7559" s="79"/>
      <c r="D7559" s="79"/>
    </row>
    <row r="7560" spans="1:4" x14ac:dyDescent="0.2">
      <c r="A7560" s="79"/>
      <c r="B7560" s="79"/>
      <c r="C7560" s="79"/>
      <c r="D7560" s="79"/>
    </row>
    <row r="7561" spans="1:4" x14ac:dyDescent="0.2">
      <c r="A7561" s="79"/>
      <c r="B7561" s="79"/>
      <c r="C7561" s="79"/>
      <c r="D7561" s="79"/>
    </row>
    <row r="7562" spans="1:4" x14ac:dyDescent="0.2">
      <c r="A7562" s="79"/>
      <c r="B7562" s="79"/>
      <c r="C7562" s="79"/>
      <c r="D7562" s="79"/>
    </row>
    <row r="7563" spans="1:4" x14ac:dyDescent="0.2">
      <c r="A7563" s="79"/>
      <c r="B7563" s="79"/>
      <c r="C7563" s="79"/>
      <c r="D7563" s="79"/>
    </row>
    <row r="7564" spans="1:4" x14ac:dyDescent="0.2">
      <c r="A7564" s="79"/>
      <c r="B7564" s="79"/>
      <c r="C7564" s="79"/>
      <c r="D7564" s="79"/>
    </row>
    <row r="7565" spans="1:4" x14ac:dyDescent="0.2">
      <c r="A7565" s="79"/>
      <c r="B7565" s="79"/>
      <c r="C7565" s="79"/>
      <c r="D7565" s="79"/>
    </row>
    <row r="7566" spans="1:4" x14ac:dyDescent="0.2">
      <c r="A7566" s="79"/>
      <c r="B7566" s="79"/>
      <c r="C7566" s="79"/>
      <c r="D7566" s="79"/>
    </row>
    <row r="7567" spans="1:4" x14ac:dyDescent="0.2">
      <c r="A7567" s="79"/>
      <c r="B7567" s="79"/>
      <c r="C7567" s="79"/>
      <c r="D7567" s="79"/>
    </row>
    <row r="7568" spans="1:4" x14ac:dyDescent="0.2">
      <c r="A7568" s="79"/>
      <c r="B7568" s="79"/>
      <c r="C7568" s="79"/>
      <c r="D7568" s="79"/>
    </row>
    <row r="7569" spans="1:4" x14ac:dyDescent="0.2">
      <c r="A7569" s="79"/>
      <c r="B7569" s="79"/>
      <c r="C7569" s="79"/>
      <c r="D7569" s="79"/>
    </row>
    <row r="7570" spans="1:4" x14ac:dyDescent="0.2">
      <c r="A7570" s="79"/>
      <c r="B7570" s="79"/>
      <c r="C7570" s="79"/>
      <c r="D7570" s="79"/>
    </row>
    <row r="7571" spans="1:4" x14ac:dyDescent="0.2">
      <c r="A7571" s="79"/>
      <c r="B7571" s="79"/>
      <c r="C7571" s="79"/>
      <c r="D7571" s="79"/>
    </row>
    <row r="7572" spans="1:4" x14ac:dyDescent="0.2">
      <c r="A7572" s="79"/>
      <c r="B7572" s="79"/>
      <c r="C7572" s="79"/>
      <c r="D7572" s="79"/>
    </row>
    <row r="7573" spans="1:4" x14ac:dyDescent="0.2">
      <c r="A7573" s="79"/>
      <c r="B7573" s="79"/>
      <c r="C7573" s="79"/>
      <c r="D7573" s="79"/>
    </row>
    <row r="7574" spans="1:4" x14ac:dyDescent="0.2">
      <c r="A7574" s="79"/>
      <c r="B7574" s="79"/>
      <c r="C7574" s="79"/>
      <c r="D7574" s="79"/>
    </row>
    <row r="7575" spans="1:4" x14ac:dyDescent="0.2">
      <c r="A7575" s="79"/>
      <c r="B7575" s="79"/>
      <c r="C7575" s="79"/>
      <c r="D7575" s="79"/>
    </row>
    <row r="7576" spans="1:4" x14ac:dyDescent="0.2">
      <c r="A7576" s="79"/>
      <c r="B7576" s="79"/>
      <c r="C7576" s="79"/>
      <c r="D7576" s="79"/>
    </row>
    <row r="7577" spans="1:4" x14ac:dyDescent="0.2">
      <c r="A7577" s="79"/>
      <c r="B7577" s="79"/>
      <c r="C7577" s="79"/>
      <c r="D7577" s="79"/>
    </row>
    <row r="7578" spans="1:4" x14ac:dyDescent="0.2">
      <c r="A7578" s="79"/>
      <c r="B7578" s="79"/>
      <c r="C7578" s="79"/>
      <c r="D7578" s="79"/>
    </row>
    <row r="7579" spans="1:4" x14ac:dyDescent="0.2">
      <c r="A7579" s="79"/>
      <c r="B7579" s="79"/>
      <c r="C7579" s="79"/>
      <c r="D7579" s="79"/>
    </row>
    <row r="7580" spans="1:4" x14ac:dyDescent="0.2">
      <c r="A7580" s="79"/>
      <c r="B7580" s="79"/>
      <c r="C7580" s="79"/>
      <c r="D7580" s="79"/>
    </row>
    <row r="7581" spans="1:4" x14ac:dyDescent="0.2">
      <c r="A7581" s="79"/>
      <c r="B7581" s="79"/>
      <c r="C7581" s="79"/>
      <c r="D7581" s="79"/>
    </row>
    <row r="7582" spans="1:4" x14ac:dyDescent="0.2">
      <c r="A7582" s="79"/>
      <c r="B7582" s="79"/>
      <c r="C7582" s="79"/>
      <c r="D7582" s="79"/>
    </row>
    <row r="7583" spans="1:4" x14ac:dyDescent="0.2">
      <c r="A7583" s="79"/>
      <c r="B7583" s="79"/>
      <c r="C7583" s="79"/>
      <c r="D7583" s="79"/>
    </row>
    <row r="7584" spans="1:4" x14ac:dyDescent="0.2">
      <c r="A7584" s="79"/>
      <c r="B7584" s="79"/>
      <c r="C7584" s="79"/>
      <c r="D7584" s="79"/>
    </row>
    <row r="7585" spans="1:4" x14ac:dyDescent="0.2">
      <c r="A7585" s="79"/>
      <c r="B7585" s="79"/>
      <c r="C7585" s="79"/>
      <c r="D7585" s="79"/>
    </row>
    <row r="7586" spans="1:4" x14ac:dyDescent="0.2">
      <c r="A7586" s="79"/>
      <c r="B7586" s="79"/>
      <c r="C7586" s="79"/>
      <c r="D7586" s="79"/>
    </row>
    <row r="7587" spans="1:4" x14ac:dyDescent="0.2">
      <c r="A7587" s="79"/>
      <c r="B7587" s="79"/>
      <c r="C7587" s="79"/>
      <c r="D7587" s="79"/>
    </row>
    <row r="7588" spans="1:4" x14ac:dyDescent="0.2">
      <c r="A7588" s="79"/>
      <c r="B7588" s="79"/>
      <c r="C7588" s="79"/>
      <c r="D7588" s="79"/>
    </row>
    <row r="7589" spans="1:4" x14ac:dyDescent="0.2">
      <c r="A7589" s="79"/>
      <c r="B7589" s="79"/>
      <c r="C7589" s="79"/>
      <c r="D7589" s="79"/>
    </row>
    <row r="7590" spans="1:4" x14ac:dyDescent="0.2">
      <c r="A7590" s="79"/>
      <c r="B7590" s="79"/>
      <c r="C7590" s="79"/>
      <c r="D7590" s="79"/>
    </row>
    <row r="7591" spans="1:4" x14ac:dyDescent="0.2">
      <c r="A7591" s="79"/>
      <c r="B7591" s="79"/>
      <c r="C7591" s="79"/>
      <c r="D7591" s="79"/>
    </row>
    <row r="7592" spans="1:4" x14ac:dyDescent="0.2">
      <c r="A7592" s="79"/>
      <c r="B7592" s="79"/>
      <c r="C7592" s="79"/>
      <c r="D7592" s="79"/>
    </row>
    <row r="7593" spans="1:4" x14ac:dyDescent="0.2">
      <c r="A7593" s="79"/>
      <c r="B7593" s="79"/>
      <c r="C7593" s="79"/>
      <c r="D7593" s="79"/>
    </row>
    <row r="7594" spans="1:4" x14ac:dyDescent="0.2">
      <c r="A7594" s="79"/>
      <c r="B7594" s="79"/>
      <c r="C7594" s="79"/>
      <c r="D7594" s="79"/>
    </row>
    <row r="7595" spans="1:4" x14ac:dyDescent="0.2">
      <c r="A7595" s="79"/>
      <c r="B7595" s="79"/>
      <c r="C7595" s="79"/>
      <c r="D7595" s="79"/>
    </row>
    <row r="7596" spans="1:4" x14ac:dyDescent="0.2">
      <c r="A7596" s="79"/>
      <c r="B7596" s="79"/>
      <c r="C7596" s="79"/>
      <c r="D7596" s="79"/>
    </row>
    <row r="7597" spans="1:4" x14ac:dyDescent="0.2">
      <c r="A7597" s="79"/>
      <c r="B7597" s="79"/>
      <c r="C7597" s="79"/>
      <c r="D7597" s="79"/>
    </row>
    <row r="7598" spans="1:4" x14ac:dyDescent="0.2">
      <c r="A7598" s="79"/>
      <c r="B7598" s="79"/>
      <c r="C7598" s="79"/>
      <c r="D7598" s="79"/>
    </row>
    <row r="7599" spans="1:4" x14ac:dyDescent="0.2">
      <c r="A7599" s="79"/>
      <c r="B7599" s="79"/>
      <c r="C7599" s="79"/>
      <c r="D7599" s="79"/>
    </row>
    <row r="7600" spans="1:4" x14ac:dyDescent="0.2">
      <c r="A7600" s="79"/>
      <c r="B7600" s="79"/>
      <c r="C7600" s="79"/>
      <c r="D7600" s="79"/>
    </row>
    <row r="7601" spans="1:4" x14ac:dyDescent="0.2">
      <c r="A7601" s="79"/>
      <c r="B7601" s="79"/>
      <c r="C7601" s="79"/>
      <c r="D7601" s="79"/>
    </row>
    <row r="7602" spans="1:4" x14ac:dyDescent="0.2">
      <c r="A7602" s="79"/>
      <c r="B7602" s="79"/>
      <c r="C7602" s="79"/>
      <c r="D7602" s="79"/>
    </row>
    <row r="7603" spans="1:4" x14ac:dyDescent="0.2">
      <c r="A7603" s="79"/>
      <c r="B7603" s="79"/>
      <c r="C7603" s="79"/>
      <c r="D7603" s="79"/>
    </row>
    <row r="7604" spans="1:4" x14ac:dyDescent="0.2">
      <c r="A7604" s="79"/>
      <c r="B7604" s="79"/>
      <c r="C7604" s="79"/>
      <c r="D7604" s="79"/>
    </row>
    <row r="7605" spans="1:4" x14ac:dyDescent="0.2">
      <c r="A7605" s="79"/>
      <c r="B7605" s="79"/>
      <c r="C7605" s="79"/>
      <c r="D7605" s="79"/>
    </row>
    <row r="7606" spans="1:4" x14ac:dyDescent="0.2">
      <c r="A7606" s="79"/>
      <c r="B7606" s="79"/>
      <c r="C7606" s="79"/>
      <c r="D7606" s="79"/>
    </row>
    <row r="7607" spans="1:4" x14ac:dyDescent="0.2">
      <c r="A7607" s="79"/>
      <c r="B7607" s="79"/>
      <c r="C7607" s="79"/>
      <c r="D7607" s="79"/>
    </row>
    <row r="7608" spans="1:4" x14ac:dyDescent="0.2">
      <c r="A7608" s="79"/>
      <c r="B7608" s="79"/>
      <c r="C7608" s="79"/>
      <c r="D7608" s="79"/>
    </row>
    <row r="7609" spans="1:4" x14ac:dyDescent="0.2">
      <c r="A7609" s="79"/>
      <c r="B7609" s="79"/>
      <c r="C7609" s="79"/>
      <c r="D7609" s="79"/>
    </row>
    <row r="7610" spans="1:4" x14ac:dyDescent="0.2">
      <c r="A7610" s="79"/>
      <c r="B7610" s="79"/>
      <c r="C7610" s="79"/>
      <c r="D7610" s="79"/>
    </row>
    <row r="7611" spans="1:4" x14ac:dyDescent="0.2">
      <c r="A7611" s="79"/>
      <c r="B7611" s="79"/>
      <c r="C7611" s="79"/>
      <c r="D7611" s="79"/>
    </row>
    <row r="7612" spans="1:4" x14ac:dyDescent="0.2">
      <c r="A7612" s="79"/>
      <c r="B7612" s="79"/>
      <c r="C7612" s="79"/>
      <c r="D7612" s="79"/>
    </row>
    <row r="7613" spans="1:4" x14ac:dyDescent="0.2">
      <c r="A7613" s="79"/>
      <c r="B7613" s="79"/>
      <c r="C7613" s="79"/>
      <c r="D7613" s="79"/>
    </row>
    <row r="7614" spans="1:4" x14ac:dyDescent="0.2">
      <c r="A7614" s="79"/>
      <c r="B7614" s="79"/>
      <c r="C7614" s="79"/>
      <c r="D7614" s="79"/>
    </row>
    <row r="7615" spans="1:4" x14ac:dyDescent="0.2">
      <c r="A7615" s="79"/>
      <c r="B7615" s="79"/>
      <c r="C7615" s="79"/>
      <c r="D7615" s="79"/>
    </row>
    <row r="7616" spans="1:4" x14ac:dyDescent="0.2">
      <c r="A7616" s="79"/>
      <c r="B7616" s="79"/>
      <c r="C7616" s="79"/>
      <c r="D7616" s="79"/>
    </row>
    <row r="7617" spans="1:4" x14ac:dyDescent="0.2">
      <c r="A7617" s="79"/>
      <c r="B7617" s="79"/>
      <c r="C7617" s="79"/>
      <c r="D7617" s="79"/>
    </row>
    <row r="7618" spans="1:4" x14ac:dyDescent="0.2">
      <c r="A7618" s="79"/>
      <c r="B7618" s="79"/>
      <c r="C7618" s="79"/>
      <c r="D7618" s="79"/>
    </row>
    <row r="7619" spans="1:4" x14ac:dyDescent="0.2">
      <c r="A7619" s="79"/>
      <c r="B7619" s="79"/>
      <c r="C7619" s="79"/>
      <c r="D7619" s="79"/>
    </row>
    <row r="7620" spans="1:4" x14ac:dyDescent="0.2">
      <c r="A7620" s="79"/>
      <c r="B7620" s="79"/>
      <c r="C7620" s="79"/>
      <c r="D7620" s="79"/>
    </row>
    <row r="7621" spans="1:4" x14ac:dyDescent="0.2">
      <c r="A7621" s="79"/>
      <c r="B7621" s="79"/>
      <c r="C7621" s="79"/>
      <c r="D7621" s="79"/>
    </row>
    <row r="7622" spans="1:4" x14ac:dyDescent="0.2">
      <c r="A7622" s="79"/>
      <c r="B7622" s="79"/>
      <c r="C7622" s="79"/>
      <c r="D7622" s="79"/>
    </row>
    <row r="7623" spans="1:4" x14ac:dyDescent="0.2">
      <c r="A7623" s="79"/>
      <c r="B7623" s="79"/>
      <c r="C7623" s="79"/>
      <c r="D7623" s="79"/>
    </row>
    <row r="7624" spans="1:4" x14ac:dyDescent="0.2">
      <c r="A7624" s="79"/>
      <c r="B7624" s="79"/>
      <c r="C7624" s="79"/>
      <c r="D7624" s="79"/>
    </row>
    <row r="7625" spans="1:4" x14ac:dyDescent="0.2">
      <c r="A7625" s="79"/>
      <c r="B7625" s="79"/>
      <c r="C7625" s="79"/>
      <c r="D7625" s="79"/>
    </row>
    <row r="7626" spans="1:4" x14ac:dyDescent="0.2">
      <c r="A7626" s="79"/>
      <c r="B7626" s="79"/>
      <c r="C7626" s="79"/>
      <c r="D7626" s="79"/>
    </row>
    <row r="7627" spans="1:4" x14ac:dyDescent="0.2">
      <c r="A7627" s="79"/>
      <c r="B7627" s="79"/>
      <c r="C7627" s="79"/>
      <c r="D7627" s="79"/>
    </row>
    <row r="7628" spans="1:4" x14ac:dyDescent="0.2">
      <c r="A7628" s="79"/>
      <c r="B7628" s="79"/>
      <c r="C7628" s="79"/>
      <c r="D7628" s="79"/>
    </row>
    <row r="7629" spans="1:4" x14ac:dyDescent="0.2">
      <c r="A7629" s="79"/>
      <c r="B7629" s="79"/>
      <c r="C7629" s="79"/>
      <c r="D7629" s="79"/>
    </row>
    <row r="7630" spans="1:4" x14ac:dyDescent="0.2">
      <c r="A7630" s="79"/>
      <c r="B7630" s="79"/>
      <c r="C7630" s="79"/>
      <c r="D7630" s="79"/>
    </row>
    <row r="7631" spans="1:4" x14ac:dyDescent="0.2">
      <c r="A7631" s="79"/>
      <c r="B7631" s="79"/>
      <c r="C7631" s="79"/>
      <c r="D7631" s="79"/>
    </row>
    <row r="7632" spans="1:4" x14ac:dyDescent="0.2">
      <c r="A7632" s="79"/>
      <c r="B7632" s="79"/>
      <c r="C7632" s="79"/>
      <c r="D7632" s="79"/>
    </row>
    <row r="7633" spans="1:4" x14ac:dyDescent="0.2">
      <c r="A7633" s="79"/>
      <c r="B7633" s="79"/>
      <c r="C7633" s="79"/>
      <c r="D7633" s="79"/>
    </row>
    <row r="7634" spans="1:4" x14ac:dyDescent="0.2">
      <c r="A7634" s="79"/>
      <c r="B7634" s="79"/>
      <c r="C7634" s="79"/>
      <c r="D7634" s="79"/>
    </row>
    <row r="7635" spans="1:4" x14ac:dyDescent="0.2">
      <c r="A7635" s="79"/>
      <c r="B7635" s="79"/>
      <c r="C7635" s="79"/>
      <c r="D7635" s="79"/>
    </row>
    <row r="7636" spans="1:4" x14ac:dyDescent="0.2">
      <c r="A7636" s="79"/>
      <c r="B7636" s="79"/>
      <c r="C7636" s="79"/>
      <c r="D7636" s="79"/>
    </row>
    <row r="7637" spans="1:4" x14ac:dyDescent="0.2">
      <c r="A7637" s="79"/>
      <c r="B7637" s="79"/>
      <c r="C7637" s="79"/>
      <c r="D7637" s="79"/>
    </row>
    <row r="7638" spans="1:4" x14ac:dyDescent="0.2">
      <c r="A7638" s="79"/>
      <c r="B7638" s="79"/>
      <c r="C7638" s="79"/>
      <c r="D7638" s="79"/>
    </row>
    <row r="7639" spans="1:4" x14ac:dyDescent="0.2">
      <c r="A7639" s="79"/>
      <c r="B7639" s="79"/>
      <c r="C7639" s="79"/>
      <c r="D7639" s="79"/>
    </row>
    <row r="7640" spans="1:4" x14ac:dyDescent="0.2">
      <c r="A7640" s="79"/>
      <c r="B7640" s="79"/>
      <c r="C7640" s="79"/>
      <c r="D7640" s="79"/>
    </row>
    <row r="7641" spans="1:4" x14ac:dyDescent="0.2">
      <c r="A7641" s="79"/>
      <c r="B7641" s="79"/>
      <c r="C7641" s="79"/>
      <c r="D7641" s="79"/>
    </row>
    <row r="7642" spans="1:4" x14ac:dyDescent="0.2">
      <c r="A7642" s="79"/>
      <c r="B7642" s="79"/>
      <c r="C7642" s="79"/>
      <c r="D7642" s="79"/>
    </row>
    <row r="7643" spans="1:4" x14ac:dyDescent="0.2">
      <c r="A7643" s="79"/>
      <c r="B7643" s="79"/>
      <c r="C7643" s="79"/>
      <c r="D7643" s="79"/>
    </row>
    <row r="7644" spans="1:4" x14ac:dyDescent="0.2">
      <c r="A7644" s="79"/>
      <c r="B7644" s="79"/>
      <c r="C7644" s="79"/>
      <c r="D7644" s="79"/>
    </row>
    <row r="7645" spans="1:4" x14ac:dyDescent="0.2">
      <c r="A7645" s="79"/>
      <c r="B7645" s="79"/>
      <c r="C7645" s="79"/>
      <c r="D7645" s="79"/>
    </row>
    <row r="7646" spans="1:4" x14ac:dyDescent="0.2">
      <c r="A7646" s="79"/>
      <c r="B7646" s="79"/>
      <c r="C7646" s="79"/>
      <c r="D7646" s="79"/>
    </row>
    <row r="7647" spans="1:4" x14ac:dyDescent="0.2">
      <c r="A7647" s="79"/>
      <c r="B7647" s="79"/>
      <c r="C7647" s="79"/>
      <c r="D7647" s="79"/>
    </row>
    <row r="7648" spans="1:4" x14ac:dyDescent="0.2">
      <c r="A7648" s="79"/>
      <c r="B7648" s="79"/>
      <c r="C7648" s="79"/>
      <c r="D7648" s="79"/>
    </row>
    <row r="7649" spans="1:4" x14ac:dyDescent="0.2">
      <c r="A7649" s="79"/>
      <c r="B7649" s="79"/>
      <c r="C7649" s="79"/>
      <c r="D7649" s="79"/>
    </row>
    <row r="7650" spans="1:4" x14ac:dyDescent="0.2">
      <c r="A7650" s="79"/>
      <c r="B7650" s="79"/>
      <c r="C7650" s="79"/>
      <c r="D7650" s="79"/>
    </row>
    <row r="7651" spans="1:4" x14ac:dyDescent="0.2">
      <c r="A7651" s="79"/>
      <c r="B7651" s="79"/>
      <c r="C7651" s="79"/>
      <c r="D7651" s="79"/>
    </row>
    <row r="7652" spans="1:4" x14ac:dyDescent="0.2">
      <c r="A7652" s="79"/>
      <c r="B7652" s="79"/>
      <c r="C7652" s="79"/>
      <c r="D7652" s="79"/>
    </row>
    <row r="7653" spans="1:4" x14ac:dyDescent="0.2">
      <c r="A7653" s="79"/>
      <c r="B7653" s="79"/>
      <c r="C7653" s="79"/>
      <c r="D7653" s="79"/>
    </row>
    <row r="7654" spans="1:4" x14ac:dyDescent="0.2">
      <c r="A7654" s="79"/>
      <c r="B7654" s="79"/>
      <c r="C7654" s="79"/>
      <c r="D7654" s="79"/>
    </row>
    <row r="7655" spans="1:4" x14ac:dyDescent="0.2">
      <c r="A7655" s="79"/>
      <c r="B7655" s="79"/>
      <c r="C7655" s="79"/>
      <c r="D7655" s="79"/>
    </row>
    <row r="7656" spans="1:4" x14ac:dyDescent="0.2">
      <c r="A7656" s="79"/>
      <c r="B7656" s="79"/>
      <c r="C7656" s="79"/>
      <c r="D7656" s="79"/>
    </row>
    <row r="7657" spans="1:4" x14ac:dyDescent="0.2">
      <c r="A7657" s="79"/>
      <c r="B7657" s="79"/>
      <c r="C7657" s="79"/>
      <c r="D7657" s="79"/>
    </row>
    <row r="7658" spans="1:4" x14ac:dyDescent="0.2">
      <c r="A7658" s="79"/>
      <c r="B7658" s="79"/>
      <c r="C7658" s="79"/>
      <c r="D7658" s="79"/>
    </row>
    <row r="7659" spans="1:4" x14ac:dyDescent="0.2">
      <c r="A7659" s="79"/>
      <c r="B7659" s="79"/>
      <c r="C7659" s="79"/>
      <c r="D7659" s="79"/>
    </row>
    <row r="7660" spans="1:4" x14ac:dyDescent="0.2">
      <c r="A7660" s="79"/>
      <c r="B7660" s="79"/>
      <c r="C7660" s="79"/>
      <c r="D7660" s="79"/>
    </row>
    <row r="7661" spans="1:4" x14ac:dyDescent="0.2">
      <c r="A7661" s="79"/>
      <c r="B7661" s="79"/>
      <c r="C7661" s="79"/>
      <c r="D7661" s="79"/>
    </row>
    <row r="7662" spans="1:4" x14ac:dyDescent="0.2">
      <c r="A7662" s="79"/>
      <c r="B7662" s="79"/>
      <c r="C7662" s="79"/>
      <c r="D7662" s="79"/>
    </row>
    <row r="7663" spans="1:4" x14ac:dyDescent="0.2">
      <c r="A7663" s="79"/>
      <c r="B7663" s="79"/>
      <c r="C7663" s="79"/>
      <c r="D7663" s="79"/>
    </row>
    <row r="7664" spans="1:4" x14ac:dyDescent="0.2">
      <c r="A7664" s="79"/>
      <c r="B7664" s="79"/>
      <c r="C7664" s="79"/>
      <c r="D7664" s="79"/>
    </row>
    <row r="7665" spans="1:4" x14ac:dyDescent="0.2">
      <c r="A7665" s="79"/>
      <c r="B7665" s="79"/>
      <c r="C7665" s="79"/>
      <c r="D7665" s="79"/>
    </row>
    <row r="7666" spans="1:4" x14ac:dyDescent="0.2">
      <c r="A7666" s="79"/>
      <c r="B7666" s="79"/>
      <c r="C7666" s="79"/>
      <c r="D7666" s="79"/>
    </row>
    <row r="7667" spans="1:4" x14ac:dyDescent="0.2">
      <c r="A7667" s="79"/>
      <c r="B7667" s="79"/>
      <c r="C7667" s="79"/>
      <c r="D7667" s="79"/>
    </row>
    <row r="7668" spans="1:4" x14ac:dyDescent="0.2">
      <c r="A7668" s="79"/>
      <c r="B7668" s="79"/>
      <c r="C7668" s="79"/>
      <c r="D7668" s="79"/>
    </row>
    <row r="7669" spans="1:4" x14ac:dyDescent="0.2">
      <c r="A7669" s="79"/>
      <c r="B7669" s="79"/>
      <c r="C7669" s="79"/>
      <c r="D7669" s="79"/>
    </row>
    <row r="7670" spans="1:4" x14ac:dyDescent="0.2">
      <c r="A7670" s="79"/>
      <c r="B7670" s="79"/>
      <c r="C7670" s="79"/>
      <c r="D7670" s="79"/>
    </row>
    <row r="7671" spans="1:4" x14ac:dyDescent="0.2">
      <c r="A7671" s="79"/>
      <c r="B7671" s="79"/>
      <c r="C7671" s="79"/>
      <c r="D7671" s="79"/>
    </row>
    <row r="7672" spans="1:4" x14ac:dyDescent="0.2">
      <c r="A7672" s="79"/>
      <c r="B7672" s="79"/>
      <c r="C7672" s="79"/>
      <c r="D7672" s="79"/>
    </row>
    <row r="7673" spans="1:4" x14ac:dyDescent="0.2">
      <c r="A7673" s="79"/>
      <c r="B7673" s="79"/>
      <c r="C7673" s="79"/>
      <c r="D7673" s="79"/>
    </row>
    <row r="7674" spans="1:4" x14ac:dyDescent="0.2">
      <c r="A7674" s="79"/>
      <c r="B7674" s="79"/>
      <c r="C7674" s="79"/>
      <c r="D7674" s="79"/>
    </row>
    <row r="7675" spans="1:4" x14ac:dyDescent="0.2">
      <c r="A7675" s="79"/>
      <c r="B7675" s="79"/>
      <c r="C7675" s="79"/>
      <c r="D7675" s="79"/>
    </row>
    <row r="7676" spans="1:4" x14ac:dyDescent="0.2">
      <c r="A7676" s="79"/>
      <c r="B7676" s="79"/>
      <c r="C7676" s="79"/>
      <c r="D7676" s="79"/>
    </row>
    <row r="7677" spans="1:4" x14ac:dyDescent="0.2">
      <c r="A7677" s="79"/>
      <c r="B7677" s="79"/>
      <c r="C7677" s="79"/>
      <c r="D7677" s="79"/>
    </row>
    <row r="7678" spans="1:4" x14ac:dyDescent="0.2">
      <c r="A7678" s="79"/>
      <c r="B7678" s="79"/>
      <c r="C7678" s="79"/>
      <c r="D7678" s="79"/>
    </row>
    <row r="7679" spans="1:4" x14ac:dyDescent="0.2">
      <c r="A7679" s="79"/>
      <c r="B7679" s="79"/>
      <c r="C7679" s="79"/>
      <c r="D7679" s="79"/>
    </row>
    <row r="7680" spans="1:4" x14ac:dyDescent="0.2">
      <c r="A7680" s="79"/>
      <c r="B7680" s="79"/>
      <c r="C7680" s="79"/>
      <c r="D7680" s="79"/>
    </row>
    <row r="7681" spans="1:4" x14ac:dyDescent="0.2">
      <c r="A7681" s="79"/>
      <c r="B7681" s="79"/>
      <c r="C7681" s="79"/>
      <c r="D7681" s="79"/>
    </row>
    <row r="7682" spans="1:4" x14ac:dyDescent="0.2">
      <c r="A7682" s="79"/>
      <c r="B7682" s="79"/>
      <c r="C7682" s="79"/>
      <c r="D7682" s="79"/>
    </row>
    <row r="7683" spans="1:4" x14ac:dyDescent="0.2">
      <c r="A7683" s="79"/>
      <c r="B7683" s="79"/>
      <c r="C7683" s="79"/>
      <c r="D7683" s="79"/>
    </row>
    <row r="7684" spans="1:4" x14ac:dyDescent="0.2">
      <c r="A7684" s="79"/>
      <c r="B7684" s="79"/>
      <c r="C7684" s="79"/>
      <c r="D7684" s="79"/>
    </row>
    <row r="7685" spans="1:4" x14ac:dyDescent="0.2">
      <c r="A7685" s="79"/>
      <c r="B7685" s="79"/>
      <c r="C7685" s="79"/>
      <c r="D7685" s="79"/>
    </row>
    <row r="7686" spans="1:4" x14ac:dyDescent="0.2">
      <c r="A7686" s="79"/>
      <c r="B7686" s="79"/>
      <c r="C7686" s="79"/>
      <c r="D7686" s="79"/>
    </row>
    <row r="7687" spans="1:4" x14ac:dyDescent="0.2">
      <c r="A7687" s="79"/>
      <c r="B7687" s="79"/>
      <c r="C7687" s="79"/>
      <c r="D7687" s="79"/>
    </row>
    <row r="7688" spans="1:4" x14ac:dyDescent="0.2">
      <c r="A7688" s="79"/>
      <c r="B7688" s="79"/>
      <c r="C7688" s="79"/>
      <c r="D7688" s="79"/>
    </row>
    <row r="7689" spans="1:4" x14ac:dyDescent="0.2">
      <c r="A7689" s="79"/>
      <c r="B7689" s="79"/>
      <c r="C7689" s="79"/>
      <c r="D7689" s="79"/>
    </row>
    <row r="7690" spans="1:4" x14ac:dyDescent="0.2">
      <c r="A7690" s="79"/>
      <c r="B7690" s="79"/>
      <c r="C7690" s="79"/>
      <c r="D7690" s="79"/>
    </row>
    <row r="7691" spans="1:4" x14ac:dyDescent="0.2">
      <c r="A7691" s="79"/>
      <c r="B7691" s="79"/>
      <c r="C7691" s="79"/>
      <c r="D7691" s="79"/>
    </row>
    <row r="7692" spans="1:4" x14ac:dyDescent="0.2">
      <c r="A7692" s="79"/>
      <c r="B7692" s="79"/>
      <c r="C7692" s="79"/>
      <c r="D7692" s="79"/>
    </row>
    <row r="7693" spans="1:4" x14ac:dyDescent="0.2">
      <c r="A7693" s="79"/>
      <c r="B7693" s="79"/>
      <c r="C7693" s="79"/>
      <c r="D7693" s="79"/>
    </row>
    <row r="7694" spans="1:4" x14ac:dyDescent="0.2">
      <c r="A7694" s="79"/>
      <c r="B7694" s="79"/>
      <c r="C7694" s="79"/>
      <c r="D7694" s="79"/>
    </row>
    <row r="7695" spans="1:4" x14ac:dyDescent="0.2">
      <c r="A7695" s="79"/>
      <c r="B7695" s="79"/>
      <c r="C7695" s="79"/>
      <c r="D7695" s="79"/>
    </row>
    <row r="7696" spans="1:4" x14ac:dyDescent="0.2">
      <c r="A7696" s="79"/>
      <c r="B7696" s="79"/>
      <c r="C7696" s="79"/>
      <c r="D7696" s="79"/>
    </row>
    <row r="7697" spans="1:4" x14ac:dyDescent="0.2">
      <c r="A7697" s="79"/>
      <c r="B7697" s="79"/>
      <c r="C7697" s="79"/>
      <c r="D7697" s="79"/>
    </row>
    <row r="7698" spans="1:4" x14ac:dyDescent="0.2">
      <c r="A7698" s="79"/>
      <c r="B7698" s="79"/>
      <c r="C7698" s="79"/>
      <c r="D7698" s="79"/>
    </row>
    <row r="7699" spans="1:4" x14ac:dyDescent="0.2">
      <c r="A7699" s="79"/>
      <c r="B7699" s="79"/>
      <c r="C7699" s="79"/>
      <c r="D7699" s="79"/>
    </row>
    <row r="7700" spans="1:4" x14ac:dyDescent="0.2">
      <c r="A7700" s="79"/>
      <c r="B7700" s="79"/>
      <c r="C7700" s="79"/>
      <c r="D7700" s="79"/>
    </row>
    <row r="7701" spans="1:4" x14ac:dyDescent="0.2">
      <c r="A7701" s="79"/>
      <c r="B7701" s="79"/>
      <c r="C7701" s="79"/>
      <c r="D7701" s="79"/>
    </row>
    <row r="7702" spans="1:4" x14ac:dyDescent="0.2">
      <c r="A7702" s="79"/>
      <c r="B7702" s="79"/>
      <c r="C7702" s="79"/>
      <c r="D7702" s="79"/>
    </row>
    <row r="7703" spans="1:4" x14ac:dyDescent="0.2">
      <c r="A7703" s="79"/>
      <c r="B7703" s="79"/>
      <c r="C7703" s="79"/>
      <c r="D7703" s="79"/>
    </row>
    <row r="7704" spans="1:4" x14ac:dyDescent="0.2">
      <c r="A7704" s="79"/>
      <c r="B7704" s="79"/>
      <c r="C7704" s="79"/>
      <c r="D7704" s="79"/>
    </row>
    <row r="7705" spans="1:4" x14ac:dyDescent="0.2">
      <c r="A7705" s="79"/>
      <c r="B7705" s="79"/>
      <c r="C7705" s="79"/>
      <c r="D7705" s="79"/>
    </row>
    <row r="7706" spans="1:4" x14ac:dyDescent="0.2">
      <c r="A7706" s="79"/>
      <c r="B7706" s="79"/>
      <c r="C7706" s="79"/>
      <c r="D7706" s="79"/>
    </row>
    <row r="7707" spans="1:4" x14ac:dyDescent="0.2">
      <c r="A7707" s="79"/>
      <c r="B7707" s="79"/>
      <c r="C7707" s="79"/>
      <c r="D7707" s="79"/>
    </row>
    <row r="7708" spans="1:4" x14ac:dyDescent="0.2">
      <c r="A7708" s="79"/>
      <c r="B7708" s="79"/>
      <c r="C7708" s="79"/>
      <c r="D7708" s="79"/>
    </row>
    <row r="7709" spans="1:4" x14ac:dyDescent="0.2">
      <c r="A7709" s="79"/>
      <c r="B7709" s="79"/>
      <c r="C7709" s="79"/>
      <c r="D7709" s="79"/>
    </row>
    <row r="7710" spans="1:4" x14ac:dyDescent="0.2">
      <c r="A7710" s="79"/>
      <c r="B7710" s="79"/>
      <c r="C7710" s="79"/>
      <c r="D7710" s="79"/>
    </row>
    <row r="7711" spans="1:4" x14ac:dyDescent="0.2">
      <c r="A7711" s="79"/>
      <c r="B7711" s="79"/>
      <c r="C7711" s="79"/>
      <c r="D7711" s="79"/>
    </row>
    <row r="7712" spans="1:4" x14ac:dyDescent="0.2">
      <c r="A7712" s="79"/>
      <c r="B7712" s="79"/>
      <c r="C7712" s="79"/>
      <c r="D7712" s="79"/>
    </row>
    <row r="7713" spans="1:4" x14ac:dyDescent="0.2">
      <c r="A7713" s="79"/>
      <c r="B7713" s="79"/>
      <c r="C7713" s="79"/>
      <c r="D7713" s="79"/>
    </row>
    <row r="7714" spans="1:4" x14ac:dyDescent="0.2">
      <c r="A7714" s="79"/>
      <c r="B7714" s="79"/>
      <c r="C7714" s="79"/>
      <c r="D7714" s="79"/>
    </row>
    <row r="7715" spans="1:4" x14ac:dyDescent="0.2">
      <c r="A7715" s="79"/>
      <c r="B7715" s="79"/>
      <c r="C7715" s="79"/>
      <c r="D7715" s="79"/>
    </row>
    <row r="7716" spans="1:4" x14ac:dyDescent="0.2">
      <c r="A7716" s="79"/>
      <c r="B7716" s="79"/>
      <c r="C7716" s="79"/>
      <c r="D7716" s="79"/>
    </row>
    <row r="7717" spans="1:4" x14ac:dyDescent="0.2">
      <c r="A7717" s="79"/>
      <c r="B7717" s="79"/>
      <c r="C7717" s="79"/>
      <c r="D7717" s="79"/>
    </row>
    <row r="7718" spans="1:4" x14ac:dyDescent="0.2">
      <c r="A7718" s="79"/>
      <c r="B7718" s="79"/>
      <c r="C7718" s="79"/>
      <c r="D7718" s="79"/>
    </row>
    <row r="7719" spans="1:4" x14ac:dyDescent="0.2">
      <c r="A7719" s="79"/>
      <c r="B7719" s="79"/>
      <c r="C7719" s="79"/>
      <c r="D7719" s="79"/>
    </row>
    <row r="7720" spans="1:4" x14ac:dyDescent="0.2">
      <c r="A7720" s="79"/>
      <c r="B7720" s="79"/>
      <c r="C7720" s="79"/>
      <c r="D7720" s="79"/>
    </row>
    <row r="7721" spans="1:4" x14ac:dyDescent="0.2">
      <c r="A7721" s="79"/>
      <c r="B7721" s="79"/>
      <c r="C7721" s="79"/>
      <c r="D7721" s="79"/>
    </row>
    <row r="7722" spans="1:4" x14ac:dyDescent="0.2">
      <c r="A7722" s="79"/>
      <c r="B7722" s="79"/>
      <c r="C7722" s="79"/>
      <c r="D7722" s="79"/>
    </row>
    <row r="7723" spans="1:4" x14ac:dyDescent="0.2">
      <c r="A7723" s="79"/>
      <c r="B7723" s="79"/>
      <c r="C7723" s="79"/>
      <c r="D7723" s="79"/>
    </row>
    <row r="7724" spans="1:4" x14ac:dyDescent="0.2">
      <c r="A7724" s="79"/>
      <c r="B7724" s="79"/>
      <c r="C7724" s="79"/>
      <c r="D7724" s="79"/>
    </row>
    <row r="7725" spans="1:4" x14ac:dyDescent="0.2">
      <c r="A7725" s="79"/>
      <c r="B7725" s="79"/>
      <c r="C7725" s="79"/>
      <c r="D7725" s="79"/>
    </row>
    <row r="7726" spans="1:4" x14ac:dyDescent="0.2">
      <c r="A7726" s="79"/>
      <c r="B7726" s="79"/>
      <c r="C7726" s="79"/>
      <c r="D7726" s="79"/>
    </row>
    <row r="7727" spans="1:4" x14ac:dyDescent="0.2">
      <c r="A7727" s="79"/>
      <c r="B7727" s="79"/>
      <c r="C7727" s="79"/>
      <c r="D7727" s="79"/>
    </row>
    <row r="7728" spans="1:4" x14ac:dyDescent="0.2">
      <c r="A7728" s="79"/>
      <c r="B7728" s="79"/>
      <c r="C7728" s="79"/>
      <c r="D7728" s="79"/>
    </row>
    <row r="7729" spans="1:4" x14ac:dyDescent="0.2">
      <c r="A7729" s="79"/>
      <c r="B7729" s="79"/>
      <c r="C7729" s="79"/>
      <c r="D7729" s="79"/>
    </row>
    <row r="7730" spans="1:4" x14ac:dyDescent="0.2">
      <c r="A7730" s="79"/>
      <c r="B7730" s="79"/>
      <c r="C7730" s="79"/>
      <c r="D7730" s="79"/>
    </row>
    <row r="7731" spans="1:4" x14ac:dyDescent="0.2">
      <c r="A7731" s="79"/>
      <c r="B7731" s="79"/>
      <c r="C7731" s="79"/>
      <c r="D7731" s="79"/>
    </row>
    <row r="7732" spans="1:4" x14ac:dyDescent="0.2">
      <c r="A7732" s="79"/>
      <c r="B7732" s="79"/>
      <c r="C7732" s="79"/>
      <c r="D7732" s="79"/>
    </row>
    <row r="7733" spans="1:4" x14ac:dyDescent="0.2">
      <c r="A7733" s="79"/>
      <c r="B7733" s="79"/>
      <c r="C7733" s="79"/>
      <c r="D7733" s="79"/>
    </row>
    <row r="7734" spans="1:4" x14ac:dyDescent="0.2">
      <c r="A7734" s="79"/>
      <c r="B7734" s="79"/>
      <c r="C7734" s="79"/>
      <c r="D7734" s="79"/>
    </row>
    <row r="7735" spans="1:4" x14ac:dyDescent="0.2">
      <c r="A7735" s="79"/>
      <c r="B7735" s="79"/>
      <c r="C7735" s="79"/>
      <c r="D7735" s="79"/>
    </row>
    <row r="7736" spans="1:4" x14ac:dyDescent="0.2">
      <c r="A7736" s="79"/>
      <c r="B7736" s="79"/>
      <c r="C7736" s="79"/>
      <c r="D7736" s="79"/>
    </row>
    <row r="7737" spans="1:4" x14ac:dyDescent="0.2">
      <c r="A7737" s="79"/>
      <c r="B7737" s="79"/>
      <c r="C7737" s="79"/>
      <c r="D7737" s="79"/>
    </row>
    <row r="7738" spans="1:4" x14ac:dyDescent="0.2">
      <c r="A7738" s="79"/>
      <c r="B7738" s="79"/>
      <c r="C7738" s="79"/>
      <c r="D7738" s="79"/>
    </row>
    <row r="7739" spans="1:4" x14ac:dyDescent="0.2">
      <c r="A7739" s="79"/>
      <c r="B7739" s="79"/>
      <c r="C7739" s="79"/>
      <c r="D7739" s="79"/>
    </row>
    <row r="7740" spans="1:4" x14ac:dyDescent="0.2">
      <c r="A7740" s="79"/>
      <c r="B7740" s="79"/>
      <c r="C7740" s="79"/>
      <c r="D7740" s="79"/>
    </row>
    <row r="7741" spans="1:4" x14ac:dyDescent="0.2">
      <c r="A7741" s="79"/>
      <c r="B7741" s="79"/>
      <c r="C7741" s="79"/>
      <c r="D7741" s="79"/>
    </row>
    <row r="7742" spans="1:4" x14ac:dyDescent="0.2">
      <c r="A7742" s="79"/>
      <c r="B7742" s="79"/>
      <c r="C7742" s="79"/>
      <c r="D7742" s="79"/>
    </row>
    <row r="7743" spans="1:4" x14ac:dyDescent="0.2">
      <c r="A7743" s="79"/>
      <c r="B7743" s="79"/>
      <c r="C7743" s="79"/>
      <c r="D7743" s="79"/>
    </row>
    <row r="7744" spans="1:4" x14ac:dyDescent="0.2">
      <c r="A7744" s="79"/>
      <c r="B7744" s="79"/>
      <c r="C7744" s="79"/>
      <c r="D7744" s="79"/>
    </row>
    <row r="7745" spans="1:4" x14ac:dyDescent="0.2">
      <c r="A7745" s="79"/>
      <c r="B7745" s="79"/>
      <c r="C7745" s="79"/>
      <c r="D7745" s="79"/>
    </row>
    <row r="7746" spans="1:4" x14ac:dyDescent="0.2">
      <c r="A7746" s="79"/>
      <c r="B7746" s="79"/>
      <c r="C7746" s="79"/>
      <c r="D7746" s="79"/>
    </row>
    <row r="7747" spans="1:4" x14ac:dyDescent="0.2">
      <c r="A7747" s="79"/>
      <c r="B7747" s="79"/>
      <c r="C7747" s="79"/>
      <c r="D7747" s="79"/>
    </row>
    <row r="7748" spans="1:4" x14ac:dyDescent="0.2">
      <c r="A7748" s="79"/>
      <c r="B7748" s="79"/>
      <c r="C7748" s="79"/>
      <c r="D7748" s="79"/>
    </row>
    <row r="7749" spans="1:4" x14ac:dyDescent="0.2">
      <c r="A7749" s="79"/>
      <c r="B7749" s="79"/>
      <c r="C7749" s="79"/>
      <c r="D7749" s="79"/>
    </row>
    <row r="7750" spans="1:4" x14ac:dyDescent="0.2">
      <c r="A7750" s="79"/>
      <c r="B7750" s="79"/>
      <c r="C7750" s="79"/>
      <c r="D7750" s="79"/>
    </row>
    <row r="7751" spans="1:4" x14ac:dyDescent="0.2">
      <c r="A7751" s="79"/>
      <c r="B7751" s="79"/>
      <c r="C7751" s="79"/>
      <c r="D7751" s="79"/>
    </row>
    <row r="7752" spans="1:4" x14ac:dyDescent="0.2">
      <c r="A7752" s="79"/>
      <c r="B7752" s="79"/>
      <c r="C7752" s="79"/>
      <c r="D7752" s="79"/>
    </row>
    <row r="7753" spans="1:4" x14ac:dyDescent="0.2">
      <c r="A7753" s="79"/>
      <c r="B7753" s="79"/>
      <c r="C7753" s="79"/>
      <c r="D7753" s="79"/>
    </row>
    <row r="7754" spans="1:4" x14ac:dyDescent="0.2">
      <c r="A7754" s="79"/>
      <c r="B7754" s="79"/>
      <c r="C7754" s="79"/>
      <c r="D7754" s="79"/>
    </row>
    <row r="7755" spans="1:4" x14ac:dyDescent="0.2">
      <c r="A7755" s="79"/>
      <c r="B7755" s="79"/>
      <c r="C7755" s="79"/>
      <c r="D7755" s="79"/>
    </row>
    <row r="7756" spans="1:4" x14ac:dyDescent="0.2">
      <c r="A7756" s="79"/>
      <c r="B7756" s="79"/>
      <c r="C7756" s="79"/>
      <c r="D7756" s="79"/>
    </row>
    <row r="7757" spans="1:4" x14ac:dyDescent="0.2">
      <c r="A7757" s="79"/>
      <c r="B7757" s="79"/>
      <c r="C7757" s="79"/>
      <c r="D7757" s="79"/>
    </row>
    <row r="7758" spans="1:4" x14ac:dyDescent="0.2">
      <c r="A7758" s="79"/>
      <c r="B7758" s="79"/>
      <c r="C7758" s="79"/>
      <c r="D7758" s="79"/>
    </row>
    <row r="7759" spans="1:4" x14ac:dyDescent="0.2">
      <c r="A7759" s="79"/>
      <c r="B7759" s="79"/>
      <c r="C7759" s="79"/>
      <c r="D7759" s="79"/>
    </row>
    <row r="7760" spans="1:4" x14ac:dyDescent="0.2">
      <c r="A7760" s="79"/>
      <c r="B7760" s="79"/>
      <c r="C7760" s="79"/>
      <c r="D7760" s="79"/>
    </row>
    <row r="7761" spans="1:4" x14ac:dyDescent="0.2">
      <c r="A7761" s="79"/>
      <c r="B7761" s="79"/>
      <c r="C7761" s="79"/>
      <c r="D7761" s="79"/>
    </row>
    <row r="7762" spans="1:4" x14ac:dyDescent="0.2">
      <c r="A7762" s="79"/>
      <c r="B7762" s="79"/>
      <c r="C7762" s="79"/>
      <c r="D7762" s="79"/>
    </row>
    <row r="7763" spans="1:4" x14ac:dyDescent="0.2">
      <c r="A7763" s="79"/>
      <c r="B7763" s="79"/>
      <c r="C7763" s="79"/>
      <c r="D7763" s="79"/>
    </row>
    <row r="7764" spans="1:4" x14ac:dyDescent="0.2">
      <c r="A7764" s="79"/>
      <c r="B7764" s="79"/>
      <c r="C7764" s="79"/>
      <c r="D7764" s="79"/>
    </row>
    <row r="7765" spans="1:4" x14ac:dyDescent="0.2">
      <c r="A7765" s="79"/>
      <c r="B7765" s="79"/>
      <c r="C7765" s="79"/>
      <c r="D7765" s="79"/>
    </row>
    <row r="7766" spans="1:4" x14ac:dyDescent="0.2">
      <c r="A7766" s="79"/>
      <c r="B7766" s="79"/>
      <c r="C7766" s="79"/>
      <c r="D7766" s="79"/>
    </row>
    <row r="7767" spans="1:4" x14ac:dyDescent="0.2">
      <c r="A7767" s="79"/>
      <c r="B7767" s="79"/>
      <c r="C7767" s="79"/>
      <c r="D7767" s="79"/>
    </row>
    <row r="7768" spans="1:4" x14ac:dyDescent="0.2">
      <c r="A7768" s="79"/>
      <c r="B7768" s="79"/>
      <c r="C7768" s="79"/>
      <c r="D7768" s="79"/>
    </row>
    <row r="7769" spans="1:4" x14ac:dyDescent="0.2">
      <c r="A7769" s="79"/>
      <c r="B7769" s="79"/>
      <c r="C7769" s="79"/>
      <c r="D7769" s="79"/>
    </row>
    <row r="7770" spans="1:4" x14ac:dyDescent="0.2">
      <c r="A7770" s="79"/>
      <c r="B7770" s="79"/>
      <c r="C7770" s="79"/>
      <c r="D7770" s="79"/>
    </row>
    <row r="7771" spans="1:4" x14ac:dyDescent="0.2">
      <c r="A7771" s="79"/>
      <c r="B7771" s="79"/>
      <c r="C7771" s="79"/>
      <c r="D7771" s="79"/>
    </row>
    <row r="7772" spans="1:4" x14ac:dyDescent="0.2">
      <c r="A7772" s="79"/>
      <c r="B7772" s="79"/>
      <c r="C7772" s="79"/>
      <c r="D7772" s="79"/>
    </row>
    <row r="7773" spans="1:4" x14ac:dyDescent="0.2">
      <c r="A7773" s="79"/>
      <c r="B7773" s="79"/>
      <c r="C7773" s="79"/>
      <c r="D7773" s="79"/>
    </row>
    <row r="7774" spans="1:4" x14ac:dyDescent="0.2">
      <c r="A7774" s="79"/>
      <c r="B7774" s="79"/>
      <c r="C7774" s="79"/>
      <c r="D7774" s="79"/>
    </row>
    <row r="7775" spans="1:4" x14ac:dyDescent="0.2">
      <c r="A7775" s="79"/>
      <c r="B7775" s="79"/>
      <c r="C7775" s="79"/>
      <c r="D7775" s="79"/>
    </row>
    <row r="7776" spans="1:4" x14ac:dyDescent="0.2">
      <c r="A7776" s="79"/>
      <c r="B7776" s="79"/>
      <c r="C7776" s="79"/>
      <c r="D7776" s="79"/>
    </row>
    <row r="7777" spans="1:4" x14ac:dyDescent="0.2">
      <c r="A7777" s="79"/>
      <c r="B7777" s="79"/>
      <c r="C7777" s="79"/>
      <c r="D7777" s="79"/>
    </row>
    <row r="7778" spans="1:4" x14ac:dyDescent="0.2">
      <c r="A7778" s="79"/>
      <c r="B7778" s="79"/>
      <c r="C7778" s="79"/>
      <c r="D7778" s="79"/>
    </row>
    <row r="7779" spans="1:4" x14ac:dyDescent="0.2">
      <c r="A7779" s="79"/>
      <c r="B7779" s="79"/>
      <c r="C7779" s="79"/>
      <c r="D7779" s="79"/>
    </row>
    <row r="7780" spans="1:4" x14ac:dyDescent="0.2">
      <c r="A7780" s="79"/>
      <c r="B7780" s="79"/>
      <c r="C7780" s="79"/>
      <c r="D7780" s="79"/>
    </row>
    <row r="7781" spans="1:4" x14ac:dyDescent="0.2">
      <c r="A7781" s="79"/>
      <c r="B7781" s="79"/>
      <c r="C7781" s="79"/>
      <c r="D7781" s="79"/>
    </row>
    <row r="7782" spans="1:4" x14ac:dyDescent="0.2">
      <c r="A7782" s="79"/>
      <c r="B7782" s="79"/>
      <c r="C7782" s="79"/>
      <c r="D7782" s="79"/>
    </row>
    <row r="7783" spans="1:4" x14ac:dyDescent="0.2">
      <c r="A7783" s="79"/>
      <c r="B7783" s="79"/>
      <c r="C7783" s="79"/>
      <c r="D7783" s="79"/>
    </row>
    <row r="7784" spans="1:4" x14ac:dyDescent="0.2">
      <c r="A7784" s="79"/>
      <c r="B7784" s="79"/>
      <c r="C7784" s="79"/>
      <c r="D7784" s="79"/>
    </row>
    <row r="7785" spans="1:4" x14ac:dyDescent="0.2">
      <c r="A7785" s="79"/>
      <c r="B7785" s="79"/>
      <c r="C7785" s="79"/>
      <c r="D7785" s="79"/>
    </row>
    <row r="7786" spans="1:4" x14ac:dyDescent="0.2">
      <c r="A7786" s="79"/>
      <c r="B7786" s="79"/>
      <c r="C7786" s="79"/>
      <c r="D7786" s="79"/>
    </row>
    <row r="7787" spans="1:4" x14ac:dyDescent="0.2">
      <c r="A7787" s="79"/>
      <c r="B7787" s="79"/>
      <c r="C7787" s="79"/>
      <c r="D7787" s="79"/>
    </row>
    <row r="7788" spans="1:4" x14ac:dyDescent="0.2">
      <c r="A7788" s="79"/>
      <c r="B7788" s="79"/>
      <c r="C7788" s="79"/>
      <c r="D7788" s="79"/>
    </row>
    <row r="7789" spans="1:4" x14ac:dyDescent="0.2">
      <c r="A7789" s="79"/>
      <c r="B7789" s="79"/>
      <c r="C7789" s="79"/>
      <c r="D7789" s="79"/>
    </row>
    <row r="7790" spans="1:4" x14ac:dyDescent="0.2">
      <c r="A7790" s="79"/>
      <c r="B7790" s="79"/>
      <c r="C7790" s="79"/>
      <c r="D7790" s="79"/>
    </row>
    <row r="7791" spans="1:4" x14ac:dyDescent="0.2">
      <c r="A7791" s="79"/>
      <c r="B7791" s="79"/>
      <c r="C7791" s="79"/>
      <c r="D7791" s="79"/>
    </row>
    <row r="7792" spans="1:4" x14ac:dyDescent="0.2">
      <c r="A7792" s="79"/>
      <c r="B7792" s="79"/>
      <c r="C7792" s="79"/>
      <c r="D7792" s="79"/>
    </row>
    <row r="7793" spans="1:4" x14ac:dyDescent="0.2">
      <c r="A7793" s="79"/>
      <c r="B7793" s="79"/>
      <c r="C7793" s="79"/>
      <c r="D7793" s="79"/>
    </row>
    <row r="7794" spans="1:4" x14ac:dyDescent="0.2">
      <c r="A7794" s="79"/>
      <c r="B7794" s="79"/>
      <c r="C7794" s="79"/>
      <c r="D7794" s="79"/>
    </row>
    <row r="7795" spans="1:4" x14ac:dyDescent="0.2">
      <c r="A7795" s="79"/>
      <c r="B7795" s="79"/>
      <c r="C7795" s="79"/>
      <c r="D7795" s="79"/>
    </row>
    <row r="7796" spans="1:4" x14ac:dyDescent="0.2">
      <c r="A7796" s="79"/>
      <c r="B7796" s="79"/>
      <c r="C7796" s="79"/>
      <c r="D7796" s="79"/>
    </row>
    <row r="7797" spans="1:4" x14ac:dyDescent="0.2">
      <c r="A7797" s="79"/>
      <c r="B7797" s="79"/>
      <c r="C7797" s="79"/>
      <c r="D7797" s="79"/>
    </row>
    <row r="7798" spans="1:4" x14ac:dyDescent="0.2">
      <c r="A7798" s="79"/>
      <c r="B7798" s="79"/>
      <c r="C7798" s="79"/>
      <c r="D7798" s="79"/>
    </row>
    <row r="7799" spans="1:4" x14ac:dyDescent="0.2">
      <c r="A7799" s="79"/>
      <c r="B7799" s="79"/>
      <c r="C7799" s="79"/>
      <c r="D7799" s="79"/>
    </row>
    <row r="7800" spans="1:4" x14ac:dyDescent="0.2">
      <c r="A7800" s="79"/>
      <c r="B7800" s="79"/>
      <c r="C7800" s="79"/>
      <c r="D7800" s="79"/>
    </row>
    <row r="7801" spans="1:4" x14ac:dyDescent="0.2">
      <c r="A7801" s="79"/>
      <c r="B7801" s="79"/>
      <c r="C7801" s="79"/>
      <c r="D7801" s="79"/>
    </row>
    <row r="7802" spans="1:4" x14ac:dyDescent="0.2">
      <c r="A7802" s="79"/>
      <c r="B7802" s="79"/>
      <c r="C7802" s="79"/>
      <c r="D7802" s="79"/>
    </row>
    <row r="7803" spans="1:4" x14ac:dyDescent="0.2">
      <c r="A7803" s="79"/>
      <c r="B7803" s="79"/>
      <c r="C7803" s="79"/>
      <c r="D7803" s="79"/>
    </row>
    <row r="7804" spans="1:4" x14ac:dyDescent="0.2">
      <c r="A7804" s="79"/>
      <c r="B7804" s="79"/>
      <c r="C7804" s="79"/>
      <c r="D7804" s="79"/>
    </row>
    <row r="7805" spans="1:4" x14ac:dyDescent="0.2">
      <c r="A7805" s="79"/>
      <c r="B7805" s="79"/>
      <c r="C7805" s="79"/>
      <c r="D7805" s="79"/>
    </row>
    <row r="7806" spans="1:4" x14ac:dyDescent="0.2">
      <c r="A7806" s="79"/>
      <c r="B7806" s="79"/>
      <c r="C7806" s="79"/>
      <c r="D7806" s="79"/>
    </row>
    <row r="7807" spans="1:4" x14ac:dyDescent="0.2">
      <c r="A7807" s="79"/>
      <c r="B7807" s="79"/>
      <c r="C7807" s="79"/>
      <c r="D7807" s="79"/>
    </row>
    <row r="7808" spans="1:4" x14ac:dyDescent="0.2">
      <c r="A7808" s="79"/>
      <c r="B7808" s="79"/>
      <c r="C7808" s="79"/>
      <c r="D7808" s="79"/>
    </row>
    <row r="7809" spans="1:4" x14ac:dyDescent="0.2">
      <c r="A7809" s="79"/>
      <c r="B7809" s="79"/>
      <c r="C7809" s="79"/>
      <c r="D7809" s="79"/>
    </row>
    <row r="7810" spans="1:4" x14ac:dyDescent="0.2">
      <c r="A7810" s="79"/>
      <c r="B7810" s="79"/>
      <c r="C7810" s="79"/>
      <c r="D7810" s="79"/>
    </row>
    <row r="7811" spans="1:4" x14ac:dyDescent="0.2">
      <c r="A7811" s="79"/>
      <c r="B7811" s="79"/>
      <c r="C7811" s="79"/>
      <c r="D7811" s="79"/>
    </row>
    <row r="7812" spans="1:4" x14ac:dyDescent="0.2">
      <c r="A7812" s="79"/>
      <c r="B7812" s="79"/>
      <c r="C7812" s="79"/>
      <c r="D7812" s="79"/>
    </row>
    <row r="7813" spans="1:4" x14ac:dyDescent="0.2">
      <c r="A7813" s="79"/>
      <c r="B7813" s="79"/>
      <c r="C7813" s="79"/>
      <c r="D7813" s="79"/>
    </row>
    <row r="7814" spans="1:4" x14ac:dyDescent="0.2">
      <c r="A7814" s="79"/>
      <c r="B7814" s="79"/>
      <c r="C7814" s="79"/>
      <c r="D7814" s="79"/>
    </row>
    <row r="7815" spans="1:4" x14ac:dyDescent="0.2">
      <c r="A7815" s="79"/>
      <c r="B7815" s="79"/>
      <c r="C7815" s="79"/>
      <c r="D7815" s="79"/>
    </row>
    <row r="7816" spans="1:4" x14ac:dyDescent="0.2">
      <c r="A7816" s="79"/>
      <c r="B7816" s="79"/>
      <c r="C7816" s="79"/>
      <c r="D7816" s="79"/>
    </row>
    <row r="7817" spans="1:4" x14ac:dyDescent="0.2">
      <c r="A7817" s="79"/>
      <c r="B7817" s="79"/>
      <c r="C7817" s="79"/>
      <c r="D7817" s="79"/>
    </row>
    <row r="7818" spans="1:4" x14ac:dyDescent="0.2">
      <c r="A7818" s="79"/>
      <c r="B7818" s="79"/>
      <c r="C7818" s="79"/>
      <c r="D7818" s="79"/>
    </row>
    <row r="7819" spans="1:4" x14ac:dyDescent="0.2">
      <c r="A7819" s="79"/>
      <c r="B7819" s="79"/>
      <c r="C7819" s="79"/>
      <c r="D7819" s="79"/>
    </row>
    <row r="7820" spans="1:4" x14ac:dyDescent="0.2">
      <c r="A7820" s="79"/>
      <c r="B7820" s="79"/>
      <c r="C7820" s="79"/>
      <c r="D7820" s="79"/>
    </row>
    <row r="7821" spans="1:4" x14ac:dyDescent="0.2">
      <c r="A7821" s="79"/>
      <c r="B7821" s="79"/>
      <c r="C7821" s="79"/>
      <c r="D7821" s="79"/>
    </row>
    <row r="7822" spans="1:4" x14ac:dyDescent="0.2">
      <c r="A7822" s="79"/>
      <c r="B7822" s="79"/>
      <c r="C7822" s="79"/>
      <c r="D7822" s="79"/>
    </row>
    <row r="7823" spans="1:4" x14ac:dyDescent="0.2">
      <c r="A7823" s="79"/>
      <c r="B7823" s="79"/>
      <c r="C7823" s="79"/>
      <c r="D7823" s="79"/>
    </row>
    <row r="7824" spans="1:4" x14ac:dyDescent="0.2">
      <c r="A7824" s="79"/>
      <c r="B7824" s="79"/>
      <c r="C7824" s="79"/>
      <c r="D7824" s="79"/>
    </row>
    <row r="7825" spans="1:4" x14ac:dyDescent="0.2">
      <c r="A7825" s="79"/>
      <c r="B7825" s="79"/>
      <c r="C7825" s="79"/>
      <c r="D7825" s="79"/>
    </row>
    <row r="7826" spans="1:4" x14ac:dyDescent="0.2">
      <c r="A7826" s="79"/>
      <c r="B7826" s="79"/>
      <c r="C7826" s="79"/>
      <c r="D7826" s="79"/>
    </row>
    <row r="7827" spans="1:4" x14ac:dyDescent="0.2">
      <c r="A7827" s="79"/>
      <c r="B7827" s="79"/>
      <c r="C7827" s="79"/>
      <c r="D7827" s="79"/>
    </row>
    <row r="7828" spans="1:4" x14ac:dyDescent="0.2">
      <c r="A7828" s="79"/>
      <c r="B7828" s="79"/>
      <c r="C7828" s="79"/>
      <c r="D7828" s="79"/>
    </row>
    <row r="7829" spans="1:4" x14ac:dyDescent="0.2">
      <c r="A7829" s="79"/>
      <c r="B7829" s="79"/>
      <c r="C7829" s="79"/>
      <c r="D7829" s="79"/>
    </row>
    <row r="7830" spans="1:4" x14ac:dyDescent="0.2">
      <c r="A7830" s="79"/>
      <c r="B7830" s="79"/>
      <c r="C7830" s="79"/>
      <c r="D7830" s="79"/>
    </row>
    <row r="7831" spans="1:4" x14ac:dyDescent="0.2">
      <c r="A7831" s="79"/>
      <c r="B7831" s="79"/>
      <c r="C7831" s="79"/>
      <c r="D7831" s="79"/>
    </row>
    <row r="7832" spans="1:4" x14ac:dyDescent="0.2">
      <c r="A7832" s="79"/>
      <c r="B7832" s="79"/>
      <c r="C7832" s="79"/>
      <c r="D7832" s="79"/>
    </row>
    <row r="7833" spans="1:4" x14ac:dyDescent="0.2">
      <c r="A7833" s="79"/>
      <c r="B7833" s="79"/>
      <c r="C7833" s="79"/>
      <c r="D7833" s="79"/>
    </row>
    <row r="7834" spans="1:4" x14ac:dyDescent="0.2">
      <c r="A7834" s="79"/>
      <c r="B7834" s="79"/>
      <c r="C7834" s="79"/>
      <c r="D7834" s="79"/>
    </row>
    <row r="7835" spans="1:4" x14ac:dyDescent="0.2">
      <c r="A7835" s="79"/>
      <c r="B7835" s="79"/>
      <c r="C7835" s="79"/>
      <c r="D7835" s="79"/>
    </row>
    <row r="7836" spans="1:4" x14ac:dyDescent="0.2">
      <c r="A7836" s="79"/>
      <c r="B7836" s="79"/>
      <c r="C7836" s="79"/>
      <c r="D7836" s="79"/>
    </row>
    <row r="7837" spans="1:4" x14ac:dyDescent="0.2">
      <c r="A7837" s="79"/>
      <c r="B7837" s="79"/>
      <c r="C7837" s="79"/>
      <c r="D7837" s="79"/>
    </row>
    <row r="7838" spans="1:4" x14ac:dyDescent="0.2">
      <c r="A7838" s="79"/>
      <c r="B7838" s="79"/>
      <c r="C7838" s="79"/>
      <c r="D7838" s="79"/>
    </row>
    <row r="7839" spans="1:4" x14ac:dyDescent="0.2">
      <c r="A7839" s="79"/>
      <c r="B7839" s="79"/>
      <c r="C7839" s="79"/>
      <c r="D7839" s="79"/>
    </row>
    <row r="7840" spans="1:4" x14ac:dyDescent="0.2">
      <c r="A7840" s="79"/>
      <c r="B7840" s="79"/>
      <c r="C7840" s="79"/>
      <c r="D7840" s="79"/>
    </row>
    <row r="7841" spans="1:4" x14ac:dyDescent="0.2">
      <c r="A7841" s="79"/>
      <c r="B7841" s="79"/>
      <c r="C7841" s="79"/>
      <c r="D7841" s="79"/>
    </row>
    <row r="7842" spans="1:4" x14ac:dyDescent="0.2">
      <c r="A7842" s="79"/>
      <c r="B7842" s="79"/>
      <c r="C7842" s="79"/>
      <c r="D7842" s="79"/>
    </row>
    <row r="7843" spans="1:4" x14ac:dyDescent="0.2">
      <c r="A7843" s="79"/>
      <c r="B7843" s="79"/>
      <c r="C7843" s="79"/>
      <c r="D7843" s="79"/>
    </row>
    <row r="7844" spans="1:4" x14ac:dyDescent="0.2">
      <c r="A7844" s="79"/>
      <c r="B7844" s="79"/>
      <c r="C7844" s="79"/>
      <c r="D7844" s="79"/>
    </row>
    <row r="7845" spans="1:4" x14ac:dyDescent="0.2">
      <c r="A7845" s="79"/>
      <c r="B7845" s="79"/>
      <c r="C7845" s="79"/>
      <c r="D7845" s="79"/>
    </row>
    <row r="7846" spans="1:4" x14ac:dyDescent="0.2">
      <c r="A7846" s="79"/>
      <c r="B7846" s="79"/>
      <c r="C7846" s="79"/>
      <c r="D7846" s="79"/>
    </row>
    <row r="7847" spans="1:4" x14ac:dyDescent="0.2">
      <c r="A7847" s="79"/>
      <c r="B7847" s="79"/>
      <c r="C7847" s="79"/>
      <c r="D7847" s="79"/>
    </row>
    <row r="7848" spans="1:4" x14ac:dyDescent="0.2">
      <c r="A7848" s="79"/>
      <c r="B7848" s="79"/>
      <c r="C7848" s="79"/>
      <c r="D7848" s="79"/>
    </row>
    <row r="7849" spans="1:4" x14ac:dyDescent="0.2">
      <c r="A7849" s="79"/>
      <c r="B7849" s="79"/>
      <c r="C7849" s="79"/>
      <c r="D7849" s="79"/>
    </row>
    <row r="7850" spans="1:4" x14ac:dyDescent="0.2">
      <c r="A7850" s="79"/>
      <c r="B7850" s="79"/>
      <c r="C7850" s="79"/>
      <c r="D7850" s="79"/>
    </row>
    <row r="7851" spans="1:4" x14ac:dyDescent="0.2">
      <c r="A7851" s="79"/>
      <c r="B7851" s="79"/>
      <c r="C7851" s="79"/>
      <c r="D7851" s="79"/>
    </row>
    <row r="7852" spans="1:4" x14ac:dyDescent="0.2">
      <c r="A7852" s="79"/>
      <c r="B7852" s="79"/>
      <c r="C7852" s="79"/>
      <c r="D7852" s="79"/>
    </row>
    <row r="7853" spans="1:4" x14ac:dyDescent="0.2">
      <c r="A7853" s="79"/>
      <c r="B7853" s="79"/>
      <c r="C7853" s="79"/>
      <c r="D7853" s="79"/>
    </row>
    <row r="7854" spans="1:4" x14ac:dyDescent="0.2">
      <c r="A7854" s="79"/>
      <c r="B7854" s="79"/>
      <c r="C7854" s="79"/>
      <c r="D7854" s="79"/>
    </row>
    <row r="7855" spans="1:4" x14ac:dyDescent="0.2">
      <c r="A7855" s="79"/>
      <c r="B7855" s="79"/>
      <c r="C7855" s="79"/>
      <c r="D7855" s="79"/>
    </row>
    <row r="7856" spans="1:4" x14ac:dyDescent="0.2">
      <c r="A7856" s="79"/>
      <c r="B7856" s="79"/>
      <c r="C7856" s="79"/>
      <c r="D7856" s="79"/>
    </row>
    <row r="7857" spans="1:4" x14ac:dyDescent="0.2">
      <c r="A7857" s="79"/>
      <c r="B7857" s="79"/>
      <c r="C7857" s="79"/>
      <c r="D7857" s="79"/>
    </row>
    <row r="7858" spans="1:4" x14ac:dyDescent="0.2">
      <c r="A7858" s="79"/>
      <c r="B7858" s="79"/>
      <c r="C7858" s="79"/>
      <c r="D7858" s="79"/>
    </row>
    <row r="7859" spans="1:4" x14ac:dyDescent="0.2">
      <c r="A7859" s="79"/>
      <c r="B7859" s="79"/>
      <c r="C7859" s="79"/>
      <c r="D7859" s="79"/>
    </row>
    <row r="7860" spans="1:4" x14ac:dyDescent="0.2">
      <c r="A7860" s="79"/>
      <c r="B7860" s="79"/>
      <c r="C7860" s="79"/>
      <c r="D7860" s="79"/>
    </row>
    <row r="7861" spans="1:4" x14ac:dyDescent="0.2">
      <c r="A7861" s="79"/>
      <c r="B7861" s="79"/>
      <c r="C7861" s="79"/>
      <c r="D7861" s="79"/>
    </row>
    <row r="7862" spans="1:4" x14ac:dyDescent="0.2">
      <c r="A7862" s="79"/>
      <c r="B7862" s="79"/>
      <c r="C7862" s="79"/>
      <c r="D7862" s="79"/>
    </row>
    <row r="7863" spans="1:4" x14ac:dyDescent="0.2">
      <c r="A7863" s="79"/>
      <c r="B7863" s="79"/>
      <c r="C7863" s="79"/>
      <c r="D7863" s="79"/>
    </row>
    <row r="7864" spans="1:4" x14ac:dyDescent="0.2">
      <c r="A7864" s="79"/>
      <c r="B7864" s="79"/>
      <c r="C7864" s="79"/>
      <c r="D7864" s="79"/>
    </row>
    <row r="7865" spans="1:4" x14ac:dyDescent="0.2">
      <c r="A7865" s="79"/>
      <c r="B7865" s="79"/>
      <c r="C7865" s="79"/>
      <c r="D7865" s="79"/>
    </row>
    <row r="7866" spans="1:4" x14ac:dyDescent="0.2">
      <c r="A7866" s="79"/>
      <c r="B7866" s="79"/>
      <c r="C7866" s="79"/>
      <c r="D7866" s="79"/>
    </row>
    <row r="7867" spans="1:4" x14ac:dyDescent="0.2">
      <c r="A7867" s="79"/>
      <c r="B7867" s="79"/>
      <c r="C7867" s="79"/>
      <c r="D7867" s="79"/>
    </row>
    <row r="7868" spans="1:4" x14ac:dyDescent="0.2">
      <c r="A7868" s="79"/>
      <c r="B7868" s="79"/>
      <c r="C7868" s="79"/>
      <c r="D7868" s="79"/>
    </row>
    <row r="7869" spans="1:4" x14ac:dyDescent="0.2">
      <c r="A7869" s="79"/>
      <c r="B7869" s="79"/>
      <c r="C7869" s="79"/>
      <c r="D7869" s="79"/>
    </row>
    <row r="7870" spans="1:4" x14ac:dyDescent="0.2">
      <c r="A7870" s="79"/>
      <c r="B7870" s="79"/>
      <c r="C7870" s="79"/>
      <c r="D7870" s="79"/>
    </row>
    <row r="7871" spans="1:4" x14ac:dyDescent="0.2">
      <c r="A7871" s="79"/>
      <c r="B7871" s="79"/>
      <c r="C7871" s="79"/>
      <c r="D7871" s="79"/>
    </row>
    <row r="7872" spans="1:4" x14ac:dyDescent="0.2">
      <c r="A7872" s="79"/>
      <c r="B7872" s="79"/>
      <c r="C7872" s="79"/>
      <c r="D7872" s="79"/>
    </row>
    <row r="7873" spans="1:4" x14ac:dyDescent="0.2">
      <c r="A7873" s="79"/>
      <c r="B7873" s="79"/>
      <c r="C7873" s="79"/>
      <c r="D7873" s="79"/>
    </row>
    <row r="7874" spans="1:4" x14ac:dyDescent="0.2">
      <c r="A7874" s="79"/>
      <c r="B7874" s="79"/>
      <c r="C7874" s="79"/>
      <c r="D7874" s="79"/>
    </row>
    <row r="7875" spans="1:4" x14ac:dyDescent="0.2">
      <c r="A7875" s="79"/>
      <c r="B7875" s="79"/>
      <c r="C7875" s="79"/>
      <c r="D7875" s="79"/>
    </row>
    <row r="7876" spans="1:4" x14ac:dyDescent="0.2">
      <c r="A7876" s="79"/>
      <c r="B7876" s="79"/>
      <c r="C7876" s="79"/>
      <c r="D7876" s="79"/>
    </row>
    <row r="7877" spans="1:4" x14ac:dyDescent="0.2">
      <c r="A7877" s="79"/>
      <c r="B7877" s="79"/>
      <c r="C7877" s="79"/>
      <c r="D7877" s="79"/>
    </row>
    <row r="7878" spans="1:4" x14ac:dyDescent="0.2">
      <c r="A7878" s="79"/>
      <c r="B7878" s="79"/>
      <c r="C7878" s="79"/>
      <c r="D7878" s="79"/>
    </row>
    <row r="7879" spans="1:4" x14ac:dyDescent="0.2">
      <c r="A7879" s="79"/>
      <c r="B7879" s="79"/>
      <c r="C7879" s="79"/>
      <c r="D7879" s="79"/>
    </row>
    <row r="7880" spans="1:4" x14ac:dyDescent="0.2">
      <c r="A7880" s="79"/>
      <c r="B7880" s="79"/>
      <c r="C7880" s="79"/>
      <c r="D7880" s="79"/>
    </row>
    <row r="7881" spans="1:4" x14ac:dyDescent="0.2">
      <c r="A7881" s="79"/>
      <c r="B7881" s="79"/>
      <c r="C7881" s="79"/>
      <c r="D7881" s="79"/>
    </row>
    <row r="7882" spans="1:4" x14ac:dyDescent="0.2">
      <c r="A7882" s="79"/>
      <c r="B7882" s="79"/>
      <c r="C7882" s="79"/>
      <c r="D7882" s="79"/>
    </row>
    <row r="7883" spans="1:4" x14ac:dyDescent="0.2">
      <c r="A7883" s="79"/>
      <c r="B7883" s="79"/>
      <c r="C7883" s="79"/>
      <c r="D7883" s="79"/>
    </row>
    <row r="7884" spans="1:4" x14ac:dyDescent="0.2">
      <c r="A7884" s="79"/>
      <c r="B7884" s="79"/>
      <c r="C7884" s="79"/>
      <c r="D7884" s="79"/>
    </row>
    <row r="7885" spans="1:4" x14ac:dyDescent="0.2">
      <c r="A7885" s="79"/>
      <c r="B7885" s="79"/>
      <c r="C7885" s="79"/>
      <c r="D7885" s="79"/>
    </row>
    <row r="7886" spans="1:4" x14ac:dyDescent="0.2">
      <c r="A7886" s="79"/>
      <c r="B7886" s="79"/>
      <c r="C7886" s="79"/>
      <c r="D7886" s="79"/>
    </row>
    <row r="7887" spans="1:4" x14ac:dyDescent="0.2">
      <c r="A7887" s="79"/>
      <c r="B7887" s="79"/>
      <c r="C7887" s="79"/>
      <c r="D7887" s="79"/>
    </row>
    <row r="7888" spans="1:4" x14ac:dyDescent="0.2">
      <c r="A7888" s="79"/>
      <c r="B7888" s="79"/>
      <c r="C7888" s="79"/>
      <c r="D7888" s="79"/>
    </row>
    <row r="7889" spans="1:4" x14ac:dyDescent="0.2">
      <c r="A7889" s="79"/>
      <c r="B7889" s="79"/>
      <c r="C7889" s="79"/>
      <c r="D7889" s="79"/>
    </row>
    <row r="7890" spans="1:4" x14ac:dyDescent="0.2">
      <c r="A7890" s="79"/>
      <c r="B7890" s="79"/>
      <c r="C7890" s="79"/>
      <c r="D7890" s="79"/>
    </row>
    <row r="7891" spans="1:4" x14ac:dyDescent="0.2">
      <c r="A7891" s="79"/>
      <c r="B7891" s="79"/>
      <c r="C7891" s="79"/>
      <c r="D7891" s="79"/>
    </row>
    <row r="7892" spans="1:4" x14ac:dyDescent="0.2">
      <c r="A7892" s="79"/>
      <c r="B7892" s="79"/>
      <c r="C7892" s="79"/>
      <c r="D7892" s="79"/>
    </row>
    <row r="7893" spans="1:4" x14ac:dyDescent="0.2">
      <c r="A7893" s="79"/>
      <c r="B7893" s="79"/>
      <c r="C7893" s="79"/>
      <c r="D7893" s="79"/>
    </row>
    <row r="7894" spans="1:4" x14ac:dyDescent="0.2">
      <c r="A7894" s="79"/>
      <c r="B7894" s="79"/>
      <c r="C7894" s="79"/>
      <c r="D7894" s="79"/>
    </row>
    <row r="7895" spans="1:4" x14ac:dyDescent="0.2">
      <c r="A7895" s="79"/>
      <c r="B7895" s="79"/>
      <c r="C7895" s="79"/>
      <c r="D7895" s="79"/>
    </row>
    <row r="7896" spans="1:4" x14ac:dyDescent="0.2">
      <c r="A7896" s="79"/>
      <c r="B7896" s="79"/>
      <c r="C7896" s="79"/>
      <c r="D7896" s="79"/>
    </row>
    <row r="7897" spans="1:4" x14ac:dyDescent="0.2">
      <c r="A7897" s="79"/>
      <c r="B7897" s="79"/>
      <c r="C7897" s="79"/>
      <c r="D7897" s="79"/>
    </row>
    <row r="7898" spans="1:4" x14ac:dyDescent="0.2">
      <c r="A7898" s="79"/>
      <c r="B7898" s="79"/>
      <c r="C7898" s="79"/>
      <c r="D7898" s="79"/>
    </row>
    <row r="7899" spans="1:4" x14ac:dyDescent="0.2">
      <c r="A7899" s="79"/>
      <c r="B7899" s="79"/>
      <c r="C7899" s="79"/>
      <c r="D7899" s="79"/>
    </row>
    <row r="7900" spans="1:4" x14ac:dyDescent="0.2">
      <c r="A7900" s="79"/>
      <c r="B7900" s="79"/>
      <c r="C7900" s="79"/>
      <c r="D7900" s="79"/>
    </row>
    <row r="7901" spans="1:4" x14ac:dyDescent="0.2">
      <c r="A7901" s="79"/>
      <c r="B7901" s="79"/>
      <c r="C7901" s="79"/>
      <c r="D7901" s="79"/>
    </row>
    <row r="7902" spans="1:4" x14ac:dyDescent="0.2">
      <c r="A7902" s="79"/>
      <c r="B7902" s="79"/>
      <c r="C7902" s="79"/>
      <c r="D7902" s="79"/>
    </row>
    <row r="7903" spans="1:4" x14ac:dyDescent="0.2">
      <c r="A7903" s="79"/>
      <c r="B7903" s="79"/>
      <c r="C7903" s="79"/>
      <c r="D7903" s="79"/>
    </row>
    <row r="7904" spans="1:4" x14ac:dyDescent="0.2">
      <c r="A7904" s="79"/>
      <c r="B7904" s="79"/>
      <c r="C7904" s="79"/>
      <c r="D7904" s="79"/>
    </row>
    <row r="7905" spans="1:4" x14ac:dyDescent="0.2">
      <c r="A7905" s="79"/>
      <c r="B7905" s="79"/>
      <c r="C7905" s="79"/>
      <c r="D7905" s="79"/>
    </row>
    <row r="7906" spans="1:4" x14ac:dyDescent="0.2">
      <c r="A7906" s="79"/>
      <c r="B7906" s="79"/>
      <c r="C7906" s="79"/>
      <c r="D7906" s="79"/>
    </row>
    <row r="7907" spans="1:4" x14ac:dyDescent="0.2">
      <c r="A7907" s="79"/>
      <c r="B7907" s="79"/>
      <c r="C7907" s="79"/>
      <c r="D7907" s="79"/>
    </row>
    <row r="7908" spans="1:4" x14ac:dyDescent="0.2">
      <c r="A7908" s="79"/>
      <c r="B7908" s="79"/>
      <c r="C7908" s="79"/>
      <c r="D7908" s="79"/>
    </row>
    <row r="7909" spans="1:4" x14ac:dyDescent="0.2">
      <c r="A7909" s="79"/>
      <c r="B7909" s="79"/>
      <c r="C7909" s="79"/>
      <c r="D7909" s="79"/>
    </row>
    <row r="7910" spans="1:4" x14ac:dyDescent="0.2">
      <c r="A7910" s="79"/>
      <c r="B7910" s="79"/>
      <c r="C7910" s="79"/>
      <c r="D7910" s="79"/>
    </row>
    <row r="7911" spans="1:4" x14ac:dyDescent="0.2">
      <c r="A7911" s="79"/>
      <c r="B7911" s="79"/>
      <c r="C7911" s="79"/>
      <c r="D7911" s="79"/>
    </row>
    <row r="7912" spans="1:4" x14ac:dyDescent="0.2">
      <c r="A7912" s="79"/>
      <c r="B7912" s="79"/>
      <c r="C7912" s="79"/>
      <c r="D7912" s="79"/>
    </row>
    <row r="7913" spans="1:4" x14ac:dyDescent="0.2">
      <c r="A7913" s="79"/>
      <c r="B7913" s="79"/>
      <c r="C7913" s="79"/>
      <c r="D7913" s="79"/>
    </row>
    <row r="7914" spans="1:4" x14ac:dyDescent="0.2">
      <c r="A7914" s="79"/>
      <c r="B7914" s="79"/>
      <c r="C7914" s="79"/>
      <c r="D7914" s="79"/>
    </row>
    <row r="7915" spans="1:4" x14ac:dyDescent="0.2">
      <c r="A7915" s="79"/>
      <c r="B7915" s="79"/>
      <c r="C7915" s="79"/>
      <c r="D7915" s="79"/>
    </row>
    <row r="7916" spans="1:4" x14ac:dyDescent="0.2">
      <c r="A7916" s="79"/>
      <c r="B7916" s="79"/>
      <c r="C7916" s="79"/>
      <c r="D7916" s="79"/>
    </row>
    <row r="7917" spans="1:4" x14ac:dyDescent="0.2">
      <c r="A7917" s="79"/>
      <c r="B7917" s="79"/>
      <c r="C7917" s="79"/>
      <c r="D7917" s="79"/>
    </row>
    <row r="7918" spans="1:4" x14ac:dyDescent="0.2">
      <c r="A7918" s="79"/>
      <c r="B7918" s="79"/>
      <c r="C7918" s="79"/>
      <c r="D7918" s="79"/>
    </row>
    <row r="7919" spans="1:4" x14ac:dyDescent="0.2">
      <c r="A7919" s="79"/>
      <c r="B7919" s="79"/>
      <c r="C7919" s="79"/>
      <c r="D7919" s="79"/>
    </row>
    <row r="7920" spans="1:4" x14ac:dyDescent="0.2">
      <c r="A7920" s="79"/>
      <c r="B7920" s="79"/>
      <c r="C7920" s="79"/>
      <c r="D7920" s="79"/>
    </row>
    <row r="7921" spans="1:4" x14ac:dyDescent="0.2">
      <c r="A7921" s="79"/>
      <c r="B7921" s="79"/>
      <c r="C7921" s="79"/>
      <c r="D7921" s="79"/>
    </row>
    <row r="7922" spans="1:4" x14ac:dyDescent="0.2">
      <c r="A7922" s="79"/>
      <c r="B7922" s="79"/>
      <c r="C7922" s="79"/>
      <c r="D7922" s="79"/>
    </row>
    <row r="7923" spans="1:4" x14ac:dyDescent="0.2">
      <c r="A7923" s="79"/>
      <c r="B7923" s="79"/>
      <c r="C7923" s="79"/>
      <c r="D7923" s="79"/>
    </row>
    <row r="7924" spans="1:4" x14ac:dyDescent="0.2">
      <c r="A7924" s="79"/>
      <c r="B7924" s="79"/>
      <c r="C7924" s="79"/>
      <c r="D7924" s="79"/>
    </row>
    <row r="7925" spans="1:4" x14ac:dyDescent="0.2">
      <c r="A7925" s="79"/>
      <c r="B7925" s="79"/>
      <c r="C7925" s="79"/>
      <c r="D7925" s="79"/>
    </row>
    <row r="7926" spans="1:4" x14ac:dyDescent="0.2">
      <c r="A7926" s="79"/>
      <c r="B7926" s="79"/>
      <c r="C7926" s="79"/>
      <c r="D7926" s="79"/>
    </row>
    <row r="7927" spans="1:4" x14ac:dyDescent="0.2">
      <c r="A7927" s="79"/>
      <c r="B7927" s="79"/>
      <c r="C7927" s="79"/>
      <c r="D7927" s="79"/>
    </row>
    <row r="7928" spans="1:4" x14ac:dyDescent="0.2">
      <c r="A7928" s="79"/>
      <c r="B7928" s="79"/>
      <c r="C7928" s="79"/>
      <c r="D7928" s="79"/>
    </row>
    <row r="7929" spans="1:4" x14ac:dyDescent="0.2">
      <c r="A7929" s="79"/>
      <c r="B7929" s="79"/>
      <c r="C7929" s="79"/>
      <c r="D7929" s="79"/>
    </row>
    <row r="7930" spans="1:4" x14ac:dyDescent="0.2">
      <c r="A7930" s="79"/>
      <c r="B7930" s="79"/>
      <c r="C7930" s="79"/>
      <c r="D7930" s="79"/>
    </row>
    <row r="7931" spans="1:4" x14ac:dyDescent="0.2">
      <c r="A7931" s="79"/>
      <c r="B7931" s="79"/>
      <c r="C7931" s="79"/>
      <c r="D7931" s="79"/>
    </row>
    <row r="7932" spans="1:4" x14ac:dyDescent="0.2">
      <c r="A7932" s="79"/>
      <c r="B7932" s="79"/>
      <c r="C7932" s="79"/>
      <c r="D7932" s="79"/>
    </row>
    <row r="7933" spans="1:4" x14ac:dyDescent="0.2">
      <c r="A7933" s="79"/>
      <c r="B7933" s="79"/>
      <c r="C7933" s="79"/>
      <c r="D7933" s="79"/>
    </row>
    <row r="7934" spans="1:4" x14ac:dyDescent="0.2">
      <c r="A7934" s="79"/>
      <c r="B7934" s="79"/>
      <c r="C7934" s="79"/>
      <c r="D7934" s="79"/>
    </row>
    <row r="7935" spans="1:4" x14ac:dyDescent="0.2">
      <c r="A7935" s="79"/>
      <c r="B7935" s="79"/>
      <c r="C7935" s="79"/>
      <c r="D7935" s="79"/>
    </row>
    <row r="7936" spans="1:4" x14ac:dyDescent="0.2">
      <c r="A7936" s="79"/>
      <c r="B7936" s="79"/>
      <c r="C7936" s="79"/>
      <c r="D7936" s="79"/>
    </row>
    <row r="7937" spans="1:4" x14ac:dyDescent="0.2">
      <c r="A7937" s="79"/>
      <c r="B7937" s="79"/>
      <c r="C7937" s="79"/>
      <c r="D7937" s="79"/>
    </row>
    <row r="7938" spans="1:4" x14ac:dyDescent="0.2">
      <c r="A7938" s="79"/>
      <c r="B7938" s="79"/>
      <c r="C7938" s="79"/>
      <c r="D7938" s="79"/>
    </row>
    <row r="7939" spans="1:4" x14ac:dyDescent="0.2">
      <c r="A7939" s="79"/>
      <c r="B7939" s="79"/>
      <c r="C7939" s="79"/>
      <c r="D7939" s="79"/>
    </row>
    <row r="7940" spans="1:4" x14ac:dyDescent="0.2">
      <c r="A7940" s="79"/>
      <c r="B7940" s="79"/>
      <c r="C7940" s="79"/>
      <c r="D7940" s="79"/>
    </row>
    <row r="7941" spans="1:4" x14ac:dyDescent="0.2">
      <c r="A7941" s="79"/>
      <c r="B7941" s="79"/>
      <c r="C7941" s="79"/>
      <c r="D7941" s="79"/>
    </row>
    <row r="7942" spans="1:4" x14ac:dyDescent="0.2">
      <c r="A7942" s="79"/>
      <c r="B7942" s="79"/>
      <c r="C7942" s="79"/>
      <c r="D7942" s="79"/>
    </row>
    <row r="7943" spans="1:4" x14ac:dyDescent="0.2">
      <c r="A7943" s="79"/>
      <c r="B7943" s="79"/>
      <c r="C7943" s="79"/>
      <c r="D7943" s="79"/>
    </row>
    <row r="7944" spans="1:4" x14ac:dyDescent="0.2">
      <c r="A7944" s="79"/>
      <c r="B7944" s="79"/>
      <c r="C7944" s="79"/>
      <c r="D7944" s="79"/>
    </row>
    <row r="7945" spans="1:4" x14ac:dyDescent="0.2">
      <c r="A7945" s="79"/>
      <c r="B7945" s="79"/>
      <c r="C7945" s="79"/>
      <c r="D7945" s="79"/>
    </row>
    <row r="7946" spans="1:4" x14ac:dyDescent="0.2">
      <c r="A7946" s="79"/>
      <c r="B7946" s="79"/>
      <c r="C7946" s="79"/>
      <c r="D7946" s="79"/>
    </row>
    <row r="7947" spans="1:4" x14ac:dyDescent="0.2">
      <c r="A7947" s="79"/>
      <c r="B7947" s="79"/>
      <c r="C7947" s="79"/>
      <c r="D7947" s="79"/>
    </row>
    <row r="7948" spans="1:4" x14ac:dyDescent="0.2">
      <c r="A7948" s="79"/>
      <c r="B7948" s="79"/>
      <c r="C7948" s="79"/>
      <c r="D7948" s="79"/>
    </row>
    <row r="7949" spans="1:4" x14ac:dyDescent="0.2">
      <c r="A7949" s="79"/>
      <c r="B7949" s="79"/>
      <c r="C7949" s="79"/>
      <c r="D7949" s="79"/>
    </row>
    <row r="7950" spans="1:4" x14ac:dyDescent="0.2">
      <c r="A7950" s="79"/>
      <c r="B7950" s="79"/>
      <c r="C7950" s="79"/>
      <c r="D7950" s="79"/>
    </row>
    <row r="7951" spans="1:4" x14ac:dyDescent="0.2">
      <c r="A7951" s="79"/>
      <c r="B7951" s="79"/>
      <c r="C7951" s="79"/>
      <c r="D7951" s="79"/>
    </row>
    <row r="7952" spans="1:4" x14ac:dyDescent="0.2">
      <c r="A7952" s="79"/>
      <c r="B7952" s="79"/>
      <c r="C7952" s="79"/>
      <c r="D7952" s="79"/>
    </row>
    <row r="7953" spans="1:4" x14ac:dyDescent="0.2">
      <c r="A7953" s="79"/>
      <c r="B7953" s="79"/>
      <c r="C7953" s="79"/>
      <c r="D7953" s="79"/>
    </row>
    <row r="7954" spans="1:4" x14ac:dyDescent="0.2">
      <c r="A7954" s="79"/>
      <c r="B7954" s="79"/>
      <c r="C7954" s="79"/>
      <c r="D7954" s="79"/>
    </row>
    <row r="7955" spans="1:4" x14ac:dyDescent="0.2">
      <c r="A7955" s="79"/>
      <c r="B7955" s="79"/>
      <c r="C7955" s="79"/>
      <c r="D7955" s="79"/>
    </row>
    <row r="7956" spans="1:4" x14ac:dyDescent="0.2">
      <c r="A7956" s="79"/>
      <c r="B7956" s="79"/>
      <c r="C7956" s="79"/>
      <c r="D7956" s="79"/>
    </row>
    <row r="7957" spans="1:4" x14ac:dyDescent="0.2">
      <c r="A7957" s="79"/>
      <c r="B7957" s="79"/>
      <c r="C7957" s="79"/>
      <c r="D7957" s="79"/>
    </row>
    <row r="7958" spans="1:4" x14ac:dyDescent="0.2">
      <c r="A7958" s="79"/>
      <c r="B7958" s="79"/>
      <c r="C7958" s="79"/>
      <c r="D7958" s="79"/>
    </row>
    <row r="7959" spans="1:4" x14ac:dyDescent="0.2">
      <c r="A7959" s="79"/>
      <c r="B7959" s="79"/>
      <c r="C7959" s="79"/>
      <c r="D7959" s="79"/>
    </row>
    <row r="7960" spans="1:4" x14ac:dyDescent="0.2">
      <c r="A7960" s="79"/>
      <c r="B7960" s="79"/>
      <c r="C7960" s="79"/>
      <c r="D7960" s="79"/>
    </row>
    <row r="7961" spans="1:4" x14ac:dyDescent="0.2">
      <c r="A7961" s="79"/>
      <c r="B7961" s="79"/>
      <c r="C7961" s="79"/>
      <c r="D7961" s="79"/>
    </row>
    <row r="7962" spans="1:4" x14ac:dyDescent="0.2">
      <c r="A7962" s="79"/>
      <c r="B7962" s="79"/>
      <c r="C7962" s="79"/>
      <c r="D7962" s="79"/>
    </row>
    <row r="7963" spans="1:4" x14ac:dyDescent="0.2">
      <c r="A7963" s="79"/>
      <c r="B7963" s="79"/>
      <c r="C7963" s="79"/>
      <c r="D7963" s="79"/>
    </row>
    <row r="7964" spans="1:4" x14ac:dyDescent="0.2">
      <c r="A7964" s="79"/>
      <c r="B7964" s="79"/>
      <c r="C7964" s="79"/>
      <c r="D7964" s="79"/>
    </row>
    <row r="7965" spans="1:4" x14ac:dyDescent="0.2">
      <c r="A7965" s="79"/>
      <c r="B7965" s="79"/>
      <c r="C7965" s="79"/>
      <c r="D7965" s="79"/>
    </row>
    <row r="7966" spans="1:4" x14ac:dyDescent="0.2">
      <c r="A7966" s="79"/>
      <c r="B7966" s="79"/>
      <c r="C7966" s="79"/>
      <c r="D7966" s="79"/>
    </row>
    <row r="7967" spans="1:4" x14ac:dyDescent="0.2">
      <c r="A7967" s="79"/>
      <c r="B7967" s="79"/>
      <c r="C7967" s="79"/>
      <c r="D7967" s="79"/>
    </row>
    <row r="7968" spans="1:4" x14ac:dyDescent="0.2">
      <c r="A7968" s="79"/>
      <c r="B7968" s="79"/>
      <c r="C7968" s="79"/>
      <c r="D7968" s="79"/>
    </row>
    <row r="7969" spans="1:4" x14ac:dyDescent="0.2">
      <c r="A7969" s="79"/>
      <c r="B7969" s="79"/>
      <c r="C7969" s="79"/>
      <c r="D7969" s="79"/>
    </row>
    <row r="7970" spans="1:4" x14ac:dyDescent="0.2">
      <c r="A7970" s="79"/>
      <c r="B7970" s="79"/>
      <c r="C7970" s="79"/>
      <c r="D7970" s="79"/>
    </row>
    <row r="7971" spans="1:4" x14ac:dyDescent="0.2">
      <c r="A7971" s="79"/>
      <c r="B7971" s="79"/>
      <c r="C7971" s="79"/>
      <c r="D7971" s="79"/>
    </row>
    <row r="7972" spans="1:4" x14ac:dyDescent="0.2">
      <c r="A7972" s="79"/>
      <c r="B7972" s="79"/>
      <c r="C7972" s="79"/>
      <c r="D7972" s="79"/>
    </row>
    <row r="7973" spans="1:4" x14ac:dyDescent="0.2">
      <c r="A7973" s="79"/>
      <c r="B7973" s="79"/>
      <c r="C7973" s="79"/>
      <c r="D7973" s="79"/>
    </row>
    <row r="7974" spans="1:4" x14ac:dyDescent="0.2">
      <c r="A7974" s="79"/>
      <c r="B7974" s="79"/>
      <c r="C7974" s="79"/>
      <c r="D7974" s="79"/>
    </row>
    <row r="7975" spans="1:4" x14ac:dyDescent="0.2">
      <c r="A7975" s="79"/>
      <c r="B7975" s="79"/>
      <c r="C7975" s="79"/>
      <c r="D7975" s="79"/>
    </row>
    <row r="7976" spans="1:4" x14ac:dyDescent="0.2">
      <c r="A7976" s="79"/>
      <c r="B7976" s="79"/>
      <c r="C7976" s="79"/>
      <c r="D7976" s="79"/>
    </row>
    <row r="7977" spans="1:4" x14ac:dyDescent="0.2">
      <c r="A7977" s="79"/>
      <c r="B7977" s="79"/>
      <c r="C7977" s="79"/>
      <c r="D7977" s="79"/>
    </row>
    <row r="7978" spans="1:4" x14ac:dyDescent="0.2">
      <c r="A7978" s="79"/>
      <c r="B7978" s="79"/>
      <c r="C7978" s="79"/>
      <c r="D7978" s="79"/>
    </row>
    <row r="7979" spans="1:4" x14ac:dyDescent="0.2">
      <c r="A7979" s="79"/>
      <c r="B7979" s="79"/>
      <c r="C7979" s="79"/>
      <c r="D7979" s="79"/>
    </row>
    <row r="7980" spans="1:4" x14ac:dyDescent="0.2">
      <c r="A7980" s="79"/>
      <c r="B7980" s="79"/>
      <c r="C7980" s="79"/>
      <c r="D7980" s="79"/>
    </row>
    <row r="7981" spans="1:4" x14ac:dyDescent="0.2">
      <c r="A7981" s="79"/>
      <c r="B7981" s="79"/>
      <c r="C7981" s="79"/>
      <c r="D7981" s="79"/>
    </row>
    <row r="7982" spans="1:4" x14ac:dyDescent="0.2">
      <c r="A7982" s="79"/>
      <c r="B7982" s="79"/>
      <c r="C7982" s="79"/>
      <c r="D7982" s="79"/>
    </row>
    <row r="7983" spans="1:4" x14ac:dyDescent="0.2">
      <c r="A7983" s="79"/>
      <c r="B7983" s="79"/>
      <c r="C7983" s="79"/>
      <c r="D7983" s="79"/>
    </row>
    <row r="7984" spans="1:4" x14ac:dyDescent="0.2">
      <c r="A7984" s="79"/>
      <c r="B7984" s="79"/>
      <c r="C7984" s="79"/>
      <c r="D7984" s="79"/>
    </row>
    <row r="7985" spans="1:4" x14ac:dyDescent="0.2">
      <c r="A7985" s="79"/>
      <c r="B7985" s="79"/>
      <c r="C7985" s="79"/>
      <c r="D7985" s="79"/>
    </row>
    <row r="7986" spans="1:4" x14ac:dyDescent="0.2">
      <c r="A7986" s="79"/>
      <c r="B7986" s="79"/>
      <c r="C7986" s="79"/>
      <c r="D7986" s="79"/>
    </row>
    <row r="7987" spans="1:4" x14ac:dyDescent="0.2">
      <c r="A7987" s="79"/>
      <c r="B7987" s="79"/>
      <c r="C7987" s="79"/>
      <c r="D7987" s="79"/>
    </row>
    <row r="7988" spans="1:4" x14ac:dyDescent="0.2">
      <c r="A7988" s="79"/>
      <c r="B7988" s="79"/>
      <c r="C7988" s="79"/>
      <c r="D7988" s="79"/>
    </row>
    <row r="7989" spans="1:4" x14ac:dyDescent="0.2">
      <c r="A7989" s="79"/>
      <c r="B7989" s="79"/>
      <c r="C7989" s="79"/>
      <c r="D7989" s="79"/>
    </row>
    <row r="7990" spans="1:4" x14ac:dyDescent="0.2">
      <c r="A7990" s="79"/>
      <c r="B7990" s="79"/>
      <c r="C7990" s="79"/>
      <c r="D7990" s="79"/>
    </row>
    <row r="7991" spans="1:4" x14ac:dyDescent="0.2">
      <c r="A7991" s="79"/>
      <c r="B7991" s="79"/>
      <c r="C7991" s="79"/>
      <c r="D7991" s="79"/>
    </row>
    <row r="7992" spans="1:4" x14ac:dyDescent="0.2">
      <c r="A7992" s="79"/>
      <c r="B7992" s="79"/>
      <c r="C7992" s="79"/>
      <c r="D7992" s="79"/>
    </row>
    <row r="7993" spans="1:4" x14ac:dyDescent="0.2">
      <c r="A7993" s="79"/>
      <c r="B7993" s="79"/>
      <c r="C7993" s="79"/>
      <c r="D7993" s="79"/>
    </row>
    <row r="7994" spans="1:4" x14ac:dyDescent="0.2">
      <c r="A7994" s="79"/>
      <c r="B7994" s="79"/>
      <c r="C7994" s="79"/>
      <c r="D7994" s="79"/>
    </row>
    <row r="7995" spans="1:4" x14ac:dyDescent="0.2">
      <c r="A7995" s="79"/>
      <c r="B7995" s="79"/>
      <c r="C7995" s="79"/>
      <c r="D7995" s="79"/>
    </row>
    <row r="7996" spans="1:4" x14ac:dyDescent="0.2">
      <c r="A7996" s="79"/>
      <c r="B7996" s="79"/>
      <c r="C7996" s="79"/>
      <c r="D7996" s="79"/>
    </row>
    <row r="7997" spans="1:4" x14ac:dyDescent="0.2">
      <c r="A7997" s="79"/>
      <c r="B7997" s="79"/>
      <c r="C7997" s="79"/>
      <c r="D7997" s="79"/>
    </row>
    <row r="7998" spans="1:4" x14ac:dyDescent="0.2">
      <c r="A7998" s="79"/>
      <c r="B7998" s="79"/>
      <c r="C7998" s="79"/>
      <c r="D7998" s="79"/>
    </row>
    <row r="7999" spans="1:4" x14ac:dyDescent="0.2">
      <c r="A7999" s="79"/>
      <c r="B7999" s="79"/>
      <c r="C7999" s="79"/>
      <c r="D7999" s="79"/>
    </row>
    <row r="8000" spans="1:4" x14ac:dyDescent="0.2">
      <c r="A8000" s="79"/>
      <c r="B8000" s="79"/>
      <c r="C8000" s="79"/>
      <c r="D8000" s="79"/>
    </row>
    <row r="8001" spans="1:4" x14ac:dyDescent="0.2">
      <c r="A8001" s="79"/>
      <c r="B8001" s="79"/>
      <c r="C8001" s="79"/>
      <c r="D8001" s="79"/>
    </row>
    <row r="8002" spans="1:4" x14ac:dyDescent="0.2">
      <c r="A8002" s="79"/>
      <c r="B8002" s="79"/>
      <c r="C8002" s="79"/>
      <c r="D8002" s="79"/>
    </row>
    <row r="8003" spans="1:4" x14ac:dyDescent="0.2">
      <c r="A8003" s="79"/>
      <c r="B8003" s="79"/>
      <c r="C8003" s="79"/>
      <c r="D8003" s="79"/>
    </row>
    <row r="8004" spans="1:4" x14ac:dyDescent="0.2">
      <c r="A8004" s="79"/>
      <c r="B8004" s="79"/>
      <c r="C8004" s="79"/>
      <c r="D8004" s="79"/>
    </row>
    <row r="8005" spans="1:4" x14ac:dyDescent="0.2">
      <c r="A8005" s="79"/>
      <c r="B8005" s="79"/>
      <c r="C8005" s="79"/>
      <c r="D8005" s="79"/>
    </row>
    <row r="8006" spans="1:4" x14ac:dyDescent="0.2">
      <c r="A8006" s="79"/>
      <c r="B8006" s="79"/>
      <c r="C8006" s="79"/>
      <c r="D8006" s="79"/>
    </row>
    <row r="8007" spans="1:4" x14ac:dyDescent="0.2">
      <c r="A8007" s="79"/>
      <c r="B8007" s="79"/>
      <c r="C8007" s="79"/>
      <c r="D8007" s="79"/>
    </row>
    <row r="8008" spans="1:4" x14ac:dyDescent="0.2">
      <c r="A8008" s="79"/>
      <c r="B8008" s="79"/>
      <c r="C8008" s="79"/>
      <c r="D8008" s="79"/>
    </row>
    <row r="8009" spans="1:4" x14ac:dyDescent="0.2">
      <c r="A8009" s="79"/>
      <c r="B8009" s="79"/>
      <c r="C8009" s="79"/>
      <c r="D8009" s="79"/>
    </row>
    <row r="8010" spans="1:4" x14ac:dyDescent="0.2">
      <c r="A8010" s="79"/>
      <c r="B8010" s="79"/>
      <c r="C8010" s="79"/>
      <c r="D8010" s="79"/>
    </row>
    <row r="8011" spans="1:4" x14ac:dyDescent="0.2">
      <c r="A8011" s="79"/>
      <c r="B8011" s="79"/>
      <c r="C8011" s="79"/>
      <c r="D8011" s="79"/>
    </row>
    <row r="8012" spans="1:4" x14ac:dyDescent="0.2">
      <c r="A8012" s="79"/>
      <c r="B8012" s="79"/>
      <c r="C8012" s="79"/>
      <c r="D8012" s="79"/>
    </row>
    <row r="8013" spans="1:4" x14ac:dyDescent="0.2">
      <c r="A8013" s="79"/>
      <c r="B8013" s="79"/>
      <c r="C8013" s="79"/>
      <c r="D8013" s="79"/>
    </row>
    <row r="8014" spans="1:4" x14ac:dyDescent="0.2">
      <c r="A8014" s="79"/>
      <c r="B8014" s="79"/>
      <c r="C8014" s="79"/>
      <c r="D8014" s="79"/>
    </row>
    <row r="8015" spans="1:4" x14ac:dyDescent="0.2">
      <c r="A8015" s="79"/>
      <c r="B8015" s="79"/>
      <c r="C8015" s="79"/>
      <c r="D8015" s="79"/>
    </row>
    <row r="8016" spans="1:4" x14ac:dyDescent="0.2">
      <c r="A8016" s="79"/>
      <c r="B8016" s="79"/>
      <c r="C8016" s="79"/>
      <c r="D8016" s="79"/>
    </row>
    <row r="8017" spans="1:4" x14ac:dyDescent="0.2">
      <c r="A8017" s="79"/>
      <c r="B8017" s="79"/>
      <c r="C8017" s="79"/>
      <c r="D8017" s="79"/>
    </row>
    <row r="8018" spans="1:4" x14ac:dyDescent="0.2">
      <c r="A8018" s="79"/>
      <c r="B8018" s="79"/>
      <c r="C8018" s="79"/>
      <c r="D8018" s="79"/>
    </row>
    <row r="8019" spans="1:4" x14ac:dyDescent="0.2">
      <c r="A8019" s="79"/>
      <c r="B8019" s="79"/>
      <c r="C8019" s="79"/>
      <c r="D8019" s="79"/>
    </row>
    <row r="8020" spans="1:4" x14ac:dyDescent="0.2">
      <c r="A8020" s="79"/>
      <c r="B8020" s="79"/>
      <c r="C8020" s="79"/>
      <c r="D8020" s="79"/>
    </row>
    <row r="8021" spans="1:4" x14ac:dyDescent="0.2">
      <c r="A8021" s="79"/>
      <c r="B8021" s="79"/>
      <c r="C8021" s="79"/>
      <c r="D8021" s="79"/>
    </row>
    <row r="8022" spans="1:4" x14ac:dyDescent="0.2">
      <c r="A8022" s="79"/>
      <c r="B8022" s="79"/>
      <c r="C8022" s="79"/>
      <c r="D8022" s="79"/>
    </row>
    <row r="8023" spans="1:4" x14ac:dyDescent="0.2">
      <c r="A8023" s="79"/>
      <c r="B8023" s="79"/>
      <c r="C8023" s="79"/>
      <c r="D8023" s="79"/>
    </row>
    <row r="8024" spans="1:4" x14ac:dyDescent="0.2">
      <c r="A8024" s="79"/>
      <c r="B8024" s="79"/>
      <c r="C8024" s="79"/>
      <c r="D8024" s="79"/>
    </row>
    <row r="8025" spans="1:4" x14ac:dyDescent="0.2">
      <c r="A8025" s="79"/>
      <c r="B8025" s="79"/>
      <c r="C8025" s="79"/>
      <c r="D8025" s="79"/>
    </row>
    <row r="8026" spans="1:4" x14ac:dyDescent="0.2">
      <c r="A8026" s="79"/>
      <c r="B8026" s="79"/>
      <c r="C8026" s="79"/>
      <c r="D8026" s="79"/>
    </row>
    <row r="8027" spans="1:4" x14ac:dyDescent="0.2">
      <c r="A8027" s="79"/>
      <c r="B8027" s="79"/>
      <c r="C8027" s="79"/>
      <c r="D8027" s="79"/>
    </row>
    <row r="8028" spans="1:4" x14ac:dyDescent="0.2">
      <c r="A8028" s="79"/>
      <c r="B8028" s="79"/>
      <c r="C8028" s="79"/>
      <c r="D8028" s="79"/>
    </row>
    <row r="8029" spans="1:4" x14ac:dyDescent="0.2">
      <c r="A8029" s="79"/>
      <c r="B8029" s="79"/>
      <c r="C8029" s="79"/>
      <c r="D8029" s="79"/>
    </row>
    <row r="8030" spans="1:4" x14ac:dyDescent="0.2">
      <c r="A8030" s="79"/>
      <c r="B8030" s="79"/>
      <c r="C8030" s="79"/>
      <c r="D8030" s="79"/>
    </row>
    <row r="8031" spans="1:4" x14ac:dyDescent="0.2">
      <c r="A8031" s="79"/>
      <c r="B8031" s="79"/>
      <c r="C8031" s="79"/>
      <c r="D8031" s="79"/>
    </row>
    <row r="8032" spans="1:4" x14ac:dyDescent="0.2">
      <c r="A8032" s="79"/>
      <c r="B8032" s="79"/>
      <c r="C8032" s="79"/>
      <c r="D8032" s="79"/>
    </row>
    <row r="8033" spans="1:4" x14ac:dyDescent="0.2">
      <c r="A8033" s="79"/>
      <c r="B8033" s="79"/>
      <c r="C8033" s="79"/>
      <c r="D8033" s="79"/>
    </row>
  </sheetData>
  <autoFilter ref="B1:B4582" xr:uid="{00000000-0009-0000-0000-000002000000}"/>
  <phoneticPr fontId="9"/>
  <conditionalFormatting sqref="C2:C1684">
    <cfRule type="cellIs" dxfId="37" priority="22" stopIfTrue="1" operator="lessThanOrEqual">
      <formula>D2</formula>
    </cfRule>
  </conditionalFormatting>
  <conditionalFormatting sqref="C1685:C3993">
    <cfRule type="cellIs" dxfId="36" priority="8099" stopIfTrue="1" operator="lessThanOrEqual">
      <formula>D1686</formula>
    </cfRule>
  </conditionalFormatting>
  <conditionalFormatting sqref="C3994">
    <cfRule type="cellIs" dxfId="35" priority="8151" stopIfTrue="1" operator="lessThanOrEqual">
      <formula>#REF!</formula>
    </cfRule>
  </conditionalFormatting>
  <conditionalFormatting sqref="C4034:C6329">
    <cfRule type="cellIs" dxfId="34" priority="138" stopIfTrue="1" operator="lessThanOrEqual">
      <formula>D4034</formula>
    </cfRule>
  </conditionalFormatting>
  <printOptions horizontalCentered="1"/>
  <pageMargins left="0.70866141732283472" right="0.70866141732283472" top="0.74803149606299213" bottom="0.35433070866141736" header="0.31496062992125984" footer="0.11811023622047245"/>
  <pageSetup paperSize="9" fitToWidth="0" orientation="portrait" r:id="rId1"/>
  <headerFooter>
    <oddHeader>&amp;C製品コード表&amp;R&amp;D</oddHead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K15"/>
  <sheetViews>
    <sheetView zoomScale="130" zoomScaleNormal="130" workbookViewId="0">
      <pane ySplit="2" topLeftCell="A3" activePane="bottomLeft" state="frozen"/>
      <selection pane="bottomLeft" activeCell="C3" sqref="C3"/>
    </sheetView>
  </sheetViews>
  <sheetFormatPr defaultColWidth="9" defaultRowHeight="13.2" x14ac:dyDescent="0.2"/>
  <cols>
    <col min="1" max="1" width="4" style="5" customWidth="1"/>
    <col min="2" max="2" width="12.44140625" style="5" customWidth="1"/>
    <col min="3" max="3" width="44" style="12" customWidth="1"/>
    <col min="4" max="4" width="7.109375" style="78" customWidth="1"/>
    <col min="5" max="5" width="7.109375" style="5" customWidth="1"/>
    <col min="6" max="6" width="6.6640625" style="61" customWidth="1"/>
    <col min="7" max="7" width="4.6640625" style="5" customWidth="1"/>
    <col min="8" max="8" width="6.6640625" customWidth="1"/>
    <col min="9" max="9" width="4.6640625" style="5" customWidth="1"/>
    <col min="10" max="13" width="4.6640625" style="106" customWidth="1"/>
    <col min="14" max="14" width="2.6640625" style="106" customWidth="1"/>
    <col min="15" max="15" width="3.6640625" style="177" bestFit="1" customWidth="1"/>
    <col min="16" max="16" width="2.6640625" style="106" customWidth="1"/>
    <col min="17" max="29" width="4.6640625" style="106" customWidth="1"/>
    <col min="30" max="37" width="3.6640625" style="106" customWidth="1"/>
    <col min="38" max="16384" width="9" style="5"/>
  </cols>
  <sheetData>
    <row r="1" spans="1:16" x14ac:dyDescent="0.2">
      <c r="F1" s="61">
        <f ca="1">TODAY()-90</f>
        <v>46203</v>
      </c>
    </row>
    <row r="2" spans="1:16" ht="30.75" customHeight="1" x14ac:dyDescent="0.2">
      <c r="A2" s="10" t="s">
        <v>975</v>
      </c>
      <c r="B2" s="10" t="s">
        <v>973</v>
      </c>
      <c r="C2" s="11" t="s">
        <v>16147</v>
      </c>
      <c r="D2" s="76" t="s">
        <v>974</v>
      </c>
      <c r="E2" s="10" t="s">
        <v>977</v>
      </c>
      <c r="F2" s="141" t="s">
        <v>3034</v>
      </c>
      <c r="G2" s="10">
        <f>SUM(G3:G7)</f>
        <v>0</v>
      </c>
      <c r="H2" s="72" t="s">
        <v>976</v>
      </c>
      <c r="I2" s="10">
        <f>SUM(I3:I7)</f>
        <v>0</v>
      </c>
      <c r="P2" s="150">
        <f>P1+1</f>
        <v>1</v>
      </c>
    </row>
    <row r="3" spans="1:16" x14ac:dyDescent="0.2">
      <c r="A3" s="150">
        <v>1</v>
      </c>
      <c r="B3" s="8" t="s">
        <v>3159</v>
      </c>
      <c r="C3" s="80" t="str">
        <f>VLOOKUP(B3,バーコード貼付!$A$1:$D$4652,2,FALSE)</f>
        <v>BC5K-65ﾈｼﾞ込合ﾌﾗﾝｼﾞ</v>
      </c>
      <c r="D3" s="77">
        <f>VLOOKUP(B3,バーコード貼付!$A$1:$D$4652,3,FALSE)</f>
        <v>51</v>
      </c>
      <c r="E3" s="77">
        <v>7</v>
      </c>
      <c r="F3" s="130"/>
      <c r="G3" s="8">
        <f>IF(D3-E3&gt;=0,0,1)</f>
        <v>0</v>
      </c>
      <c r="H3" s="129"/>
      <c r="I3" s="8">
        <f>IF(AND(D3&lt;=0,D3-E3&lt;0),1,0)</f>
        <v>0</v>
      </c>
      <c r="O3" s="177">
        <f>E3-D3</f>
        <v>-44</v>
      </c>
    </row>
    <row r="4" spans="1:16" x14ac:dyDescent="0.2">
      <c r="A4" s="150">
        <v>2</v>
      </c>
      <c r="B4" s="8" t="s">
        <v>3160</v>
      </c>
      <c r="C4" s="80" t="str">
        <f>VLOOKUP(B4,バーコード貼付!$A$1:$D$4652,2,FALSE)</f>
        <v>BC5K-32ﾈｼﾞ込合ﾌﾗﾝｼﾞ</v>
      </c>
      <c r="D4" s="77">
        <f>VLOOKUP(B4,バーコード貼付!$A$1:$D$4652,3,FALSE)</f>
        <v>60</v>
      </c>
      <c r="E4" s="77">
        <v>7</v>
      </c>
      <c r="F4" s="130"/>
      <c r="G4" s="8">
        <f>IF(D4-E4&gt;=0,0,1)</f>
        <v>0</v>
      </c>
      <c r="H4" s="129"/>
      <c r="I4" s="8">
        <f>IF(AND(D4&lt;=0,D4-E4&lt;0),1,0)</f>
        <v>0</v>
      </c>
      <c r="O4" s="177">
        <f>E4-D4</f>
        <v>-53</v>
      </c>
    </row>
    <row r="5" spans="1:16" x14ac:dyDescent="0.2">
      <c r="A5" s="150">
        <v>3</v>
      </c>
      <c r="B5" s="8" t="s">
        <v>3156</v>
      </c>
      <c r="C5" s="80" t="str">
        <f>VLOOKUP(B5,バーコード貼付!$A$1:$D$4652,2,FALSE)</f>
        <v>BC5K-25閉止ﾌﾗﾝｼﾞ直径95</v>
      </c>
      <c r="D5" s="77">
        <f>VLOOKUP(B5,バーコード貼付!$A$1:$D$4652,3,FALSE)</f>
        <v>33</v>
      </c>
      <c r="E5" s="77">
        <v>3</v>
      </c>
      <c r="F5" s="130"/>
      <c r="G5" s="8">
        <f>IF(D5-E5&gt;=0,0,1)</f>
        <v>0</v>
      </c>
      <c r="H5" s="129"/>
      <c r="I5" s="8">
        <f>IF(AND(D5&lt;=0,D5-E5&lt;0),1,0)</f>
        <v>0</v>
      </c>
    </row>
    <row r="6" spans="1:16" x14ac:dyDescent="0.2">
      <c r="A6" s="150">
        <v>4</v>
      </c>
      <c r="B6" s="8" t="s">
        <v>3157</v>
      </c>
      <c r="C6" s="80" t="str">
        <f>VLOOKUP(B6,バーコード貼付!$A$1:$D$4652,2,FALSE)</f>
        <v>BC5K-20ﾈｼﾞ込合ﾌﾗﾝｼﾞ</v>
      </c>
      <c r="D6" s="77">
        <f>VLOOKUP(B6,バーコード貼付!$A$1:$D$4652,3,FALSE)</f>
        <v>60</v>
      </c>
      <c r="E6" s="77">
        <f>VLOOKUP(B6,バーコード貼付!$A$1:$D$4652,4,FALSE)</f>
        <v>10</v>
      </c>
      <c r="F6" s="130"/>
      <c r="G6" s="8">
        <f>IF(D6-E6&gt;=0,0,1)</f>
        <v>0</v>
      </c>
      <c r="H6" s="129"/>
      <c r="I6" s="8">
        <f>IF(AND(D6&lt;=0,D6-E6&lt;0),1,0)</f>
        <v>0</v>
      </c>
    </row>
    <row r="7" spans="1:16" x14ac:dyDescent="0.2">
      <c r="A7" s="150">
        <v>5</v>
      </c>
      <c r="B7" s="8" t="s">
        <v>3158</v>
      </c>
      <c r="C7" s="80" t="str">
        <f>VLOOKUP(B7,バーコード貼付!$A$1:$D$4652,2,FALSE)</f>
        <v>BC5K-25ﾈｼﾞ込合ﾌﾗﾝｼﾞ</v>
      </c>
      <c r="D7" s="77">
        <f>VLOOKUP(B7,バーコード貼付!$A$1:$D$4652,3,FALSE)</f>
        <v>84</v>
      </c>
      <c r="E7" s="77">
        <f>VLOOKUP(B7,バーコード貼付!$A$1:$D$4652,4,FALSE)</f>
        <v>10</v>
      </c>
      <c r="F7" s="129"/>
      <c r="G7" s="8">
        <f>IF(D7-E7&gt;=0,0,1)</f>
        <v>0</v>
      </c>
      <c r="H7" s="129"/>
      <c r="I7" s="8">
        <f>IF(AND(D7&lt;=0,D7-E7&lt;0),1,0)</f>
        <v>0</v>
      </c>
    </row>
    <row r="8" spans="1:16" x14ac:dyDescent="0.2">
      <c r="A8" s="150">
        <f t="shared" ref="A8" si="0">A7+1</f>
        <v>6</v>
      </c>
      <c r="H8" s="5"/>
    </row>
    <row r="9" spans="1:16" x14ac:dyDescent="0.2">
      <c r="H9" s="5"/>
    </row>
    <row r="10" spans="1:16" x14ac:dyDescent="0.2">
      <c r="H10" s="5"/>
    </row>
    <row r="11" spans="1:16" x14ac:dyDescent="0.2">
      <c r="H11" s="5"/>
    </row>
    <row r="12" spans="1:16" x14ac:dyDescent="0.2">
      <c r="H12" s="5"/>
    </row>
    <row r="13" spans="1:16" x14ac:dyDescent="0.2">
      <c r="H13" s="5"/>
    </row>
    <row r="14" spans="1:16" x14ac:dyDescent="0.2">
      <c r="H14" s="5"/>
    </row>
    <row r="15" spans="1:16" x14ac:dyDescent="0.2">
      <c r="H15" s="5"/>
    </row>
  </sheetData>
  <sortState xmlns:xlrd2="http://schemas.microsoft.com/office/spreadsheetml/2017/richdata2" ref="A3:P7">
    <sortCondition descending="1" ref="G3:G7"/>
  </sortState>
  <phoneticPr fontId="9"/>
  <conditionalFormatting sqref="F3:F7">
    <cfRule type="cellIs" dxfId="33" priority="4" operator="lessThan">
      <formula>$F$1</formula>
    </cfRule>
  </conditionalFormatting>
  <conditionalFormatting sqref="G3:G7">
    <cfRule type="colorScale" priority="2">
      <colorScale>
        <cfvo type="num" val="0"/>
        <cfvo type="num" val="1"/>
        <color rgb="FF00B050"/>
        <color rgb="FFFFFF00"/>
      </colorScale>
    </cfRule>
  </conditionalFormatting>
  <conditionalFormatting sqref="H3:H7">
    <cfRule type="cellIs" dxfId="32" priority="3" operator="lessThan">
      <formula>$F$1</formula>
    </cfRule>
  </conditionalFormatting>
  <conditionalFormatting sqref="I3:I7">
    <cfRule type="colorScale" priority="1">
      <colorScale>
        <cfvo type="num" val="0"/>
        <cfvo type="num" val="1"/>
        <color rgb="FF00B050"/>
        <color rgb="FFFF0000"/>
      </colorScale>
    </cfRule>
  </conditionalFormatting>
  <printOptions horizontalCentered="1"/>
  <pageMargins left="0.70866141732283472" right="0.31496062992125984" top="0.94488188976377963" bottom="0.55118110236220474" header="0.51181102362204722" footer="0.31496062992125984"/>
  <pageSetup paperSize="9" scale="83" fitToHeight="0" orientation="portrait" r:id="rId1"/>
  <headerFooter>
    <oddHeader>&amp;Cスタン在庫状況&amp;R&amp;D</oddHead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E31E4-9729-4BCA-A75A-8C518B6D29FC}">
  <sheetPr>
    <pageSetUpPr fitToPage="1"/>
  </sheetPr>
  <dimension ref="A1:AT128"/>
  <sheetViews>
    <sheetView zoomScale="130" zoomScaleNormal="130" workbookViewId="0">
      <pane ySplit="2" topLeftCell="A63" activePane="bottomLeft" state="frozen"/>
      <selection pane="bottomLeft" activeCell="C3" sqref="C3"/>
    </sheetView>
  </sheetViews>
  <sheetFormatPr defaultColWidth="9" defaultRowHeight="13.2" x14ac:dyDescent="0.2"/>
  <cols>
    <col min="1" max="1" width="8.88671875" style="5" bestFit="1" customWidth="1"/>
    <col min="2" max="2" width="10.109375" style="5" bestFit="1" customWidth="1"/>
    <col min="3" max="3" width="44" style="12" customWidth="1"/>
    <col min="4" max="4" width="7.109375" style="5" customWidth="1"/>
    <col min="5" max="5" width="6.6640625" style="5" customWidth="1"/>
    <col min="6" max="6" width="6.88671875" style="61" customWidth="1"/>
    <col min="7" max="7" width="6" style="5" customWidth="1"/>
    <col min="8" max="8" width="6.88671875" style="5" customWidth="1"/>
    <col min="9" max="9" width="5.6640625" style="62" customWidth="1"/>
    <col min="10" max="10" width="2.6640625" style="5" customWidth="1"/>
    <col min="11" max="12" width="2.6640625" style="106" customWidth="1"/>
    <col min="13" max="13" width="2.6640625" customWidth="1"/>
    <col min="14" max="14" width="2.6640625" style="106" customWidth="1"/>
    <col min="15" max="15" width="7" style="148" bestFit="1" customWidth="1"/>
    <col min="16" max="16" width="2.6640625" style="106" customWidth="1"/>
    <col min="17" max="46" width="4.6640625" style="106" customWidth="1"/>
    <col min="47" max="16384" width="9" style="5"/>
  </cols>
  <sheetData>
    <row r="1" spans="1:16" x14ac:dyDescent="0.2">
      <c r="F1" s="61">
        <f ca="1">TODAY()-90</f>
        <v>46203</v>
      </c>
    </row>
    <row r="2" spans="1:16" ht="30.75" customHeight="1" x14ac:dyDescent="0.2">
      <c r="A2" s="10" t="s">
        <v>975</v>
      </c>
      <c r="B2" s="10" t="s">
        <v>973</v>
      </c>
      <c r="C2" s="11" t="s">
        <v>16148</v>
      </c>
      <c r="D2" s="10" t="s">
        <v>974</v>
      </c>
      <c r="E2" s="10" t="s">
        <v>977</v>
      </c>
      <c r="F2" s="141" t="s">
        <v>3034</v>
      </c>
      <c r="G2" s="7">
        <f>SUM(G3:G128)</f>
        <v>1</v>
      </c>
      <c r="H2" s="72" t="s">
        <v>976</v>
      </c>
      <c r="I2" s="7">
        <f>SUM(I3:I128)</f>
        <v>0</v>
      </c>
      <c r="P2" s="150">
        <f>P1+1</f>
        <v>1</v>
      </c>
    </row>
    <row r="3" spans="1:16" x14ac:dyDescent="0.2">
      <c r="A3" s="8">
        <v>1</v>
      </c>
      <c r="B3" s="8" t="s">
        <v>3466</v>
      </c>
      <c r="C3" s="80" t="str">
        <f>VLOOKUP(B3,バーコード貼付!$A$1:$D$4652,2,FALSE)</f>
        <v>ﾕﾆ主軸ﾋﾟﾝ用廻り止ﾎﾞﾙﾄ60~75M10*15</v>
      </c>
      <c r="D3" s="77">
        <f>VLOOKUP(B3,バーコード貼付!$A$1:$D$4652,3,FALSE)</f>
        <v>1719</v>
      </c>
      <c r="E3" s="77">
        <v>1723</v>
      </c>
      <c r="F3" s="130">
        <v>46275</v>
      </c>
      <c r="G3" s="8">
        <f t="shared" ref="G3:G34" si="0">IF(D3-E3&gt;=0,0,1)</f>
        <v>1</v>
      </c>
      <c r="H3" s="130"/>
      <c r="I3" s="8">
        <f t="shared" ref="I3:I34" si="1">IF(AND(D3&lt;=0,D3-E3&lt;0),1,0)</f>
        <v>0</v>
      </c>
      <c r="J3" s="100"/>
      <c r="O3" s="148">
        <f t="shared" ref="O3:O34" si="2">E3-D3</f>
        <v>4</v>
      </c>
    </row>
    <row r="4" spans="1:16" x14ac:dyDescent="0.2">
      <c r="A4" s="150">
        <v>2</v>
      </c>
      <c r="B4" s="8" t="s">
        <v>3425</v>
      </c>
      <c r="C4" s="80" t="str">
        <f>VLOOKUP(B4,バーコード貼付!$A$1:$D$4652,2,FALSE)</f>
        <v>真鍮60ﾕﾆﾊﾞｰｻﾙ用主軸ﾋﾟﾝN付銅線付</v>
      </c>
      <c r="D4" s="77">
        <f>VLOOKUP(B4,バーコード貼付!$A$1:$D$4652,3,FALSE)</f>
        <v>4</v>
      </c>
      <c r="E4" s="77">
        <v>1</v>
      </c>
      <c r="F4" s="130"/>
      <c r="G4" s="8">
        <f t="shared" si="0"/>
        <v>0</v>
      </c>
      <c r="H4" s="130"/>
      <c r="I4" s="8">
        <f t="shared" si="1"/>
        <v>0</v>
      </c>
      <c r="J4" s="100"/>
      <c r="O4" s="148">
        <f t="shared" si="2"/>
        <v>-3</v>
      </c>
    </row>
    <row r="5" spans="1:16" x14ac:dyDescent="0.2">
      <c r="A5" s="150">
        <v>3</v>
      </c>
      <c r="B5" s="8" t="s">
        <v>3438</v>
      </c>
      <c r="C5" s="80" t="str">
        <f>VLOOKUP(B5,バーコード貼付!$A$1:$D$4652,2,FALSE)</f>
        <v>BC48~50ﾕﾆﾊﾞｰｻﾙ用ｺﾏ巾73</v>
      </c>
      <c r="D5" s="77">
        <f>VLOOKUP(B5,バーコード貼付!$A$1:$D$4652,3,FALSE)</f>
        <v>3</v>
      </c>
      <c r="E5" s="77">
        <v>3</v>
      </c>
      <c r="F5" s="130"/>
      <c r="G5" s="8">
        <f t="shared" si="0"/>
        <v>0</v>
      </c>
      <c r="H5" s="130"/>
      <c r="I5" s="8">
        <f t="shared" si="1"/>
        <v>0</v>
      </c>
      <c r="J5" s="100"/>
      <c r="O5" s="148">
        <f t="shared" si="2"/>
        <v>0</v>
      </c>
    </row>
    <row r="6" spans="1:16" x14ac:dyDescent="0.2">
      <c r="A6" s="150">
        <v>4</v>
      </c>
      <c r="B6" s="8" t="s">
        <v>3464</v>
      </c>
      <c r="C6" s="80" t="str">
        <f>VLOOKUP(B6,バーコード貼付!$A$1:$D$4652,2,FALSE)</f>
        <v>ﾕﾆ主軸ﾋﾟﾝ用廻り止ﾎﾞﾙﾄ30~40M6*6</v>
      </c>
      <c r="D6" s="77">
        <f>VLOOKUP(B6,バーコード貼付!$A$1:$D$4652,3,FALSE)</f>
        <v>128</v>
      </c>
      <c r="E6" s="77">
        <v>4</v>
      </c>
      <c r="F6" s="130"/>
      <c r="G6" s="8">
        <f t="shared" si="0"/>
        <v>0</v>
      </c>
      <c r="H6" s="130"/>
      <c r="I6" s="8">
        <f t="shared" si="1"/>
        <v>0</v>
      </c>
      <c r="J6" s="100"/>
      <c r="O6" s="148">
        <f t="shared" si="2"/>
        <v>-124</v>
      </c>
    </row>
    <row r="7" spans="1:16" x14ac:dyDescent="0.2">
      <c r="A7" s="150">
        <v>5</v>
      </c>
      <c r="B7" s="8" t="s">
        <v>3434</v>
      </c>
      <c r="C7" s="80" t="str">
        <f>VLOOKUP(B7,バーコード貼付!$A$1:$D$4652,2,FALSE)</f>
        <v>BC30~32ﾕﾆﾊﾞｰｻﾙ用ｺﾏ巾46</v>
      </c>
      <c r="D7" s="77">
        <f>VLOOKUP(B7,バーコード貼付!$A$1:$D$4652,3,FALSE)</f>
        <v>73</v>
      </c>
      <c r="E7" s="77">
        <f>VLOOKUP(B7,バーコード貼付!$A$1:$D$4652,4,FALSE)</f>
        <v>5</v>
      </c>
      <c r="F7" s="130"/>
      <c r="G7" s="8">
        <f t="shared" si="0"/>
        <v>0</v>
      </c>
      <c r="H7" s="130"/>
      <c r="I7" s="8">
        <f t="shared" si="1"/>
        <v>0</v>
      </c>
      <c r="J7" s="100"/>
      <c r="O7" s="148">
        <f t="shared" si="2"/>
        <v>-68</v>
      </c>
    </row>
    <row r="8" spans="1:16" x14ac:dyDescent="0.2">
      <c r="A8" s="150">
        <v>6</v>
      </c>
      <c r="B8" s="8" t="s">
        <v>3463</v>
      </c>
      <c r="C8" s="80" t="str">
        <f>VLOOKUP(B8,バーコード貼付!$A$1:$D$4652,2,FALSE)</f>
        <v>ﾕﾆ主軸ﾋﾟﾝ用廻り止ﾎﾞﾙﾄ22~28M5*6</v>
      </c>
      <c r="D8" s="77">
        <f>VLOOKUP(B8,バーコード貼付!$A$1:$D$4652,3,FALSE)</f>
        <v>1440</v>
      </c>
      <c r="E8" s="77">
        <v>3</v>
      </c>
      <c r="F8" s="130"/>
      <c r="G8" s="8">
        <f t="shared" si="0"/>
        <v>0</v>
      </c>
      <c r="H8" s="130"/>
      <c r="I8" s="8">
        <f t="shared" si="1"/>
        <v>0</v>
      </c>
      <c r="J8" s="100"/>
      <c r="O8" s="148">
        <f t="shared" si="2"/>
        <v>-1437</v>
      </c>
    </row>
    <row r="9" spans="1:16" x14ac:dyDescent="0.2">
      <c r="A9" s="150">
        <v>7</v>
      </c>
      <c r="B9" s="8" t="s">
        <v>3465</v>
      </c>
      <c r="C9" s="80" t="str">
        <f>VLOOKUP(B9,バーコード貼付!$A$1:$D$4652,2,FALSE)</f>
        <v>ﾕﾆ主軸ﾋﾟﾝ用廻り止ﾎﾞﾙﾄ42~55M8*10</v>
      </c>
      <c r="D9" s="77">
        <f>VLOOKUP(B9,バーコード貼付!$A$1:$D$4652,3,FALSE)</f>
        <v>214</v>
      </c>
      <c r="E9" s="77">
        <v>2</v>
      </c>
      <c r="F9" s="130"/>
      <c r="G9" s="8">
        <f t="shared" si="0"/>
        <v>0</v>
      </c>
      <c r="H9" s="130"/>
      <c r="I9" s="8">
        <f t="shared" si="1"/>
        <v>0</v>
      </c>
      <c r="J9" s="100"/>
      <c r="O9" s="148">
        <f t="shared" si="2"/>
        <v>-212</v>
      </c>
    </row>
    <row r="10" spans="1:16" x14ac:dyDescent="0.2">
      <c r="A10" s="150">
        <v>8</v>
      </c>
      <c r="B10" s="8" t="s">
        <v>3420</v>
      </c>
      <c r="C10" s="80" t="str">
        <f>VLOOKUP(B10,バーコード貼付!$A$1:$D$4652,2,FALSE)</f>
        <v>真鍮34~36ﾕﾆﾊﾞｰｻﾙ用主軸ﾋﾟﾝN付銅線付</v>
      </c>
      <c r="D10" s="77">
        <f>VLOOKUP(B10,バーコード貼付!$A$1:$D$4652,3,FALSE)</f>
        <v>201</v>
      </c>
      <c r="E10" s="77">
        <v>18</v>
      </c>
      <c r="F10" s="130"/>
      <c r="G10" s="8">
        <f t="shared" si="0"/>
        <v>0</v>
      </c>
      <c r="H10" s="130"/>
      <c r="I10" s="8">
        <f t="shared" si="1"/>
        <v>0</v>
      </c>
      <c r="J10" s="100"/>
      <c r="O10" s="148">
        <f t="shared" si="2"/>
        <v>-183</v>
      </c>
    </row>
    <row r="11" spans="1:16" x14ac:dyDescent="0.2">
      <c r="A11" s="150">
        <v>9</v>
      </c>
      <c r="B11" s="8" t="s">
        <v>3404</v>
      </c>
      <c r="C11" s="80" t="str">
        <f>VLOOKUP(B11,バーコード貼付!$A$1:$D$4652,2,FALSE)</f>
        <v>真鍮38~40ﾕﾆﾊﾞｰｻﾙ用ﾉｯｸﾋﾟﾝ</v>
      </c>
      <c r="D11" s="77">
        <f>VLOOKUP(B11,バーコード貼付!$A$1:$D$4652,3,FALSE)</f>
        <v>221</v>
      </c>
      <c r="E11" s="77">
        <f>VLOOKUP(B11,バーコード貼付!$A$1:$D$4652,4,FALSE)</f>
        <v>20</v>
      </c>
      <c r="F11" s="130"/>
      <c r="G11" s="8">
        <f t="shared" si="0"/>
        <v>0</v>
      </c>
      <c r="H11" s="130"/>
      <c r="I11" s="8">
        <f t="shared" si="1"/>
        <v>0</v>
      </c>
      <c r="J11" s="100"/>
      <c r="O11" s="148">
        <f t="shared" si="2"/>
        <v>-201</v>
      </c>
    </row>
    <row r="12" spans="1:16" x14ac:dyDescent="0.2">
      <c r="A12" s="150">
        <v>10</v>
      </c>
      <c r="B12" s="8" t="s">
        <v>3421</v>
      </c>
      <c r="C12" s="80" t="str">
        <f>VLOOKUP(B12,バーコード貼付!$A$1:$D$4652,2,FALSE)</f>
        <v>真鍮38~40ﾕﾆﾊﾞｰｻﾙ用主軸ﾋﾟﾝN付銅線付</v>
      </c>
      <c r="D12" s="77">
        <f>VLOOKUP(B12,バーコード貼付!$A$1:$D$4652,3,FALSE)</f>
        <v>138</v>
      </c>
      <c r="E12" s="77">
        <f>VLOOKUP(B12,バーコード貼付!$A$1:$D$4652,4,FALSE)</f>
        <v>50</v>
      </c>
      <c r="F12" s="130"/>
      <c r="G12" s="8">
        <f t="shared" si="0"/>
        <v>0</v>
      </c>
      <c r="H12" s="130"/>
      <c r="I12" s="8">
        <f t="shared" si="1"/>
        <v>0</v>
      </c>
      <c r="J12" s="100"/>
      <c r="O12" s="148">
        <f t="shared" si="2"/>
        <v>-88</v>
      </c>
    </row>
    <row r="13" spans="1:16" x14ac:dyDescent="0.2">
      <c r="A13" s="150">
        <v>11</v>
      </c>
      <c r="B13" s="8" t="s">
        <v>3422</v>
      </c>
      <c r="C13" s="80" t="str">
        <f>VLOOKUP(B13,バーコード貼付!$A$1:$D$4652,2,FALSE)</f>
        <v>真鍮42~45ﾕﾆﾊﾞｰｻﾙ用主軸ﾋﾟﾝN付銅線付</v>
      </c>
      <c r="D13" s="77">
        <f>VLOOKUP(B13,バーコード貼付!$A$1:$D$4652,3,FALSE)</f>
        <v>153</v>
      </c>
      <c r="E13" s="77">
        <f>VLOOKUP(B13,バーコード貼付!$A$1:$D$4652,4,FALSE)</f>
        <v>50</v>
      </c>
      <c r="F13" s="130"/>
      <c r="G13" s="8">
        <f t="shared" si="0"/>
        <v>0</v>
      </c>
      <c r="H13" s="130"/>
      <c r="I13" s="8">
        <f t="shared" si="1"/>
        <v>0</v>
      </c>
      <c r="J13" s="100"/>
      <c r="O13" s="148">
        <f t="shared" si="2"/>
        <v>-103</v>
      </c>
    </row>
    <row r="14" spans="1:16" x14ac:dyDescent="0.2">
      <c r="A14" s="8">
        <v>12</v>
      </c>
      <c r="B14" s="8" t="s">
        <v>3389</v>
      </c>
      <c r="C14" s="80" t="str">
        <f>VLOOKUP(B14,バーコード貼付!$A$1:$D$4652,2,FALSE)</f>
        <v>真鍮22ﾕﾆﾊﾞｰｻﾙ用主軸ｶｼﾒﾋﾟﾝ</v>
      </c>
      <c r="D14" s="77">
        <f>VLOOKUP(B14,バーコード貼付!$A$1:$D$4652,3,FALSE)</f>
        <v>760</v>
      </c>
      <c r="E14" s="77">
        <f>VLOOKUP(B14,バーコード貼付!$A$1:$D$4652,4,FALSE)</f>
        <v>5</v>
      </c>
      <c r="F14" s="130"/>
      <c r="G14" s="8">
        <f t="shared" si="0"/>
        <v>0</v>
      </c>
      <c r="H14" s="130"/>
      <c r="I14" s="8">
        <f t="shared" si="1"/>
        <v>0</v>
      </c>
      <c r="J14" s="100"/>
      <c r="O14" s="148">
        <f t="shared" si="2"/>
        <v>-755</v>
      </c>
    </row>
    <row r="15" spans="1:16" x14ac:dyDescent="0.2">
      <c r="A15" s="8">
        <v>13</v>
      </c>
      <c r="B15" s="8" t="s">
        <v>3390</v>
      </c>
      <c r="C15" s="80" t="str">
        <f>VLOOKUP(B15,バーコード貼付!$A$1:$D$4652,2,FALSE)</f>
        <v>真鍮25ﾕﾆﾊﾞｰｻﾙ用主軸ｶｼﾒﾋﾟﾝ</v>
      </c>
      <c r="D15" s="77">
        <f>VLOOKUP(B15,バーコード貼付!$A$1:$D$4652,3,FALSE)</f>
        <v>630</v>
      </c>
      <c r="E15" s="77">
        <f>VLOOKUP(B15,バーコード貼付!$A$1:$D$4652,4,FALSE)</f>
        <v>10</v>
      </c>
      <c r="F15" s="130"/>
      <c r="G15" s="8">
        <f t="shared" si="0"/>
        <v>0</v>
      </c>
      <c r="H15" s="130"/>
      <c r="I15" s="8">
        <f t="shared" si="1"/>
        <v>0</v>
      </c>
      <c r="J15" s="100"/>
      <c r="O15" s="148">
        <f t="shared" si="2"/>
        <v>-620</v>
      </c>
    </row>
    <row r="16" spans="1:16" x14ac:dyDescent="0.2">
      <c r="A16" s="8">
        <v>14</v>
      </c>
      <c r="B16" s="8" t="s">
        <v>3391</v>
      </c>
      <c r="C16" s="80" t="str">
        <f>VLOOKUP(B16,バーコード貼付!$A$1:$D$4652,2,FALSE)</f>
        <v>真鍮28ﾕﾆﾊﾞｰｻﾙ用主軸ｶｼﾒﾋﾟﾝ</v>
      </c>
      <c r="D16" s="77">
        <f>VLOOKUP(B16,バーコード貼付!$A$1:$D$4652,3,FALSE)</f>
        <v>932</v>
      </c>
      <c r="E16" s="77">
        <f>VLOOKUP(B16,バーコード貼付!$A$1:$D$4652,4,FALSE)</f>
        <v>10</v>
      </c>
      <c r="F16" s="130"/>
      <c r="G16" s="8">
        <f t="shared" si="0"/>
        <v>0</v>
      </c>
      <c r="H16" s="130"/>
      <c r="I16" s="8">
        <f t="shared" si="1"/>
        <v>0</v>
      </c>
      <c r="J16" s="100"/>
      <c r="O16" s="148">
        <f t="shared" si="2"/>
        <v>-922</v>
      </c>
    </row>
    <row r="17" spans="1:46" s="62" customFormat="1" x14ac:dyDescent="0.2">
      <c r="A17" s="8">
        <v>15</v>
      </c>
      <c r="B17" s="8" t="s">
        <v>3392</v>
      </c>
      <c r="C17" s="80" t="str">
        <f>VLOOKUP(B17,バーコード貼付!$A$1:$D$4652,2,FALSE)</f>
        <v>真鍮30~32ﾕﾆﾊﾞｰｻﾙ用主軸ｶｼﾒﾋﾟﾝ</v>
      </c>
      <c r="D17" s="77">
        <f>VLOOKUP(B17,バーコード貼付!$A$1:$D$4652,3,FALSE)</f>
        <v>513</v>
      </c>
      <c r="E17" s="77">
        <f>VLOOKUP(B17,バーコード貼付!$A$1:$D$4652,4,FALSE)</f>
        <v>10</v>
      </c>
      <c r="F17" s="130"/>
      <c r="G17" s="8">
        <f t="shared" si="0"/>
        <v>0</v>
      </c>
      <c r="H17" s="130"/>
      <c r="I17" s="8">
        <f t="shared" si="1"/>
        <v>0</v>
      </c>
      <c r="J17" s="100"/>
      <c r="K17" s="106"/>
      <c r="L17" s="106"/>
      <c r="M17"/>
      <c r="N17" s="106"/>
      <c r="O17" s="148">
        <f t="shared" si="2"/>
        <v>-503</v>
      </c>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06"/>
      <c r="AO17" s="106"/>
      <c r="AP17" s="106"/>
      <c r="AQ17" s="106"/>
      <c r="AR17" s="106"/>
      <c r="AS17" s="106"/>
      <c r="AT17" s="106"/>
    </row>
    <row r="18" spans="1:46" s="62" customFormat="1" x14ac:dyDescent="0.2">
      <c r="A18" s="8">
        <v>16</v>
      </c>
      <c r="B18" s="8" t="s">
        <v>3393</v>
      </c>
      <c r="C18" s="80" t="str">
        <f>VLOOKUP(B18,バーコード貼付!$A$1:$D$4652,2,FALSE)</f>
        <v>真鍮34~36ﾕﾆﾊﾞｰｻﾙ用主軸ｶｼﾒﾋﾟﾝ</v>
      </c>
      <c r="D18" s="77">
        <f>VLOOKUP(B18,バーコード貼付!$A$1:$D$4652,3,FALSE)</f>
        <v>233</v>
      </c>
      <c r="E18" s="77">
        <f>VLOOKUP(B18,バーコード貼付!$A$1:$D$4652,4,FALSE)</f>
        <v>10</v>
      </c>
      <c r="F18" s="130"/>
      <c r="G18" s="8">
        <f t="shared" si="0"/>
        <v>0</v>
      </c>
      <c r="H18" s="130"/>
      <c r="I18" s="8">
        <f t="shared" si="1"/>
        <v>0</v>
      </c>
      <c r="J18" s="100"/>
      <c r="K18" s="106"/>
      <c r="L18" s="106"/>
      <c r="M18"/>
      <c r="N18" s="106"/>
      <c r="O18" s="148">
        <f t="shared" si="2"/>
        <v>-223</v>
      </c>
      <c r="P18" s="106"/>
      <c r="Q18" s="108"/>
      <c r="R18" s="108"/>
      <c r="S18" s="108"/>
      <c r="T18" s="108"/>
      <c r="U18" s="108"/>
      <c r="V18" s="108"/>
      <c r="W18" s="108"/>
      <c r="X18" s="108"/>
      <c r="Y18" s="108"/>
      <c r="Z18" s="108"/>
      <c r="AA18" s="108"/>
      <c r="AB18" s="108"/>
      <c r="AC18" s="108"/>
      <c r="AD18" s="108"/>
      <c r="AE18" s="108"/>
      <c r="AF18" s="108"/>
      <c r="AG18" s="108"/>
      <c r="AH18" s="108"/>
      <c r="AI18" s="108"/>
      <c r="AJ18" s="108"/>
      <c r="AK18" s="108"/>
      <c r="AL18" s="108"/>
      <c r="AM18" s="108"/>
      <c r="AN18" s="108"/>
      <c r="AO18" s="108"/>
      <c r="AP18" s="108"/>
      <c r="AQ18" s="108"/>
      <c r="AR18" s="108"/>
      <c r="AS18" s="108"/>
      <c r="AT18" s="108"/>
    </row>
    <row r="19" spans="1:46" s="62" customFormat="1" x14ac:dyDescent="0.2">
      <c r="A19" s="8">
        <v>17</v>
      </c>
      <c r="B19" s="8" t="s">
        <v>3394</v>
      </c>
      <c r="C19" s="80" t="str">
        <f>VLOOKUP(B19,バーコード貼付!$A$1:$D$4652,2,FALSE)</f>
        <v>真鍮38~40ﾕﾆﾊﾞｰｻﾙ用主軸ｶｼﾒﾋﾟﾝ</v>
      </c>
      <c r="D19" s="77">
        <f>VLOOKUP(B19,バーコード貼付!$A$1:$D$4652,3,FALSE)</f>
        <v>140</v>
      </c>
      <c r="E19" s="77">
        <f>VLOOKUP(B19,バーコード貼付!$A$1:$D$4652,4,FALSE)</f>
        <v>10</v>
      </c>
      <c r="F19" s="130"/>
      <c r="G19" s="8">
        <f t="shared" si="0"/>
        <v>0</v>
      </c>
      <c r="H19" s="130"/>
      <c r="I19" s="8">
        <f t="shared" si="1"/>
        <v>0</v>
      </c>
      <c r="J19" s="100"/>
      <c r="K19" s="106"/>
      <c r="L19" s="106"/>
      <c r="M19"/>
      <c r="N19" s="106"/>
      <c r="O19" s="148">
        <f t="shared" si="2"/>
        <v>-130</v>
      </c>
      <c r="P19" s="106"/>
      <c r="Q19" s="108"/>
      <c r="R19" s="108"/>
      <c r="S19" s="108"/>
      <c r="T19" s="108"/>
      <c r="U19" s="108"/>
      <c r="V19" s="108"/>
      <c r="W19" s="108"/>
      <c r="X19" s="108"/>
      <c r="Y19" s="108"/>
      <c r="Z19" s="108"/>
      <c r="AA19" s="108"/>
      <c r="AB19" s="108"/>
      <c r="AC19" s="108"/>
      <c r="AD19" s="108"/>
      <c r="AE19" s="108"/>
      <c r="AF19" s="108"/>
      <c r="AG19" s="108"/>
      <c r="AH19" s="108"/>
      <c r="AI19" s="108"/>
      <c r="AJ19" s="108"/>
      <c r="AK19" s="108"/>
      <c r="AL19" s="108"/>
      <c r="AM19" s="108"/>
      <c r="AN19" s="108"/>
      <c r="AO19" s="108"/>
      <c r="AP19" s="108"/>
      <c r="AQ19" s="108"/>
      <c r="AR19" s="108"/>
      <c r="AS19" s="108"/>
      <c r="AT19" s="108"/>
    </row>
    <row r="20" spans="1:46" x14ac:dyDescent="0.2">
      <c r="A20" s="8">
        <v>18</v>
      </c>
      <c r="B20" s="8" t="s">
        <v>3395</v>
      </c>
      <c r="C20" s="80" t="str">
        <f>VLOOKUP(B20,バーコード貼付!$A$1:$D$4652,2,FALSE)</f>
        <v>真鍮42~45ﾕﾆﾊﾞｰｻﾙ用主軸ｶｼﾒﾋﾟﾝ</v>
      </c>
      <c r="D20" s="77">
        <f>VLOOKUP(B20,バーコード貼付!$A$1:$D$4652,3,FALSE)</f>
        <v>320</v>
      </c>
      <c r="E20" s="77">
        <f>VLOOKUP(B20,バーコード貼付!$A$1:$D$4652,4,FALSE)</f>
        <v>10</v>
      </c>
      <c r="F20" s="130"/>
      <c r="G20" s="8">
        <f t="shared" si="0"/>
        <v>0</v>
      </c>
      <c r="H20" s="130"/>
      <c r="I20" s="8">
        <f t="shared" si="1"/>
        <v>0</v>
      </c>
      <c r="J20" s="100"/>
      <c r="O20" s="148">
        <f t="shared" si="2"/>
        <v>-310</v>
      </c>
      <c r="Q20" s="108"/>
      <c r="R20" s="108"/>
      <c r="S20" s="108"/>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row>
    <row r="21" spans="1:46" x14ac:dyDescent="0.2">
      <c r="A21" s="8">
        <v>19</v>
      </c>
      <c r="B21" s="8" t="s">
        <v>3396</v>
      </c>
      <c r="C21" s="80" t="str">
        <f>VLOOKUP(B21,バーコード貼付!$A$1:$D$4652,2,FALSE)</f>
        <v>真鍮48~50ﾕﾆﾊﾞｰｻﾙ用主軸ｶｼﾒﾋﾟﾝ</v>
      </c>
      <c r="D21" s="77">
        <f>VLOOKUP(B21,バーコード貼付!$A$1:$D$4652,3,FALSE)</f>
        <v>224</v>
      </c>
      <c r="E21" s="77">
        <f>VLOOKUP(B21,バーコード貼付!$A$1:$D$4652,4,FALSE)</f>
        <v>10</v>
      </c>
      <c r="F21" s="130"/>
      <c r="G21" s="8">
        <f t="shared" si="0"/>
        <v>0</v>
      </c>
      <c r="H21" s="130"/>
      <c r="I21" s="8">
        <f t="shared" si="1"/>
        <v>0</v>
      </c>
      <c r="J21" s="100"/>
      <c r="O21" s="148">
        <f t="shared" si="2"/>
        <v>-214</v>
      </c>
    </row>
    <row r="22" spans="1:46" x14ac:dyDescent="0.2">
      <c r="A22" s="8">
        <v>20</v>
      </c>
      <c r="B22" s="8" t="s">
        <v>3397</v>
      </c>
      <c r="C22" s="80" t="str">
        <f>VLOOKUP(B22,バーコード貼付!$A$1:$D$4652,2,FALSE)</f>
        <v>真鍮55ﾕﾆﾊﾞｰｻﾙ用主軸ｶｼﾒﾋﾟﾝ</v>
      </c>
      <c r="D22" s="77">
        <f>VLOOKUP(B22,バーコード貼付!$A$1:$D$4652,3,FALSE)</f>
        <v>81</v>
      </c>
      <c r="E22" s="77">
        <v>81</v>
      </c>
      <c r="F22" s="130"/>
      <c r="G22" s="8">
        <f t="shared" si="0"/>
        <v>0</v>
      </c>
      <c r="H22" s="130"/>
      <c r="I22" s="8">
        <f t="shared" si="1"/>
        <v>0</v>
      </c>
      <c r="J22" s="100"/>
      <c r="O22" s="148">
        <f t="shared" si="2"/>
        <v>0</v>
      </c>
    </row>
    <row r="23" spans="1:46" x14ac:dyDescent="0.2">
      <c r="A23" s="8">
        <v>21</v>
      </c>
      <c r="B23" s="8" t="s">
        <v>3398</v>
      </c>
      <c r="C23" s="80" t="str">
        <f>VLOOKUP(B23,バーコード貼付!$A$1:$D$4652,2,FALSE)</f>
        <v>真鍮60ﾕﾆﾊﾞｰｻﾙ用主軸ｶｼﾒﾋﾟﾝ</v>
      </c>
      <c r="D23" s="77">
        <f>VLOOKUP(B23,バーコード貼付!$A$1:$D$4652,3,FALSE)</f>
        <v>191</v>
      </c>
      <c r="E23" s="77">
        <f>VLOOKUP(B23,バーコード貼付!$A$1:$D$4652,4,FALSE)</f>
        <v>5</v>
      </c>
      <c r="F23" s="130"/>
      <c r="G23" s="8">
        <f t="shared" si="0"/>
        <v>0</v>
      </c>
      <c r="H23" s="130"/>
      <c r="I23" s="8">
        <f t="shared" si="1"/>
        <v>0</v>
      </c>
      <c r="J23" s="100"/>
      <c r="O23" s="148">
        <f t="shared" si="2"/>
        <v>-186</v>
      </c>
    </row>
    <row r="24" spans="1:46" x14ac:dyDescent="0.2">
      <c r="A24" s="8">
        <v>22</v>
      </c>
      <c r="B24" s="8" t="s">
        <v>3399</v>
      </c>
      <c r="C24" s="80" t="str">
        <f>VLOOKUP(B24,バーコード貼付!$A$1:$D$4652,2,FALSE)</f>
        <v>真鍮22ﾕﾆﾊﾞｰｻﾙ用ﾉｯｸﾋﾟﾝ</v>
      </c>
      <c r="D24" s="77">
        <f>VLOOKUP(B24,バーコード貼付!$A$1:$D$4652,3,FALSE)</f>
        <v>384</v>
      </c>
      <c r="E24" s="77">
        <f>VLOOKUP(B24,バーコード貼付!$A$1:$D$4652,4,FALSE)</f>
        <v>30</v>
      </c>
      <c r="F24" s="130"/>
      <c r="G24" s="8">
        <f t="shared" si="0"/>
        <v>0</v>
      </c>
      <c r="H24" s="130"/>
      <c r="I24" s="8">
        <f t="shared" si="1"/>
        <v>0</v>
      </c>
      <c r="J24" s="100"/>
      <c r="O24" s="148">
        <f t="shared" si="2"/>
        <v>-354</v>
      </c>
    </row>
    <row r="25" spans="1:46" x14ac:dyDescent="0.2">
      <c r="A25" s="8">
        <v>23</v>
      </c>
      <c r="B25" s="8" t="s">
        <v>3400</v>
      </c>
      <c r="C25" s="80" t="str">
        <f>VLOOKUP(B25,バーコード貼付!$A$1:$D$4652,2,FALSE)</f>
        <v>真鍮25ﾕﾆﾊﾞｰｻﾙ用ﾉｯｸﾋﾟﾝ</v>
      </c>
      <c r="D25" s="77">
        <f>VLOOKUP(B25,バーコード貼付!$A$1:$D$4652,3,FALSE)</f>
        <v>151</v>
      </c>
      <c r="E25" s="77">
        <f>VLOOKUP(B25,バーコード貼付!$A$1:$D$4652,4,FALSE)</f>
        <v>30</v>
      </c>
      <c r="F25" s="130"/>
      <c r="G25" s="8">
        <f t="shared" si="0"/>
        <v>0</v>
      </c>
      <c r="H25" s="130"/>
      <c r="I25" s="8">
        <f t="shared" si="1"/>
        <v>0</v>
      </c>
      <c r="J25" s="100"/>
      <c r="O25" s="148">
        <f t="shared" si="2"/>
        <v>-121</v>
      </c>
    </row>
    <row r="26" spans="1:46" x14ac:dyDescent="0.2">
      <c r="A26" s="8">
        <v>24</v>
      </c>
      <c r="B26" s="8" t="s">
        <v>3401</v>
      </c>
      <c r="C26" s="80" t="str">
        <f>VLOOKUP(B26,バーコード貼付!$A$1:$D$4652,2,FALSE)</f>
        <v>真鍮28ﾕﾆﾊﾞｰｻﾙ用ﾉｯｸﾋﾟﾝ</v>
      </c>
      <c r="D26" s="77">
        <f>VLOOKUP(B26,バーコード貼付!$A$1:$D$4652,3,FALSE)</f>
        <v>81</v>
      </c>
      <c r="E26" s="77">
        <f>VLOOKUP(B26,バーコード貼付!$A$1:$D$4652,4,FALSE)</f>
        <v>30</v>
      </c>
      <c r="F26" s="130"/>
      <c r="G26" s="8">
        <f t="shared" si="0"/>
        <v>0</v>
      </c>
      <c r="H26" s="130"/>
      <c r="I26" s="8">
        <f t="shared" si="1"/>
        <v>0</v>
      </c>
      <c r="J26" s="100"/>
      <c r="O26" s="148">
        <f t="shared" si="2"/>
        <v>-51</v>
      </c>
    </row>
    <row r="27" spans="1:46" x14ac:dyDescent="0.2">
      <c r="A27" s="150">
        <v>25</v>
      </c>
      <c r="B27" s="8" t="s">
        <v>3402</v>
      </c>
      <c r="C27" s="80" t="str">
        <f>VLOOKUP(B27,バーコード貼付!$A$1:$D$4652,2,FALSE)</f>
        <v>真鍮30~32ﾕﾆﾊﾞｰｻﾙ用ﾉｯｸﾋﾟﾝ</v>
      </c>
      <c r="D27" s="77">
        <f>VLOOKUP(B27,バーコード貼付!$A$1:$D$4652,3,FALSE)</f>
        <v>79</v>
      </c>
      <c r="E27" s="77">
        <f>VLOOKUP(B27,バーコード貼付!$A$1:$D$4652,4,FALSE)</f>
        <v>30</v>
      </c>
      <c r="F27" s="130"/>
      <c r="G27" s="8">
        <f t="shared" si="0"/>
        <v>0</v>
      </c>
      <c r="H27" s="130"/>
      <c r="I27" s="8">
        <f t="shared" si="1"/>
        <v>0</v>
      </c>
      <c r="J27" s="100"/>
      <c r="O27" s="148">
        <f t="shared" si="2"/>
        <v>-49</v>
      </c>
    </row>
    <row r="28" spans="1:46" x14ac:dyDescent="0.2">
      <c r="A28" s="8">
        <v>26</v>
      </c>
      <c r="B28" s="8" t="s">
        <v>3403</v>
      </c>
      <c r="C28" s="80" t="str">
        <f>VLOOKUP(B28,バーコード貼付!$A$1:$D$4652,2,FALSE)</f>
        <v>真鍮34~36ﾕﾆﾊﾞｰｻﾙ用ﾉｯｸﾋﾟﾝ</v>
      </c>
      <c r="D28" s="77">
        <f>VLOOKUP(B28,バーコード貼付!$A$1:$D$4652,3,FALSE)</f>
        <v>27</v>
      </c>
      <c r="E28" s="77">
        <f>VLOOKUP(B28,バーコード貼付!$A$1:$D$4652,4,FALSE)</f>
        <v>15</v>
      </c>
      <c r="F28" s="130"/>
      <c r="G28" s="8">
        <f t="shared" si="0"/>
        <v>0</v>
      </c>
      <c r="H28" s="130"/>
      <c r="I28" s="8">
        <f t="shared" si="1"/>
        <v>0</v>
      </c>
      <c r="J28" s="100"/>
      <c r="O28" s="148">
        <f t="shared" si="2"/>
        <v>-12</v>
      </c>
    </row>
    <row r="29" spans="1:46" x14ac:dyDescent="0.2">
      <c r="A29" s="8">
        <v>27</v>
      </c>
      <c r="B29" s="8" t="s">
        <v>3405</v>
      </c>
      <c r="C29" s="80" t="str">
        <f>VLOOKUP(B29,バーコード貼付!$A$1:$D$4652,2,FALSE)</f>
        <v>真鍮42~45ﾕﾆﾊﾞｰｻﾙ用ﾉｯｸﾋﾟﾝ</v>
      </c>
      <c r="D29" s="77">
        <f>VLOOKUP(B29,バーコード貼付!$A$1:$D$4652,3,FALSE)</f>
        <v>64</v>
      </c>
      <c r="E29" s="77">
        <f>VLOOKUP(B29,バーコード貼付!$A$1:$D$4652,4,FALSE)</f>
        <v>10</v>
      </c>
      <c r="F29" s="130"/>
      <c r="G29" s="8">
        <f t="shared" si="0"/>
        <v>0</v>
      </c>
      <c r="H29" s="130"/>
      <c r="I29" s="8">
        <f t="shared" si="1"/>
        <v>0</v>
      </c>
      <c r="J29" s="100"/>
      <c r="O29" s="148">
        <f t="shared" si="2"/>
        <v>-54</v>
      </c>
    </row>
    <row r="30" spans="1:46" x14ac:dyDescent="0.2">
      <c r="A30" s="8">
        <v>28</v>
      </c>
      <c r="B30" s="8" t="s">
        <v>3406</v>
      </c>
      <c r="C30" s="80" t="str">
        <f>VLOOKUP(B30,バーコード貼付!$A$1:$D$4652,2,FALSE)</f>
        <v>真鍮48~50ﾕﾆﾊﾞｰｻﾙ用ﾉｯｸﾋﾟﾝ</v>
      </c>
      <c r="D30" s="77">
        <f>VLOOKUP(B30,バーコード貼付!$A$1:$D$4652,3,FALSE)</f>
        <v>71</v>
      </c>
      <c r="E30" s="77">
        <f>VLOOKUP(B30,バーコード貼付!$A$1:$D$4652,4,FALSE)</f>
        <v>30</v>
      </c>
      <c r="F30" s="130"/>
      <c r="G30" s="8">
        <f t="shared" si="0"/>
        <v>0</v>
      </c>
      <c r="H30" s="130"/>
      <c r="I30" s="8">
        <f t="shared" si="1"/>
        <v>0</v>
      </c>
      <c r="J30" s="100"/>
      <c r="O30" s="148">
        <f t="shared" si="2"/>
        <v>-41</v>
      </c>
    </row>
    <row r="31" spans="1:46" x14ac:dyDescent="0.2">
      <c r="A31" s="8">
        <v>29</v>
      </c>
      <c r="B31" s="8" t="s">
        <v>3407</v>
      </c>
      <c r="C31" s="80" t="str">
        <f>VLOOKUP(B31,バーコード貼付!$A$1:$D$4652,2,FALSE)</f>
        <v>真鍮55ﾕﾆﾊﾞｰｻﾙ用ﾉｯｸﾋﾟﾝ</v>
      </c>
      <c r="D31" s="77">
        <f>VLOOKUP(B31,バーコード貼付!$A$1:$D$4652,3,FALSE)</f>
        <v>203</v>
      </c>
      <c r="E31" s="77">
        <f>VLOOKUP(B31,バーコード貼付!$A$1:$D$4652,4,FALSE)</f>
        <v>20</v>
      </c>
      <c r="F31" s="130"/>
      <c r="G31" s="8">
        <f t="shared" si="0"/>
        <v>0</v>
      </c>
      <c r="H31" s="130"/>
      <c r="I31" s="8">
        <f t="shared" si="1"/>
        <v>0</v>
      </c>
      <c r="J31" s="100"/>
      <c r="O31" s="148">
        <f t="shared" si="2"/>
        <v>-183</v>
      </c>
    </row>
    <row r="32" spans="1:46" x14ac:dyDescent="0.2">
      <c r="A32" s="8">
        <v>30</v>
      </c>
      <c r="B32" s="8" t="s">
        <v>3408</v>
      </c>
      <c r="C32" s="80" t="str">
        <f>VLOOKUP(B32,バーコード貼付!$A$1:$D$4652,2,FALSE)</f>
        <v>真鍮60ﾕﾆﾊﾞｰｻﾙ用ﾉｯｸﾋﾟﾝ</v>
      </c>
      <c r="D32" s="77">
        <f>VLOOKUP(B32,バーコード貼付!$A$1:$D$4652,3,FALSE)</f>
        <v>35</v>
      </c>
      <c r="E32" s="77">
        <f>VLOOKUP(B32,バーコード貼付!$A$1:$D$4652,4,FALSE)</f>
        <v>20</v>
      </c>
      <c r="F32" s="130"/>
      <c r="G32" s="8">
        <f t="shared" si="0"/>
        <v>0</v>
      </c>
      <c r="H32" s="130"/>
      <c r="I32" s="8">
        <f t="shared" si="1"/>
        <v>0</v>
      </c>
      <c r="J32" s="100"/>
      <c r="O32" s="148">
        <f t="shared" si="2"/>
        <v>-15</v>
      </c>
    </row>
    <row r="33" spans="1:15" x14ac:dyDescent="0.2">
      <c r="A33" s="8">
        <v>31</v>
      </c>
      <c r="B33" s="8" t="s">
        <v>3409</v>
      </c>
      <c r="C33" s="80" t="str">
        <f>VLOOKUP(B33,バーコード貼付!$A$1:$D$4652,2,FALSE)</f>
        <v>真鍮65ﾕﾆﾊﾞｰｻﾙ用ﾉｯｸﾋﾟﾝ</v>
      </c>
      <c r="D33" s="77">
        <f>VLOOKUP(B33,バーコード貼付!$A$1:$D$4652,3,FALSE)</f>
        <v>290</v>
      </c>
      <c r="E33" s="77">
        <f>VLOOKUP(B33,バーコード貼付!$A$1:$D$4652,4,FALSE)</f>
        <v>10</v>
      </c>
      <c r="F33" s="130"/>
      <c r="G33" s="8">
        <f t="shared" si="0"/>
        <v>0</v>
      </c>
      <c r="H33" s="130"/>
      <c r="I33" s="8">
        <f t="shared" si="1"/>
        <v>0</v>
      </c>
      <c r="J33" s="100"/>
      <c r="O33" s="148">
        <f t="shared" si="2"/>
        <v>-280</v>
      </c>
    </row>
    <row r="34" spans="1:15" x14ac:dyDescent="0.2">
      <c r="A34" s="8">
        <v>32</v>
      </c>
      <c r="B34" s="8" t="s">
        <v>3410</v>
      </c>
      <c r="C34" s="80" t="str">
        <f>VLOOKUP(B34,バーコード貼付!$A$1:$D$4652,2,FALSE)</f>
        <v>真鍮70ﾕﾆﾊﾞｰｻﾙ用ﾉｯｸﾋﾟﾝ</v>
      </c>
      <c r="D34" s="77">
        <f>VLOOKUP(B34,バーコード貼付!$A$1:$D$4652,3,FALSE)</f>
        <v>31</v>
      </c>
      <c r="E34" s="77">
        <f>VLOOKUP(B34,バーコード貼付!$A$1:$D$4652,4,FALSE)</f>
        <v>10</v>
      </c>
      <c r="F34" s="130"/>
      <c r="G34" s="8">
        <f t="shared" si="0"/>
        <v>0</v>
      </c>
      <c r="H34" s="130"/>
      <c r="I34" s="8">
        <f t="shared" si="1"/>
        <v>0</v>
      </c>
      <c r="J34" s="100"/>
      <c r="O34" s="148">
        <f t="shared" si="2"/>
        <v>-21</v>
      </c>
    </row>
    <row r="35" spans="1:15" x14ac:dyDescent="0.2">
      <c r="A35" s="8">
        <v>33</v>
      </c>
      <c r="B35" s="8" t="s">
        <v>3411</v>
      </c>
      <c r="C35" s="80" t="str">
        <f>VLOOKUP(B35,バーコード貼付!$A$1:$D$4652,2,FALSE)</f>
        <v>真鍮75ﾕﾆﾊﾞｰｻﾙ用ﾉｯｸﾋﾟﾝ</v>
      </c>
      <c r="D35" s="77">
        <f>VLOOKUP(B35,バーコード貼付!$A$1:$D$4652,3,FALSE)</f>
        <v>151</v>
      </c>
      <c r="E35" s="77">
        <f>VLOOKUP(B35,バーコード貼付!$A$1:$D$4652,4,FALSE)</f>
        <v>10</v>
      </c>
      <c r="F35" s="130"/>
      <c r="G35" s="8">
        <f t="shared" ref="G35:G66" si="3">IF(D35-E35&gt;=0,0,1)</f>
        <v>0</v>
      </c>
      <c r="H35" s="130"/>
      <c r="I35" s="8">
        <f t="shared" ref="I35:I66" si="4">IF(AND(D35&lt;=0,D35-E35&lt;0),1,0)</f>
        <v>0</v>
      </c>
      <c r="J35" s="100"/>
      <c r="O35" s="148">
        <f t="shared" ref="O35:O66" si="5">E35-D35</f>
        <v>-141</v>
      </c>
    </row>
    <row r="36" spans="1:15" x14ac:dyDescent="0.2">
      <c r="A36" s="8">
        <v>34</v>
      </c>
      <c r="B36" s="8" t="s">
        <v>3412</v>
      </c>
      <c r="C36" s="80" t="str">
        <f>VLOOKUP(B36,バーコード貼付!$A$1:$D$4652,2,FALSE)</f>
        <v>真鍮80ﾕﾆﾊﾞｰｻﾙ用ﾉｯｸﾋﾟﾝ</v>
      </c>
      <c r="D36" s="77">
        <f>VLOOKUP(B36,バーコード貼付!$A$1:$D$4652,3,FALSE)</f>
        <v>264</v>
      </c>
      <c r="E36" s="77">
        <f>VLOOKUP(B36,バーコード貼付!$A$1:$D$4652,4,FALSE)</f>
        <v>10</v>
      </c>
      <c r="F36" s="130"/>
      <c r="G36" s="8">
        <f t="shared" si="3"/>
        <v>0</v>
      </c>
      <c r="H36" s="130"/>
      <c r="I36" s="8">
        <f t="shared" si="4"/>
        <v>0</v>
      </c>
      <c r="J36" s="100"/>
      <c r="O36" s="148">
        <f t="shared" si="5"/>
        <v>-254</v>
      </c>
    </row>
    <row r="37" spans="1:15" x14ac:dyDescent="0.2">
      <c r="A37" s="8">
        <v>35</v>
      </c>
      <c r="B37" s="8" t="s">
        <v>3413</v>
      </c>
      <c r="C37" s="80" t="str">
        <f>VLOOKUP(B37,バーコード貼付!$A$1:$D$4652,2,FALSE)</f>
        <v>真鍮85~90ﾕﾆﾊﾞｰｻﾙ用ﾉｯｸﾋﾟﾝ</v>
      </c>
      <c r="D37" s="77">
        <f>VLOOKUP(B37,バーコード貼付!$A$1:$D$4652,3,FALSE)</f>
        <v>227</v>
      </c>
      <c r="E37" s="77">
        <f>VLOOKUP(B37,バーコード貼付!$A$1:$D$4652,4,FALSE)</f>
        <v>10</v>
      </c>
      <c r="F37" s="130"/>
      <c r="G37" s="8">
        <f t="shared" si="3"/>
        <v>0</v>
      </c>
      <c r="H37" s="130"/>
      <c r="I37" s="8">
        <f t="shared" si="4"/>
        <v>0</v>
      </c>
      <c r="J37" s="100"/>
      <c r="O37" s="148">
        <f t="shared" si="5"/>
        <v>-217</v>
      </c>
    </row>
    <row r="38" spans="1:15" x14ac:dyDescent="0.2">
      <c r="A38" s="8">
        <v>36</v>
      </c>
      <c r="B38" s="8" t="s">
        <v>3414</v>
      </c>
      <c r="C38" s="80" t="str">
        <f>VLOOKUP(B38,バーコード貼付!$A$1:$D$4652,2,FALSE)</f>
        <v>真鍮90ﾕﾆﾊﾞｰｻﾙ用ﾉｯｸﾋﾟﾝ</v>
      </c>
      <c r="D38" s="77">
        <f>VLOOKUP(B38,バーコード貼付!$A$1:$D$4652,3,FALSE)</f>
        <v>113</v>
      </c>
      <c r="E38" s="77">
        <v>113</v>
      </c>
      <c r="F38" s="130"/>
      <c r="G38" s="8">
        <f t="shared" si="3"/>
        <v>0</v>
      </c>
      <c r="H38" s="130"/>
      <c r="I38" s="8">
        <f t="shared" si="4"/>
        <v>0</v>
      </c>
      <c r="J38" s="100"/>
      <c r="O38" s="148">
        <f t="shared" si="5"/>
        <v>0</v>
      </c>
    </row>
    <row r="39" spans="1:15" x14ac:dyDescent="0.2">
      <c r="A39" s="8">
        <v>37</v>
      </c>
      <c r="B39" s="8" t="s">
        <v>3415</v>
      </c>
      <c r="C39" s="80" t="str">
        <f>VLOOKUP(B39,バーコード貼付!$A$1:$D$4652,2,FALSE)</f>
        <v>真鍮105ﾕﾆﾊﾞｰｻﾙ用ﾉｯｸﾋﾟﾝ</v>
      </c>
      <c r="D39" s="77">
        <f>VLOOKUP(B39,バーコード貼付!$A$1:$D$4652,3,FALSE)</f>
        <v>70</v>
      </c>
      <c r="E39" s="77">
        <f>VLOOKUP(B39,バーコード貼付!$A$1:$D$4652,4,FALSE)</f>
        <v>5</v>
      </c>
      <c r="F39" s="130"/>
      <c r="G39" s="8">
        <f t="shared" si="3"/>
        <v>0</v>
      </c>
      <c r="H39" s="130"/>
      <c r="I39" s="8">
        <f t="shared" si="4"/>
        <v>0</v>
      </c>
      <c r="J39" s="100"/>
      <c r="O39" s="148">
        <f t="shared" si="5"/>
        <v>-65</v>
      </c>
    </row>
    <row r="40" spans="1:15" x14ac:dyDescent="0.2">
      <c r="A40" s="8">
        <v>38</v>
      </c>
      <c r="B40" s="8" t="s">
        <v>3416</v>
      </c>
      <c r="C40" s="80" t="str">
        <f>VLOOKUP(B40,バーコード貼付!$A$1:$D$4652,2,FALSE)</f>
        <v>真鍮22ﾕﾆﾊﾞｰｻﾙ用主軸ﾋﾟﾝN付銅線付</v>
      </c>
      <c r="D40" s="77">
        <f>VLOOKUP(B40,バーコード貼付!$A$1:$D$4652,3,FALSE)</f>
        <v>707</v>
      </c>
      <c r="E40" s="77">
        <f>VLOOKUP(B40,バーコード貼付!$A$1:$D$4652,4,FALSE)</f>
        <v>10</v>
      </c>
      <c r="F40" s="130"/>
      <c r="G40" s="8">
        <f t="shared" si="3"/>
        <v>0</v>
      </c>
      <c r="H40" s="130"/>
      <c r="I40" s="8">
        <f t="shared" si="4"/>
        <v>0</v>
      </c>
      <c r="J40" s="100"/>
      <c r="O40" s="148">
        <f t="shared" si="5"/>
        <v>-697</v>
      </c>
    </row>
    <row r="41" spans="1:15" x14ac:dyDescent="0.2">
      <c r="A41" s="8">
        <v>39</v>
      </c>
      <c r="B41" s="8" t="s">
        <v>3417</v>
      </c>
      <c r="C41" s="80" t="str">
        <f>VLOOKUP(B41,バーコード貼付!$A$1:$D$4652,2,FALSE)</f>
        <v>真鍮25ﾕﾆﾊﾞｰｻﾙ用主軸ﾋﾟﾝN付銅線付</v>
      </c>
      <c r="D41" s="77">
        <f>VLOOKUP(B41,バーコード貼付!$A$1:$D$4652,3,FALSE)</f>
        <v>320</v>
      </c>
      <c r="E41" s="77">
        <f>VLOOKUP(B41,バーコード貼付!$A$1:$D$4652,4,FALSE)</f>
        <v>50</v>
      </c>
      <c r="F41" s="130"/>
      <c r="G41" s="8">
        <f t="shared" si="3"/>
        <v>0</v>
      </c>
      <c r="H41" s="130"/>
      <c r="I41" s="8">
        <f t="shared" si="4"/>
        <v>0</v>
      </c>
      <c r="J41" s="100"/>
      <c r="O41" s="148">
        <f t="shared" si="5"/>
        <v>-270</v>
      </c>
    </row>
    <row r="42" spans="1:15" x14ac:dyDescent="0.2">
      <c r="A42" s="8">
        <v>40</v>
      </c>
      <c r="B42" s="8" t="s">
        <v>3418</v>
      </c>
      <c r="C42" s="80" t="str">
        <f>VLOOKUP(B42,バーコード貼付!$A$1:$D$4652,2,FALSE)</f>
        <v>真鍮28ﾕﾆﾊﾞｰｻﾙ用主軸ﾋﾟﾝN付銅線付</v>
      </c>
      <c r="D42" s="77">
        <f>VLOOKUP(B42,バーコード貼付!$A$1:$D$4652,3,FALSE)</f>
        <v>438</v>
      </c>
      <c r="E42" s="77">
        <f>VLOOKUP(B42,バーコード貼付!$A$1:$D$4652,4,FALSE)</f>
        <v>20</v>
      </c>
      <c r="F42" s="130"/>
      <c r="G42" s="8">
        <f t="shared" si="3"/>
        <v>0</v>
      </c>
      <c r="H42" s="130"/>
      <c r="I42" s="8">
        <f t="shared" si="4"/>
        <v>0</v>
      </c>
      <c r="J42" s="100"/>
      <c r="O42" s="148">
        <f t="shared" si="5"/>
        <v>-418</v>
      </c>
    </row>
    <row r="43" spans="1:15" x14ac:dyDescent="0.2">
      <c r="A43" s="8">
        <v>41</v>
      </c>
      <c r="B43" s="8" t="s">
        <v>3419</v>
      </c>
      <c r="C43" s="80" t="str">
        <f>VLOOKUP(B43,バーコード貼付!$A$1:$D$4652,2,FALSE)</f>
        <v>真鍮30~32ﾕﾆﾊﾞｰｻﾙ用主軸ﾋﾟﾝN付銅線付</v>
      </c>
      <c r="D43" s="77">
        <f>VLOOKUP(B43,バーコード貼付!$A$1:$D$4652,3,FALSE)</f>
        <v>135</v>
      </c>
      <c r="E43" s="77">
        <f>VLOOKUP(B43,バーコード貼付!$A$1:$D$4652,4,FALSE)</f>
        <v>70</v>
      </c>
      <c r="F43" s="130"/>
      <c r="G43" s="8">
        <f t="shared" si="3"/>
        <v>0</v>
      </c>
      <c r="H43" s="130"/>
      <c r="I43" s="8">
        <f t="shared" si="4"/>
        <v>0</v>
      </c>
      <c r="J43" s="100"/>
      <c r="O43" s="148">
        <f t="shared" si="5"/>
        <v>-65</v>
      </c>
    </row>
    <row r="44" spans="1:15" x14ac:dyDescent="0.2">
      <c r="A44" s="150">
        <v>42</v>
      </c>
      <c r="B44" s="8" t="s">
        <v>3423</v>
      </c>
      <c r="C44" s="80" t="str">
        <f>VLOOKUP(B44,バーコード貼付!$A$1:$D$4652,2,FALSE)</f>
        <v>真鍮48~50ﾕﾆﾊﾞｰｻﾙ用主軸ﾋﾟﾝN付銅線付</v>
      </c>
      <c r="D44" s="77">
        <f>VLOOKUP(B44,バーコード貼付!$A$1:$D$4652,3,FALSE)</f>
        <v>155</v>
      </c>
      <c r="E44" s="77">
        <f>VLOOKUP(B44,バーコード貼付!$A$1:$D$4652,4,FALSE)</f>
        <v>30</v>
      </c>
      <c r="F44" s="130"/>
      <c r="G44" s="8">
        <f t="shared" si="3"/>
        <v>0</v>
      </c>
      <c r="H44" s="130"/>
      <c r="I44" s="8">
        <f t="shared" si="4"/>
        <v>0</v>
      </c>
      <c r="J44" s="100"/>
      <c r="O44" s="148">
        <f t="shared" si="5"/>
        <v>-125</v>
      </c>
    </row>
    <row r="45" spans="1:15" x14ac:dyDescent="0.2">
      <c r="A45" s="8">
        <v>43</v>
      </c>
      <c r="B45" s="8" t="s">
        <v>3424</v>
      </c>
      <c r="C45" s="80" t="str">
        <f>VLOOKUP(B45,バーコード貼付!$A$1:$D$4652,2,FALSE)</f>
        <v>真鍮55ﾕﾆﾊﾞｰｻﾙ用主軸ﾋﾟﾝN付銅線付</v>
      </c>
      <c r="D45" s="77">
        <f>VLOOKUP(B45,バーコード貼付!$A$1:$D$4652,3,FALSE)</f>
        <v>330</v>
      </c>
      <c r="E45" s="77">
        <f>VLOOKUP(B45,バーコード貼付!$A$1:$D$4652,4,FALSE)</f>
        <v>30</v>
      </c>
      <c r="F45" s="130"/>
      <c r="G45" s="8">
        <f t="shared" si="3"/>
        <v>0</v>
      </c>
      <c r="H45" s="130"/>
      <c r="I45" s="8">
        <f t="shared" si="4"/>
        <v>0</v>
      </c>
      <c r="J45" s="100"/>
      <c r="O45" s="148">
        <f t="shared" si="5"/>
        <v>-300</v>
      </c>
    </row>
    <row r="46" spans="1:15" x14ac:dyDescent="0.2">
      <c r="A46" s="8">
        <v>44</v>
      </c>
      <c r="B46" s="8" t="s">
        <v>3426</v>
      </c>
      <c r="C46" s="80" t="str">
        <f>VLOOKUP(B46,バーコード貼付!$A$1:$D$4652,2,FALSE)</f>
        <v>真鍮65ﾕﾆﾊﾞｰｻﾙ用主軸ﾋﾟﾝN付銅線付</v>
      </c>
      <c r="D46" s="77">
        <f>VLOOKUP(B46,バーコード貼付!$A$1:$D$4652,3,FALSE)</f>
        <v>325</v>
      </c>
      <c r="E46" s="77">
        <f>VLOOKUP(B46,バーコード貼付!$A$1:$D$4652,4,FALSE)</f>
        <v>10</v>
      </c>
      <c r="F46" s="130"/>
      <c r="G46" s="8">
        <f t="shared" si="3"/>
        <v>0</v>
      </c>
      <c r="H46" s="130"/>
      <c r="I46" s="8">
        <f t="shared" si="4"/>
        <v>0</v>
      </c>
      <c r="J46" s="100"/>
      <c r="O46" s="148">
        <f t="shared" si="5"/>
        <v>-315</v>
      </c>
    </row>
    <row r="47" spans="1:15" x14ac:dyDescent="0.2">
      <c r="A47" s="8">
        <v>45</v>
      </c>
      <c r="B47" s="8" t="s">
        <v>3427</v>
      </c>
      <c r="C47" s="80" t="str">
        <f>VLOOKUP(B47,バーコード貼付!$A$1:$D$4652,2,FALSE)</f>
        <v>真鍮70ﾕﾆﾊﾞｰｻﾙ用主軸ﾋﾟﾝN付銅線付</v>
      </c>
      <c r="D47" s="77">
        <f>VLOOKUP(B47,バーコード貼付!$A$1:$D$4652,3,FALSE)</f>
        <v>103</v>
      </c>
      <c r="E47" s="77">
        <f>VLOOKUP(B47,バーコード貼付!$A$1:$D$4652,4,FALSE)</f>
        <v>10</v>
      </c>
      <c r="F47" s="130"/>
      <c r="G47" s="8">
        <f t="shared" si="3"/>
        <v>0</v>
      </c>
      <c r="H47" s="130"/>
      <c r="I47" s="8">
        <f t="shared" si="4"/>
        <v>0</v>
      </c>
      <c r="J47" s="100"/>
      <c r="O47" s="148">
        <f t="shared" si="5"/>
        <v>-93</v>
      </c>
    </row>
    <row r="48" spans="1:15" x14ac:dyDescent="0.2">
      <c r="A48" s="8">
        <v>46</v>
      </c>
      <c r="B48" s="8" t="s">
        <v>3428</v>
      </c>
      <c r="C48" s="80" t="str">
        <f>VLOOKUP(B48,バーコード貼付!$A$1:$D$4652,2,FALSE)</f>
        <v>真鍮75ﾕﾆﾊﾞｰｻﾙ用主軸ﾋﾟﾝN付銅線付</v>
      </c>
      <c r="D48" s="77">
        <f>VLOOKUP(B48,バーコード貼付!$A$1:$D$4652,3,FALSE)</f>
        <v>92</v>
      </c>
      <c r="E48" s="77">
        <f>VLOOKUP(B48,バーコード貼付!$A$1:$D$4652,4,FALSE)</f>
        <v>10</v>
      </c>
      <c r="F48" s="130"/>
      <c r="G48" s="8">
        <f t="shared" si="3"/>
        <v>0</v>
      </c>
      <c r="H48" s="130"/>
      <c r="I48" s="8">
        <f t="shared" si="4"/>
        <v>0</v>
      </c>
      <c r="J48" s="100"/>
      <c r="O48" s="148">
        <f t="shared" si="5"/>
        <v>-82</v>
      </c>
    </row>
    <row r="49" spans="1:15" x14ac:dyDescent="0.2">
      <c r="A49" s="8">
        <v>47</v>
      </c>
      <c r="B49" s="8" t="s">
        <v>3429</v>
      </c>
      <c r="C49" s="80" t="str">
        <f>VLOOKUP(B49,バーコード貼付!$A$1:$D$4652,2,FALSE)</f>
        <v>真鍮80ﾕﾆﾊﾞｰｻﾙ用主軸ﾋﾟﾝN付銅線付</v>
      </c>
      <c r="D49" s="77">
        <f>VLOOKUP(B49,バーコード貼付!$A$1:$D$4652,3,FALSE)</f>
        <v>19</v>
      </c>
      <c r="E49" s="77">
        <f>VLOOKUP(B49,バーコード貼付!$A$1:$D$4652,4,FALSE)</f>
        <v>10</v>
      </c>
      <c r="F49" s="130"/>
      <c r="G49" s="8">
        <f t="shared" si="3"/>
        <v>0</v>
      </c>
      <c r="H49" s="130"/>
      <c r="I49" s="8">
        <f t="shared" si="4"/>
        <v>0</v>
      </c>
      <c r="J49" s="100"/>
      <c r="O49" s="148">
        <f t="shared" si="5"/>
        <v>-9</v>
      </c>
    </row>
    <row r="50" spans="1:15" x14ac:dyDescent="0.2">
      <c r="A50" s="8">
        <v>48</v>
      </c>
      <c r="B50" s="8" t="s">
        <v>3430</v>
      </c>
      <c r="C50" s="80" t="str">
        <f>VLOOKUP(B50,バーコード貼付!$A$1:$D$4652,2,FALSE)</f>
        <v>真鍮85~90ﾕﾆﾊﾞｰｻﾙ用主軸ﾋﾟﾝN付銅線付</v>
      </c>
      <c r="D50" s="77">
        <f>VLOOKUP(B50,バーコード貼付!$A$1:$D$4652,3,FALSE)</f>
        <v>30</v>
      </c>
      <c r="E50" s="77">
        <f>VLOOKUP(B50,バーコード貼付!$A$1:$D$4652,4,FALSE)</f>
        <v>3</v>
      </c>
      <c r="F50" s="130"/>
      <c r="G50" s="8">
        <f t="shared" si="3"/>
        <v>0</v>
      </c>
      <c r="H50" s="130"/>
      <c r="I50" s="8">
        <f t="shared" si="4"/>
        <v>0</v>
      </c>
      <c r="J50" s="100"/>
      <c r="O50" s="148">
        <f t="shared" si="5"/>
        <v>-27</v>
      </c>
    </row>
    <row r="51" spans="1:15" x14ac:dyDescent="0.2">
      <c r="A51" s="8">
        <v>49</v>
      </c>
      <c r="B51" s="8" t="s">
        <v>3431</v>
      </c>
      <c r="C51" s="80" t="str">
        <f>VLOOKUP(B51,バーコード貼付!$A$1:$D$4652,2,FALSE)</f>
        <v>BC22ﾕﾆﾊﾞｰｻﾙ用ｺﾏ巾32</v>
      </c>
      <c r="D51" s="77">
        <f>VLOOKUP(B51,バーコード貼付!$A$1:$D$4652,3,FALSE)</f>
        <v>14</v>
      </c>
      <c r="E51" s="77">
        <f>VLOOKUP(B51,バーコード貼付!$A$1:$D$4652,4,FALSE)</f>
        <v>10</v>
      </c>
      <c r="F51" s="130"/>
      <c r="G51" s="8">
        <f t="shared" si="3"/>
        <v>0</v>
      </c>
      <c r="H51" s="130"/>
      <c r="I51" s="8">
        <f t="shared" si="4"/>
        <v>0</v>
      </c>
      <c r="J51" s="100"/>
      <c r="O51" s="148">
        <f t="shared" si="5"/>
        <v>-4</v>
      </c>
    </row>
    <row r="52" spans="1:15" x14ac:dyDescent="0.2">
      <c r="A52" s="8">
        <v>50</v>
      </c>
      <c r="B52" s="8" t="s">
        <v>3432</v>
      </c>
      <c r="C52" s="80" t="str">
        <f>VLOOKUP(B52,バーコード貼付!$A$1:$D$4652,2,FALSE)</f>
        <v>BC25ﾕﾆﾊﾞｰｻﾙ用ｺﾏ巾38</v>
      </c>
      <c r="D52" s="77">
        <f>VLOOKUP(B52,バーコード貼付!$A$1:$D$4652,3,FALSE)</f>
        <v>161</v>
      </c>
      <c r="E52" s="77">
        <f>VLOOKUP(B52,バーコード貼付!$A$1:$D$4652,4,FALSE)</f>
        <v>10</v>
      </c>
      <c r="F52" s="130"/>
      <c r="G52" s="8">
        <f t="shared" si="3"/>
        <v>0</v>
      </c>
      <c r="H52" s="130"/>
      <c r="I52" s="8">
        <f t="shared" si="4"/>
        <v>0</v>
      </c>
      <c r="J52" s="100"/>
      <c r="O52" s="148">
        <f t="shared" si="5"/>
        <v>-151</v>
      </c>
    </row>
    <row r="53" spans="1:15" x14ac:dyDescent="0.2">
      <c r="A53" s="8">
        <v>51</v>
      </c>
      <c r="B53" s="8" t="s">
        <v>3433</v>
      </c>
      <c r="C53" s="80" t="str">
        <f>VLOOKUP(B53,バーコード貼付!$A$1:$D$4652,2,FALSE)</f>
        <v>BC28ﾕﾆﾊﾞｰｻﾙ用ｺﾏ巾41</v>
      </c>
      <c r="D53" s="77">
        <f>VLOOKUP(B53,バーコード貼付!$A$1:$D$4652,3,FALSE)</f>
        <v>32</v>
      </c>
      <c r="E53" s="77">
        <f>VLOOKUP(B53,バーコード貼付!$A$1:$D$4652,4,FALSE)</f>
        <v>15</v>
      </c>
      <c r="F53" s="130"/>
      <c r="G53" s="8">
        <f t="shared" si="3"/>
        <v>0</v>
      </c>
      <c r="H53" s="130"/>
      <c r="I53" s="8">
        <f t="shared" si="4"/>
        <v>0</v>
      </c>
      <c r="J53" s="100"/>
      <c r="O53" s="148">
        <f t="shared" si="5"/>
        <v>-17</v>
      </c>
    </row>
    <row r="54" spans="1:15" x14ac:dyDescent="0.2">
      <c r="A54" s="8">
        <v>52</v>
      </c>
      <c r="B54" s="8" t="s">
        <v>3435</v>
      </c>
      <c r="C54" s="80" t="str">
        <f>VLOOKUP(B54,バーコード貼付!$A$1:$D$4652,2,FALSE)</f>
        <v>BC34~36ﾕﾆﾊﾞｰｻﾙ用ｺﾏ巾48</v>
      </c>
      <c r="D54" s="77">
        <f>VLOOKUP(B54,バーコード貼付!$A$1:$D$4652,3,FALSE)</f>
        <v>96</v>
      </c>
      <c r="E54" s="77">
        <f>VLOOKUP(B54,バーコード貼付!$A$1:$D$4652,4,FALSE)</f>
        <v>10</v>
      </c>
      <c r="F54" s="130"/>
      <c r="G54" s="8">
        <f t="shared" si="3"/>
        <v>0</v>
      </c>
      <c r="H54" s="130"/>
      <c r="I54" s="8">
        <f t="shared" si="4"/>
        <v>0</v>
      </c>
      <c r="J54" s="100"/>
      <c r="O54" s="148">
        <f t="shared" si="5"/>
        <v>-86</v>
      </c>
    </row>
    <row r="55" spans="1:15" x14ac:dyDescent="0.2">
      <c r="A55" s="8">
        <v>53</v>
      </c>
      <c r="B55" s="8" t="s">
        <v>3436</v>
      </c>
      <c r="C55" s="80" t="str">
        <f>VLOOKUP(B55,バーコード貼付!$A$1:$D$4652,2,FALSE)</f>
        <v>BC38~40ﾕﾆﾊﾞｰｻﾙ用ｺﾏ巾57</v>
      </c>
      <c r="D55" s="77">
        <f>VLOOKUP(B55,バーコード貼付!$A$1:$D$4652,3,FALSE)</f>
        <v>32</v>
      </c>
      <c r="E55" s="77">
        <f>VLOOKUP(B55,バーコード貼付!$A$1:$D$4652,4,FALSE)</f>
        <v>10</v>
      </c>
      <c r="F55" s="130"/>
      <c r="G55" s="8">
        <f t="shared" si="3"/>
        <v>0</v>
      </c>
      <c r="H55" s="130"/>
      <c r="I55" s="8">
        <f t="shared" si="4"/>
        <v>0</v>
      </c>
      <c r="J55" s="100"/>
      <c r="O55" s="148">
        <f t="shared" si="5"/>
        <v>-22</v>
      </c>
    </row>
    <row r="56" spans="1:15" x14ac:dyDescent="0.2">
      <c r="A56" s="8">
        <v>54</v>
      </c>
      <c r="B56" s="8" t="s">
        <v>3437</v>
      </c>
      <c r="C56" s="80" t="str">
        <f>VLOOKUP(B56,バーコード貼付!$A$1:$D$4652,2,FALSE)</f>
        <v>BC42~45ﾕﾆﾊﾞｰｻﾙ用ｺﾏ巾65</v>
      </c>
      <c r="D56" s="77">
        <f>VLOOKUP(B56,バーコード貼付!$A$1:$D$4652,3,FALSE)</f>
        <v>83</v>
      </c>
      <c r="E56" s="77">
        <f>VLOOKUP(B56,バーコード貼付!$A$1:$D$4652,4,FALSE)</f>
        <v>15</v>
      </c>
      <c r="F56" s="130"/>
      <c r="G56" s="8">
        <f t="shared" si="3"/>
        <v>0</v>
      </c>
      <c r="H56" s="130"/>
      <c r="I56" s="8">
        <f t="shared" si="4"/>
        <v>0</v>
      </c>
      <c r="J56" s="100"/>
      <c r="O56" s="148">
        <f t="shared" si="5"/>
        <v>-68</v>
      </c>
    </row>
    <row r="57" spans="1:15" x14ac:dyDescent="0.2">
      <c r="A57" s="8">
        <v>55</v>
      </c>
      <c r="B57" s="8" t="s">
        <v>3439</v>
      </c>
      <c r="C57" s="80" t="str">
        <f>VLOOKUP(B57,バーコード貼付!$A$1:$D$4652,2,FALSE)</f>
        <v>BC55ﾕﾆﾊﾞｰｻﾙ用ｺﾏ巾78</v>
      </c>
      <c r="D57" s="77">
        <f>VLOOKUP(B57,バーコード貼付!$A$1:$D$4652,3,FALSE)</f>
        <v>12</v>
      </c>
      <c r="E57" s="77">
        <f>VLOOKUP(B57,バーコード貼付!$A$1:$D$4652,4,FALSE)</f>
        <v>3</v>
      </c>
      <c r="F57" s="130"/>
      <c r="G57" s="8">
        <f t="shared" si="3"/>
        <v>0</v>
      </c>
      <c r="H57" s="130"/>
      <c r="I57" s="8">
        <f t="shared" si="4"/>
        <v>0</v>
      </c>
      <c r="J57" s="100"/>
      <c r="O57" s="148">
        <f t="shared" si="5"/>
        <v>-9</v>
      </c>
    </row>
    <row r="58" spans="1:15" x14ac:dyDescent="0.2">
      <c r="A58" s="8">
        <v>56</v>
      </c>
      <c r="B58" s="8" t="s">
        <v>3440</v>
      </c>
      <c r="C58" s="80" t="str">
        <f>VLOOKUP(B58,バーコード貼付!$A$1:$D$4652,2,FALSE)</f>
        <v>BC60ﾕﾆﾊﾞｰｻﾙ用ｺﾏ巾80</v>
      </c>
      <c r="D58" s="77">
        <f>VLOOKUP(B58,バーコード貼付!$A$1:$D$4652,3,FALSE)</f>
        <v>167</v>
      </c>
      <c r="E58" s="77">
        <f>VLOOKUP(B58,バーコード貼付!$A$1:$D$4652,4,FALSE)</f>
        <v>3</v>
      </c>
      <c r="F58" s="130"/>
      <c r="G58" s="8">
        <f t="shared" si="3"/>
        <v>0</v>
      </c>
      <c r="H58" s="130"/>
      <c r="I58" s="8">
        <f t="shared" si="4"/>
        <v>0</v>
      </c>
      <c r="J58" s="100"/>
      <c r="O58" s="148">
        <f t="shared" si="5"/>
        <v>-164</v>
      </c>
    </row>
    <row r="59" spans="1:15" x14ac:dyDescent="0.2">
      <c r="A59" s="8">
        <v>57</v>
      </c>
      <c r="B59" s="8" t="s">
        <v>3441</v>
      </c>
      <c r="C59" s="80" t="str">
        <f>VLOOKUP(B59,バーコード貼付!$A$1:$D$4652,2,FALSE)</f>
        <v>BC65ﾕﾆﾊﾞｰｻﾙ用ｺﾏ巾86</v>
      </c>
      <c r="D59" s="77">
        <f>VLOOKUP(B59,バーコード貼付!$A$1:$D$4652,3,FALSE)</f>
        <v>38</v>
      </c>
      <c r="E59" s="77">
        <f>VLOOKUP(B59,バーコード貼付!$A$1:$D$4652,4,FALSE)</f>
        <v>3</v>
      </c>
      <c r="F59" s="130"/>
      <c r="G59" s="8">
        <f t="shared" si="3"/>
        <v>0</v>
      </c>
      <c r="H59" s="130"/>
      <c r="I59" s="8">
        <f t="shared" si="4"/>
        <v>0</v>
      </c>
      <c r="J59" s="100"/>
      <c r="O59" s="148">
        <f t="shared" si="5"/>
        <v>-35</v>
      </c>
    </row>
    <row r="60" spans="1:15" x14ac:dyDescent="0.2">
      <c r="A60" s="8">
        <v>58</v>
      </c>
      <c r="B60" s="8" t="s">
        <v>3442</v>
      </c>
      <c r="C60" s="80" t="str">
        <f>VLOOKUP(B60,バーコード貼付!$A$1:$D$4652,2,FALSE)</f>
        <v>BC70ﾕﾆﾊﾞｰｻﾙ用ｺﾏ巾86</v>
      </c>
      <c r="D60" s="77">
        <f>VLOOKUP(B60,バーコード貼付!$A$1:$D$4652,3,FALSE)</f>
        <v>34</v>
      </c>
      <c r="E60" s="77">
        <f>VLOOKUP(B60,バーコード貼付!$A$1:$D$4652,4,FALSE)</f>
        <v>3</v>
      </c>
      <c r="F60" s="130"/>
      <c r="G60" s="8">
        <f t="shared" si="3"/>
        <v>0</v>
      </c>
      <c r="H60" s="130"/>
      <c r="I60" s="8">
        <f t="shared" si="4"/>
        <v>0</v>
      </c>
      <c r="J60" s="100"/>
      <c r="O60" s="148">
        <f t="shared" si="5"/>
        <v>-31</v>
      </c>
    </row>
    <row r="61" spans="1:15" x14ac:dyDescent="0.2">
      <c r="A61" s="8">
        <v>59</v>
      </c>
      <c r="B61" s="8" t="s">
        <v>3443</v>
      </c>
      <c r="C61" s="80" t="str">
        <f>VLOOKUP(B61,バーコード貼付!$A$1:$D$4652,2,FALSE)</f>
        <v>BC80ﾕﾆﾊﾞｰｻﾙ用ｺﾏ巾100</v>
      </c>
      <c r="D61" s="77">
        <f>VLOOKUP(B61,バーコード貼付!$A$1:$D$4652,3,FALSE)</f>
        <v>21</v>
      </c>
      <c r="E61" s="77">
        <f>VLOOKUP(B61,バーコード貼付!$A$1:$D$4652,4,FALSE)</f>
        <v>3</v>
      </c>
      <c r="F61" s="130"/>
      <c r="G61" s="8">
        <f t="shared" si="3"/>
        <v>0</v>
      </c>
      <c r="H61" s="130"/>
      <c r="I61" s="8">
        <f t="shared" si="4"/>
        <v>0</v>
      </c>
      <c r="J61" s="100"/>
      <c r="O61" s="148">
        <f t="shared" si="5"/>
        <v>-18</v>
      </c>
    </row>
    <row r="62" spans="1:15" x14ac:dyDescent="0.2">
      <c r="A62" s="8">
        <v>60</v>
      </c>
      <c r="B62" s="8" t="s">
        <v>3444</v>
      </c>
      <c r="C62" s="80" t="str">
        <f>VLOOKUP(B62,バーコード貼付!$A$1:$D$4652,2,FALSE)</f>
        <v>BC95~100ﾕﾆﾊﾞｰｻﾙ用ｺﾏ</v>
      </c>
      <c r="D62" s="77">
        <f>VLOOKUP(B62,バーコード貼付!$A$1:$D$4652,3,FALSE)</f>
        <v>25</v>
      </c>
      <c r="E62" s="77">
        <f>VLOOKUP(B62,バーコード貼付!$A$1:$D$4652,4,FALSE)</f>
        <v>3</v>
      </c>
      <c r="F62" s="130"/>
      <c r="G62" s="8">
        <f t="shared" si="3"/>
        <v>0</v>
      </c>
      <c r="H62" s="130"/>
      <c r="I62" s="8">
        <f t="shared" si="4"/>
        <v>0</v>
      </c>
      <c r="J62" s="100"/>
      <c r="O62" s="148">
        <f t="shared" si="5"/>
        <v>-22</v>
      </c>
    </row>
    <row r="63" spans="1:15" x14ac:dyDescent="0.2">
      <c r="A63" s="8">
        <v>61</v>
      </c>
      <c r="B63" s="8" t="s">
        <v>3453</v>
      </c>
      <c r="C63" s="80" t="str">
        <f>VLOOKUP(B63,バーコード貼付!$A$1:$D$4652,2,FALSE)</f>
        <v>真鍮22ﾕﾆﾊﾞｰｻﾙ主軸ﾋﾟﾝ用ﾅｯﾄ</v>
      </c>
      <c r="D63" s="77">
        <f>VLOOKUP(B63,バーコード貼付!$A$1:$D$4652,3,FALSE)</f>
        <v>4549</v>
      </c>
      <c r="E63" s="77">
        <f>VLOOKUP(B63,バーコード貼付!$A$1:$D$4652,4,FALSE)</f>
        <v>50</v>
      </c>
      <c r="F63" s="130"/>
      <c r="G63" s="8">
        <f t="shared" si="3"/>
        <v>0</v>
      </c>
      <c r="H63" s="130"/>
      <c r="I63" s="8">
        <f t="shared" si="4"/>
        <v>0</v>
      </c>
      <c r="J63" s="100"/>
      <c r="O63" s="148">
        <f t="shared" si="5"/>
        <v>-4499</v>
      </c>
    </row>
    <row r="64" spans="1:15" x14ac:dyDescent="0.2">
      <c r="A64" s="8">
        <v>62</v>
      </c>
      <c r="B64" s="8" t="s">
        <v>3454</v>
      </c>
      <c r="C64" s="80" t="str">
        <f>VLOOKUP(B64,バーコード貼付!$A$1:$D$4652,2,FALSE)</f>
        <v>真鍮25ﾕﾆﾊﾞｰｻﾙ主軸ﾋﾟﾝ用ﾅｯﾄ</v>
      </c>
      <c r="D64" s="77">
        <f>VLOOKUP(B64,バーコード貼付!$A$1:$D$4652,3,FALSE)</f>
        <v>3836</v>
      </c>
      <c r="E64" s="77">
        <f>VLOOKUP(B64,バーコード貼付!$A$1:$D$4652,4,FALSE)</f>
        <v>50</v>
      </c>
      <c r="F64" s="130"/>
      <c r="G64" s="8">
        <f t="shared" si="3"/>
        <v>0</v>
      </c>
      <c r="H64" s="130"/>
      <c r="I64" s="8">
        <f t="shared" si="4"/>
        <v>0</v>
      </c>
      <c r="J64" s="100"/>
      <c r="O64" s="148">
        <f t="shared" si="5"/>
        <v>-3786</v>
      </c>
    </row>
    <row r="65" spans="1:15" x14ac:dyDescent="0.2">
      <c r="A65" s="8">
        <v>63</v>
      </c>
      <c r="B65" s="8" t="s">
        <v>3455</v>
      </c>
      <c r="C65" s="80" t="str">
        <f>VLOOKUP(B65,バーコード貼付!$A$1:$D$4652,2,FALSE)</f>
        <v>真鍮30~36ﾕﾆﾊﾞｰｻﾙ主軸ﾋﾟﾝ用ﾅｯﾄ</v>
      </c>
      <c r="D65" s="77">
        <f>VLOOKUP(B65,バーコード貼付!$A$1:$D$4652,3,FALSE)</f>
        <v>1521</v>
      </c>
      <c r="E65" s="77">
        <f>VLOOKUP(B65,バーコード貼付!$A$1:$D$4652,4,FALSE)</f>
        <v>300</v>
      </c>
      <c r="F65" s="130"/>
      <c r="G65" s="8">
        <f t="shared" si="3"/>
        <v>0</v>
      </c>
      <c r="H65" s="130"/>
      <c r="I65" s="8">
        <f t="shared" si="4"/>
        <v>0</v>
      </c>
      <c r="J65" s="100"/>
      <c r="O65" s="148">
        <f t="shared" si="5"/>
        <v>-1221</v>
      </c>
    </row>
    <row r="66" spans="1:15" x14ac:dyDescent="0.2">
      <c r="A66" s="150">
        <v>64</v>
      </c>
      <c r="B66" s="8" t="s">
        <v>3456</v>
      </c>
      <c r="C66" s="80" t="str">
        <f>VLOOKUP(B66,バーコード貼付!$A$1:$D$4652,2,FALSE)</f>
        <v>真鍮38~40ﾕﾆﾊﾞｰｻﾙ主軸ﾋﾟﾝ用ﾅｯﾄ</v>
      </c>
      <c r="D66" s="77">
        <f>VLOOKUP(B66,バーコード貼付!$A$1:$D$4652,3,FALSE)</f>
        <v>618</v>
      </c>
      <c r="E66" s="77">
        <f>VLOOKUP(B66,バーコード貼付!$A$1:$D$4652,4,FALSE)</f>
        <v>150</v>
      </c>
      <c r="F66" s="130"/>
      <c r="G66" s="8">
        <f t="shared" si="3"/>
        <v>0</v>
      </c>
      <c r="H66" s="130"/>
      <c r="I66" s="8">
        <f t="shared" si="4"/>
        <v>0</v>
      </c>
      <c r="J66" s="100"/>
      <c r="O66" s="148">
        <f t="shared" si="5"/>
        <v>-468</v>
      </c>
    </row>
    <row r="67" spans="1:15" x14ac:dyDescent="0.2">
      <c r="A67" s="8">
        <v>65</v>
      </c>
      <c r="B67" s="8" t="s">
        <v>3457</v>
      </c>
      <c r="C67" s="80" t="str">
        <f>VLOOKUP(B67,バーコード貼付!$A$1:$D$4652,2,FALSE)</f>
        <v>真鍮42~45ﾕﾆﾊﾞｰｻﾙ主軸ﾋﾟﾝ用ﾅｯﾄ</v>
      </c>
      <c r="D67" s="77">
        <f>VLOOKUP(B67,バーコード貼付!$A$1:$D$4652,3,FALSE)</f>
        <v>285</v>
      </c>
      <c r="E67" s="77">
        <f>VLOOKUP(B67,バーコード貼付!$A$1:$D$4652,4,FALSE)</f>
        <v>100</v>
      </c>
      <c r="F67" s="130"/>
      <c r="G67" s="8">
        <f t="shared" ref="G67:G73" si="6">IF(D67-E67&gt;=0,0,1)</f>
        <v>0</v>
      </c>
      <c r="H67" s="130"/>
      <c r="I67" s="8">
        <f t="shared" ref="I67:I73" si="7">IF(AND(D67&lt;=0,D67-E67&lt;0),1,0)</f>
        <v>0</v>
      </c>
      <c r="J67" s="100"/>
      <c r="O67" s="148">
        <f t="shared" ref="O67:O73" si="8">E67-D67</f>
        <v>-185</v>
      </c>
    </row>
    <row r="68" spans="1:15" x14ac:dyDescent="0.2">
      <c r="A68" s="8">
        <v>66</v>
      </c>
      <c r="B68" s="8" t="s">
        <v>3458</v>
      </c>
      <c r="C68" s="80" t="str">
        <f>VLOOKUP(B68,バーコード貼付!$A$1:$D$4652,2,FALSE)</f>
        <v>真鍮60ﾕﾆﾊﾞｰｻﾙ主軸ﾋﾟﾝ用ﾅｯﾄ</v>
      </c>
      <c r="D68" s="77">
        <f>VLOOKUP(B68,バーコード貼付!$A$1:$D$4652,3,FALSE)</f>
        <v>1025</v>
      </c>
      <c r="E68" s="77">
        <f>VLOOKUP(B68,バーコード貼付!$A$1:$D$4652,4,FALSE)</f>
        <v>10</v>
      </c>
      <c r="F68" s="130"/>
      <c r="G68" s="8">
        <f t="shared" si="6"/>
        <v>0</v>
      </c>
      <c r="H68" s="130"/>
      <c r="I68" s="8">
        <f t="shared" si="7"/>
        <v>0</v>
      </c>
      <c r="J68" s="100"/>
      <c r="O68" s="148">
        <f t="shared" si="8"/>
        <v>-1015</v>
      </c>
    </row>
    <row r="69" spans="1:15" x14ac:dyDescent="0.2">
      <c r="A69" s="8">
        <v>67</v>
      </c>
      <c r="B69" s="8" t="s">
        <v>3459</v>
      </c>
      <c r="C69" s="80" t="str">
        <f>VLOOKUP(B69,バーコード貼付!$A$1:$D$4652,2,FALSE)</f>
        <v>真鍮70ﾕﾆﾊﾞｰｻﾙ主軸ﾋﾟﾝ用ﾅｯﾄ</v>
      </c>
      <c r="D69" s="77">
        <f>VLOOKUP(B69,バーコード貼付!$A$1:$D$4652,3,FALSE)</f>
        <v>308</v>
      </c>
      <c r="E69" s="77">
        <f>VLOOKUP(B69,バーコード貼付!$A$1:$D$4652,4,FALSE)</f>
        <v>10</v>
      </c>
      <c r="F69" s="130"/>
      <c r="G69" s="8">
        <f t="shared" si="6"/>
        <v>0</v>
      </c>
      <c r="H69" s="130"/>
      <c r="I69" s="8">
        <f t="shared" si="7"/>
        <v>0</v>
      </c>
      <c r="J69" s="100"/>
      <c r="O69" s="148">
        <f t="shared" si="8"/>
        <v>-298</v>
      </c>
    </row>
    <row r="70" spans="1:15" x14ac:dyDescent="0.2">
      <c r="A70" s="8">
        <v>68</v>
      </c>
      <c r="B70" s="8" t="s">
        <v>3460</v>
      </c>
      <c r="C70" s="80" t="str">
        <f>VLOOKUP(B70,バーコード貼付!$A$1:$D$4652,2,FALSE)</f>
        <v>真鍮80ﾕﾆﾊﾞｰｻﾙ主軸ﾋﾟﾝ用ﾅｯﾄ</v>
      </c>
      <c r="D70" s="77">
        <f>VLOOKUP(B70,バーコード貼付!$A$1:$D$4652,3,FALSE)</f>
        <v>61</v>
      </c>
      <c r="E70" s="77">
        <f>VLOOKUP(B70,バーコード貼付!$A$1:$D$4652,4,FALSE)</f>
        <v>10</v>
      </c>
      <c r="F70" s="130"/>
      <c r="G70" s="8">
        <f t="shared" si="6"/>
        <v>0</v>
      </c>
      <c r="H70" s="130"/>
      <c r="I70" s="8">
        <f t="shared" si="7"/>
        <v>0</v>
      </c>
      <c r="J70" s="100"/>
      <c r="O70" s="148">
        <f t="shared" si="8"/>
        <v>-51</v>
      </c>
    </row>
    <row r="71" spans="1:15" x14ac:dyDescent="0.2">
      <c r="A71" s="8">
        <v>69</v>
      </c>
      <c r="B71" s="8" t="s">
        <v>3461</v>
      </c>
      <c r="C71" s="80" t="str">
        <f>VLOOKUP(B71,バーコード貼付!$A$1:$D$4652,2,FALSE)</f>
        <v>真鍮85~90ﾕﾆﾊﾞｰｻﾙ主軸ﾋﾟﾝ用ﾅｯﾄ</v>
      </c>
      <c r="D71" s="77">
        <f>VLOOKUP(B71,バーコード貼付!$A$1:$D$4652,3,FALSE)</f>
        <v>13</v>
      </c>
      <c r="E71" s="77">
        <f>VLOOKUP(B71,バーコード貼付!$A$1:$D$4652,4,FALSE)</f>
        <v>5</v>
      </c>
      <c r="F71" s="130"/>
      <c r="G71" s="8">
        <f t="shared" si="6"/>
        <v>0</v>
      </c>
      <c r="H71" s="130"/>
      <c r="I71" s="8">
        <f t="shared" si="7"/>
        <v>0</v>
      </c>
      <c r="J71" s="100"/>
      <c r="O71" s="148">
        <f t="shared" si="8"/>
        <v>-8</v>
      </c>
    </row>
    <row r="72" spans="1:15" x14ac:dyDescent="0.2">
      <c r="A72" s="8">
        <v>70</v>
      </c>
      <c r="B72" s="8" t="s">
        <v>3462</v>
      </c>
      <c r="C72" s="80" t="str">
        <f>VLOOKUP(B72,バーコード貼付!$A$1:$D$4652,2,FALSE)</f>
        <v>真鍮95~100ﾕﾆﾊﾞｰｻﾙ主軸ﾋﾟﾝ用ﾅｯﾄ</v>
      </c>
      <c r="D72" s="77">
        <f>VLOOKUP(B72,バーコード貼付!$A$1:$D$4652,3,FALSE)</f>
        <v>47</v>
      </c>
      <c r="E72" s="77">
        <f>VLOOKUP(B72,バーコード貼付!$A$1:$D$4652,4,FALSE)</f>
        <v>5</v>
      </c>
      <c r="F72" s="130"/>
      <c r="G72" s="8">
        <f t="shared" si="6"/>
        <v>0</v>
      </c>
      <c r="H72" s="130"/>
      <c r="I72" s="8">
        <f t="shared" si="7"/>
        <v>0</v>
      </c>
      <c r="J72" s="100"/>
      <c r="O72" s="148">
        <f t="shared" si="8"/>
        <v>-42</v>
      </c>
    </row>
    <row r="73" spans="1:15" x14ac:dyDescent="0.2">
      <c r="A73" s="8">
        <v>71</v>
      </c>
      <c r="B73" s="8" t="s">
        <v>3467</v>
      </c>
      <c r="C73" s="80" t="str">
        <f>VLOOKUP(B73,バーコード貼付!$A$1:$D$4652,2,FALSE)</f>
        <v>ﾕﾆ主軸ﾋﾟﾝ用廻り止ﾎﾞﾙﾄ80~105M12*20</v>
      </c>
      <c r="D73" s="77">
        <f>VLOOKUP(B73,バーコード貼付!$A$1:$D$4652,3,FALSE)</f>
        <v>1015</v>
      </c>
      <c r="E73" s="77">
        <v>1015</v>
      </c>
      <c r="F73" s="130"/>
      <c r="G73" s="8">
        <f t="shared" si="6"/>
        <v>0</v>
      </c>
      <c r="H73" s="130"/>
      <c r="I73" s="8">
        <f t="shared" si="7"/>
        <v>0</v>
      </c>
      <c r="J73" s="100"/>
      <c r="O73" s="148">
        <f t="shared" si="8"/>
        <v>0</v>
      </c>
    </row>
    <row r="74" spans="1:15" x14ac:dyDescent="0.2">
      <c r="A74" s="150"/>
      <c r="B74" s="8" t="s">
        <v>2595</v>
      </c>
      <c r="C74" s="80" t="e">
        <f>VLOOKUP(B74,バーコード貼付!$A$1:$D$4652,2,FALSE)</f>
        <v>#N/A</v>
      </c>
      <c r="D74" s="77" t="e">
        <f>VLOOKUP(B74,バーコード貼付!$A$1:$D$4652,3,FALSE)</f>
        <v>#N/A</v>
      </c>
      <c r="E74" s="77"/>
      <c r="F74" s="130"/>
      <c r="G74" s="8"/>
      <c r="H74" s="130"/>
      <c r="I74" s="8"/>
      <c r="J74" s="100"/>
    </row>
    <row r="75" spans="1:15" x14ac:dyDescent="0.2">
      <c r="A75" s="150"/>
      <c r="B75" s="8" t="s">
        <v>2592</v>
      </c>
      <c r="C75" s="80" t="e">
        <f>VLOOKUP(B75,バーコード貼付!$A$1:$D$4652,2,FALSE)</f>
        <v>#N/A</v>
      </c>
      <c r="D75" s="77" t="e">
        <f>VLOOKUP(B75,バーコード貼付!$A$1:$D$4652,3,FALSE)</f>
        <v>#N/A</v>
      </c>
      <c r="E75" s="77"/>
      <c r="F75" s="130"/>
      <c r="G75" s="8"/>
      <c r="H75" s="130"/>
      <c r="I75" s="8"/>
      <c r="J75" s="100"/>
    </row>
    <row r="76" spans="1:15" x14ac:dyDescent="0.2">
      <c r="A76" s="150"/>
      <c r="B76" s="8" t="s">
        <v>2605</v>
      </c>
      <c r="C76" s="80" t="e">
        <f>VLOOKUP(B76,バーコード貼付!$A$1:$D$4652,2,FALSE)</f>
        <v>#N/A</v>
      </c>
      <c r="D76" s="77" t="e">
        <f>VLOOKUP(B76,バーコード貼付!$A$1:$D$4652,3,FALSE)</f>
        <v>#N/A</v>
      </c>
      <c r="E76" s="77"/>
      <c r="F76" s="130"/>
      <c r="G76" s="8"/>
      <c r="H76" s="130"/>
      <c r="I76" s="8"/>
      <c r="J76" s="153"/>
    </row>
    <row r="77" spans="1:15" x14ac:dyDescent="0.2">
      <c r="A77" s="150"/>
      <c r="B77" s="8" t="s">
        <v>2601</v>
      </c>
      <c r="C77" s="80" t="e">
        <f>VLOOKUP(B77,バーコード貼付!$A$1:$D$4652,2,FALSE)</f>
        <v>#N/A</v>
      </c>
      <c r="D77" s="77" t="e">
        <f>VLOOKUP(B77,バーコード貼付!$A$1:$D$4652,3,FALSE)</f>
        <v>#N/A</v>
      </c>
      <c r="E77" s="77"/>
      <c r="F77" s="130"/>
      <c r="G77" s="8"/>
      <c r="H77" s="130"/>
      <c r="I77" s="8"/>
      <c r="J77" s="100"/>
    </row>
    <row r="78" spans="1:15" x14ac:dyDescent="0.2">
      <c r="A78" s="150"/>
      <c r="B78" s="8" t="s">
        <v>2611</v>
      </c>
      <c r="C78" s="80" t="e">
        <f>VLOOKUP(B78,バーコード貼付!$A$1:$D$4652,2,FALSE)</f>
        <v>#N/A</v>
      </c>
      <c r="D78" s="77" t="e">
        <f>VLOOKUP(B78,バーコード貼付!$A$1:$D$4652,3,FALSE)</f>
        <v>#N/A</v>
      </c>
      <c r="E78" s="77"/>
      <c r="F78" s="130"/>
      <c r="G78" s="8"/>
      <c r="H78" s="130"/>
      <c r="I78" s="8"/>
      <c r="J78" s="100"/>
    </row>
    <row r="79" spans="1:15" x14ac:dyDescent="0.2">
      <c r="A79" s="150"/>
      <c r="B79" s="8" t="s">
        <v>2599</v>
      </c>
      <c r="C79" s="80" t="e">
        <f>VLOOKUP(B79,バーコード貼付!$A$1:$D$4652,2,FALSE)</f>
        <v>#N/A</v>
      </c>
      <c r="D79" s="77" t="e">
        <f>VLOOKUP(B79,バーコード貼付!$A$1:$D$4652,3,FALSE)</f>
        <v>#N/A</v>
      </c>
      <c r="E79" s="77"/>
      <c r="F79" s="130"/>
      <c r="G79" s="8"/>
      <c r="H79" s="130"/>
      <c r="I79" s="8"/>
      <c r="J79" s="100"/>
    </row>
    <row r="80" spans="1:15" x14ac:dyDescent="0.2">
      <c r="A80" s="150"/>
      <c r="B80" s="8" t="s">
        <v>2650</v>
      </c>
      <c r="C80" s="80" t="e">
        <f>VLOOKUP(B80,バーコード貼付!$A$1:$D$4652,2,FALSE)</f>
        <v>#N/A</v>
      </c>
      <c r="D80" s="77" t="e">
        <f>VLOOKUP(B80,バーコード貼付!$A$1:$D$4652,3,FALSE)</f>
        <v>#N/A</v>
      </c>
      <c r="E80" s="77"/>
      <c r="F80" s="130"/>
      <c r="G80" s="8"/>
      <c r="H80" s="130"/>
      <c r="I80" s="8"/>
      <c r="J80" s="100"/>
    </row>
    <row r="81" spans="1:13" x14ac:dyDescent="0.2">
      <c r="A81" s="150"/>
      <c r="B81" s="8" t="s">
        <v>2590</v>
      </c>
      <c r="C81" s="80" t="e">
        <f>VLOOKUP(B81,バーコード貼付!$A$1:$D$4652,2,FALSE)</f>
        <v>#N/A</v>
      </c>
      <c r="D81" s="77" t="e">
        <f>VLOOKUP(B81,バーコード貼付!$A$1:$D$4652,3,FALSE)</f>
        <v>#N/A</v>
      </c>
      <c r="E81" s="77"/>
      <c r="F81" s="130"/>
      <c r="G81" s="8"/>
      <c r="H81" s="130"/>
      <c r="I81" s="8"/>
      <c r="J81" s="100"/>
    </row>
    <row r="82" spans="1:13" x14ac:dyDescent="0.2">
      <c r="A82" s="150"/>
      <c r="B82" s="8" t="s">
        <v>2617</v>
      </c>
      <c r="C82" s="80" t="e">
        <f>VLOOKUP(B82,バーコード貼付!$A$1:$D$4652,2,FALSE)</f>
        <v>#N/A</v>
      </c>
      <c r="D82" s="77" t="e">
        <f>VLOOKUP(B82,バーコード貼付!$A$1:$D$4652,3,FALSE)</f>
        <v>#N/A</v>
      </c>
      <c r="E82" s="77"/>
      <c r="F82" s="130"/>
      <c r="G82" s="8"/>
      <c r="H82" s="130"/>
      <c r="I82" s="8"/>
      <c r="J82" s="153"/>
    </row>
    <row r="83" spans="1:13" x14ac:dyDescent="0.2">
      <c r="A83" s="150"/>
      <c r="B83" s="8" t="s">
        <v>2621</v>
      </c>
      <c r="C83" s="80" t="e">
        <f>VLOOKUP(B83,バーコード貼付!$A$1:$D$4652,2,FALSE)</f>
        <v>#N/A</v>
      </c>
      <c r="D83" s="77" t="e">
        <f>VLOOKUP(B83,バーコード貼付!$A$1:$D$4652,3,FALSE)</f>
        <v>#N/A</v>
      </c>
      <c r="E83" s="77"/>
      <c r="F83" s="130"/>
      <c r="G83" s="8"/>
      <c r="H83" s="130"/>
      <c r="I83" s="8"/>
      <c r="J83" s="100"/>
    </row>
    <row r="84" spans="1:13" x14ac:dyDescent="0.2">
      <c r="A84" s="150"/>
      <c r="B84" s="8" t="s">
        <v>2597</v>
      </c>
      <c r="C84" s="80" t="e">
        <f>VLOOKUP(B84,バーコード貼付!$A$1:$D$4652,2,FALSE)</f>
        <v>#N/A</v>
      </c>
      <c r="D84" s="77" t="e">
        <f>VLOOKUP(B84,バーコード貼付!$A$1:$D$4652,3,FALSE)</f>
        <v>#N/A</v>
      </c>
      <c r="E84" s="77"/>
      <c r="F84" s="130"/>
      <c r="G84" s="8"/>
      <c r="H84" s="130"/>
      <c r="I84" s="8"/>
      <c r="J84" s="100"/>
    </row>
    <row r="85" spans="1:13" x14ac:dyDescent="0.2">
      <c r="A85" s="150"/>
      <c r="B85" s="8" t="s">
        <v>2607</v>
      </c>
      <c r="C85" s="80" t="e">
        <f>VLOOKUP(B85,バーコード貼付!$A$1:$D$4652,2,FALSE)</f>
        <v>#N/A</v>
      </c>
      <c r="D85" s="77" t="e">
        <f>VLOOKUP(B85,バーコード貼付!$A$1:$D$4652,3,FALSE)</f>
        <v>#N/A</v>
      </c>
      <c r="E85" s="77"/>
      <c r="F85" s="130"/>
      <c r="G85" s="8"/>
      <c r="H85" s="130"/>
      <c r="I85" s="8"/>
      <c r="J85" s="100"/>
    </row>
    <row r="86" spans="1:13" x14ac:dyDescent="0.2">
      <c r="A86" s="8"/>
      <c r="B86" s="8" t="s">
        <v>2615</v>
      </c>
      <c r="C86" s="80" t="e">
        <f>VLOOKUP(B86,バーコード貼付!$A$1:$D$4652,2,FALSE)</f>
        <v>#N/A</v>
      </c>
      <c r="D86" s="77" t="e">
        <f>VLOOKUP(B86,バーコード貼付!$A$1:$D$4652,3,FALSE)</f>
        <v>#N/A</v>
      </c>
      <c r="E86" s="77"/>
      <c r="F86" s="130"/>
      <c r="G86" s="8"/>
      <c r="H86" s="130"/>
      <c r="I86" s="8"/>
      <c r="J86" s="100"/>
    </row>
    <row r="87" spans="1:13" x14ac:dyDescent="0.2">
      <c r="A87" s="8"/>
      <c r="B87" s="8" t="s">
        <v>2619</v>
      </c>
      <c r="C87" s="80" t="e">
        <f>VLOOKUP(B87,バーコード貼付!$A$1:$D$4652,2,FALSE)</f>
        <v>#N/A</v>
      </c>
      <c r="D87" s="77" t="e">
        <f>VLOOKUP(B87,バーコード貼付!$A$1:$D$4652,3,FALSE)</f>
        <v>#N/A</v>
      </c>
      <c r="E87" s="77"/>
      <c r="F87" s="130"/>
      <c r="G87" s="8"/>
      <c r="H87" s="130"/>
      <c r="I87" s="8"/>
      <c r="J87" s="100"/>
    </row>
    <row r="88" spans="1:13" x14ac:dyDescent="0.2">
      <c r="A88" s="8"/>
      <c r="B88" s="8" t="s">
        <v>2623</v>
      </c>
      <c r="C88" s="80" t="e">
        <f>VLOOKUP(B88,バーコード貼付!$A$1:$D$4652,2,FALSE)</f>
        <v>#N/A</v>
      </c>
      <c r="D88" s="77" t="e">
        <f>VLOOKUP(B88,バーコード貼付!$A$1:$D$4652,3,FALSE)</f>
        <v>#N/A</v>
      </c>
      <c r="E88" s="77"/>
      <c r="F88" s="130"/>
      <c r="G88" s="8"/>
      <c r="H88" s="130"/>
      <c r="I88" s="8"/>
      <c r="J88" s="100"/>
    </row>
    <row r="89" spans="1:13" x14ac:dyDescent="0.2">
      <c r="A89" s="8"/>
      <c r="B89" s="8" t="s">
        <v>2625</v>
      </c>
      <c r="C89" s="80" t="e">
        <f>VLOOKUP(B89,バーコード貼付!$A$1:$D$4652,2,FALSE)</f>
        <v>#N/A</v>
      </c>
      <c r="D89" s="77" t="e">
        <f>VLOOKUP(B89,バーコード貼付!$A$1:$D$4652,3,FALSE)</f>
        <v>#N/A</v>
      </c>
      <c r="E89" s="77"/>
      <c r="F89" s="130"/>
      <c r="G89" s="8"/>
      <c r="H89" s="130"/>
      <c r="I89" s="8"/>
      <c r="J89" s="100"/>
    </row>
    <row r="90" spans="1:13" x14ac:dyDescent="0.2">
      <c r="A90" s="150"/>
      <c r="B90" s="8" t="s">
        <v>2589</v>
      </c>
      <c r="C90" s="80" t="e">
        <f>VLOOKUP(B90,バーコード貼付!$A$1:$D$4652,2,FALSE)</f>
        <v>#N/A</v>
      </c>
      <c r="D90" s="77" t="e">
        <f>VLOOKUP(B90,バーコード貼付!$A$1:$D$4652,3,FALSE)</f>
        <v>#N/A</v>
      </c>
      <c r="E90" s="77"/>
      <c r="F90" s="130"/>
      <c r="G90" s="8"/>
      <c r="H90" s="130"/>
      <c r="I90" s="8"/>
      <c r="J90" s="100"/>
    </row>
    <row r="91" spans="1:13" x14ac:dyDescent="0.2">
      <c r="A91" s="150"/>
      <c r="B91" s="8" t="s">
        <v>2609</v>
      </c>
      <c r="C91" s="80" t="e">
        <f>VLOOKUP(B91,バーコード貼付!$A$1:$D$4652,2,FALSE)</f>
        <v>#N/A</v>
      </c>
      <c r="D91" s="77" t="e">
        <f>VLOOKUP(B91,バーコード貼付!$A$1:$D$4652,3,FALSE)</f>
        <v>#N/A</v>
      </c>
      <c r="E91" s="77"/>
      <c r="F91" s="130"/>
      <c r="G91" s="8"/>
      <c r="H91" s="130"/>
      <c r="I91" s="8"/>
      <c r="J91" s="100"/>
    </row>
    <row r="92" spans="1:13" x14ac:dyDescent="0.2">
      <c r="A92" s="150"/>
      <c r="B92" s="8" t="s">
        <v>2658</v>
      </c>
      <c r="C92" s="80" t="e">
        <f>VLOOKUP(B92,バーコード貼付!$A$1:$D$4652,2,FALSE)</f>
        <v>#N/A</v>
      </c>
      <c r="D92" s="77" t="e">
        <f>VLOOKUP(B92,バーコード貼付!$A$1:$D$4652,3,FALSE)</f>
        <v>#N/A</v>
      </c>
      <c r="E92" s="77"/>
      <c r="F92" s="130"/>
      <c r="G92" s="8"/>
      <c r="H92" s="130"/>
      <c r="I92" s="8"/>
      <c r="J92" s="100"/>
    </row>
    <row r="93" spans="1:13" x14ac:dyDescent="0.2">
      <c r="A93" s="150"/>
      <c r="B93" s="8" t="s">
        <v>2644</v>
      </c>
      <c r="C93" s="80" t="e">
        <f>VLOOKUP(B93,バーコード貼付!$A$1:$D$4652,2,FALSE)</f>
        <v>#N/A</v>
      </c>
      <c r="D93" s="77" t="e">
        <f>VLOOKUP(B93,バーコード貼付!$A$1:$D$4652,3,FALSE)</f>
        <v>#N/A</v>
      </c>
      <c r="E93" s="77"/>
      <c r="F93" s="130"/>
      <c r="G93" s="8"/>
      <c r="H93" s="130"/>
      <c r="I93" s="8"/>
      <c r="J93" s="100"/>
    </row>
    <row r="94" spans="1:13" x14ac:dyDescent="0.2">
      <c r="A94" s="150"/>
      <c r="B94" s="8" t="s">
        <v>2645</v>
      </c>
      <c r="C94" s="80" t="e">
        <f>VLOOKUP(B94,バーコード貼付!$A$1:$D$4652,2,FALSE)</f>
        <v>#N/A</v>
      </c>
      <c r="D94" s="77" t="e">
        <f>VLOOKUP(B94,バーコード貼付!$A$1:$D$4652,3,FALSE)</f>
        <v>#N/A</v>
      </c>
      <c r="E94" s="77"/>
      <c r="F94" s="130"/>
      <c r="G94" s="8"/>
      <c r="H94" s="130"/>
      <c r="I94" s="8"/>
      <c r="J94" s="100"/>
    </row>
    <row r="95" spans="1:13" x14ac:dyDescent="0.2">
      <c r="A95" s="150"/>
      <c r="B95" s="8" t="s">
        <v>2646</v>
      </c>
      <c r="C95" s="80" t="e">
        <f>VLOOKUP(B95,バーコード貼付!$A$1:$D$4652,2,FALSE)</f>
        <v>#N/A</v>
      </c>
      <c r="D95" s="77" t="e">
        <f>VLOOKUP(B95,バーコード貼付!$A$1:$D$4652,3,FALSE)</f>
        <v>#N/A</v>
      </c>
      <c r="E95" s="77"/>
      <c r="F95" s="130"/>
      <c r="G95" s="8"/>
      <c r="H95" s="130"/>
      <c r="I95" s="8"/>
      <c r="J95" s="100"/>
      <c r="M95" s="62"/>
    </row>
    <row r="96" spans="1:13" x14ac:dyDescent="0.2">
      <c r="A96" s="150"/>
      <c r="B96" s="8" t="s">
        <v>2647</v>
      </c>
      <c r="C96" s="80" t="e">
        <f>VLOOKUP(B96,バーコード貼付!$A$1:$D$4652,2,FALSE)</f>
        <v>#N/A</v>
      </c>
      <c r="D96" s="77" t="e">
        <f>VLOOKUP(B96,バーコード貼付!$A$1:$D$4652,3,FALSE)</f>
        <v>#N/A</v>
      </c>
      <c r="E96" s="77"/>
      <c r="F96" s="130"/>
      <c r="G96" s="8"/>
      <c r="H96" s="130"/>
      <c r="I96" s="8"/>
      <c r="J96" s="100"/>
      <c r="M96" s="62"/>
    </row>
    <row r="97" spans="1:16" x14ac:dyDescent="0.2">
      <c r="A97" s="8"/>
      <c r="B97" s="8" t="s">
        <v>2648</v>
      </c>
      <c r="C97" s="80" t="e">
        <f>VLOOKUP(B97,バーコード貼付!$A$1:$D$4652,2,FALSE)</f>
        <v>#N/A</v>
      </c>
      <c r="D97" s="77" t="e">
        <f>VLOOKUP(B97,バーコード貼付!$A$1:$D$4652,3,FALSE)</f>
        <v>#N/A</v>
      </c>
      <c r="E97" s="77"/>
      <c r="F97" s="130"/>
      <c r="G97" s="8"/>
      <c r="H97" s="130"/>
      <c r="I97" s="8"/>
      <c r="J97" s="100"/>
      <c r="M97" s="62"/>
    </row>
    <row r="98" spans="1:16" x14ac:dyDescent="0.2">
      <c r="A98" s="8"/>
      <c r="B98" s="8" t="s">
        <v>2649</v>
      </c>
      <c r="C98" s="80" t="e">
        <f>VLOOKUP(B98,バーコード貼付!$A$1:$D$4652,2,FALSE)</f>
        <v>#N/A</v>
      </c>
      <c r="D98" s="77" t="e">
        <f>VLOOKUP(B98,バーコード貼付!$A$1:$D$4652,3,FALSE)</f>
        <v>#N/A</v>
      </c>
      <c r="E98" s="77"/>
      <c r="F98" s="130"/>
      <c r="G98" s="8"/>
      <c r="H98" s="130"/>
      <c r="I98" s="8"/>
      <c r="J98" s="100"/>
    </row>
    <row r="99" spans="1:16" x14ac:dyDescent="0.2">
      <c r="A99" s="8"/>
      <c r="B99" s="8" t="s">
        <v>2652</v>
      </c>
      <c r="C99" s="80" t="e">
        <f>VLOOKUP(B99,バーコード貼付!$A$1:$D$4652,2,FALSE)</f>
        <v>#N/A</v>
      </c>
      <c r="D99" s="77" t="e">
        <f>VLOOKUP(B99,バーコード貼付!$A$1:$D$4652,3,FALSE)</f>
        <v>#N/A</v>
      </c>
      <c r="E99" s="77"/>
      <c r="F99" s="130"/>
      <c r="G99" s="8"/>
      <c r="H99" s="130"/>
      <c r="I99" s="8"/>
      <c r="J99" s="100"/>
    </row>
    <row r="100" spans="1:16" x14ac:dyDescent="0.2">
      <c r="A100" s="8"/>
      <c r="B100" s="8" t="s">
        <v>2653</v>
      </c>
      <c r="C100" s="80" t="e">
        <f>VLOOKUP(B100,バーコード貼付!$A$1:$D$4652,2,FALSE)</f>
        <v>#N/A</v>
      </c>
      <c r="D100" s="77" t="e">
        <f>VLOOKUP(B100,バーコード貼付!$A$1:$D$4652,3,FALSE)</f>
        <v>#N/A</v>
      </c>
      <c r="E100" s="77"/>
      <c r="F100" s="130"/>
      <c r="G100" s="8"/>
      <c r="H100" s="130"/>
      <c r="I100" s="8"/>
      <c r="J100" s="100"/>
    </row>
    <row r="101" spans="1:16" x14ac:dyDescent="0.2">
      <c r="A101" s="150"/>
      <c r="B101" s="8" t="s">
        <v>2654</v>
      </c>
      <c r="C101" s="80" t="e">
        <f>VLOOKUP(B101,バーコード貼付!$A$1:$D$4652,2,FALSE)</f>
        <v>#N/A</v>
      </c>
      <c r="D101" s="77" t="e">
        <f>VLOOKUP(B101,バーコード貼付!$A$1:$D$4652,3,FALSE)</f>
        <v>#N/A</v>
      </c>
      <c r="E101" s="77"/>
      <c r="F101" s="130"/>
      <c r="G101" s="8"/>
      <c r="H101" s="130"/>
      <c r="I101" s="8"/>
      <c r="J101" s="100"/>
      <c r="P101" s="108"/>
    </row>
    <row r="102" spans="1:16" x14ac:dyDescent="0.2">
      <c r="A102" s="8"/>
      <c r="B102" s="8" t="s">
        <v>2655</v>
      </c>
      <c r="C102" s="80" t="e">
        <f>VLOOKUP(B102,バーコード貼付!$A$1:$D$4652,2,FALSE)</f>
        <v>#N/A</v>
      </c>
      <c r="D102" s="77" t="e">
        <f>VLOOKUP(B102,バーコード貼付!$A$1:$D$4652,3,FALSE)</f>
        <v>#N/A</v>
      </c>
      <c r="E102" s="77"/>
      <c r="F102" s="130"/>
      <c r="G102" s="8"/>
      <c r="H102" s="130"/>
      <c r="I102" s="8"/>
      <c r="J102" s="100"/>
      <c r="P102" s="108"/>
    </row>
    <row r="103" spans="1:16" x14ac:dyDescent="0.2">
      <c r="A103" s="8"/>
      <c r="B103" s="8" t="s">
        <v>2657</v>
      </c>
      <c r="C103" s="80" t="e">
        <f>VLOOKUP(B103,バーコード貼付!$A$1:$D$4652,2,FALSE)</f>
        <v>#N/A</v>
      </c>
      <c r="D103" s="77" t="e">
        <f>VLOOKUP(B103,バーコード貼付!$A$1:$D$4652,3,FALSE)</f>
        <v>#N/A</v>
      </c>
      <c r="E103" s="77"/>
      <c r="F103" s="130"/>
      <c r="G103" s="8"/>
      <c r="H103" s="130"/>
      <c r="I103" s="8"/>
      <c r="J103" s="100"/>
      <c r="P103" s="108"/>
    </row>
    <row r="104" spans="1:16" x14ac:dyDescent="0.2">
      <c r="A104" s="8"/>
      <c r="B104" s="8" t="s">
        <v>2659</v>
      </c>
      <c r="C104" s="80" t="e">
        <f>VLOOKUP(B104,バーコード貼付!$A$1:$D$4652,2,FALSE)</f>
        <v>#N/A</v>
      </c>
      <c r="D104" s="77" t="e">
        <f>VLOOKUP(B104,バーコード貼付!$A$1:$D$4652,3,FALSE)</f>
        <v>#N/A</v>
      </c>
      <c r="E104" s="77"/>
      <c r="F104" s="130"/>
      <c r="G104" s="8"/>
      <c r="H104" s="130"/>
      <c r="I104" s="8"/>
      <c r="J104" s="100"/>
    </row>
    <row r="105" spans="1:16" x14ac:dyDescent="0.2">
      <c r="A105" s="8"/>
      <c r="B105" s="8" t="s">
        <v>2660</v>
      </c>
      <c r="C105" s="80" t="e">
        <f>VLOOKUP(B105,バーコード貼付!$A$1:$D$4652,2,FALSE)</f>
        <v>#N/A</v>
      </c>
      <c r="D105" s="77" t="e">
        <f>VLOOKUP(B105,バーコード貼付!$A$1:$D$4652,3,FALSE)</f>
        <v>#N/A</v>
      </c>
      <c r="E105" s="77"/>
      <c r="F105" s="130"/>
      <c r="G105" s="8"/>
      <c r="H105" s="130"/>
      <c r="I105" s="8"/>
      <c r="J105" s="100"/>
      <c r="L105" s="108"/>
      <c r="N105" s="108"/>
    </row>
    <row r="106" spans="1:16" x14ac:dyDescent="0.2">
      <c r="A106" s="8"/>
      <c r="B106" s="8" t="s">
        <v>2661</v>
      </c>
      <c r="C106" s="80" t="e">
        <f>VLOOKUP(B106,バーコード貼付!$A$1:$D$4652,2,FALSE)</f>
        <v>#N/A</v>
      </c>
      <c r="D106" s="77" t="e">
        <f>VLOOKUP(B106,バーコード貼付!$A$1:$D$4652,3,FALSE)</f>
        <v>#N/A</v>
      </c>
      <c r="E106" s="77"/>
      <c r="F106" s="130"/>
      <c r="G106" s="8"/>
      <c r="H106" s="130"/>
      <c r="I106" s="8"/>
      <c r="J106" s="100"/>
      <c r="L106" s="108"/>
      <c r="N106" s="108"/>
    </row>
    <row r="107" spans="1:16" x14ac:dyDescent="0.2">
      <c r="A107" s="8"/>
      <c r="B107" s="8" t="s">
        <v>2662</v>
      </c>
      <c r="C107" s="80" t="e">
        <f>VLOOKUP(B107,バーコード貼付!$A$1:$D$4652,2,FALSE)</f>
        <v>#N/A</v>
      </c>
      <c r="D107" s="77" t="e">
        <f>VLOOKUP(B107,バーコード貼付!$A$1:$D$4652,3,FALSE)</f>
        <v>#N/A</v>
      </c>
      <c r="E107" s="77"/>
      <c r="F107" s="130"/>
      <c r="G107" s="8"/>
      <c r="H107" s="130"/>
      <c r="I107" s="8"/>
      <c r="J107" s="100"/>
      <c r="L107" s="108"/>
      <c r="N107" s="108"/>
    </row>
    <row r="108" spans="1:16" x14ac:dyDescent="0.2">
      <c r="A108" s="150"/>
      <c r="B108" s="8" t="s">
        <v>2663</v>
      </c>
      <c r="C108" s="80" t="e">
        <f>VLOOKUP(B108,バーコード貼付!$A$1:$D$4652,2,FALSE)</f>
        <v>#N/A</v>
      </c>
      <c r="D108" s="77" t="e">
        <f>VLOOKUP(B108,バーコード貼付!$A$1:$D$4652,3,FALSE)</f>
        <v>#N/A</v>
      </c>
      <c r="E108" s="77"/>
      <c r="F108" s="130"/>
      <c r="G108" s="8"/>
      <c r="H108" s="130"/>
      <c r="I108" s="8"/>
      <c r="J108" s="100"/>
    </row>
    <row r="109" spans="1:16" x14ac:dyDescent="0.2">
      <c r="A109" s="8"/>
      <c r="B109" s="8" t="s">
        <v>3377</v>
      </c>
      <c r="C109" s="80" t="e">
        <f>VLOOKUP(B109,バーコード貼付!$A$1:$D$4652,2,FALSE)</f>
        <v>#N/A</v>
      </c>
      <c r="D109" s="77" t="e">
        <f>VLOOKUP(B109,バーコード貼付!$A$1:$D$4652,3,FALSE)</f>
        <v>#N/A</v>
      </c>
      <c r="E109" s="77"/>
      <c r="F109" s="130"/>
      <c r="G109" s="8"/>
      <c r="H109" s="130"/>
      <c r="I109" s="8"/>
      <c r="J109" s="100"/>
    </row>
    <row r="110" spans="1:16" x14ac:dyDescent="0.2">
      <c r="A110" s="8"/>
      <c r="B110" s="8" t="s">
        <v>3378</v>
      </c>
      <c r="C110" s="80" t="e">
        <f>VLOOKUP(B110,バーコード貼付!$A$1:$D$4652,2,FALSE)</f>
        <v>#N/A</v>
      </c>
      <c r="D110" s="77" t="e">
        <f>VLOOKUP(B110,バーコード貼付!$A$1:$D$4652,3,FALSE)</f>
        <v>#N/A</v>
      </c>
      <c r="E110" s="77"/>
      <c r="F110" s="130"/>
      <c r="G110" s="8"/>
      <c r="H110" s="130"/>
      <c r="I110" s="8"/>
      <c r="J110" s="100"/>
    </row>
    <row r="111" spans="1:16" x14ac:dyDescent="0.2">
      <c r="A111" s="8"/>
      <c r="B111" s="8" t="s">
        <v>3379</v>
      </c>
      <c r="C111" s="80" t="e">
        <f>VLOOKUP(B111,バーコード貼付!$A$1:$D$4652,2,FALSE)</f>
        <v>#N/A</v>
      </c>
      <c r="D111" s="77" t="e">
        <f>VLOOKUP(B111,バーコード貼付!$A$1:$D$4652,3,FALSE)</f>
        <v>#N/A</v>
      </c>
      <c r="E111" s="77"/>
      <c r="F111" s="130"/>
      <c r="G111" s="8"/>
      <c r="H111" s="130"/>
      <c r="I111" s="8"/>
      <c r="J111" s="100"/>
    </row>
    <row r="112" spans="1:16" x14ac:dyDescent="0.2">
      <c r="A112" s="8"/>
      <c r="B112" s="8" t="s">
        <v>3380</v>
      </c>
      <c r="C112" s="80" t="e">
        <f>VLOOKUP(B112,バーコード貼付!$A$1:$D$4652,2,FALSE)</f>
        <v>#N/A</v>
      </c>
      <c r="D112" s="77" t="e">
        <f>VLOOKUP(B112,バーコード貼付!$A$1:$D$4652,3,FALSE)</f>
        <v>#N/A</v>
      </c>
      <c r="E112" s="77"/>
      <c r="F112" s="130"/>
      <c r="G112" s="8"/>
      <c r="H112" s="130"/>
      <c r="I112" s="8"/>
      <c r="J112" s="100"/>
    </row>
    <row r="113" spans="1:11" x14ac:dyDescent="0.2">
      <c r="A113" s="150"/>
      <c r="B113" s="8" t="s">
        <v>3381</v>
      </c>
      <c r="C113" s="80" t="e">
        <f>VLOOKUP(B113,バーコード貼付!$A$1:$D$4652,2,FALSE)</f>
        <v>#N/A</v>
      </c>
      <c r="D113" s="77" t="e">
        <f>VLOOKUP(B113,バーコード貼付!$A$1:$D$4652,3,FALSE)</f>
        <v>#N/A</v>
      </c>
      <c r="E113" s="77"/>
      <c r="F113" s="130"/>
      <c r="G113" s="8"/>
      <c r="H113" s="130"/>
      <c r="I113" s="8"/>
      <c r="J113" s="100"/>
    </row>
    <row r="114" spans="1:11" x14ac:dyDescent="0.2">
      <c r="A114" s="8"/>
      <c r="B114" s="8" t="s">
        <v>3382</v>
      </c>
      <c r="C114" s="80" t="e">
        <f>VLOOKUP(B114,バーコード貼付!$A$1:$D$4652,2,FALSE)</f>
        <v>#N/A</v>
      </c>
      <c r="D114" s="77" t="e">
        <f>VLOOKUP(B114,バーコード貼付!$A$1:$D$4652,3,FALSE)</f>
        <v>#N/A</v>
      </c>
      <c r="E114" s="77"/>
      <c r="F114" s="130"/>
      <c r="G114" s="8"/>
      <c r="H114" s="130"/>
      <c r="I114" s="8"/>
      <c r="J114" s="100"/>
    </row>
    <row r="115" spans="1:11" x14ac:dyDescent="0.2">
      <c r="A115" s="8"/>
      <c r="B115" s="8" t="s">
        <v>3383</v>
      </c>
      <c r="C115" s="80" t="e">
        <f>VLOOKUP(B115,バーコード貼付!$A$1:$D$4652,2,FALSE)</f>
        <v>#N/A</v>
      </c>
      <c r="D115" s="77" t="e">
        <f>VLOOKUP(B115,バーコード貼付!$A$1:$D$4652,3,FALSE)</f>
        <v>#N/A</v>
      </c>
      <c r="E115" s="77"/>
      <c r="F115" s="130"/>
      <c r="G115" s="8"/>
      <c r="H115" s="130"/>
      <c r="I115" s="8"/>
      <c r="J115" s="100"/>
    </row>
    <row r="116" spans="1:11" x14ac:dyDescent="0.2">
      <c r="A116" s="8"/>
      <c r="B116" s="8" t="s">
        <v>3384</v>
      </c>
      <c r="C116" s="80" t="e">
        <f>VLOOKUP(B116,バーコード貼付!$A$1:$D$4652,2,FALSE)</f>
        <v>#N/A</v>
      </c>
      <c r="D116" s="77" t="e">
        <f>VLOOKUP(B116,バーコード貼付!$A$1:$D$4652,3,FALSE)</f>
        <v>#N/A</v>
      </c>
      <c r="E116" s="77"/>
      <c r="F116" s="130"/>
      <c r="G116" s="8"/>
      <c r="H116" s="130"/>
      <c r="I116" s="8"/>
      <c r="J116" s="100"/>
      <c r="K116" s="120"/>
    </row>
    <row r="117" spans="1:11" x14ac:dyDescent="0.2">
      <c r="A117" s="8"/>
      <c r="B117" s="8" t="s">
        <v>3385</v>
      </c>
      <c r="C117" s="80" t="e">
        <f>VLOOKUP(B117,バーコード貼付!$A$1:$D$4652,2,FALSE)</f>
        <v>#N/A</v>
      </c>
      <c r="D117" s="77" t="e">
        <f>VLOOKUP(B117,バーコード貼付!$A$1:$D$4652,3,FALSE)</f>
        <v>#N/A</v>
      </c>
      <c r="E117" s="77"/>
      <c r="F117" s="130"/>
      <c r="G117" s="8"/>
      <c r="H117" s="130"/>
      <c r="I117" s="8"/>
      <c r="J117" s="100"/>
    </row>
    <row r="118" spans="1:11" x14ac:dyDescent="0.2">
      <c r="A118" s="8"/>
      <c r="B118" s="8" t="s">
        <v>3386</v>
      </c>
      <c r="C118" s="80" t="e">
        <f>VLOOKUP(B118,バーコード貼付!$A$1:$D$4652,2,FALSE)</f>
        <v>#N/A</v>
      </c>
      <c r="D118" s="77" t="e">
        <f>VLOOKUP(B118,バーコード貼付!$A$1:$D$4652,3,FALSE)</f>
        <v>#N/A</v>
      </c>
      <c r="E118" s="77"/>
      <c r="F118" s="130"/>
      <c r="G118" s="8"/>
      <c r="H118" s="130"/>
      <c r="I118" s="8"/>
      <c r="J118" s="100"/>
    </row>
    <row r="119" spans="1:11" x14ac:dyDescent="0.2">
      <c r="A119" s="150"/>
      <c r="B119" s="8" t="s">
        <v>3387</v>
      </c>
      <c r="C119" s="80" t="e">
        <f>VLOOKUP(B119,バーコード貼付!$A$1:$D$4652,2,FALSE)</f>
        <v>#N/A</v>
      </c>
      <c r="D119" s="77" t="e">
        <f>VLOOKUP(B119,バーコード貼付!$A$1:$D$4652,3,FALSE)</f>
        <v>#N/A</v>
      </c>
      <c r="E119" s="77"/>
      <c r="F119" s="130"/>
      <c r="G119" s="8"/>
      <c r="H119" s="130"/>
      <c r="I119" s="8"/>
      <c r="J119" s="100"/>
    </row>
    <row r="120" spans="1:11" x14ac:dyDescent="0.2">
      <c r="A120" s="150"/>
      <c r="B120" s="8" t="s">
        <v>3388</v>
      </c>
      <c r="C120" s="80" t="e">
        <f>VLOOKUP(B120,バーコード貼付!$A$1:$D$4652,2,FALSE)</f>
        <v>#N/A</v>
      </c>
      <c r="D120" s="77" t="e">
        <f>VLOOKUP(B120,バーコード貼付!$A$1:$D$4652,3,FALSE)</f>
        <v>#N/A</v>
      </c>
      <c r="E120" s="77"/>
      <c r="F120" s="130"/>
      <c r="G120" s="8"/>
      <c r="H120" s="130"/>
      <c r="I120" s="8"/>
      <c r="J120" s="100"/>
    </row>
    <row r="121" spans="1:11" x14ac:dyDescent="0.2">
      <c r="A121" s="8"/>
      <c r="B121" s="8" t="s">
        <v>3445</v>
      </c>
      <c r="C121" s="80" t="e">
        <f>VLOOKUP(B121,バーコード貼付!$A$1:$D$4652,2,FALSE)</f>
        <v>#N/A</v>
      </c>
      <c r="D121" s="77" t="e">
        <f>VLOOKUP(B121,バーコード貼付!$A$1:$D$4652,3,FALSE)</f>
        <v>#N/A</v>
      </c>
      <c r="E121" s="77"/>
      <c r="F121" s="130"/>
      <c r="G121" s="8"/>
      <c r="H121" s="130"/>
      <c r="I121" s="8"/>
      <c r="J121" s="100"/>
    </row>
    <row r="122" spans="1:11" x14ac:dyDescent="0.2">
      <c r="A122" s="8"/>
      <c r="B122" s="8" t="s">
        <v>3446</v>
      </c>
      <c r="C122" s="80" t="e">
        <f>VLOOKUP(B122,バーコード貼付!$A$1:$D$4652,2,FALSE)</f>
        <v>#N/A</v>
      </c>
      <c r="D122" s="77" t="e">
        <f>VLOOKUP(B122,バーコード貼付!$A$1:$D$4652,3,FALSE)</f>
        <v>#N/A</v>
      </c>
      <c r="E122" s="77"/>
      <c r="F122" s="130"/>
      <c r="G122" s="8"/>
      <c r="H122" s="130"/>
      <c r="I122" s="8"/>
      <c r="J122" s="100"/>
    </row>
    <row r="123" spans="1:11" x14ac:dyDescent="0.2">
      <c r="A123" s="8"/>
      <c r="B123" s="8" t="s">
        <v>3447</v>
      </c>
      <c r="C123" s="80" t="e">
        <f>VLOOKUP(B123,バーコード貼付!$A$1:$D$4652,2,FALSE)</f>
        <v>#N/A</v>
      </c>
      <c r="D123" s="77" t="e">
        <f>VLOOKUP(B123,バーコード貼付!$A$1:$D$4652,3,FALSE)</f>
        <v>#N/A</v>
      </c>
      <c r="E123" s="77"/>
      <c r="F123" s="130"/>
      <c r="G123" s="8"/>
      <c r="H123" s="130"/>
      <c r="I123" s="8"/>
      <c r="J123" s="100"/>
    </row>
    <row r="124" spans="1:11" x14ac:dyDescent="0.2">
      <c r="A124" s="8"/>
      <c r="B124" s="8" t="s">
        <v>3448</v>
      </c>
      <c r="C124" s="80" t="e">
        <f>VLOOKUP(B124,バーコード貼付!$A$1:$D$4652,2,FALSE)</f>
        <v>#N/A</v>
      </c>
      <c r="D124" s="77" t="e">
        <f>VLOOKUP(B124,バーコード貼付!$A$1:$D$4652,3,FALSE)</f>
        <v>#N/A</v>
      </c>
      <c r="E124" s="77"/>
      <c r="F124" s="130"/>
      <c r="G124" s="8"/>
      <c r="H124" s="130"/>
      <c r="I124" s="8"/>
      <c r="J124" s="100"/>
    </row>
    <row r="125" spans="1:11" x14ac:dyDescent="0.2">
      <c r="A125" s="8"/>
      <c r="B125" s="8" t="s">
        <v>3449</v>
      </c>
      <c r="C125" s="80" t="e">
        <f>VLOOKUP(B125,バーコード貼付!$A$1:$D$4652,2,FALSE)</f>
        <v>#N/A</v>
      </c>
      <c r="D125" s="77" t="e">
        <f>VLOOKUP(B125,バーコード貼付!$A$1:$D$4652,3,FALSE)</f>
        <v>#N/A</v>
      </c>
      <c r="E125" s="77"/>
      <c r="F125" s="130"/>
      <c r="G125" s="8"/>
      <c r="H125" s="130"/>
      <c r="I125" s="8"/>
      <c r="J125" s="100"/>
    </row>
    <row r="126" spans="1:11" x14ac:dyDescent="0.2">
      <c r="A126" s="8"/>
      <c r="B126" s="8" t="s">
        <v>3450</v>
      </c>
      <c r="C126" s="80" t="e">
        <f>VLOOKUP(B126,バーコード貼付!$A$1:$D$4652,2,FALSE)</f>
        <v>#N/A</v>
      </c>
      <c r="D126" s="77" t="e">
        <f>VLOOKUP(B126,バーコード貼付!$A$1:$D$4652,3,FALSE)</f>
        <v>#N/A</v>
      </c>
      <c r="E126" s="77"/>
      <c r="F126" s="130"/>
      <c r="G126" s="8"/>
      <c r="H126" s="130"/>
      <c r="I126" s="8"/>
      <c r="J126" s="100"/>
    </row>
    <row r="127" spans="1:11" x14ac:dyDescent="0.2">
      <c r="A127" s="8"/>
      <c r="B127" s="8" t="s">
        <v>3451</v>
      </c>
      <c r="C127" s="80" t="e">
        <f>VLOOKUP(B127,バーコード貼付!$A$1:$D$4652,2,FALSE)</f>
        <v>#N/A</v>
      </c>
      <c r="D127" s="77" t="e">
        <f>VLOOKUP(B127,バーコード貼付!$A$1:$D$4652,3,FALSE)</f>
        <v>#N/A</v>
      </c>
      <c r="E127" s="77"/>
      <c r="F127" s="130"/>
      <c r="G127" s="8"/>
      <c r="H127" s="130"/>
      <c r="I127" s="8"/>
      <c r="J127" s="100"/>
    </row>
    <row r="128" spans="1:11" x14ac:dyDescent="0.2">
      <c r="A128" s="8"/>
      <c r="B128" s="8" t="s">
        <v>3452</v>
      </c>
      <c r="C128" s="80" t="e">
        <f>VLOOKUP(B128,バーコード貼付!$A$1:$D$4652,2,FALSE)</f>
        <v>#N/A</v>
      </c>
      <c r="D128" s="77" t="e">
        <f>VLOOKUP(B128,バーコード貼付!$A$1:$D$4652,3,FALSE)</f>
        <v>#N/A</v>
      </c>
      <c r="E128" s="77"/>
      <c r="F128" s="130"/>
      <c r="G128" s="8"/>
      <c r="H128" s="130"/>
      <c r="I128" s="8"/>
      <c r="J128" s="100"/>
    </row>
  </sheetData>
  <sortState xmlns:xlrd2="http://schemas.microsoft.com/office/spreadsheetml/2017/richdata2" ref="A3:P128">
    <sortCondition descending="1" ref="G3:G128"/>
  </sortState>
  <phoneticPr fontId="9"/>
  <conditionalFormatting sqref="F3:F128">
    <cfRule type="cellIs" dxfId="31" priority="4" operator="lessThan">
      <formula>$F$1</formula>
    </cfRule>
  </conditionalFormatting>
  <conditionalFormatting sqref="G3:G111">
    <cfRule type="colorScale" priority="1">
      <colorScale>
        <cfvo type="num" val="0"/>
        <cfvo type="num" val="1"/>
        <color rgb="FF00B050"/>
        <color rgb="FFFFFF00"/>
      </colorScale>
    </cfRule>
  </conditionalFormatting>
  <conditionalFormatting sqref="G112:G127">
    <cfRule type="colorScale" priority="9">
      <colorScale>
        <cfvo type="num" val="0"/>
        <cfvo type="num" val="1"/>
        <color rgb="FF00B050"/>
        <color rgb="FFFF0000"/>
      </colorScale>
    </cfRule>
  </conditionalFormatting>
  <conditionalFormatting sqref="G128">
    <cfRule type="colorScale" priority="7">
      <colorScale>
        <cfvo type="num" val="0"/>
        <cfvo type="num" val="1"/>
        <color rgb="FF00B050"/>
        <color rgb="FFFF0000"/>
      </colorScale>
    </cfRule>
  </conditionalFormatting>
  <conditionalFormatting sqref="H3:H128">
    <cfRule type="cellIs" dxfId="30" priority="3" operator="lessThan">
      <formula>$F$1</formula>
    </cfRule>
  </conditionalFormatting>
  <conditionalFormatting sqref="I3:I128">
    <cfRule type="colorScale" priority="2">
      <colorScale>
        <cfvo type="num" val="0"/>
        <cfvo type="num" val="1"/>
        <color rgb="FF00B050"/>
        <color rgb="FFFF0000"/>
      </colorScale>
    </cfRule>
  </conditionalFormatting>
  <printOptions horizontalCentered="1"/>
  <pageMargins left="0.70866141732283472" right="0.31496062992125984" top="0.94488188976377963" bottom="0.55118110236220474" header="0.51181102362204722" footer="0.31496062992125984"/>
  <pageSetup paperSize="9" scale="81" fitToHeight="0" orientation="portrait" r:id="rId1"/>
  <headerFooter>
    <oddHeader>&amp;Cスタン在庫状況&amp;R&amp;D</oddHead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I338"/>
  <sheetViews>
    <sheetView zoomScale="140" zoomScaleNormal="140" workbookViewId="0">
      <pane ySplit="2" topLeftCell="A3" activePane="bottomLeft" state="frozen"/>
      <selection pane="bottomLeft" activeCell="C3" sqref="C3"/>
    </sheetView>
  </sheetViews>
  <sheetFormatPr defaultColWidth="9" defaultRowHeight="13.2" x14ac:dyDescent="0.2"/>
  <cols>
    <col min="1" max="1" width="5.109375" style="5" bestFit="1" customWidth="1"/>
    <col min="2" max="2" width="12.44140625" style="5" bestFit="1" customWidth="1"/>
    <col min="3" max="3" width="44" style="12" bestFit="1" customWidth="1"/>
    <col min="4" max="4" width="7.109375" style="78" bestFit="1" customWidth="1"/>
    <col min="5" max="5" width="7.109375" style="5" customWidth="1"/>
    <col min="6" max="6" width="6.6640625" style="61" customWidth="1"/>
    <col min="7" max="7" width="4.6640625" style="5" customWidth="1"/>
    <col min="8" max="8" width="6.6640625" style="61" customWidth="1"/>
    <col min="9" max="9" width="4.6640625" style="5" customWidth="1"/>
    <col min="10" max="10" width="3.6640625" style="62" customWidth="1"/>
    <col min="11" max="12" width="2.6640625" style="106" customWidth="1"/>
    <col min="13" max="13" width="2.6640625" customWidth="1"/>
    <col min="14" max="14" width="2.6640625" style="106" customWidth="1"/>
    <col min="15" max="15" width="4.6640625" style="106" customWidth="1"/>
    <col min="16" max="16" width="2.6640625" style="106" customWidth="1"/>
    <col min="17" max="35" width="4.6640625" style="106" customWidth="1"/>
    <col min="36" max="16384" width="9" style="5"/>
  </cols>
  <sheetData>
    <row r="1" spans="1:16" x14ac:dyDescent="0.2">
      <c r="F1" s="61">
        <f ca="1">TODAY()-90</f>
        <v>46203</v>
      </c>
    </row>
    <row r="2" spans="1:16" ht="30.75" customHeight="1" x14ac:dyDescent="0.2">
      <c r="A2" s="10" t="s">
        <v>975</v>
      </c>
      <c r="B2" s="10" t="s">
        <v>973</v>
      </c>
      <c r="C2" s="11" t="s">
        <v>16149</v>
      </c>
      <c r="D2" s="178" t="s">
        <v>974</v>
      </c>
      <c r="E2" s="10" t="s">
        <v>977</v>
      </c>
      <c r="F2" s="179" t="s">
        <v>3034</v>
      </c>
      <c r="G2" s="7">
        <f>SUM(G3:G338)</f>
        <v>15</v>
      </c>
      <c r="H2" s="169" t="s">
        <v>976</v>
      </c>
      <c r="I2" s="7">
        <f>SUM(I3:I338)</f>
        <v>2</v>
      </c>
      <c r="P2" s="150">
        <f>P1+1</f>
        <v>1</v>
      </c>
    </row>
    <row r="3" spans="1:16" x14ac:dyDescent="0.2">
      <c r="A3" s="150">
        <v>1</v>
      </c>
      <c r="B3" s="8" t="s">
        <v>840</v>
      </c>
      <c r="C3" s="80" t="str">
        <f>VLOOKUP(B3,バーコード貼付!$A$1:$D$4652,2,FALSE)</f>
        <v>軸55TWｼｰﾙｽﾀﾝ用ｶｰﾎﾞﾝﾌﾞﾗｼ(ｾｯﾄ品)</v>
      </c>
      <c r="D3" s="77">
        <f>VLOOKUP(B3,バーコード貼付!$A$1:$D$4652,3,FALSE)</f>
        <v>0</v>
      </c>
      <c r="E3" s="176">
        <v>25</v>
      </c>
      <c r="F3" s="181">
        <v>46251</v>
      </c>
      <c r="G3" s="8">
        <f t="shared" ref="G3:G66" si="0">IF(D3-E3&gt;=0,0,1)</f>
        <v>1</v>
      </c>
      <c r="H3" s="130">
        <v>46293</v>
      </c>
      <c r="I3" s="8">
        <f t="shared" ref="I3:I66" si="1">IF(AND(D3&lt;=0,D3-E3&lt;0),1,0)</f>
        <v>1</v>
      </c>
      <c r="O3" s="5">
        <f t="shared" ref="O3:O66" si="2">E3-D3</f>
        <v>25</v>
      </c>
    </row>
    <row r="4" spans="1:16" x14ac:dyDescent="0.2">
      <c r="A4" s="150">
        <v>2</v>
      </c>
      <c r="B4" s="8" t="s">
        <v>64</v>
      </c>
      <c r="C4" s="80" t="str">
        <f>VLOOKUP(B4,バーコード貼付!$A$1:$D$4652,2,FALSE)</f>
        <v>TSP60Yｼｰﾙｽﾀﾝ(ﾔﾏﾊ仕様)</v>
      </c>
      <c r="D4" s="77">
        <f>VLOOKUP(B4,バーコード貼付!$A$1:$D$4652,3,FALSE)</f>
        <v>5</v>
      </c>
      <c r="E4" s="176">
        <v>6</v>
      </c>
      <c r="F4" s="181">
        <v>46213</v>
      </c>
      <c r="G4" s="8">
        <f t="shared" si="0"/>
        <v>1</v>
      </c>
      <c r="H4" s="130"/>
      <c r="I4" s="8">
        <f t="shared" si="1"/>
        <v>0</v>
      </c>
      <c r="J4" s="113"/>
      <c r="O4" s="5">
        <f t="shared" si="2"/>
        <v>1</v>
      </c>
    </row>
    <row r="5" spans="1:16" x14ac:dyDescent="0.2">
      <c r="A5" s="150">
        <v>3</v>
      </c>
      <c r="B5" s="8" t="s">
        <v>660</v>
      </c>
      <c r="C5" s="80" t="str">
        <f>VLOOKUP(B5,バーコード貼付!$A$1:$D$4652,2,FALSE)</f>
        <v>BC60(S96)S型単式ｽﾀﾝL1*250</v>
      </c>
      <c r="D5" s="77">
        <f>VLOOKUP(B5,バーコード貼付!$A$1:$D$4652,3,FALSE)</f>
        <v>1</v>
      </c>
      <c r="E5" s="176">
        <v>2</v>
      </c>
      <c r="F5" s="181">
        <v>46217</v>
      </c>
      <c r="G5" s="8">
        <f t="shared" si="0"/>
        <v>1</v>
      </c>
      <c r="H5" s="130"/>
      <c r="I5" s="8">
        <f t="shared" si="1"/>
        <v>0</v>
      </c>
      <c r="J5" s="113"/>
      <c r="O5" s="5">
        <f t="shared" si="2"/>
        <v>1</v>
      </c>
    </row>
    <row r="6" spans="1:16" x14ac:dyDescent="0.2">
      <c r="A6" s="150">
        <v>4</v>
      </c>
      <c r="B6" s="8" t="s">
        <v>709</v>
      </c>
      <c r="C6" s="80" t="str">
        <f>VLOOKUP(B6,バーコード貼付!$A$1:$D$4652,2,FALSE)</f>
        <v>BCS120*75TSS型前部ｽﾀﾝﾎﾞｯｸｽ</v>
      </c>
      <c r="D6" s="77">
        <f>VLOOKUP(B6,バーコード貼付!$A$1:$D$4652,3,FALSE)</f>
        <v>4</v>
      </c>
      <c r="E6" s="176">
        <f>VLOOKUP(B6,バーコード貼付!$A$1:$D$4652,4,FALSE)</f>
        <v>5</v>
      </c>
      <c r="F6" s="180">
        <v>46237</v>
      </c>
      <c r="G6" s="8">
        <f t="shared" si="0"/>
        <v>1</v>
      </c>
      <c r="H6" s="130"/>
      <c r="I6" s="8">
        <f t="shared" si="1"/>
        <v>0</v>
      </c>
      <c r="J6" s="113"/>
      <c r="O6" s="5">
        <f t="shared" si="2"/>
        <v>1</v>
      </c>
    </row>
    <row r="7" spans="1:16" x14ac:dyDescent="0.2">
      <c r="A7" s="150">
        <v>5</v>
      </c>
      <c r="B7" s="8" t="s">
        <v>713</v>
      </c>
      <c r="C7" s="80" t="str">
        <f>VLOOKUP(B7,バーコード貼付!$A$1:$D$4652,2,FALSE)</f>
        <v>BCS140*85TSS型前部ｽﾀﾝﾎﾞｯｸｽ</v>
      </c>
      <c r="D7" s="77">
        <f>VLOOKUP(B7,バーコード貼付!$A$1:$D$4652,3,FALSE)</f>
        <v>3</v>
      </c>
      <c r="E7" s="176">
        <f>VLOOKUP(B7,バーコード貼付!$A$1:$D$4652,4,FALSE)</f>
        <v>4</v>
      </c>
      <c r="F7" s="181">
        <v>46239</v>
      </c>
      <c r="G7" s="8">
        <f t="shared" si="0"/>
        <v>1</v>
      </c>
      <c r="H7" s="129"/>
      <c r="I7" s="8">
        <f t="shared" si="1"/>
        <v>0</v>
      </c>
      <c r="J7" s="113"/>
      <c r="O7" s="5">
        <f t="shared" si="2"/>
        <v>1</v>
      </c>
    </row>
    <row r="8" spans="1:16" x14ac:dyDescent="0.2">
      <c r="A8" s="150">
        <v>6</v>
      </c>
      <c r="B8" s="8" t="s">
        <v>843</v>
      </c>
      <c r="C8" s="80" t="str">
        <f>VLOOKUP(B8,バーコード貼付!$A$1:$D$4652,2,FALSE)</f>
        <v>軸70TWｼｰﾙｽﾀﾝ用ｶｰﾎﾞﾝﾌﾞﾗｼ(ｾｯﾄ品)</v>
      </c>
      <c r="D8" s="77">
        <f>VLOOKUP(B8,バーコード貼付!$A$1:$D$4652,3,FALSE)</f>
        <v>16</v>
      </c>
      <c r="E8" s="176">
        <v>41</v>
      </c>
      <c r="F8" s="180">
        <v>46240</v>
      </c>
      <c r="G8" s="8">
        <f t="shared" si="0"/>
        <v>1</v>
      </c>
      <c r="H8" s="130"/>
      <c r="I8" s="8">
        <f t="shared" si="1"/>
        <v>0</v>
      </c>
      <c r="J8" s="113"/>
      <c r="O8" s="5">
        <f t="shared" si="2"/>
        <v>25</v>
      </c>
    </row>
    <row r="9" spans="1:16" x14ac:dyDescent="0.2">
      <c r="A9" s="150">
        <v>7</v>
      </c>
      <c r="B9" s="8" t="s">
        <v>671</v>
      </c>
      <c r="C9" s="80" t="str">
        <f>VLOOKUP(B9,バーコード貼付!$A$1:$D$4652,2,FALSE)</f>
        <v>BC34単式ｽﾀﾝ検査品用L1*172</v>
      </c>
      <c r="D9" s="77">
        <f>VLOOKUP(B9,バーコード貼付!$A$1:$D$4652,3,FALSE)</f>
        <v>1</v>
      </c>
      <c r="E9" s="176">
        <v>2</v>
      </c>
      <c r="F9" s="181">
        <v>46265</v>
      </c>
      <c r="G9" s="8">
        <f t="shared" si="0"/>
        <v>1</v>
      </c>
      <c r="H9" s="130"/>
      <c r="I9" s="8">
        <f t="shared" si="1"/>
        <v>0</v>
      </c>
      <c r="O9" s="5">
        <f t="shared" si="2"/>
        <v>1</v>
      </c>
    </row>
    <row r="10" spans="1:16" x14ac:dyDescent="0.2">
      <c r="A10" s="150">
        <v>8</v>
      </c>
      <c r="B10" s="8" t="s">
        <v>17</v>
      </c>
      <c r="C10" s="80" t="str">
        <f>VLOOKUP(B10,バーコード貼付!$A$1:$D$4652,2,FALSE)</f>
        <v>TSAS110*70ｼｰﾙｱﾀﾞﾌﾟﾀｰ給水用</v>
      </c>
      <c r="D10" s="77">
        <f>VLOOKUP(B10,バーコード貼付!$A$1:$D$4652,3,FALSE)</f>
        <v>4</v>
      </c>
      <c r="E10" s="176">
        <v>5</v>
      </c>
      <c r="F10" s="180">
        <v>46258</v>
      </c>
      <c r="G10" s="8">
        <f t="shared" si="0"/>
        <v>1</v>
      </c>
      <c r="H10" s="129"/>
      <c r="I10" s="8">
        <f t="shared" si="1"/>
        <v>0</v>
      </c>
      <c r="J10" s="113"/>
      <c r="O10" s="5">
        <f t="shared" si="2"/>
        <v>1</v>
      </c>
    </row>
    <row r="11" spans="1:16" x14ac:dyDescent="0.2">
      <c r="A11" s="150">
        <v>9</v>
      </c>
      <c r="B11" s="8" t="s">
        <v>58</v>
      </c>
      <c r="C11" s="80" t="str">
        <f>VLOOKUP(B11,バーコード貼付!$A$1:$D$4652,2,FALSE)</f>
        <v>S91*軸55TSP型ｼｰﾙｽﾀﾝ用前部金具</v>
      </c>
      <c r="D11" s="77">
        <f>VLOOKUP(B11,バーコード貼付!$A$1:$D$4652,3,FALSE)</f>
        <v>3</v>
      </c>
      <c r="E11" s="176">
        <v>4</v>
      </c>
      <c r="F11" s="180">
        <v>46276</v>
      </c>
      <c r="G11" s="8">
        <f t="shared" si="0"/>
        <v>1</v>
      </c>
      <c r="H11" s="130"/>
      <c r="I11" s="8">
        <f t="shared" si="1"/>
        <v>0</v>
      </c>
      <c r="J11" s="113"/>
      <c r="O11" s="5">
        <f t="shared" si="2"/>
        <v>1</v>
      </c>
    </row>
    <row r="12" spans="1:16" x14ac:dyDescent="0.2">
      <c r="A12" s="150">
        <v>10</v>
      </c>
      <c r="B12" s="8" t="s">
        <v>488</v>
      </c>
      <c r="C12" s="80" t="str">
        <f>VLOOKUP(B12,バーコード貼付!$A$1:$D$4652,2,FALSE)</f>
        <v>軸50TWｼｰﾙｽﾀﾝ用ｶｰﾎﾞﾝﾌﾞﾗｼ(ｾｯﾄ品)</v>
      </c>
      <c r="D12" s="77">
        <f>VLOOKUP(B12,バーコード貼付!$A$1:$D$4652,3,FALSE)</f>
        <v>26</v>
      </c>
      <c r="E12" s="176">
        <f>VLOOKUP(B12,バーコード貼付!$A$1:$D$4652,4,FALSE)</f>
        <v>30</v>
      </c>
      <c r="F12" s="180">
        <v>46281</v>
      </c>
      <c r="G12" s="8">
        <f t="shared" si="0"/>
        <v>1</v>
      </c>
      <c r="H12" s="130"/>
      <c r="I12" s="8">
        <f t="shared" si="1"/>
        <v>0</v>
      </c>
      <c r="O12" s="5">
        <f t="shared" si="2"/>
        <v>4</v>
      </c>
    </row>
    <row r="13" spans="1:16" x14ac:dyDescent="0.2">
      <c r="A13" s="150">
        <v>11</v>
      </c>
      <c r="B13" s="8" t="s">
        <v>68</v>
      </c>
      <c r="C13" s="80" t="str">
        <f>VLOOKUP(B13,バーコード貼付!$A$1:$D$4652,2,FALSE)</f>
        <v>TSP65Yｼｰﾙｽﾀﾝ(ﾔﾏﾊ仕様)</v>
      </c>
      <c r="D13" s="77">
        <f>VLOOKUP(B13,バーコード貼付!$A$1:$D$4652,3,FALSE)</f>
        <v>5</v>
      </c>
      <c r="E13" s="176">
        <v>6</v>
      </c>
      <c r="F13" s="180">
        <v>46281</v>
      </c>
      <c r="G13" s="8">
        <f t="shared" si="0"/>
        <v>1</v>
      </c>
      <c r="H13" s="130"/>
      <c r="I13" s="8">
        <f t="shared" si="1"/>
        <v>0</v>
      </c>
      <c r="J13" s="113"/>
      <c r="O13" s="5">
        <f t="shared" si="2"/>
        <v>1</v>
      </c>
    </row>
    <row r="14" spans="1:16" x14ac:dyDescent="0.2">
      <c r="A14" s="8">
        <v>12</v>
      </c>
      <c r="B14" s="8" t="s">
        <v>797</v>
      </c>
      <c r="C14" s="80" t="str">
        <f>VLOOKUP(B14,バーコード貼付!$A$1:$D$4652,2,FALSE)</f>
        <v>BCWF70*38給水用ﾊﾟｯｷﾝｸﾞﾗﾝﾄﾞ</v>
      </c>
      <c r="D14" s="77">
        <f>VLOOKUP(B14,バーコード貼付!$A$1:$D$4652,3,FALSE)</f>
        <v>49</v>
      </c>
      <c r="E14" s="176">
        <v>50</v>
      </c>
      <c r="F14" s="181">
        <v>46281</v>
      </c>
      <c r="G14" s="8">
        <f t="shared" si="0"/>
        <v>1</v>
      </c>
      <c r="H14" s="130"/>
      <c r="I14" s="8">
        <f t="shared" si="1"/>
        <v>0</v>
      </c>
      <c r="O14" s="5">
        <f t="shared" si="2"/>
        <v>1</v>
      </c>
    </row>
    <row r="15" spans="1:16" x14ac:dyDescent="0.2">
      <c r="A15" s="150">
        <v>13</v>
      </c>
      <c r="B15" s="8" t="s">
        <v>21</v>
      </c>
      <c r="C15" s="80" t="str">
        <f>VLOOKUP(B15,バーコード貼付!$A$1:$D$4652,2,FALSE)</f>
        <v>TSAS127*80ｼｰﾙｱﾀﾞﾌﾟﾀｰ給水用</v>
      </c>
      <c r="D15" s="77">
        <f>VLOOKUP(B15,バーコード貼付!$A$1:$D$4652,3,FALSE)</f>
        <v>1</v>
      </c>
      <c r="E15" s="176">
        <v>3</v>
      </c>
      <c r="F15" s="180">
        <v>46289</v>
      </c>
      <c r="G15" s="8">
        <f t="shared" si="0"/>
        <v>1</v>
      </c>
      <c r="H15" s="130"/>
      <c r="I15" s="8">
        <f t="shared" si="1"/>
        <v>0</v>
      </c>
      <c r="J15" s="113"/>
      <c r="O15" s="5">
        <f t="shared" si="2"/>
        <v>2</v>
      </c>
    </row>
    <row r="16" spans="1:16" x14ac:dyDescent="0.2">
      <c r="A16" s="150">
        <v>14</v>
      </c>
      <c r="B16" s="8" t="s">
        <v>719</v>
      </c>
      <c r="C16" s="80" t="str">
        <f>VLOOKUP(B16,バーコード貼付!$A$1:$D$4652,2,FALSE)</f>
        <v>BCS160*100TSS型前部ｽﾀﾝﾎﾞｯｸｽ</v>
      </c>
      <c r="D16" s="77">
        <f>VLOOKUP(B16,バーコード貼付!$A$1:$D$4652,3,FALSE)</f>
        <v>0</v>
      </c>
      <c r="E16" s="176">
        <v>2</v>
      </c>
      <c r="F16" s="181">
        <v>46293</v>
      </c>
      <c r="G16" s="8">
        <f t="shared" si="0"/>
        <v>1</v>
      </c>
      <c r="H16" s="129">
        <v>46293</v>
      </c>
      <c r="I16" s="8">
        <f t="shared" si="1"/>
        <v>1</v>
      </c>
      <c r="J16" s="113"/>
      <c r="O16" s="5">
        <f t="shared" si="2"/>
        <v>2</v>
      </c>
    </row>
    <row r="17" spans="1:15" x14ac:dyDescent="0.2">
      <c r="A17" s="8">
        <v>15</v>
      </c>
      <c r="B17" s="8" t="s">
        <v>682</v>
      </c>
      <c r="C17" s="80" t="str">
        <f>VLOOKUP(B17,バーコード貼付!$A$1:$D$4652,2,FALSE)</f>
        <v>BC60単式ｽﾀﾝ検査品用L1*285</v>
      </c>
      <c r="D17" s="77">
        <f>VLOOKUP(B17,バーコード貼付!$A$1:$D$4652,3,FALSE)</f>
        <v>2</v>
      </c>
      <c r="E17" s="176">
        <f>VLOOKUP(B17,バーコード貼付!$A$1:$D$4652,4,FALSE)</f>
        <v>3</v>
      </c>
      <c r="F17" s="181">
        <v>46293</v>
      </c>
      <c r="G17" s="8">
        <f t="shared" si="0"/>
        <v>1</v>
      </c>
      <c r="H17" s="130"/>
      <c r="I17" s="8">
        <f t="shared" si="1"/>
        <v>0</v>
      </c>
      <c r="J17" s="113"/>
      <c r="O17" s="5">
        <f t="shared" si="2"/>
        <v>1</v>
      </c>
    </row>
    <row r="18" spans="1:15" x14ac:dyDescent="0.2">
      <c r="A18" s="150">
        <v>16</v>
      </c>
      <c r="B18" s="8" t="s">
        <v>19</v>
      </c>
      <c r="C18" s="80" t="str">
        <f>VLOOKUP(B18,バーコード貼付!$A$1:$D$4652,2,FALSE)</f>
        <v>TSAS120*75ｼｰﾙｱﾀﾞﾌﾟﾀｰ給水用</v>
      </c>
      <c r="D18" s="77">
        <f>VLOOKUP(B18,バーコード貼付!$A$1:$D$4652,3,FALSE)</f>
        <v>4</v>
      </c>
      <c r="E18" s="176">
        <v>2</v>
      </c>
      <c r="F18" s="180"/>
      <c r="G18" s="8">
        <f t="shared" si="0"/>
        <v>0</v>
      </c>
      <c r="H18" s="130"/>
      <c r="I18" s="8">
        <f t="shared" si="1"/>
        <v>0</v>
      </c>
      <c r="J18" s="113"/>
      <c r="O18" s="5">
        <f t="shared" si="2"/>
        <v>-2</v>
      </c>
    </row>
    <row r="19" spans="1:15" x14ac:dyDescent="0.2">
      <c r="A19" s="150">
        <v>17</v>
      </c>
      <c r="B19" s="8" t="s">
        <v>70</v>
      </c>
      <c r="C19" s="80" t="str">
        <f>VLOOKUP(B19,バーコード貼付!$A$1:$D$4652,2,FALSE)</f>
        <v>S111*軸70TSP型ｼｰﾙｽﾀﾝ用前部金具</v>
      </c>
      <c r="D19" s="77">
        <f>VLOOKUP(B19,バーコード貼付!$A$1:$D$4652,3,FALSE)</f>
        <v>6</v>
      </c>
      <c r="E19" s="176">
        <v>5</v>
      </c>
      <c r="F19" s="180"/>
      <c r="G19" s="8">
        <f t="shared" si="0"/>
        <v>0</v>
      </c>
      <c r="H19" s="130"/>
      <c r="I19" s="8">
        <f t="shared" si="1"/>
        <v>0</v>
      </c>
      <c r="J19" s="113"/>
      <c r="O19" s="5">
        <f t="shared" si="2"/>
        <v>-1</v>
      </c>
    </row>
    <row r="20" spans="1:15" x14ac:dyDescent="0.2">
      <c r="A20" s="150">
        <v>18</v>
      </c>
      <c r="B20" s="8" t="s">
        <v>78</v>
      </c>
      <c r="C20" s="80" t="str">
        <f>VLOOKUP(B20,バーコード貼付!$A$1:$D$4652,2,FALSE)</f>
        <v>S129*軸80TSP型ｼｰﾙｽﾀﾝ用前部金具</v>
      </c>
      <c r="D20" s="77">
        <f>VLOOKUP(B20,バーコード貼付!$A$1:$D$4652,3,FALSE)</f>
        <v>4</v>
      </c>
      <c r="E20" s="176">
        <v>4</v>
      </c>
      <c r="F20" s="180"/>
      <c r="G20" s="8">
        <f t="shared" si="0"/>
        <v>0</v>
      </c>
      <c r="H20" s="130"/>
      <c r="I20" s="8">
        <f t="shared" si="1"/>
        <v>0</v>
      </c>
      <c r="J20" s="113"/>
      <c r="O20" s="5">
        <f t="shared" si="2"/>
        <v>0</v>
      </c>
    </row>
    <row r="21" spans="1:15" x14ac:dyDescent="0.2">
      <c r="A21" s="150">
        <v>19</v>
      </c>
      <c r="B21" s="8" t="s">
        <v>707</v>
      </c>
      <c r="C21" s="80" t="str">
        <f>VLOOKUP(B21,バーコード貼付!$A$1:$D$4652,2,FALSE)</f>
        <v>BCS110*70TSS型前部ｽﾀﾝﾎﾞｯｸｽ</v>
      </c>
      <c r="D21" s="77">
        <f>VLOOKUP(B21,バーコード貼付!$A$1:$D$4652,3,FALSE)</f>
        <v>6</v>
      </c>
      <c r="E21" s="176">
        <v>4</v>
      </c>
      <c r="F21" s="180"/>
      <c r="G21" s="8">
        <f t="shared" si="0"/>
        <v>0</v>
      </c>
      <c r="H21" s="130"/>
      <c r="I21" s="8">
        <f t="shared" si="1"/>
        <v>0</v>
      </c>
      <c r="J21" s="113"/>
      <c r="O21" s="5">
        <f t="shared" si="2"/>
        <v>-2</v>
      </c>
    </row>
    <row r="22" spans="1:15" x14ac:dyDescent="0.2">
      <c r="A22" s="150">
        <v>20</v>
      </c>
      <c r="B22" s="8" t="s">
        <v>717</v>
      </c>
      <c r="C22" s="80" t="str">
        <f>VLOOKUP(B22,バーコード貼付!$A$1:$D$4652,2,FALSE)</f>
        <v>BCS150*95TSS型前部ｽﾀﾝﾎﾞｯｸｽ</v>
      </c>
      <c r="D22" s="77">
        <f>VLOOKUP(B22,バーコード貼付!$A$1:$D$4652,3,FALSE)</f>
        <v>10</v>
      </c>
      <c r="E22" s="176">
        <v>6</v>
      </c>
      <c r="F22" s="180"/>
      <c r="G22" s="8">
        <f t="shared" si="0"/>
        <v>0</v>
      </c>
      <c r="H22" s="130"/>
      <c r="I22" s="8">
        <f t="shared" si="1"/>
        <v>0</v>
      </c>
      <c r="J22" s="113"/>
      <c r="O22" s="5">
        <f t="shared" si="2"/>
        <v>-4</v>
      </c>
    </row>
    <row r="23" spans="1:15" x14ac:dyDescent="0.2">
      <c r="A23" s="150">
        <v>21</v>
      </c>
      <c r="B23" s="8" t="s">
        <v>66</v>
      </c>
      <c r="C23" s="80" t="str">
        <f>VLOOKUP(B23,バーコード貼付!$A$1:$D$4652,2,FALSE)</f>
        <v>S104*軸65TSP型ｼｰﾙｽﾀﾝ用前部金具</v>
      </c>
      <c r="D23" s="77">
        <f>VLOOKUP(B23,バーコード貼付!$A$1:$D$4652,3,FALSE)</f>
        <v>10</v>
      </c>
      <c r="E23" s="176">
        <v>2</v>
      </c>
      <c r="F23" s="181"/>
      <c r="G23" s="8">
        <f t="shared" si="0"/>
        <v>0</v>
      </c>
      <c r="H23" s="130"/>
      <c r="I23" s="8">
        <f t="shared" si="1"/>
        <v>0</v>
      </c>
      <c r="J23" s="113"/>
      <c r="O23" s="5">
        <f t="shared" si="2"/>
        <v>-8</v>
      </c>
    </row>
    <row r="24" spans="1:15" x14ac:dyDescent="0.2">
      <c r="A24" s="150">
        <v>22</v>
      </c>
      <c r="B24" s="8" t="s">
        <v>3056</v>
      </c>
      <c r="C24" s="80" t="str">
        <f>VLOOKUP(B24,バーコード貼付!$A$1:$D$4652,2,FALSE)</f>
        <v>TSAS96*55ｼｰﾙｱﾀﾞﾌﾟﾀｰ給水用</v>
      </c>
      <c r="D24" s="77">
        <f>VLOOKUP(B24,バーコード貼付!$A$1:$D$4652,3,FALSE)</f>
        <v>3</v>
      </c>
      <c r="E24" s="176">
        <v>3</v>
      </c>
      <c r="F24" s="181"/>
      <c r="G24" s="8">
        <f t="shared" si="0"/>
        <v>0</v>
      </c>
      <c r="H24" s="129"/>
      <c r="I24" s="8">
        <f t="shared" si="1"/>
        <v>0</v>
      </c>
      <c r="J24" s="113"/>
      <c r="O24" s="5">
        <f t="shared" si="2"/>
        <v>0</v>
      </c>
    </row>
    <row r="25" spans="1:15" x14ac:dyDescent="0.2">
      <c r="A25" s="150">
        <v>23</v>
      </c>
      <c r="B25" s="8" t="s">
        <v>15</v>
      </c>
      <c r="C25" s="80" t="str">
        <f>VLOOKUP(B25,バーコード貼付!$A$1:$D$4652,2,FALSE)</f>
        <v>TSAS110*65ｼｰﾙｱﾀﾞﾌﾟﾀｰ給水用</v>
      </c>
      <c r="D25" s="77">
        <f>VLOOKUP(B25,バーコード貼付!$A$1:$D$4652,3,FALSE)</f>
        <v>4</v>
      </c>
      <c r="E25" s="176">
        <v>4</v>
      </c>
      <c r="F25" s="180"/>
      <c r="G25" s="8">
        <f t="shared" si="0"/>
        <v>0</v>
      </c>
      <c r="H25" s="129"/>
      <c r="I25" s="8">
        <f t="shared" si="1"/>
        <v>0</v>
      </c>
      <c r="J25" s="113"/>
      <c r="O25" s="5">
        <f t="shared" si="2"/>
        <v>0</v>
      </c>
    </row>
    <row r="26" spans="1:15" x14ac:dyDescent="0.2">
      <c r="A26" s="150">
        <v>24</v>
      </c>
      <c r="B26" s="8" t="s">
        <v>7</v>
      </c>
      <c r="C26" s="80" t="str">
        <f>VLOOKUP(B26,バーコード貼付!$A$1:$D$4652,2,FALSE)</f>
        <v>TSAS77*45ｼｰﾙｱﾀﾞﾌﾟﾀｰ給水用</v>
      </c>
      <c r="D26" s="77">
        <f>VLOOKUP(B26,バーコード貼付!$A$1:$D$4652,3,FALSE)</f>
        <v>4</v>
      </c>
      <c r="E26" s="176">
        <f>VLOOKUP(B26,バーコード貼付!$A$1:$D$4652,4,FALSE)</f>
        <v>2</v>
      </c>
      <c r="F26" s="180"/>
      <c r="G26" s="8">
        <f t="shared" si="0"/>
        <v>0</v>
      </c>
      <c r="H26" s="129"/>
      <c r="I26" s="8">
        <f t="shared" si="1"/>
        <v>0</v>
      </c>
      <c r="J26" s="113"/>
      <c r="O26" s="5">
        <f t="shared" si="2"/>
        <v>-2</v>
      </c>
    </row>
    <row r="27" spans="1:15" x14ac:dyDescent="0.2">
      <c r="A27" s="150">
        <v>25</v>
      </c>
      <c r="B27" s="8" t="s">
        <v>62</v>
      </c>
      <c r="C27" s="80" t="str">
        <f>VLOOKUP(B27,バーコード貼付!$A$1:$D$4652,2,FALSE)</f>
        <v>S96*軸60TSP型ｼｰﾙｽﾀﾝ用前部金具</v>
      </c>
      <c r="D27" s="77">
        <f>VLOOKUP(B27,バーコード貼付!$A$1:$D$4652,3,FALSE)</f>
        <v>5</v>
      </c>
      <c r="E27" s="176">
        <v>5</v>
      </c>
      <c r="F27" s="180"/>
      <c r="G27" s="8">
        <f t="shared" si="0"/>
        <v>0</v>
      </c>
      <c r="H27" s="130"/>
      <c r="I27" s="8">
        <f t="shared" si="1"/>
        <v>0</v>
      </c>
      <c r="J27" s="113"/>
      <c r="O27" s="5">
        <f t="shared" si="2"/>
        <v>0</v>
      </c>
    </row>
    <row r="28" spans="1:15" x14ac:dyDescent="0.2">
      <c r="A28" s="150">
        <v>26</v>
      </c>
      <c r="B28" s="8" t="s">
        <v>25</v>
      </c>
      <c r="C28" s="80" t="str">
        <f>VLOOKUP(B28,バーコード貼付!$A$1:$D$4652,2,FALSE)</f>
        <v>TSAS150*90ｼｰﾙｱﾀﾞﾌﾟﾀｰ給水用</v>
      </c>
      <c r="D28" s="77">
        <f>VLOOKUP(B28,バーコード貼付!$A$1:$D$4652,3,FALSE)</f>
        <v>4</v>
      </c>
      <c r="E28" s="176">
        <v>3</v>
      </c>
      <c r="F28" s="180"/>
      <c r="G28" s="8">
        <f t="shared" si="0"/>
        <v>0</v>
      </c>
      <c r="H28" s="130"/>
      <c r="I28" s="8">
        <f t="shared" si="1"/>
        <v>0</v>
      </c>
      <c r="O28" s="5">
        <f t="shared" si="2"/>
        <v>-1</v>
      </c>
    </row>
    <row r="29" spans="1:15" x14ac:dyDescent="0.2">
      <c r="A29" s="150">
        <v>27</v>
      </c>
      <c r="B29" s="8" t="s">
        <v>74</v>
      </c>
      <c r="C29" s="80" t="str">
        <f>VLOOKUP(B29,バーコード貼付!$A$1:$D$4652,2,FALSE)</f>
        <v>S117*軸75TSP型ｼｰﾙｽﾀﾝ用前部金具</v>
      </c>
      <c r="D29" s="77">
        <f>VLOOKUP(B29,バーコード貼付!$A$1:$D$4652,3,FALSE)</f>
        <v>7</v>
      </c>
      <c r="E29" s="176">
        <v>6</v>
      </c>
      <c r="F29" s="181"/>
      <c r="G29" s="8">
        <f t="shared" si="0"/>
        <v>0</v>
      </c>
      <c r="H29" s="130"/>
      <c r="I29" s="8">
        <f t="shared" si="1"/>
        <v>0</v>
      </c>
      <c r="J29" s="113"/>
      <c r="O29" s="5">
        <f t="shared" si="2"/>
        <v>-1</v>
      </c>
    </row>
    <row r="30" spans="1:15" x14ac:dyDescent="0.2">
      <c r="A30" s="150">
        <v>28</v>
      </c>
      <c r="B30" s="8" t="s">
        <v>841</v>
      </c>
      <c r="C30" s="80" t="str">
        <f>VLOOKUP(B30,バーコード貼付!$A$1:$D$4652,2,FALSE)</f>
        <v>軸60TWｼｰﾙｽﾀﾝ用ｶｰﾎﾞﾝﾌﾞﾗｼ(ｾｯﾄ品)</v>
      </c>
      <c r="D30" s="77">
        <f>VLOOKUP(B30,バーコード貼付!$A$1:$D$4652,3,FALSE)</f>
        <v>45</v>
      </c>
      <c r="E30" s="176">
        <v>38</v>
      </c>
      <c r="F30" s="180"/>
      <c r="G30" s="8">
        <f t="shared" si="0"/>
        <v>0</v>
      </c>
      <c r="H30" s="130"/>
      <c r="I30" s="8">
        <f t="shared" si="1"/>
        <v>0</v>
      </c>
      <c r="O30" s="5">
        <f t="shared" si="2"/>
        <v>-7</v>
      </c>
    </row>
    <row r="31" spans="1:15" x14ac:dyDescent="0.2">
      <c r="A31" s="150">
        <v>29</v>
      </c>
      <c r="B31" s="8" t="s">
        <v>76</v>
      </c>
      <c r="C31" s="80" t="str">
        <f>VLOOKUP(B31,バーコード貼付!$A$1:$D$4652,2,FALSE)</f>
        <v>TSP75Yｼｰﾙｽﾀﾝ(ﾔﾏﾊ仕様)</v>
      </c>
      <c r="D31" s="77">
        <f>VLOOKUP(B31,バーコード貼付!$A$1:$D$4652,3,FALSE)</f>
        <v>6</v>
      </c>
      <c r="E31" s="176">
        <v>2</v>
      </c>
      <c r="F31" s="180"/>
      <c r="G31" s="8">
        <f t="shared" si="0"/>
        <v>0</v>
      </c>
      <c r="H31" s="129"/>
      <c r="I31" s="8">
        <f t="shared" si="1"/>
        <v>0</v>
      </c>
      <c r="O31" s="5">
        <f t="shared" si="2"/>
        <v>-4</v>
      </c>
    </row>
    <row r="32" spans="1:15" x14ac:dyDescent="0.2">
      <c r="A32" s="150">
        <v>30</v>
      </c>
      <c r="B32" s="8" t="s">
        <v>23</v>
      </c>
      <c r="C32" s="80" t="str">
        <f>VLOOKUP(B32,バーコード貼付!$A$1:$D$4652,2,FALSE)</f>
        <v>TSAS140*85ｼｰﾙｱﾀﾞﾌﾟﾀｰ給水用</v>
      </c>
      <c r="D32" s="77">
        <f>VLOOKUP(B32,バーコード貼付!$A$1:$D$4652,3,FALSE)</f>
        <v>3</v>
      </c>
      <c r="E32" s="176">
        <v>3</v>
      </c>
      <c r="F32" s="180"/>
      <c r="G32" s="8">
        <f t="shared" si="0"/>
        <v>0</v>
      </c>
      <c r="H32" s="130"/>
      <c r="I32" s="8">
        <f t="shared" si="1"/>
        <v>0</v>
      </c>
      <c r="O32" s="5">
        <f t="shared" si="2"/>
        <v>0</v>
      </c>
    </row>
    <row r="33" spans="1:15" x14ac:dyDescent="0.2">
      <c r="A33" s="150">
        <v>31</v>
      </c>
      <c r="B33" s="8" t="s">
        <v>4</v>
      </c>
      <c r="C33" s="80" t="str">
        <f>VLOOKUP(B33,バーコード貼付!$A$1:$D$4652,2,FALSE)</f>
        <v>TSAS70*40ｼｰﾙｱﾀﾞﾌﾟﾀｰ給水用</v>
      </c>
      <c r="D33" s="77">
        <f>VLOOKUP(B33,バーコード貼付!$A$1:$D$4652,3,FALSE)</f>
        <v>4</v>
      </c>
      <c r="E33" s="176">
        <f>VLOOKUP(B33,バーコード貼付!$A$1:$D$4652,4,FALSE)</f>
        <v>2</v>
      </c>
      <c r="F33" s="180"/>
      <c r="G33" s="8">
        <f t="shared" si="0"/>
        <v>0</v>
      </c>
      <c r="H33" s="129"/>
      <c r="I33" s="8">
        <f t="shared" si="1"/>
        <v>0</v>
      </c>
      <c r="J33" s="113"/>
      <c r="O33" s="5">
        <f t="shared" si="2"/>
        <v>-2</v>
      </c>
    </row>
    <row r="34" spans="1:15" x14ac:dyDescent="0.2">
      <c r="A34" s="150">
        <v>32</v>
      </c>
      <c r="B34" s="8" t="s">
        <v>809</v>
      </c>
      <c r="C34" s="80" t="str">
        <f>VLOOKUP(B34,バーコード貼付!$A$1:$D$4652,2,FALSE)</f>
        <v>BCWF88*50給水用ﾊﾟｯｷﾝｸﾞﾗﾝﾄﾞ</v>
      </c>
      <c r="D34" s="77">
        <f>VLOOKUP(B34,バーコード貼付!$A$1:$D$4652,3,FALSE)</f>
        <v>8</v>
      </c>
      <c r="E34" s="176">
        <v>2</v>
      </c>
      <c r="F34" s="181"/>
      <c r="G34" s="8">
        <f t="shared" si="0"/>
        <v>0</v>
      </c>
      <c r="H34" s="130"/>
      <c r="I34" s="8">
        <f t="shared" si="1"/>
        <v>0</v>
      </c>
      <c r="O34" s="5">
        <f t="shared" si="2"/>
        <v>-6</v>
      </c>
    </row>
    <row r="35" spans="1:15" x14ac:dyDescent="0.2">
      <c r="A35" s="150">
        <v>33</v>
      </c>
      <c r="B35" s="8" t="s">
        <v>56</v>
      </c>
      <c r="C35" s="80" t="str">
        <f>VLOOKUP(B35,バーコード貼付!$A$1:$D$4652,2,FALSE)</f>
        <v>TSP50Yｼｰﾙｽﾀﾝ(ﾔﾏﾊ仕様)</v>
      </c>
      <c r="D35" s="77">
        <f>VLOOKUP(B35,バーコード貼付!$A$1:$D$4652,3,FALSE)</f>
        <v>5</v>
      </c>
      <c r="E35" s="176">
        <f>VLOOKUP(B35,バーコード貼付!$A$1:$D$4652,4,FALSE)</f>
        <v>5</v>
      </c>
      <c r="F35" s="180"/>
      <c r="G35" s="8">
        <f t="shared" si="0"/>
        <v>0</v>
      </c>
      <c r="H35" s="130"/>
      <c r="I35" s="8">
        <f t="shared" si="1"/>
        <v>0</v>
      </c>
      <c r="J35" s="113"/>
      <c r="O35" s="5">
        <f t="shared" si="2"/>
        <v>0</v>
      </c>
    </row>
    <row r="36" spans="1:15" x14ac:dyDescent="0.2">
      <c r="A36" s="150">
        <v>34</v>
      </c>
      <c r="B36" s="8" t="s">
        <v>27</v>
      </c>
      <c r="C36" s="80" t="str">
        <f>VLOOKUP(B36,バーコード貼付!$A$1:$D$4652,2,FALSE)</f>
        <v>TSAS150*95ｼｰﾙｱﾀﾞﾌﾟﾀｰ給水用</v>
      </c>
      <c r="D36" s="77">
        <f>VLOOKUP(B36,バーコード貼付!$A$1:$D$4652,3,FALSE)</f>
        <v>3</v>
      </c>
      <c r="E36" s="176">
        <v>3</v>
      </c>
      <c r="F36" s="181"/>
      <c r="G36" s="8">
        <f t="shared" si="0"/>
        <v>0</v>
      </c>
      <c r="H36" s="129"/>
      <c r="I36" s="8">
        <f t="shared" si="1"/>
        <v>0</v>
      </c>
      <c r="O36" s="5">
        <f t="shared" si="2"/>
        <v>0</v>
      </c>
    </row>
    <row r="37" spans="1:15" x14ac:dyDescent="0.2">
      <c r="A37" s="150">
        <v>35</v>
      </c>
      <c r="B37" s="8" t="s">
        <v>842</v>
      </c>
      <c r="C37" s="80" t="str">
        <f>VLOOKUP(B37,バーコード貼付!$A$1:$D$4652,2,FALSE)</f>
        <v>軸65TWｼｰﾙｽﾀﾝ用ｶｰﾎﾞﾝﾌﾞﾗｼ(ｾｯﾄ品)</v>
      </c>
      <c r="D37" s="77">
        <f>VLOOKUP(B37,バーコード貼付!$A$1:$D$4652,3,FALSE)</f>
        <v>60</v>
      </c>
      <c r="E37" s="176">
        <v>24</v>
      </c>
      <c r="F37" s="180"/>
      <c r="G37" s="8">
        <f t="shared" si="0"/>
        <v>0</v>
      </c>
      <c r="H37" s="130"/>
      <c r="I37" s="8">
        <f t="shared" si="1"/>
        <v>0</v>
      </c>
      <c r="J37" s="113"/>
      <c r="O37" s="5">
        <f t="shared" si="2"/>
        <v>-36</v>
      </c>
    </row>
    <row r="38" spans="1:15" x14ac:dyDescent="0.2">
      <c r="A38" s="150">
        <v>36</v>
      </c>
      <c r="B38" s="8" t="s">
        <v>844</v>
      </c>
      <c r="C38" s="80" t="str">
        <f>VLOOKUP(B38,バーコード貼付!$A$1:$D$4652,2,FALSE)</f>
        <v>軸75TWｼｰﾙｽﾀﾝ用ｶｰﾎﾞﾝﾌﾞﾗｼ(ｾｯﾄ品)</v>
      </c>
      <c r="D38" s="77">
        <f>VLOOKUP(B38,バーコード貼付!$A$1:$D$4652,3,FALSE)</f>
        <v>81</v>
      </c>
      <c r="E38" s="176">
        <f>VLOOKUP(B38,バーコード貼付!$A$1:$D$4652,4,FALSE)</f>
        <v>30</v>
      </c>
      <c r="F38" s="180"/>
      <c r="G38" s="8">
        <f t="shared" si="0"/>
        <v>0</v>
      </c>
      <c r="H38" s="130"/>
      <c r="I38" s="8">
        <f t="shared" si="1"/>
        <v>0</v>
      </c>
      <c r="J38" s="113"/>
      <c r="O38" s="5">
        <f t="shared" si="2"/>
        <v>-51</v>
      </c>
    </row>
    <row r="39" spans="1:15" x14ac:dyDescent="0.2">
      <c r="A39" s="150">
        <v>37</v>
      </c>
      <c r="B39" s="8" t="s">
        <v>665</v>
      </c>
      <c r="C39" s="80" t="str">
        <f>VLOOKUP(B39,バーコード貼付!$A$1:$D$4652,2,FALSE)</f>
        <v>BC85(S140)単式ｽﾀﾝL1*424</v>
      </c>
      <c r="D39" s="77">
        <f>VLOOKUP(B39,バーコード貼付!$A$1:$D$4652,3,FALSE)</f>
        <v>1</v>
      </c>
      <c r="E39" s="176">
        <v>1</v>
      </c>
      <c r="F39" s="181"/>
      <c r="G39" s="8">
        <f t="shared" si="0"/>
        <v>0</v>
      </c>
      <c r="H39" s="130"/>
      <c r="I39" s="8">
        <f t="shared" si="1"/>
        <v>0</v>
      </c>
      <c r="O39" s="5">
        <f t="shared" si="2"/>
        <v>0</v>
      </c>
    </row>
    <row r="40" spans="1:15" x14ac:dyDescent="0.2">
      <c r="A40" s="150">
        <v>38</v>
      </c>
      <c r="B40" s="8" t="s">
        <v>723</v>
      </c>
      <c r="C40" s="80" t="str">
        <f>VLOOKUP(B40,バーコード貼付!$A$1:$D$4652,2,FALSE)</f>
        <v>BCS170x110TSS型前部ｽﾀﾝﾎﾞｯｸｽ</v>
      </c>
      <c r="D40" s="77">
        <f>VLOOKUP(B40,バーコード貼付!$A$1:$D$4652,3,FALSE)</f>
        <v>5</v>
      </c>
      <c r="E40" s="176">
        <v>5</v>
      </c>
      <c r="F40" s="181"/>
      <c r="G40" s="8">
        <f t="shared" si="0"/>
        <v>0</v>
      </c>
      <c r="H40" s="130"/>
      <c r="I40" s="8">
        <f t="shared" si="1"/>
        <v>0</v>
      </c>
      <c r="O40" s="5">
        <f t="shared" si="2"/>
        <v>0</v>
      </c>
    </row>
    <row r="41" spans="1:15" x14ac:dyDescent="0.2">
      <c r="A41" s="150">
        <v>39</v>
      </c>
      <c r="B41" s="8" t="s">
        <v>16</v>
      </c>
      <c r="C41" s="80" t="str">
        <f>VLOOKUP(B41,バーコード貼付!$A$1:$D$4652,2,FALSE)</f>
        <v>TSAS110*70ｼｰﾙｱﾀﾞﾌﾟﾀｰ給水無用</v>
      </c>
      <c r="D41" s="77">
        <f>VLOOKUP(B41,バーコード貼付!$A$1:$D$4652,3,FALSE)</f>
        <v>2</v>
      </c>
      <c r="E41" s="176">
        <v>1</v>
      </c>
      <c r="F41" s="180"/>
      <c r="G41" s="8">
        <f t="shared" si="0"/>
        <v>0</v>
      </c>
      <c r="H41" s="129"/>
      <c r="I41" s="8">
        <f t="shared" si="1"/>
        <v>0</v>
      </c>
      <c r="J41" s="113"/>
      <c r="O41" s="5">
        <f t="shared" si="2"/>
        <v>-1</v>
      </c>
    </row>
    <row r="42" spans="1:15" x14ac:dyDescent="0.2">
      <c r="A42" s="150">
        <v>40</v>
      </c>
      <c r="B42" s="8" t="s">
        <v>29</v>
      </c>
      <c r="C42" s="80" t="str">
        <f>VLOOKUP(B42,バーコード貼付!$A$1:$D$4652,2,FALSE)</f>
        <v>TSAS160*100ｼｰﾙｱﾀﾞﾌﾟﾀｰ給水用</v>
      </c>
      <c r="D42" s="77">
        <f>VLOOKUP(B42,バーコード貼付!$A$1:$D$4652,3,FALSE)</f>
        <v>3</v>
      </c>
      <c r="E42" s="176">
        <f>VLOOKUP(B42,バーコード貼付!$A$1:$D$4652,4,FALSE)</f>
        <v>2</v>
      </c>
      <c r="F42" s="180"/>
      <c r="G42" s="8">
        <f t="shared" si="0"/>
        <v>0</v>
      </c>
      <c r="H42" s="130"/>
      <c r="I42" s="8">
        <f t="shared" si="1"/>
        <v>0</v>
      </c>
      <c r="O42" s="5">
        <f t="shared" si="2"/>
        <v>-1</v>
      </c>
    </row>
    <row r="43" spans="1:15" x14ac:dyDescent="0.2">
      <c r="A43" s="150">
        <v>41</v>
      </c>
      <c r="B43" s="8" t="s">
        <v>54</v>
      </c>
      <c r="C43" s="80" t="str">
        <f>VLOOKUP(B43,バーコード貼付!$A$1:$D$4652,2,FALSE)</f>
        <v>S85*軸50TSP型ｼｰﾙｽﾀﾝ用前部金具</v>
      </c>
      <c r="D43" s="77">
        <f>VLOOKUP(B43,バーコード貼付!$A$1:$D$4652,3,FALSE)</f>
        <v>5</v>
      </c>
      <c r="E43" s="176">
        <v>4</v>
      </c>
      <c r="F43" s="180"/>
      <c r="G43" s="8">
        <f t="shared" si="0"/>
        <v>0</v>
      </c>
      <c r="H43" s="130"/>
      <c r="I43" s="8">
        <f t="shared" si="1"/>
        <v>0</v>
      </c>
      <c r="J43" s="113"/>
      <c r="O43" s="5">
        <f t="shared" si="2"/>
        <v>-1</v>
      </c>
    </row>
    <row r="44" spans="1:15" x14ac:dyDescent="0.2">
      <c r="A44" s="150">
        <v>42</v>
      </c>
      <c r="B44" s="8" t="s">
        <v>31</v>
      </c>
      <c r="C44" s="80" t="str">
        <f>VLOOKUP(B44,バーコード貼付!$A$1:$D$4652,2,FALSE)</f>
        <v>TSAS160*105ｼｰﾙｱﾀﾞﾌﾟﾀｰ給水用</v>
      </c>
      <c r="D44" s="77">
        <f>VLOOKUP(B44,バーコード貼付!$A$1:$D$4652,3,FALSE)</f>
        <v>3</v>
      </c>
      <c r="E44" s="176">
        <f>VLOOKUP(B44,バーコード貼付!$A$1:$D$4652,4,FALSE)</f>
        <v>2</v>
      </c>
      <c r="F44" s="180"/>
      <c r="G44" s="8">
        <f t="shared" si="0"/>
        <v>0</v>
      </c>
      <c r="H44" s="130"/>
      <c r="I44" s="8">
        <f t="shared" si="1"/>
        <v>0</v>
      </c>
      <c r="O44" s="5">
        <f t="shared" si="2"/>
        <v>-1</v>
      </c>
    </row>
    <row r="45" spans="1:15" x14ac:dyDescent="0.2">
      <c r="A45" s="150">
        <v>43</v>
      </c>
      <c r="B45" s="8" t="s">
        <v>60</v>
      </c>
      <c r="C45" s="80" t="str">
        <f>VLOOKUP(B45,バーコード貼付!$A$1:$D$4652,2,FALSE)</f>
        <v>TSP55Yｼｰﾙｽﾀﾝ(ﾔﾏﾊ仕様)</v>
      </c>
      <c r="D45" s="77">
        <f>VLOOKUP(B45,バーコード貼付!$A$1:$D$4652,3,FALSE)</f>
        <v>4</v>
      </c>
      <c r="E45" s="176">
        <v>4</v>
      </c>
      <c r="F45" s="180"/>
      <c r="G45" s="8">
        <f t="shared" si="0"/>
        <v>0</v>
      </c>
      <c r="H45" s="130"/>
      <c r="I45" s="8">
        <f t="shared" si="1"/>
        <v>0</v>
      </c>
      <c r="J45" s="113"/>
      <c r="O45" s="5">
        <f t="shared" si="2"/>
        <v>0</v>
      </c>
    </row>
    <row r="46" spans="1:15" x14ac:dyDescent="0.2">
      <c r="A46" s="150">
        <v>44</v>
      </c>
      <c r="B46" s="8" t="s">
        <v>846</v>
      </c>
      <c r="C46" s="80" t="str">
        <f>VLOOKUP(B46,バーコード貼付!$A$1:$D$4652,2,FALSE)</f>
        <v>軸85TWｼｰﾙｽﾀﾝ用ｶｰﾎﾞﾝﾌﾞﾗｼ(ｾｯﾄ品)</v>
      </c>
      <c r="D46" s="77">
        <f>VLOOKUP(B46,バーコード貼付!$A$1:$D$4652,3,FALSE)</f>
        <v>27</v>
      </c>
      <c r="E46" s="176">
        <f>VLOOKUP(B46,バーコード貼付!$A$1:$D$4652,4,FALSE)</f>
        <v>20</v>
      </c>
      <c r="F46" s="181"/>
      <c r="G46" s="8">
        <f t="shared" si="0"/>
        <v>0</v>
      </c>
      <c r="H46" s="130"/>
      <c r="I46" s="8">
        <f t="shared" si="1"/>
        <v>0</v>
      </c>
      <c r="O46" s="5">
        <f t="shared" si="2"/>
        <v>-7</v>
      </c>
    </row>
    <row r="47" spans="1:15" x14ac:dyDescent="0.2">
      <c r="A47" s="150">
        <v>45</v>
      </c>
      <c r="B47" s="8" t="s">
        <v>650</v>
      </c>
      <c r="C47" s="80" t="str">
        <f>VLOOKUP(B47,バーコード貼付!$A$1:$D$4652,2,FALSE)</f>
        <v>BC35(S60)S型単式ｽﾀﾝL1*117</v>
      </c>
      <c r="D47" s="77">
        <f>VLOOKUP(B47,バーコード貼付!$A$1:$D$4652,3,FALSE)</f>
        <v>1</v>
      </c>
      <c r="E47" s="176">
        <v>1</v>
      </c>
      <c r="F47" s="181"/>
      <c r="G47" s="8">
        <f t="shared" si="0"/>
        <v>0</v>
      </c>
      <c r="H47" s="130"/>
      <c r="I47" s="8">
        <f t="shared" si="1"/>
        <v>0</v>
      </c>
      <c r="O47" s="5">
        <f t="shared" si="2"/>
        <v>0</v>
      </c>
    </row>
    <row r="48" spans="1:15" x14ac:dyDescent="0.2">
      <c r="A48" s="150">
        <v>46</v>
      </c>
      <c r="B48" s="8" t="s">
        <v>701</v>
      </c>
      <c r="C48" s="80" t="str">
        <f>VLOOKUP(B48,バーコード貼付!$A$1:$D$4652,2,FALSE)</f>
        <v>BCS96*55TSS型前部ｽﾀﾝﾎﾞｯｸｽ</v>
      </c>
      <c r="D48" s="77">
        <f>VLOOKUP(B48,バーコード貼付!$A$1:$D$4652,3,FALSE)</f>
        <v>3</v>
      </c>
      <c r="E48" s="176">
        <v>2</v>
      </c>
      <c r="F48" s="180"/>
      <c r="G48" s="8">
        <f t="shared" si="0"/>
        <v>0</v>
      </c>
      <c r="H48" s="130"/>
      <c r="I48" s="8">
        <f t="shared" si="1"/>
        <v>0</v>
      </c>
      <c r="J48" s="113"/>
      <c r="O48" s="5">
        <f t="shared" si="2"/>
        <v>-1</v>
      </c>
    </row>
    <row r="49" spans="1:15" x14ac:dyDescent="0.2">
      <c r="A49" s="150">
        <v>47</v>
      </c>
      <c r="B49" s="8" t="s">
        <v>8</v>
      </c>
      <c r="C49" s="80" t="str">
        <f>VLOOKUP(B49,バーコード貼付!$A$1:$D$4652,2,FALSE)</f>
        <v>TSAS88*50ｼｰﾙｱﾀﾞﾌﾟﾀｰ給水無用</v>
      </c>
      <c r="D49" s="77">
        <f>VLOOKUP(B49,バーコード貼付!$A$1:$D$4652,3,FALSE)</f>
        <v>3</v>
      </c>
      <c r="E49" s="176">
        <v>3</v>
      </c>
      <c r="F49" s="181"/>
      <c r="G49" s="8">
        <f t="shared" si="0"/>
        <v>0</v>
      </c>
      <c r="H49" s="129"/>
      <c r="I49" s="8">
        <f t="shared" si="1"/>
        <v>0</v>
      </c>
      <c r="J49" s="113"/>
      <c r="O49" s="5">
        <f t="shared" si="2"/>
        <v>0</v>
      </c>
    </row>
    <row r="50" spans="1:15" x14ac:dyDescent="0.2">
      <c r="A50" s="150">
        <v>48</v>
      </c>
      <c r="B50" s="101" t="s">
        <v>3165</v>
      </c>
      <c r="C50" s="80" t="str">
        <f>VLOOKUP(B50,バーコード貼付!$A$1:$D$4652,2,FALSE)</f>
        <v>軸65用(86*104*4m)FRPﾊﾟｲﾌﾟ</v>
      </c>
      <c r="D50" s="77">
        <f>VLOOKUP(B50,バーコード貼付!$A$1:$D$4652,3,FALSE)</f>
        <v>3</v>
      </c>
      <c r="E50" s="176">
        <v>1</v>
      </c>
      <c r="F50" s="181"/>
      <c r="G50" s="8">
        <f t="shared" si="0"/>
        <v>0</v>
      </c>
      <c r="H50" s="130"/>
      <c r="I50" s="8">
        <f t="shared" si="1"/>
        <v>0</v>
      </c>
      <c r="J50" s="113"/>
      <c r="O50" s="5">
        <f t="shared" si="2"/>
        <v>-2</v>
      </c>
    </row>
    <row r="51" spans="1:15" x14ac:dyDescent="0.2">
      <c r="A51" s="150">
        <v>49</v>
      </c>
      <c r="B51" s="8" t="s">
        <v>725</v>
      </c>
      <c r="C51" s="80" t="str">
        <f>VLOOKUP(B51,バーコード貼付!$A$1:$D$4652,2,FALSE)</f>
        <v>TSB型40単式ｼｰﾙｽﾀﾝ</v>
      </c>
      <c r="D51" s="77">
        <f>VLOOKUP(B51,バーコード貼付!$A$1:$D$4652,3,FALSE)</f>
        <v>6</v>
      </c>
      <c r="E51" s="176">
        <f>VLOOKUP(B51,バーコード貼付!$A$1:$D$4652,4,FALSE)</f>
        <v>2</v>
      </c>
      <c r="F51" s="181"/>
      <c r="G51" s="8">
        <f t="shared" si="0"/>
        <v>0</v>
      </c>
      <c r="H51" s="130"/>
      <c r="I51" s="8">
        <f t="shared" si="1"/>
        <v>0</v>
      </c>
      <c r="O51" s="5">
        <f t="shared" si="2"/>
        <v>-4</v>
      </c>
    </row>
    <row r="52" spans="1:15" x14ac:dyDescent="0.2">
      <c r="A52" s="150">
        <v>50</v>
      </c>
      <c r="B52" s="8" t="s">
        <v>9</v>
      </c>
      <c r="C52" s="80" t="str">
        <f>VLOOKUP(B52,バーコード貼付!$A$1:$D$4652,2,FALSE)</f>
        <v>TSAS88*50ｼｰﾙｱﾀﾞﾌﾟﾀｰ給水用</v>
      </c>
      <c r="D52" s="77">
        <f>VLOOKUP(B52,バーコード貼付!$A$1:$D$4652,3,FALSE)</f>
        <v>4</v>
      </c>
      <c r="E52" s="176">
        <v>2</v>
      </c>
      <c r="F52" s="180"/>
      <c r="G52" s="8">
        <f t="shared" si="0"/>
        <v>0</v>
      </c>
      <c r="H52" s="129"/>
      <c r="I52" s="8">
        <f t="shared" si="1"/>
        <v>0</v>
      </c>
      <c r="J52" s="113"/>
      <c r="O52" s="5">
        <f t="shared" si="2"/>
        <v>-2</v>
      </c>
    </row>
    <row r="53" spans="1:15" x14ac:dyDescent="0.2">
      <c r="A53" s="150">
        <v>51</v>
      </c>
      <c r="B53" s="8" t="s">
        <v>52</v>
      </c>
      <c r="C53" s="80" t="str">
        <f>VLOOKUP(B53,バーコード貼付!$A$1:$D$4652,2,FALSE)</f>
        <v>TSP45Yｼｰﾙｽﾀﾝ(ﾔﾏﾊ仕様)</v>
      </c>
      <c r="D53" s="77">
        <f>VLOOKUP(B53,バーコード貼付!$A$1:$D$4652,3,FALSE)</f>
        <v>2</v>
      </c>
      <c r="E53" s="176">
        <v>2</v>
      </c>
      <c r="F53" s="181"/>
      <c r="G53" s="8">
        <f t="shared" si="0"/>
        <v>0</v>
      </c>
      <c r="H53" s="129"/>
      <c r="I53" s="8">
        <f t="shared" si="1"/>
        <v>0</v>
      </c>
      <c r="J53" s="113"/>
      <c r="O53" s="5">
        <f t="shared" si="2"/>
        <v>0</v>
      </c>
    </row>
    <row r="54" spans="1:15" x14ac:dyDescent="0.2">
      <c r="A54" s="150">
        <v>52</v>
      </c>
      <c r="B54" s="8" t="s">
        <v>711</v>
      </c>
      <c r="C54" s="80" t="str">
        <f>VLOOKUP(B54,バーコード貼付!$A$1:$D$4652,2,FALSE)</f>
        <v>BCS127*80TSS型前部ｽﾀﾝﾎﾞｯｸｽ</v>
      </c>
      <c r="D54" s="77">
        <f>VLOOKUP(B54,バーコード貼付!$A$1:$D$4652,3,FALSE)</f>
        <v>5</v>
      </c>
      <c r="E54" s="176">
        <v>1</v>
      </c>
      <c r="F54" s="180"/>
      <c r="G54" s="8">
        <f t="shared" si="0"/>
        <v>0</v>
      </c>
      <c r="H54" s="130"/>
      <c r="I54" s="8">
        <f t="shared" si="1"/>
        <v>0</v>
      </c>
      <c r="J54" s="113"/>
      <c r="O54" s="5">
        <f t="shared" si="2"/>
        <v>-4</v>
      </c>
    </row>
    <row r="55" spans="1:15" x14ac:dyDescent="0.2">
      <c r="A55" s="150">
        <v>53</v>
      </c>
      <c r="B55" s="8" t="s">
        <v>33</v>
      </c>
      <c r="C55" s="80" t="str">
        <f>VLOOKUP(B55,バーコード貼付!$A$1:$D$4652,2,FALSE)</f>
        <v>TSAS170*110ｼｰﾙｱﾀﾞﾌﾟﾀｰ給水用</v>
      </c>
      <c r="D55" s="77">
        <f>VLOOKUP(B55,バーコード貼付!$A$1:$D$4652,3,FALSE)</f>
        <v>2</v>
      </c>
      <c r="E55" s="176">
        <f>VLOOKUP(B55,バーコード貼付!$A$1:$D$4652,4,FALSE)</f>
        <v>2</v>
      </c>
      <c r="F55" s="181"/>
      <c r="G55" s="8">
        <f t="shared" si="0"/>
        <v>0</v>
      </c>
      <c r="H55" s="129"/>
      <c r="I55" s="8">
        <f t="shared" si="1"/>
        <v>0</v>
      </c>
      <c r="O55" s="5">
        <f t="shared" si="2"/>
        <v>0</v>
      </c>
    </row>
    <row r="56" spans="1:15" x14ac:dyDescent="0.2">
      <c r="A56" s="150">
        <v>54</v>
      </c>
      <c r="B56" s="8" t="s">
        <v>46</v>
      </c>
      <c r="C56" s="80" t="str">
        <f>VLOOKUP(B56,バーコード貼付!$A$1:$D$4652,2,FALSE)</f>
        <v>S78*軸40TSP型ｼｰﾙｽﾀﾝ用前部金具</v>
      </c>
      <c r="D56" s="77">
        <f>VLOOKUP(B56,バーコード貼付!$A$1:$D$4652,3,FALSE)</f>
        <v>6</v>
      </c>
      <c r="E56" s="176">
        <v>5</v>
      </c>
      <c r="F56" s="180"/>
      <c r="G56" s="8">
        <f t="shared" si="0"/>
        <v>0</v>
      </c>
      <c r="H56" s="130"/>
      <c r="I56" s="8">
        <f t="shared" si="1"/>
        <v>0</v>
      </c>
      <c r="J56" s="113"/>
      <c r="O56" s="5">
        <f t="shared" si="2"/>
        <v>-1</v>
      </c>
    </row>
    <row r="57" spans="1:15" x14ac:dyDescent="0.2">
      <c r="A57" s="150">
        <v>55</v>
      </c>
      <c r="B57" s="8" t="s">
        <v>87</v>
      </c>
      <c r="C57" s="80" t="str">
        <f>VLOOKUP(B57,バーコード貼付!$A$1:$D$4652,2,FALSE)</f>
        <v>S85*軸50TP型給水用前部金具</v>
      </c>
      <c r="D57" s="77">
        <f>VLOOKUP(B57,バーコード貼付!$A$1:$D$4652,3,FALSE)</f>
        <v>28</v>
      </c>
      <c r="E57" s="176">
        <v>3</v>
      </c>
      <c r="F57" s="181"/>
      <c r="G57" s="8">
        <f t="shared" si="0"/>
        <v>0</v>
      </c>
      <c r="H57" s="130"/>
      <c r="I57" s="8">
        <f t="shared" si="1"/>
        <v>0</v>
      </c>
      <c r="J57" s="113"/>
      <c r="O57" s="5">
        <f t="shared" si="2"/>
        <v>-25</v>
      </c>
    </row>
    <row r="58" spans="1:15" x14ac:dyDescent="0.2">
      <c r="A58" s="150">
        <v>56</v>
      </c>
      <c r="B58" s="8" t="s">
        <v>12</v>
      </c>
      <c r="C58" s="80" t="str">
        <f>VLOOKUP(B58,バーコード貼付!$A$1:$D$4652,2,FALSE)</f>
        <v>TSAS96*60ｼｰﾙｱﾀﾞﾌﾟﾀｰ給水無用</v>
      </c>
      <c r="D58" s="77">
        <f>VLOOKUP(B58,バーコード貼付!$A$1:$D$4652,3,FALSE)</f>
        <v>2</v>
      </c>
      <c r="E58" s="176">
        <f>VLOOKUP(B58,バーコード貼付!$A$1:$D$4652,4,FALSE)</f>
        <v>2</v>
      </c>
      <c r="F58" s="181"/>
      <c r="G58" s="8">
        <f t="shared" si="0"/>
        <v>0</v>
      </c>
      <c r="H58" s="129"/>
      <c r="I58" s="8">
        <f t="shared" si="1"/>
        <v>0</v>
      </c>
      <c r="J58" s="113"/>
      <c r="O58" s="5">
        <f t="shared" si="2"/>
        <v>0</v>
      </c>
    </row>
    <row r="59" spans="1:15" x14ac:dyDescent="0.2">
      <c r="A59" s="150">
        <v>57</v>
      </c>
      <c r="B59" s="8" t="s">
        <v>703</v>
      </c>
      <c r="C59" s="80" t="str">
        <f>VLOOKUP(B59,バーコード貼付!$A$1:$D$4652,2,FALSE)</f>
        <v>BCS96*60TSS型前部ｽﾀﾝﾎﾞｯｸｽ</v>
      </c>
      <c r="D59" s="77">
        <f>VLOOKUP(B59,バーコード貼付!$A$1:$D$4652,3,FALSE)</f>
        <v>5</v>
      </c>
      <c r="E59" s="176">
        <v>1</v>
      </c>
      <c r="F59" s="180"/>
      <c r="G59" s="8">
        <f t="shared" si="0"/>
        <v>0</v>
      </c>
      <c r="H59" s="130"/>
      <c r="I59" s="8">
        <f t="shared" si="1"/>
        <v>0</v>
      </c>
      <c r="J59" s="113"/>
      <c r="O59" s="5">
        <f t="shared" si="2"/>
        <v>-4</v>
      </c>
    </row>
    <row r="60" spans="1:15" x14ac:dyDescent="0.2">
      <c r="A60" s="150">
        <v>58</v>
      </c>
      <c r="B60" s="8" t="s">
        <v>715</v>
      </c>
      <c r="C60" s="80" t="str">
        <f>VLOOKUP(B60,バーコード貼付!$A$1:$D$4652,2,FALSE)</f>
        <v>BCS150*90TSS型前部ｽﾀﾝﾎﾞｯｸｽ</v>
      </c>
      <c r="D60" s="77">
        <f>VLOOKUP(B60,バーコード貼付!$A$1:$D$4652,3,FALSE)</f>
        <v>8</v>
      </c>
      <c r="E60" s="176">
        <v>1</v>
      </c>
      <c r="F60" s="180"/>
      <c r="G60" s="8">
        <f t="shared" si="0"/>
        <v>0</v>
      </c>
      <c r="H60" s="130"/>
      <c r="I60" s="8">
        <f t="shared" si="1"/>
        <v>0</v>
      </c>
      <c r="J60" s="113"/>
      <c r="O60" s="5">
        <f t="shared" si="2"/>
        <v>-7</v>
      </c>
    </row>
    <row r="61" spans="1:15" x14ac:dyDescent="0.2">
      <c r="A61" s="150">
        <v>59</v>
      </c>
      <c r="B61" s="8" t="s">
        <v>699</v>
      </c>
      <c r="C61" s="80" t="str">
        <f>VLOOKUP(B61,バーコード貼付!$A$1:$D$4652,2,FALSE)</f>
        <v>BCS88*50TSS型前部ｽﾀﾝﾎﾞｯｸｽ</v>
      </c>
      <c r="D61" s="77">
        <f>VLOOKUP(B61,バーコード貼付!$A$1:$D$4652,3,FALSE)</f>
        <v>6</v>
      </c>
      <c r="E61" s="176">
        <f>VLOOKUP(B61,バーコード貼付!$A$1:$D$4652,4,FALSE)</f>
        <v>5</v>
      </c>
      <c r="F61" s="180"/>
      <c r="G61" s="8">
        <f t="shared" si="0"/>
        <v>0</v>
      </c>
      <c r="H61" s="129"/>
      <c r="I61" s="8">
        <f t="shared" si="1"/>
        <v>0</v>
      </c>
      <c r="J61" s="113"/>
      <c r="O61" s="5">
        <f t="shared" si="2"/>
        <v>-1</v>
      </c>
    </row>
    <row r="62" spans="1:15" x14ac:dyDescent="0.2">
      <c r="A62" s="150">
        <v>60</v>
      </c>
      <c r="B62" s="8" t="s">
        <v>664</v>
      </c>
      <c r="C62" s="80" t="str">
        <f>VLOOKUP(B62,バーコード貼付!$A$1:$D$4652,2,FALSE)</f>
        <v>BC80(S127)単式ｽﾀﾝL1*375</v>
      </c>
      <c r="D62" s="77">
        <f>VLOOKUP(B62,バーコード貼付!$A$1:$D$4652,3,FALSE)</f>
        <v>2</v>
      </c>
      <c r="E62" s="176">
        <v>1</v>
      </c>
      <c r="F62" s="181"/>
      <c r="G62" s="8">
        <f t="shared" si="0"/>
        <v>0</v>
      </c>
      <c r="H62" s="130"/>
      <c r="I62" s="8">
        <f t="shared" si="1"/>
        <v>0</v>
      </c>
      <c r="O62" s="5">
        <f t="shared" si="2"/>
        <v>-1</v>
      </c>
    </row>
    <row r="63" spans="1:15" x14ac:dyDescent="0.2">
      <c r="A63" s="150">
        <v>61</v>
      </c>
      <c r="B63" s="8" t="s">
        <v>72</v>
      </c>
      <c r="C63" s="80" t="str">
        <f>VLOOKUP(B63,バーコード貼付!$A$1:$D$4652,2,FALSE)</f>
        <v>TSP70Yｼｰﾙｽﾀﾝ(ﾔﾏﾊ仕様)</v>
      </c>
      <c r="D63" s="77">
        <f>VLOOKUP(B63,バーコード貼付!$A$1:$D$4652,3,FALSE)</f>
        <v>5</v>
      </c>
      <c r="E63" s="176">
        <v>1</v>
      </c>
      <c r="F63" s="180"/>
      <c r="G63" s="8">
        <f t="shared" si="0"/>
        <v>0</v>
      </c>
      <c r="H63" s="129"/>
      <c r="I63" s="8">
        <f t="shared" si="1"/>
        <v>0</v>
      </c>
      <c r="O63" s="5">
        <f t="shared" si="2"/>
        <v>-4</v>
      </c>
    </row>
    <row r="64" spans="1:15" x14ac:dyDescent="0.2">
      <c r="A64" s="150">
        <v>62</v>
      </c>
      <c r="B64" s="8" t="s">
        <v>50</v>
      </c>
      <c r="C64" s="80" t="str">
        <f>VLOOKUP(B64,バーコード貼付!$A$1:$D$4652,2,FALSE)</f>
        <v>S78*軸45TSP型ｼｰﾙｽﾀﾝ用前部金具</v>
      </c>
      <c r="D64" s="77">
        <f>VLOOKUP(B64,バーコード貼付!$A$1:$D$4652,3,FALSE)</f>
        <v>2</v>
      </c>
      <c r="E64" s="176">
        <v>2</v>
      </c>
      <c r="F64" s="181"/>
      <c r="G64" s="8">
        <f t="shared" si="0"/>
        <v>0</v>
      </c>
      <c r="H64" s="130"/>
      <c r="I64" s="8">
        <f t="shared" si="1"/>
        <v>0</v>
      </c>
      <c r="J64" s="113"/>
      <c r="O64" s="5">
        <f t="shared" si="2"/>
        <v>0</v>
      </c>
    </row>
    <row r="65" spans="1:15" x14ac:dyDescent="0.2">
      <c r="A65" s="150">
        <v>63</v>
      </c>
      <c r="B65" s="8" t="s">
        <v>729</v>
      </c>
      <c r="C65" s="80" t="str">
        <f>VLOOKUP(B65,バーコード貼付!$A$1:$D$4652,2,FALSE)</f>
        <v>TSB型50単式ｼｰﾙｽﾀﾝ</v>
      </c>
      <c r="D65" s="77">
        <f>VLOOKUP(B65,バーコード貼付!$A$1:$D$4652,3,FALSE)</f>
        <v>14</v>
      </c>
      <c r="E65" s="176">
        <f>VLOOKUP(B65,バーコード貼付!$A$1:$D$4652,4,FALSE)</f>
        <v>3</v>
      </c>
      <c r="F65" s="180"/>
      <c r="G65" s="8">
        <f t="shared" si="0"/>
        <v>0</v>
      </c>
      <c r="H65" s="130"/>
      <c r="I65" s="8">
        <f t="shared" si="1"/>
        <v>0</v>
      </c>
      <c r="J65" s="100"/>
      <c r="O65" s="5">
        <f t="shared" si="2"/>
        <v>-11</v>
      </c>
    </row>
    <row r="66" spans="1:15" x14ac:dyDescent="0.2">
      <c r="A66" s="150">
        <v>64</v>
      </c>
      <c r="B66" s="8" t="s">
        <v>90</v>
      </c>
      <c r="C66" s="80" t="str">
        <f>VLOOKUP(B66,バーコード貼付!$A$1:$D$4652,2,FALSE)</f>
        <v>S104*軸65TP型給水用前部金具</v>
      </c>
      <c r="D66" s="77">
        <f>VLOOKUP(B66,バーコード貼付!$A$1:$D$4652,3,FALSE)</f>
        <v>18</v>
      </c>
      <c r="E66" s="176">
        <f>VLOOKUP(B66,バーコード貼付!$A$1:$D$4652,4,FALSE)</f>
        <v>5</v>
      </c>
      <c r="F66" s="181"/>
      <c r="G66" s="8">
        <f t="shared" si="0"/>
        <v>0</v>
      </c>
      <c r="H66" s="130"/>
      <c r="I66" s="8">
        <f t="shared" si="1"/>
        <v>0</v>
      </c>
      <c r="J66" s="125"/>
      <c r="O66" s="5">
        <f t="shared" si="2"/>
        <v>-13</v>
      </c>
    </row>
    <row r="67" spans="1:15" x14ac:dyDescent="0.2">
      <c r="A67" s="150">
        <v>65</v>
      </c>
      <c r="B67" s="8" t="s">
        <v>705</v>
      </c>
      <c r="C67" s="80" t="str">
        <f>VLOOKUP(B67,バーコード貼付!$A$1:$D$4652,2,FALSE)</f>
        <v>BCS110*65TSS型前部ｽﾀﾝﾎﾞｯｸｽ</v>
      </c>
      <c r="D67" s="77">
        <f>VLOOKUP(B67,バーコード貼付!$A$1:$D$4652,3,FALSE)</f>
        <v>5</v>
      </c>
      <c r="E67" s="176">
        <v>2</v>
      </c>
      <c r="F67" s="180"/>
      <c r="G67" s="8">
        <f t="shared" ref="G67:G130" si="3">IF(D67-E67&gt;=0,0,1)</f>
        <v>0</v>
      </c>
      <c r="H67" s="130"/>
      <c r="I67" s="8">
        <f t="shared" ref="I67:I130" si="4">IF(AND(D67&lt;=0,D67-E67&lt;0),1,0)</f>
        <v>0</v>
      </c>
      <c r="J67" s="100"/>
      <c r="O67" s="5">
        <f t="shared" ref="O67:O130" si="5">E67-D67</f>
        <v>-3</v>
      </c>
    </row>
    <row r="68" spans="1:15" x14ac:dyDescent="0.2">
      <c r="A68" s="150">
        <v>66</v>
      </c>
      <c r="B68" s="8" t="s">
        <v>89</v>
      </c>
      <c r="C68" s="80" t="str">
        <f>VLOOKUP(B68,バーコード貼付!$A$1:$D$4652,2,FALSE)</f>
        <v>S96*軸60TP型給水用前部金具</v>
      </c>
      <c r="D68" s="77">
        <f>VLOOKUP(B68,バーコード貼付!$A$1:$D$4652,3,FALSE)</f>
        <v>11</v>
      </c>
      <c r="E68" s="176">
        <v>2</v>
      </c>
      <c r="F68" s="181"/>
      <c r="G68" s="8">
        <f t="shared" si="3"/>
        <v>0</v>
      </c>
      <c r="H68" s="130"/>
      <c r="I68" s="8">
        <f t="shared" si="4"/>
        <v>0</v>
      </c>
      <c r="J68" s="125"/>
      <c r="O68" s="5">
        <f t="shared" si="5"/>
        <v>-9</v>
      </c>
    </row>
    <row r="69" spans="1:15" x14ac:dyDescent="0.2">
      <c r="A69" s="150">
        <v>67</v>
      </c>
      <c r="B69" s="8" t="s">
        <v>659</v>
      </c>
      <c r="C69" s="80" t="str">
        <f>VLOOKUP(B69,バーコード貼付!$A$1:$D$4652,2,FALSE)</f>
        <v>BC55(S96)S型単式ｽﾀﾝL1*250</v>
      </c>
      <c r="D69" s="77">
        <f>VLOOKUP(B69,バーコード貼付!$A$1:$D$4652,3,FALSE)</f>
        <v>2</v>
      </c>
      <c r="E69" s="176">
        <v>2</v>
      </c>
      <c r="F69" s="181"/>
      <c r="G69" s="8">
        <f t="shared" si="3"/>
        <v>0</v>
      </c>
      <c r="H69" s="130"/>
      <c r="I69" s="8">
        <f t="shared" si="4"/>
        <v>0</v>
      </c>
      <c r="J69" s="100"/>
      <c r="O69" s="5">
        <f t="shared" si="5"/>
        <v>0</v>
      </c>
    </row>
    <row r="70" spans="1:15" x14ac:dyDescent="0.2">
      <c r="A70" s="150">
        <v>68</v>
      </c>
      <c r="B70" s="8" t="s">
        <v>837</v>
      </c>
      <c r="C70" s="80" t="str">
        <f>VLOOKUP(B70,バーコード貼付!$A$1:$D$4652,2,FALSE)</f>
        <v>ｼｰﾙｽﾀﾝｶｰﾎﾞﾝﾌﾞﾗｼ用ｽﾌﾟﾘﾝｸﾞ</v>
      </c>
      <c r="D70" s="77">
        <f>VLOOKUP(B70,バーコード貼付!$A$1:$D$4652,3,FALSE)</f>
        <v>41</v>
      </c>
      <c r="E70" s="176">
        <v>14</v>
      </c>
      <c r="F70" s="180"/>
      <c r="G70" s="8">
        <f t="shared" si="3"/>
        <v>0</v>
      </c>
      <c r="H70" s="129"/>
      <c r="I70" s="8">
        <f t="shared" si="4"/>
        <v>0</v>
      </c>
      <c r="J70" s="125"/>
      <c r="O70" s="5">
        <f t="shared" si="5"/>
        <v>-27</v>
      </c>
    </row>
    <row r="71" spans="1:15" x14ac:dyDescent="0.2">
      <c r="A71" s="150">
        <v>69</v>
      </c>
      <c r="B71" s="8" t="s">
        <v>18</v>
      </c>
      <c r="C71" s="80" t="str">
        <f>VLOOKUP(B71,バーコード貼付!$A$1:$D$4652,2,FALSE)</f>
        <v>TSAS120*75ｼｰﾙｱﾀﾞﾌﾟﾀｰ給水無用</v>
      </c>
      <c r="D71" s="77">
        <f>VLOOKUP(B71,バーコード貼付!$A$1:$D$4652,3,FALSE)</f>
        <v>3</v>
      </c>
      <c r="E71" s="176">
        <v>1</v>
      </c>
      <c r="F71" s="181"/>
      <c r="G71" s="8">
        <f t="shared" si="3"/>
        <v>0</v>
      </c>
      <c r="H71" s="129"/>
      <c r="I71" s="8">
        <f t="shared" si="4"/>
        <v>0</v>
      </c>
      <c r="J71" s="125"/>
      <c r="O71" s="5">
        <f t="shared" si="5"/>
        <v>-2</v>
      </c>
    </row>
    <row r="72" spans="1:15" x14ac:dyDescent="0.2">
      <c r="A72" s="150">
        <v>70</v>
      </c>
      <c r="B72" s="8" t="s">
        <v>808</v>
      </c>
      <c r="C72" s="80" t="str">
        <f>VLOOKUP(B72,バーコード貼付!$A$1:$D$4652,2,FALSE)</f>
        <v>BCS88*50単式.複式用ﾊﾟｯｷﾝｸﾞﾗﾝﾄﾞ</v>
      </c>
      <c r="D72" s="77">
        <f>VLOOKUP(B72,バーコード貼付!$A$1:$D$4652,3,FALSE)</f>
        <v>10</v>
      </c>
      <c r="E72" s="176">
        <v>2</v>
      </c>
      <c r="F72" s="181"/>
      <c r="G72" s="8">
        <f t="shared" si="3"/>
        <v>0</v>
      </c>
      <c r="H72" s="130"/>
      <c r="I72" s="8">
        <f t="shared" si="4"/>
        <v>0</v>
      </c>
      <c r="J72" s="125"/>
      <c r="O72" s="5">
        <f t="shared" si="5"/>
        <v>-8</v>
      </c>
    </row>
    <row r="73" spans="1:15" x14ac:dyDescent="0.2">
      <c r="A73" s="150">
        <v>71</v>
      </c>
      <c r="B73" s="8" t="s">
        <v>830</v>
      </c>
      <c r="C73" s="80" t="str">
        <f>VLOOKUP(B73,バーコード貼付!$A$1:$D$4652,2,FALSE)</f>
        <v>BCS160*105Wｽﾀﾝ用ﾊﾟｯｷﾝｸﾞﾗﾝﾄﾞ</v>
      </c>
      <c r="D73" s="77">
        <f>VLOOKUP(B73,バーコード貼付!$A$1:$D$4652,3,FALSE)</f>
        <v>1</v>
      </c>
      <c r="E73" s="176">
        <v>1</v>
      </c>
      <c r="F73" s="181"/>
      <c r="G73" s="8">
        <f t="shared" si="3"/>
        <v>0</v>
      </c>
      <c r="H73" s="130"/>
      <c r="I73" s="8">
        <f t="shared" si="4"/>
        <v>0</v>
      </c>
      <c r="J73" s="125"/>
      <c r="O73" s="5">
        <f t="shared" si="5"/>
        <v>0</v>
      </c>
    </row>
    <row r="74" spans="1:15" x14ac:dyDescent="0.2">
      <c r="A74" s="150">
        <v>72</v>
      </c>
      <c r="B74" s="8" t="s">
        <v>48</v>
      </c>
      <c r="C74" s="80" t="str">
        <f>VLOOKUP(B74,バーコード貼付!$A$1:$D$4652,2,FALSE)</f>
        <v>TSP40Yｼｰﾙｽﾀﾝ(ﾔﾏﾊ仕様)</v>
      </c>
      <c r="D74" s="77">
        <f>VLOOKUP(B74,バーコード貼付!$A$1:$D$4652,3,FALSE)</f>
        <v>6</v>
      </c>
      <c r="E74" s="176">
        <v>1</v>
      </c>
      <c r="F74" s="180"/>
      <c r="G74" s="8">
        <f t="shared" si="3"/>
        <v>0</v>
      </c>
      <c r="H74" s="129"/>
      <c r="I74" s="8">
        <f t="shared" si="4"/>
        <v>0</v>
      </c>
      <c r="J74" s="100"/>
      <c r="O74" s="5">
        <f t="shared" si="5"/>
        <v>-5</v>
      </c>
    </row>
    <row r="75" spans="1:15" x14ac:dyDescent="0.2">
      <c r="A75" s="150">
        <v>73</v>
      </c>
      <c r="B75" s="8" t="s">
        <v>784</v>
      </c>
      <c r="C75" s="80" t="str">
        <f>VLOOKUP(B75,バーコード貼付!$A$1:$D$4652,2,FALSE)</f>
        <v>BC45単式ｽﾀﾝ用ﾊﾟｯｷﾝｸﾞﾗﾝﾄﾞ</v>
      </c>
      <c r="D75" s="77">
        <f>VLOOKUP(B75,バーコード貼付!$A$1:$D$4652,3,FALSE)</f>
        <v>3</v>
      </c>
      <c r="E75" s="176">
        <v>2</v>
      </c>
      <c r="F75" s="181"/>
      <c r="G75" s="8">
        <f t="shared" si="3"/>
        <v>0</v>
      </c>
      <c r="H75" s="130"/>
      <c r="I75" s="8">
        <f t="shared" si="4"/>
        <v>0</v>
      </c>
      <c r="J75" s="125"/>
      <c r="O75" s="5">
        <f t="shared" si="5"/>
        <v>-1</v>
      </c>
    </row>
    <row r="76" spans="1:15" x14ac:dyDescent="0.2">
      <c r="A76" s="150">
        <v>74</v>
      </c>
      <c r="B76" s="8" t="s">
        <v>735</v>
      </c>
      <c r="C76" s="80" t="str">
        <f>VLOOKUP(B76,バーコード貼付!$A$1:$D$4652,2,FALSE)</f>
        <v>TSB型65単式ｼｰﾙｽﾀﾝ</v>
      </c>
      <c r="D76" s="77">
        <f>VLOOKUP(B76,バーコード貼付!$A$1:$D$4652,3,FALSE)</f>
        <v>2</v>
      </c>
      <c r="E76" s="176">
        <f>VLOOKUP(B76,バーコード貼付!$A$1:$D$4652,4,FALSE)</f>
        <v>2</v>
      </c>
      <c r="F76" s="180"/>
      <c r="G76" s="8">
        <f t="shared" si="3"/>
        <v>0</v>
      </c>
      <c r="H76" s="130"/>
      <c r="I76" s="8">
        <f t="shared" si="4"/>
        <v>0</v>
      </c>
      <c r="J76" s="100"/>
      <c r="O76" s="5">
        <f t="shared" si="5"/>
        <v>0</v>
      </c>
    </row>
    <row r="77" spans="1:15" x14ac:dyDescent="0.2">
      <c r="A77" s="150">
        <v>75</v>
      </c>
      <c r="B77" s="8" t="s">
        <v>818</v>
      </c>
      <c r="C77" s="80" t="str">
        <f>VLOOKUP(B77,バーコード貼付!$A$1:$D$4652,2,FALSE)</f>
        <v>BCS120*75単式.複式用ﾊﾟｯｷﾝｸﾞﾗﾝﾄﾞ</v>
      </c>
      <c r="D77" s="77">
        <f>VLOOKUP(B77,バーコード貼付!$A$1:$D$4652,3,FALSE)</f>
        <v>4</v>
      </c>
      <c r="E77" s="176">
        <v>1</v>
      </c>
      <c r="F77" s="181"/>
      <c r="G77" s="8">
        <f t="shared" si="3"/>
        <v>0</v>
      </c>
      <c r="H77" s="130"/>
      <c r="I77" s="8">
        <f t="shared" si="4"/>
        <v>0</v>
      </c>
      <c r="J77" s="125"/>
      <c r="O77" s="5">
        <f t="shared" si="5"/>
        <v>-3</v>
      </c>
    </row>
    <row r="78" spans="1:15" x14ac:dyDescent="0.2">
      <c r="A78" s="150">
        <v>76</v>
      </c>
      <c r="B78" s="8" t="s">
        <v>781</v>
      </c>
      <c r="C78" s="80" t="str">
        <f>VLOOKUP(B78,バーコード貼付!$A$1:$D$4652,2,FALSE)</f>
        <v>BC35単式ｽﾀﾝ用ﾊﾟｯｷﾝｸﾞﾗﾝﾄﾞ</v>
      </c>
      <c r="D78" s="77">
        <f>VLOOKUP(B78,バーコード貼付!$A$1:$D$4652,3,FALSE)</f>
        <v>9</v>
      </c>
      <c r="E78" s="176">
        <f>VLOOKUP(B78,バーコード貼付!$A$1:$D$4652,4,FALSE)</f>
        <v>5</v>
      </c>
      <c r="F78" s="181"/>
      <c r="G78" s="8">
        <f t="shared" si="3"/>
        <v>0</v>
      </c>
      <c r="H78" s="130"/>
      <c r="I78" s="8">
        <f t="shared" si="4"/>
        <v>0</v>
      </c>
      <c r="J78" s="125"/>
      <c r="O78" s="5">
        <f t="shared" si="5"/>
        <v>-4</v>
      </c>
    </row>
    <row r="79" spans="1:15" x14ac:dyDescent="0.2">
      <c r="A79" s="150">
        <v>77</v>
      </c>
      <c r="B79" s="8" t="s">
        <v>731</v>
      </c>
      <c r="C79" s="80" t="str">
        <f>VLOOKUP(B79,バーコード貼付!$A$1:$D$4652,2,FALSE)</f>
        <v>TSB型55単式ｼｰﾙｽﾀﾝ</v>
      </c>
      <c r="D79" s="77">
        <f>VLOOKUP(B79,バーコード貼付!$A$1:$D$4652,3,FALSE)</f>
        <v>6</v>
      </c>
      <c r="E79" s="176">
        <v>1</v>
      </c>
      <c r="F79" s="180"/>
      <c r="G79" s="8">
        <f t="shared" si="3"/>
        <v>0</v>
      </c>
      <c r="H79" s="130"/>
      <c r="I79" s="8">
        <f t="shared" si="4"/>
        <v>0</v>
      </c>
      <c r="J79" s="100"/>
      <c r="O79" s="5">
        <f t="shared" si="5"/>
        <v>-5</v>
      </c>
    </row>
    <row r="80" spans="1:15" x14ac:dyDescent="0.2">
      <c r="A80" s="8">
        <v>78</v>
      </c>
      <c r="B80" s="8" t="s">
        <v>6</v>
      </c>
      <c r="C80" s="80" t="str">
        <f>VLOOKUP(B80,バーコード貼付!$A$1:$D$4652,2,FALSE)</f>
        <v>TSAS77*45ｼｰﾙｱﾀﾞﾌﾟﾀｰ給水無用</v>
      </c>
      <c r="D80" s="77">
        <f>VLOOKUP(B80,バーコード貼付!$A$1:$D$4652,3,FALSE)</f>
        <v>3</v>
      </c>
      <c r="E80" s="176">
        <f>VLOOKUP(B80,バーコード貼付!$A$1:$D$4652,4,FALSE)</f>
        <v>2</v>
      </c>
      <c r="F80" s="181"/>
      <c r="G80" s="8">
        <f t="shared" si="3"/>
        <v>0</v>
      </c>
      <c r="H80" s="129"/>
      <c r="I80" s="8">
        <f t="shared" si="4"/>
        <v>0</v>
      </c>
      <c r="O80" s="5">
        <f t="shared" si="5"/>
        <v>-1</v>
      </c>
    </row>
    <row r="81" spans="1:15" x14ac:dyDescent="0.2">
      <c r="A81" s="8">
        <v>79</v>
      </c>
      <c r="B81" s="8" t="s">
        <v>44</v>
      </c>
      <c r="C81" s="80" t="str">
        <f>VLOOKUP(B81,バーコード貼付!$A$1:$D$4652,2,FALSE)</f>
        <v>軸35TSP型ｼｰﾙｽﾀﾝ用前部金具</v>
      </c>
      <c r="D81" s="77">
        <f>VLOOKUP(B81,バーコード貼付!$A$1:$D$4652,3,FALSE)</f>
        <v>2</v>
      </c>
      <c r="E81" s="176">
        <v>2</v>
      </c>
      <c r="F81" s="180"/>
      <c r="G81" s="8">
        <f t="shared" si="3"/>
        <v>0</v>
      </c>
      <c r="H81" s="129"/>
      <c r="I81" s="8">
        <f t="shared" si="4"/>
        <v>0</v>
      </c>
      <c r="O81" s="5">
        <f t="shared" si="5"/>
        <v>0</v>
      </c>
    </row>
    <row r="82" spans="1:15" x14ac:dyDescent="0.2">
      <c r="A82" s="8">
        <v>80</v>
      </c>
      <c r="B82" s="8" t="s">
        <v>80</v>
      </c>
      <c r="C82" s="80" t="str">
        <f>VLOOKUP(B82,バーコード貼付!$A$1:$D$4652,2,FALSE)</f>
        <v>TSP80Yｼｰﾙｽﾀﾝ(ﾔﾏﾊ仕様)</v>
      </c>
      <c r="D82" s="77">
        <f>VLOOKUP(B82,バーコード貼付!$A$1:$D$4652,3,FALSE)</f>
        <v>2</v>
      </c>
      <c r="E82" s="176">
        <f>VLOOKUP(B82,バーコード貼付!$A$1:$D$4652,4,FALSE)</f>
        <v>2</v>
      </c>
      <c r="F82" s="181"/>
      <c r="G82" s="8">
        <f t="shared" si="3"/>
        <v>0</v>
      </c>
      <c r="H82" s="129"/>
      <c r="I82" s="8">
        <f t="shared" si="4"/>
        <v>0</v>
      </c>
      <c r="O82" s="5">
        <f t="shared" si="5"/>
        <v>0</v>
      </c>
    </row>
    <row r="83" spans="1:15" x14ac:dyDescent="0.2">
      <c r="A83" s="8">
        <v>81</v>
      </c>
      <c r="B83" s="8" t="s">
        <v>727</v>
      </c>
      <c r="C83" s="80" t="str">
        <f>VLOOKUP(B83,バーコード貼付!$A$1:$D$4652,2,FALSE)</f>
        <v>TSB型45単式ｼｰﾙｽﾀﾝ</v>
      </c>
      <c r="D83" s="77">
        <f>VLOOKUP(B83,バーコード貼付!$A$1:$D$4652,3,FALSE)</f>
        <v>8</v>
      </c>
      <c r="E83" s="176">
        <f>VLOOKUP(B83,バーコード貼付!$A$1:$D$4652,4,FALSE)</f>
        <v>3</v>
      </c>
      <c r="F83" s="181"/>
      <c r="G83" s="8">
        <f t="shared" si="3"/>
        <v>0</v>
      </c>
      <c r="H83" s="130"/>
      <c r="I83" s="8">
        <f t="shared" si="4"/>
        <v>0</v>
      </c>
      <c r="O83" s="5">
        <f t="shared" si="5"/>
        <v>-5</v>
      </c>
    </row>
    <row r="84" spans="1:15" x14ac:dyDescent="0.2">
      <c r="A84" s="8">
        <v>82</v>
      </c>
      <c r="B84" s="8" t="s">
        <v>733</v>
      </c>
      <c r="C84" s="80" t="str">
        <f>VLOOKUP(B84,バーコード貼付!$A$1:$D$4652,2,FALSE)</f>
        <v>TSB型60単式ｼｰﾙｽﾀﾝ</v>
      </c>
      <c r="D84" s="77">
        <f>VLOOKUP(B84,バーコード貼付!$A$1:$D$4652,3,FALSE)</f>
        <v>11</v>
      </c>
      <c r="E84" s="176">
        <f>VLOOKUP(B84,バーコード貼付!$A$1:$D$4652,4,FALSE)</f>
        <v>3</v>
      </c>
      <c r="F84" s="180"/>
      <c r="G84" s="8">
        <f t="shared" si="3"/>
        <v>0</v>
      </c>
      <c r="H84" s="130"/>
      <c r="I84" s="8">
        <f t="shared" si="4"/>
        <v>0</v>
      </c>
      <c r="J84" s="113"/>
      <c r="O84" s="5">
        <f t="shared" si="5"/>
        <v>-8</v>
      </c>
    </row>
    <row r="85" spans="1:15" x14ac:dyDescent="0.2">
      <c r="A85" s="8">
        <v>83</v>
      </c>
      <c r="B85" s="8" t="s">
        <v>737</v>
      </c>
      <c r="C85" s="80" t="str">
        <f>VLOOKUP(B85,バーコード貼付!$A$1:$D$4652,2,FALSE)</f>
        <v>TSB型70単式ｼｰﾙｽﾀﾝ</v>
      </c>
      <c r="D85" s="77">
        <f>VLOOKUP(B85,バーコード貼付!$A$1:$D$4652,3,FALSE)</f>
        <v>7</v>
      </c>
      <c r="E85" s="176">
        <f>VLOOKUP(B85,バーコード貼付!$A$1:$D$4652,4,FALSE)</f>
        <v>3</v>
      </c>
      <c r="F85" s="180"/>
      <c r="G85" s="8">
        <f t="shared" si="3"/>
        <v>0</v>
      </c>
      <c r="H85" s="130"/>
      <c r="I85" s="8">
        <f t="shared" si="4"/>
        <v>0</v>
      </c>
      <c r="O85" s="5">
        <f t="shared" si="5"/>
        <v>-4</v>
      </c>
    </row>
    <row r="86" spans="1:15" x14ac:dyDescent="0.2">
      <c r="A86" s="8">
        <v>84</v>
      </c>
      <c r="B86" s="8" t="s">
        <v>739</v>
      </c>
      <c r="C86" s="80" t="str">
        <f>VLOOKUP(B86,バーコード貼付!$A$1:$D$4652,2,FALSE)</f>
        <v>TSB型75単式ｼｰﾙｽﾀﾝ</v>
      </c>
      <c r="D86" s="77">
        <f>VLOOKUP(B86,バーコード貼付!$A$1:$D$4652,3,FALSE)</f>
        <v>11</v>
      </c>
      <c r="E86" s="176">
        <f>VLOOKUP(B86,バーコード貼付!$A$1:$D$4652,4,FALSE)</f>
        <v>3</v>
      </c>
      <c r="F86" s="180"/>
      <c r="G86" s="8">
        <f t="shared" si="3"/>
        <v>0</v>
      </c>
      <c r="H86" s="130"/>
      <c r="I86" s="8">
        <f t="shared" si="4"/>
        <v>0</v>
      </c>
      <c r="O86" s="5">
        <f t="shared" si="5"/>
        <v>-8</v>
      </c>
    </row>
    <row r="87" spans="1:15" x14ac:dyDescent="0.2">
      <c r="A87" s="8">
        <v>85</v>
      </c>
      <c r="B87" s="8" t="s">
        <v>741</v>
      </c>
      <c r="C87" s="80" t="str">
        <f>VLOOKUP(B87,バーコード貼付!$A$1:$D$4652,2,FALSE)</f>
        <v>TSB型80単式ｼｰﾙｽﾀﾝ</v>
      </c>
      <c r="D87" s="77">
        <f>VLOOKUP(B87,バーコード貼付!$A$1:$D$4652,3,FALSE)</f>
        <v>7</v>
      </c>
      <c r="E87" s="176">
        <f>VLOOKUP(B87,バーコード貼付!$A$1:$D$4652,4,FALSE)</f>
        <v>2</v>
      </c>
      <c r="F87" s="180"/>
      <c r="G87" s="8">
        <f t="shared" si="3"/>
        <v>0</v>
      </c>
      <c r="H87" s="130"/>
      <c r="I87" s="8">
        <f t="shared" si="4"/>
        <v>0</v>
      </c>
      <c r="O87" s="5">
        <f t="shared" si="5"/>
        <v>-5</v>
      </c>
    </row>
    <row r="88" spans="1:15" x14ac:dyDescent="0.2">
      <c r="A88" s="8">
        <v>86</v>
      </c>
      <c r="B88" s="8" t="s">
        <v>743</v>
      </c>
      <c r="C88" s="80" t="str">
        <f>VLOOKUP(B88,バーコード貼付!$A$1:$D$4652,2,FALSE)</f>
        <v>TSB型85単式ｼｰﾙｽﾀﾝ</v>
      </c>
      <c r="D88" s="77">
        <f>VLOOKUP(B88,バーコード貼付!$A$1:$D$4652,3,FALSE)</f>
        <v>5</v>
      </c>
      <c r="E88" s="176">
        <f>VLOOKUP(B88,バーコード貼付!$A$1:$D$4652,4,FALSE)</f>
        <v>2</v>
      </c>
      <c r="F88" s="181"/>
      <c r="G88" s="8">
        <f t="shared" si="3"/>
        <v>0</v>
      </c>
      <c r="H88" s="130"/>
      <c r="I88" s="8">
        <f t="shared" si="4"/>
        <v>0</v>
      </c>
      <c r="O88" s="5">
        <f t="shared" si="5"/>
        <v>-3</v>
      </c>
    </row>
    <row r="89" spans="1:15" x14ac:dyDescent="0.2">
      <c r="A89" s="8">
        <v>87</v>
      </c>
      <c r="B89" s="8" t="s">
        <v>643</v>
      </c>
      <c r="C89" s="80" t="str">
        <f>VLOOKUP(B89,バーコード貼付!$A$1:$D$4652,2,FALSE)</f>
        <v>BC19単式ｽﾀﾝ用ﾊﾟｯｷﾝｸﾞﾗﾝﾄﾞ</v>
      </c>
      <c r="D89" s="77">
        <f>VLOOKUP(B89,バーコード貼付!$A$1:$D$4652,3,FALSE)</f>
        <v>120</v>
      </c>
      <c r="E89" s="176">
        <v>120</v>
      </c>
      <c r="F89" s="181"/>
      <c r="G89" s="8">
        <f t="shared" si="3"/>
        <v>0</v>
      </c>
      <c r="H89" s="130"/>
      <c r="I89" s="8">
        <f t="shared" si="4"/>
        <v>0</v>
      </c>
      <c r="O89" s="5">
        <f t="shared" si="5"/>
        <v>0</v>
      </c>
    </row>
    <row r="90" spans="1:15" x14ac:dyDescent="0.2">
      <c r="A90" s="8">
        <v>88</v>
      </c>
      <c r="B90" s="8" t="s">
        <v>775</v>
      </c>
      <c r="C90" s="80" t="str">
        <f>VLOOKUP(B90,バーコード貼付!$A$1:$D$4652,2,FALSE)</f>
        <v>BC22単式ｽﾀﾝ用ﾊﾟｯｷﾝｸﾞﾗﾝﾄﾞ</v>
      </c>
      <c r="D90" s="77">
        <f>VLOOKUP(B90,バーコード貼付!$A$1:$D$4652,3,FALSE)</f>
        <v>47</v>
      </c>
      <c r="E90" s="176">
        <f>VLOOKUP(B90,バーコード貼付!$A$1:$D$4652,4,FALSE)</f>
        <v>3</v>
      </c>
      <c r="F90" s="181"/>
      <c r="G90" s="8">
        <f t="shared" si="3"/>
        <v>0</v>
      </c>
      <c r="H90" s="130"/>
      <c r="I90" s="8">
        <f t="shared" si="4"/>
        <v>0</v>
      </c>
      <c r="O90" s="5">
        <f t="shared" si="5"/>
        <v>-44</v>
      </c>
    </row>
    <row r="91" spans="1:15" x14ac:dyDescent="0.2">
      <c r="A91" s="8">
        <v>89</v>
      </c>
      <c r="B91" s="8" t="s">
        <v>776</v>
      </c>
      <c r="C91" s="80" t="str">
        <f>VLOOKUP(B91,バーコード貼付!$A$1:$D$4652,2,FALSE)</f>
        <v>BC25単式ｽﾀﾝ用ﾊﾟｯｷﾝｸﾞﾗﾝﾄﾞ</v>
      </c>
      <c r="D91" s="77">
        <f>VLOOKUP(B91,バーコード貼付!$A$1:$D$4652,3,FALSE)</f>
        <v>45</v>
      </c>
      <c r="E91" s="176">
        <f>VLOOKUP(B91,バーコード貼付!$A$1:$D$4652,4,FALSE)</f>
        <v>5</v>
      </c>
      <c r="F91" s="181"/>
      <c r="G91" s="8">
        <f t="shared" si="3"/>
        <v>0</v>
      </c>
      <c r="H91" s="130"/>
      <c r="I91" s="8">
        <f t="shared" si="4"/>
        <v>0</v>
      </c>
      <c r="O91" s="5">
        <f t="shared" si="5"/>
        <v>-40</v>
      </c>
    </row>
    <row r="92" spans="1:15" x14ac:dyDescent="0.2">
      <c r="A92" s="8">
        <v>90</v>
      </c>
      <c r="B92" s="8" t="s">
        <v>777</v>
      </c>
      <c r="C92" s="80" t="str">
        <f>VLOOKUP(B92,バーコード貼付!$A$1:$D$4652,2,FALSE)</f>
        <v>BC28単式ｽﾀﾝ用ﾊﾟｯｷﾝｸﾞﾗﾝﾄﾞ</v>
      </c>
      <c r="D92" s="77">
        <f>VLOOKUP(B92,バーコード貼付!$A$1:$D$4652,3,FALSE)</f>
        <v>264</v>
      </c>
      <c r="E92" s="176">
        <f>VLOOKUP(B92,バーコード貼付!$A$1:$D$4652,4,FALSE)</f>
        <v>5</v>
      </c>
      <c r="F92" s="181"/>
      <c r="G92" s="8">
        <f t="shared" si="3"/>
        <v>0</v>
      </c>
      <c r="H92" s="130"/>
      <c r="I92" s="8">
        <f t="shared" si="4"/>
        <v>0</v>
      </c>
      <c r="O92" s="5">
        <f t="shared" si="5"/>
        <v>-259</v>
      </c>
    </row>
    <row r="93" spans="1:15" x14ac:dyDescent="0.2">
      <c r="A93" s="8">
        <v>91</v>
      </c>
      <c r="B93" s="8" t="s">
        <v>778</v>
      </c>
      <c r="C93" s="80" t="str">
        <f>VLOOKUP(B93,バーコード貼付!$A$1:$D$4652,2,FALSE)</f>
        <v>BC30単式ｽﾀﾝ用ﾊﾟｯｷﾝｸﾞﾗﾝﾄﾞ</v>
      </c>
      <c r="D93" s="77">
        <f>VLOOKUP(B93,バーコード貼付!$A$1:$D$4652,3,FALSE)</f>
        <v>21</v>
      </c>
      <c r="E93" s="176">
        <f>VLOOKUP(B93,バーコード貼付!$A$1:$D$4652,4,FALSE)</f>
        <v>5</v>
      </c>
      <c r="F93" s="181"/>
      <c r="G93" s="8">
        <f t="shared" si="3"/>
        <v>0</v>
      </c>
      <c r="H93" s="130"/>
      <c r="I93" s="8">
        <f t="shared" si="4"/>
        <v>0</v>
      </c>
      <c r="O93" s="5">
        <f t="shared" si="5"/>
        <v>-16</v>
      </c>
    </row>
    <row r="94" spans="1:15" x14ac:dyDescent="0.2">
      <c r="A94" s="8">
        <v>92</v>
      </c>
      <c r="B94" s="8" t="s">
        <v>779</v>
      </c>
      <c r="C94" s="80" t="str">
        <f>VLOOKUP(B94,バーコード貼付!$A$1:$D$4652,2,FALSE)</f>
        <v>BC32単式ｽﾀﾝ用ﾊﾟｯｷﾝｸﾞﾗﾝﾄﾞ</v>
      </c>
      <c r="D94" s="77">
        <f>VLOOKUP(B94,バーコード貼付!$A$1:$D$4652,3,FALSE)</f>
        <v>6</v>
      </c>
      <c r="E94" s="176">
        <f>VLOOKUP(B94,バーコード貼付!$A$1:$D$4652,4,FALSE)</f>
        <v>5</v>
      </c>
      <c r="F94" s="181"/>
      <c r="G94" s="8">
        <f t="shared" si="3"/>
        <v>0</v>
      </c>
      <c r="H94" s="130"/>
      <c r="I94" s="8">
        <f t="shared" si="4"/>
        <v>0</v>
      </c>
      <c r="O94" s="5">
        <f t="shared" si="5"/>
        <v>-1</v>
      </c>
    </row>
    <row r="95" spans="1:15" x14ac:dyDescent="0.2">
      <c r="A95" s="8">
        <v>93</v>
      </c>
      <c r="B95" s="8" t="s">
        <v>780</v>
      </c>
      <c r="C95" s="80" t="str">
        <f>VLOOKUP(B95,バーコード貼付!$A$1:$D$4652,2,FALSE)</f>
        <v>BC34単式ｽﾀﾝ用ﾊﾟｯｷﾝｸﾞﾗﾝﾄﾞ</v>
      </c>
      <c r="D95" s="77">
        <f>VLOOKUP(B95,バーコード貼付!$A$1:$D$4652,3,FALSE)</f>
        <v>73</v>
      </c>
      <c r="E95" s="176">
        <f>VLOOKUP(B95,バーコード貼付!$A$1:$D$4652,4,FALSE)</f>
        <v>5</v>
      </c>
      <c r="F95" s="181"/>
      <c r="G95" s="8">
        <f t="shared" si="3"/>
        <v>0</v>
      </c>
      <c r="H95" s="130"/>
      <c r="I95" s="8">
        <f t="shared" si="4"/>
        <v>0</v>
      </c>
      <c r="O95" s="5">
        <f t="shared" si="5"/>
        <v>-68</v>
      </c>
    </row>
    <row r="96" spans="1:15" x14ac:dyDescent="0.2">
      <c r="A96" s="8">
        <v>94</v>
      </c>
      <c r="B96" s="8" t="s">
        <v>782</v>
      </c>
      <c r="C96" s="80" t="str">
        <f>VLOOKUP(B96,バーコード貼付!$A$1:$D$4652,2,FALSE)</f>
        <v>BC36単式ｽﾀﾝ用ﾊﾟｯｷﾝｸﾞﾗﾝﾄﾞ</v>
      </c>
      <c r="D96" s="77">
        <f>VLOOKUP(B96,バーコード貼付!$A$1:$D$4652,3,FALSE)</f>
        <v>36</v>
      </c>
      <c r="E96" s="176">
        <f>VLOOKUP(B96,バーコード貼付!$A$1:$D$4652,4,FALSE)</f>
        <v>5</v>
      </c>
      <c r="F96" s="181"/>
      <c r="G96" s="8">
        <f t="shared" si="3"/>
        <v>0</v>
      </c>
      <c r="H96" s="130"/>
      <c r="I96" s="8">
        <f t="shared" si="4"/>
        <v>0</v>
      </c>
      <c r="O96" s="5">
        <f t="shared" si="5"/>
        <v>-31</v>
      </c>
    </row>
    <row r="97" spans="1:15" x14ac:dyDescent="0.2">
      <c r="A97" s="8">
        <v>95</v>
      </c>
      <c r="B97" s="8" t="s">
        <v>783</v>
      </c>
      <c r="C97" s="80" t="str">
        <f>VLOOKUP(B97,バーコード貼付!$A$1:$D$4652,2,FALSE)</f>
        <v>BC44単式ｽﾀﾝ用ﾊﾟｯｷﾝｸﾞﾗﾝﾄﾞ</v>
      </c>
      <c r="D97" s="77">
        <f>VLOOKUP(B97,バーコード貼付!$A$1:$D$4652,3,FALSE)</f>
        <v>45</v>
      </c>
      <c r="E97" s="176">
        <f>VLOOKUP(B97,バーコード貼付!$A$1:$D$4652,4,FALSE)</f>
        <v>1</v>
      </c>
      <c r="F97" s="181"/>
      <c r="G97" s="8">
        <f t="shared" si="3"/>
        <v>0</v>
      </c>
      <c r="H97" s="130"/>
      <c r="I97" s="8">
        <f t="shared" si="4"/>
        <v>0</v>
      </c>
      <c r="O97" s="5">
        <f t="shared" si="5"/>
        <v>-44</v>
      </c>
    </row>
    <row r="98" spans="1:15" x14ac:dyDescent="0.2">
      <c r="A98" s="8">
        <v>96</v>
      </c>
      <c r="B98" s="8" t="s">
        <v>785</v>
      </c>
      <c r="C98" s="80" t="str">
        <f>VLOOKUP(B98,バーコード貼付!$A$1:$D$4652,2,FALSE)</f>
        <v>BCS60*28Wｽﾀﾝ用ﾊﾟｯｷﾝｸﾞﾗﾝﾄﾞ</v>
      </c>
      <c r="D98" s="77">
        <f>VLOOKUP(B98,バーコード貼付!$A$1:$D$4652,3,FALSE)</f>
        <v>42</v>
      </c>
      <c r="E98" s="176">
        <f>VLOOKUP(B98,バーコード貼付!$A$1:$D$4652,4,FALSE)</f>
        <v>1</v>
      </c>
      <c r="F98" s="181"/>
      <c r="G98" s="8">
        <f t="shared" si="3"/>
        <v>0</v>
      </c>
      <c r="H98" s="130"/>
      <c r="I98" s="8">
        <f t="shared" si="4"/>
        <v>0</v>
      </c>
      <c r="O98" s="5">
        <f t="shared" si="5"/>
        <v>-41</v>
      </c>
    </row>
    <row r="99" spans="1:15" x14ac:dyDescent="0.2">
      <c r="A99" s="8">
        <v>97</v>
      </c>
      <c r="B99" s="8" t="s">
        <v>787</v>
      </c>
      <c r="C99" s="80" t="str">
        <f>VLOOKUP(B99,バーコード貼付!$A$1:$D$4652,2,FALSE)</f>
        <v>BCS60*30Wｽﾀﾝ用ﾊﾟｯｷﾝｸﾞﾗﾝﾄﾞ</v>
      </c>
      <c r="D99" s="77">
        <f>VLOOKUP(B99,バーコード貼付!$A$1:$D$4652,3,FALSE)</f>
        <v>118</v>
      </c>
      <c r="E99" s="176">
        <f>VLOOKUP(B99,バーコード貼付!$A$1:$D$4652,4,FALSE)</f>
        <v>1</v>
      </c>
      <c r="F99" s="181"/>
      <c r="G99" s="8">
        <f t="shared" si="3"/>
        <v>0</v>
      </c>
      <c r="H99" s="130"/>
      <c r="I99" s="8">
        <f t="shared" si="4"/>
        <v>0</v>
      </c>
      <c r="O99" s="5">
        <f t="shared" si="5"/>
        <v>-117</v>
      </c>
    </row>
    <row r="100" spans="1:15" x14ac:dyDescent="0.2">
      <c r="A100" s="8">
        <v>98</v>
      </c>
      <c r="B100" s="8" t="s">
        <v>789</v>
      </c>
      <c r="C100" s="80" t="str">
        <f>VLOOKUP(B100,バーコード貼付!$A$1:$D$4652,2,FALSE)</f>
        <v>BCS60*32Wｽﾀﾝ用ﾊﾟｯｷﾝｸﾞﾗﾝﾄﾞ</v>
      </c>
      <c r="D100" s="77">
        <f>VLOOKUP(B100,バーコード貼付!$A$1:$D$4652,3,FALSE)</f>
        <v>114</v>
      </c>
      <c r="E100" s="176">
        <f>VLOOKUP(B100,バーコード貼付!$A$1:$D$4652,4,FALSE)</f>
        <v>1</v>
      </c>
      <c r="F100" s="181"/>
      <c r="G100" s="8">
        <f t="shared" si="3"/>
        <v>0</v>
      </c>
      <c r="H100" s="130"/>
      <c r="I100" s="8">
        <f t="shared" si="4"/>
        <v>0</v>
      </c>
      <c r="O100" s="5">
        <f t="shared" si="5"/>
        <v>-113</v>
      </c>
    </row>
    <row r="101" spans="1:15" x14ac:dyDescent="0.2">
      <c r="A101" s="8">
        <v>99</v>
      </c>
      <c r="B101" s="8" t="s">
        <v>791</v>
      </c>
      <c r="C101" s="80" t="str">
        <f>VLOOKUP(B101,バーコード貼付!$A$1:$D$4652,2,FALSE)</f>
        <v>BCS64*34Wｽﾀﾝ用ﾊﾟｯｷﾝｸﾞﾗﾝﾄﾞ</v>
      </c>
      <c r="D101" s="77">
        <f>VLOOKUP(B101,バーコード貼付!$A$1:$D$4652,3,FALSE)</f>
        <v>556</v>
      </c>
      <c r="E101" s="176">
        <f>VLOOKUP(B101,バーコード貼付!$A$1:$D$4652,4,FALSE)</f>
        <v>1</v>
      </c>
      <c r="F101" s="181"/>
      <c r="G101" s="8">
        <f t="shared" si="3"/>
        <v>0</v>
      </c>
      <c r="H101" s="130"/>
      <c r="I101" s="8">
        <f t="shared" si="4"/>
        <v>0</v>
      </c>
      <c r="O101" s="5">
        <f t="shared" si="5"/>
        <v>-555</v>
      </c>
    </row>
    <row r="102" spans="1:15" x14ac:dyDescent="0.2">
      <c r="A102" s="8">
        <v>100</v>
      </c>
      <c r="B102" s="8" t="s">
        <v>793</v>
      </c>
      <c r="C102" s="80" t="str">
        <f>VLOOKUP(B102,バーコード貼付!$A$1:$D$4652,2,FALSE)</f>
        <v>BCS64*35Wｽﾀﾝ用ﾊﾟｯｷﾝｸﾞﾗﾝﾄﾞ</v>
      </c>
      <c r="D102" s="77">
        <f>VLOOKUP(B102,バーコード貼付!$A$1:$D$4652,3,FALSE)</f>
        <v>30</v>
      </c>
      <c r="E102" s="176">
        <f>VLOOKUP(B102,バーコード貼付!$A$1:$D$4652,4,FALSE)</f>
        <v>1</v>
      </c>
      <c r="F102" s="181"/>
      <c r="G102" s="8">
        <f t="shared" si="3"/>
        <v>0</v>
      </c>
      <c r="H102" s="130"/>
      <c r="I102" s="8">
        <f t="shared" si="4"/>
        <v>0</v>
      </c>
      <c r="O102" s="5">
        <f t="shared" si="5"/>
        <v>-29</v>
      </c>
    </row>
    <row r="103" spans="1:15" x14ac:dyDescent="0.2">
      <c r="A103" s="8">
        <v>101</v>
      </c>
      <c r="B103" s="8" t="s">
        <v>794</v>
      </c>
      <c r="C103" s="80" t="str">
        <f>VLOOKUP(B103,バーコード貼付!$A$1:$D$4652,2,FALSE)</f>
        <v>BCS64*36Wｽﾀﾝ用ﾊﾟｯｷﾝｸﾞﾗﾝﾄﾞ</v>
      </c>
      <c r="D103" s="77">
        <f>VLOOKUP(B103,バーコード貼付!$A$1:$D$4652,3,FALSE)</f>
        <v>195</v>
      </c>
      <c r="E103" s="176">
        <f>VLOOKUP(B103,バーコード貼付!$A$1:$D$4652,4,FALSE)</f>
        <v>1</v>
      </c>
      <c r="F103" s="181"/>
      <c r="G103" s="8">
        <f t="shared" si="3"/>
        <v>0</v>
      </c>
      <c r="H103" s="130"/>
      <c r="I103" s="8">
        <f t="shared" si="4"/>
        <v>0</v>
      </c>
      <c r="O103" s="5">
        <f t="shared" si="5"/>
        <v>-194</v>
      </c>
    </row>
    <row r="104" spans="1:15" x14ac:dyDescent="0.2">
      <c r="A104" s="8">
        <v>102</v>
      </c>
      <c r="B104" s="8" t="s">
        <v>796</v>
      </c>
      <c r="C104" s="80" t="str">
        <f>VLOOKUP(B104,バーコード貼付!$A$1:$D$4652,2,FALSE)</f>
        <v>BCS67*38単式.複式用ﾊﾟｯｷﾝｸﾞﾗﾝﾄﾞ</v>
      </c>
      <c r="D104" s="77">
        <f>VLOOKUP(B104,バーコード貼付!$A$1:$D$4652,3,FALSE)</f>
        <v>9</v>
      </c>
      <c r="E104" s="176">
        <f>VLOOKUP(B104,バーコード貼付!$A$1:$D$4652,4,FALSE)</f>
        <v>5</v>
      </c>
      <c r="F104" s="181"/>
      <c r="G104" s="8">
        <f t="shared" si="3"/>
        <v>0</v>
      </c>
      <c r="H104" s="130"/>
      <c r="I104" s="8">
        <f t="shared" si="4"/>
        <v>0</v>
      </c>
      <c r="J104" s="125"/>
      <c r="O104" s="5">
        <f t="shared" si="5"/>
        <v>-4</v>
      </c>
    </row>
    <row r="105" spans="1:15" x14ac:dyDescent="0.2">
      <c r="A105" s="8">
        <v>103</v>
      </c>
      <c r="B105" s="8" t="s">
        <v>798</v>
      </c>
      <c r="C105" s="80" t="str">
        <f>VLOOKUP(B105,バーコード貼付!$A$1:$D$4652,2,FALSE)</f>
        <v>BCS67*40単式.複式用ﾊﾟｯｷﾝｸﾞﾗﾝﾄﾞ</v>
      </c>
      <c r="D105" s="77">
        <f>VLOOKUP(B105,バーコード貼付!$A$1:$D$4652,3,FALSE)</f>
        <v>27</v>
      </c>
      <c r="E105" s="176">
        <f>VLOOKUP(B105,バーコード貼付!$A$1:$D$4652,4,FALSE)</f>
        <v>1</v>
      </c>
      <c r="F105" s="181"/>
      <c r="G105" s="8">
        <f t="shared" si="3"/>
        <v>0</v>
      </c>
      <c r="H105" s="130"/>
      <c r="I105" s="8">
        <f t="shared" si="4"/>
        <v>0</v>
      </c>
      <c r="J105" s="125"/>
      <c r="O105" s="5">
        <f t="shared" si="5"/>
        <v>-26</v>
      </c>
    </row>
    <row r="106" spans="1:15" x14ac:dyDescent="0.2">
      <c r="A106" s="8">
        <v>104</v>
      </c>
      <c r="B106" s="8" t="s">
        <v>800</v>
      </c>
      <c r="C106" s="80" t="str">
        <f>VLOOKUP(B106,バーコード貼付!$A$1:$D$4652,2,FALSE)</f>
        <v>BCS70*42単式.複式用ﾊﾟｯｷﾝｸﾞﾗﾝﾄﾞ</v>
      </c>
      <c r="D106" s="77">
        <f>VLOOKUP(B106,バーコード貼付!$A$1:$D$4652,3,FALSE)</f>
        <v>26</v>
      </c>
      <c r="E106" s="176">
        <f>VLOOKUP(B106,バーコード貼付!$A$1:$D$4652,4,FALSE)</f>
        <v>5</v>
      </c>
      <c r="F106" s="181"/>
      <c r="G106" s="8">
        <f t="shared" si="3"/>
        <v>0</v>
      </c>
      <c r="H106" s="130"/>
      <c r="I106" s="8">
        <f t="shared" si="4"/>
        <v>0</v>
      </c>
      <c r="J106" s="125"/>
      <c r="O106" s="5">
        <f t="shared" si="5"/>
        <v>-21</v>
      </c>
    </row>
    <row r="107" spans="1:15" x14ac:dyDescent="0.2">
      <c r="A107" s="8">
        <v>105</v>
      </c>
      <c r="B107" s="8" t="s">
        <v>802</v>
      </c>
      <c r="C107" s="80" t="str">
        <f>VLOOKUP(B107,バーコード貼付!$A$1:$D$4652,2,FALSE)</f>
        <v>BCS77*44Wｽﾀﾝ用ﾊﾟｯｷﾝｸﾞﾗﾝﾄﾞ</v>
      </c>
      <c r="D107" s="77">
        <f>VLOOKUP(B107,バーコード貼付!$A$1:$D$4652,3,FALSE)</f>
        <v>191</v>
      </c>
      <c r="E107" s="176">
        <f>VLOOKUP(B107,バーコード貼付!$A$1:$D$4652,4,FALSE)</f>
        <v>5</v>
      </c>
      <c r="F107" s="181"/>
      <c r="G107" s="8">
        <f t="shared" si="3"/>
        <v>0</v>
      </c>
      <c r="H107" s="130"/>
      <c r="I107" s="8">
        <f t="shared" si="4"/>
        <v>0</v>
      </c>
      <c r="J107" s="125"/>
      <c r="O107" s="5">
        <f t="shared" si="5"/>
        <v>-186</v>
      </c>
    </row>
    <row r="108" spans="1:15" x14ac:dyDescent="0.2">
      <c r="A108" s="8">
        <v>106</v>
      </c>
      <c r="B108" s="8" t="s">
        <v>804</v>
      </c>
      <c r="C108" s="80" t="str">
        <f>VLOOKUP(B108,バーコード貼付!$A$1:$D$4652,2,FALSE)</f>
        <v>BCS77*45Wｽﾀﾝ用ﾊﾟｯｷﾝｸﾞﾗﾝﾄﾞ</v>
      </c>
      <c r="D108" s="77">
        <f>VLOOKUP(B108,バーコード貼付!$A$1:$D$4652,3,FALSE)</f>
        <v>7</v>
      </c>
      <c r="E108" s="176">
        <f>VLOOKUP(B108,バーコード貼付!$A$1:$D$4652,4,FALSE)</f>
        <v>5</v>
      </c>
      <c r="F108" s="181"/>
      <c r="G108" s="8">
        <f t="shared" si="3"/>
        <v>0</v>
      </c>
      <c r="H108" s="130"/>
      <c r="I108" s="8">
        <f t="shared" si="4"/>
        <v>0</v>
      </c>
      <c r="J108" s="125"/>
      <c r="O108" s="5">
        <f t="shared" si="5"/>
        <v>-2</v>
      </c>
    </row>
    <row r="109" spans="1:15" x14ac:dyDescent="0.2">
      <c r="A109" s="8">
        <v>107</v>
      </c>
      <c r="B109" s="8" t="s">
        <v>806</v>
      </c>
      <c r="C109" s="80" t="str">
        <f>VLOOKUP(B109,バーコード貼付!$A$1:$D$4652,2,FALSE)</f>
        <v>BCS88*48単式.複式用ﾊﾟｯｷﾝｸﾞﾗﾝﾄﾞ</v>
      </c>
      <c r="D109" s="77">
        <f>VLOOKUP(B109,バーコード貼付!$A$1:$D$4652,3,FALSE)</f>
        <v>133</v>
      </c>
      <c r="E109" s="176">
        <f>VLOOKUP(B109,バーコード貼付!$A$1:$D$4652,4,FALSE)</f>
        <v>10</v>
      </c>
      <c r="F109" s="181"/>
      <c r="G109" s="8">
        <f t="shared" si="3"/>
        <v>0</v>
      </c>
      <c r="H109" s="130"/>
      <c r="I109" s="8">
        <f t="shared" si="4"/>
        <v>0</v>
      </c>
      <c r="J109" s="125"/>
      <c r="O109" s="5">
        <f t="shared" si="5"/>
        <v>-123</v>
      </c>
    </row>
    <row r="110" spans="1:15" x14ac:dyDescent="0.2">
      <c r="A110" s="8">
        <v>108</v>
      </c>
      <c r="B110" s="8" t="s">
        <v>812</v>
      </c>
      <c r="C110" s="80" t="str">
        <f>VLOOKUP(B110,バーコード貼付!$A$1:$D$4652,2,FALSE)</f>
        <v>BCS96*60単式.複式用ﾊﾟｯｷﾝｸﾞﾗﾝﾄﾞ</v>
      </c>
      <c r="D110" s="77">
        <f>VLOOKUP(B110,バーコード貼付!$A$1:$D$4652,3,FALSE)</f>
        <v>32</v>
      </c>
      <c r="E110" s="176">
        <f>VLOOKUP(B110,バーコード貼付!$A$1:$D$4652,4,FALSE)</f>
        <v>10</v>
      </c>
      <c r="F110" s="181"/>
      <c r="G110" s="8">
        <f t="shared" si="3"/>
        <v>0</v>
      </c>
      <c r="H110" s="130"/>
      <c r="I110" s="8">
        <f t="shared" si="4"/>
        <v>0</v>
      </c>
      <c r="J110" s="125"/>
      <c r="O110" s="5">
        <f t="shared" si="5"/>
        <v>-22</v>
      </c>
    </row>
    <row r="111" spans="1:15" x14ac:dyDescent="0.2">
      <c r="A111" s="8">
        <v>109</v>
      </c>
      <c r="B111" s="8" t="s">
        <v>814</v>
      </c>
      <c r="C111" s="80" t="str">
        <f>VLOOKUP(B111,バーコード貼付!$A$1:$D$4652,2,FALSE)</f>
        <v>BCS110*65単式.複式用ﾊﾟｯｷﾝｸﾞﾗﾝﾄﾞ</v>
      </c>
      <c r="D111" s="77">
        <f>VLOOKUP(B111,バーコード貼付!$A$1:$D$4652,3,FALSE)</f>
        <v>15</v>
      </c>
      <c r="E111" s="176">
        <f>VLOOKUP(B111,バーコード貼付!$A$1:$D$4652,4,FALSE)</f>
        <v>10</v>
      </c>
      <c r="F111" s="181"/>
      <c r="G111" s="8">
        <f t="shared" si="3"/>
        <v>0</v>
      </c>
      <c r="H111" s="130"/>
      <c r="I111" s="8">
        <f t="shared" si="4"/>
        <v>0</v>
      </c>
      <c r="J111" s="125"/>
      <c r="O111" s="5">
        <f t="shared" si="5"/>
        <v>-5</v>
      </c>
    </row>
    <row r="112" spans="1:15" x14ac:dyDescent="0.2">
      <c r="A112" s="8">
        <v>110</v>
      </c>
      <c r="B112" s="8" t="s">
        <v>816</v>
      </c>
      <c r="C112" s="80" t="str">
        <f>VLOOKUP(B112,バーコード貼付!$A$1:$D$4652,2,FALSE)</f>
        <v>BCS110*70単式.複式用ﾊﾟｯｷﾝｸﾞﾗﾝﾄﾞ</v>
      </c>
      <c r="D112" s="77">
        <f>VLOOKUP(B112,バーコード貼付!$A$1:$D$4652,3,FALSE)</f>
        <v>98</v>
      </c>
      <c r="E112" s="176">
        <f>VLOOKUP(B112,バーコード貼付!$A$1:$D$4652,4,FALSE)</f>
        <v>10</v>
      </c>
      <c r="F112" s="181"/>
      <c r="G112" s="8">
        <f t="shared" si="3"/>
        <v>0</v>
      </c>
      <c r="H112" s="130"/>
      <c r="I112" s="8">
        <f t="shared" si="4"/>
        <v>0</v>
      </c>
      <c r="J112" s="125"/>
      <c r="O112" s="5">
        <f t="shared" si="5"/>
        <v>-88</v>
      </c>
    </row>
    <row r="113" spans="1:15" x14ac:dyDescent="0.2">
      <c r="A113" s="8">
        <v>111</v>
      </c>
      <c r="B113" s="8" t="s">
        <v>820</v>
      </c>
      <c r="C113" s="80" t="str">
        <f>VLOOKUP(B113,バーコード貼付!$A$1:$D$4652,2,FALSE)</f>
        <v>BCS127*80単式.複式用ﾊﾟｯｷﾝｸﾞﾗﾝﾄﾞ</v>
      </c>
      <c r="D113" s="77">
        <f>VLOOKUP(B113,バーコード貼付!$A$1:$D$4652,3,FALSE)</f>
        <v>12</v>
      </c>
      <c r="E113" s="176">
        <f>VLOOKUP(B113,バーコード貼付!$A$1:$D$4652,4,FALSE)</f>
        <v>5</v>
      </c>
      <c r="F113" s="181"/>
      <c r="G113" s="8">
        <f t="shared" si="3"/>
        <v>0</v>
      </c>
      <c r="H113" s="130"/>
      <c r="I113" s="8">
        <f t="shared" si="4"/>
        <v>0</v>
      </c>
      <c r="J113" s="125"/>
      <c r="O113" s="5">
        <f t="shared" si="5"/>
        <v>-7</v>
      </c>
    </row>
    <row r="114" spans="1:15" x14ac:dyDescent="0.2">
      <c r="A114" s="8">
        <v>112</v>
      </c>
      <c r="B114" s="8" t="s">
        <v>822</v>
      </c>
      <c r="C114" s="80" t="str">
        <f>VLOOKUP(B114,バーコード貼付!$A$1:$D$4652,2,FALSE)</f>
        <v>BCS140*85単式.複式用ﾊﾟｯｷﾝｸﾞﾗﾝﾄﾞ</v>
      </c>
      <c r="D114" s="77">
        <f>VLOOKUP(B114,バーコード貼付!$A$1:$D$4652,3,FALSE)</f>
        <v>8</v>
      </c>
      <c r="E114" s="176">
        <f>VLOOKUP(B114,バーコード貼付!$A$1:$D$4652,4,FALSE)</f>
        <v>3</v>
      </c>
      <c r="F114" s="181"/>
      <c r="G114" s="8">
        <f t="shared" si="3"/>
        <v>0</v>
      </c>
      <c r="H114" s="130"/>
      <c r="I114" s="8">
        <f t="shared" si="4"/>
        <v>0</v>
      </c>
      <c r="J114" s="125"/>
      <c r="O114" s="5">
        <f t="shared" si="5"/>
        <v>-5</v>
      </c>
    </row>
    <row r="115" spans="1:15" x14ac:dyDescent="0.2">
      <c r="A115" s="8">
        <v>113</v>
      </c>
      <c r="B115" s="8" t="s">
        <v>824</v>
      </c>
      <c r="C115" s="80" t="str">
        <f>VLOOKUP(B115,バーコード貼付!$A$1:$D$4652,2,FALSE)</f>
        <v>BCS150*90Wｽﾀﾝ用ﾊﾟｯｷﾝｸﾞﾗﾝﾄﾞ</v>
      </c>
      <c r="D115" s="77">
        <f>VLOOKUP(B115,バーコード貼付!$A$1:$D$4652,3,FALSE)</f>
        <v>19</v>
      </c>
      <c r="E115" s="176">
        <f>VLOOKUP(B115,バーコード貼付!$A$1:$D$4652,4,FALSE)</f>
        <v>5</v>
      </c>
      <c r="F115" s="181"/>
      <c r="G115" s="8">
        <f t="shared" si="3"/>
        <v>0</v>
      </c>
      <c r="H115" s="130"/>
      <c r="I115" s="8">
        <f t="shared" si="4"/>
        <v>0</v>
      </c>
      <c r="O115" s="5">
        <f t="shared" si="5"/>
        <v>-14</v>
      </c>
    </row>
    <row r="116" spans="1:15" x14ac:dyDescent="0.2">
      <c r="A116" s="8">
        <v>114</v>
      </c>
      <c r="B116" s="8" t="s">
        <v>826</v>
      </c>
      <c r="C116" s="80" t="str">
        <f>VLOOKUP(B116,バーコード貼付!$A$1:$D$4652,2,FALSE)</f>
        <v>BCS150*95Wｽﾀﾝ用ﾊﾟｯｷﾝｸﾞﾗﾝﾄﾞ</v>
      </c>
      <c r="D116" s="77">
        <f>VLOOKUP(B116,バーコード貼付!$A$1:$D$4652,3,FALSE)</f>
        <v>29</v>
      </c>
      <c r="E116" s="176">
        <f>VLOOKUP(B116,バーコード貼付!$A$1:$D$4652,4,FALSE)</f>
        <v>10</v>
      </c>
      <c r="F116" s="181"/>
      <c r="G116" s="8">
        <f t="shared" si="3"/>
        <v>0</v>
      </c>
      <c r="H116" s="130"/>
      <c r="I116" s="8">
        <f t="shared" si="4"/>
        <v>0</v>
      </c>
      <c r="O116" s="5">
        <f t="shared" si="5"/>
        <v>-19</v>
      </c>
    </row>
    <row r="117" spans="1:15" ht="15" customHeight="1" x14ac:dyDescent="0.2">
      <c r="A117" s="8">
        <v>115</v>
      </c>
      <c r="B117" s="8" t="s">
        <v>828</v>
      </c>
      <c r="C117" s="80" t="str">
        <f>VLOOKUP(B117,バーコード貼付!$A$1:$D$4652,2,FALSE)</f>
        <v>BCS160*100Wｽﾀﾝ用ﾊﾟｯｷﾝｸﾞﾗﾝﾄﾞ</v>
      </c>
      <c r="D117" s="77">
        <f>VLOOKUP(B117,バーコード貼付!$A$1:$D$4652,3,FALSE)</f>
        <v>33</v>
      </c>
      <c r="E117" s="176">
        <f>VLOOKUP(B117,バーコード貼付!$A$1:$D$4652,4,FALSE)</f>
        <v>5</v>
      </c>
      <c r="F117" s="181"/>
      <c r="G117" s="8">
        <f t="shared" si="3"/>
        <v>0</v>
      </c>
      <c r="H117" s="130"/>
      <c r="I117" s="8">
        <f t="shared" si="4"/>
        <v>0</v>
      </c>
      <c r="O117" s="5">
        <f t="shared" si="5"/>
        <v>-28</v>
      </c>
    </row>
    <row r="118" spans="1:15" ht="15" customHeight="1" x14ac:dyDescent="0.2">
      <c r="A118" s="8">
        <v>116</v>
      </c>
      <c r="B118" s="8" t="s">
        <v>832</v>
      </c>
      <c r="C118" s="80" t="str">
        <f>VLOOKUP(B118,バーコード貼付!$A$1:$D$4652,2,FALSE)</f>
        <v>BCS170*110Wｽﾀﾝ用ﾊﾟｯｷﾝｸﾞﾗﾝﾄﾞ</v>
      </c>
      <c r="D118" s="77">
        <f>VLOOKUP(B118,バーコード貼付!$A$1:$D$4652,3,FALSE)</f>
        <v>6</v>
      </c>
      <c r="E118" s="176">
        <f>VLOOKUP(B118,バーコード貼付!$A$1:$D$4652,4,FALSE)</f>
        <v>3</v>
      </c>
      <c r="F118" s="181"/>
      <c r="G118" s="8">
        <f t="shared" si="3"/>
        <v>0</v>
      </c>
      <c r="H118" s="130"/>
      <c r="I118" s="8">
        <f t="shared" si="4"/>
        <v>0</v>
      </c>
      <c r="O118" s="5">
        <f t="shared" si="5"/>
        <v>-3</v>
      </c>
    </row>
    <row r="119" spans="1:15" ht="15" customHeight="1" x14ac:dyDescent="0.2">
      <c r="A119" s="8">
        <v>117</v>
      </c>
      <c r="B119" s="8" t="s">
        <v>834</v>
      </c>
      <c r="C119" s="80" t="str">
        <f>VLOOKUP(B119,バーコード貼付!$A$1:$D$4652,2,FALSE)</f>
        <v>BCS170*115Wｽﾀﾝ用ﾊﾟｯｷﾝｸﾞﾗﾝﾄﾞ</v>
      </c>
      <c r="D119" s="77">
        <f>VLOOKUP(B119,バーコード貼付!$A$1:$D$4652,3,FALSE)</f>
        <v>7</v>
      </c>
      <c r="E119" s="176">
        <f>VLOOKUP(B119,バーコード貼付!$A$1:$D$4652,4,FALSE)</f>
        <v>5</v>
      </c>
      <c r="F119" s="181"/>
      <c r="G119" s="8">
        <f t="shared" si="3"/>
        <v>0</v>
      </c>
      <c r="H119" s="130"/>
      <c r="I119" s="8">
        <f t="shared" si="4"/>
        <v>0</v>
      </c>
      <c r="O119" s="5">
        <f t="shared" si="5"/>
        <v>-2</v>
      </c>
    </row>
    <row r="120" spans="1:15" ht="15" customHeight="1" x14ac:dyDescent="0.2">
      <c r="A120" s="8">
        <v>118</v>
      </c>
      <c r="B120" s="8" t="s">
        <v>810</v>
      </c>
      <c r="C120" s="80" t="str">
        <f>VLOOKUP(B120,バーコード貼付!$A$1:$D$4652,2,FALSE)</f>
        <v>BCS96*55単式.複式用ﾊﾟｯｷﾝｸﾞﾗﾝﾄﾞ</v>
      </c>
      <c r="D120" s="77">
        <f>VLOOKUP(B120,バーコード貼付!$A$1:$D$4652,3,FALSE)</f>
        <v>67</v>
      </c>
      <c r="E120" s="176">
        <f>VLOOKUP(B120,バーコード貼付!$A$1:$D$4652,4,FALSE)</f>
        <v>10</v>
      </c>
      <c r="F120" s="181"/>
      <c r="G120" s="8">
        <f t="shared" si="3"/>
        <v>0</v>
      </c>
      <c r="H120" s="130"/>
      <c r="I120" s="8">
        <f t="shared" si="4"/>
        <v>0</v>
      </c>
      <c r="O120" s="5">
        <f t="shared" si="5"/>
        <v>-57</v>
      </c>
    </row>
    <row r="121" spans="1:15" ht="15" customHeight="1" x14ac:dyDescent="0.2">
      <c r="A121" s="150">
        <v>119</v>
      </c>
      <c r="B121" s="8" t="s">
        <v>20</v>
      </c>
      <c r="C121" s="80" t="str">
        <f>VLOOKUP(B121,バーコード貼付!$A$1:$D$4652,2,FALSE)</f>
        <v>TSAS127*80ｼｰﾙｱﾀﾞﾌﾟﾀｰ給水無用</v>
      </c>
      <c r="D121" s="77">
        <f>VLOOKUP(B121,バーコード貼付!$A$1:$D$4652,3,FALSE)</f>
        <v>4</v>
      </c>
      <c r="E121" s="176">
        <v>1</v>
      </c>
      <c r="F121" s="180"/>
      <c r="G121" s="8">
        <f t="shared" si="3"/>
        <v>0</v>
      </c>
      <c r="H121" s="130"/>
      <c r="I121" s="8">
        <f t="shared" si="4"/>
        <v>0</v>
      </c>
      <c r="O121" s="5">
        <f t="shared" si="5"/>
        <v>-3</v>
      </c>
    </row>
    <row r="122" spans="1:15" ht="15" customHeight="1" x14ac:dyDescent="0.2">
      <c r="A122" s="150">
        <v>120</v>
      </c>
      <c r="B122" s="8" t="s">
        <v>661</v>
      </c>
      <c r="C122" s="80" t="str">
        <f>VLOOKUP(B122,バーコード貼付!$A$1:$D$4652,2,FALSE)</f>
        <v>BC65(S110)S型単式ｽﾀﾝL*283</v>
      </c>
      <c r="D122" s="77">
        <f>VLOOKUP(B122,バーコード貼付!$A$1:$D$4652,3,FALSE)</f>
        <v>6</v>
      </c>
      <c r="E122" s="176">
        <v>1</v>
      </c>
      <c r="F122" s="181"/>
      <c r="G122" s="8">
        <f t="shared" si="3"/>
        <v>0</v>
      </c>
      <c r="H122" s="130"/>
      <c r="I122" s="8">
        <f t="shared" si="4"/>
        <v>0</v>
      </c>
      <c r="J122" s="113"/>
      <c r="O122" s="5">
        <f t="shared" si="5"/>
        <v>-5</v>
      </c>
    </row>
    <row r="123" spans="1:15" ht="15" customHeight="1" x14ac:dyDescent="0.2">
      <c r="A123" s="150">
        <v>121</v>
      </c>
      <c r="B123" s="8" t="s">
        <v>684</v>
      </c>
      <c r="C123" s="80" t="str">
        <f>VLOOKUP(B123,バーコード貼付!$A$1:$D$4652,2,FALSE)</f>
        <v>BC70単式ｽﾀﾝ検査品用L1*338</v>
      </c>
      <c r="D123" s="77">
        <f>VLOOKUP(B123,バーコード貼付!$A$1:$D$4652,3,FALSE)</f>
        <v>4</v>
      </c>
      <c r="E123" s="176">
        <v>1</v>
      </c>
      <c r="F123" s="181"/>
      <c r="G123" s="8">
        <f t="shared" si="3"/>
        <v>0</v>
      </c>
      <c r="H123" s="129"/>
      <c r="I123" s="8">
        <f t="shared" si="4"/>
        <v>0</v>
      </c>
      <c r="O123" s="5">
        <f t="shared" si="5"/>
        <v>-3</v>
      </c>
    </row>
    <row r="124" spans="1:15" ht="15" customHeight="1" x14ac:dyDescent="0.2">
      <c r="A124" s="150">
        <v>122</v>
      </c>
      <c r="B124" s="8" t="s">
        <v>13</v>
      </c>
      <c r="C124" s="80" t="str">
        <f>VLOOKUP(B124,バーコード貼付!$A$1:$D$4652,2,FALSE)</f>
        <v>TSAS96*60ｼｰﾙｱﾀﾞﾌﾟﾀｰ給水用</v>
      </c>
      <c r="D124" s="77">
        <f>VLOOKUP(B124,バーコード貼付!$A$1:$D$4652,3,FALSE)</f>
        <v>4</v>
      </c>
      <c r="E124" s="176">
        <v>1</v>
      </c>
      <c r="F124" s="180"/>
      <c r="G124" s="8">
        <f t="shared" si="3"/>
        <v>0</v>
      </c>
      <c r="H124" s="129"/>
      <c r="I124" s="8">
        <f t="shared" si="4"/>
        <v>0</v>
      </c>
      <c r="J124" s="113"/>
      <c r="O124" s="5">
        <f t="shared" si="5"/>
        <v>-3</v>
      </c>
    </row>
    <row r="125" spans="1:15" ht="15" customHeight="1" x14ac:dyDescent="0.2">
      <c r="A125" s="150">
        <v>123</v>
      </c>
      <c r="B125" s="8" t="s">
        <v>845</v>
      </c>
      <c r="C125" s="80" t="str">
        <f>VLOOKUP(B125,バーコード貼付!$A$1:$D$4652,2,FALSE)</f>
        <v>軸80TWｼｰﾙｽﾀﾝ用ｶｰﾎﾞﾝﾌﾞﾗｼ(ｾｯﾄ品)</v>
      </c>
      <c r="D125" s="77">
        <f>VLOOKUP(B125,バーコード貼付!$A$1:$D$4652,3,FALSE)</f>
        <v>26</v>
      </c>
      <c r="E125" s="176">
        <v>10</v>
      </c>
      <c r="F125" s="180"/>
      <c r="G125" s="8">
        <f t="shared" si="3"/>
        <v>0</v>
      </c>
      <c r="H125" s="130"/>
      <c r="I125" s="8">
        <f t="shared" si="4"/>
        <v>0</v>
      </c>
      <c r="O125" s="5">
        <f t="shared" si="5"/>
        <v>-16</v>
      </c>
    </row>
    <row r="126" spans="1:15" ht="15" customHeight="1" x14ac:dyDescent="0.2">
      <c r="A126" s="150">
        <v>124</v>
      </c>
      <c r="B126" s="8" t="s">
        <v>680</v>
      </c>
      <c r="C126" s="80" t="str">
        <f>VLOOKUP(B126,バーコード貼付!$A$1:$D$4652,2,FALSE)</f>
        <v>BC50単式ｽﾀﾝ検査品用L1*235</v>
      </c>
      <c r="D126" s="77">
        <f>VLOOKUP(B126,バーコード貼付!$A$1:$D$4652,3,FALSE)</f>
        <v>11</v>
      </c>
      <c r="E126" s="176">
        <v>3</v>
      </c>
      <c r="F126" s="181"/>
      <c r="G126" s="8">
        <f t="shared" si="3"/>
        <v>0</v>
      </c>
      <c r="H126" s="130"/>
      <c r="I126" s="8">
        <f t="shared" si="4"/>
        <v>0</v>
      </c>
      <c r="O126" s="5">
        <f t="shared" si="5"/>
        <v>-8</v>
      </c>
    </row>
    <row r="127" spans="1:15" ht="15" customHeight="1" x14ac:dyDescent="0.2">
      <c r="A127" s="150">
        <v>125</v>
      </c>
      <c r="B127" s="8" t="s">
        <v>851</v>
      </c>
      <c r="C127" s="80" t="str">
        <f>VLOOKUP(B127,バーコード貼付!$A$1:$D$4652,2,FALSE)</f>
        <v>軸110TWｼｰﾙｽﾀﾝ用ｶｰﾎﾞﾝﾌﾞﾗｼ(ｾｯﾄ品)</v>
      </c>
      <c r="D127" s="77">
        <f>VLOOKUP(B127,バーコード貼付!$A$1:$D$4652,3,FALSE)</f>
        <v>36</v>
      </c>
      <c r="E127" s="176">
        <v>7</v>
      </c>
      <c r="F127" s="181"/>
      <c r="G127" s="8">
        <f t="shared" si="3"/>
        <v>0</v>
      </c>
      <c r="H127" s="130"/>
      <c r="I127" s="8">
        <f t="shared" si="4"/>
        <v>0</v>
      </c>
      <c r="O127" s="5">
        <f t="shared" si="5"/>
        <v>-29</v>
      </c>
    </row>
    <row r="128" spans="1:15" ht="15" customHeight="1" x14ac:dyDescent="0.2">
      <c r="A128" s="150">
        <v>126</v>
      </c>
      <c r="B128" s="8" t="s">
        <v>88</v>
      </c>
      <c r="C128" s="80" t="str">
        <f>VLOOKUP(B128,バーコード貼付!$A$1:$D$4652,2,FALSE)</f>
        <v>S91*軸55TP型給水用前部金具</v>
      </c>
      <c r="D128" s="77">
        <f>VLOOKUP(B128,バーコード貼付!$A$1:$D$4652,3,FALSE)</f>
        <v>6</v>
      </c>
      <c r="E128" s="176">
        <v>4</v>
      </c>
      <c r="F128" s="181"/>
      <c r="G128" s="8">
        <f t="shared" si="3"/>
        <v>0</v>
      </c>
      <c r="H128" s="130"/>
      <c r="I128" s="8">
        <f t="shared" si="4"/>
        <v>0</v>
      </c>
      <c r="O128" s="5">
        <f t="shared" si="5"/>
        <v>-2</v>
      </c>
    </row>
    <row r="129" spans="1:15" ht="15" customHeight="1" x14ac:dyDescent="0.2">
      <c r="A129" s="150">
        <v>127</v>
      </c>
      <c r="B129" s="8" t="s">
        <v>657</v>
      </c>
      <c r="C129" s="80" t="str">
        <f>VLOOKUP(B129,バーコード貼付!$A$1:$D$4652,2,FALSE)</f>
        <v>BC48(S88)S型単式ｽﾀﾝL1*200</v>
      </c>
      <c r="D129" s="77">
        <f>VLOOKUP(B129,バーコード貼付!$A$1:$D$4652,3,FALSE)</f>
        <v>4</v>
      </c>
      <c r="E129" s="176">
        <v>4</v>
      </c>
      <c r="F129" s="181"/>
      <c r="G129" s="8">
        <f t="shared" si="3"/>
        <v>0</v>
      </c>
      <c r="H129" s="130"/>
      <c r="I129" s="8">
        <f t="shared" si="4"/>
        <v>0</v>
      </c>
      <c r="J129" s="113"/>
      <c r="O129" s="5">
        <f t="shared" si="5"/>
        <v>0</v>
      </c>
    </row>
    <row r="130" spans="1:15" ht="15" customHeight="1" x14ac:dyDescent="0.2">
      <c r="A130" s="150">
        <v>128</v>
      </c>
      <c r="B130" s="8" t="s">
        <v>658</v>
      </c>
      <c r="C130" s="80" t="str">
        <f>VLOOKUP(B130,バーコード貼付!$A$1:$D$4652,2,FALSE)</f>
        <v>BC50(S88)S型単式ｽﾀﾝL1*200</v>
      </c>
      <c r="D130" s="77">
        <f>VLOOKUP(B130,バーコード貼付!$A$1:$D$4652,3,FALSE)</f>
        <v>22</v>
      </c>
      <c r="E130" s="176">
        <v>6</v>
      </c>
      <c r="F130" s="181"/>
      <c r="G130" s="8">
        <f t="shared" si="3"/>
        <v>0</v>
      </c>
      <c r="H130" s="130"/>
      <c r="I130" s="8">
        <f t="shared" si="4"/>
        <v>0</v>
      </c>
      <c r="J130" s="113"/>
      <c r="O130" s="5">
        <f t="shared" si="5"/>
        <v>-16</v>
      </c>
    </row>
    <row r="131" spans="1:15" ht="15" customHeight="1" x14ac:dyDescent="0.2">
      <c r="A131" s="150">
        <v>129</v>
      </c>
      <c r="B131" s="8" t="s">
        <v>656</v>
      </c>
      <c r="C131" s="80" t="str">
        <f>VLOOKUP(B131,バーコード貼付!$A$1:$D$4652,2,FALSE)</f>
        <v>BC45(S70)S型単式ｽﾀﾝL1*152</v>
      </c>
      <c r="D131" s="77">
        <f>VLOOKUP(B131,バーコード貼付!$A$1:$D$4652,3,FALSE)</f>
        <v>2</v>
      </c>
      <c r="E131" s="176">
        <v>2</v>
      </c>
      <c r="F131" s="181"/>
      <c r="G131" s="8">
        <f t="shared" ref="G131:G194" si="6">IF(D131-E131&gt;=0,0,1)</f>
        <v>0</v>
      </c>
      <c r="H131" s="130"/>
      <c r="I131" s="8">
        <f t="shared" ref="I131:I194" si="7">IF(AND(D131&lt;=0,D131-E131&lt;0),1,0)</f>
        <v>0</v>
      </c>
      <c r="J131" s="113"/>
      <c r="O131" s="5">
        <f t="shared" ref="O131:O194" si="8">E131-D131</f>
        <v>0</v>
      </c>
    </row>
    <row r="132" spans="1:15" ht="15" customHeight="1" x14ac:dyDescent="0.2">
      <c r="A132" s="150">
        <v>130</v>
      </c>
      <c r="B132" s="8" t="s">
        <v>833</v>
      </c>
      <c r="C132" s="80" t="str">
        <f>VLOOKUP(B132,バーコード貼付!$A$1:$D$4652,2,FALSE)</f>
        <v>BCWF170*110給水用ﾊﾟｯｷﾝｸﾞﾗﾝﾄﾞ</v>
      </c>
      <c r="D132" s="77">
        <f>VLOOKUP(B132,バーコード貼付!$A$1:$D$4652,3,FALSE)</f>
        <v>6</v>
      </c>
      <c r="E132" s="176">
        <v>6</v>
      </c>
      <c r="F132" s="181"/>
      <c r="G132" s="8">
        <f t="shared" si="6"/>
        <v>0</v>
      </c>
      <c r="H132" s="130"/>
      <c r="I132" s="8">
        <f t="shared" si="7"/>
        <v>0</v>
      </c>
      <c r="O132" s="5">
        <f t="shared" si="8"/>
        <v>0</v>
      </c>
    </row>
    <row r="133" spans="1:15" ht="15" customHeight="1" x14ac:dyDescent="0.2">
      <c r="A133" s="150">
        <v>131</v>
      </c>
      <c r="B133" s="8" t="s">
        <v>681</v>
      </c>
      <c r="C133" s="80" t="str">
        <f>VLOOKUP(B133,バーコード貼付!$A$1:$D$4652,2,FALSE)</f>
        <v>BC55単式ｽﾀﾝ検査品用L1*285</v>
      </c>
      <c r="D133" s="77">
        <f>VLOOKUP(B133,バーコード貼付!$A$1:$D$4652,3,FALSE)</f>
        <v>4</v>
      </c>
      <c r="E133" s="176">
        <v>1</v>
      </c>
      <c r="F133" s="181"/>
      <c r="G133" s="8">
        <f t="shared" si="6"/>
        <v>0</v>
      </c>
      <c r="H133" s="130"/>
      <c r="I133" s="8">
        <f t="shared" si="7"/>
        <v>0</v>
      </c>
      <c r="J133" s="113"/>
      <c r="O133" s="5">
        <f t="shared" si="8"/>
        <v>-3</v>
      </c>
    </row>
    <row r="134" spans="1:15" ht="15" customHeight="1" x14ac:dyDescent="0.2">
      <c r="A134" s="150">
        <v>132</v>
      </c>
      <c r="B134" s="8" t="s">
        <v>10</v>
      </c>
      <c r="C134" s="80" t="str">
        <f>VLOOKUP(B134,バーコード貼付!$A$1:$D$4652,2,FALSE)</f>
        <v>TSAS96*55ｼｰﾙｱﾀﾞﾌﾟﾀｰ給水無用</v>
      </c>
      <c r="D134" s="77">
        <f>VLOOKUP(B134,バーコード貼付!$A$1:$D$4652,3,FALSE)</f>
        <v>5</v>
      </c>
      <c r="E134" s="176">
        <v>1</v>
      </c>
      <c r="F134" s="181"/>
      <c r="G134" s="8">
        <f t="shared" si="6"/>
        <v>0</v>
      </c>
      <c r="H134" s="129"/>
      <c r="I134" s="8">
        <f t="shared" si="7"/>
        <v>0</v>
      </c>
      <c r="J134" s="100"/>
      <c r="O134" s="5">
        <f t="shared" si="8"/>
        <v>-4</v>
      </c>
    </row>
    <row r="135" spans="1:15" ht="15" customHeight="1" x14ac:dyDescent="0.2">
      <c r="A135" s="150">
        <v>133</v>
      </c>
      <c r="B135" s="8" t="s">
        <v>678</v>
      </c>
      <c r="C135" s="80" t="str">
        <f>VLOOKUP(B135,バーコード貼付!$A$1:$D$4652,2,FALSE)</f>
        <v>BC45単式ｽﾀﾝ検査品用L1*207</v>
      </c>
      <c r="D135" s="77">
        <f>VLOOKUP(B135,バーコード貼付!$A$1:$D$4652,3,FALSE)</f>
        <v>10</v>
      </c>
      <c r="E135" s="176">
        <v>2</v>
      </c>
      <c r="F135" s="181"/>
      <c r="G135" s="8">
        <f t="shared" si="6"/>
        <v>0</v>
      </c>
      <c r="H135" s="130"/>
      <c r="I135" s="8">
        <f t="shared" si="7"/>
        <v>0</v>
      </c>
      <c r="J135" s="125"/>
      <c r="O135" s="5">
        <f t="shared" si="8"/>
        <v>-8</v>
      </c>
    </row>
    <row r="136" spans="1:15" ht="15" customHeight="1" x14ac:dyDescent="0.2">
      <c r="A136" s="150">
        <v>134</v>
      </c>
      <c r="B136" s="8" t="s">
        <v>686</v>
      </c>
      <c r="C136" s="80" t="str">
        <f>VLOOKUP(B136,バーコード貼付!$A$1:$D$4652,2,FALSE)</f>
        <v>BC45給水式L型単式ｽﾀﾝ</v>
      </c>
      <c r="D136" s="77">
        <f>VLOOKUP(B136,バーコード貼付!$A$1:$D$4652,3,FALSE)</f>
        <v>3</v>
      </c>
      <c r="E136" s="176">
        <f>VLOOKUP(B136,バーコード貼付!$A$1:$D$4652,4,FALSE)</f>
        <v>2</v>
      </c>
      <c r="F136" s="181"/>
      <c r="G136" s="8">
        <f t="shared" si="6"/>
        <v>0</v>
      </c>
      <c r="H136" s="130"/>
      <c r="I136" s="8">
        <f t="shared" si="7"/>
        <v>0</v>
      </c>
      <c r="J136" s="125"/>
      <c r="O136" s="5">
        <f t="shared" si="8"/>
        <v>-1</v>
      </c>
    </row>
    <row r="137" spans="1:15" ht="15" customHeight="1" x14ac:dyDescent="0.2">
      <c r="A137" s="150">
        <v>135</v>
      </c>
      <c r="B137" s="8" t="s">
        <v>813</v>
      </c>
      <c r="C137" s="80" t="str">
        <f>VLOOKUP(B137,バーコード貼付!$A$1:$D$4652,2,FALSE)</f>
        <v>BCWF96*60給水用ﾊﾟｯｷﾝｸﾞﾗﾝﾄﾞ</v>
      </c>
      <c r="D137" s="77">
        <f>VLOOKUP(B137,バーコード貼付!$A$1:$D$4652,3,FALSE)</f>
        <v>23</v>
      </c>
      <c r="E137" s="176">
        <f>VLOOKUP(B137,バーコード貼付!$A$1:$D$4652,4,FALSE)</f>
        <v>10</v>
      </c>
      <c r="F137" s="181"/>
      <c r="G137" s="8">
        <f t="shared" si="6"/>
        <v>0</v>
      </c>
      <c r="H137" s="130"/>
      <c r="I137" s="8">
        <f t="shared" si="7"/>
        <v>0</v>
      </c>
      <c r="J137" s="125"/>
      <c r="O137" s="5">
        <f t="shared" si="8"/>
        <v>-13</v>
      </c>
    </row>
    <row r="138" spans="1:15" ht="15" customHeight="1" x14ac:dyDescent="0.2">
      <c r="A138" s="150">
        <v>136</v>
      </c>
      <c r="B138" s="8" t="s">
        <v>859</v>
      </c>
      <c r="C138" s="80" t="str">
        <f>VLOOKUP(B138,バーコード貼付!$A$1:$D$4652,2,FALSE)</f>
        <v>BCS110Wｽﾀﾝ用菊ﾅｯﾄ</v>
      </c>
      <c r="D138" s="77">
        <f>VLOOKUP(B138,バーコード貼付!$A$1:$D$4652,3,FALSE)</f>
        <v>70</v>
      </c>
      <c r="E138" s="176">
        <f>VLOOKUP(B138,バーコード貼付!$A$1:$D$4652,4,FALSE)</f>
        <v>5</v>
      </c>
      <c r="F138" s="181"/>
      <c r="G138" s="8">
        <f t="shared" si="6"/>
        <v>0</v>
      </c>
      <c r="H138" s="130"/>
      <c r="I138" s="8">
        <f t="shared" si="7"/>
        <v>0</v>
      </c>
      <c r="O138" s="5">
        <f t="shared" si="8"/>
        <v>-65</v>
      </c>
    </row>
    <row r="139" spans="1:15" ht="15" customHeight="1" x14ac:dyDescent="0.2">
      <c r="A139" s="150">
        <v>137</v>
      </c>
      <c r="B139" s="8" t="s">
        <v>85</v>
      </c>
      <c r="C139" s="80" t="str">
        <f>VLOOKUP(B139,バーコード貼付!$A$1:$D$4652,2,FALSE)</f>
        <v>S78*軸45TP型給水用前部金具</v>
      </c>
      <c r="D139" s="77">
        <f>VLOOKUP(B139,バーコード貼付!$A$1:$D$4652,3,FALSE)</f>
        <v>13</v>
      </c>
      <c r="E139" s="176">
        <f>VLOOKUP(B139,バーコード貼付!$A$1:$D$4652,4,FALSE)</f>
        <v>5</v>
      </c>
      <c r="F139" s="181"/>
      <c r="G139" s="8">
        <f t="shared" si="6"/>
        <v>0</v>
      </c>
      <c r="H139" s="130"/>
      <c r="I139" s="8">
        <f t="shared" si="7"/>
        <v>0</v>
      </c>
      <c r="O139" s="5">
        <f t="shared" si="8"/>
        <v>-8</v>
      </c>
    </row>
    <row r="140" spans="1:15" ht="15" customHeight="1" x14ac:dyDescent="0.2">
      <c r="A140" s="150">
        <v>138</v>
      </c>
      <c r="B140" s="8" t="s">
        <v>847</v>
      </c>
      <c r="C140" s="80" t="str">
        <f>VLOOKUP(B140,バーコード貼付!$A$1:$D$4652,2,FALSE)</f>
        <v>軸90TWｼｰﾙｽﾀﾝ用ｶｰﾎﾞﾝﾌﾞﾗｼ(ｾｯﾄ品)</v>
      </c>
      <c r="D140" s="77">
        <f>VLOOKUP(B140,バーコード貼付!$A$1:$D$4652,3,FALSE)</f>
        <v>21</v>
      </c>
      <c r="E140" s="176">
        <f>VLOOKUP(B140,バーコード貼付!$A$1:$D$4652,4,FALSE)</f>
        <v>20</v>
      </c>
      <c r="F140" s="180"/>
      <c r="G140" s="8">
        <f t="shared" si="6"/>
        <v>0</v>
      </c>
      <c r="H140" s="130"/>
      <c r="I140" s="8">
        <f t="shared" si="7"/>
        <v>0</v>
      </c>
      <c r="O140" s="5">
        <f t="shared" si="8"/>
        <v>-1</v>
      </c>
    </row>
    <row r="141" spans="1:15" ht="15" customHeight="1" x14ac:dyDescent="0.2">
      <c r="A141" s="150">
        <v>139</v>
      </c>
      <c r="B141" s="8" t="s">
        <v>848</v>
      </c>
      <c r="C141" s="80" t="str">
        <f>VLOOKUP(B141,バーコード貼付!$A$1:$D$4652,2,FALSE)</f>
        <v>軸95TWｼｰﾙｽﾀﾝ用ｶｰﾎﾞﾝﾌﾞﾗｼ(ｾｯﾄ品)</v>
      </c>
      <c r="D141" s="77">
        <f>VLOOKUP(B141,バーコード貼付!$A$1:$D$4652,3,FALSE)</f>
        <v>51</v>
      </c>
      <c r="E141" s="176">
        <f>VLOOKUP(B141,バーコード貼付!$A$1:$D$4652,4,FALSE)</f>
        <v>15</v>
      </c>
      <c r="F141" s="181"/>
      <c r="G141" s="8">
        <f t="shared" si="6"/>
        <v>0</v>
      </c>
      <c r="H141" s="130"/>
      <c r="I141" s="8">
        <f t="shared" si="7"/>
        <v>0</v>
      </c>
      <c r="O141" s="5">
        <f t="shared" si="8"/>
        <v>-36</v>
      </c>
    </row>
    <row r="142" spans="1:15" ht="15" customHeight="1" x14ac:dyDescent="0.2">
      <c r="A142" s="8">
        <v>140</v>
      </c>
      <c r="B142" s="8" t="s">
        <v>3</v>
      </c>
      <c r="C142" s="80" t="str">
        <f>VLOOKUP(B142,バーコード貼付!$A$1:$D$4652,2,FALSE)</f>
        <v>TSAS67*40ｼｰﾙｱﾀﾞﾌﾟﾀｰ給水無用</v>
      </c>
      <c r="D142" s="77">
        <f>VLOOKUP(B142,バーコード貼付!$A$1:$D$4652,3,FALSE)</f>
        <v>2</v>
      </c>
      <c r="E142" s="176">
        <f>VLOOKUP(B142,バーコード貼付!$A$1:$D$4652,4,FALSE)</f>
        <v>2</v>
      </c>
      <c r="F142" s="181"/>
      <c r="G142" s="8">
        <f t="shared" si="6"/>
        <v>0</v>
      </c>
      <c r="H142" s="130"/>
      <c r="I142" s="8">
        <f t="shared" si="7"/>
        <v>0</v>
      </c>
      <c r="O142" s="5">
        <f t="shared" si="8"/>
        <v>0</v>
      </c>
    </row>
    <row r="143" spans="1:15" ht="15" customHeight="1" x14ac:dyDescent="0.2">
      <c r="A143" s="8">
        <v>141</v>
      </c>
      <c r="B143" s="8" t="s">
        <v>14</v>
      </c>
      <c r="C143" s="80" t="str">
        <f>VLOOKUP(B143,バーコード貼付!$A$1:$D$4652,2,FALSE)</f>
        <v>TSAS110*65ｼｰﾙｱﾀﾞﾌﾟﾀｰ給水無用</v>
      </c>
      <c r="D143" s="77">
        <f>VLOOKUP(B143,バーコード貼付!$A$1:$D$4652,3,FALSE)</f>
        <v>2</v>
      </c>
      <c r="E143" s="176">
        <f>VLOOKUP(B143,バーコード貼付!$A$1:$D$4652,4,FALSE)</f>
        <v>2</v>
      </c>
      <c r="F143" s="181"/>
      <c r="G143" s="8">
        <f t="shared" si="6"/>
        <v>0</v>
      </c>
      <c r="H143" s="129"/>
      <c r="I143" s="8">
        <f t="shared" si="7"/>
        <v>0</v>
      </c>
      <c r="J143" s="113"/>
      <c r="O143" s="5">
        <f t="shared" si="8"/>
        <v>0</v>
      </c>
    </row>
    <row r="144" spans="1:15" ht="15" customHeight="1" x14ac:dyDescent="0.2">
      <c r="A144" s="8">
        <v>142</v>
      </c>
      <c r="B144" s="8" t="s">
        <v>22</v>
      </c>
      <c r="C144" s="80" t="str">
        <f>VLOOKUP(B144,バーコード貼付!$A$1:$D$4652,2,FALSE)</f>
        <v>TSAS140*85ｼｰﾙｱﾀﾞﾌﾟﾀｰ給水無用</v>
      </c>
      <c r="D144" s="77">
        <f>VLOOKUP(B144,バーコード貼付!$A$1:$D$4652,3,FALSE)</f>
        <v>4</v>
      </c>
      <c r="E144" s="176">
        <f>VLOOKUP(B144,バーコード貼付!$A$1:$D$4652,4,FALSE)</f>
        <v>2</v>
      </c>
      <c r="F144" s="181"/>
      <c r="G144" s="8">
        <f t="shared" si="6"/>
        <v>0</v>
      </c>
      <c r="H144" s="129"/>
      <c r="I144" s="8">
        <f t="shared" si="7"/>
        <v>0</v>
      </c>
      <c r="O144" s="5">
        <f t="shared" si="8"/>
        <v>-2</v>
      </c>
    </row>
    <row r="145" spans="1:15" ht="15" customHeight="1" x14ac:dyDescent="0.2">
      <c r="A145" s="8">
        <v>143</v>
      </c>
      <c r="B145" s="8" t="s">
        <v>24</v>
      </c>
      <c r="C145" s="80" t="str">
        <f>VLOOKUP(B145,バーコード貼付!$A$1:$D$4652,2,FALSE)</f>
        <v>TSAS150*90ｼｰﾙｱﾀﾞﾌﾟﾀｰ給水無用</v>
      </c>
      <c r="D145" s="77">
        <f>VLOOKUP(B145,バーコード貼付!$A$1:$D$4652,3,FALSE)</f>
        <v>6</v>
      </c>
      <c r="E145" s="176">
        <f>VLOOKUP(B145,バーコード貼付!$A$1:$D$4652,4,FALSE)</f>
        <v>2</v>
      </c>
      <c r="F145" s="181"/>
      <c r="G145" s="8">
        <f t="shared" si="6"/>
        <v>0</v>
      </c>
      <c r="H145" s="129"/>
      <c r="I145" s="8">
        <f t="shared" si="7"/>
        <v>0</v>
      </c>
      <c r="O145" s="5">
        <f t="shared" si="8"/>
        <v>-4</v>
      </c>
    </row>
    <row r="146" spans="1:15" ht="15" customHeight="1" x14ac:dyDescent="0.2">
      <c r="A146" s="8">
        <v>144</v>
      </c>
      <c r="B146" s="8" t="s">
        <v>26</v>
      </c>
      <c r="C146" s="80" t="str">
        <f>VLOOKUP(B146,バーコード貼付!$A$1:$D$4652,2,FALSE)</f>
        <v>TSAS150*95ｼｰﾙｱﾀﾞﾌﾟﾀｰ給水無用</v>
      </c>
      <c r="D146" s="77">
        <f>VLOOKUP(B146,バーコード貼付!$A$1:$D$4652,3,FALSE)</f>
        <v>8</v>
      </c>
      <c r="E146" s="176">
        <f>VLOOKUP(B146,バーコード貼付!$A$1:$D$4652,4,FALSE)</f>
        <v>2</v>
      </c>
      <c r="F146" s="181"/>
      <c r="G146" s="8">
        <f t="shared" si="6"/>
        <v>0</v>
      </c>
      <c r="H146" s="129"/>
      <c r="I146" s="8">
        <f t="shared" si="7"/>
        <v>0</v>
      </c>
      <c r="J146" s="113"/>
      <c r="O146" s="5">
        <f t="shared" si="8"/>
        <v>-6</v>
      </c>
    </row>
    <row r="147" spans="1:15" ht="15" customHeight="1" x14ac:dyDescent="0.2">
      <c r="A147" s="8">
        <v>145</v>
      </c>
      <c r="B147" s="8" t="s">
        <v>28</v>
      </c>
      <c r="C147" s="80" t="str">
        <f>VLOOKUP(B147,バーコード貼付!$A$1:$D$4652,2,FALSE)</f>
        <v>TSAS160*100ｼｰﾙｱﾀﾞﾌﾟﾀｰ給水無用</v>
      </c>
      <c r="D147" s="77">
        <f>VLOOKUP(B147,バーコード貼付!$A$1:$D$4652,3,FALSE)</f>
        <v>8</v>
      </c>
      <c r="E147" s="176">
        <f>VLOOKUP(B147,バーコード貼付!$A$1:$D$4652,4,FALSE)</f>
        <v>2</v>
      </c>
      <c r="F147" s="181"/>
      <c r="G147" s="8">
        <f t="shared" si="6"/>
        <v>0</v>
      </c>
      <c r="H147" s="129"/>
      <c r="I147" s="8">
        <f t="shared" si="7"/>
        <v>0</v>
      </c>
      <c r="O147" s="5">
        <f t="shared" si="8"/>
        <v>-6</v>
      </c>
    </row>
    <row r="148" spans="1:15" ht="15" customHeight="1" x14ac:dyDescent="0.2">
      <c r="A148" s="8">
        <v>146</v>
      </c>
      <c r="B148" s="8" t="s">
        <v>30</v>
      </c>
      <c r="C148" s="80" t="str">
        <f>VLOOKUP(B148,バーコード貼付!$A$1:$D$4652,2,FALSE)</f>
        <v>TSAS160*105ｼｰﾙｱﾀﾞﾌﾟﾀｰ給水無用</v>
      </c>
      <c r="D148" s="77">
        <f>VLOOKUP(B148,バーコード貼付!$A$1:$D$4652,3,FALSE)</f>
        <v>2</v>
      </c>
      <c r="E148" s="176">
        <f>VLOOKUP(B148,バーコード貼付!$A$1:$D$4652,4,FALSE)</f>
        <v>2</v>
      </c>
      <c r="F148" s="181"/>
      <c r="G148" s="8">
        <f t="shared" si="6"/>
        <v>0</v>
      </c>
      <c r="H148" s="129"/>
      <c r="I148" s="8">
        <f t="shared" si="7"/>
        <v>0</v>
      </c>
      <c r="O148" s="5">
        <f t="shared" si="8"/>
        <v>0</v>
      </c>
    </row>
    <row r="149" spans="1:15" ht="15" customHeight="1" x14ac:dyDescent="0.2">
      <c r="A149" s="8">
        <v>147</v>
      </c>
      <c r="B149" s="8" t="s">
        <v>32</v>
      </c>
      <c r="C149" s="80" t="str">
        <f>VLOOKUP(B149,バーコード貼付!$A$1:$D$4652,2,FALSE)</f>
        <v>TSAS170*110ｼｰﾙｱﾀﾞﾌﾟﾀｰ給水無用</v>
      </c>
      <c r="D149" s="77">
        <f>VLOOKUP(B149,バーコード貼付!$A$1:$D$4652,3,FALSE)</f>
        <v>2</v>
      </c>
      <c r="E149" s="176">
        <f>VLOOKUP(B149,バーコード貼付!$A$1:$D$4652,4,FALSE)</f>
        <v>2</v>
      </c>
      <c r="F149" s="181"/>
      <c r="G149" s="8">
        <f t="shared" si="6"/>
        <v>0</v>
      </c>
      <c r="H149" s="129"/>
      <c r="I149" s="8">
        <f t="shared" si="7"/>
        <v>0</v>
      </c>
      <c r="O149" s="5">
        <f t="shared" si="8"/>
        <v>0</v>
      </c>
    </row>
    <row r="150" spans="1:15" ht="15" customHeight="1" x14ac:dyDescent="0.2">
      <c r="A150" s="8">
        <v>148</v>
      </c>
      <c r="B150" s="8" t="s">
        <v>695</v>
      </c>
      <c r="C150" s="80" t="str">
        <f>VLOOKUP(B150,バーコード貼付!$A$1:$D$4652,2,FALSE)</f>
        <v>BCS70*40TSS型前部ｽﾀﾝﾎﾞｯｸｽ</v>
      </c>
      <c r="D150" s="77">
        <f>VLOOKUP(B150,バーコード貼付!$A$1:$D$4652,3,FALSE)</f>
        <v>17</v>
      </c>
      <c r="E150" s="176">
        <f>VLOOKUP(B150,バーコード貼付!$A$1:$D$4652,4,FALSE)</f>
        <v>5</v>
      </c>
      <c r="F150" s="181"/>
      <c r="G150" s="8">
        <f t="shared" si="6"/>
        <v>0</v>
      </c>
      <c r="H150" s="129"/>
      <c r="I150" s="8">
        <f t="shared" si="7"/>
        <v>0</v>
      </c>
      <c r="O150" s="5">
        <f t="shared" si="8"/>
        <v>-12</v>
      </c>
    </row>
    <row r="151" spans="1:15" ht="15" customHeight="1" x14ac:dyDescent="0.2">
      <c r="A151" s="8">
        <v>149</v>
      </c>
      <c r="B151" s="8" t="s">
        <v>697</v>
      </c>
      <c r="C151" s="80" t="str">
        <f>VLOOKUP(B151,バーコード貼付!$A$1:$D$4652,2,FALSE)</f>
        <v>BCS77*45TSS型前部ｽﾀﾝﾎﾞｯｸｽ</v>
      </c>
      <c r="D151" s="77">
        <f>VLOOKUP(B151,バーコード貼付!$A$1:$D$4652,3,FALSE)</f>
        <v>9</v>
      </c>
      <c r="E151" s="176">
        <f>VLOOKUP(B151,バーコード貼付!$A$1:$D$4652,4,FALSE)</f>
        <v>5</v>
      </c>
      <c r="F151" s="181"/>
      <c r="G151" s="8">
        <f t="shared" si="6"/>
        <v>0</v>
      </c>
      <c r="H151" s="129"/>
      <c r="I151" s="8">
        <f t="shared" si="7"/>
        <v>0</v>
      </c>
      <c r="O151" s="5">
        <f t="shared" si="8"/>
        <v>-4</v>
      </c>
    </row>
    <row r="152" spans="1:15" ht="15" customHeight="1" x14ac:dyDescent="0.2">
      <c r="A152" s="8">
        <v>150</v>
      </c>
      <c r="B152" s="8" t="s">
        <v>721</v>
      </c>
      <c r="C152" s="80" t="str">
        <f>VLOOKUP(B152,バーコード貼付!$A$1:$D$4652,2,FALSE)</f>
        <v>BCS160*105TSS型前部ｽﾀﾝﾎﾞｯｸｽ</v>
      </c>
      <c r="D152" s="77">
        <f>VLOOKUP(B152,バーコード貼付!$A$1:$D$4652,3,FALSE)</f>
        <v>6</v>
      </c>
      <c r="E152" s="176">
        <f>VLOOKUP(B152,バーコード貼付!$A$1:$D$4652,4,FALSE)</f>
        <v>3</v>
      </c>
      <c r="F152" s="181"/>
      <c r="G152" s="8">
        <f t="shared" si="6"/>
        <v>0</v>
      </c>
      <c r="H152" s="129"/>
      <c r="I152" s="8">
        <f t="shared" si="7"/>
        <v>0</v>
      </c>
      <c r="O152" s="5">
        <f t="shared" si="8"/>
        <v>-3</v>
      </c>
    </row>
    <row r="153" spans="1:15" ht="15" customHeight="1" x14ac:dyDescent="0.2">
      <c r="A153" s="8">
        <v>151</v>
      </c>
      <c r="B153" s="8" t="s">
        <v>838</v>
      </c>
      <c r="C153" s="80" t="str">
        <f>VLOOKUP(B153,バーコード貼付!$A$1:$D$4652,2,FALSE)</f>
        <v>軸40TWｼｰﾙｽﾀﾝ用ｶｰﾎﾞﾝﾌﾞﾗｼ(ｾｯﾄ品)</v>
      </c>
      <c r="D153" s="77">
        <f>VLOOKUP(B153,バーコード貼付!$A$1:$D$4652,3,FALSE)</f>
        <v>54</v>
      </c>
      <c r="E153" s="176">
        <f>VLOOKUP(B153,バーコード貼付!$A$1:$D$4652,4,FALSE)</f>
        <v>20</v>
      </c>
      <c r="F153" s="181"/>
      <c r="G153" s="8">
        <f t="shared" si="6"/>
        <v>0</v>
      </c>
      <c r="H153" s="130"/>
      <c r="I153" s="8">
        <f t="shared" si="7"/>
        <v>0</v>
      </c>
      <c r="O153" s="5">
        <f t="shared" si="8"/>
        <v>-34</v>
      </c>
    </row>
    <row r="154" spans="1:15" ht="15" customHeight="1" x14ac:dyDescent="0.2">
      <c r="A154" s="8">
        <v>152</v>
      </c>
      <c r="B154" s="8" t="s">
        <v>839</v>
      </c>
      <c r="C154" s="80" t="str">
        <f>VLOOKUP(B154,バーコード貼付!$A$1:$D$4652,2,FALSE)</f>
        <v>軸45TWｼｰﾙｽﾀﾝ用ｶｰﾎﾞﾝﾌﾞﾗｼ(ｾｯﾄ品)</v>
      </c>
      <c r="D154" s="77">
        <f>VLOOKUP(B154,バーコード貼付!$A$1:$D$4652,3,FALSE)</f>
        <v>33</v>
      </c>
      <c r="E154" s="176">
        <f>VLOOKUP(B154,バーコード貼付!$A$1:$D$4652,4,FALSE)</f>
        <v>20</v>
      </c>
      <c r="F154" s="180"/>
      <c r="G154" s="8">
        <f t="shared" si="6"/>
        <v>0</v>
      </c>
      <c r="H154" s="130"/>
      <c r="I154" s="8">
        <f t="shared" si="7"/>
        <v>0</v>
      </c>
      <c r="J154" s="113"/>
      <c r="O154" s="5">
        <f t="shared" si="8"/>
        <v>-13</v>
      </c>
    </row>
    <row r="155" spans="1:15" ht="15" customHeight="1" x14ac:dyDescent="0.2">
      <c r="A155" s="8">
        <v>153</v>
      </c>
      <c r="B155" s="8" t="s">
        <v>849</v>
      </c>
      <c r="C155" s="80" t="str">
        <f>VLOOKUP(B155,バーコード貼付!$A$1:$D$4652,2,FALSE)</f>
        <v>軸100TWｼｰﾙｽﾀﾝ用ｶｰﾎﾞﾝﾌﾞﾗｼ(ｾｯﾄ品)</v>
      </c>
      <c r="D155" s="77">
        <f>VLOOKUP(B155,バーコード貼付!$A$1:$D$4652,3,FALSE)</f>
        <v>21</v>
      </c>
      <c r="E155" s="176">
        <f>VLOOKUP(B155,バーコード貼付!$A$1:$D$4652,4,FALSE)</f>
        <v>20</v>
      </c>
      <c r="F155" s="181"/>
      <c r="G155" s="8">
        <f t="shared" si="6"/>
        <v>0</v>
      </c>
      <c r="H155" s="130"/>
      <c r="I155" s="8">
        <f t="shared" si="7"/>
        <v>0</v>
      </c>
      <c r="J155" s="125"/>
      <c r="O155" s="5">
        <f t="shared" si="8"/>
        <v>-1</v>
      </c>
    </row>
    <row r="156" spans="1:15" ht="15" customHeight="1" x14ac:dyDescent="0.2">
      <c r="A156" s="8">
        <v>154</v>
      </c>
      <c r="B156" s="8" t="s">
        <v>850</v>
      </c>
      <c r="C156" s="80" t="str">
        <f>VLOOKUP(B156,バーコード貼付!$A$1:$D$4652,2,FALSE)</f>
        <v>軸105TWｼｰﾙｽﾀﾝ用ｶｰﾎﾞﾝﾌﾞﾗｼ(ｾｯﾄ品)</v>
      </c>
      <c r="D156" s="77">
        <f>VLOOKUP(B156,バーコード貼付!$A$1:$D$4652,3,FALSE)</f>
        <v>38</v>
      </c>
      <c r="E156" s="176">
        <f>VLOOKUP(B156,バーコード貼付!$A$1:$D$4652,4,FALSE)</f>
        <v>20</v>
      </c>
      <c r="F156" s="181"/>
      <c r="G156" s="8">
        <f t="shared" si="6"/>
        <v>0</v>
      </c>
      <c r="H156" s="130"/>
      <c r="I156" s="8">
        <f t="shared" si="7"/>
        <v>0</v>
      </c>
      <c r="O156" s="5">
        <f t="shared" si="8"/>
        <v>-18</v>
      </c>
    </row>
    <row r="157" spans="1:15" ht="15" customHeight="1" x14ac:dyDescent="0.2">
      <c r="A157" s="8">
        <v>155</v>
      </c>
      <c r="B157" s="8" t="s">
        <v>82</v>
      </c>
      <c r="C157" s="80" t="str">
        <f>VLOOKUP(B157,バーコード貼付!$A$1:$D$4652,2,FALSE)</f>
        <v>軸35TP型給水用前部金具</v>
      </c>
      <c r="D157" s="77">
        <f>VLOOKUP(B157,バーコード貼付!$A$1:$D$4652,3,FALSE)</f>
        <v>4</v>
      </c>
      <c r="E157" s="176">
        <f>VLOOKUP(B157,バーコード貼付!$A$1:$D$4652,4,FALSE)</f>
        <v>1</v>
      </c>
      <c r="F157" s="181"/>
      <c r="G157" s="8">
        <f t="shared" si="6"/>
        <v>0</v>
      </c>
      <c r="H157" s="130"/>
      <c r="I157" s="8">
        <f t="shared" si="7"/>
        <v>0</v>
      </c>
      <c r="O157" s="5">
        <f t="shared" si="8"/>
        <v>-3</v>
      </c>
    </row>
    <row r="158" spans="1:15" ht="15" customHeight="1" x14ac:dyDescent="0.2">
      <c r="A158" s="8">
        <v>156</v>
      </c>
      <c r="B158" s="8" t="s">
        <v>83</v>
      </c>
      <c r="C158" s="80" t="str">
        <f>VLOOKUP(B158,バーコード貼付!$A$1:$D$4652,2,FALSE)</f>
        <v>S78*軸40TP型給水用前部金具</v>
      </c>
      <c r="D158" s="77">
        <f>VLOOKUP(B158,バーコード貼付!$A$1:$D$4652,3,FALSE)</f>
        <v>15</v>
      </c>
      <c r="E158" s="176">
        <f>VLOOKUP(B158,バーコード貼付!$A$1:$D$4652,4,FALSE)</f>
        <v>3</v>
      </c>
      <c r="F158" s="181"/>
      <c r="G158" s="8">
        <f t="shared" si="6"/>
        <v>0</v>
      </c>
      <c r="H158" s="130"/>
      <c r="I158" s="8">
        <f t="shared" si="7"/>
        <v>0</v>
      </c>
      <c r="O158" s="5">
        <f t="shared" si="8"/>
        <v>-12</v>
      </c>
    </row>
    <row r="159" spans="1:15" ht="15" customHeight="1" x14ac:dyDescent="0.2">
      <c r="A159" s="8">
        <v>157</v>
      </c>
      <c r="B159" s="8" t="s">
        <v>84</v>
      </c>
      <c r="C159" s="80" t="str">
        <f>VLOOKUP(B159,バーコード貼付!$A$1:$D$4652,2,FALSE)</f>
        <v>S78*軸42TP型給水用前部金具</v>
      </c>
      <c r="D159" s="77">
        <f>VLOOKUP(B159,バーコード貼付!$A$1:$D$4652,3,FALSE)</f>
        <v>8</v>
      </c>
      <c r="E159" s="176">
        <f>VLOOKUP(B159,バーコード貼付!$A$1:$D$4652,4,FALSE)</f>
        <v>3</v>
      </c>
      <c r="F159" s="181"/>
      <c r="G159" s="8">
        <f t="shared" si="6"/>
        <v>0</v>
      </c>
      <c r="H159" s="130"/>
      <c r="I159" s="8">
        <f t="shared" si="7"/>
        <v>0</v>
      </c>
      <c r="J159" s="125"/>
      <c r="O159" s="5">
        <f t="shared" si="8"/>
        <v>-5</v>
      </c>
    </row>
    <row r="160" spans="1:15" ht="15" customHeight="1" x14ac:dyDescent="0.2">
      <c r="A160" s="8">
        <v>158</v>
      </c>
      <c r="B160" s="8" t="s">
        <v>86</v>
      </c>
      <c r="C160" s="80" t="str">
        <f>VLOOKUP(B160,バーコード貼付!$A$1:$D$4652,2,FALSE)</f>
        <v>S85*軸48TP型給水用前部金具</v>
      </c>
      <c r="D160" s="77">
        <f>VLOOKUP(B160,バーコード貼付!$A$1:$D$4652,3,FALSE)</f>
        <v>5</v>
      </c>
      <c r="E160" s="176">
        <f>VLOOKUP(B160,バーコード貼付!$A$1:$D$4652,4,FALSE)</f>
        <v>3</v>
      </c>
      <c r="F160" s="181"/>
      <c r="G160" s="8">
        <f t="shared" si="6"/>
        <v>0</v>
      </c>
      <c r="H160" s="130"/>
      <c r="I160" s="8">
        <f t="shared" si="7"/>
        <v>0</v>
      </c>
      <c r="J160" s="125"/>
      <c r="O160" s="5">
        <f t="shared" si="8"/>
        <v>-2</v>
      </c>
    </row>
    <row r="161" spans="1:15" ht="15" customHeight="1" x14ac:dyDescent="0.2">
      <c r="A161" s="8">
        <v>159</v>
      </c>
      <c r="B161" s="8" t="s">
        <v>91</v>
      </c>
      <c r="C161" s="80" t="str">
        <f>VLOOKUP(B161,バーコード貼付!$A$1:$D$4652,2,FALSE)</f>
        <v>S111*軸70TP型給水用前部金具</v>
      </c>
      <c r="D161" s="77">
        <f>VLOOKUP(B161,バーコード貼付!$A$1:$D$4652,3,FALSE)</f>
        <v>9</v>
      </c>
      <c r="E161" s="176">
        <f>VLOOKUP(B161,バーコード貼付!$A$1:$D$4652,4,FALSE)</f>
        <v>5</v>
      </c>
      <c r="F161" s="181"/>
      <c r="G161" s="8">
        <f t="shared" si="6"/>
        <v>0</v>
      </c>
      <c r="H161" s="130"/>
      <c r="I161" s="8">
        <f t="shared" si="7"/>
        <v>0</v>
      </c>
      <c r="J161" s="125"/>
      <c r="O161" s="5">
        <f t="shared" si="8"/>
        <v>-4</v>
      </c>
    </row>
    <row r="162" spans="1:15" ht="15" customHeight="1" x14ac:dyDescent="0.2">
      <c r="A162" s="8">
        <v>160</v>
      </c>
      <c r="B162" s="8" t="s">
        <v>92</v>
      </c>
      <c r="C162" s="80" t="str">
        <f>VLOOKUP(B162,バーコード貼付!$A$1:$D$4652,2,FALSE)</f>
        <v>S117*軸75TP型給水用前部金具</v>
      </c>
      <c r="D162" s="77">
        <f>VLOOKUP(B162,バーコード貼付!$A$1:$D$4652,3,FALSE)</f>
        <v>10</v>
      </c>
      <c r="E162" s="176">
        <f>VLOOKUP(B162,バーコード貼付!$A$1:$D$4652,4,FALSE)</f>
        <v>5</v>
      </c>
      <c r="F162" s="180"/>
      <c r="G162" s="8">
        <f t="shared" si="6"/>
        <v>0</v>
      </c>
      <c r="H162" s="130"/>
      <c r="I162" s="8">
        <f t="shared" si="7"/>
        <v>0</v>
      </c>
      <c r="O162" s="5">
        <f t="shared" si="8"/>
        <v>-5</v>
      </c>
    </row>
    <row r="163" spans="1:15" ht="15" customHeight="1" x14ac:dyDescent="0.2">
      <c r="A163" s="8">
        <v>161</v>
      </c>
      <c r="B163" s="8" t="s">
        <v>93</v>
      </c>
      <c r="C163" s="80" t="str">
        <f>VLOOKUP(B163,バーコード貼付!$A$1:$D$4652,2,FALSE)</f>
        <v>S129*軸80TP型給水用前部金具</v>
      </c>
      <c r="D163" s="77">
        <f>VLOOKUP(B163,バーコード貼付!$A$1:$D$4652,3,FALSE)</f>
        <v>11</v>
      </c>
      <c r="E163" s="176">
        <f>VLOOKUP(B163,バーコード貼付!$A$1:$D$4652,4,FALSE)</f>
        <v>2</v>
      </c>
      <c r="F163" s="181"/>
      <c r="G163" s="8">
        <f t="shared" si="6"/>
        <v>0</v>
      </c>
      <c r="H163" s="130"/>
      <c r="I163" s="8">
        <f t="shared" si="7"/>
        <v>0</v>
      </c>
      <c r="O163" s="5">
        <f t="shared" si="8"/>
        <v>-9</v>
      </c>
    </row>
    <row r="164" spans="1:15" ht="15" customHeight="1" x14ac:dyDescent="0.2">
      <c r="A164" s="8">
        <v>162</v>
      </c>
      <c r="B164" s="8" t="s">
        <v>94</v>
      </c>
      <c r="C164" s="80" t="str">
        <f>VLOOKUP(B164,バーコード貼付!$A$1:$D$4652,2,FALSE)</f>
        <v>S145*軸85TP型給水用前部金具</v>
      </c>
      <c r="D164" s="77">
        <f>VLOOKUP(B164,バーコード貼付!$A$1:$D$4652,3,FALSE)</f>
        <v>2</v>
      </c>
      <c r="E164" s="176">
        <f>VLOOKUP(B164,バーコード貼付!$A$1:$D$4652,4,FALSE)</f>
        <v>1</v>
      </c>
      <c r="F164" s="181"/>
      <c r="G164" s="8">
        <f t="shared" si="6"/>
        <v>0</v>
      </c>
      <c r="H164" s="130"/>
      <c r="I164" s="8">
        <f t="shared" si="7"/>
        <v>0</v>
      </c>
      <c r="O164" s="5">
        <f t="shared" si="8"/>
        <v>-1</v>
      </c>
    </row>
    <row r="165" spans="1:15" ht="15" customHeight="1" x14ac:dyDescent="0.2">
      <c r="A165" s="8">
        <v>163</v>
      </c>
      <c r="B165" s="8" t="s">
        <v>95</v>
      </c>
      <c r="C165" s="80" t="str">
        <f>VLOOKUP(B165,バーコード貼付!$A$1:$D$4652,2,FALSE)</f>
        <v>S145*軸90TP型給水用前部金具</v>
      </c>
      <c r="D165" s="77">
        <f>VLOOKUP(B165,バーコード貼付!$A$1:$D$4652,3,FALSE)</f>
        <v>15</v>
      </c>
      <c r="E165" s="176">
        <f>VLOOKUP(B165,バーコード貼付!$A$1:$D$4652,4,FALSE)</f>
        <v>1</v>
      </c>
      <c r="F165" s="181"/>
      <c r="G165" s="8">
        <f t="shared" si="6"/>
        <v>0</v>
      </c>
      <c r="H165" s="130"/>
      <c r="I165" s="8">
        <f t="shared" si="7"/>
        <v>0</v>
      </c>
      <c r="O165" s="5">
        <f t="shared" si="8"/>
        <v>-14</v>
      </c>
    </row>
    <row r="166" spans="1:15" ht="15" customHeight="1" x14ac:dyDescent="0.2">
      <c r="A166" s="8">
        <v>164</v>
      </c>
      <c r="B166" s="8" t="s">
        <v>644</v>
      </c>
      <c r="C166" s="80" t="str">
        <f>VLOOKUP(B166,バーコード貼付!$A$1:$D$4652,2,FALSE)</f>
        <v>BC22(S40)S型単式ｽﾀﾝL1*86</v>
      </c>
      <c r="D166" s="77">
        <f>VLOOKUP(B166,バーコード貼付!$A$1:$D$4652,3,FALSE)</f>
        <v>24</v>
      </c>
      <c r="E166" s="176">
        <v>24</v>
      </c>
      <c r="F166" s="181"/>
      <c r="G166" s="8">
        <f t="shared" si="6"/>
        <v>0</v>
      </c>
      <c r="H166" s="130"/>
      <c r="I166" s="8">
        <f t="shared" si="7"/>
        <v>0</v>
      </c>
      <c r="J166" s="113"/>
      <c r="O166" s="5">
        <f t="shared" si="8"/>
        <v>0</v>
      </c>
    </row>
    <row r="167" spans="1:15" ht="15" customHeight="1" x14ac:dyDescent="0.2">
      <c r="A167" s="8">
        <v>165</v>
      </c>
      <c r="B167" s="8" t="s">
        <v>645</v>
      </c>
      <c r="C167" s="80" t="str">
        <f>VLOOKUP(B167,バーコード貼付!$A$1:$D$4652,2,FALSE)</f>
        <v>BC25(S50)S型単式ｽﾀﾝL1*111</v>
      </c>
      <c r="D167" s="77">
        <f>VLOOKUP(B167,バーコード貼付!$A$1:$D$4652,3,FALSE)</f>
        <v>6</v>
      </c>
      <c r="E167" s="176">
        <f>VLOOKUP(B167,バーコード貼付!$A$1:$D$4652,4,FALSE)</f>
        <v>5</v>
      </c>
      <c r="F167" s="181"/>
      <c r="G167" s="8">
        <f t="shared" si="6"/>
        <v>0</v>
      </c>
      <c r="H167" s="130"/>
      <c r="I167" s="8">
        <f t="shared" si="7"/>
        <v>0</v>
      </c>
      <c r="O167" s="5">
        <f t="shared" si="8"/>
        <v>-1</v>
      </c>
    </row>
    <row r="168" spans="1:15" ht="15" customHeight="1" x14ac:dyDescent="0.2">
      <c r="A168" s="8">
        <v>166</v>
      </c>
      <c r="B168" s="8" t="s">
        <v>646</v>
      </c>
      <c r="C168" s="80" t="str">
        <f>VLOOKUP(B168,バーコード貼付!$A$1:$D$4652,2,FALSE)</f>
        <v>BC28(S50)S型単式ｽﾀﾝL1*111</v>
      </c>
      <c r="D168" s="77">
        <f>VLOOKUP(B168,バーコード貼付!$A$1:$D$4652,3,FALSE)</f>
        <v>17</v>
      </c>
      <c r="E168" s="176">
        <f>VLOOKUP(B168,バーコード貼付!$A$1:$D$4652,4,FALSE)</f>
        <v>5</v>
      </c>
      <c r="F168" s="181"/>
      <c r="G168" s="8">
        <f t="shared" si="6"/>
        <v>0</v>
      </c>
      <c r="H168" s="130"/>
      <c r="I168" s="8">
        <f t="shared" si="7"/>
        <v>0</v>
      </c>
      <c r="O168" s="5">
        <f t="shared" si="8"/>
        <v>-12</v>
      </c>
    </row>
    <row r="169" spans="1:15" ht="15" customHeight="1" x14ac:dyDescent="0.2">
      <c r="A169" s="8">
        <v>167</v>
      </c>
      <c r="B169" s="8" t="s">
        <v>647</v>
      </c>
      <c r="C169" s="80" t="str">
        <f>VLOOKUP(B169,バーコード貼付!$A$1:$D$4652,2,FALSE)</f>
        <v>BC30(S55)S型単式ｽﾀﾝL1*113</v>
      </c>
      <c r="D169" s="77">
        <f>VLOOKUP(B169,バーコード貼付!$A$1:$D$4652,3,FALSE)</f>
        <v>18</v>
      </c>
      <c r="E169" s="176">
        <f>VLOOKUP(B169,バーコード貼付!$A$1:$D$4652,4,FALSE)</f>
        <v>5</v>
      </c>
      <c r="F169" s="181"/>
      <c r="G169" s="8">
        <f t="shared" si="6"/>
        <v>0</v>
      </c>
      <c r="H169" s="130"/>
      <c r="I169" s="8">
        <f t="shared" si="7"/>
        <v>0</v>
      </c>
      <c r="O169" s="5">
        <f t="shared" si="8"/>
        <v>-13</v>
      </c>
    </row>
    <row r="170" spans="1:15" ht="15" customHeight="1" x14ac:dyDescent="0.2">
      <c r="A170" s="8">
        <v>168</v>
      </c>
      <c r="B170" s="8" t="s">
        <v>648</v>
      </c>
      <c r="C170" s="80" t="str">
        <f>VLOOKUP(B170,バーコード貼付!$A$1:$D$4652,2,FALSE)</f>
        <v>BC32(S55)S型単式ｽﾀﾝL1*113</v>
      </c>
      <c r="D170" s="77">
        <f>VLOOKUP(B170,バーコード貼付!$A$1:$D$4652,3,FALSE)</f>
        <v>70</v>
      </c>
      <c r="E170" s="176">
        <f>VLOOKUP(B170,バーコード貼付!$A$1:$D$4652,4,FALSE)</f>
        <v>5</v>
      </c>
      <c r="F170" s="181"/>
      <c r="G170" s="8">
        <f t="shared" si="6"/>
        <v>0</v>
      </c>
      <c r="H170" s="130"/>
      <c r="I170" s="8">
        <f t="shared" si="7"/>
        <v>0</v>
      </c>
      <c r="O170" s="5">
        <f t="shared" si="8"/>
        <v>-65</v>
      </c>
    </row>
    <row r="171" spans="1:15" ht="15" customHeight="1" x14ac:dyDescent="0.2">
      <c r="A171" s="8">
        <v>169</v>
      </c>
      <c r="B171" s="8" t="s">
        <v>649</v>
      </c>
      <c r="C171" s="80" t="str">
        <f>VLOOKUP(B171,バーコード貼付!$A$1:$D$4652,2,FALSE)</f>
        <v>BC34(S60)S型単式ｽﾀﾝL1*117</v>
      </c>
      <c r="D171" s="77">
        <f>VLOOKUP(B171,バーコード貼付!$A$1:$D$4652,3,FALSE)</f>
        <v>5</v>
      </c>
      <c r="E171" s="176">
        <f>VLOOKUP(B171,バーコード貼付!$A$1:$D$4652,4,FALSE)</f>
        <v>2</v>
      </c>
      <c r="F171" s="181"/>
      <c r="G171" s="8">
        <f t="shared" si="6"/>
        <v>0</v>
      </c>
      <c r="H171" s="130"/>
      <c r="I171" s="8">
        <f t="shared" si="7"/>
        <v>0</v>
      </c>
      <c r="O171" s="5">
        <f t="shared" si="8"/>
        <v>-3</v>
      </c>
    </row>
    <row r="172" spans="1:15" ht="15" customHeight="1" x14ac:dyDescent="0.2">
      <c r="A172" s="8">
        <v>170</v>
      </c>
      <c r="B172" s="8" t="s">
        <v>651</v>
      </c>
      <c r="C172" s="80" t="str">
        <f>VLOOKUP(B172,バーコード貼付!$A$1:$D$4652,2,FALSE)</f>
        <v>BC36(S60)S型単式ｽﾀﾝL*117</v>
      </c>
      <c r="D172" s="77">
        <f>VLOOKUP(B172,バーコード貼付!$A$1:$D$4652,3,FALSE)</f>
        <v>7</v>
      </c>
      <c r="E172" s="176">
        <f>VLOOKUP(B172,バーコード貼付!$A$1:$D$4652,4,FALSE)</f>
        <v>2</v>
      </c>
      <c r="F172" s="181"/>
      <c r="G172" s="8">
        <f t="shared" si="6"/>
        <v>0</v>
      </c>
      <c r="H172" s="130"/>
      <c r="I172" s="8">
        <f t="shared" si="7"/>
        <v>0</v>
      </c>
      <c r="O172" s="5">
        <f t="shared" si="8"/>
        <v>-5</v>
      </c>
    </row>
    <row r="173" spans="1:15" ht="15" customHeight="1" x14ac:dyDescent="0.2">
      <c r="A173" s="8">
        <v>171</v>
      </c>
      <c r="B173" s="8" t="s">
        <v>652</v>
      </c>
      <c r="C173" s="80" t="str">
        <f>VLOOKUP(B173,バーコード貼付!$A$1:$D$4652,2,FALSE)</f>
        <v>BC38(S67)S型単式ｽﾀﾝL1*147</v>
      </c>
      <c r="D173" s="77">
        <f>VLOOKUP(B173,バーコード貼付!$A$1:$D$4652,3,FALSE)</f>
        <v>11</v>
      </c>
      <c r="E173" s="176">
        <f>VLOOKUP(B173,バーコード貼付!$A$1:$D$4652,4,FALSE)</f>
        <v>2</v>
      </c>
      <c r="F173" s="181"/>
      <c r="G173" s="8">
        <f t="shared" si="6"/>
        <v>0</v>
      </c>
      <c r="H173" s="130"/>
      <c r="I173" s="8">
        <f t="shared" si="7"/>
        <v>0</v>
      </c>
      <c r="O173" s="5">
        <f t="shared" si="8"/>
        <v>-9</v>
      </c>
    </row>
    <row r="174" spans="1:15" ht="15" customHeight="1" x14ac:dyDescent="0.2">
      <c r="A174" s="8">
        <v>172</v>
      </c>
      <c r="B174" s="8" t="s">
        <v>653</v>
      </c>
      <c r="C174" s="80" t="str">
        <f>VLOOKUP(B174,バーコード貼付!$A$1:$D$4652,2,FALSE)</f>
        <v>BC40(S67)S型単式ｽﾀﾝL1*147</v>
      </c>
      <c r="D174" s="77">
        <f>VLOOKUP(B174,バーコード貼付!$A$1:$D$4652,3,FALSE)</f>
        <v>9</v>
      </c>
      <c r="E174" s="176">
        <f>VLOOKUP(B174,バーコード貼付!$A$1:$D$4652,4,FALSE)</f>
        <v>5</v>
      </c>
      <c r="F174" s="181"/>
      <c r="G174" s="8">
        <f t="shared" si="6"/>
        <v>0</v>
      </c>
      <c r="H174" s="130"/>
      <c r="I174" s="8">
        <f t="shared" si="7"/>
        <v>0</v>
      </c>
      <c r="J174" s="125"/>
      <c r="O174" s="5">
        <f t="shared" si="8"/>
        <v>-4</v>
      </c>
    </row>
    <row r="175" spans="1:15" ht="15" customHeight="1" x14ac:dyDescent="0.2">
      <c r="A175" s="8">
        <v>173</v>
      </c>
      <c r="B175" s="8" t="s">
        <v>654</v>
      </c>
      <c r="C175" s="80" t="str">
        <f>VLOOKUP(B175,バーコード貼付!$A$1:$D$4652,2,FALSE)</f>
        <v>BC42(S70)S型単式ｽﾀﾝL1*152</v>
      </c>
      <c r="D175" s="77">
        <f>VLOOKUP(B175,バーコード貼付!$A$1:$D$4652,3,FALSE)</f>
        <v>10</v>
      </c>
      <c r="E175" s="176">
        <f>VLOOKUP(B175,バーコード貼付!$A$1:$D$4652,4,FALSE)</f>
        <v>5</v>
      </c>
      <c r="F175" s="181"/>
      <c r="G175" s="8">
        <f t="shared" si="6"/>
        <v>0</v>
      </c>
      <c r="H175" s="130"/>
      <c r="I175" s="8">
        <f t="shared" si="7"/>
        <v>0</v>
      </c>
      <c r="O175" s="5">
        <f t="shared" si="8"/>
        <v>-5</v>
      </c>
    </row>
    <row r="176" spans="1:15" ht="15" customHeight="1" x14ac:dyDescent="0.2">
      <c r="A176" s="8">
        <v>174</v>
      </c>
      <c r="B176" s="8" t="s">
        <v>655</v>
      </c>
      <c r="C176" s="80" t="str">
        <f>VLOOKUP(B176,バーコード貼付!$A$1:$D$4652,2,FALSE)</f>
        <v>BC44(S70)S型単式ｽﾀﾝL1*152</v>
      </c>
      <c r="D176" s="77">
        <f>VLOOKUP(B176,バーコード貼付!$A$1:$D$4652,3,FALSE)</f>
        <v>5</v>
      </c>
      <c r="E176" s="176">
        <v>5</v>
      </c>
      <c r="F176" s="181"/>
      <c r="G176" s="8">
        <f t="shared" si="6"/>
        <v>0</v>
      </c>
      <c r="H176" s="130"/>
      <c r="I176" s="8">
        <f t="shared" si="7"/>
        <v>0</v>
      </c>
      <c r="O176" s="5">
        <f t="shared" si="8"/>
        <v>0</v>
      </c>
    </row>
    <row r="177" spans="1:15" ht="15" customHeight="1" x14ac:dyDescent="0.2">
      <c r="A177" s="8">
        <v>175</v>
      </c>
      <c r="B177" s="8" t="s">
        <v>662</v>
      </c>
      <c r="C177" s="80" t="str">
        <f>VLOOKUP(B177,バーコード貼付!$A$1:$D$4652,2,FALSE)</f>
        <v>BC70(S110)S型単式ｽﾀﾝL1*283</v>
      </c>
      <c r="D177" s="77">
        <f>VLOOKUP(B177,バーコード貼付!$A$1:$D$4652,3,FALSE)</f>
        <v>8</v>
      </c>
      <c r="E177" s="176">
        <f>VLOOKUP(B177,バーコード貼付!$A$1:$D$4652,4,FALSE)</f>
        <v>2</v>
      </c>
      <c r="F177" s="181"/>
      <c r="G177" s="8">
        <f t="shared" si="6"/>
        <v>0</v>
      </c>
      <c r="H177" s="130"/>
      <c r="I177" s="8">
        <f t="shared" si="7"/>
        <v>0</v>
      </c>
      <c r="J177" s="113"/>
      <c r="O177" s="5">
        <f t="shared" si="8"/>
        <v>-6</v>
      </c>
    </row>
    <row r="178" spans="1:15" ht="15" customHeight="1" x14ac:dyDescent="0.2">
      <c r="A178" s="8">
        <v>176</v>
      </c>
      <c r="B178" s="8" t="s">
        <v>663</v>
      </c>
      <c r="C178" s="80" t="str">
        <f>VLOOKUP(B178,バーコード貼付!$A$1:$D$4652,2,FALSE)</f>
        <v>BC75(S120)単式ｽﾀﾝL1*355</v>
      </c>
      <c r="D178" s="77">
        <f>VLOOKUP(B178,バーコード貼付!$A$1:$D$4652,3,FALSE)</f>
        <v>10</v>
      </c>
      <c r="E178" s="176">
        <f>VLOOKUP(B178,バーコード貼付!$A$1:$D$4652,4,FALSE)</f>
        <v>5</v>
      </c>
      <c r="F178" s="180"/>
      <c r="G178" s="8">
        <f t="shared" si="6"/>
        <v>0</v>
      </c>
      <c r="H178" s="130"/>
      <c r="I178" s="8">
        <f t="shared" si="7"/>
        <v>0</v>
      </c>
      <c r="O178" s="5">
        <f t="shared" si="8"/>
        <v>-5</v>
      </c>
    </row>
    <row r="179" spans="1:15" ht="15" customHeight="1" x14ac:dyDescent="0.2">
      <c r="A179" s="8">
        <v>177</v>
      </c>
      <c r="B179" s="8" t="s">
        <v>667</v>
      </c>
      <c r="C179" s="80" t="str">
        <f>VLOOKUP(B179,バーコード貼付!$A$1:$D$4652,2,FALSE)</f>
        <v>BC25単式ｽﾀﾝ検査品用L1*138</v>
      </c>
      <c r="D179" s="77">
        <f>VLOOKUP(B179,バーコード貼付!$A$1:$D$4652,3,FALSE)</f>
        <v>8</v>
      </c>
      <c r="E179" s="176">
        <f>VLOOKUP(B179,バーコード貼付!$A$1:$D$4652,4,FALSE)</f>
        <v>1</v>
      </c>
      <c r="F179" s="181"/>
      <c r="G179" s="8">
        <f t="shared" si="6"/>
        <v>0</v>
      </c>
      <c r="H179" s="130"/>
      <c r="I179" s="8">
        <f t="shared" si="7"/>
        <v>0</v>
      </c>
      <c r="O179" s="5">
        <f t="shared" si="8"/>
        <v>-7</v>
      </c>
    </row>
    <row r="180" spans="1:15" ht="15" customHeight="1" x14ac:dyDescent="0.2">
      <c r="A180" s="8">
        <v>178</v>
      </c>
      <c r="B180" s="8" t="s">
        <v>668</v>
      </c>
      <c r="C180" s="80" t="str">
        <f>VLOOKUP(B180,バーコード貼付!$A$1:$D$4652,2,FALSE)</f>
        <v>BC28単式ｽﾀﾝ検査品用L1*138</v>
      </c>
      <c r="D180" s="77">
        <f>VLOOKUP(B180,バーコード貼付!$A$1:$D$4652,3,FALSE)</f>
        <v>13</v>
      </c>
      <c r="E180" s="176">
        <f>VLOOKUP(B180,バーコード貼付!$A$1:$D$4652,4,FALSE)</f>
        <v>5</v>
      </c>
      <c r="F180" s="181"/>
      <c r="G180" s="8">
        <f t="shared" si="6"/>
        <v>0</v>
      </c>
      <c r="H180" s="130"/>
      <c r="I180" s="8">
        <f t="shared" si="7"/>
        <v>0</v>
      </c>
      <c r="O180" s="5">
        <f t="shared" si="8"/>
        <v>-8</v>
      </c>
    </row>
    <row r="181" spans="1:15" ht="15" customHeight="1" x14ac:dyDescent="0.2">
      <c r="A181" s="8">
        <v>179</v>
      </c>
      <c r="B181" s="8" t="s">
        <v>669</v>
      </c>
      <c r="C181" s="80" t="str">
        <f>VLOOKUP(B181,バーコード貼付!$A$1:$D$4652,2,FALSE)</f>
        <v>BC30単式ｽﾀﾝ検査品用L1*156</v>
      </c>
      <c r="D181" s="77">
        <f>VLOOKUP(B181,バーコード貼付!$A$1:$D$4652,3,FALSE)</f>
        <v>34</v>
      </c>
      <c r="E181" s="176">
        <f>VLOOKUP(B181,バーコード貼付!$A$1:$D$4652,4,FALSE)</f>
        <v>5</v>
      </c>
      <c r="F181" s="181"/>
      <c r="G181" s="8">
        <f t="shared" si="6"/>
        <v>0</v>
      </c>
      <c r="H181" s="130"/>
      <c r="I181" s="8">
        <f t="shared" si="7"/>
        <v>0</v>
      </c>
      <c r="O181" s="5">
        <f t="shared" si="8"/>
        <v>-29</v>
      </c>
    </row>
    <row r="182" spans="1:15" ht="15" customHeight="1" x14ac:dyDescent="0.2">
      <c r="A182" s="8">
        <v>180</v>
      </c>
      <c r="B182" s="8" t="s">
        <v>670</v>
      </c>
      <c r="C182" s="80" t="str">
        <f>VLOOKUP(B182,バーコード貼付!$A$1:$D$4652,2,FALSE)</f>
        <v>BC32単式ｽﾀﾝ検査品用L1*156</v>
      </c>
      <c r="D182" s="77">
        <f>VLOOKUP(B182,バーコード貼付!$A$1:$D$4652,3,FALSE)</f>
        <v>6</v>
      </c>
      <c r="E182" s="176">
        <f>VLOOKUP(B182,バーコード貼付!$A$1:$D$4652,4,FALSE)</f>
        <v>5</v>
      </c>
      <c r="F182" s="181"/>
      <c r="G182" s="8">
        <f t="shared" si="6"/>
        <v>0</v>
      </c>
      <c r="H182" s="130"/>
      <c r="I182" s="8">
        <f t="shared" si="7"/>
        <v>0</v>
      </c>
      <c r="O182" s="5">
        <f t="shared" si="8"/>
        <v>-1</v>
      </c>
    </row>
    <row r="183" spans="1:15" ht="15" customHeight="1" x14ac:dyDescent="0.2">
      <c r="A183" s="8">
        <v>181</v>
      </c>
      <c r="B183" s="8" t="s">
        <v>672</v>
      </c>
      <c r="C183" s="80" t="str">
        <f>VLOOKUP(B183,バーコード貼付!$A$1:$D$4652,2,FALSE)</f>
        <v>BC35単式ｽﾀﾝ検査品用L1*172</v>
      </c>
      <c r="D183" s="77">
        <f>VLOOKUP(B183,バーコード貼付!$A$1:$D$4652,3,FALSE)</f>
        <v>13</v>
      </c>
      <c r="E183" s="176">
        <f>VLOOKUP(B183,バーコード貼付!$A$1:$D$4652,4,FALSE)</f>
        <v>5</v>
      </c>
      <c r="F183" s="181"/>
      <c r="G183" s="8">
        <f t="shared" si="6"/>
        <v>0</v>
      </c>
      <c r="H183" s="130"/>
      <c r="I183" s="8">
        <f t="shared" si="7"/>
        <v>0</v>
      </c>
      <c r="J183" s="125"/>
      <c r="O183" s="5">
        <f t="shared" si="8"/>
        <v>-8</v>
      </c>
    </row>
    <row r="184" spans="1:15" ht="15" customHeight="1" x14ac:dyDescent="0.2">
      <c r="A184" s="8">
        <v>182</v>
      </c>
      <c r="B184" s="8" t="s">
        <v>673</v>
      </c>
      <c r="C184" s="80" t="str">
        <f>VLOOKUP(B184,バーコード貼付!$A$1:$D$4652,2,FALSE)</f>
        <v>BC36単式ｽﾀﾝ検査品用L1*172</v>
      </c>
      <c r="D184" s="77">
        <f>VLOOKUP(B184,バーコード貼付!$A$1:$D$4652,3,FALSE)</f>
        <v>2</v>
      </c>
      <c r="E184" s="176">
        <f>VLOOKUP(B184,バーコード貼付!$A$1:$D$4652,4,FALSE)</f>
        <v>2</v>
      </c>
      <c r="F184" s="181"/>
      <c r="G184" s="8">
        <f t="shared" si="6"/>
        <v>0</v>
      </c>
      <c r="H184" s="130"/>
      <c r="I184" s="8">
        <f t="shared" si="7"/>
        <v>0</v>
      </c>
      <c r="O184" s="5">
        <f t="shared" si="8"/>
        <v>0</v>
      </c>
    </row>
    <row r="185" spans="1:15" ht="15" customHeight="1" x14ac:dyDescent="0.2">
      <c r="A185" s="8">
        <v>183</v>
      </c>
      <c r="B185" s="8" t="s">
        <v>674</v>
      </c>
      <c r="C185" s="80" t="str">
        <f>VLOOKUP(B185,バーコード貼付!$A$1:$D$4652,2,FALSE)</f>
        <v>BC38単式ｽﾀﾝ検査品用L1*187</v>
      </c>
      <c r="D185" s="77">
        <f>VLOOKUP(B185,バーコード貼付!$A$1:$D$4652,3,FALSE)</f>
        <v>6</v>
      </c>
      <c r="E185" s="176">
        <f>VLOOKUP(B185,バーコード貼付!$A$1:$D$4652,4,FALSE)</f>
        <v>5</v>
      </c>
      <c r="F185" s="181"/>
      <c r="G185" s="8">
        <f t="shared" si="6"/>
        <v>0</v>
      </c>
      <c r="H185" s="130"/>
      <c r="I185" s="8">
        <f t="shared" si="7"/>
        <v>0</v>
      </c>
      <c r="O185" s="5">
        <f t="shared" si="8"/>
        <v>-1</v>
      </c>
    </row>
    <row r="186" spans="1:15" ht="15" customHeight="1" x14ac:dyDescent="0.2">
      <c r="A186" s="8">
        <v>184</v>
      </c>
      <c r="B186" s="8" t="s">
        <v>675</v>
      </c>
      <c r="C186" s="80" t="str">
        <f>VLOOKUP(B186,バーコード貼付!$A$1:$D$4652,2,FALSE)</f>
        <v>BC40単式ｽﾀﾝ検査品用L1*187</v>
      </c>
      <c r="D186" s="77">
        <f>VLOOKUP(B186,バーコード貼付!$A$1:$D$4652,3,FALSE)</f>
        <v>13</v>
      </c>
      <c r="E186" s="176">
        <f>VLOOKUP(B186,バーコード貼付!$A$1:$D$4652,4,FALSE)</f>
        <v>1</v>
      </c>
      <c r="F186" s="181"/>
      <c r="G186" s="8">
        <f t="shared" si="6"/>
        <v>0</v>
      </c>
      <c r="H186" s="130"/>
      <c r="I186" s="8">
        <f t="shared" si="7"/>
        <v>0</v>
      </c>
      <c r="O186" s="5">
        <f t="shared" si="8"/>
        <v>-12</v>
      </c>
    </row>
    <row r="187" spans="1:15" ht="15" customHeight="1" x14ac:dyDescent="0.2">
      <c r="A187" s="8">
        <v>185</v>
      </c>
      <c r="B187" s="8" t="s">
        <v>676</v>
      </c>
      <c r="C187" s="80" t="str">
        <f>VLOOKUP(B187,バーコード貼付!$A$1:$D$4652,2,FALSE)</f>
        <v>BC42単式ｽﾀﾝ検査品用L1*207</v>
      </c>
      <c r="D187" s="77">
        <f>VLOOKUP(B187,バーコード貼付!$A$1:$D$4652,3,FALSE)</f>
        <v>2</v>
      </c>
      <c r="E187" s="176">
        <f>VLOOKUP(B187,バーコード貼付!$A$1:$D$4652,4,FALSE)</f>
        <v>1</v>
      </c>
      <c r="F187" s="181"/>
      <c r="G187" s="8">
        <f t="shared" si="6"/>
        <v>0</v>
      </c>
      <c r="H187" s="130"/>
      <c r="I187" s="8">
        <f t="shared" si="7"/>
        <v>0</v>
      </c>
      <c r="O187" s="5">
        <f t="shared" si="8"/>
        <v>-1</v>
      </c>
    </row>
    <row r="188" spans="1:15" ht="15" customHeight="1" x14ac:dyDescent="0.2">
      <c r="A188" s="8">
        <v>186</v>
      </c>
      <c r="B188" s="8" t="s">
        <v>677</v>
      </c>
      <c r="C188" s="80" t="str">
        <f>VLOOKUP(B188,バーコード貼付!$A$1:$D$4652,2,FALSE)</f>
        <v>BC44単式ｽﾀﾝ検査品用L1*207</v>
      </c>
      <c r="D188" s="77">
        <f>VLOOKUP(B188,バーコード貼付!$A$1:$D$4652,3,FALSE)</f>
        <v>1</v>
      </c>
      <c r="E188" s="176">
        <f>VLOOKUP(B188,バーコード貼付!$A$1:$D$4652,4,FALSE)</f>
        <v>1</v>
      </c>
      <c r="F188" s="181"/>
      <c r="G188" s="8">
        <f t="shared" si="6"/>
        <v>0</v>
      </c>
      <c r="H188" s="130"/>
      <c r="I188" s="8">
        <f t="shared" si="7"/>
        <v>0</v>
      </c>
      <c r="O188" s="5">
        <f t="shared" si="8"/>
        <v>0</v>
      </c>
    </row>
    <row r="189" spans="1:15" ht="15" customHeight="1" x14ac:dyDescent="0.2">
      <c r="A189" s="8">
        <v>187</v>
      </c>
      <c r="B189" s="8" t="s">
        <v>679</v>
      </c>
      <c r="C189" s="80" t="str">
        <f>VLOOKUP(B189,バーコード貼付!$A$1:$D$4652,2,FALSE)</f>
        <v>BC48単式ｽﾀﾝ検査品用L1*235</v>
      </c>
      <c r="D189" s="77">
        <f>VLOOKUP(B189,バーコード貼付!$A$1:$D$4652,3,FALSE)</f>
        <v>2</v>
      </c>
      <c r="E189" s="176">
        <f>VLOOKUP(B189,バーコード貼付!$A$1:$D$4652,4,FALSE)</f>
        <v>1</v>
      </c>
      <c r="F189" s="181"/>
      <c r="G189" s="8">
        <f t="shared" si="6"/>
        <v>0</v>
      </c>
      <c r="H189" s="130"/>
      <c r="I189" s="8">
        <f t="shared" si="7"/>
        <v>0</v>
      </c>
      <c r="O189" s="5">
        <f t="shared" si="8"/>
        <v>-1</v>
      </c>
    </row>
    <row r="190" spans="1:15" ht="15" customHeight="1" x14ac:dyDescent="0.2">
      <c r="A190" s="8">
        <v>188</v>
      </c>
      <c r="B190" s="8" t="s">
        <v>683</v>
      </c>
      <c r="C190" s="80" t="str">
        <f>VLOOKUP(B190,バーコード貼付!$A$1:$D$4652,2,FALSE)</f>
        <v>BC65単式ｽﾀﾝ検査品用L1*338</v>
      </c>
      <c r="D190" s="77">
        <f>VLOOKUP(B190,バーコード貼付!$A$1:$D$4652,3,FALSE)</f>
        <v>5</v>
      </c>
      <c r="E190" s="176">
        <f>VLOOKUP(B190,バーコード貼付!$A$1:$D$4652,4,FALSE)</f>
        <v>3</v>
      </c>
      <c r="F190" s="181"/>
      <c r="G190" s="8">
        <f t="shared" si="6"/>
        <v>0</v>
      </c>
      <c r="H190" s="130"/>
      <c r="I190" s="8">
        <f t="shared" si="7"/>
        <v>0</v>
      </c>
      <c r="O190" s="5">
        <f t="shared" si="8"/>
        <v>-2</v>
      </c>
    </row>
    <row r="191" spans="1:15" ht="15" customHeight="1" x14ac:dyDescent="0.2">
      <c r="A191" s="8">
        <v>189</v>
      </c>
      <c r="B191" s="8" t="s">
        <v>685</v>
      </c>
      <c r="C191" s="80" t="str">
        <f>VLOOKUP(B191,バーコード貼付!$A$1:$D$4652,2,FALSE)</f>
        <v>BC40給水式L型単式ｽﾀﾝ</v>
      </c>
      <c r="D191" s="77">
        <f>VLOOKUP(B191,バーコード貼付!$A$1:$D$4652,3,FALSE)</f>
        <v>3</v>
      </c>
      <c r="E191" s="176">
        <f>VLOOKUP(B191,バーコード貼付!$A$1:$D$4652,4,FALSE)</f>
        <v>2</v>
      </c>
      <c r="F191" s="181"/>
      <c r="G191" s="8">
        <f t="shared" si="6"/>
        <v>0</v>
      </c>
      <c r="H191" s="130"/>
      <c r="I191" s="8">
        <f t="shared" si="7"/>
        <v>0</v>
      </c>
      <c r="O191" s="5">
        <f t="shared" si="8"/>
        <v>-1</v>
      </c>
    </row>
    <row r="192" spans="1:15" ht="15" customHeight="1" x14ac:dyDescent="0.2">
      <c r="A192" s="8">
        <v>190</v>
      </c>
      <c r="B192" s="8" t="s">
        <v>687</v>
      </c>
      <c r="C192" s="80" t="str">
        <f>VLOOKUP(B192,バーコード貼付!$A$1:$D$4652,2,FALSE)</f>
        <v>BC50給水式L型単式ｽﾀﾝ</v>
      </c>
      <c r="D192" s="77">
        <f>VLOOKUP(B192,バーコード貼付!$A$1:$D$4652,3,FALSE)</f>
        <v>7</v>
      </c>
      <c r="E192" s="176">
        <f>VLOOKUP(B192,バーコード貼付!$A$1:$D$4652,4,FALSE)</f>
        <v>2</v>
      </c>
      <c r="F192" s="181"/>
      <c r="G192" s="8">
        <f t="shared" si="6"/>
        <v>0</v>
      </c>
      <c r="H192" s="130"/>
      <c r="I192" s="8">
        <f t="shared" si="7"/>
        <v>0</v>
      </c>
      <c r="O192" s="5">
        <f t="shared" si="8"/>
        <v>-5</v>
      </c>
    </row>
    <row r="193" spans="1:15" ht="15" customHeight="1" x14ac:dyDescent="0.2">
      <c r="A193" s="8">
        <v>191</v>
      </c>
      <c r="B193" s="8" t="s">
        <v>688</v>
      </c>
      <c r="C193" s="80" t="str">
        <f>VLOOKUP(B193,バーコード貼付!$A$1:$D$4652,2,FALSE)</f>
        <v>BC55給水式L型単式ｽﾀﾝ</v>
      </c>
      <c r="D193" s="77">
        <f>VLOOKUP(B193,バーコード貼付!$A$1:$D$4652,3,FALSE)</f>
        <v>12</v>
      </c>
      <c r="E193" s="176">
        <f>VLOOKUP(B193,バーコード貼付!$A$1:$D$4652,4,FALSE)</f>
        <v>2</v>
      </c>
      <c r="F193" s="181"/>
      <c r="G193" s="8">
        <f t="shared" si="6"/>
        <v>0</v>
      </c>
      <c r="H193" s="130"/>
      <c r="I193" s="8">
        <f t="shared" si="7"/>
        <v>0</v>
      </c>
      <c r="O193" s="5">
        <f t="shared" si="8"/>
        <v>-10</v>
      </c>
    </row>
    <row r="194" spans="1:15" ht="15" customHeight="1" x14ac:dyDescent="0.2">
      <c r="A194" s="8">
        <v>192</v>
      </c>
      <c r="B194" s="8" t="s">
        <v>689</v>
      </c>
      <c r="C194" s="80" t="str">
        <f>VLOOKUP(B194,バーコード貼付!$A$1:$D$4652,2,FALSE)</f>
        <v>BC60給水式L型単式ｽﾀﾝ</v>
      </c>
      <c r="D194" s="77">
        <f>VLOOKUP(B194,バーコード貼付!$A$1:$D$4652,3,FALSE)</f>
        <v>22</v>
      </c>
      <c r="E194" s="176">
        <f>VLOOKUP(B194,バーコード貼付!$A$1:$D$4652,4,FALSE)</f>
        <v>2</v>
      </c>
      <c r="F194" s="181"/>
      <c r="G194" s="8">
        <f t="shared" si="6"/>
        <v>0</v>
      </c>
      <c r="H194" s="130"/>
      <c r="I194" s="8">
        <f t="shared" si="7"/>
        <v>0</v>
      </c>
      <c r="O194" s="5">
        <f t="shared" si="8"/>
        <v>-20</v>
      </c>
    </row>
    <row r="195" spans="1:15" ht="15" customHeight="1" x14ac:dyDescent="0.2">
      <c r="A195" s="8">
        <v>193</v>
      </c>
      <c r="B195" s="8" t="s">
        <v>690</v>
      </c>
      <c r="C195" s="80" t="str">
        <f>VLOOKUP(B195,バーコード貼付!$A$1:$D$4652,2,FALSE)</f>
        <v>BC65給水式L型単式ｽﾀﾝ</v>
      </c>
      <c r="D195" s="77">
        <f>VLOOKUP(B195,バーコード貼付!$A$1:$D$4652,3,FALSE)</f>
        <v>15</v>
      </c>
      <c r="E195" s="176">
        <f>VLOOKUP(B195,バーコード貼付!$A$1:$D$4652,4,FALSE)</f>
        <v>2</v>
      </c>
      <c r="F195" s="181"/>
      <c r="G195" s="8">
        <f t="shared" ref="G195:G261" si="9">IF(D195-E195&gt;=0,0,1)</f>
        <v>0</v>
      </c>
      <c r="H195" s="130"/>
      <c r="I195" s="8">
        <f t="shared" ref="I195:I261" si="10">IF(AND(D195&lt;=0,D195-E195&lt;0),1,0)</f>
        <v>0</v>
      </c>
      <c r="O195" s="5">
        <f t="shared" ref="O195:O261" si="11">E195-D195</f>
        <v>-13</v>
      </c>
    </row>
    <row r="196" spans="1:15" ht="15" customHeight="1" x14ac:dyDescent="0.2">
      <c r="A196" s="8">
        <v>194</v>
      </c>
      <c r="B196" s="8" t="s">
        <v>691</v>
      </c>
      <c r="C196" s="80" t="str">
        <f>VLOOKUP(B196,バーコード貼付!$A$1:$D$4652,2,FALSE)</f>
        <v>BC70給水式L型単式ｽﾀﾝ</v>
      </c>
      <c r="D196" s="77">
        <f>VLOOKUP(B196,バーコード貼付!$A$1:$D$4652,3,FALSE)</f>
        <v>17</v>
      </c>
      <c r="E196" s="176">
        <f>VLOOKUP(B196,バーコード貼付!$A$1:$D$4652,4,FALSE)</f>
        <v>2</v>
      </c>
      <c r="F196" s="181"/>
      <c r="G196" s="8">
        <f t="shared" si="9"/>
        <v>0</v>
      </c>
      <c r="H196" s="130"/>
      <c r="I196" s="8">
        <f t="shared" si="10"/>
        <v>0</v>
      </c>
      <c r="O196" s="5">
        <f t="shared" si="11"/>
        <v>-15</v>
      </c>
    </row>
    <row r="197" spans="1:15" ht="15" customHeight="1" x14ac:dyDescent="0.2">
      <c r="A197" s="8">
        <v>195</v>
      </c>
      <c r="B197" s="8" t="s">
        <v>692</v>
      </c>
      <c r="C197" s="80" t="str">
        <f>VLOOKUP(B197,バーコード貼付!$A$1:$D$4652,2,FALSE)</f>
        <v>BC75給水式L型単式ｽﾀﾝ</v>
      </c>
      <c r="D197" s="77">
        <f>VLOOKUP(B197,バーコード貼付!$A$1:$D$4652,3,FALSE)</f>
        <v>9</v>
      </c>
      <c r="E197" s="176">
        <f>VLOOKUP(B197,バーコード貼付!$A$1:$D$4652,4,FALSE)</f>
        <v>2</v>
      </c>
      <c r="F197" s="181"/>
      <c r="G197" s="8">
        <f t="shared" si="9"/>
        <v>0</v>
      </c>
      <c r="H197" s="130"/>
      <c r="I197" s="8">
        <f t="shared" si="10"/>
        <v>0</v>
      </c>
      <c r="O197" s="5">
        <f t="shared" si="11"/>
        <v>-7</v>
      </c>
    </row>
    <row r="198" spans="1:15" ht="15" customHeight="1" x14ac:dyDescent="0.2">
      <c r="A198" s="8">
        <v>196</v>
      </c>
      <c r="B198" s="8" t="s">
        <v>693</v>
      </c>
      <c r="C198" s="80" t="str">
        <f>VLOOKUP(B198,バーコード貼付!$A$1:$D$4652,2,FALSE)</f>
        <v>BC80給水式L型単式ｽﾀﾝ</v>
      </c>
      <c r="D198" s="77">
        <f>VLOOKUP(B198,バーコード貼付!$A$1:$D$4652,3,FALSE)</f>
        <v>3</v>
      </c>
      <c r="E198" s="176">
        <f>VLOOKUP(B198,バーコード貼付!$A$1:$D$4652,4,FALSE)</f>
        <v>2</v>
      </c>
      <c r="F198" s="181"/>
      <c r="G198" s="8">
        <f t="shared" si="9"/>
        <v>0</v>
      </c>
      <c r="H198" s="130"/>
      <c r="I198" s="8">
        <f t="shared" si="10"/>
        <v>0</v>
      </c>
      <c r="O198" s="5">
        <f t="shared" si="11"/>
        <v>-1</v>
      </c>
    </row>
    <row r="199" spans="1:15" ht="15" customHeight="1" x14ac:dyDescent="0.2">
      <c r="A199" s="8">
        <v>197</v>
      </c>
      <c r="B199" s="8" t="s">
        <v>694</v>
      </c>
      <c r="C199" s="80" t="str">
        <f>VLOOKUP(B199,バーコード貼付!$A$1:$D$4652,2,FALSE)</f>
        <v>BC85給水式L型単式ｽﾀﾝ</v>
      </c>
      <c r="D199" s="77">
        <f>VLOOKUP(B199,バーコード貼付!$A$1:$D$4652,3,FALSE)</f>
        <v>5</v>
      </c>
      <c r="E199" s="176">
        <f>VLOOKUP(B199,バーコード貼付!$A$1:$D$4652,4,FALSE)</f>
        <v>1</v>
      </c>
      <c r="F199" s="181"/>
      <c r="G199" s="8">
        <f t="shared" si="9"/>
        <v>0</v>
      </c>
      <c r="H199" s="130"/>
      <c r="I199" s="8">
        <f t="shared" si="10"/>
        <v>0</v>
      </c>
      <c r="O199" s="5">
        <f t="shared" si="11"/>
        <v>-4</v>
      </c>
    </row>
    <row r="200" spans="1:15" ht="15" customHeight="1" x14ac:dyDescent="0.2">
      <c r="A200" s="8">
        <v>198</v>
      </c>
      <c r="B200" s="8" t="s">
        <v>786</v>
      </c>
      <c r="C200" s="80" t="str">
        <f>VLOOKUP(B200,バーコード貼付!$A$1:$D$4652,2,FALSE)</f>
        <v>BCWF70*28Wｽﾀﾝ用ﾊﾟｯｷﾝｸﾞﾗﾝﾄﾞ</v>
      </c>
      <c r="D200" s="77">
        <f>VLOOKUP(B200,バーコード貼付!$A$1:$D$4652,3,FALSE)</f>
        <v>39</v>
      </c>
      <c r="E200" s="176">
        <f>VLOOKUP(B200,バーコード貼付!$A$1:$D$4652,4,FALSE)</f>
        <v>5</v>
      </c>
      <c r="F200" s="181"/>
      <c r="G200" s="8">
        <f t="shared" si="9"/>
        <v>0</v>
      </c>
      <c r="H200" s="130"/>
      <c r="I200" s="8">
        <f t="shared" si="10"/>
        <v>0</v>
      </c>
      <c r="O200" s="5">
        <f t="shared" si="11"/>
        <v>-34</v>
      </c>
    </row>
    <row r="201" spans="1:15" ht="15" customHeight="1" x14ac:dyDescent="0.2">
      <c r="A201" s="8">
        <v>199</v>
      </c>
      <c r="B201" s="8" t="s">
        <v>788</v>
      </c>
      <c r="C201" s="80" t="str">
        <f>VLOOKUP(B201,バーコード貼付!$A$1:$D$4652,2,FALSE)</f>
        <v>BCWF70*30給水用ﾊﾟｯｷﾝｸﾞﾗﾝﾄﾞ</v>
      </c>
      <c r="D201" s="77">
        <f>VLOOKUP(B201,バーコード貼付!$A$1:$D$4652,3,FALSE)</f>
        <v>20</v>
      </c>
      <c r="E201" s="176">
        <f>VLOOKUP(B201,バーコード貼付!$A$1:$D$4652,4,FALSE)</f>
        <v>5</v>
      </c>
      <c r="F201" s="181"/>
      <c r="G201" s="8">
        <f t="shared" si="9"/>
        <v>0</v>
      </c>
      <c r="H201" s="130"/>
      <c r="I201" s="8">
        <f t="shared" si="10"/>
        <v>0</v>
      </c>
      <c r="O201" s="5">
        <f t="shared" si="11"/>
        <v>-15</v>
      </c>
    </row>
    <row r="202" spans="1:15" ht="15" customHeight="1" x14ac:dyDescent="0.2">
      <c r="A202" s="8">
        <v>200</v>
      </c>
      <c r="B202" s="8" t="s">
        <v>790</v>
      </c>
      <c r="C202" s="80" t="str">
        <f>VLOOKUP(B202,バーコード貼付!$A$1:$D$4652,2,FALSE)</f>
        <v>BCWF70*32Wｽﾀﾝ用ﾊﾟｯｷﾝｸﾞﾗﾝﾄﾞ</v>
      </c>
      <c r="D202" s="77">
        <f>VLOOKUP(B202,バーコード貼付!$A$1:$D$4652,3,FALSE)</f>
        <v>4</v>
      </c>
      <c r="E202" s="176">
        <v>4</v>
      </c>
      <c r="F202" s="181"/>
      <c r="G202" s="8">
        <f t="shared" si="9"/>
        <v>0</v>
      </c>
      <c r="H202" s="130"/>
      <c r="I202" s="8">
        <f t="shared" si="10"/>
        <v>0</v>
      </c>
      <c r="O202" s="5">
        <f t="shared" si="11"/>
        <v>0</v>
      </c>
    </row>
    <row r="203" spans="1:15" ht="15" customHeight="1" x14ac:dyDescent="0.2">
      <c r="A203" s="8">
        <v>201</v>
      </c>
      <c r="B203" s="8" t="s">
        <v>792</v>
      </c>
      <c r="C203" s="80" t="str">
        <f>VLOOKUP(B203,バーコード貼付!$A$1:$D$4652,2,FALSE)</f>
        <v>BCWF70*34Wｽﾀﾝ用ﾊﾟｯｷﾝｸﾞﾗﾝﾄﾞ</v>
      </c>
      <c r="D203" s="77">
        <f>VLOOKUP(B203,バーコード貼付!$A$1:$D$4652,3,FALSE)</f>
        <v>15</v>
      </c>
      <c r="E203" s="176">
        <v>15</v>
      </c>
      <c r="F203" s="181"/>
      <c r="G203" s="8">
        <f t="shared" si="9"/>
        <v>0</v>
      </c>
      <c r="H203" s="130"/>
      <c r="I203" s="8">
        <f t="shared" si="10"/>
        <v>0</v>
      </c>
      <c r="O203" s="5">
        <f t="shared" si="11"/>
        <v>0</v>
      </c>
    </row>
    <row r="204" spans="1:15" ht="15" customHeight="1" x14ac:dyDescent="0.2">
      <c r="A204" s="8">
        <v>202</v>
      </c>
      <c r="B204" s="8" t="s">
        <v>795</v>
      </c>
      <c r="C204" s="80" t="str">
        <f>VLOOKUP(B204,バーコード貼付!$A$1:$D$4652,2,FALSE)</f>
        <v>BCWF70*36Wｽﾀﾝ用ﾊﾟｯｷﾝｸﾞﾗﾝﾄﾞ</v>
      </c>
      <c r="D204" s="77">
        <f>VLOOKUP(B204,バーコード貼付!$A$1:$D$4652,3,FALSE)</f>
        <v>40</v>
      </c>
      <c r="E204" s="176">
        <f>VLOOKUP(B204,バーコード貼付!$A$1:$D$4652,4,FALSE)</f>
        <v>5</v>
      </c>
      <c r="F204" s="181"/>
      <c r="G204" s="8">
        <f t="shared" si="9"/>
        <v>0</v>
      </c>
      <c r="H204" s="130"/>
      <c r="I204" s="8">
        <f t="shared" si="10"/>
        <v>0</v>
      </c>
      <c r="O204" s="5">
        <f t="shared" si="11"/>
        <v>-35</v>
      </c>
    </row>
    <row r="205" spans="1:15" ht="15" customHeight="1" x14ac:dyDescent="0.2">
      <c r="A205" s="8">
        <v>203</v>
      </c>
      <c r="B205" s="8" t="s">
        <v>799</v>
      </c>
      <c r="C205" s="80" t="str">
        <f>VLOOKUP(B205,バーコード貼付!$A$1:$D$4652,2,FALSE)</f>
        <v>BCWF70*40給水用ﾊﾟｯｷﾝｸﾞﾗﾝﾄﾞ</v>
      </c>
      <c r="D205" s="77">
        <f>VLOOKUP(B205,バーコード貼付!$A$1:$D$4652,3,FALSE)</f>
        <v>108</v>
      </c>
      <c r="E205" s="176">
        <f>VLOOKUP(B205,バーコード貼付!$A$1:$D$4652,4,FALSE)</f>
        <v>5</v>
      </c>
      <c r="F205" s="181"/>
      <c r="G205" s="8">
        <f t="shared" si="9"/>
        <v>0</v>
      </c>
      <c r="H205" s="130"/>
      <c r="I205" s="8">
        <f t="shared" si="10"/>
        <v>0</v>
      </c>
      <c r="O205" s="5">
        <f t="shared" si="11"/>
        <v>-103</v>
      </c>
    </row>
    <row r="206" spans="1:15" ht="15" customHeight="1" x14ac:dyDescent="0.2">
      <c r="A206" s="8">
        <v>204</v>
      </c>
      <c r="B206" s="8" t="s">
        <v>801</v>
      </c>
      <c r="C206" s="80" t="str">
        <f>VLOOKUP(B206,バーコード貼付!$A$1:$D$4652,2,FALSE)</f>
        <v>BCWF77*42給水用ﾊﾟｯｷﾝｸﾞﾗﾝﾄﾞ</v>
      </c>
      <c r="D206" s="77">
        <f>VLOOKUP(B206,バーコード貼付!$A$1:$D$4652,3,FALSE)</f>
        <v>11</v>
      </c>
      <c r="E206" s="176">
        <f>VLOOKUP(B206,バーコード貼付!$A$1:$D$4652,4,FALSE)</f>
        <v>5</v>
      </c>
      <c r="F206" s="181"/>
      <c r="G206" s="8">
        <f t="shared" si="9"/>
        <v>0</v>
      </c>
      <c r="H206" s="130"/>
      <c r="I206" s="8">
        <f t="shared" si="10"/>
        <v>0</v>
      </c>
      <c r="O206" s="5">
        <f t="shared" si="11"/>
        <v>-6</v>
      </c>
    </row>
    <row r="207" spans="1:15" ht="15" customHeight="1" x14ac:dyDescent="0.2">
      <c r="A207" s="8">
        <v>205</v>
      </c>
      <c r="B207" s="8" t="s">
        <v>803</v>
      </c>
      <c r="C207" s="80" t="str">
        <f>VLOOKUP(B207,バーコード貼付!$A$1:$D$4652,2,FALSE)</f>
        <v>BCWF77*44給水用ﾊﾟｯｷﾝｸﾞﾗﾝﾄﾞ</v>
      </c>
      <c r="D207" s="77">
        <f>VLOOKUP(B207,バーコード貼付!$A$1:$D$4652,3,FALSE)</f>
        <v>37</v>
      </c>
      <c r="E207" s="176">
        <f>VLOOKUP(B207,バーコード貼付!$A$1:$D$4652,4,FALSE)</f>
        <v>5</v>
      </c>
      <c r="F207" s="181"/>
      <c r="G207" s="8">
        <f t="shared" si="9"/>
        <v>0</v>
      </c>
      <c r="H207" s="130"/>
      <c r="I207" s="8">
        <f t="shared" si="10"/>
        <v>0</v>
      </c>
      <c r="O207" s="5">
        <f t="shared" si="11"/>
        <v>-32</v>
      </c>
    </row>
    <row r="208" spans="1:15" ht="15" customHeight="1" x14ac:dyDescent="0.2">
      <c r="A208" s="8">
        <v>206</v>
      </c>
      <c r="B208" s="8" t="s">
        <v>805</v>
      </c>
      <c r="C208" s="80" t="str">
        <f>VLOOKUP(B208,バーコード貼付!$A$1:$D$4652,2,FALSE)</f>
        <v>BCWF77*45給水用ﾊﾟｯｷﾝｸﾞﾗﾝﾄﾞ</v>
      </c>
      <c r="D208" s="77">
        <f>VLOOKUP(B208,バーコード貼付!$A$1:$D$4652,3,FALSE)</f>
        <v>12</v>
      </c>
      <c r="E208" s="176">
        <f>VLOOKUP(B208,バーコード貼付!$A$1:$D$4652,4,FALSE)</f>
        <v>10</v>
      </c>
      <c r="F208" s="181"/>
      <c r="G208" s="8">
        <f t="shared" si="9"/>
        <v>0</v>
      </c>
      <c r="H208" s="130"/>
      <c r="I208" s="8">
        <f t="shared" si="10"/>
        <v>0</v>
      </c>
      <c r="O208" s="5">
        <f t="shared" si="11"/>
        <v>-2</v>
      </c>
    </row>
    <row r="209" spans="1:15" ht="15" customHeight="1" x14ac:dyDescent="0.2">
      <c r="A209" s="8">
        <v>207</v>
      </c>
      <c r="B209" s="8" t="s">
        <v>807</v>
      </c>
      <c r="C209" s="80" t="str">
        <f>VLOOKUP(B209,バーコード貼付!$A$1:$D$4652,2,FALSE)</f>
        <v>BCWF88*48給水用ﾊﾟｯｷﾝｸﾞﾗﾝﾄﾞ</v>
      </c>
      <c r="D209" s="77">
        <f>VLOOKUP(B209,バーコード貼付!$A$1:$D$4652,3,FALSE)</f>
        <v>19</v>
      </c>
      <c r="E209" s="176">
        <f>VLOOKUP(B209,バーコード貼付!$A$1:$D$4652,4,FALSE)</f>
        <v>5</v>
      </c>
      <c r="F209" s="181"/>
      <c r="G209" s="8">
        <f t="shared" si="9"/>
        <v>0</v>
      </c>
      <c r="H209" s="130"/>
      <c r="I209" s="8">
        <f t="shared" si="10"/>
        <v>0</v>
      </c>
      <c r="O209" s="5">
        <f t="shared" si="11"/>
        <v>-14</v>
      </c>
    </row>
    <row r="210" spans="1:15" ht="15" customHeight="1" x14ac:dyDescent="0.2">
      <c r="A210" s="8">
        <v>208</v>
      </c>
      <c r="B210" s="8" t="s">
        <v>811</v>
      </c>
      <c r="C210" s="80" t="str">
        <f>VLOOKUP(B210,バーコード貼付!$A$1:$D$4652,2,FALSE)</f>
        <v>BCWF96*55給水用ﾊﾟｯｷﾝｸﾞﾗﾝﾄﾞ</v>
      </c>
      <c r="D210" s="77">
        <f>VLOOKUP(B210,バーコード貼付!$A$1:$D$4652,3,FALSE)</f>
        <v>17</v>
      </c>
      <c r="E210" s="176">
        <f>VLOOKUP(B210,バーコード貼付!$A$1:$D$4652,4,FALSE)</f>
        <v>10</v>
      </c>
      <c r="F210" s="181"/>
      <c r="G210" s="8">
        <f t="shared" si="9"/>
        <v>0</v>
      </c>
      <c r="H210" s="130"/>
      <c r="I210" s="8">
        <f t="shared" si="10"/>
        <v>0</v>
      </c>
      <c r="O210" s="5">
        <f t="shared" si="11"/>
        <v>-7</v>
      </c>
    </row>
    <row r="211" spans="1:15" ht="15" customHeight="1" x14ac:dyDescent="0.2">
      <c r="A211" s="8">
        <v>209</v>
      </c>
      <c r="B211" s="8" t="s">
        <v>815</v>
      </c>
      <c r="C211" s="80" t="str">
        <f>VLOOKUP(B211,バーコード貼付!$A$1:$D$4652,2,FALSE)</f>
        <v>BCWF110*65給水用ﾊﾟｯｷﾝｸﾞﾗﾝﾄﾞ</v>
      </c>
      <c r="D211" s="77">
        <f>VLOOKUP(B211,バーコード貼付!$A$1:$D$4652,3,FALSE)</f>
        <v>85</v>
      </c>
      <c r="E211" s="176">
        <f>VLOOKUP(B211,バーコード貼付!$A$1:$D$4652,4,FALSE)</f>
        <v>10</v>
      </c>
      <c r="F211" s="181"/>
      <c r="G211" s="8">
        <f t="shared" si="9"/>
        <v>0</v>
      </c>
      <c r="H211" s="130"/>
      <c r="I211" s="8">
        <f t="shared" si="10"/>
        <v>0</v>
      </c>
      <c r="O211" s="5">
        <f t="shared" si="11"/>
        <v>-75</v>
      </c>
    </row>
    <row r="212" spans="1:15" ht="15" customHeight="1" x14ac:dyDescent="0.2">
      <c r="A212" s="8">
        <v>210</v>
      </c>
      <c r="B212" s="8" t="s">
        <v>817</v>
      </c>
      <c r="C212" s="80" t="str">
        <f>VLOOKUP(B212,バーコード貼付!$A$1:$D$4652,2,FALSE)</f>
        <v>BCWF110*70給水用ﾊﾟｯｷﾝｸﾞﾗﾝﾄﾞ</v>
      </c>
      <c r="D212" s="77">
        <f>VLOOKUP(B212,バーコード貼付!$A$1:$D$4652,3,FALSE)</f>
        <v>91</v>
      </c>
      <c r="E212" s="176">
        <f>VLOOKUP(B212,バーコード貼付!$A$1:$D$4652,4,FALSE)</f>
        <v>10</v>
      </c>
      <c r="F212" s="181"/>
      <c r="G212" s="8">
        <f t="shared" si="9"/>
        <v>0</v>
      </c>
      <c r="H212" s="130"/>
      <c r="I212" s="8">
        <f t="shared" si="10"/>
        <v>0</v>
      </c>
      <c r="O212" s="5">
        <f t="shared" si="11"/>
        <v>-81</v>
      </c>
    </row>
    <row r="213" spans="1:15" ht="15" customHeight="1" x14ac:dyDescent="0.2">
      <c r="A213" s="8">
        <v>211</v>
      </c>
      <c r="B213" s="8" t="s">
        <v>819</v>
      </c>
      <c r="C213" s="80" t="str">
        <f>VLOOKUP(B213,バーコード貼付!$A$1:$D$4652,2,FALSE)</f>
        <v>BCWF120*75給水用ﾊﾟｯｷﾝｸﾞﾗﾝﾄﾞ</v>
      </c>
      <c r="D213" s="77">
        <f>VLOOKUP(B213,バーコード貼付!$A$1:$D$4652,3,FALSE)</f>
        <v>70</v>
      </c>
      <c r="E213" s="176">
        <f>VLOOKUP(B213,バーコード貼付!$A$1:$D$4652,4,FALSE)</f>
        <v>10</v>
      </c>
      <c r="F213" s="181"/>
      <c r="G213" s="8">
        <f t="shared" si="9"/>
        <v>0</v>
      </c>
      <c r="H213" s="130"/>
      <c r="I213" s="8">
        <f t="shared" si="10"/>
        <v>0</v>
      </c>
      <c r="O213" s="5">
        <f t="shared" si="11"/>
        <v>-60</v>
      </c>
    </row>
    <row r="214" spans="1:15" ht="15" customHeight="1" x14ac:dyDescent="0.2">
      <c r="A214" s="8">
        <v>212</v>
      </c>
      <c r="B214" s="8" t="s">
        <v>821</v>
      </c>
      <c r="C214" s="80" t="str">
        <f>VLOOKUP(B214,バーコード貼付!$A$1:$D$4652,2,FALSE)</f>
        <v>BCWF127*80給水用ﾊﾟｯｷﾝｸﾞﾗﾝﾄﾞ</v>
      </c>
      <c r="D214" s="77">
        <f>VLOOKUP(B214,バーコード貼付!$A$1:$D$4652,3,FALSE)</f>
        <v>91</v>
      </c>
      <c r="E214" s="176">
        <f>VLOOKUP(B214,バーコード貼付!$A$1:$D$4652,4,FALSE)</f>
        <v>10</v>
      </c>
      <c r="F214" s="181"/>
      <c r="G214" s="8">
        <f t="shared" si="9"/>
        <v>0</v>
      </c>
      <c r="H214" s="130"/>
      <c r="I214" s="8">
        <f t="shared" si="10"/>
        <v>0</v>
      </c>
      <c r="O214" s="5">
        <f t="shared" si="11"/>
        <v>-81</v>
      </c>
    </row>
    <row r="215" spans="1:15" ht="15" customHeight="1" x14ac:dyDescent="0.2">
      <c r="A215" s="8">
        <v>213</v>
      </c>
      <c r="B215" s="8" t="s">
        <v>823</v>
      </c>
      <c r="C215" s="80" t="str">
        <f>VLOOKUP(B215,バーコード貼付!$A$1:$D$4652,2,FALSE)</f>
        <v>BCWF140*85給水用ﾊﾟｯｷﾝｸﾞﾗﾝﾄﾞ</v>
      </c>
      <c r="D215" s="77">
        <f>VLOOKUP(B215,バーコード貼付!$A$1:$D$4652,3,FALSE)</f>
        <v>42</v>
      </c>
      <c r="E215" s="176">
        <v>42</v>
      </c>
      <c r="F215" s="181"/>
      <c r="G215" s="8">
        <f t="shared" si="9"/>
        <v>0</v>
      </c>
      <c r="H215" s="130"/>
      <c r="I215" s="8">
        <f t="shared" si="10"/>
        <v>0</v>
      </c>
      <c r="O215" s="5">
        <f t="shared" si="11"/>
        <v>0</v>
      </c>
    </row>
    <row r="216" spans="1:15" ht="15" customHeight="1" x14ac:dyDescent="0.2">
      <c r="A216" s="8">
        <v>214</v>
      </c>
      <c r="B216" s="8" t="s">
        <v>825</v>
      </c>
      <c r="C216" s="80" t="str">
        <f>VLOOKUP(B216,バーコード貼付!$A$1:$D$4652,2,FALSE)</f>
        <v>BCWF150*90給水用ﾊﾟｯｷﾝｸﾞﾗﾝﾄﾞ</v>
      </c>
      <c r="D216" s="77">
        <f>VLOOKUP(B216,バーコード貼付!$A$1:$D$4652,3,FALSE)</f>
        <v>30</v>
      </c>
      <c r="E216" s="176">
        <f>VLOOKUP(B216,バーコード貼付!$A$1:$D$4652,4,FALSE)</f>
        <v>5</v>
      </c>
      <c r="F216" s="181"/>
      <c r="G216" s="8">
        <f t="shared" si="9"/>
        <v>0</v>
      </c>
      <c r="H216" s="130"/>
      <c r="I216" s="8">
        <f t="shared" si="10"/>
        <v>0</v>
      </c>
      <c r="O216" s="5">
        <f t="shared" si="11"/>
        <v>-25</v>
      </c>
    </row>
    <row r="217" spans="1:15" ht="15" customHeight="1" x14ac:dyDescent="0.2">
      <c r="A217" s="8">
        <v>215</v>
      </c>
      <c r="B217" s="8" t="s">
        <v>827</v>
      </c>
      <c r="C217" s="80" t="str">
        <f>VLOOKUP(B217,バーコード貼付!$A$1:$D$4652,2,FALSE)</f>
        <v>BCWF150*95給水用ﾊﾟｯｷﾝｸﾞﾗﾝﾄﾞ</v>
      </c>
      <c r="D217" s="77">
        <f>VLOOKUP(B217,バーコード貼付!$A$1:$D$4652,3,FALSE)</f>
        <v>1</v>
      </c>
      <c r="E217" s="176">
        <v>1</v>
      </c>
      <c r="F217" s="181"/>
      <c r="G217" s="8">
        <f t="shared" si="9"/>
        <v>0</v>
      </c>
      <c r="H217" s="130"/>
      <c r="I217" s="8">
        <f t="shared" si="10"/>
        <v>0</v>
      </c>
      <c r="J217" s="113"/>
      <c r="O217" s="5">
        <f t="shared" si="11"/>
        <v>0</v>
      </c>
    </row>
    <row r="218" spans="1:15" ht="15" customHeight="1" x14ac:dyDescent="0.2">
      <c r="A218" s="8">
        <v>216</v>
      </c>
      <c r="B218" s="8" t="s">
        <v>829</v>
      </c>
      <c r="C218" s="80" t="str">
        <f>VLOOKUP(B218,バーコード貼付!$A$1:$D$4652,2,FALSE)</f>
        <v>BCWF160*100給水用ﾊﾟｯｷﾝｸﾞﾗﾝﾄﾞ</v>
      </c>
      <c r="D218" s="77">
        <f>VLOOKUP(B218,バーコード貼付!$A$1:$D$4652,3,FALSE)</f>
        <v>21</v>
      </c>
      <c r="E218" s="176">
        <f>VLOOKUP(B218,バーコード貼付!$A$1:$D$4652,4,FALSE)</f>
        <v>5</v>
      </c>
      <c r="F218" s="181"/>
      <c r="G218" s="8">
        <f t="shared" si="9"/>
        <v>0</v>
      </c>
      <c r="H218" s="130"/>
      <c r="I218" s="8">
        <f t="shared" si="10"/>
        <v>0</v>
      </c>
      <c r="O218" s="5">
        <f t="shared" si="11"/>
        <v>-16</v>
      </c>
    </row>
    <row r="219" spans="1:15" ht="15" customHeight="1" x14ac:dyDescent="0.2">
      <c r="A219" s="8">
        <v>217</v>
      </c>
      <c r="B219" s="8" t="s">
        <v>831</v>
      </c>
      <c r="C219" s="80" t="str">
        <f>VLOOKUP(B219,バーコード貼付!$A$1:$D$4652,2,FALSE)</f>
        <v>BCWF160*105給水用ﾊﾟｯｷﾝｸﾞﾗﾝﾄﾞ</v>
      </c>
      <c r="D219" s="77">
        <f>VLOOKUP(B219,バーコード貼付!$A$1:$D$4652,3,FALSE)</f>
        <v>9</v>
      </c>
      <c r="E219" s="176">
        <f>VLOOKUP(B219,バーコード貼付!$A$1:$D$4652,4,FALSE)</f>
        <v>5</v>
      </c>
      <c r="F219" s="181"/>
      <c r="G219" s="8">
        <f t="shared" si="9"/>
        <v>0</v>
      </c>
      <c r="H219" s="130"/>
      <c r="I219" s="8">
        <f t="shared" si="10"/>
        <v>0</v>
      </c>
      <c r="O219" s="5">
        <f t="shared" si="11"/>
        <v>-4</v>
      </c>
    </row>
    <row r="220" spans="1:15" ht="15" customHeight="1" x14ac:dyDescent="0.2">
      <c r="A220" s="8">
        <v>218</v>
      </c>
      <c r="B220" s="8" t="s">
        <v>835</v>
      </c>
      <c r="C220" s="80" t="str">
        <f>VLOOKUP(B220,バーコード貼付!$A$1:$D$4652,2,FALSE)</f>
        <v>BCWF170*115給水用ﾊﾟｯｷﾝｸﾞﾗﾝﾄﾞ</v>
      </c>
      <c r="D220" s="77">
        <f>VLOOKUP(B220,バーコード貼付!$A$1:$D$4652,3,FALSE)</f>
        <v>21</v>
      </c>
      <c r="E220" s="176">
        <f>VLOOKUP(B220,バーコード貼付!$A$1:$D$4652,4,FALSE)</f>
        <v>5</v>
      </c>
      <c r="F220" s="181"/>
      <c r="G220" s="8">
        <f t="shared" si="9"/>
        <v>0</v>
      </c>
      <c r="H220" s="130"/>
      <c r="I220" s="8">
        <f t="shared" si="10"/>
        <v>0</v>
      </c>
      <c r="J220" s="125"/>
      <c r="O220" s="5">
        <f t="shared" si="11"/>
        <v>-16</v>
      </c>
    </row>
    <row r="221" spans="1:15" ht="15" customHeight="1" x14ac:dyDescent="0.2">
      <c r="A221" s="8">
        <v>219</v>
      </c>
      <c r="B221" s="8" t="s">
        <v>836</v>
      </c>
      <c r="C221" s="80" t="str">
        <f>VLOOKUP(B221,バーコード貼付!$A$1:$D$4652,2,FALSE)</f>
        <v>BCWF180*120給水用ﾊﾟｯｷﾝｸﾞﾗﾝﾄﾞ</v>
      </c>
      <c r="D221" s="77">
        <f>VLOOKUP(B221,バーコード貼付!$A$1:$D$4652,3,FALSE)</f>
        <v>16</v>
      </c>
      <c r="E221" s="176">
        <f>VLOOKUP(B221,バーコード貼付!$A$1:$D$4652,4,FALSE)</f>
        <v>5</v>
      </c>
      <c r="F221" s="181"/>
      <c r="G221" s="8">
        <f t="shared" si="9"/>
        <v>0</v>
      </c>
      <c r="H221" s="130"/>
      <c r="I221" s="8">
        <f t="shared" si="10"/>
        <v>0</v>
      </c>
      <c r="J221" s="125"/>
      <c r="O221" s="5">
        <f t="shared" si="11"/>
        <v>-11</v>
      </c>
    </row>
    <row r="222" spans="1:15" ht="15" customHeight="1" x14ac:dyDescent="0.2">
      <c r="A222" s="8">
        <v>220</v>
      </c>
      <c r="B222" s="8" t="s">
        <v>852</v>
      </c>
      <c r="C222" s="80" t="str">
        <f>VLOOKUP(B222,バーコード貼付!$A$1:$D$4652,2,FALSE)</f>
        <v>BCS60Wｽﾀﾝ用菊ﾅｯﾄ</v>
      </c>
      <c r="D222" s="77">
        <f>VLOOKUP(B222,バーコード貼付!$A$1:$D$4652,3,FALSE)</f>
        <v>11</v>
      </c>
      <c r="E222" s="176">
        <f>VLOOKUP(B222,バーコード貼付!$A$1:$D$4652,4,FALSE)</f>
        <v>5</v>
      </c>
      <c r="F222" s="181"/>
      <c r="G222" s="8">
        <f t="shared" si="9"/>
        <v>0</v>
      </c>
      <c r="H222" s="130"/>
      <c r="I222" s="8">
        <f t="shared" si="10"/>
        <v>0</v>
      </c>
      <c r="J222" s="113"/>
      <c r="O222" s="5">
        <f t="shared" si="11"/>
        <v>-6</v>
      </c>
    </row>
    <row r="223" spans="1:15" ht="15" customHeight="1" x14ac:dyDescent="0.2">
      <c r="A223" s="8">
        <v>221</v>
      </c>
      <c r="B223" s="8" t="s">
        <v>853</v>
      </c>
      <c r="C223" s="80" t="str">
        <f>VLOOKUP(B223,バーコード貼付!$A$1:$D$4652,2,FALSE)</f>
        <v>BCS64Wｽﾀﾝ用菊ﾅｯﾄ</v>
      </c>
      <c r="D223" s="77">
        <f>VLOOKUP(B223,バーコード貼付!$A$1:$D$4652,3,FALSE)</f>
        <v>63</v>
      </c>
      <c r="E223" s="176">
        <f>VLOOKUP(B223,バーコード貼付!$A$1:$D$4652,4,FALSE)</f>
        <v>5</v>
      </c>
      <c r="F223" s="181"/>
      <c r="G223" s="8">
        <f t="shared" si="9"/>
        <v>0</v>
      </c>
      <c r="H223" s="130"/>
      <c r="I223" s="8">
        <f t="shared" si="10"/>
        <v>0</v>
      </c>
      <c r="O223" s="5">
        <f t="shared" si="11"/>
        <v>-58</v>
      </c>
    </row>
    <row r="224" spans="1:15" ht="15" customHeight="1" x14ac:dyDescent="0.2">
      <c r="A224" s="8">
        <v>222</v>
      </c>
      <c r="B224" s="8" t="s">
        <v>854</v>
      </c>
      <c r="C224" s="80" t="str">
        <f>VLOOKUP(B224,バーコード貼付!$A$1:$D$4652,2,FALSE)</f>
        <v>BCS67Wｽﾀﾝ用菊ﾅｯﾄ</v>
      </c>
      <c r="D224" s="77">
        <f>VLOOKUP(B224,バーコード貼付!$A$1:$D$4652,3,FALSE)</f>
        <v>63</v>
      </c>
      <c r="E224" s="176">
        <f>VLOOKUP(B224,バーコード貼付!$A$1:$D$4652,4,FALSE)</f>
        <v>5</v>
      </c>
      <c r="F224" s="181"/>
      <c r="G224" s="8">
        <f t="shared" si="9"/>
        <v>0</v>
      </c>
      <c r="H224" s="130"/>
      <c r="I224" s="8">
        <f t="shared" si="10"/>
        <v>0</v>
      </c>
      <c r="O224" s="5">
        <f t="shared" si="11"/>
        <v>-58</v>
      </c>
    </row>
    <row r="225" spans="1:15" ht="15" customHeight="1" x14ac:dyDescent="0.2">
      <c r="A225" s="8">
        <v>223</v>
      </c>
      <c r="B225" s="8" t="s">
        <v>855</v>
      </c>
      <c r="C225" s="80" t="str">
        <f>VLOOKUP(B225,バーコード貼付!$A$1:$D$4652,2,FALSE)</f>
        <v>BCS70Wｽﾀﾝ用菊ﾅｯﾄ</v>
      </c>
      <c r="D225" s="77">
        <f>VLOOKUP(B225,バーコード貼付!$A$1:$D$4652,3,FALSE)</f>
        <v>87</v>
      </c>
      <c r="E225" s="176">
        <f>VLOOKUP(B225,バーコード貼付!$A$1:$D$4652,4,FALSE)</f>
        <v>5</v>
      </c>
      <c r="F225" s="181"/>
      <c r="G225" s="8">
        <f t="shared" si="9"/>
        <v>0</v>
      </c>
      <c r="H225" s="130"/>
      <c r="I225" s="8">
        <f t="shared" si="10"/>
        <v>0</v>
      </c>
      <c r="O225" s="5">
        <f t="shared" si="11"/>
        <v>-82</v>
      </c>
    </row>
    <row r="226" spans="1:15" ht="15" customHeight="1" x14ac:dyDescent="0.2">
      <c r="A226" s="8">
        <v>224</v>
      </c>
      <c r="B226" s="8" t="s">
        <v>856</v>
      </c>
      <c r="C226" s="80" t="str">
        <f>VLOOKUP(B226,バーコード貼付!$A$1:$D$4652,2,FALSE)</f>
        <v>BCS77Wｽﾀﾝ用菊ﾅｯﾄ</v>
      </c>
      <c r="D226" s="77">
        <f>VLOOKUP(B226,バーコード貼付!$A$1:$D$4652,3,FALSE)</f>
        <v>34</v>
      </c>
      <c r="E226" s="176">
        <f>VLOOKUP(B226,バーコード貼付!$A$1:$D$4652,4,FALSE)</f>
        <v>5</v>
      </c>
      <c r="F226" s="181"/>
      <c r="G226" s="8">
        <f t="shared" si="9"/>
        <v>0</v>
      </c>
      <c r="H226" s="130"/>
      <c r="I226" s="8">
        <f t="shared" si="10"/>
        <v>0</v>
      </c>
      <c r="O226" s="5">
        <f t="shared" si="11"/>
        <v>-29</v>
      </c>
    </row>
    <row r="227" spans="1:15" ht="15" customHeight="1" x14ac:dyDescent="0.2">
      <c r="A227" s="8">
        <v>225</v>
      </c>
      <c r="B227" s="8" t="s">
        <v>857</v>
      </c>
      <c r="C227" s="80" t="str">
        <f>VLOOKUP(B227,バーコード貼付!$A$1:$D$4652,2,FALSE)</f>
        <v>BCS88Wｽﾀﾝ用菊ﾅｯﾄ</v>
      </c>
      <c r="D227" s="77">
        <f>VLOOKUP(B227,バーコード貼付!$A$1:$D$4652,3,FALSE)</f>
        <v>78</v>
      </c>
      <c r="E227" s="176">
        <f>VLOOKUP(B227,バーコード貼付!$A$1:$D$4652,4,FALSE)</f>
        <v>5</v>
      </c>
      <c r="F227" s="181"/>
      <c r="G227" s="8">
        <f t="shared" si="9"/>
        <v>0</v>
      </c>
      <c r="H227" s="130"/>
      <c r="I227" s="8">
        <f t="shared" si="10"/>
        <v>0</v>
      </c>
      <c r="O227" s="5">
        <f t="shared" si="11"/>
        <v>-73</v>
      </c>
    </row>
    <row r="228" spans="1:15" ht="15" customHeight="1" x14ac:dyDescent="0.2">
      <c r="A228" s="8">
        <v>226</v>
      </c>
      <c r="B228" s="8" t="s">
        <v>858</v>
      </c>
      <c r="C228" s="80" t="str">
        <f>VLOOKUP(B228,バーコード貼付!$A$1:$D$4652,2,FALSE)</f>
        <v>BCS96Wｽﾀﾝ用菊ﾅｯﾄ</v>
      </c>
      <c r="D228" s="77">
        <f>VLOOKUP(B228,バーコード貼付!$A$1:$D$4652,3,FALSE)</f>
        <v>38</v>
      </c>
      <c r="E228" s="176">
        <f>VLOOKUP(B228,バーコード貼付!$A$1:$D$4652,4,FALSE)</f>
        <v>5</v>
      </c>
      <c r="F228" s="181"/>
      <c r="G228" s="8">
        <f t="shared" si="9"/>
        <v>0</v>
      </c>
      <c r="H228" s="130"/>
      <c r="I228" s="8">
        <f t="shared" si="10"/>
        <v>0</v>
      </c>
      <c r="O228" s="5">
        <f t="shared" si="11"/>
        <v>-33</v>
      </c>
    </row>
    <row r="229" spans="1:15" ht="15" customHeight="1" x14ac:dyDescent="0.2">
      <c r="A229" s="8">
        <v>227</v>
      </c>
      <c r="B229" s="8" t="s">
        <v>860</v>
      </c>
      <c r="C229" s="80" t="str">
        <f>VLOOKUP(B229,バーコード貼付!$A$1:$D$4652,2,FALSE)</f>
        <v>BCS120Wｽﾀﾝ用菊ﾅｯﾄ</v>
      </c>
      <c r="D229" s="77">
        <f>VLOOKUP(B229,バーコード貼付!$A$1:$D$4652,3,FALSE)</f>
        <v>18</v>
      </c>
      <c r="E229" s="176">
        <f>VLOOKUP(B229,バーコード貼付!$A$1:$D$4652,4,FALSE)</f>
        <v>5</v>
      </c>
      <c r="F229" s="181"/>
      <c r="G229" s="8">
        <f t="shared" si="9"/>
        <v>0</v>
      </c>
      <c r="H229" s="130"/>
      <c r="I229" s="8">
        <f t="shared" si="10"/>
        <v>0</v>
      </c>
      <c r="O229" s="5">
        <f t="shared" si="11"/>
        <v>-13</v>
      </c>
    </row>
    <row r="230" spans="1:15" ht="15" customHeight="1" x14ac:dyDescent="0.2">
      <c r="A230" s="8">
        <v>228</v>
      </c>
      <c r="B230" s="8" t="s">
        <v>861</v>
      </c>
      <c r="C230" s="80" t="str">
        <f>VLOOKUP(B230,バーコード貼付!$A$1:$D$4652,2,FALSE)</f>
        <v>BCS127Wｽﾀﾝ用菊ﾅｯﾄ</v>
      </c>
      <c r="D230" s="77">
        <f>VLOOKUP(B230,バーコード貼付!$A$1:$D$4652,3,FALSE)</f>
        <v>26</v>
      </c>
      <c r="E230" s="176">
        <f>VLOOKUP(B230,バーコード貼付!$A$1:$D$4652,4,FALSE)</f>
        <v>5</v>
      </c>
      <c r="F230" s="181"/>
      <c r="G230" s="8">
        <f t="shared" si="9"/>
        <v>0</v>
      </c>
      <c r="H230" s="130"/>
      <c r="I230" s="8">
        <f t="shared" si="10"/>
        <v>0</v>
      </c>
      <c r="O230" s="5">
        <f t="shared" si="11"/>
        <v>-21</v>
      </c>
    </row>
    <row r="231" spans="1:15" ht="15" customHeight="1" x14ac:dyDescent="0.2">
      <c r="A231" s="8">
        <v>229</v>
      </c>
      <c r="B231" s="8" t="s">
        <v>862</v>
      </c>
      <c r="C231" s="80" t="str">
        <f>VLOOKUP(B231,バーコード貼付!$A$1:$D$4652,2,FALSE)</f>
        <v>BCS140Wｽﾀﾝ用菊ﾅｯﾄ</v>
      </c>
      <c r="D231" s="77">
        <f>VLOOKUP(B231,バーコード貼付!$A$1:$D$4652,3,FALSE)</f>
        <v>14</v>
      </c>
      <c r="E231" s="176">
        <f>VLOOKUP(B231,バーコード貼付!$A$1:$D$4652,4,FALSE)</f>
        <v>5</v>
      </c>
      <c r="F231" s="181"/>
      <c r="G231" s="8">
        <f t="shared" si="9"/>
        <v>0</v>
      </c>
      <c r="H231" s="130"/>
      <c r="I231" s="8">
        <f t="shared" si="10"/>
        <v>0</v>
      </c>
      <c r="O231" s="5">
        <f t="shared" si="11"/>
        <v>-9</v>
      </c>
    </row>
    <row r="232" spans="1:15" ht="15" customHeight="1" x14ac:dyDescent="0.2">
      <c r="A232" s="8">
        <v>230</v>
      </c>
      <c r="B232" s="8" t="s">
        <v>863</v>
      </c>
      <c r="C232" s="80" t="str">
        <f>VLOOKUP(B232,バーコード貼付!$A$1:$D$4652,2,FALSE)</f>
        <v>BCS150Wｽﾀﾝ用菊ﾅｯﾄ</v>
      </c>
      <c r="D232" s="77">
        <f>VLOOKUP(B232,バーコード貼付!$A$1:$D$4652,3,FALSE)</f>
        <v>26</v>
      </c>
      <c r="E232" s="176">
        <f>VLOOKUP(B232,バーコード貼付!$A$1:$D$4652,4,FALSE)</f>
        <v>5</v>
      </c>
      <c r="F232" s="181"/>
      <c r="G232" s="8">
        <f t="shared" si="9"/>
        <v>0</v>
      </c>
      <c r="H232" s="130"/>
      <c r="I232" s="8">
        <f t="shared" si="10"/>
        <v>0</v>
      </c>
      <c r="J232" s="113"/>
      <c r="O232" s="5">
        <f t="shared" si="11"/>
        <v>-21</v>
      </c>
    </row>
    <row r="233" spans="1:15" ht="15" customHeight="1" x14ac:dyDescent="0.2">
      <c r="A233" s="8">
        <v>231</v>
      </c>
      <c r="B233" s="8" t="s">
        <v>864</v>
      </c>
      <c r="C233" s="80" t="str">
        <f>VLOOKUP(B233,バーコード貼付!$A$1:$D$4652,2,FALSE)</f>
        <v>BCS160Wｽﾀﾝ用菊ﾅｯﾄ</v>
      </c>
      <c r="D233" s="77">
        <f>VLOOKUP(B233,バーコード貼付!$A$1:$D$4652,3,FALSE)</f>
        <v>46</v>
      </c>
      <c r="E233" s="176">
        <f>VLOOKUP(B233,バーコード貼付!$A$1:$D$4652,4,FALSE)</f>
        <v>5</v>
      </c>
      <c r="F233" s="181"/>
      <c r="G233" s="8">
        <f t="shared" si="9"/>
        <v>0</v>
      </c>
      <c r="H233" s="130"/>
      <c r="I233" s="8">
        <f t="shared" si="10"/>
        <v>0</v>
      </c>
      <c r="O233" s="5">
        <f t="shared" si="11"/>
        <v>-41</v>
      </c>
    </row>
    <row r="234" spans="1:15" ht="15" customHeight="1" x14ac:dyDescent="0.2">
      <c r="A234" s="8">
        <v>232</v>
      </c>
      <c r="B234" s="8" t="s">
        <v>865</v>
      </c>
      <c r="C234" s="80" t="str">
        <f>VLOOKUP(B234,バーコード貼付!$A$1:$D$4652,2,FALSE)</f>
        <v>BCS170Wｽﾀﾝ用菊ﾅｯﾄ</v>
      </c>
      <c r="D234" s="77">
        <f>VLOOKUP(B234,バーコード貼付!$A$1:$D$4652,3,FALSE)</f>
        <v>10</v>
      </c>
      <c r="E234" s="176">
        <f>VLOOKUP(B234,バーコード貼付!$A$1:$D$4652,4,FALSE)</f>
        <v>5</v>
      </c>
      <c r="F234" s="181"/>
      <c r="G234" s="8">
        <f t="shared" si="9"/>
        <v>0</v>
      </c>
      <c r="H234" s="130"/>
      <c r="I234" s="8">
        <f t="shared" si="10"/>
        <v>0</v>
      </c>
      <c r="O234" s="5">
        <f t="shared" si="11"/>
        <v>-5</v>
      </c>
    </row>
    <row r="235" spans="1:15" ht="15" customHeight="1" x14ac:dyDescent="0.2">
      <c r="A235" s="8">
        <v>233</v>
      </c>
      <c r="B235" s="8" t="s">
        <v>866</v>
      </c>
      <c r="C235" s="80" t="str">
        <f>VLOOKUP(B235,バーコード貼付!$A$1:$D$4652,2,FALSE)</f>
        <v>BCS180Wｽﾀﾝ用菊ﾅｯﾄ</v>
      </c>
      <c r="D235" s="77">
        <f>VLOOKUP(B235,バーコード貼付!$A$1:$D$4652,3,FALSE)</f>
        <v>66</v>
      </c>
      <c r="E235" s="176">
        <f>VLOOKUP(B235,バーコード貼付!$A$1:$D$4652,4,FALSE)</f>
        <v>5</v>
      </c>
      <c r="F235" s="181"/>
      <c r="G235" s="8">
        <f t="shared" si="9"/>
        <v>0</v>
      </c>
      <c r="H235" s="130"/>
      <c r="I235" s="8">
        <f t="shared" si="10"/>
        <v>0</v>
      </c>
      <c r="O235" s="5">
        <f t="shared" si="11"/>
        <v>-61</v>
      </c>
    </row>
    <row r="236" spans="1:15" ht="15" customHeight="1" x14ac:dyDescent="0.2">
      <c r="A236" s="8">
        <v>234</v>
      </c>
      <c r="B236" s="8" t="s">
        <v>867</v>
      </c>
      <c r="C236" s="80" t="str">
        <f>VLOOKUP(B236,バーコード貼付!$A$1:$D$4652,2,FALSE)</f>
        <v>BCS195Wｽﾀﾝ用菊ﾅｯﾄ</v>
      </c>
      <c r="D236" s="77">
        <f>VLOOKUP(B236,バーコード貼付!$A$1:$D$4652,3,FALSE)</f>
        <v>9</v>
      </c>
      <c r="E236" s="176">
        <f>VLOOKUP(B236,バーコード貼付!$A$1:$D$4652,4,FALSE)</f>
        <v>3</v>
      </c>
      <c r="F236" s="181"/>
      <c r="G236" s="8">
        <f t="shared" si="9"/>
        <v>0</v>
      </c>
      <c r="H236" s="130"/>
      <c r="I236" s="8">
        <f t="shared" si="10"/>
        <v>0</v>
      </c>
      <c r="O236" s="5">
        <f t="shared" si="11"/>
        <v>-6</v>
      </c>
    </row>
    <row r="237" spans="1:15" ht="15" customHeight="1" x14ac:dyDescent="0.2">
      <c r="A237" s="8">
        <v>235</v>
      </c>
      <c r="B237" s="8" t="s">
        <v>868</v>
      </c>
      <c r="C237" s="80" t="str">
        <f>VLOOKUP(B237,バーコード貼付!$A$1:$D$4652,2,FALSE)</f>
        <v>BCS60Wｽﾀﾝ用袋ﾅｯﾄ</v>
      </c>
      <c r="D237" s="77">
        <f>VLOOKUP(B237,バーコード貼付!$A$1:$D$4652,3,FALSE)</f>
        <v>103</v>
      </c>
      <c r="E237" s="176">
        <f>VLOOKUP(B237,バーコード貼付!$A$1:$D$4652,4,FALSE)</f>
        <v>3</v>
      </c>
      <c r="F237" s="181"/>
      <c r="G237" s="8">
        <f t="shared" si="9"/>
        <v>0</v>
      </c>
      <c r="H237" s="130"/>
      <c r="I237" s="8">
        <f t="shared" si="10"/>
        <v>0</v>
      </c>
      <c r="O237" s="5">
        <f t="shared" si="11"/>
        <v>-100</v>
      </c>
    </row>
    <row r="238" spans="1:15" ht="15" customHeight="1" x14ac:dyDescent="0.2">
      <c r="A238" s="8">
        <v>236</v>
      </c>
      <c r="B238" s="8" t="s">
        <v>869</v>
      </c>
      <c r="C238" s="80" t="str">
        <f>VLOOKUP(B238,バーコード貼付!$A$1:$D$4652,2,FALSE)</f>
        <v>BCS64Wｽﾀﾝ用袋ﾅｯﾄ</v>
      </c>
      <c r="D238" s="77">
        <f>VLOOKUP(B238,バーコード貼付!$A$1:$D$4652,3,FALSE)</f>
        <v>139</v>
      </c>
      <c r="E238" s="176">
        <f>VLOOKUP(B238,バーコード貼付!$A$1:$D$4652,4,FALSE)</f>
        <v>3</v>
      </c>
      <c r="F238" s="181"/>
      <c r="G238" s="8">
        <f t="shared" si="9"/>
        <v>0</v>
      </c>
      <c r="H238" s="130"/>
      <c r="I238" s="8">
        <f t="shared" si="10"/>
        <v>0</v>
      </c>
      <c r="O238" s="5">
        <f t="shared" si="11"/>
        <v>-136</v>
      </c>
    </row>
    <row r="239" spans="1:15" ht="15" customHeight="1" x14ac:dyDescent="0.2">
      <c r="A239" s="8">
        <v>237</v>
      </c>
      <c r="B239" s="8" t="s">
        <v>870</v>
      </c>
      <c r="C239" s="80" t="str">
        <f>VLOOKUP(B239,バーコード貼付!$A$1:$D$4652,2,FALSE)</f>
        <v>BCS67Wｽﾀﾝ用袋ﾅｯﾄ</v>
      </c>
      <c r="D239" s="77">
        <f>VLOOKUP(B239,バーコード貼付!$A$1:$D$4652,3,FALSE)</f>
        <v>57</v>
      </c>
      <c r="E239" s="176">
        <f>VLOOKUP(B239,バーコード貼付!$A$1:$D$4652,4,FALSE)</f>
        <v>3</v>
      </c>
      <c r="F239" s="181"/>
      <c r="G239" s="8">
        <f t="shared" si="9"/>
        <v>0</v>
      </c>
      <c r="H239" s="130"/>
      <c r="I239" s="8">
        <f t="shared" si="10"/>
        <v>0</v>
      </c>
      <c r="O239" s="5">
        <f t="shared" si="11"/>
        <v>-54</v>
      </c>
    </row>
    <row r="240" spans="1:15" ht="15" customHeight="1" x14ac:dyDescent="0.2">
      <c r="A240" s="8">
        <v>238</v>
      </c>
      <c r="B240" s="8" t="s">
        <v>871</v>
      </c>
      <c r="C240" s="80" t="str">
        <f>VLOOKUP(B240,バーコード貼付!$A$1:$D$4652,2,FALSE)</f>
        <v>BCS70Wｽﾀﾝ用袋ﾅｯﾄ</v>
      </c>
      <c r="D240" s="77">
        <f>VLOOKUP(B240,バーコード貼付!$A$1:$D$4652,3,FALSE)</f>
        <v>112</v>
      </c>
      <c r="E240" s="176">
        <f>VLOOKUP(B240,バーコード貼付!$A$1:$D$4652,4,FALSE)</f>
        <v>3</v>
      </c>
      <c r="F240" s="181"/>
      <c r="G240" s="8">
        <f t="shared" si="9"/>
        <v>0</v>
      </c>
      <c r="H240" s="130"/>
      <c r="I240" s="8">
        <f t="shared" si="10"/>
        <v>0</v>
      </c>
      <c r="O240" s="5">
        <f t="shared" si="11"/>
        <v>-109</v>
      </c>
    </row>
    <row r="241" spans="1:15" ht="15" customHeight="1" x14ac:dyDescent="0.2">
      <c r="A241" s="8">
        <v>239</v>
      </c>
      <c r="B241" s="8" t="s">
        <v>872</v>
      </c>
      <c r="C241" s="80" t="str">
        <f>VLOOKUP(B241,バーコード貼付!$A$1:$D$4652,2,FALSE)</f>
        <v>BCS77Wｽﾀﾝ用袋ﾅｯﾄ</v>
      </c>
      <c r="D241" s="77">
        <f>VLOOKUP(B241,バーコード貼付!$A$1:$D$4652,3,FALSE)</f>
        <v>57</v>
      </c>
      <c r="E241" s="176">
        <f>VLOOKUP(B241,バーコード貼付!$A$1:$D$4652,4,FALSE)</f>
        <v>5</v>
      </c>
      <c r="F241" s="181"/>
      <c r="G241" s="8">
        <f t="shared" si="9"/>
        <v>0</v>
      </c>
      <c r="H241" s="130"/>
      <c r="I241" s="8">
        <f t="shared" si="10"/>
        <v>0</v>
      </c>
      <c r="O241" s="5">
        <f t="shared" si="11"/>
        <v>-52</v>
      </c>
    </row>
    <row r="242" spans="1:15" ht="15" customHeight="1" x14ac:dyDescent="0.2">
      <c r="A242" s="8">
        <v>240</v>
      </c>
      <c r="B242" s="8" t="s">
        <v>873</v>
      </c>
      <c r="C242" s="80" t="str">
        <f>VLOOKUP(B242,バーコード貼付!$A$1:$D$4652,2,FALSE)</f>
        <v>BCS88Wｽﾀﾝ用袋ﾅｯﾄ</v>
      </c>
      <c r="D242" s="77">
        <f>VLOOKUP(B242,バーコード貼付!$A$1:$D$4652,3,FALSE)</f>
        <v>83</v>
      </c>
      <c r="E242" s="176">
        <f>VLOOKUP(B242,バーコード貼付!$A$1:$D$4652,4,FALSE)</f>
        <v>3</v>
      </c>
      <c r="F242" s="181"/>
      <c r="G242" s="8">
        <f t="shared" si="9"/>
        <v>0</v>
      </c>
      <c r="H242" s="130"/>
      <c r="I242" s="8">
        <f t="shared" si="10"/>
        <v>0</v>
      </c>
      <c r="O242" s="5">
        <f t="shared" si="11"/>
        <v>-80</v>
      </c>
    </row>
    <row r="243" spans="1:15" ht="15" customHeight="1" x14ac:dyDescent="0.2">
      <c r="A243" s="8">
        <v>241</v>
      </c>
      <c r="B243" s="8" t="s">
        <v>874</v>
      </c>
      <c r="C243" s="80" t="str">
        <f>VLOOKUP(B243,バーコード貼付!$A$1:$D$4652,2,FALSE)</f>
        <v>BCS96Wｽﾀﾝ用袋ﾅｯﾄ</v>
      </c>
      <c r="D243" s="77">
        <f>VLOOKUP(B243,バーコード貼付!$A$1:$D$4652,3,FALSE)</f>
        <v>18</v>
      </c>
      <c r="E243" s="176">
        <f>VLOOKUP(B243,バーコード貼付!$A$1:$D$4652,4,FALSE)</f>
        <v>5</v>
      </c>
      <c r="F243" s="181"/>
      <c r="G243" s="8">
        <f t="shared" si="9"/>
        <v>0</v>
      </c>
      <c r="H243" s="130"/>
      <c r="I243" s="8">
        <f t="shared" si="10"/>
        <v>0</v>
      </c>
      <c r="O243" s="5">
        <f t="shared" si="11"/>
        <v>-13</v>
      </c>
    </row>
    <row r="244" spans="1:15" ht="15" customHeight="1" x14ac:dyDescent="0.2">
      <c r="A244" s="8">
        <v>242</v>
      </c>
      <c r="B244" s="8" t="s">
        <v>875</v>
      </c>
      <c r="C244" s="80" t="str">
        <f>VLOOKUP(B244,バーコード貼付!$A$1:$D$4652,2,FALSE)</f>
        <v>BCS110Wｽﾀﾝ用袋ﾅｯﾄ</v>
      </c>
      <c r="D244" s="77">
        <f>VLOOKUP(B244,バーコード貼付!$A$1:$D$4652,3,FALSE)</f>
        <v>40</v>
      </c>
      <c r="E244" s="176">
        <f>VLOOKUP(B244,バーコード貼付!$A$1:$D$4652,4,FALSE)</f>
        <v>5</v>
      </c>
      <c r="F244" s="181"/>
      <c r="G244" s="8">
        <f t="shared" si="9"/>
        <v>0</v>
      </c>
      <c r="H244" s="130"/>
      <c r="I244" s="8">
        <f t="shared" si="10"/>
        <v>0</v>
      </c>
      <c r="O244" s="5">
        <f t="shared" si="11"/>
        <v>-35</v>
      </c>
    </row>
    <row r="245" spans="1:15" ht="15" customHeight="1" x14ac:dyDescent="0.2">
      <c r="A245" s="8">
        <v>243</v>
      </c>
      <c r="B245" s="8" t="s">
        <v>876</v>
      </c>
      <c r="C245" s="80" t="str">
        <f>VLOOKUP(B245,バーコード貼付!$A$1:$D$4652,2,FALSE)</f>
        <v>BCS120Wｽﾀﾝ用袋ﾅｯﾄ</v>
      </c>
      <c r="D245" s="77">
        <f>VLOOKUP(B245,バーコード貼付!$A$1:$D$4652,3,FALSE)</f>
        <v>17</v>
      </c>
      <c r="E245" s="176">
        <f>VLOOKUP(B245,バーコード貼付!$A$1:$D$4652,4,FALSE)</f>
        <v>5</v>
      </c>
      <c r="F245" s="181"/>
      <c r="G245" s="8">
        <f t="shared" si="9"/>
        <v>0</v>
      </c>
      <c r="H245" s="130"/>
      <c r="I245" s="8">
        <f t="shared" si="10"/>
        <v>0</v>
      </c>
      <c r="O245" s="5">
        <f t="shared" si="11"/>
        <v>-12</v>
      </c>
    </row>
    <row r="246" spans="1:15" ht="15" customHeight="1" x14ac:dyDescent="0.2">
      <c r="A246" s="8">
        <v>244</v>
      </c>
      <c r="B246" s="8" t="s">
        <v>877</v>
      </c>
      <c r="C246" s="80" t="str">
        <f>VLOOKUP(B246,バーコード貼付!$A$1:$D$4652,2,FALSE)</f>
        <v>BCS127Wｽﾀﾝ用袋ﾅｯﾄ</v>
      </c>
      <c r="D246" s="77">
        <f>VLOOKUP(B246,バーコード貼付!$A$1:$D$4652,3,FALSE)</f>
        <v>37</v>
      </c>
      <c r="E246" s="176">
        <f>VLOOKUP(B246,バーコード貼付!$A$1:$D$4652,4,FALSE)</f>
        <v>5</v>
      </c>
      <c r="F246" s="181"/>
      <c r="G246" s="8">
        <f t="shared" si="9"/>
        <v>0</v>
      </c>
      <c r="H246" s="130"/>
      <c r="I246" s="8">
        <f t="shared" si="10"/>
        <v>0</v>
      </c>
      <c r="O246" s="5">
        <f t="shared" si="11"/>
        <v>-32</v>
      </c>
    </row>
    <row r="247" spans="1:15" ht="15" customHeight="1" x14ac:dyDescent="0.2">
      <c r="A247" s="8">
        <v>245</v>
      </c>
      <c r="B247" s="8" t="s">
        <v>878</v>
      </c>
      <c r="C247" s="80" t="str">
        <f>VLOOKUP(B247,バーコード貼付!$A$1:$D$4652,2,FALSE)</f>
        <v>BCS140Wｽﾀﾝ用袋ﾅｯﾄ</v>
      </c>
      <c r="D247" s="77">
        <f>VLOOKUP(B247,バーコード貼付!$A$1:$D$4652,3,FALSE)</f>
        <v>67</v>
      </c>
      <c r="E247" s="176">
        <f>VLOOKUP(B247,バーコード貼付!$A$1:$D$4652,4,FALSE)</f>
        <v>3</v>
      </c>
      <c r="F247" s="181"/>
      <c r="G247" s="8">
        <f t="shared" si="9"/>
        <v>0</v>
      </c>
      <c r="H247" s="130"/>
      <c r="I247" s="8">
        <f t="shared" si="10"/>
        <v>0</v>
      </c>
      <c r="O247" s="5">
        <f t="shared" si="11"/>
        <v>-64</v>
      </c>
    </row>
    <row r="248" spans="1:15" ht="15" customHeight="1" x14ac:dyDescent="0.2">
      <c r="A248" s="8">
        <v>246</v>
      </c>
      <c r="B248" s="8" t="s">
        <v>879</v>
      </c>
      <c r="C248" s="80" t="str">
        <f>VLOOKUP(B248,バーコード貼付!$A$1:$D$4652,2,FALSE)</f>
        <v>BCS150Wｽﾀﾝ用袋ﾅｯﾄ</v>
      </c>
      <c r="D248" s="77">
        <f>VLOOKUP(B248,バーコード貼付!$A$1:$D$4652,3,FALSE)</f>
        <v>46</v>
      </c>
      <c r="E248" s="176">
        <f>VLOOKUP(B248,バーコード貼付!$A$1:$D$4652,4,FALSE)</f>
        <v>3</v>
      </c>
      <c r="F248" s="181"/>
      <c r="G248" s="8">
        <f t="shared" si="9"/>
        <v>0</v>
      </c>
      <c r="H248" s="130"/>
      <c r="I248" s="8">
        <f t="shared" si="10"/>
        <v>0</v>
      </c>
      <c r="O248" s="5">
        <f t="shared" si="11"/>
        <v>-43</v>
      </c>
    </row>
    <row r="249" spans="1:15" ht="15" customHeight="1" x14ac:dyDescent="0.2">
      <c r="A249" s="8">
        <v>247</v>
      </c>
      <c r="B249" s="8" t="s">
        <v>880</v>
      </c>
      <c r="C249" s="80" t="str">
        <f>VLOOKUP(B249,バーコード貼付!$A$1:$D$4652,2,FALSE)</f>
        <v>BCS160Wｽﾀﾝ用袋ﾅｯﾄ</v>
      </c>
      <c r="D249" s="77">
        <f>VLOOKUP(B249,バーコード貼付!$A$1:$D$4652,3,FALSE)</f>
        <v>23</v>
      </c>
      <c r="E249" s="176">
        <f>VLOOKUP(B249,バーコード貼付!$A$1:$D$4652,4,FALSE)</f>
        <v>3</v>
      </c>
      <c r="F249" s="181"/>
      <c r="G249" s="8">
        <f t="shared" si="9"/>
        <v>0</v>
      </c>
      <c r="H249" s="130"/>
      <c r="I249" s="8">
        <f t="shared" si="10"/>
        <v>0</v>
      </c>
      <c r="O249" s="5">
        <f t="shared" si="11"/>
        <v>-20</v>
      </c>
    </row>
    <row r="250" spans="1:15" ht="15" customHeight="1" x14ac:dyDescent="0.2">
      <c r="A250" s="8">
        <v>248</v>
      </c>
      <c r="B250" s="8" t="s">
        <v>881</v>
      </c>
      <c r="C250" s="80" t="str">
        <f>VLOOKUP(B250,バーコード貼付!$A$1:$D$4652,2,FALSE)</f>
        <v>BCS170Wｽﾀﾝ用袋ﾅｯﾄ</v>
      </c>
      <c r="D250" s="77">
        <f>VLOOKUP(B250,バーコード貼付!$A$1:$D$4652,3,FALSE)</f>
        <v>8</v>
      </c>
      <c r="E250" s="176">
        <f>VLOOKUP(B250,バーコード貼付!$A$1:$D$4652,4,FALSE)</f>
        <v>3</v>
      </c>
      <c r="F250" s="181"/>
      <c r="G250" s="8">
        <f t="shared" si="9"/>
        <v>0</v>
      </c>
      <c r="H250" s="130"/>
      <c r="I250" s="8">
        <f t="shared" si="10"/>
        <v>0</v>
      </c>
      <c r="O250" s="5">
        <f t="shared" si="11"/>
        <v>-5</v>
      </c>
    </row>
    <row r="251" spans="1:15" ht="15" customHeight="1" x14ac:dyDescent="0.2">
      <c r="A251" s="8">
        <v>249</v>
      </c>
      <c r="B251" s="8" t="s">
        <v>882</v>
      </c>
      <c r="C251" s="80" t="str">
        <f>VLOOKUP(B251,バーコード貼付!$A$1:$D$4652,2,FALSE)</f>
        <v>BCS180Wｽﾀﾝ用袋ﾅｯﾄ</v>
      </c>
      <c r="D251" s="77">
        <f>VLOOKUP(B251,バーコード貼付!$A$1:$D$4652,3,FALSE)</f>
        <v>51</v>
      </c>
      <c r="E251" s="176">
        <f>VLOOKUP(B251,バーコード貼付!$A$1:$D$4652,4,FALSE)</f>
        <v>3</v>
      </c>
      <c r="F251" s="181"/>
      <c r="G251" s="8">
        <f t="shared" si="9"/>
        <v>0</v>
      </c>
      <c r="H251" s="130"/>
      <c r="I251" s="8">
        <f t="shared" si="10"/>
        <v>0</v>
      </c>
      <c r="O251" s="5">
        <f t="shared" si="11"/>
        <v>-48</v>
      </c>
    </row>
    <row r="252" spans="1:15" ht="15" customHeight="1" x14ac:dyDescent="0.2">
      <c r="A252" s="8">
        <v>250</v>
      </c>
      <c r="B252" s="8" t="s">
        <v>883</v>
      </c>
      <c r="C252" s="80" t="str">
        <f>VLOOKUP(B252,バーコード貼付!$A$1:$D$4652,2,FALSE)</f>
        <v>BCS195Wｽﾀﾝ用袋ﾅｯﾄ</v>
      </c>
      <c r="D252" s="77">
        <f>VLOOKUP(B252,バーコード貼付!$A$1:$D$4652,3,FALSE)</f>
        <v>12</v>
      </c>
      <c r="E252" s="176">
        <f>VLOOKUP(B252,バーコード貼付!$A$1:$D$4652,4,FALSE)</f>
        <v>2</v>
      </c>
      <c r="F252" s="181"/>
      <c r="G252" s="8">
        <f t="shared" si="9"/>
        <v>0</v>
      </c>
      <c r="H252" s="130"/>
      <c r="I252" s="8">
        <f t="shared" si="10"/>
        <v>0</v>
      </c>
      <c r="O252" s="5">
        <f t="shared" si="11"/>
        <v>-10</v>
      </c>
    </row>
    <row r="253" spans="1:15" ht="15" customHeight="1" x14ac:dyDescent="0.2">
      <c r="A253" s="8">
        <v>251</v>
      </c>
      <c r="B253" s="8" t="s">
        <v>666</v>
      </c>
      <c r="C253" s="80" t="str">
        <f>VLOOKUP(B253,バーコード貼付!$A$1:$D$4652,2,FALSE)</f>
        <v>BC90(S140)単式ｽﾀﾝL1*424</v>
      </c>
      <c r="D253" s="77">
        <f>VLOOKUP(B253,バーコード貼付!$A$1:$D$4652,3,FALSE)</f>
        <v>0</v>
      </c>
      <c r="E253" s="176">
        <f>VLOOKUP(B253,バーコード貼付!$A$1:$D$4652,4,FALSE)</f>
        <v>0</v>
      </c>
      <c r="F253" s="181"/>
      <c r="G253" s="8">
        <f t="shared" si="9"/>
        <v>0</v>
      </c>
      <c r="H253" s="130"/>
      <c r="I253" s="8">
        <f t="shared" si="10"/>
        <v>0</v>
      </c>
      <c r="O253" s="5">
        <f t="shared" si="11"/>
        <v>0</v>
      </c>
    </row>
    <row r="254" spans="1:15" ht="15" customHeight="1" x14ac:dyDescent="0.2">
      <c r="A254" s="8">
        <v>252</v>
      </c>
      <c r="B254" s="101" t="s">
        <v>3163</v>
      </c>
      <c r="C254" s="80" t="str">
        <f>VLOOKUP(B254,バーコード貼付!$A$1:$D$4652,2,FALSE)</f>
        <v>軸55用(74*91*4m)FRPﾊﾟｲﾌﾟ</v>
      </c>
      <c r="D254" s="77">
        <f>VLOOKUP(B254,バーコード貼付!$A$1:$D$4652,3,FALSE)</f>
        <v>1</v>
      </c>
      <c r="E254" s="176">
        <v>1</v>
      </c>
      <c r="F254" s="181"/>
      <c r="G254" s="8">
        <f t="shared" si="9"/>
        <v>0</v>
      </c>
      <c r="H254" s="130"/>
      <c r="I254" s="8">
        <f t="shared" si="10"/>
        <v>0</v>
      </c>
      <c r="J254" s="113"/>
      <c r="O254" s="5">
        <f t="shared" si="11"/>
        <v>0</v>
      </c>
    </row>
    <row r="255" spans="1:15" ht="15" customHeight="1" x14ac:dyDescent="0.2">
      <c r="A255" s="8">
        <v>253</v>
      </c>
      <c r="B255" s="101" t="s">
        <v>3161</v>
      </c>
      <c r="C255" s="80" t="str">
        <f>VLOOKUP(B255,バーコード貼付!$A$1:$D$4652,2,FALSE)</f>
        <v>軸40~45用(64*78*4m)FRPﾊﾟｲﾌﾟ</v>
      </c>
      <c r="D255" s="77">
        <f>VLOOKUP(B255,バーコード貼付!$A$1:$D$4652,3,FALSE)</f>
        <v>2</v>
      </c>
      <c r="E255" s="176">
        <v>1</v>
      </c>
      <c r="F255" s="181"/>
      <c r="G255" s="8">
        <f t="shared" si="9"/>
        <v>0</v>
      </c>
      <c r="H255" s="130"/>
      <c r="I255" s="8">
        <f t="shared" si="10"/>
        <v>0</v>
      </c>
      <c r="J255" s="113"/>
      <c r="O255" s="5">
        <f t="shared" si="11"/>
        <v>-1</v>
      </c>
    </row>
    <row r="256" spans="1:15" ht="15" customHeight="1" x14ac:dyDescent="0.2">
      <c r="A256" s="8">
        <v>254</v>
      </c>
      <c r="B256" s="101" t="s">
        <v>3162</v>
      </c>
      <c r="C256" s="80" t="str">
        <f>VLOOKUP(B256,バーコード貼付!$A$1:$D$4652,2,FALSE)</f>
        <v>軸48~50用(69*85*4m)FRPﾊﾟｲﾌﾟ</v>
      </c>
      <c r="D256" s="77">
        <f>VLOOKUP(B256,バーコード貼付!$A$1:$D$4652,3,FALSE)</f>
        <v>3</v>
      </c>
      <c r="E256" s="176">
        <v>1</v>
      </c>
      <c r="F256" s="181"/>
      <c r="G256" s="8">
        <f t="shared" si="9"/>
        <v>0</v>
      </c>
      <c r="H256" s="130"/>
      <c r="I256" s="8">
        <f t="shared" si="10"/>
        <v>0</v>
      </c>
      <c r="J256" s="113"/>
      <c r="O256" s="5">
        <f t="shared" si="11"/>
        <v>-2</v>
      </c>
    </row>
    <row r="257" spans="1:15" ht="15" customHeight="1" x14ac:dyDescent="0.2">
      <c r="A257" s="8">
        <v>255</v>
      </c>
      <c r="B257" s="101" t="s">
        <v>3167</v>
      </c>
      <c r="C257" s="80" t="str">
        <f>VLOOKUP(B257,バーコード貼付!$A$1:$D$4652,2,FALSE)</f>
        <v>軸75用(98*117*4m)FRPﾊﾟｲﾌﾟ</v>
      </c>
      <c r="D257" s="77">
        <f>VLOOKUP(B257,バーコード貼付!$A$1:$D$4652,3,FALSE)</f>
        <v>5</v>
      </c>
      <c r="E257" s="176">
        <v>5</v>
      </c>
      <c r="F257" s="181"/>
      <c r="G257" s="8">
        <f t="shared" si="9"/>
        <v>0</v>
      </c>
      <c r="H257" s="130"/>
      <c r="I257" s="8">
        <f t="shared" si="10"/>
        <v>0</v>
      </c>
      <c r="J257" s="113"/>
      <c r="O257" s="5">
        <f t="shared" si="11"/>
        <v>0</v>
      </c>
    </row>
    <row r="258" spans="1:15" ht="15" customHeight="1" x14ac:dyDescent="0.2">
      <c r="A258" s="8">
        <v>256</v>
      </c>
      <c r="B258" s="101" t="s">
        <v>3166</v>
      </c>
      <c r="C258" s="80" t="str">
        <f>VLOOKUP(B258,バーコード貼付!$A$1:$D$4652,2,FALSE)</f>
        <v>軸70用(93*111*4m)FRPﾊﾟｲﾌﾟ</v>
      </c>
      <c r="D258" s="77">
        <f>VLOOKUP(B258,バーコード貼付!$A$1:$D$4652,3,FALSE)</f>
        <v>5</v>
      </c>
      <c r="E258" s="176">
        <v>2</v>
      </c>
      <c r="F258" s="181"/>
      <c r="G258" s="8">
        <f t="shared" si="9"/>
        <v>0</v>
      </c>
      <c r="H258" s="130"/>
      <c r="I258" s="8">
        <f t="shared" si="10"/>
        <v>0</v>
      </c>
      <c r="J258" s="113"/>
      <c r="O258" s="5">
        <f t="shared" si="11"/>
        <v>-3</v>
      </c>
    </row>
    <row r="259" spans="1:15" ht="15" customHeight="1" x14ac:dyDescent="0.2">
      <c r="A259" s="8">
        <v>257</v>
      </c>
      <c r="B259" s="101" t="s">
        <v>3164</v>
      </c>
      <c r="C259" s="80" t="str">
        <f>VLOOKUP(B259,バーコード貼付!$A$1:$D$4652,2,FALSE)</f>
        <v>軸60用(79*96*4m)FRPﾊﾟｲﾌﾟ</v>
      </c>
      <c r="D259" s="77">
        <f>VLOOKUP(B259,バーコード貼付!$A$1:$D$4652,3,FALSE)</f>
        <v>5</v>
      </c>
      <c r="E259" s="176">
        <v>1</v>
      </c>
      <c r="F259" s="181"/>
      <c r="G259" s="8">
        <f t="shared" si="9"/>
        <v>0</v>
      </c>
      <c r="H259" s="130"/>
      <c r="I259" s="8">
        <f t="shared" si="10"/>
        <v>0</v>
      </c>
      <c r="J259" s="113"/>
      <c r="O259" s="5">
        <f t="shared" si="11"/>
        <v>-4</v>
      </c>
    </row>
    <row r="260" spans="1:15" ht="15" customHeight="1" x14ac:dyDescent="0.2">
      <c r="A260" s="8">
        <v>258</v>
      </c>
      <c r="B260" s="101" t="s">
        <v>3168</v>
      </c>
      <c r="C260" s="80" t="str">
        <f>VLOOKUP(B260,バーコード貼付!$A$1:$D$4652,2,FALSE)</f>
        <v>軸80用(108*129*4m)FRPﾊﾟｲﾌﾟ</v>
      </c>
      <c r="D260" s="77">
        <f>VLOOKUP(B260,バーコード貼付!$A$1:$D$4652,3,FALSE)</f>
        <v>2</v>
      </c>
      <c r="E260" s="176">
        <v>1</v>
      </c>
      <c r="F260" s="181"/>
      <c r="G260" s="8">
        <f t="shared" si="9"/>
        <v>0</v>
      </c>
      <c r="H260" s="130"/>
      <c r="I260" s="8">
        <f t="shared" si="10"/>
        <v>0</v>
      </c>
      <c r="J260" s="113"/>
      <c r="O260" s="5">
        <f t="shared" si="11"/>
        <v>-1</v>
      </c>
    </row>
    <row r="261" spans="1:15" ht="15" customHeight="1" x14ac:dyDescent="0.2">
      <c r="A261" s="8">
        <v>259</v>
      </c>
      <c r="B261" s="101" t="s">
        <v>3171</v>
      </c>
      <c r="C261" s="80" t="str">
        <f>VLOOKUP(B261,バーコード貼付!$A$1:$D$4652,2,FALSE)</f>
        <v>軸85~90用(108*145*4m)FRPﾊﾟｲﾌﾟ</v>
      </c>
      <c r="D261" s="77">
        <f>VLOOKUP(B261,バーコード貼付!$A$1:$D$4652,3,FALSE)</f>
        <v>4</v>
      </c>
      <c r="E261" s="176">
        <v>4</v>
      </c>
      <c r="F261" s="181"/>
      <c r="G261" s="8">
        <f t="shared" si="9"/>
        <v>0</v>
      </c>
      <c r="H261" s="130"/>
      <c r="I261" s="8">
        <f t="shared" si="10"/>
        <v>0</v>
      </c>
      <c r="J261" s="113"/>
      <c r="O261" s="5">
        <f t="shared" si="11"/>
        <v>0</v>
      </c>
    </row>
    <row r="262" spans="1:15" ht="15" customHeight="1" x14ac:dyDescent="0.2">
      <c r="A262" s="8"/>
      <c r="B262" s="8" t="s">
        <v>746</v>
      </c>
      <c r="C262" s="80" t="e">
        <f>VLOOKUP(B262,バーコード貼付!$A$1:$D$4652,2,FALSE)</f>
        <v>#N/A</v>
      </c>
      <c r="D262" s="77" t="e">
        <f>VLOOKUP(B262,バーコード貼付!$A$1:$D$4652,3,FALSE)</f>
        <v>#N/A</v>
      </c>
      <c r="E262" s="176"/>
      <c r="F262" s="181"/>
      <c r="G262" s="8"/>
      <c r="H262" s="129"/>
      <c r="I262" s="8"/>
      <c r="O262" s="5"/>
    </row>
    <row r="263" spans="1:15" ht="15" customHeight="1" x14ac:dyDescent="0.2">
      <c r="A263" s="8"/>
      <c r="B263" s="8" t="s">
        <v>748</v>
      </c>
      <c r="C263" s="80" t="e">
        <f>VLOOKUP(B263,バーコード貼付!$A$1:$D$4652,2,FALSE)</f>
        <v>#N/A</v>
      </c>
      <c r="D263" s="77" t="e">
        <f>VLOOKUP(B263,バーコード貼付!$A$1:$D$4652,3,FALSE)</f>
        <v>#N/A</v>
      </c>
      <c r="E263" s="176"/>
      <c r="F263" s="181"/>
      <c r="G263" s="8"/>
      <c r="H263" s="129"/>
      <c r="I263" s="8"/>
      <c r="O263" s="5"/>
    </row>
    <row r="264" spans="1:15" ht="15" customHeight="1" x14ac:dyDescent="0.2">
      <c r="A264" s="8"/>
      <c r="B264" s="8" t="s">
        <v>750</v>
      </c>
      <c r="C264" s="80" t="e">
        <f>VLOOKUP(B264,バーコード貼付!$A$1:$D$4652,2,FALSE)</f>
        <v>#N/A</v>
      </c>
      <c r="D264" s="77" t="e">
        <f>VLOOKUP(B264,バーコード貼付!$A$1:$D$4652,3,FALSE)</f>
        <v>#N/A</v>
      </c>
      <c r="E264" s="176"/>
      <c r="F264" s="181"/>
      <c r="G264" s="8"/>
      <c r="H264" s="129"/>
      <c r="I264" s="8"/>
      <c r="O264" s="5"/>
    </row>
    <row r="265" spans="1:15" ht="15" customHeight="1" x14ac:dyDescent="0.2">
      <c r="A265" s="8"/>
      <c r="B265" s="8" t="s">
        <v>752</v>
      </c>
      <c r="C265" s="80" t="e">
        <f>VLOOKUP(B265,バーコード貼付!$A$1:$D$4652,2,FALSE)</f>
        <v>#N/A</v>
      </c>
      <c r="D265" s="77" t="e">
        <f>VLOOKUP(B265,バーコード貼付!$A$1:$D$4652,3,FALSE)</f>
        <v>#N/A</v>
      </c>
      <c r="E265" s="176"/>
      <c r="F265" s="181"/>
      <c r="G265" s="8"/>
      <c r="H265" s="129"/>
      <c r="I265" s="8"/>
      <c r="O265" s="5"/>
    </row>
    <row r="266" spans="1:15" ht="15" customHeight="1" x14ac:dyDescent="0.2">
      <c r="A266" s="8"/>
      <c r="B266" s="8" t="s">
        <v>754</v>
      </c>
      <c r="C266" s="80" t="e">
        <f>VLOOKUP(B266,バーコード貼付!$A$1:$D$4652,2,FALSE)</f>
        <v>#N/A</v>
      </c>
      <c r="D266" s="77" t="e">
        <f>VLOOKUP(B266,バーコード貼付!$A$1:$D$4652,3,FALSE)</f>
        <v>#N/A</v>
      </c>
      <c r="E266" s="176"/>
      <c r="F266" s="181"/>
      <c r="G266" s="8"/>
      <c r="H266" s="129"/>
      <c r="I266" s="8"/>
      <c r="O266" s="5"/>
    </row>
    <row r="267" spans="1:15" ht="15" customHeight="1" x14ac:dyDescent="0.2">
      <c r="A267" s="8"/>
      <c r="B267" s="8" t="s">
        <v>756</v>
      </c>
      <c r="C267" s="80" t="e">
        <f>VLOOKUP(B267,バーコード貼付!$A$1:$D$4652,2,FALSE)</f>
        <v>#N/A</v>
      </c>
      <c r="D267" s="77" t="e">
        <f>VLOOKUP(B267,バーコード貼付!$A$1:$D$4652,3,FALSE)</f>
        <v>#N/A</v>
      </c>
      <c r="E267" s="176"/>
      <c r="F267" s="180"/>
      <c r="G267" s="8"/>
      <c r="H267" s="130"/>
      <c r="I267" s="8"/>
      <c r="O267" s="5"/>
    </row>
    <row r="268" spans="1:15" ht="15" customHeight="1" x14ac:dyDescent="0.2">
      <c r="A268" s="8"/>
      <c r="B268" s="8" t="s">
        <v>758</v>
      </c>
      <c r="C268" s="80" t="e">
        <f>VLOOKUP(B268,バーコード貼付!$A$1:$D$4652,2,FALSE)</f>
        <v>#N/A</v>
      </c>
      <c r="D268" s="77" t="e">
        <f>VLOOKUP(B268,バーコード貼付!$A$1:$D$4652,3,FALSE)</f>
        <v>#N/A</v>
      </c>
      <c r="E268" s="176"/>
      <c r="F268" s="180"/>
      <c r="G268" s="8"/>
      <c r="H268" s="130"/>
      <c r="I268" s="8"/>
      <c r="O268" s="5"/>
    </row>
    <row r="269" spans="1:15" ht="15" customHeight="1" x14ac:dyDescent="0.2">
      <c r="A269" s="8"/>
      <c r="B269" s="8" t="s">
        <v>760</v>
      </c>
      <c r="C269" s="80" t="e">
        <f>VLOOKUP(B269,バーコード貼付!$A$1:$D$4652,2,FALSE)</f>
        <v>#N/A</v>
      </c>
      <c r="D269" s="77" t="e">
        <f>VLOOKUP(B269,バーコード貼付!$A$1:$D$4652,3,FALSE)</f>
        <v>#N/A</v>
      </c>
      <c r="E269" s="176"/>
      <c r="F269" s="180"/>
      <c r="G269" s="8"/>
      <c r="H269" s="130"/>
      <c r="I269" s="8"/>
      <c r="O269" s="5"/>
    </row>
    <row r="270" spans="1:15" ht="15" customHeight="1" x14ac:dyDescent="0.2">
      <c r="A270" s="8"/>
      <c r="B270" s="8" t="s">
        <v>762</v>
      </c>
      <c r="C270" s="80" t="e">
        <f>VLOOKUP(B270,バーコード貼付!$A$1:$D$4652,2,FALSE)</f>
        <v>#N/A</v>
      </c>
      <c r="D270" s="77" t="e">
        <f>VLOOKUP(B270,バーコード貼付!$A$1:$D$4652,3,FALSE)</f>
        <v>#N/A</v>
      </c>
      <c r="E270" s="176"/>
      <c r="F270" s="180"/>
      <c r="G270" s="8"/>
      <c r="H270" s="130"/>
      <c r="I270" s="8"/>
      <c r="O270" s="5"/>
    </row>
    <row r="271" spans="1:15" ht="15" customHeight="1" x14ac:dyDescent="0.2">
      <c r="A271" s="8"/>
      <c r="B271" s="8" t="s">
        <v>764</v>
      </c>
      <c r="C271" s="80" t="e">
        <f>VLOOKUP(B271,バーコード貼付!$A$1:$D$4652,2,FALSE)</f>
        <v>#N/A</v>
      </c>
      <c r="D271" s="77" t="e">
        <f>VLOOKUP(B271,バーコード貼付!$A$1:$D$4652,3,FALSE)</f>
        <v>#N/A</v>
      </c>
      <c r="E271" s="176"/>
      <c r="F271" s="181"/>
      <c r="G271" s="8"/>
      <c r="H271" s="129"/>
      <c r="I271" s="8"/>
      <c r="O271" s="5"/>
    </row>
    <row r="272" spans="1:15" ht="15" customHeight="1" x14ac:dyDescent="0.2">
      <c r="A272" s="8"/>
      <c r="B272" s="8" t="s">
        <v>766</v>
      </c>
      <c r="C272" s="80" t="e">
        <f>VLOOKUP(B272,バーコード貼付!$A$1:$D$4652,2,FALSE)</f>
        <v>#N/A</v>
      </c>
      <c r="D272" s="77" t="e">
        <f>VLOOKUP(B272,バーコード貼付!$A$1:$D$4652,3,FALSE)</f>
        <v>#N/A</v>
      </c>
      <c r="E272" s="176"/>
      <c r="F272" s="181"/>
      <c r="G272" s="8"/>
      <c r="H272" s="129"/>
      <c r="I272" s="8"/>
      <c r="O272" s="5"/>
    </row>
    <row r="273" spans="1:15" ht="15" customHeight="1" x14ac:dyDescent="0.2">
      <c r="A273" s="8"/>
      <c r="B273" s="8" t="s">
        <v>768</v>
      </c>
      <c r="C273" s="80" t="e">
        <f>VLOOKUP(B273,バーコード貼付!$A$1:$D$4652,2,FALSE)</f>
        <v>#N/A</v>
      </c>
      <c r="D273" s="77" t="e">
        <f>VLOOKUP(B273,バーコード貼付!$A$1:$D$4652,3,FALSE)</f>
        <v>#N/A</v>
      </c>
      <c r="E273" s="176"/>
      <c r="F273" s="181"/>
      <c r="G273" s="8"/>
      <c r="H273" s="129"/>
      <c r="I273" s="8"/>
      <c r="O273" s="5"/>
    </row>
    <row r="274" spans="1:15" ht="15" customHeight="1" x14ac:dyDescent="0.2">
      <c r="A274" s="8"/>
      <c r="B274" s="8" t="s">
        <v>770</v>
      </c>
      <c r="C274" s="80" t="e">
        <f>VLOOKUP(B274,バーコード貼付!$A$1:$D$4652,2,FALSE)</f>
        <v>#N/A</v>
      </c>
      <c r="D274" s="77" t="e">
        <f>VLOOKUP(B274,バーコード貼付!$A$1:$D$4652,3,FALSE)</f>
        <v>#N/A</v>
      </c>
      <c r="E274" s="176"/>
      <c r="F274" s="180"/>
      <c r="G274" s="8"/>
      <c r="H274" s="129"/>
      <c r="I274" s="8"/>
      <c r="O274" s="5"/>
    </row>
    <row r="275" spans="1:15" ht="15" customHeight="1" x14ac:dyDescent="0.2">
      <c r="A275" s="8"/>
      <c r="B275" s="8" t="s">
        <v>772</v>
      </c>
      <c r="C275" s="80" t="e">
        <f>VLOOKUP(B275,バーコード貼付!$A$1:$D$4652,2,FALSE)</f>
        <v>#N/A</v>
      </c>
      <c r="D275" s="77" t="e">
        <f>VLOOKUP(B275,バーコード貼付!$A$1:$D$4652,3,FALSE)</f>
        <v>#N/A</v>
      </c>
      <c r="E275" s="176"/>
      <c r="F275" s="181"/>
      <c r="G275" s="8"/>
      <c r="H275" s="129"/>
      <c r="I275" s="8"/>
      <c r="O275" s="5"/>
    </row>
    <row r="276" spans="1:15" ht="15" customHeight="1" x14ac:dyDescent="0.2">
      <c r="A276" s="8"/>
      <c r="B276" s="8" t="s">
        <v>774</v>
      </c>
      <c r="C276" s="80" t="e">
        <f>VLOOKUP(B276,バーコード貼付!$A$1:$D$4652,2,FALSE)</f>
        <v>#N/A</v>
      </c>
      <c r="D276" s="77" t="e">
        <f>VLOOKUP(B276,バーコード貼付!$A$1:$D$4652,3,FALSE)</f>
        <v>#N/A</v>
      </c>
      <c r="E276" s="176"/>
      <c r="F276" s="182"/>
      <c r="G276" s="8"/>
      <c r="H276" s="129"/>
      <c r="I276" s="8"/>
      <c r="O276" s="5"/>
    </row>
    <row r="277" spans="1:15" ht="15" customHeight="1" x14ac:dyDescent="0.2">
      <c r="A277" s="8"/>
      <c r="B277" s="8" t="s">
        <v>745</v>
      </c>
      <c r="C277" s="80" t="e">
        <f>VLOOKUP(B277,バーコード貼付!$A$1:$D$4652,2,FALSE)</f>
        <v>#N/A</v>
      </c>
      <c r="D277" s="77" t="e">
        <f>VLOOKUP(B277,バーコード貼付!$A$1:$D$4652,3,FALSE)</f>
        <v>#N/A</v>
      </c>
      <c r="E277" s="176"/>
      <c r="F277" s="181"/>
      <c r="G277" s="8"/>
      <c r="H277" s="129"/>
      <c r="I277" s="8"/>
      <c r="O277" s="5"/>
    </row>
    <row r="278" spans="1:15" ht="15" customHeight="1" x14ac:dyDescent="0.2">
      <c r="A278" s="8"/>
      <c r="B278" s="8" t="s">
        <v>747</v>
      </c>
      <c r="C278" s="80" t="e">
        <f>VLOOKUP(B278,バーコード貼付!$A$1:$D$4652,2,FALSE)</f>
        <v>#N/A</v>
      </c>
      <c r="D278" s="77" t="e">
        <f>VLOOKUP(B278,バーコード貼付!$A$1:$D$4652,3,FALSE)</f>
        <v>#N/A</v>
      </c>
      <c r="E278" s="176"/>
      <c r="F278" s="181"/>
      <c r="G278" s="8"/>
      <c r="H278" s="129"/>
      <c r="I278" s="8"/>
      <c r="O278" s="5"/>
    </row>
    <row r="279" spans="1:15" ht="15" customHeight="1" x14ac:dyDescent="0.2">
      <c r="A279" s="8"/>
      <c r="B279" s="8" t="s">
        <v>749</v>
      </c>
      <c r="C279" s="80" t="e">
        <f>VLOOKUP(B279,バーコード貼付!$A$1:$D$4652,2,FALSE)</f>
        <v>#N/A</v>
      </c>
      <c r="D279" s="77" t="e">
        <f>VLOOKUP(B279,バーコード貼付!$A$1:$D$4652,3,FALSE)</f>
        <v>#N/A</v>
      </c>
      <c r="E279" s="176"/>
      <c r="F279" s="181"/>
      <c r="G279" s="8"/>
      <c r="H279" s="129"/>
      <c r="I279" s="8"/>
      <c r="O279" s="5"/>
    </row>
    <row r="280" spans="1:15" ht="15" customHeight="1" x14ac:dyDescent="0.2">
      <c r="A280" s="8"/>
      <c r="B280" s="8" t="s">
        <v>751</v>
      </c>
      <c r="C280" s="80" t="e">
        <f>VLOOKUP(B280,バーコード貼付!$A$1:$D$4652,2,FALSE)</f>
        <v>#N/A</v>
      </c>
      <c r="D280" s="77" t="e">
        <f>VLOOKUP(B280,バーコード貼付!$A$1:$D$4652,3,FALSE)</f>
        <v>#N/A</v>
      </c>
      <c r="E280" s="176"/>
      <c r="F280" s="181"/>
      <c r="G280" s="8"/>
      <c r="H280" s="129"/>
      <c r="I280" s="8"/>
      <c r="O280" s="5"/>
    </row>
    <row r="281" spans="1:15" ht="15" customHeight="1" x14ac:dyDescent="0.2">
      <c r="A281" s="8"/>
      <c r="B281" s="8" t="s">
        <v>753</v>
      </c>
      <c r="C281" s="80" t="e">
        <f>VLOOKUP(B281,バーコード貼付!$A$1:$D$4652,2,FALSE)</f>
        <v>#N/A</v>
      </c>
      <c r="D281" s="77" t="e">
        <f>VLOOKUP(B281,バーコード貼付!$A$1:$D$4652,3,FALSE)</f>
        <v>#N/A</v>
      </c>
      <c r="E281" s="176"/>
      <c r="F281" s="180"/>
      <c r="G281" s="8"/>
      <c r="H281" s="130"/>
      <c r="I281" s="8"/>
      <c r="O281" s="5"/>
    </row>
    <row r="282" spans="1:15" ht="15" customHeight="1" x14ac:dyDescent="0.2">
      <c r="A282" s="8"/>
      <c r="B282" s="8" t="s">
        <v>755</v>
      </c>
      <c r="C282" s="80" t="e">
        <f>VLOOKUP(B282,バーコード貼付!$A$1:$D$4652,2,FALSE)</f>
        <v>#N/A</v>
      </c>
      <c r="D282" s="77" t="e">
        <f>VLOOKUP(B282,バーコード貼付!$A$1:$D$4652,3,FALSE)</f>
        <v>#N/A</v>
      </c>
      <c r="E282" s="176"/>
      <c r="F282" s="180"/>
      <c r="G282" s="8"/>
      <c r="H282" s="130"/>
      <c r="I282" s="8"/>
      <c r="O282" s="5"/>
    </row>
    <row r="283" spans="1:15" ht="15" customHeight="1" x14ac:dyDescent="0.2">
      <c r="A283" s="8"/>
      <c r="B283" s="8" t="s">
        <v>757</v>
      </c>
      <c r="C283" s="80" t="e">
        <f>VLOOKUP(B283,バーコード貼付!$A$1:$D$4652,2,FALSE)</f>
        <v>#N/A</v>
      </c>
      <c r="D283" s="77" t="e">
        <f>VLOOKUP(B283,バーコード貼付!$A$1:$D$4652,3,FALSE)</f>
        <v>#N/A</v>
      </c>
      <c r="E283" s="176"/>
      <c r="F283" s="180"/>
      <c r="G283" s="8"/>
      <c r="H283" s="130"/>
      <c r="I283" s="8"/>
      <c r="O283" s="5"/>
    </row>
    <row r="284" spans="1:15" ht="15" customHeight="1" x14ac:dyDescent="0.2">
      <c r="A284" s="8"/>
      <c r="B284" s="8" t="s">
        <v>759</v>
      </c>
      <c r="C284" s="80" t="e">
        <f>VLOOKUP(B284,バーコード貼付!$A$1:$D$4652,2,FALSE)</f>
        <v>#N/A</v>
      </c>
      <c r="D284" s="77" t="e">
        <f>VLOOKUP(B284,バーコード貼付!$A$1:$D$4652,3,FALSE)</f>
        <v>#N/A</v>
      </c>
      <c r="E284" s="176"/>
      <c r="F284" s="181"/>
      <c r="G284" s="8"/>
      <c r="H284" s="129"/>
      <c r="I284" s="8"/>
      <c r="O284" s="5"/>
    </row>
    <row r="285" spans="1:15" ht="15" customHeight="1" x14ac:dyDescent="0.2">
      <c r="A285" s="8"/>
      <c r="B285" s="8" t="s">
        <v>761</v>
      </c>
      <c r="C285" s="80" t="e">
        <f>VLOOKUP(B285,バーコード貼付!$A$1:$D$4652,2,FALSE)</f>
        <v>#N/A</v>
      </c>
      <c r="D285" s="77" t="e">
        <f>VLOOKUP(B285,バーコード貼付!$A$1:$D$4652,3,FALSE)</f>
        <v>#N/A</v>
      </c>
      <c r="E285" s="176"/>
      <c r="F285" s="181"/>
      <c r="G285" s="8"/>
      <c r="H285" s="129"/>
      <c r="I285" s="8"/>
      <c r="O285" s="5"/>
    </row>
    <row r="286" spans="1:15" ht="15" customHeight="1" x14ac:dyDescent="0.2">
      <c r="A286" s="8"/>
      <c r="B286" s="8" t="s">
        <v>763</v>
      </c>
      <c r="C286" s="80" t="e">
        <f>VLOOKUP(B286,バーコード貼付!$A$1:$D$4652,2,FALSE)</f>
        <v>#N/A</v>
      </c>
      <c r="D286" s="77" t="e">
        <f>VLOOKUP(B286,バーコード貼付!$A$1:$D$4652,3,FALSE)</f>
        <v>#N/A</v>
      </c>
      <c r="E286" s="176"/>
      <c r="F286" s="181"/>
      <c r="G286" s="8"/>
      <c r="H286" s="129"/>
      <c r="I286" s="8"/>
      <c r="O286" s="5"/>
    </row>
    <row r="287" spans="1:15" ht="15" customHeight="1" x14ac:dyDescent="0.2">
      <c r="A287" s="8"/>
      <c r="B287" s="8" t="s">
        <v>765</v>
      </c>
      <c r="C287" s="80" t="e">
        <f>VLOOKUP(B287,バーコード貼付!$A$1:$D$4652,2,FALSE)</f>
        <v>#N/A</v>
      </c>
      <c r="D287" s="77" t="e">
        <f>VLOOKUP(B287,バーコード貼付!$A$1:$D$4652,3,FALSE)</f>
        <v>#N/A</v>
      </c>
      <c r="E287" s="176"/>
      <c r="F287" s="181"/>
      <c r="G287" s="8"/>
      <c r="H287" s="129"/>
      <c r="I287" s="8"/>
      <c r="O287" s="5"/>
    </row>
    <row r="288" spans="1:15" ht="15" customHeight="1" x14ac:dyDescent="0.2">
      <c r="A288" s="8"/>
      <c r="B288" s="8" t="s">
        <v>767</v>
      </c>
      <c r="C288" s="80" t="e">
        <f>VLOOKUP(B288,バーコード貼付!$A$1:$D$4652,2,FALSE)</f>
        <v>#N/A</v>
      </c>
      <c r="D288" s="77" t="e">
        <f>VLOOKUP(B288,バーコード貼付!$A$1:$D$4652,3,FALSE)</f>
        <v>#N/A</v>
      </c>
      <c r="E288" s="176"/>
      <c r="F288" s="181"/>
      <c r="G288" s="8"/>
      <c r="H288" s="129"/>
      <c r="I288" s="8"/>
      <c r="O288" s="5"/>
    </row>
    <row r="289" spans="1:15" ht="15" customHeight="1" x14ac:dyDescent="0.2">
      <c r="A289" s="8"/>
      <c r="B289" s="8" t="s">
        <v>769</v>
      </c>
      <c r="C289" s="80" t="e">
        <f>VLOOKUP(B289,バーコード貼付!$A$1:$D$4652,2,FALSE)</f>
        <v>#N/A</v>
      </c>
      <c r="D289" s="77" t="e">
        <f>VLOOKUP(B289,バーコード貼付!$A$1:$D$4652,3,FALSE)</f>
        <v>#N/A</v>
      </c>
      <c r="E289" s="176"/>
      <c r="F289" s="181"/>
      <c r="G289" s="8"/>
      <c r="H289" s="129"/>
      <c r="I289" s="8"/>
      <c r="O289" s="5"/>
    </row>
    <row r="290" spans="1:15" ht="15" customHeight="1" x14ac:dyDescent="0.2">
      <c r="A290" s="8"/>
      <c r="B290" s="8" t="s">
        <v>771</v>
      </c>
      <c r="C290" s="80" t="e">
        <f>VLOOKUP(B290,バーコード貼付!$A$1:$D$4652,2,FALSE)</f>
        <v>#N/A</v>
      </c>
      <c r="D290" s="77" t="e">
        <f>VLOOKUP(B290,バーコード貼付!$A$1:$D$4652,3,FALSE)</f>
        <v>#N/A</v>
      </c>
      <c r="E290" s="176"/>
      <c r="F290" s="181"/>
      <c r="G290" s="8"/>
      <c r="H290" s="129"/>
      <c r="I290" s="8"/>
      <c r="J290" s="125"/>
      <c r="O290" s="5"/>
    </row>
    <row r="291" spans="1:15" ht="15" customHeight="1" x14ac:dyDescent="0.2">
      <c r="A291" s="8"/>
      <c r="B291" s="8" t="s">
        <v>773</v>
      </c>
      <c r="C291" s="80" t="e">
        <f>VLOOKUP(B291,バーコード貼付!$A$1:$D$4652,2,FALSE)</f>
        <v>#N/A</v>
      </c>
      <c r="D291" s="77" t="e">
        <f>VLOOKUP(B291,バーコード貼付!$A$1:$D$4652,3,FALSE)</f>
        <v>#N/A</v>
      </c>
      <c r="E291" s="176"/>
      <c r="F291" s="181"/>
      <c r="G291" s="8"/>
      <c r="H291" s="129"/>
      <c r="I291" s="8"/>
      <c r="O291" s="5"/>
    </row>
    <row r="292" spans="1:15" ht="15" customHeight="1" x14ac:dyDescent="0.2">
      <c r="A292" s="8"/>
      <c r="B292" s="8" t="s">
        <v>45</v>
      </c>
      <c r="C292" s="80" t="e">
        <f>VLOOKUP(B292,バーコード貼付!$A$1:$D$4652,2,FALSE)</f>
        <v>#N/A</v>
      </c>
      <c r="D292" s="77" t="e">
        <f>VLOOKUP(B292,バーコード貼付!$A$1:$D$4652,3,FALSE)</f>
        <v>#N/A</v>
      </c>
      <c r="E292" s="176"/>
      <c r="F292" s="180"/>
      <c r="G292" s="8"/>
      <c r="H292" s="129"/>
      <c r="I292" s="8"/>
      <c r="O292" s="5"/>
    </row>
    <row r="293" spans="1:15" ht="15" customHeight="1" x14ac:dyDescent="0.2">
      <c r="A293" s="8"/>
      <c r="B293" s="8" t="s">
        <v>47</v>
      </c>
      <c r="C293" s="80" t="e">
        <f>VLOOKUP(B293,バーコード貼付!$A$1:$D$4652,2,FALSE)</f>
        <v>#N/A</v>
      </c>
      <c r="D293" s="77" t="e">
        <f>VLOOKUP(B293,バーコード貼付!$A$1:$D$4652,3,FALSE)</f>
        <v>#N/A</v>
      </c>
      <c r="E293" s="176"/>
      <c r="F293" s="181"/>
      <c r="G293" s="8"/>
      <c r="H293" s="129"/>
      <c r="I293" s="8"/>
      <c r="O293" s="5"/>
    </row>
    <row r="294" spans="1:15" ht="15" customHeight="1" x14ac:dyDescent="0.2">
      <c r="A294" s="8"/>
      <c r="B294" s="8" t="s">
        <v>51</v>
      </c>
      <c r="C294" s="80" t="e">
        <f>VLOOKUP(B294,バーコード貼付!$A$1:$D$4652,2,FALSE)</f>
        <v>#N/A</v>
      </c>
      <c r="D294" s="77" t="e">
        <f>VLOOKUP(B294,バーコード貼付!$A$1:$D$4652,3,FALSE)</f>
        <v>#N/A</v>
      </c>
      <c r="E294" s="176"/>
      <c r="F294" s="181"/>
      <c r="G294" s="8"/>
      <c r="H294" s="129"/>
      <c r="I294" s="8"/>
      <c r="O294" s="5"/>
    </row>
    <row r="295" spans="1:15" ht="15" customHeight="1" x14ac:dyDescent="0.2">
      <c r="A295" s="8"/>
      <c r="B295" s="8" t="s">
        <v>55</v>
      </c>
      <c r="C295" s="80" t="e">
        <f>VLOOKUP(B295,バーコード貼付!$A$1:$D$4652,2,FALSE)</f>
        <v>#N/A</v>
      </c>
      <c r="D295" s="77" t="e">
        <f>VLOOKUP(B295,バーコード貼付!$A$1:$D$4652,3,FALSE)</f>
        <v>#N/A</v>
      </c>
      <c r="E295" s="176"/>
      <c r="F295" s="180"/>
      <c r="G295" s="8"/>
      <c r="H295" s="129"/>
      <c r="I295" s="8"/>
      <c r="O295" s="5"/>
    </row>
    <row r="296" spans="1:15" ht="15" customHeight="1" x14ac:dyDescent="0.2">
      <c r="A296" s="8"/>
      <c r="B296" s="8" t="s">
        <v>59</v>
      </c>
      <c r="C296" s="80" t="e">
        <f>VLOOKUP(B296,バーコード貼付!$A$1:$D$4652,2,FALSE)</f>
        <v>#N/A</v>
      </c>
      <c r="D296" s="77" t="e">
        <f>VLOOKUP(B296,バーコード貼付!$A$1:$D$4652,3,FALSE)</f>
        <v>#N/A</v>
      </c>
      <c r="E296" s="176"/>
      <c r="F296" s="180"/>
      <c r="G296" s="8"/>
      <c r="H296" s="129"/>
      <c r="I296" s="8"/>
      <c r="J296" s="125"/>
      <c r="O296" s="5"/>
    </row>
    <row r="297" spans="1:15" ht="15" customHeight="1" x14ac:dyDescent="0.2">
      <c r="A297" s="8"/>
      <c r="B297" s="8" t="s">
        <v>63</v>
      </c>
      <c r="C297" s="80" t="e">
        <f>VLOOKUP(B297,バーコード貼付!$A$1:$D$4652,2,FALSE)</f>
        <v>#N/A</v>
      </c>
      <c r="D297" s="77" t="e">
        <f>VLOOKUP(B297,バーコード貼付!$A$1:$D$4652,3,FALSE)</f>
        <v>#N/A</v>
      </c>
      <c r="E297" s="176"/>
      <c r="F297" s="181"/>
      <c r="G297" s="8"/>
      <c r="H297" s="129"/>
      <c r="I297" s="8"/>
      <c r="O297" s="5"/>
    </row>
    <row r="298" spans="1:15" ht="15" customHeight="1" x14ac:dyDescent="0.2">
      <c r="A298" s="8"/>
      <c r="B298" s="8" t="s">
        <v>67</v>
      </c>
      <c r="C298" s="80" t="e">
        <f>VLOOKUP(B298,バーコード貼付!$A$1:$D$4652,2,FALSE)</f>
        <v>#N/A</v>
      </c>
      <c r="D298" s="77" t="e">
        <f>VLOOKUP(B298,バーコード貼付!$A$1:$D$4652,3,FALSE)</f>
        <v>#N/A</v>
      </c>
      <c r="E298" s="176"/>
      <c r="F298" s="181"/>
      <c r="G298" s="8"/>
      <c r="H298" s="129"/>
      <c r="I298" s="8"/>
      <c r="O298" s="5"/>
    </row>
    <row r="299" spans="1:15" ht="15" customHeight="1" x14ac:dyDescent="0.2">
      <c r="A299" s="8"/>
      <c r="B299" s="8" t="s">
        <v>71</v>
      </c>
      <c r="C299" s="80" t="e">
        <f>VLOOKUP(B299,バーコード貼付!$A$1:$D$4652,2,FALSE)</f>
        <v>#N/A</v>
      </c>
      <c r="D299" s="77" t="e">
        <f>VLOOKUP(B299,バーコード貼付!$A$1:$D$4652,3,FALSE)</f>
        <v>#N/A</v>
      </c>
      <c r="E299" s="176"/>
      <c r="F299" s="180"/>
      <c r="G299" s="8"/>
      <c r="H299" s="130"/>
      <c r="I299" s="8"/>
      <c r="O299" s="5"/>
    </row>
    <row r="300" spans="1:15" ht="15" customHeight="1" x14ac:dyDescent="0.2">
      <c r="A300" s="8"/>
      <c r="B300" s="8" t="s">
        <v>75</v>
      </c>
      <c r="C300" s="80" t="e">
        <f>VLOOKUP(B300,バーコード貼付!$A$1:$D$4652,2,FALSE)</f>
        <v>#N/A</v>
      </c>
      <c r="D300" s="77" t="e">
        <f>VLOOKUP(B300,バーコード貼付!$A$1:$D$4652,3,FALSE)</f>
        <v>#N/A</v>
      </c>
      <c r="E300" s="176"/>
      <c r="F300" s="180"/>
      <c r="G300" s="8"/>
      <c r="H300" s="130"/>
      <c r="I300" s="8"/>
      <c r="O300" s="5"/>
    </row>
    <row r="301" spans="1:15" ht="15" customHeight="1" x14ac:dyDescent="0.2">
      <c r="A301" s="8"/>
      <c r="B301" s="8" t="s">
        <v>79</v>
      </c>
      <c r="C301" s="80" t="e">
        <f>VLOOKUP(B301,バーコード貼付!$A$1:$D$4652,2,FALSE)</f>
        <v>#N/A</v>
      </c>
      <c r="D301" s="77" t="e">
        <f>VLOOKUP(B301,バーコード貼付!$A$1:$D$4652,3,FALSE)</f>
        <v>#N/A</v>
      </c>
      <c r="E301" s="176"/>
      <c r="F301" s="180"/>
      <c r="G301" s="8"/>
      <c r="H301" s="130"/>
      <c r="I301" s="8"/>
      <c r="O301" s="5"/>
    </row>
    <row r="302" spans="1:15" ht="15" customHeight="1" x14ac:dyDescent="0.2">
      <c r="A302" s="8"/>
      <c r="B302" s="8" t="s">
        <v>49</v>
      </c>
      <c r="C302" s="80" t="e">
        <f>VLOOKUP(B302,バーコード貼付!$A$1:$D$4652,2,FALSE)</f>
        <v>#N/A</v>
      </c>
      <c r="D302" s="77" t="e">
        <f>VLOOKUP(B302,バーコード貼付!$A$1:$D$4652,3,FALSE)</f>
        <v>#N/A</v>
      </c>
      <c r="E302" s="176"/>
      <c r="F302" s="181"/>
      <c r="G302" s="8"/>
      <c r="H302" s="129"/>
      <c r="I302" s="8"/>
      <c r="O302" s="5"/>
    </row>
    <row r="303" spans="1:15" ht="15" customHeight="1" x14ac:dyDescent="0.2">
      <c r="A303" s="8"/>
      <c r="B303" s="8" t="s">
        <v>53</v>
      </c>
      <c r="C303" s="80" t="e">
        <f>VLOOKUP(B303,バーコード貼付!$A$1:$D$4652,2,FALSE)</f>
        <v>#N/A</v>
      </c>
      <c r="D303" s="77" t="e">
        <f>VLOOKUP(B303,バーコード貼付!$A$1:$D$4652,3,FALSE)</f>
        <v>#N/A</v>
      </c>
      <c r="E303" s="176"/>
      <c r="F303" s="181"/>
      <c r="G303" s="8"/>
      <c r="H303" s="129"/>
      <c r="I303" s="8"/>
      <c r="O303" s="5"/>
    </row>
    <row r="304" spans="1:15" ht="15" customHeight="1" x14ac:dyDescent="0.2">
      <c r="A304" s="8"/>
      <c r="B304" s="8" t="s">
        <v>57</v>
      </c>
      <c r="C304" s="80" t="e">
        <f>VLOOKUP(B304,バーコード貼付!$A$1:$D$4652,2,FALSE)</f>
        <v>#N/A</v>
      </c>
      <c r="D304" s="77" t="e">
        <f>VLOOKUP(B304,バーコード貼付!$A$1:$D$4652,3,FALSE)</f>
        <v>#N/A</v>
      </c>
      <c r="E304" s="176"/>
      <c r="F304" s="181"/>
      <c r="G304" s="8"/>
      <c r="H304" s="129"/>
      <c r="I304" s="8"/>
      <c r="O304" s="5"/>
    </row>
    <row r="305" spans="1:15" ht="15" customHeight="1" x14ac:dyDescent="0.2">
      <c r="A305" s="8"/>
      <c r="B305" s="8" t="s">
        <v>61</v>
      </c>
      <c r="C305" s="80" t="e">
        <f>VLOOKUP(B305,バーコード貼付!$A$1:$D$4652,2,FALSE)</f>
        <v>#N/A</v>
      </c>
      <c r="D305" s="77" t="e">
        <f>VLOOKUP(B305,バーコード貼付!$A$1:$D$4652,3,FALSE)</f>
        <v>#N/A</v>
      </c>
      <c r="E305" s="176"/>
      <c r="F305" s="181"/>
      <c r="G305" s="8"/>
      <c r="H305" s="129"/>
      <c r="I305" s="8"/>
      <c r="O305" s="5"/>
    </row>
    <row r="306" spans="1:15" ht="15" customHeight="1" x14ac:dyDescent="0.2">
      <c r="A306" s="8"/>
      <c r="B306" s="8" t="s">
        <v>65</v>
      </c>
      <c r="C306" s="80" t="e">
        <f>VLOOKUP(B306,バーコード貼付!$A$1:$D$4652,2,FALSE)</f>
        <v>#N/A</v>
      </c>
      <c r="D306" s="77" t="e">
        <f>VLOOKUP(B306,バーコード貼付!$A$1:$D$4652,3,FALSE)</f>
        <v>#N/A</v>
      </c>
      <c r="E306" s="176"/>
      <c r="F306" s="181"/>
      <c r="G306" s="8"/>
      <c r="H306" s="129"/>
      <c r="I306" s="8"/>
      <c r="O306" s="5"/>
    </row>
    <row r="307" spans="1:15" ht="15" customHeight="1" x14ac:dyDescent="0.2">
      <c r="A307" s="8"/>
      <c r="B307" s="8" t="s">
        <v>69</v>
      </c>
      <c r="C307" s="80" t="e">
        <f>VLOOKUP(B307,バーコード貼付!$A$1:$D$4652,2,FALSE)</f>
        <v>#N/A</v>
      </c>
      <c r="D307" s="77" t="e">
        <f>VLOOKUP(B307,バーコード貼付!$A$1:$D$4652,3,FALSE)</f>
        <v>#N/A</v>
      </c>
      <c r="E307" s="176"/>
      <c r="F307" s="181"/>
      <c r="G307" s="8"/>
      <c r="H307" s="129"/>
      <c r="I307" s="8"/>
      <c r="J307" s="125"/>
      <c r="O307" s="5"/>
    </row>
    <row r="308" spans="1:15" ht="15" customHeight="1" x14ac:dyDescent="0.2">
      <c r="A308" s="8"/>
      <c r="B308" s="8" t="s">
        <v>73</v>
      </c>
      <c r="C308" s="80" t="e">
        <f>VLOOKUP(B308,バーコード貼付!$A$1:$D$4652,2,FALSE)</f>
        <v>#N/A</v>
      </c>
      <c r="D308" s="77" t="e">
        <f>VLOOKUP(B308,バーコード貼付!$A$1:$D$4652,3,FALSE)</f>
        <v>#N/A</v>
      </c>
      <c r="E308" s="176"/>
      <c r="F308" s="181"/>
      <c r="G308" s="8"/>
      <c r="H308" s="129"/>
      <c r="I308" s="8"/>
      <c r="O308" s="5"/>
    </row>
    <row r="309" spans="1:15" ht="15" customHeight="1" x14ac:dyDescent="0.2">
      <c r="A309" s="8"/>
      <c r="B309" s="8" t="s">
        <v>77</v>
      </c>
      <c r="C309" s="80" t="e">
        <f>VLOOKUP(B309,バーコード貼付!$A$1:$D$4652,2,FALSE)</f>
        <v>#N/A</v>
      </c>
      <c r="D309" s="77" t="e">
        <f>VLOOKUP(B309,バーコード貼付!$A$1:$D$4652,3,FALSE)</f>
        <v>#N/A</v>
      </c>
      <c r="E309" s="176"/>
      <c r="F309" s="181"/>
      <c r="G309" s="8"/>
      <c r="H309" s="129"/>
      <c r="I309" s="8"/>
      <c r="O309" s="5"/>
    </row>
    <row r="310" spans="1:15" ht="15" customHeight="1" x14ac:dyDescent="0.2">
      <c r="A310" s="8"/>
      <c r="B310" s="8" t="s">
        <v>81</v>
      </c>
      <c r="C310" s="80" t="e">
        <f>VLOOKUP(B310,バーコード貼付!$A$1:$D$4652,2,FALSE)</f>
        <v>#N/A</v>
      </c>
      <c r="D310" s="77" t="e">
        <f>VLOOKUP(B310,バーコード貼付!$A$1:$D$4652,3,FALSE)</f>
        <v>#N/A</v>
      </c>
      <c r="E310" s="176"/>
      <c r="F310" s="181"/>
      <c r="G310" s="8"/>
      <c r="H310" s="129"/>
      <c r="I310" s="8"/>
      <c r="O310" s="5"/>
    </row>
    <row r="311" spans="1:15" ht="15" customHeight="1" x14ac:dyDescent="0.2">
      <c r="A311" s="8"/>
      <c r="B311" s="8" t="s">
        <v>696</v>
      </c>
      <c r="C311" s="80" t="e">
        <f>VLOOKUP(B311,バーコード貼付!$A$1:$D$4652,2,FALSE)</f>
        <v>#N/A</v>
      </c>
      <c r="D311" s="77" t="e">
        <f>VLOOKUP(B311,バーコード貼付!$A$1:$D$4652,3,FALSE)</f>
        <v>#N/A</v>
      </c>
      <c r="E311" s="176"/>
      <c r="F311" s="181"/>
      <c r="G311" s="8"/>
      <c r="H311" s="130"/>
      <c r="I311" s="8"/>
      <c r="O311" s="5"/>
    </row>
    <row r="312" spans="1:15" ht="15" customHeight="1" x14ac:dyDescent="0.2">
      <c r="A312" s="8"/>
      <c r="B312" s="8" t="s">
        <v>698</v>
      </c>
      <c r="C312" s="80" t="e">
        <f>VLOOKUP(B312,バーコード貼付!$A$1:$D$4652,2,FALSE)</f>
        <v>#N/A</v>
      </c>
      <c r="D312" s="77" t="e">
        <f>VLOOKUP(B312,バーコード貼付!$A$1:$D$4652,3,FALSE)</f>
        <v>#N/A</v>
      </c>
      <c r="E312" s="176"/>
      <c r="F312" s="181"/>
      <c r="G312" s="8"/>
      <c r="H312" s="130"/>
      <c r="I312" s="8"/>
      <c r="O312" s="5"/>
    </row>
    <row r="313" spans="1:15" ht="15" customHeight="1" x14ac:dyDescent="0.2">
      <c r="A313" s="8"/>
      <c r="B313" s="8" t="s">
        <v>700</v>
      </c>
      <c r="C313" s="80" t="e">
        <f>VLOOKUP(B313,バーコード貼付!$A$1:$D$4652,2,FALSE)</f>
        <v>#N/A</v>
      </c>
      <c r="D313" s="77" t="e">
        <f>VLOOKUP(B313,バーコード貼付!$A$1:$D$4652,3,FALSE)</f>
        <v>#N/A</v>
      </c>
      <c r="E313" s="176"/>
      <c r="F313" s="181"/>
      <c r="G313" s="8"/>
      <c r="H313" s="130"/>
      <c r="I313" s="8"/>
      <c r="O313" s="5"/>
    </row>
    <row r="314" spans="1:15" ht="15" customHeight="1" x14ac:dyDescent="0.2">
      <c r="A314" s="8"/>
      <c r="B314" s="8" t="s">
        <v>702</v>
      </c>
      <c r="C314" s="80" t="e">
        <f>VLOOKUP(B314,バーコード貼付!$A$1:$D$4652,2,FALSE)</f>
        <v>#N/A</v>
      </c>
      <c r="D314" s="77" t="e">
        <f>VLOOKUP(B314,バーコード貼付!$A$1:$D$4652,3,FALSE)</f>
        <v>#N/A</v>
      </c>
      <c r="E314" s="176"/>
      <c r="F314" s="181"/>
      <c r="G314" s="8"/>
      <c r="H314" s="130"/>
      <c r="I314" s="8"/>
      <c r="O314" s="5"/>
    </row>
    <row r="315" spans="1:15" ht="15" customHeight="1" x14ac:dyDescent="0.2">
      <c r="A315" s="8"/>
      <c r="B315" s="8" t="s">
        <v>704</v>
      </c>
      <c r="C315" s="80" t="e">
        <f>VLOOKUP(B315,バーコード貼付!$A$1:$D$4652,2,FALSE)</f>
        <v>#N/A</v>
      </c>
      <c r="D315" s="77" t="e">
        <f>VLOOKUP(B315,バーコード貼付!$A$1:$D$4652,3,FALSE)</f>
        <v>#N/A</v>
      </c>
      <c r="E315" s="176"/>
      <c r="F315" s="180"/>
      <c r="G315" s="8"/>
      <c r="H315" s="130"/>
      <c r="I315" s="8"/>
      <c r="O315" s="5"/>
    </row>
    <row r="316" spans="1:15" ht="15" customHeight="1" x14ac:dyDescent="0.2">
      <c r="A316" s="8"/>
      <c r="B316" s="8" t="s">
        <v>706</v>
      </c>
      <c r="C316" s="80" t="e">
        <f>VLOOKUP(B316,バーコード貼付!$A$1:$D$4652,2,FALSE)</f>
        <v>#N/A</v>
      </c>
      <c r="D316" s="77" t="e">
        <f>VLOOKUP(B316,バーコード貼付!$A$1:$D$4652,3,FALSE)</f>
        <v>#N/A</v>
      </c>
      <c r="E316" s="176"/>
      <c r="F316" s="181"/>
      <c r="G316" s="8"/>
      <c r="H316" s="130"/>
      <c r="I316" s="8"/>
      <c r="O316" s="5"/>
    </row>
    <row r="317" spans="1:15" ht="15" customHeight="1" x14ac:dyDescent="0.2">
      <c r="A317" s="8"/>
      <c r="B317" s="8" t="s">
        <v>708</v>
      </c>
      <c r="C317" s="80" t="e">
        <f>VLOOKUP(B317,バーコード貼付!$A$1:$D$4652,2,FALSE)</f>
        <v>#N/A</v>
      </c>
      <c r="D317" s="77" t="e">
        <f>VLOOKUP(B317,バーコード貼付!$A$1:$D$4652,3,FALSE)</f>
        <v>#N/A</v>
      </c>
      <c r="E317" s="176"/>
      <c r="F317" s="180"/>
      <c r="G317" s="8"/>
      <c r="H317" s="130"/>
      <c r="I317" s="8"/>
      <c r="O317" s="5"/>
    </row>
    <row r="318" spans="1:15" ht="15" customHeight="1" x14ac:dyDescent="0.2">
      <c r="A318" s="8"/>
      <c r="B318" s="8" t="s">
        <v>710</v>
      </c>
      <c r="C318" s="80" t="e">
        <f>VLOOKUP(B318,バーコード貼付!$A$1:$D$4652,2,FALSE)</f>
        <v>#N/A</v>
      </c>
      <c r="D318" s="77" t="e">
        <f>VLOOKUP(B318,バーコード貼付!$A$1:$D$4652,3,FALSE)</f>
        <v>#N/A</v>
      </c>
      <c r="E318" s="176"/>
      <c r="F318" s="180"/>
      <c r="G318" s="8"/>
      <c r="H318" s="130"/>
      <c r="I318" s="8"/>
      <c r="O318" s="5"/>
    </row>
    <row r="319" spans="1:15" ht="15" customHeight="1" x14ac:dyDescent="0.2">
      <c r="A319" s="8"/>
      <c r="B319" s="8" t="s">
        <v>712</v>
      </c>
      <c r="C319" s="80" t="e">
        <f>VLOOKUP(B319,バーコード貼付!$A$1:$D$4652,2,FALSE)</f>
        <v>#N/A</v>
      </c>
      <c r="D319" s="77" t="e">
        <f>VLOOKUP(B319,バーコード貼付!$A$1:$D$4652,3,FALSE)</f>
        <v>#N/A</v>
      </c>
      <c r="E319" s="176"/>
      <c r="F319" s="181"/>
      <c r="G319" s="8"/>
      <c r="H319" s="130"/>
      <c r="I319" s="8"/>
      <c r="O319" s="5"/>
    </row>
    <row r="320" spans="1:15" ht="15" customHeight="1" x14ac:dyDescent="0.2">
      <c r="A320" s="8"/>
      <c r="B320" s="8" t="s">
        <v>714</v>
      </c>
      <c r="C320" s="80" t="e">
        <f>VLOOKUP(B320,バーコード貼付!$A$1:$D$4652,2,FALSE)</f>
        <v>#N/A</v>
      </c>
      <c r="D320" s="77" t="e">
        <f>VLOOKUP(B320,バーコード貼付!$A$1:$D$4652,3,FALSE)</f>
        <v>#N/A</v>
      </c>
      <c r="E320" s="176"/>
      <c r="F320" s="181"/>
      <c r="G320" s="8"/>
      <c r="H320" s="130"/>
      <c r="I320" s="8"/>
      <c r="O320" s="5"/>
    </row>
    <row r="321" spans="1:15" ht="15" customHeight="1" x14ac:dyDescent="0.2">
      <c r="A321" s="8"/>
      <c r="B321" s="8" t="s">
        <v>716</v>
      </c>
      <c r="C321" s="80" t="e">
        <f>VLOOKUP(B321,バーコード貼付!$A$1:$D$4652,2,FALSE)</f>
        <v>#N/A</v>
      </c>
      <c r="D321" s="77" t="e">
        <f>VLOOKUP(B321,バーコード貼付!$A$1:$D$4652,3,FALSE)</f>
        <v>#N/A</v>
      </c>
      <c r="E321" s="176"/>
      <c r="F321" s="181"/>
      <c r="G321" s="8"/>
      <c r="H321" s="130"/>
      <c r="I321" s="8"/>
      <c r="O321" s="5"/>
    </row>
    <row r="322" spans="1:15" ht="15" customHeight="1" x14ac:dyDescent="0.2">
      <c r="A322" s="8"/>
      <c r="B322" s="8" t="s">
        <v>718</v>
      </c>
      <c r="C322" s="80" t="e">
        <f>VLOOKUP(B322,バーコード貼付!$A$1:$D$4652,2,FALSE)</f>
        <v>#N/A</v>
      </c>
      <c r="D322" s="77" t="e">
        <f>VLOOKUP(B322,バーコード貼付!$A$1:$D$4652,3,FALSE)</f>
        <v>#N/A</v>
      </c>
      <c r="E322" s="176"/>
      <c r="F322" s="181"/>
      <c r="G322" s="8"/>
      <c r="H322" s="129"/>
      <c r="I322" s="8"/>
      <c r="O322" s="5"/>
    </row>
    <row r="323" spans="1:15" ht="15" customHeight="1" x14ac:dyDescent="0.2">
      <c r="A323" s="8"/>
      <c r="B323" s="8" t="s">
        <v>720</v>
      </c>
      <c r="C323" s="80" t="e">
        <f>VLOOKUP(B323,バーコード貼付!$A$1:$D$4652,2,FALSE)</f>
        <v>#N/A</v>
      </c>
      <c r="D323" s="77" t="e">
        <f>VLOOKUP(B323,バーコード貼付!$A$1:$D$4652,3,FALSE)</f>
        <v>#N/A</v>
      </c>
      <c r="E323" s="176"/>
      <c r="F323" s="180"/>
      <c r="G323" s="8"/>
      <c r="H323" s="130"/>
      <c r="I323" s="8"/>
      <c r="O323" s="5"/>
    </row>
    <row r="324" spans="1:15" ht="15" customHeight="1" x14ac:dyDescent="0.2">
      <c r="A324" s="8"/>
      <c r="B324" s="8" t="s">
        <v>722</v>
      </c>
      <c r="C324" s="80" t="e">
        <f>VLOOKUP(B324,バーコード貼付!$A$1:$D$4652,2,FALSE)</f>
        <v>#N/A</v>
      </c>
      <c r="D324" s="77" t="e">
        <f>VLOOKUP(B324,バーコード貼付!$A$1:$D$4652,3,FALSE)</f>
        <v>#N/A</v>
      </c>
      <c r="E324" s="176"/>
      <c r="F324" s="181"/>
      <c r="G324" s="8"/>
      <c r="H324" s="130"/>
      <c r="I324" s="8"/>
      <c r="O324" s="5"/>
    </row>
    <row r="325" spans="1:15" ht="15" customHeight="1" x14ac:dyDescent="0.2">
      <c r="A325" s="8"/>
      <c r="B325" s="8" t="s">
        <v>724</v>
      </c>
      <c r="C325" s="80" t="e">
        <f>VLOOKUP(B325,バーコード貼付!$A$1:$D$4652,2,FALSE)</f>
        <v>#N/A</v>
      </c>
      <c r="D325" s="77" t="e">
        <f>VLOOKUP(B325,バーコード貼付!$A$1:$D$4652,3,FALSE)</f>
        <v>#N/A</v>
      </c>
      <c r="E325" s="176"/>
      <c r="F325" s="181"/>
      <c r="G325" s="8"/>
      <c r="H325" s="130"/>
      <c r="I325" s="8"/>
      <c r="O325" s="5"/>
    </row>
    <row r="326" spans="1:15" ht="15" customHeight="1" x14ac:dyDescent="0.2">
      <c r="A326" s="8"/>
      <c r="B326" s="8" t="s">
        <v>726</v>
      </c>
      <c r="C326" s="80" t="e">
        <f>VLOOKUP(B326,バーコード貼付!$A$1:$D$4652,2,FALSE)</f>
        <v>#N/A</v>
      </c>
      <c r="D326" s="77" t="e">
        <f>VLOOKUP(B326,バーコード貼付!$A$1:$D$4652,3,FALSE)</f>
        <v>#N/A</v>
      </c>
      <c r="E326" s="176"/>
      <c r="F326" s="180"/>
      <c r="G326" s="8"/>
      <c r="H326" s="130"/>
      <c r="I326" s="8"/>
      <c r="O326" s="5"/>
    </row>
    <row r="327" spans="1:15" ht="15" customHeight="1" x14ac:dyDescent="0.2">
      <c r="A327" s="8"/>
      <c r="B327" s="8" t="s">
        <v>728</v>
      </c>
      <c r="C327" s="80" t="e">
        <f>VLOOKUP(B327,バーコード貼付!$A$1:$D$4652,2,FALSE)</f>
        <v>#N/A</v>
      </c>
      <c r="D327" s="77" t="e">
        <f>VLOOKUP(B327,バーコード貼付!$A$1:$D$4652,3,FALSE)</f>
        <v>#N/A</v>
      </c>
      <c r="E327" s="176"/>
      <c r="F327" s="181"/>
      <c r="G327" s="8"/>
      <c r="H327" s="130"/>
      <c r="I327" s="8"/>
      <c r="O327" s="5"/>
    </row>
    <row r="328" spans="1:15" ht="15" customHeight="1" x14ac:dyDescent="0.2">
      <c r="A328" s="8"/>
      <c r="B328" s="8" t="s">
        <v>730</v>
      </c>
      <c r="C328" s="80" t="e">
        <f>VLOOKUP(B328,バーコード貼付!$A$1:$D$4652,2,FALSE)</f>
        <v>#N/A</v>
      </c>
      <c r="D328" s="77" t="e">
        <f>VLOOKUP(B328,バーコード貼付!$A$1:$D$4652,3,FALSE)</f>
        <v>#N/A</v>
      </c>
      <c r="E328" s="176"/>
      <c r="F328" s="181"/>
      <c r="G328" s="8"/>
      <c r="H328" s="130"/>
      <c r="I328" s="8"/>
      <c r="O328" s="5"/>
    </row>
    <row r="329" spans="1:15" x14ac:dyDescent="0.2">
      <c r="A329" s="8"/>
      <c r="B329" s="8" t="s">
        <v>732</v>
      </c>
      <c r="C329" s="80" t="e">
        <f>VLOOKUP(B329,バーコード貼付!$A$1:$D$4652,2,FALSE)</f>
        <v>#N/A</v>
      </c>
      <c r="D329" s="77" t="e">
        <f>VLOOKUP(B329,バーコード貼付!$A$1:$D$4652,3,FALSE)</f>
        <v>#N/A</v>
      </c>
      <c r="E329" s="176"/>
      <c r="F329" s="180"/>
      <c r="G329" s="8"/>
      <c r="H329" s="130"/>
      <c r="I329" s="8"/>
      <c r="O329" s="5"/>
    </row>
    <row r="330" spans="1:15" x14ac:dyDescent="0.2">
      <c r="A330" s="8"/>
      <c r="B330" s="8" t="s">
        <v>734</v>
      </c>
      <c r="C330" s="80" t="e">
        <f>VLOOKUP(B330,バーコード貼付!$A$1:$D$4652,2,FALSE)</f>
        <v>#N/A</v>
      </c>
      <c r="D330" s="77" t="e">
        <f>VLOOKUP(B330,バーコード貼付!$A$1:$D$4652,3,FALSE)</f>
        <v>#N/A</v>
      </c>
      <c r="E330" s="176"/>
      <c r="F330" s="180"/>
      <c r="G330" s="8"/>
      <c r="H330" s="130"/>
      <c r="I330" s="8"/>
      <c r="O330" s="5"/>
    </row>
    <row r="331" spans="1:15" x14ac:dyDescent="0.2">
      <c r="A331" s="8"/>
      <c r="B331" s="8" t="s">
        <v>736</v>
      </c>
      <c r="C331" s="80" t="e">
        <f>VLOOKUP(B331,バーコード貼付!$A$1:$D$4652,2,FALSE)</f>
        <v>#N/A</v>
      </c>
      <c r="D331" s="77" t="e">
        <f>VLOOKUP(B331,バーコード貼付!$A$1:$D$4652,3,FALSE)</f>
        <v>#N/A</v>
      </c>
      <c r="E331" s="176"/>
      <c r="F331" s="181"/>
      <c r="G331" s="8"/>
      <c r="H331" s="130"/>
      <c r="I331" s="8"/>
      <c r="O331" s="5"/>
    </row>
    <row r="332" spans="1:15" x14ac:dyDescent="0.2">
      <c r="A332" s="8"/>
      <c r="B332" s="8" t="s">
        <v>738</v>
      </c>
      <c r="C332" s="80" t="e">
        <f>VLOOKUP(B332,バーコード貼付!$A$1:$D$4652,2,FALSE)</f>
        <v>#N/A</v>
      </c>
      <c r="D332" s="77" t="e">
        <f>VLOOKUP(B332,バーコード貼付!$A$1:$D$4652,3,FALSE)</f>
        <v>#N/A</v>
      </c>
      <c r="E332" s="176"/>
      <c r="F332" s="181"/>
      <c r="G332" s="8"/>
      <c r="H332" s="130"/>
      <c r="I332" s="8"/>
      <c r="O332" s="5"/>
    </row>
    <row r="333" spans="1:15" x14ac:dyDescent="0.2">
      <c r="A333" s="8"/>
      <c r="B333" s="8" t="s">
        <v>740</v>
      </c>
      <c r="C333" s="80" t="e">
        <f>VLOOKUP(B333,バーコード貼付!$A$1:$D$4652,2,FALSE)</f>
        <v>#N/A</v>
      </c>
      <c r="D333" s="77" t="e">
        <f>VLOOKUP(B333,バーコード貼付!$A$1:$D$4652,3,FALSE)</f>
        <v>#N/A</v>
      </c>
      <c r="E333" s="176"/>
      <c r="F333" s="181"/>
      <c r="G333" s="8"/>
      <c r="H333" s="130"/>
      <c r="I333" s="8"/>
      <c r="O333" s="5"/>
    </row>
    <row r="334" spans="1:15" x14ac:dyDescent="0.2">
      <c r="A334" s="8"/>
      <c r="B334" s="8" t="s">
        <v>742</v>
      </c>
      <c r="C334" s="80" t="e">
        <f>VLOOKUP(B334,バーコード貼付!$A$1:$D$4652,2,FALSE)</f>
        <v>#N/A</v>
      </c>
      <c r="D334" s="77" t="e">
        <f>VLOOKUP(B334,バーコード貼付!$A$1:$D$4652,3,FALSE)</f>
        <v>#N/A</v>
      </c>
      <c r="E334" s="176"/>
      <c r="F334" s="181"/>
      <c r="G334" s="8"/>
      <c r="H334" s="130"/>
      <c r="I334" s="8"/>
      <c r="O334" s="5"/>
    </row>
    <row r="335" spans="1:15" x14ac:dyDescent="0.2">
      <c r="A335" s="8"/>
      <c r="B335" s="8" t="s">
        <v>744</v>
      </c>
      <c r="C335" s="80" t="e">
        <f>VLOOKUP(B335,バーコード貼付!$A$1:$D$4652,2,FALSE)</f>
        <v>#N/A</v>
      </c>
      <c r="D335" s="77" t="e">
        <f>VLOOKUP(B335,バーコード貼付!$A$1:$D$4652,3,FALSE)</f>
        <v>#N/A</v>
      </c>
      <c r="E335" s="176"/>
      <c r="F335" s="181"/>
      <c r="G335" s="8"/>
      <c r="H335" s="130"/>
      <c r="I335" s="8"/>
      <c r="O335" s="5"/>
    </row>
    <row r="336" spans="1:15" x14ac:dyDescent="0.2">
      <c r="A336" s="8"/>
      <c r="B336" s="101" t="s">
        <v>3169</v>
      </c>
      <c r="C336" s="80" t="e">
        <f>VLOOKUP(B336,バーコード貼付!$A$1:$D$4652,2,FALSE)</f>
        <v>#N/A</v>
      </c>
      <c r="D336" s="77" t="e">
        <f>VLOOKUP(B336,バーコード貼付!$A$1:$D$4652,3,FALSE)</f>
        <v>#N/A</v>
      </c>
      <c r="E336" s="176"/>
      <c r="F336" s="181"/>
      <c r="G336" s="8"/>
      <c r="H336" s="130"/>
      <c r="I336" s="8"/>
      <c r="O336" s="5"/>
    </row>
    <row r="337" spans="1:15" x14ac:dyDescent="0.2">
      <c r="A337" s="8"/>
      <c r="B337" s="101" t="s">
        <v>3170</v>
      </c>
      <c r="C337" s="80" t="e">
        <f>VLOOKUP(B337,バーコード貼付!$A$1:$D$4652,2,FALSE)</f>
        <v>#N/A</v>
      </c>
      <c r="D337" s="77" t="e">
        <f>VLOOKUP(B337,バーコード貼付!$A$1:$D$4652,3,FALSE)</f>
        <v>#N/A</v>
      </c>
      <c r="E337" s="176"/>
      <c r="F337" s="181"/>
      <c r="G337" s="8"/>
      <c r="H337" s="130"/>
      <c r="I337" s="8"/>
      <c r="O337" s="5"/>
    </row>
    <row r="338" spans="1:15" x14ac:dyDescent="0.2">
      <c r="A338" s="8"/>
      <c r="B338" s="8" t="s">
        <v>3054</v>
      </c>
      <c r="C338" s="80" t="e">
        <f>VLOOKUP(B338,バーコード貼付!$A$1:$D$4652,2,FALSE)</f>
        <v>#N/A</v>
      </c>
      <c r="D338" s="77" t="e">
        <f>VLOOKUP(B338,バーコード貼付!$A$1:$D$4652,3,FALSE)</f>
        <v>#N/A</v>
      </c>
      <c r="E338" s="176"/>
      <c r="F338" s="181"/>
      <c r="G338" s="8"/>
      <c r="H338" s="130"/>
      <c r="I338" s="8"/>
      <c r="O338" s="5"/>
    </row>
  </sheetData>
  <sortState xmlns:xlrd2="http://schemas.microsoft.com/office/spreadsheetml/2017/richdata2" ref="A3:P338">
    <sortCondition descending="1" ref="G3:G338"/>
  </sortState>
  <phoneticPr fontId="9"/>
  <conditionalFormatting sqref="F3:F338 H3:H338">
    <cfRule type="cellIs" dxfId="29" priority="4" operator="lessThan">
      <formula>$F$1</formula>
    </cfRule>
  </conditionalFormatting>
  <conditionalFormatting sqref="G3:G326">
    <cfRule type="colorScale" priority="9">
      <colorScale>
        <cfvo type="num" val="0"/>
        <cfvo type="num" val="1"/>
        <color rgb="FF00B050"/>
        <color rgb="FFFFFF00"/>
      </colorScale>
    </cfRule>
  </conditionalFormatting>
  <conditionalFormatting sqref="G327:G332 G336:G338">
    <cfRule type="colorScale" priority="5">
      <colorScale>
        <cfvo type="num" val="0"/>
        <cfvo type="num" val="1"/>
        <color rgb="FF00B050"/>
        <color rgb="FFFFFF00"/>
      </colorScale>
    </cfRule>
  </conditionalFormatting>
  <conditionalFormatting sqref="G333:G335">
    <cfRule type="colorScale" priority="1">
      <colorScale>
        <cfvo type="num" val="0"/>
        <cfvo type="num" val="1"/>
        <color rgb="FF00B050"/>
        <color rgb="FFFFFF00"/>
      </colorScale>
    </cfRule>
  </conditionalFormatting>
  <conditionalFormatting sqref="I3:I17 I262:I269">
    <cfRule type="colorScale" priority="69">
      <colorScale>
        <cfvo type="num" val="0"/>
        <cfvo type="num" val="1"/>
        <color rgb="FF00B050"/>
        <color rgb="FFFF0000"/>
      </colorScale>
    </cfRule>
  </conditionalFormatting>
  <conditionalFormatting sqref="I4">
    <cfRule type="colorScale" priority="10">
      <colorScale>
        <cfvo type="num" val="0"/>
        <cfvo type="num" val="1"/>
        <color rgb="FF00B050"/>
        <color rgb="FFFF0000"/>
      </colorScale>
    </cfRule>
  </conditionalFormatting>
  <conditionalFormatting sqref="I18:I32 I3">
    <cfRule type="colorScale" priority="75">
      <colorScale>
        <cfvo type="num" val="0"/>
        <cfvo type="num" val="1"/>
        <color rgb="FF00B050"/>
        <color rgb="FFFF0000"/>
      </colorScale>
    </cfRule>
  </conditionalFormatting>
  <conditionalFormatting sqref="I33:I47">
    <cfRule type="colorScale" priority="22">
      <colorScale>
        <cfvo type="num" val="0"/>
        <cfvo type="num" val="1"/>
        <color rgb="FF00B050"/>
        <color rgb="FFFF0000"/>
      </colorScale>
    </cfRule>
  </conditionalFormatting>
  <conditionalFormatting sqref="I48">
    <cfRule type="colorScale" priority="63">
      <colorScale>
        <cfvo type="num" val="0"/>
        <cfvo type="num" val="1"/>
        <color rgb="FF00B050"/>
        <color rgb="FFFF0000"/>
      </colorScale>
    </cfRule>
  </conditionalFormatting>
  <conditionalFormatting sqref="I49:I63">
    <cfRule type="colorScale" priority="15">
      <colorScale>
        <cfvo type="num" val="0"/>
        <cfvo type="num" val="1"/>
        <color rgb="FF00B050"/>
        <color rgb="FFFF0000"/>
      </colorScale>
    </cfRule>
  </conditionalFormatting>
  <conditionalFormatting sqref="I64:I73">
    <cfRule type="colorScale" priority="61">
      <colorScale>
        <cfvo type="num" val="0"/>
        <cfvo type="num" val="1"/>
        <color rgb="FF00B050"/>
        <color rgb="FFFF0000"/>
      </colorScale>
    </cfRule>
  </conditionalFormatting>
  <conditionalFormatting sqref="I74:I82">
    <cfRule type="colorScale" priority="59">
      <colorScale>
        <cfvo type="num" val="0"/>
        <cfvo type="num" val="1"/>
        <color rgb="FF00B050"/>
        <color rgb="FFFF0000"/>
      </colorScale>
    </cfRule>
  </conditionalFormatting>
  <conditionalFormatting sqref="I83:I92">
    <cfRule type="colorScale" priority="23">
      <colorScale>
        <cfvo type="num" val="0"/>
        <cfvo type="num" val="1"/>
        <color rgb="FF00B050"/>
        <color rgb="FFFF0000"/>
      </colorScale>
    </cfRule>
  </conditionalFormatting>
  <conditionalFormatting sqref="I93:I101">
    <cfRule type="colorScale" priority="13">
      <colorScale>
        <cfvo type="num" val="0"/>
        <cfvo type="num" val="1"/>
        <color rgb="FF00B050"/>
        <color rgb="FFFF0000"/>
      </colorScale>
    </cfRule>
  </conditionalFormatting>
  <conditionalFormatting sqref="I102:I116">
    <cfRule type="colorScale" priority="53">
      <colorScale>
        <cfvo type="num" val="0"/>
        <cfvo type="num" val="1"/>
        <color rgb="FF00B050"/>
        <color rgb="FFFF0000"/>
      </colorScale>
    </cfRule>
  </conditionalFormatting>
  <conditionalFormatting sqref="I117:I122">
    <cfRule type="colorScale" priority="20">
      <colorScale>
        <cfvo type="num" val="0"/>
        <cfvo type="num" val="1"/>
        <color rgb="FF00B050"/>
        <color rgb="FFFF0000"/>
      </colorScale>
    </cfRule>
  </conditionalFormatting>
  <conditionalFormatting sqref="I123:I127">
    <cfRule type="colorScale" priority="19">
      <colorScale>
        <cfvo type="num" val="0"/>
        <cfvo type="num" val="1"/>
        <color rgb="FF00B050"/>
        <color rgb="FFFF0000"/>
      </colorScale>
    </cfRule>
  </conditionalFormatting>
  <conditionalFormatting sqref="I128:I131">
    <cfRule type="colorScale" priority="11">
      <colorScale>
        <cfvo type="num" val="0"/>
        <cfvo type="num" val="1"/>
        <color rgb="FF00B050"/>
        <color rgb="FFFF0000"/>
      </colorScale>
    </cfRule>
  </conditionalFormatting>
  <conditionalFormatting sqref="I132:I141">
    <cfRule type="colorScale" priority="49">
      <colorScale>
        <cfvo type="num" val="0"/>
        <cfvo type="num" val="1"/>
        <color rgb="FF00B050"/>
        <color rgb="FFFF0000"/>
      </colorScale>
    </cfRule>
  </conditionalFormatting>
  <conditionalFormatting sqref="I142:I151">
    <cfRule type="colorScale" priority="17">
      <colorScale>
        <cfvo type="num" val="0"/>
        <cfvo type="num" val="1"/>
        <color rgb="FF00B050"/>
        <color rgb="FFFF0000"/>
      </colorScale>
    </cfRule>
  </conditionalFormatting>
  <conditionalFormatting sqref="I152:I168">
    <cfRule type="colorScale" priority="45">
      <colorScale>
        <cfvo type="num" val="0"/>
        <cfvo type="num" val="1"/>
        <color rgb="FF00B050"/>
        <color rgb="FFFF0000"/>
      </colorScale>
    </cfRule>
  </conditionalFormatting>
  <conditionalFormatting sqref="I169:I182">
    <cfRule type="colorScale" priority="43">
      <colorScale>
        <cfvo type="num" val="0"/>
        <cfvo type="num" val="1"/>
        <color rgb="FF00B050"/>
        <color rgb="FFFF0000"/>
      </colorScale>
    </cfRule>
  </conditionalFormatting>
  <conditionalFormatting sqref="I183:I205">
    <cfRule type="colorScale" priority="41">
      <colorScale>
        <cfvo type="num" val="0"/>
        <cfvo type="num" val="1"/>
        <color rgb="FF00B050"/>
        <color rgb="FFFF0000"/>
      </colorScale>
    </cfRule>
  </conditionalFormatting>
  <conditionalFormatting sqref="I206:I223">
    <cfRule type="colorScale" priority="39">
      <colorScale>
        <cfvo type="num" val="0"/>
        <cfvo type="num" val="1"/>
        <color rgb="FF00B050"/>
        <color rgb="FFFF0000"/>
      </colorScale>
    </cfRule>
  </conditionalFormatting>
  <conditionalFormatting sqref="I224:I233">
    <cfRule type="colorScale" priority="37">
      <colorScale>
        <cfvo type="num" val="0"/>
        <cfvo type="num" val="1"/>
        <color rgb="FF00B050"/>
        <color rgb="FFFF0000"/>
      </colorScale>
    </cfRule>
  </conditionalFormatting>
  <conditionalFormatting sqref="I234:I261">
    <cfRule type="colorScale" priority="35">
      <colorScale>
        <cfvo type="num" val="0"/>
        <cfvo type="num" val="1"/>
        <color rgb="FF00B050"/>
        <color rgb="FFFF0000"/>
      </colorScale>
    </cfRule>
  </conditionalFormatting>
  <conditionalFormatting sqref="I270:I295">
    <cfRule type="colorScale" priority="31">
      <colorScale>
        <cfvo type="num" val="0"/>
        <cfvo type="num" val="1"/>
        <color rgb="FF00B050"/>
        <color rgb="FFFF0000"/>
      </colorScale>
    </cfRule>
  </conditionalFormatting>
  <conditionalFormatting sqref="I296:I311">
    <cfRule type="colorScale" priority="29">
      <colorScale>
        <cfvo type="num" val="0"/>
        <cfvo type="num" val="1"/>
        <color rgb="FF00B050"/>
        <color rgb="FFFF0000"/>
      </colorScale>
    </cfRule>
  </conditionalFormatting>
  <conditionalFormatting sqref="I312:I326">
    <cfRule type="colorScale" priority="27">
      <colorScale>
        <cfvo type="num" val="0"/>
        <cfvo type="num" val="1"/>
        <color rgb="FF00B050"/>
        <color rgb="FFFF0000"/>
      </colorScale>
    </cfRule>
  </conditionalFormatting>
  <conditionalFormatting sqref="I327:I332 I336:I338">
    <cfRule type="colorScale" priority="6">
      <colorScale>
        <cfvo type="num" val="0"/>
        <cfvo type="num" val="1"/>
        <color rgb="FF00B050"/>
        <color rgb="FFFF0000"/>
      </colorScale>
    </cfRule>
  </conditionalFormatting>
  <conditionalFormatting sqref="I333:I335">
    <cfRule type="colorScale" priority="2">
      <colorScale>
        <cfvo type="num" val="0"/>
        <cfvo type="num" val="1"/>
        <color rgb="FF00B050"/>
        <color rgb="FFFF0000"/>
      </colorScale>
    </cfRule>
  </conditionalFormatting>
  <printOptions horizontalCentered="1"/>
  <pageMargins left="0.70866141732283472" right="0.31496062992125984" top="0.94488188976377963" bottom="0.55118110236220474" header="0.51181102362204722" footer="0.31496062992125984"/>
  <pageSetup paperSize="9" scale="95" fitToHeight="0" orientation="portrait" r:id="rId1"/>
  <headerFooter>
    <oddHeader>&amp;Cスタン在庫状況&amp;R&amp;D</oddHead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P113"/>
  <sheetViews>
    <sheetView zoomScale="140" zoomScaleNormal="140" workbookViewId="0">
      <pane ySplit="2" topLeftCell="A3" activePane="bottomLeft" state="frozen"/>
      <selection activeCell="B1" sqref="B1"/>
      <selection pane="bottomLeft" activeCell="C3" sqref="C3"/>
    </sheetView>
  </sheetViews>
  <sheetFormatPr defaultRowHeight="13.2" x14ac:dyDescent="0.2"/>
  <cols>
    <col min="1" max="1" width="6.109375" customWidth="1"/>
    <col min="2" max="2" width="12.88671875" bestFit="1" customWidth="1"/>
    <col min="3" max="3" width="47.33203125" style="15" bestFit="1" customWidth="1"/>
    <col min="4" max="4" width="7.109375" style="75" bestFit="1" customWidth="1"/>
    <col min="5" max="5" width="7.109375" bestFit="1" customWidth="1"/>
    <col min="6" max="6" width="6.6640625" customWidth="1"/>
    <col min="7" max="7" width="4.6640625" customWidth="1"/>
    <col min="8" max="8" width="6.6640625" customWidth="1"/>
    <col min="9" max="9" width="4.6640625" customWidth="1"/>
    <col min="10" max="10" width="2.6640625" style="61" customWidth="1"/>
    <col min="11" max="12" width="2.6640625" style="111" customWidth="1"/>
    <col min="13" max="13" width="2.6640625" customWidth="1"/>
    <col min="14" max="14" width="2.6640625" style="111" customWidth="1"/>
    <col min="15" max="15" width="5.88671875" style="145" bestFit="1" customWidth="1"/>
    <col min="16" max="16" width="2.6640625" customWidth="1"/>
  </cols>
  <sheetData>
    <row r="1" spans="1:16" x14ac:dyDescent="0.2">
      <c r="F1" s="61">
        <f ca="1">TODAY()-90</f>
        <v>46203</v>
      </c>
    </row>
    <row r="2" spans="1:16" s="5" customFormat="1" ht="30" customHeight="1" x14ac:dyDescent="0.2">
      <c r="A2" s="10" t="s">
        <v>975</v>
      </c>
      <c r="B2" s="10" t="s">
        <v>973</v>
      </c>
      <c r="C2" s="13" t="s">
        <v>16150</v>
      </c>
      <c r="D2" s="76" t="s">
        <v>974</v>
      </c>
      <c r="E2" s="10" t="s">
        <v>977</v>
      </c>
      <c r="F2" s="71" t="s">
        <v>3034</v>
      </c>
      <c r="G2" s="7">
        <f>SUM(G3:G110)</f>
        <v>10</v>
      </c>
      <c r="H2" s="72" t="s">
        <v>976</v>
      </c>
      <c r="I2" s="7">
        <f>SUM(I3:I110)</f>
        <v>0</v>
      </c>
      <c r="J2" s="61"/>
      <c r="K2" s="110"/>
      <c r="L2" s="110"/>
      <c r="N2" s="110"/>
      <c r="O2" s="146"/>
      <c r="P2" s="150">
        <f>P1+1</f>
        <v>1</v>
      </c>
    </row>
    <row r="3" spans="1:16" x14ac:dyDescent="0.2">
      <c r="A3" s="150">
        <v>1</v>
      </c>
      <c r="B3" s="8" t="s">
        <v>283</v>
      </c>
      <c r="C3" s="80" t="str">
        <f>VLOOKUP(B3,バーコード貼付!$A$1:$D$4652,2,FALSE)</f>
        <v>38ﾎﾞｰﾙｷﾝｸﾞｽﾄﾝ用ｴﾙﾎﾞﾌﾗﾝｼﾞのみ</v>
      </c>
      <c r="D3" s="77">
        <f>VLOOKUP(B3,バーコード貼付!$A$1:$D$4652,3,FALSE)</f>
        <v>13</v>
      </c>
      <c r="E3" s="77">
        <v>17</v>
      </c>
      <c r="F3" s="129">
        <v>46251</v>
      </c>
      <c r="G3" s="8">
        <f t="shared" ref="G3:G34" si="0">IF(D3-E3&gt;=0,0,1)</f>
        <v>1</v>
      </c>
      <c r="H3" s="130"/>
      <c r="I3" s="8">
        <f t="shared" ref="I3:I34" si="1">IF(AND(D3&lt;=0,D3-E3&lt;0),1,0)</f>
        <v>0</v>
      </c>
      <c r="J3" s="113"/>
      <c r="O3" s="147">
        <f t="shared" ref="O3:O34" si="2">E3-D3</f>
        <v>4</v>
      </c>
    </row>
    <row r="4" spans="1:16" x14ac:dyDescent="0.2">
      <c r="A4" s="150">
        <v>2</v>
      </c>
      <c r="B4" s="8" t="s">
        <v>277</v>
      </c>
      <c r="C4" s="80" t="str">
        <f>VLOOKUP(B4,バーコード貼付!$A$1:$D$4652,2,FALSE)</f>
        <v>50*PT50ｷﾝｸﾞｽﾄﾝ用ねじ込みBCﾌﾗﾝｼﾞ</v>
      </c>
      <c r="D4" s="77">
        <f>VLOOKUP(B4,バーコード貼付!$A$1:$D$4652,3,FALSE)</f>
        <v>4</v>
      </c>
      <c r="E4" s="77">
        <v>30</v>
      </c>
      <c r="F4" s="129">
        <v>46275</v>
      </c>
      <c r="G4" s="8">
        <f t="shared" si="0"/>
        <v>1</v>
      </c>
      <c r="H4" s="130"/>
      <c r="I4" s="8">
        <f t="shared" si="1"/>
        <v>0</v>
      </c>
      <c r="O4" s="147">
        <f t="shared" si="2"/>
        <v>26</v>
      </c>
    </row>
    <row r="5" spans="1:16" x14ac:dyDescent="0.2">
      <c r="A5" s="150">
        <v>3</v>
      </c>
      <c r="B5" s="8" t="s">
        <v>241</v>
      </c>
      <c r="C5" s="80" t="str">
        <f>VLOOKUP(B5,バーコード貼付!$A$1:$D$4652,2,FALSE)</f>
        <v>32*25ﾎﾞｰﾙｷﾝｸﾞｽﾄﾝ用本体(ｴﾙﾎﾞ付)</v>
      </c>
      <c r="D5" s="77">
        <f>VLOOKUP(B5,バーコード貼付!$A$1:$D$4652,3,FALSE)</f>
        <v>11</v>
      </c>
      <c r="E5" s="77">
        <v>22</v>
      </c>
      <c r="F5" s="129">
        <v>46217</v>
      </c>
      <c r="G5" s="8">
        <f t="shared" si="0"/>
        <v>1</v>
      </c>
      <c r="H5" s="130"/>
      <c r="I5" s="8">
        <f t="shared" si="1"/>
        <v>0</v>
      </c>
      <c r="J5" s="113"/>
      <c r="O5" s="147">
        <f t="shared" si="2"/>
        <v>11</v>
      </c>
    </row>
    <row r="6" spans="1:16" x14ac:dyDescent="0.2">
      <c r="A6" s="150">
        <v>4</v>
      </c>
      <c r="B6" s="8" t="s">
        <v>208</v>
      </c>
      <c r="C6" s="80" t="str">
        <f>VLOOKUP(B6,バーコード貼付!$A$1:$D$4652,2,FALSE)</f>
        <v>11/4(32)TA型高速吸水式ｷﾝｸﾞｽﾄﾝ用ﾗｯﾊﾟ</v>
      </c>
      <c r="D6" s="77">
        <f>VLOOKUP(B6,バーコード貼付!$A$1:$D$4652,3,FALSE)</f>
        <v>96</v>
      </c>
      <c r="E6" s="77">
        <v>98</v>
      </c>
      <c r="F6" s="129">
        <v>46224</v>
      </c>
      <c r="G6" s="8">
        <f t="shared" si="0"/>
        <v>1</v>
      </c>
      <c r="H6" s="130"/>
      <c r="I6" s="8">
        <f t="shared" si="1"/>
        <v>0</v>
      </c>
      <c r="J6" s="125"/>
      <c r="O6" s="147">
        <f t="shared" si="2"/>
        <v>2</v>
      </c>
    </row>
    <row r="7" spans="1:16" x14ac:dyDescent="0.2">
      <c r="A7" s="150">
        <v>5</v>
      </c>
      <c r="B7" s="8" t="s">
        <v>226</v>
      </c>
      <c r="C7" s="80" t="str">
        <f>VLOOKUP(B7,バーコード貼付!$A$1:$D$4652,2,FALSE)</f>
        <v>2”(50)銅管ﾎﾞｰﾙ型ｷﾝｸﾞｽﾄﾝ用本体</v>
      </c>
      <c r="D7" s="77">
        <f>VLOOKUP(B7,バーコード貼付!$A$1:$D$4652,3,FALSE)</f>
        <v>2</v>
      </c>
      <c r="E7" s="77">
        <v>12</v>
      </c>
      <c r="F7" s="129">
        <v>46231</v>
      </c>
      <c r="G7" s="8">
        <f t="shared" si="0"/>
        <v>1</v>
      </c>
      <c r="H7" s="130"/>
      <c r="I7" s="8">
        <f t="shared" si="1"/>
        <v>0</v>
      </c>
      <c r="J7" s="100"/>
      <c r="O7" s="147">
        <f t="shared" si="2"/>
        <v>10</v>
      </c>
    </row>
    <row r="8" spans="1:16" x14ac:dyDescent="0.2">
      <c r="A8" s="150">
        <v>6</v>
      </c>
      <c r="B8" s="8" t="s">
        <v>238</v>
      </c>
      <c r="C8" s="80" t="str">
        <f>VLOOKUP(B8,バーコード貼付!$A$1:$D$4652,2,FALSE)</f>
        <v>3”(76)ﾎｰｽ配管ﾎﾞｰﾙ型ｷﾝｸﾞｽﾄﾝ用本体</v>
      </c>
      <c r="D8" s="77">
        <f>VLOOKUP(B8,バーコード貼付!$A$1:$D$4652,3,FALSE)</f>
        <v>10</v>
      </c>
      <c r="E8" s="77">
        <v>11</v>
      </c>
      <c r="F8" s="129">
        <v>46233</v>
      </c>
      <c r="G8" s="8">
        <f t="shared" si="0"/>
        <v>1</v>
      </c>
      <c r="H8" s="130"/>
      <c r="I8" s="8">
        <f t="shared" si="1"/>
        <v>0</v>
      </c>
      <c r="J8" s="100"/>
      <c r="O8" s="147">
        <f t="shared" si="2"/>
        <v>1</v>
      </c>
    </row>
    <row r="9" spans="1:16" x14ac:dyDescent="0.2">
      <c r="A9" s="150">
        <v>7</v>
      </c>
      <c r="B9" s="8" t="s">
        <v>233</v>
      </c>
      <c r="C9" s="80" t="str">
        <f>VLOOKUP(B9,バーコード貼付!$A$1:$D$4652,2,FALSE)</f>
        <v>11/4(32)ﾎｰｽ配管ﾎﾞｰﾙ型ｷﾝｸﾞｽﾄﾝ用本体</v>
      </c>
      <c r="D9" s="77">
        <f>VLOOKUP(B9,バーコード貼付!$A$1:$D$4652,3,FALSE)</f>
        <v>36</v>
      </c>
      <c r="E9" s="77">
        <v>59</v>
      </c>
      <c r="F9" s="129">
        <v>46233</v>
      </c>
      <c r="G9" s="8">
        <f t="shared" si="0"/>
        <v>1</v>
      </c>
      <c r="H9" s="130"/>
      <c r="I9" s="8">
        <f t="shared" si="1"/>
        <v>0</v>
      </c>
      <c r="J9" s="113"/>
      <c r="O9" s="147">
        <f t="shared" si="2"/>
        <v>23</v>
      </c>
    </row>
    <row r="10" spans="1:16" x14ac:dyDescent="0.2">
      <c r="A10" s="150">
        <v>8</v>
      </c>
      <c r="B10" s="8" t="s">
        <v>285</v>
      </c>
      <c r="C10" s="80" t="str">
        <f>VLOOKUP(B10,バーコード貼付!$A$1:$D$4652,2,FALSE)</f>
        <v>2”(50)ﾎﾞｰﾙｷﾝｸﾞｽﾄﾝ用ｴﾙﾎﾞﾌﾗﾝｼﾞのみ</v>
      </c>
      <c r="D10" s="77">
        <f>VLOOKUP(B10,バーコード貼付!$A$1:$D$4652,3,FALSE)</f>
        <v>30</v>
      </c>
      <c r="E10" s="77">
        <v>31</v>
      </c>
      <c r="F10" s="129">
        <v>46280</v>
      </c>
      <c r="G10" s="8">
        <f t="shared" si="0"/>
        <v>1</v>
      </c>
      <c r="H10" s="130"/>
      <c r="I10" s="8">
        <f t="shared" si="1"/>
        <v>0</v>
      </c>
      <c r="J10" s="113"/>
      <c r="O10" s="147">
        <f t="shared" si="2"/>
        <v>1</v>
      </c>
    </row>
    <row r="11" spans="1:16" x14ac:dyDescent="0.2">
      <c r="A11" s="150">
        <v>9</v>
      </c>
      <c r="B11" s="8" t="s">
        <v>246</v>
      </c>
      <c r="C11" s="80" t="str">
        <f>VLOOKUP(B11,バーコード貼付!$A$1:$D$4652,2,FALSE)</f>
        <v>3”(76)ﾎﾞｰﾙｷﾝｸﾞｽﾄﾝ用本体(ｴﾙﾎﾞ付)</v>
      </c>
      <c r="D11" s="77">
        <f>VLOOKUP(B11,バーコード貼付!$A$1:$D$4652,3,FALSE)</f>
        <v>16</v>
      </c>
      <c r="E11" s="77">
        <f>VLOOKUP(B11,バーコード貼付!$A$1:$D$4652,4,FALSE)</f>
        <v>20</v>
      </c>
      <c r="F11" s="129">
        <v>46280</v>
      </c>
      <c r="G11" s="8">
        <f t="shared" si="0"/>
        <v>1</v>
      </c>
      <c r="H11" s="129"/>
      <c r="I11" s="8">
        <f t="shared" si="1"/>
        <v>0</v>
      </c>
      <c r="O11" s="147">
        <f t="shared" si="2"/>
        <v>4</v>
      </c>
    </row>
    <row r="12" spans="1:16" x14ac:dyDescent="0.2">
      <c r="A12" s="150">
        <v>10</v>
      </c>
      <c r="B12" s="8" t="s">
        <v>234</v>
      </c>
      <c r="C12" s="80" t="str">
        <f>VLOOKUP(B12,バーコード貼付!$A$1:$D$4652,2,FALSE)</f>
        <v>11/2(38)ﾎｰｽ配管ﾎﾞｰﾙ型ｷﾝｸﾞｽﾄﾝ用本体</v>
      </c>
      <c r="D12" s="77">
        <f>VLOOKUP(B12,バーコード貼付!$A$1:$D$4652,3,FALSE)</f>
        <v>45</v>
      </c>
      <c r="E12" s="77">
        <v>49</v>
      </c>
      <c r="F12" s="129">
        <v>46290</v>
      </c>
      <c r="G12" s="8">
        <f t="shared" si="0"/>
        <v>1</v>
      </c>
      <c r="H12" s="130"/>
      <c r="I12" s="8">
        <f t="shared" si="1"/>
        <v>0</v>
      </c>
      <c r="J12" s="100"/>
      <c r="O12" s="147">
        <f t="shared" si="2"/>
        <v>4</v>
      </c>
    </row>
    <row r="13" spans="1:16" x14ac:dyDescent="0.2">
      <c r="A13" s="150">
        <v>11</v>
      </c>
      <c r="B13" s="8" t="s">
        <v>236</v>
      </c>
      <c r="C13" s="80" t="str">
        <f>VLOOKUP(B13,バーコード貼付!$A$1:$D$4652,2,FALSE)</f>
        <v>2”(50)ﾎｰｽ配管ﾎﾞｰﾙ型ｷﾝｸﾞｽﾄﾝ用本体</v>
      </c>
      <c r="D13" s="77">
        <f>VLOOKUP(B13,バーコード貼付!$A$1:$D$4652,3,FALSE)</f>
        <v>102</v>
      </c>
      <c r="E13" s="77">
        <v>86</v>
      </c>
      <c r="F13" s="129"/>
      <c r="G13" s="8">
        <f t="shared" si="0"/>
        <v>0</v>
      </c>
      <c r="H13" s="130"/>
      <c r="I13" s="8">
        <f t="shared" si="1"/>
        <v>0</v>
      </c>
      <c r="J13" s="100"/>
      <c r="O13" s="147">
        <f t="shared" si="2"/>
        <v>-16</v>
      </c>
    </row>
    <row r="14" spans="1:16" x14ac:dyDescent="0.2">
      <c r="A14" s="150">
        <v>12</v>
      </c>
      <c r="B14" s="8" t="s">
        <v>244</v>
      </c>
      <c r="C14" s="80" t="str">
        <f>VLOOKUP(B14,バーコード貼付!$A$1:$D$4652,2,FALSE)</f>
        <v>2”(50)ﾎﾞｰﾙｷﾝｸﾞｽﾄﾝ用本体(ｴﾙﾎﾞ付)</v>
      </c>
      <c r="D14" s="77">
        <f>VLOOKUP(B14,バーコード貼付!$A$1:$D$4652,3,FALSE)</f>
        <v>79</v>
      </c>
      <c r="E14" s="77">
        <v>67</v>
      </c>
      <c r="F14" s="129"/>
      <c r="G14" s="8">
        <f t="shared" si="0"/>
        <v>0</v>
      </c>
      <c r="H14" s="130"/>
      <c r="I14" s="8">
        <f t="shared" si="1"/>
        <v>0</v>
      </c>
      <c r="J14" s="100"/>
      <c r="O14" s="147">
        <f t="shared" si="2"/>
        <v>-12</v>
      </c>
    </row>
    <row r="15" spans="1:16" x14ac:dyDescent="0.2">
      <c r="A15" s="150">
        <v>13</v>
      </c>
      <c r="B15" s="8" t="s">
        <v>245</v>
      </c>
      <c r="C15" s="80" t="str">
        <f>VLOOKUP(B15,バーコード貼付!$A$1:$D$4652,2,FALSE)</f>
        <v>65ﾎﾞｰﾙｷﾝｸﾞｽﾄﾝ用本体(ｴﾙﾎﾞ付)</v>
      </c>
      <c r="D15" s="77">
        <f>VLOOKUP(B15,バーコード貼付!$A$1:$D$4652,3,FALSE)</f>
        <v>84</v>
      </c>
      <c r="E15" s="77">
        <v>33</v>
      </c>
      <c r="F15" s="129"/>
      <c r="G15" s="8">
        <f t="shared" si="0"/>
        <v>0</v>
      </c>
      <c r="H15" s="130"/>
      <c r="I15" s="8">
        <f t="shared" si="1"/>
        <v>0</v>
      </c>
      <c r="J15" s="113"/>
      <c r="O15" s="147">
        <f t="shared" si="2"/>
        <v>-51</v>
      </c>
    </row>
    <row r="16" spans="1:16" x14ac:dyDescent="0.2">
      <c r="A16" s="150">
        <v>14</v>
      </c>
      <c r="B16" s="8" t="s">
        <v>268</v>
      </c>
      <c r="C16" s="80" t="str">
        <f>VLOOKUP(B16,バーコード貼付!$A$1:$D$4652,2,FALSE)</f>
        <v>2”(50)ﾎﾞｰﾙ型ｷﾝｸﾞｽﾄﾝﾎｰｽ用ﾌﾗﾝｼﾞ</v>
      </c>
      <c r="D16" s="77">
        <f>VLOOKUP(B16,バーコード貼付!$A$1:$D$4652,3,FALSE)</f>
        <v>11</v>
      </c>
      <c r="E16" s="77">
        <f>VLOOKUP(B16,バーコード貼付!$A$1:$D$4652,4,FALSE)</f>
        <v>10</v>
      </c>
      <c r="F16" s="129"/>
      <c r="G16" s="8">
        <f t="shared" si="0"/>
        <v>0</v>
      </c>
      <c r="H16" s="130"/>
      <c r="I16" s="8">
        <f t="shared" si="1"/>
        <v>0</v>
      </c>
      <c r="J16" s="100"/>
      <c r="O16" s="147">
        <f t="shared" si="2"/>
        <v>-1</v>
      </c>
    </row>
    <row r="17" spans="1:15" x14ac:dyDescent="0.2">
      <c r="A17" s="150">
        <v>15</v>
      </c>
      <c r="B17" s="8" t="s">
        <v>242</v>
      </c>
      <c r="C17" s="80" t="str">
        <f>VLOOKUP(B17,バーコード貼付!$A$1:$D$4652,2,FALSE)</f>
        <v>38ﾎﾞｰﾙｷﾝｸﾞｽﾄﾝ用本体(ｴﾙﾎﾞ付)</v>
      </c>
      <c r="D17" s="77">
        <f>VLOOKUP(B17,バーコード貼付!$A$1:$D$4652,3,FALSE)</f>
        <v>39</v>
      </c>
      <c r="E17" s="77">
        <v>36</v>
      </c>
      <c r="F17" s="129"/>
      <c r="G17" s="8">
        <f t="shared" si="0"/>
        <v>0</v>
      </c>
      <c r="H17" s="130"/>
      <c r="I17" s="8">
        <f t="shared" si="1"/>
        <v>0</v>
      </c>
      <c r="J17" s="113"/>
      <c r="O17" s="147">
        <f t="shared" si="2"/>
        <v>-3</v>
      </c>
    </row>
    <row r="18" spans="1:15" x14ac:dyDescent="0.2">
      <c r="A18" s="150">
        <v>16</v>
      </c>
      <c r="B18" s="8" t="s">
        <v>270</v>
      </c>
      <c r="C18" s="80" t="str">
        <f>VLOOKUP(B18,バーコード貼付!$A$1:$D$4652,2,FALSE)</f>
        <v>65ﾎﾞｰﾙ型ｷﾝｸﾞｽﾄﾝﾎｰｽ用ﾌﾗﾝｼﾞ</v>
      </c>
      <c r="D18" s="77">
        <f>VLOOKUP(B18,バーコード貼付!$A$1:$D$4652,3,FALSE)</f>
        <v>12</v>
      </c>
      <c r="E18" s="77">
        <f>VLOOKUP(B18,バーコード貼付!$A$1:$D$4652,4,FALSE)</f>
        <v>10</v>
      </c>
      <c r="F18" s="129"/>
      <c r="G18" s="8">
        <f t="shared" si="0"/>
        <v>0</v>
      </c>
      <c r="H18" s="130"/>
      <c r="I18" s="8">
        <f t="shared" si="1"/>
        <v>0</v>
      </c>
      <c r="J18" s="113"/>
      <c r="O18" s="147">
        <f t="shared" si="2"/>
        <v>-2</v>
      </c>
    </row>
    <row r="19" spans="1:15" x14ac:dyDescent="0.2">
      <c r="A19" s="150">
        <v>17</v>
      </c>
      <c r="B19" s="8" t="s">
        <v>300</v>
      </c>
      <c r="C19" s="80" t="str">
        <f>VLOOKUP(B19,バーコード貼付!$A$1:$D$4652,2,FALSE)</f>
        <v>2”分離型ﾗｯﾊﾟ用網ﾌﾀのみ</v>
      </c>
      <c r="D19" s="77">
        <f>VLOOKUP(B19,バーコード貼付!$A$1:$D$4652,3,FALSE)</f>
        <v>28</v>
      </c>
      <c r="E19" s="77">
        <v>3</v>
      </c>
      <c r="F19" s="129"/>
      <c r="G19" s="8">
        <f t="shared" si="0"/>
        <v>0</v>
      </c>
      <c r="H19" s="130"/>
      <c r="I19" s="8">
        <f t="shared" si="1"/>
        <v>0</v>
      </c>
      <c r="O19" s="147">
        <f t="shared" si="2"/>
        <v>-25</v>
      </c>
    </row>
    <row r="20" spans="1:15" x14ac:dyDescent="0.2">
      <c r="A20" s="150">
        <v>18</v>
      </c>
      <c r="B20" s="8" t="s">
        <v>296</v>
      </c>
      <c r="C20" s="80" t="str">
        <f>VLOOKUP(B20,バーコード貼付!$A$1:$D$4652,2,FALSE)</f>
        <v>11/2分離型ﾗｯﾊﾟ用網ﾌﾀのみ</v>
      </c>
      <c r="D20" s="77">
        <f>VLOOKUP(B20,バーコード貼付!$A$1:$D$4652,3,FALSE)</f>
        <v>9</v>
      </c>
      <c r="E20" s="77">
        <v>2</v>
      </c>
      <c r="F20" s="129"/>
      <c r="G20" s="8">
        <f t="shared" si="0"/>
        <v>0</v>
      </c>
      <c r="H20" s="130"/>
      <c r="I20" s="8">
        <f t="shared" si="1"/>
        <v>0</v>
      </c>
      <c r="J20" s="126"/>
      <c r="O20" s="147">
        <f t="shared" si="2"/>
        <v>-7</v>
      </c>
    </row>
    <row r="21" spans="1:15" x14ac:dyDescent="0.2">
      <c r="A21" s="150">
        <v>19</v>
      </c>
      <c r="B21" s="8" t="s">
        <v>282</v>
      </c>
      <c r="C21" s="80" t="str">
        <f>VLOOKUP(B21,バーコード貼付!$A$1:$D$4652,2,FALSE)</f>
        <v>32*25ﾎﾞｰﾙｷﾝｸﾞｽﾄﾝ用ｴﾙﾎﾞﾌﾗﾝｼﾞのみ</v>
      </c>
      <c r="D21" s="77">
        <f>VLOOKUP(B21,バーコード貼付!$A$1:$D$4652,3,FALSE)</f>
        <v>82</v>
      </c>
      <c r="E21" s="77">
        <v>8</v>
      </c>
      <c r="F21" s="129"/>
      <c r="G21" s="8">
        <f t="shared" si="0"/>
        <v>0</v>
      </c>
      <c r="H21" s="130"/>
      <c r="I21" s="8">
        <f t="shared" si="1"/>
        <v>0</v>
      </c>
      <c r="J21" s="100"/>
      <c r="O21" s="147">
        <f t="shared" si="2"/>
        <v>-74</v>
      </c>
    </row>
    <row r="22" spans="1:15" x14ac:dyDescent="0.2">
      <c r="A22" s="150">
        <v>20</v>
      </c>
      <c r="B22" s="8" t="s">
        <v>311</v>
      </c>
      <c r="C22" s="80" t="str">
        <f>VLOOKUP(B22,バーコード貼付!$A$1:$D$4652,2,FALSE)</f>
        <v>4”分離型ﾗｯﾊﾟ用網ﾌﾀのみ</v>
      </c>
      <c r="D22" s="77">
        <f>VLOOKUP(B22,バーコード貼付!$A$1:$D$4652,3,FALSE)</f>
        <v>1</v>
      </c>
      <c r="E22" s="77">
        <v>1</v>
      </c>
      <c r="F22" s="129"/>
      <c r="G22" s="8">
        <f t="shared" si="0"/>
        <v>0</v>
      </c>
      <c r="H22" s="130"/>
      <c r="I22" s="8">
        <f t="shared" si="1"/>
        <v>0</v>
      </c>
      <c r="J22" s="125"/>
      <c r="O22" s="147">
        <f t="shared" si="2"/>
        <v>0</v>
      </c>
    </row>
    <row r="23" spans="1:15" x14ac:dyDescent="0.2">
      <c r="A23" s="150">
        <v>21</v>
      </c>
      <c r="B23" s="8" t="s">
        <v>227</v>
      </c>
      <c r="C23" s="80" t="str">
        <f>VLOOKUP(B23,バーコード貼付!$A$1:$D$4652,2,FALSE)</f>
        <v>21/2(65)銅管ﾎﾞｰﾙ型ｷﾝｸﾞｽﾄﾝ用本体</v>
      </c>
      <c r="D23" s="77">
        <f>VLOOKUP(B23,バーコード貼付!$A$1:$D$4652,3,FALSE)</f>
        <v>9</v>
      </c>
      <c r="E23" s="77">
        <v>4</v>
      </c>
      <c r="F23" s="129"/>
      <c r="G23" s="8">
        <f t="shared" si="0"/>
        <v>0</v>
      </c>
      <c r="H23" s="130"/>
      <c r="I23" s="8">
        <f t="shared" si="1"/>
        <v>0</v>
      </c>
      <c r="J23" s="100"/>
      <c r="O23" s="147">
        <f t="shared" si="2"/>
        <v>-5</v>
      </c>
    </row>
    <row r="24" spans="1:15" x14ac:dyDescent="0.2">
      <c r="A24" s="150">
        <v>22</v>
      </c>
      <c r="B24" s="8" t="s">
        <v>266</v>
      </c>
      <c r="C24" s="80" t="str">
        <f>VLOOKUP(B24,バーコード貼付!$A$1:$D$4652,2,FALSE)</f>
        <v>38ﾎﾞｰﾙ型ｷﾝｸﾞｽﾄﾝﾎｰｽ用ﾌﾗﾝｼﾞ</v>
      </c>
      <c r="D24" s="77">
        <f>VLOOKUP(B24,バーコード貼付!$A$1:$D$4652,3,FALSE)</f>
        <v>17</v>
      </c>
      <c r="E24" s="77">
        <v>2</v>
      </c>
      <c r="F24" s="129"/>
      <c r="G24" s="8">
        <f t="shared" si="0"/>
        <v>0</v>
      </c>
      <c r="H24" s="130"/>
      <c r="I24" s="8">
        <f t="shared" si="1"/>
        <v>0</v>
      </c>
      <c r="O24" s="147">
        <f t="shared" si="2"/>
        <v>-15</v>
      </c>
    </row>
    <row r="25" spans="1:15" x14ac:dyDescent="0.2">
      <c r="A25" s="150">
        <v>23</v>
      </c>
      <c r="B25" s="8" t="s">
        <v>212</v>
      </c>
      <c r="C25" s="80" t="str">
        <f>VLOOKUP(B25,バーコード貼付!$A$1:$D$4652,2,FALSE)</f>
        <v>38TA型ｷﾝｸﾞｽﾄﾝ用ﾗｯﾊﾟ蓋分離式</v>
      </c>
      <c r="D25" s="77">
        <f>VLOOKUP(B25,バーコード貼付!$A$1:$D$4652,3,FALSE)</f>
        <v>224</v>
      </c>
      <c r="E25" s="77">
        <f>VLOOKUP(B25,バーコード貼付!$A$1:$D$4652,4,FALSE)</f>
        <v>150</v>
      </c>
      <c r="F25" s="129"/>
      <c r="G25" s="8">
        <f t="shared" si="0"/>
        <v>0</v>
      </c>
      <c r="H25" s="130"/>
      <c r="I25" s="8">
        <f t="shared" si="1"/>
        <v>0</v>
      </c>
      <c r="J25" s="113"/>
      <c r="O25" s="147">
        <f t="shared" si="2"/>
        <v>-74</v>
      </c>
    </row>
    <row r="26" spans="1:15" x14ac:dyDescent="0.2">
      <c r="A26" s="150">
        <v>24</v>
      </c>
      <c r="B26" s="8" t="s">
        <v>237</v>
      </c>
      <c r="C26" s="80" t="str">
        <f>VLOOKUP(B26,バーコード貼付!$A$1:$D$4652,2,FALSE)</f>
        <v>21/2(65)ﾎｰｽ配管ﾎﾞｰﾙ型ｷﾝｸﾞｽﾄﾝ用本体</v>
      </c>
      <c r="D26" s="77">
        <f>VLOOKUP(B26,バーコード貼付!$A$1:$D$4652,3,FALSE)</f>
        <v>92</v>
      </c>
      <c r="E26" s="77">
        <v>23</v>
      </c>
      <c r="F26" s="129"/>
      <c r="G26" s="8">
        <f t="shared" si="0"/>
        <v>0</v>
      </c>
      <c r="H26" s="130"/>
      <c r="I26" s="8">
        <f t="shared" si="1"/>
        <v>0</v>
      </c>
      <c r="J26" s="113"/>
      <c r="O26" s="147">
        <f t="shared" si="2"/>
        <v>-69</v>
      </c>
    </row>
    <row r="27" spans="1:15" x14ac:dyDescent="0.2">
      <c r="A27" s="150">
        <v>25</v>
      </c>
      <c r="B27" s="8" t="s">
        <v>297</v>
      </c>
      <c r="C27" s="80" t="str">
        <f>VLOOKUP(B27,バーコード貼付!$A$1:$D$4652,2,FALSE)</f>
        <v>11/2分離型ﾗｯﾊﾟ用網ﾌﾀのみ丸穴</v>
      </c>
      <c r="D27" s="77">
        <f>VLOOKUP(B27,バーコード貼付!$A$1:$D$4652,3,FALSE)</f>
        <v>57</v>
      </c>
      <c r="E27" s="77">
        <v>37</v>
      </c>
      <c r="F27" s="129"/>
      <c r="G27" s="8">
        <f t="shared" si="0"/>
        <v>0</v>
      </c>
      <c r="H27" s="130"/>
      <c r="I27" s="8">
        <f t="shared" si="1"/>
        <v>0</v>
      </c>
      <c r="O27" s="147">
        <f t="shared" si="2"/>
        <v>-20</v>
      </c>
    </row>
    <row r="28" spans="1:15" x14ac:dyDescent="0.2">
      <c r="A28" s="150">
        <v>26</v>
      </c>
      <c r="B28" s="8" t="s">
        <v>209</v>
      </c>
      <c r="C28" s="80" t="str">
        <f>VLOOKUP(B28,バーコード貼付!$A$1:$D$4652,2,FALSE)</f>
        <v>32TA型ｷﾝｸﾞｽﾄﾝ用ﾗｯﾊﾟ蓋分離式</v>
      </c>
      <c r="D28" s="77">
        <f>VLOOKUP(B28,バーコード貼付!$A$1:$D$4652,3,FALSE)</f>
        <v>258</v>
      </c>
      <c r="E28" s="77">
        <f>VLOOKUP(B28,バーコード貼付!$A$1:$D$4652,4,FALSE)</f>
        <v>80</v>
      </c>
      <c r="F28" s="129"/>
      <c r="G28" s="8">
        <f t="shared" si="0"/>
        <v>0</v>
      </c>
      <c r="H28" s="130"/>
      <c r="I28" s="8">
        <f t="shared" si="1"/>
        <v>0</v>
      </c>
      <c r="J28" s="113"/>
      <c r="O28" s="147">
        <f t="shared" si="2"/>
        <v>-178</v>
      </c>
    </row>
    <row r="29" spans="1:15" x14ac:dyDescent="0.2">
      <c r="A29" s="150">
        <v>27</v>
      </c>
      <c r="B29" s="8" t="s">
        <v>223</v>
      </c>
      <c r="C29" s="80" t="str">
        <f>VLOOKUP(B29,バーコード貼付!$A$1:$D$4652,2,FALSE)</f>
        <v>11/4(32)銅管ﾎﾞｰﾙ型ｷﾝｸﾞｽﾄﾝ用本体</v>
      </c>
      <c r="D29" s="77">
        <f>VLOOKUP(B29,バーコード貼付!$A$1:$D$4652,3,FALSE)</f>
        <v>1</v>
      </c>
      <c r="E29" s="77">
        <v>1</v>
      </c>
      <c r="F29" s="129"/>
      <c r="G29" s="8">
        <f t="shared" si="0"/>
        <v>0</v>
      </c>
      <c r="H29" s="130"/>
      <c r="I29" s="8">
        <f t="shared" si="1"/>
        <v>0</v>
      </c>
      <c r="J29" s="113"/>
      <c r="O29" s="147">
        <f t="shared" si="2"/>
        <v>0</v>
      </c>
    </row>
    <row r="30" spans="1:15" x14ac:dyDescent="0.2">
      <c r="A30" s="150">
        <v>28</v>
      </c>
      <c r="B30" s="8" t="s">
        <v>243</v>
      </c>
      <c r="C30" s="80" t="str">
        <f>VLOOKUP(B30,バーコード貼付!$A$1:$D$4652,2,FALSE)</f>
        <v>45ﾎﾞｰﾙｷﾝｸﾞｽﾄﾝ用本体(ｴﾙﾎﾞ付)</v>
      </c>
      <c r="D30" s="77">
        <f>VLOOKUP(B30,バーコード貼付!$A$1:$D$4652,3,FALSE)</f>
        <v>22</v>
      </c>
      <c r="E30" s="77">
        <v>1</v>
      </c>
      <c r="F30" s="129"/>
      <c r="G30" s="8">
        <f t="shared" si="0"/>
        <v>0</v>
      </c>
      <c r="H30" s="130"/>
      <c r="I30" s="8">
        <f t="shared" si="1"/>
        <v>0</v>
      </c>
      <c r="O30" s="147">
        <f t="shared" si="2"/>
        <v>-21</v>
      </c>
    </row>
    <row r="31" spans="1:15" x14ac:dyDescent="0.2">
      <c r="A31" s="150">
        <v>29</v>
      </c>
      <c r="B31" s="8" t="s">
        <v>271</v>
      </c>
      <c r="C31" s="80" t="str">
        <f>VLOOKUP(B31,バーコード貼付!$A$1:$D$4652,2,FALSE)</f>
        <v>3”(76)ﾎﾞｰﾙ型ｷﾝｸﾞｽﾄﾝﾎｰｽ用ﾌﾗﾝｼﾞ</v>
      </c>
      <c r="D31" s="77">
        <f>VLOOKUP(B31,バーコード貼付!$A$1:$D$4652,3,FALSE)</f>
        <v>85</v>
      </c>
      <c r="E31" s="77">
        <v>5</v>
      </c>
      <c r="F31" s="129"/>
      <c r="G31" s="8">
        <f t="shared" si="0"/>
        <v>0</v>
      </c>
      <c r="H31" s="130"/>
      <c r="I31" s="8">
        <f t="shared" si="1"/>
        <v>0</v>
      </c>
      <c r="J31" s="113"/>
      <c r="O31" s="147">
        <f t="shared" si="2"/>
        <v>-80</v>
      </c>
    </row>
    <row r="32" spans="1:15" x14ac:dyDescent="0.2">
      <c r="A32" s="150">
        <v>30</v>
      </c>
      <c r="B32" s="8" t="s">
        <v>265</v>
      </c>
      <c r="C32" s="80" t="str">
        <f>VLOOKUP(B32,バーコード貼付!$A$1:$D$4652,2,FALSE)</f>
        <v>32X25ﾎﾞｰﾙ型ｷﾝｸﾞｽﾄﾝﾎｰｽ用ﾌﾗﾝｼﾞ</v>
      </c>
      <c r="D32" s="77">
        <f>VLOOKUP(B32,バーコード貼付!$A$1:$D$4652,3,FALSE)</f>
        <v>2</v>
      </c>
      <c r="E32" s="77">
        <v>2</v>
      </c>
      <c r="F32" s="129"/>
      <c r="G32" s="8">
        <f t="shared" si="0"/>
        <v>0</v>
      </c>
      <c r="H32" s="130"/>
      <c r="I32" s="8">
        <f t="shared" si="1"/>
        <v>0</v>
      </c>
      <c r="O32" s="147">
        <f t="shared" si="2"/>
        <v>0</v>
      </c>
    </row>
    <row r="33" spans="1:15" x14ac:dyDescent="0.2">
      <c r="A33" s="150">
        <v>31</v>
      </c>
      <c r="B33" s="8" t="s">
        <v>287</v>
      </c>
      <c r="C33" s="80" t="str">
        <f>VLOOKUP(B33,バーコード貼付!$A$1:$D$4652,2,FALSE)</f>
        <v>65ﾎﾞｰﾙｷﾝｸﾞｽﾄﾝ用ｴﾙﾎﾞﾌﾗﾝｼﾞのみ</v>
      </c>
      <c r="D33" s="77">
        <f>VLOOKUP(B33,バーコード貼付!$A$1:$D$4652,3,FALSE)</f>
        <v>44</v>
      </c>
      <c r="E33" s="77">
        <v>34</v>
      </c>
      <c r="F33" s="129"/>
      <c r="G33" s="8">
        <f t="shared" si="0"/>
        <v>0</v>
      </c>
      <c r="H33" s="130"/>
      <c r="I33" s="8">
        <f t="shared" si="1"/>
        <v>0</v>
      </c>
      <c r="J33" s="113"/>
      <c r="O33" s="147">
        <f t="shared" si="2"/>
        <v>-10</v>
      </c>
    </row>
    <row r="34" spans="1:15" x14ac:dyDescent="0.2">
      <c r="A34" s="150">
        <v>32</v>
      </c>
      <c r="B34" s="8" t="s">
        <v>308</v>
      </c>
      <c r="C34" s="80" t="str">
        <f>VLOOKUP(B34,バーコード貼付!$A$1:$D$4652,2,FALSE)</f>
        <v>3”分離型ﾗｯﾊﾟ用網ﾌﾀのみ丸穴</v>
      </c>
      <c r="D34" s="77">
        <f>VLOOKUP(B34,バーコード貼付!$A$1:$D$4652,3,FALSE)</f>
        <v>94</v>
      </c>
      <c r="E34" s="77">
        <v>16</v>
      </c>
      <c r="F34" s="129"/>
      <c r="G34" s="8">
        <f t="shared" si="0"/>
        <v>0</v>
      </c>
      <c r="H34" s="130"/>
      <c r="I34" s="8">
        <f t="shared" si="1"/>
        <v>0</v>
      </c>
      <c r="J34" s="113"/>
      <c r="O34" s="147">
        <f t="shared" si="2"/>
        <v>-78</v>
      </c>
    </row>
    <row r="35" spans="1:15" x14ac:dyDescent="0.2">
      <c r="A35" s="150">
        <v>33</v>
      </c>
      <c r="B35" s="8" t="s">
        <v>215</v>
      </c>
      <c r="C35" s="80" t="str">
        <f>VLOOKUP(B35,バーコード貼付!$A$1:$D$4652,2,FALSE)</f>
        <v>50TA型ｷﾝｸﾞｽﾄﾝ用ﾗｯﾊﾟ蓋分離式</v>
      </c>
      <c r="D35" s="77">
        <f>VLOOKUP(B35,バーコード貼付!$A$1:$D$4652,3,FALSE)</f>
        <v>220</v>
      </c>
      <c r="E35" s="77">
        <f>VLOOKUP(B35,バーコード貼付!$A$1:$D$4652,4,FALSE)</f>
        <v>150</v>
      </c>
      <c r="F35" s="129"/>
      <c r="G35" s="8">
        <f t="shared" ref="G35:G66" si="3">IF(D35-E35&gt;=0,0,1)</f>
        <v>0</v>
      </c>
      <c r="H35" s="130"/>
      <c r="I35" s="8">
        <f t="shared" ref="I35:I66" si="4">IF(AND(D35&lt;=0,D35-E35&lt;0),1,0)</f>
        <v>0</v>
      </c>
      <c r="J35" s="100"/>
      <c r="O35" s="147">
        <f t="shared" ref="O35:O66" si="5">E35-D35</f>
        <v>-70</v>
      </c>
    </row>
    <row r="36" spans="1:15" x14ac:dyDescent="0.2">
      <c r="A36" s="150">
        <v>34</v>
      </c>
      <c r="B36" s="8" t="s">
        <v>280</v>
      </c>
      <c r="C36" s="80" t="str">
        <f>VLOOKUP(B36,バーコード貼付!$A$1:$D$4652,2,FALSE)</f>
        <v>100*PT100ｷﾝｸﾞｽﾄﾝ用ねじ込みBCﾌﾗﾝｼﾞ</v>
      </c>
      <c r="D36" s="77">
        <f>VLOOKUP(B36,バーコード貼付!$A$1:$D$4652,3,FALSE)</f>
        <v>58</v>
      </c>
      <c r="E36" s="77">
        <f>VLOOKUP(B36,バーコード貼付!$A$1:$D$4652,4,FALSE)</f>
        <v>5</v>
      </c>
      <c r="F36" s="165"/>
      <c r="G36" s="8">
        <f t="shared" si="3"/>
        <v>0</v>
      </c>
      <c r="H36" s="130"/>
      <c r="I36" s="8">
        <f t="shared" si="4"/>
        <v>0</v>
      </c>
      <c r="J36" s="126"/>
      <c r="O36" s="147">
        <f t="shared" si="5"/>
        <v>-53</v>
      </c>
    </row>
    <row r="37" spans="1:15" x14ac:dyDescent="0.2">
      <c r="A37" s="150">
        <v>35</v>
      </c>
      <c r="B37" s="8" t="s">
        <v>301</v>
      </c>
      <c r="C37" s="80" t="str">
        <f>VLOOKUP(B37,バーコード貼付!$A$1:$D$4652,2,FALSE)</f>
        <v>2”分離型ﾗｯﾊﾟ用網ﾌﾀのみ丸穴</v>
      </c>
      <c r="D37" s="77">
        <f>VLOOKUP(B37,バーコード貼付!$A$1:$D$4652,3,FALSE)</f>
        <v>279</v>
      </c>
      <c r="E37" s="77">
        <f>VLOOKUP(B37,バーコード貼付!$A$1:$D$4652,4,FALSE)</f>
        <v>100</v>
      </c>
      <c r="F37" s="129"/>
      <c r="G37" s="8">
        <f t="shared" si="3"/>
        <v>0</v>
      </c>
      <c r="H37" s="130"/>
      <c r="I37" s="8">
        <f t="shared" si="4"/>
        <v>0</v>
      </c>
      <c r="J37" s="100"/>
      <c r="O37" s="147">
        <f t="shared" si="5"/>
        <v>-179</v>
      </c>
    </row>
    <row r="38" spans="1:15" x14ac:dyDescent="0.2">
      <c r="A38" s="150">
        <v>36</v>
      </c>
      <c r="B38" s="8" t="s">
        <v>275</v>
      </c>
      <c r="C38" s="80" t="str">
        <f>VLOOKUP(B38,バーコード貼付!$A$1:$D$4652,2,FALSE)</f>
        <v>38*PT38ｷﾝｸﾞｽﾄﾝ用ねじ込みBCﾌﾗﾝｼﾞ</v>
      </c>
      <c r="D38" s="77">
        <f>VLOOKUP(B38,バーコード貼付!$A$1:$D$4652,3,FALSE)</f>
        <v>26</v>
      </c>
      <c r="E38" s="77">
        <f>VLOOKUP(B38,バーコード貼付!$A$1:$D$4652,4,FALSE)</f>
        <v>25</v>
      </c>
      <c r="F38" s="129"/>
      <c r="G38" s="8">
        <f t="shared" si="3"/>
        <v>0</v>
      </c>
      <c r="H38" s="130"/>
      <c r="I38" s="8">
        <f t="shared" si="4"/>
        <v>0</v>
      </c>
      <c r="J38" s="126"/>
      <c r="O38" s="147">
        <f t="shared" si="5"/>
        <v>-1</v>
      </c>
    </row>
    <row r="39" spans="1:15" x14ac:dyDescent="0.2">
      <c r="A39" s="8">
        <v>37</v>
      </c>
      <c r="B39" s="8" t="s">
        <v>306</v>
      </c>
      <c r="C39" s="80" t="str">
        <f>VLOOKUP(B39,バーコード貼付!$A$1:$D$4652,2,FALSE)</f>
        <v>65ｽｰﾊﾟｰｷﾝｸﾞｽﾄﾝ用ﾗｯﾊﾟ部蓋分離式</v>
      </c>
      <c r="D39" s="77">
        <f>VLOOKUP(B39,バーコード貼付!$A$1:$D$4652,3,FALSE)</f>
        <v>228</v>
      </c>
      <c r="E39" s="77">
        <f>VLOOKUP(B39,バーコード貼付!$A$1:$D$4652,4,FALSE)</f>
        <v>50</v>
      </c>
      <c r="F39" s="129"/>
      <c r="G39" s="8">
        <f t="shared" si="3"/>
        <v>0</v>
      </c>
      <c r="H39" s="130"/>
      <c r="I39" s="8">
        <f t="shared" si="4"/>
        <v>0</v>
      </c>
      <c r="J39" s="113"/>
      <c r="O39" s="147">
        <f t="shared" si="5"/>
        <v>-178</v>
      </c>
    </row>
    <row r="40" spans="1:15" x14ac:dyDescent="0.2">
      <c r="A40" s="8">
        <v>38</v>
      </c>
      <c r="B40" s="8" t="s">
        <v>298</v>
      </c>
      <c r="C40" s="80" t="str">
        <f>VLOOKUP(B40,バーコード貼付!$A$1:$D$4652,2,FALSE)</f>
        <v>38ｽｰﾊﾟｰｷﾝｸﾞｽﾄﾝ用ﾗｯﾊﾟ部蓋分離式</v>
      </c>
      <c r="D40" s="77">
        <f>VLOOKUP(B40,バーコード貼付!$A$1:$D$4652,3,FALSE)</f>
        <v>137</v>
      </c>
      <c r="E40" s="77">
        <f>VLOOKUP(B40,バーコード貼付!$A$1:$D$4652,4,FALSE)</f>
        <v>70</v>
      </c>
      <c r="F40" s="129"/>
      <c r="G40" s="8">
        <f t="shared" si="3"/>
        <v>0</v>
      </c>
      <c r="H40" s="130"/>
      <c r="I40" s="8">
        <f t="shared" si="4"/>
        <v>0</v>
      </c>
      <c r="O40" s="147">
        <f t="shared" si="5"/>
        <v>-67</v>
      </c>
    </row>
    <row r="41" spans="1:15" x14ac:dyDescent="0.2">
      <c r="A41" s="8">
        <v>39</v>
      </c>
      <c r="B41" s="8" t="s">
        <v>291</v>
      </c>
      <c r="C41" s="80" t="str">
        <f>VLOOKUP(B41,バーコード貼付!$A$1:$D$4652,2,FALSE)</f>
        <v>3/4(19)FRP船ｷﾝｸﾞｽﾄﾝ用ﾗｯﾊﾟ縦目型</v>
      </c>
      <c r="D41" s="77">
        <f>VLOOKUP(B41,バーコード貼付!$A$1:$D$4652,3,FALSE)</f>
        <v>136</v>
      </c>
      <c r="E41" s="77">
        <f>VLOOKUP(B41,バーコード貼付!$A$1:$D$4652,4,FALSE)</f>
        <v>20</v>
      </c>
      <c r="F41" s="129"/>
      <c r="G41" s="8">
        <f t="shared" si="3"/>
        <v>0</v>
      </c>
      <c r="H41" s="130"/>
      <c r="I41" s="8">
        <f t="shared" si="4"/>
        <v>0</v>
      </c>
      <c r="O41" s="147">
        <f t="shared" si="5"/>
        <v>-116</v>
      </c>
    </row>
    <row r="42" spans="1:15" x14ac:dyDescent="0.2">
      <c r="A42" s="8">
        <v>40</v>
      </c>
      <c r="B42" s="8" t="s">
        <v>292</v>
      </c>
      <c r="C42" s="80" t="str">
        <f>VLOOKUP(B42,バーコード貼付!$A$1:$D$4652,2,FALSE)</f>
        <v>1”(25)FRP船ｷﾝｸﾞｽﾄﾝ用ﾗｯﾊﾟ縦目型</v>
      </c>
      <c r="D42" s="77">
        <f>VLOOKUP(B42,バーコード貼付!$A$1:$D$4652,3,FALSE)</f>
        <v>131</v>
      </c>
      <c r="E42" s="77">
        <f>VLOOKUP(B42,バーコード貼付!$A$1:$D$4652,4,FALSE)</f>
        <v>30</v>
      </c>
      <c r="F42" s="129"/>
      <c r="G42" s="8">
        <f t="shared" si="3"/>
        <v>0</v>
      </c>
      <c r="H42" s="130"/>
      <c r="I42" s="8">
        <f t="shared" si="4"/>
        <v>0</v>
      </c>
      <c r="J42" s="126"/>
      <c r="O42" s="147">
        <f t="shared" si="5"/>
        <v>-101</v>
      </c>
    </row>
    <row r="43" spans="1:15" x14ac:dyDescent="0.2">
      <c r="A43" s="8">
        <v>41</v>
      </c>
      <c r="B43" s="8" t="s">
        <v>295</v>
      </c>
      <c r="C43" s="80" t="str">
        <f>VLOOKUP(B43,バーコード貼付!$A$1:$D$4652,2,FALSE)</f>
        <v>32ｽｰﾊﾟｰｷﾝｸﾞｽﾄﾝ用ﾗｯﾊﾟ部蓋分離式</v>
      </c>
      <c r="D43" s="77">
        <f>VLOOKUP(B43,バーコード貼付!$A$1:$D$4652,3,FALSE)</f>
        <v>198</v>
      </c>
      <c r="E43" s="77">
        <f>VLOOKUP(B43,バーコード貼付!$A$1:$D$4652,4,FALSE)</f>
        <v>60</v>
      </c>
      <c r="F43" s="129"/>
      <c r="G43" s="8">
        <f t="shared" si="3"/>
        <v>0</v>
      </c>
      <c r="H43" s="130"/>
      <c r="I43" s="8">
        <f t="shared" si="4"/>
        <v>0</v>
      </c>
      <c r="J43" s="126"/>
      <c r="O43" s="147">
        <f t="shared" si="5"/>
        <v>-138</v>
      </c>
    </row>
    <row r="44" spans="1:15" x14ac:dyDescent="0.2">
      <c r="A44" s="8">
        <v>42</v>
      </c>
      <c r="B44" s="8" t="s">
        <v>303</v>
      </c>
      <c r="C44" s="80" t="str">
        <f>VLOOKUP(B44,バーコード貼付!$A$1:$D$4652,2,FALSE)</f>
        <v>2”(50)ｽｰﾊﾟｰｷﾝｸﾞｽﾄﾝ用ﾗｯﾊﾟ部蓋分離式</v>
      </c>
      <c r="D44" s="77">
        <f>VLOOKUP(B44,バーコード貼付!$A$1:$D$4652,3,FALSE)</f>
        <v>175</v>
      </c>
      <c r="E44" s="77">
        <f>VLOOKUP(B44,バーコード貼付!$A$1:$D$4652,4,FALSE)</f>
        <v>60</v>
      </c>
      <c r="F44" s="129"/>
      <c r="G44" s="8">
        <f t="shared" si="3"/>
        <v>0</v>
      </c>
      <c r="H44" s="130"/>
      <c r="I44" s="8">
        <f t="shared" si="4"/>
        <v>0</v>
      </c>
      <c r="J44" s="126"/>
      <c r="O44" s="147">
        <f t="shared" si="5"/>
        <v>-115</v>
      </c>
    </row>
    <row r="45" spans="1:15" x14ac:dyDescent="0.2">
      <c r="A45" s="8">
        <v>43</v>
      </c>
      <c r="B45" s="8" t="s">
        <v>310</v>
      </c>
      <c r="C45" s="80" t="str">
        <f>VLOOKUP(B45,バーコード貼付!$A$1:$D$4652,2,FALSE)</f>
        <v>3”(76)ｽｰﾊﾟｰｷﾝｸﾞｽﾄﾝ用ﾗｯﾊﾟ部蓋分離式</v>
      </c>
      <c r="D45" s="77">
        <f>VLOOKUP(B45,バーコード貼付!$A$1:$D$4652,3,FALSE)</f>
        <v>83</v>
      </c>
      <c r="E45" s="77">
        <f>VLOOKUP(B45,バーコード貼付!$A$1:$D$4652,4,FALSE)</f>
        <v>40</v>
      </c>
      <c r="F45" s="129"/>
      <c r="G45" s="8">
        <f t="shared" si="3"/>
        <v>0</v>
      </c>
      <c r="H45" s="130"/>
      <c r="I45" s="8">
        <f t="shared" si="4"/>
        <v>0</v>
      </c>
      <c r="J45" s="113"/>
      <c r="O45" s="147">
        <f t="shared" si="5"/>
        <v>-43</v>
      </c>
    </row>
    <row r="46" spans="1:15" x14ac:dyDescent="0.2">
      <c r="A46" s="8">
        <v>44</v>
      </c>
      <c r="B46" s="8" t="s">
        <v>314</v>
      </c>
      <c r="C46" s="80" t="str">
        <f>VLOOKUP(B46,バーコード貼付!$A$1:$D$4652,2,FALSE)</f>
        <v>4”ｽｰﾊﾟｰｷﾝｸﾞｽﾄﾝ用ﾗｯﾊﾟ部蓋分離式</v>
      </c>
      <c r="D46" s="77">
        <f>VLOOKUP(B46,バーコード貼付!$A$1:$D$4652,3,FALSE)</f>
        <v>18</v>
      </c>
      <c r="E46" s="77">
        <f>VLOOKUP(B46,バーコード貼付!$A$1:$D$4652,4,FALSE)</f>
        <v>3</v>
      </c>
      <c r="F46" s="129"/>
      <c r="G46" s="8">
        <f t="shared" si="3"/>
        <v>0</v>
      </c>
      <c r="H46" s="130"/>
      <c r="I46" s="8">
        <f t="shared" si="4"/>
        <v>0</v>
      </c>
      <c r="J46" s="113"/>
      <c r="O46" s="147">
        <f t="shared" si="5"/>
        <v>-15</v>
      </c>
    </row>
    <row r="47" spans="1:15" x14ac:dyDescent="0.2">
      <c r="A47" s="8">
        <v>45</v>
      </c>
      <c r="B47" s="8" t="s">
        <v>217</v>
      </c>
      <c r="C47" s="80" t="str">
        <f>VLOOKUP(B47,バーコード貼付!$A$1:$D$4652,2,FALSE)</f>
        <v>65TA型ｷﾝｸﾞｽﾄﾝ用ﾗｯﾊﾟ蓋分離式</v>
      </c>
      <c r="D47" s="77">
        <f>VLOOKUP(B47,バーコード貼付!$A$1:$D$4652,3,FALSE)</f>
        <v>148</v>
      </c>
      <c r="E47" s="77">
        <f>VLOOKUP(B47,バーコード貼付!$A$1:$D$4652,4,FALSE)</f>
        <v>30</v>
      </c>
      <c r="F47" s="129"/>
      <c r="G47" s="8">
        <f t="shared" si="3"/>
        <v>0</v>
      </c>
      <c r="H47" s="130"/>
      <c r="I47" s="8">
        <f t="shared" si="4"/>
        <v>0</v>
      </c>
      <c r="J47" s="126"/>
      <c r="O47" s="147">
        <f t="shared" si="5"/>
        <v>-118</v>
      </c>
    </row>
    <row r="48" spans="1:15" x14ac:dyDescent="0.2">
      <c r="A48" s="8">
        <v>46</v>
      </c>
      <c r="B48" s="8" t="s">
        <v>219</v>
      </c>
      <c r="C48" s="80" t="str">
        <f>VLOOKUP(B48,バーコード貼付!$A$1:$D$4652,2,FALSE)</f>
        <v>76TA型ｷﾝｸﾞｽﾄﾝ用ﾗｯﾊﾟ蓋分離式</v>
      </c>
      <c r="D48" s="77">
        <f>VLOOKUP(B48,バーコード貼付!$A$1:$D$4652,3,FALSE)</f>
        <v>82</v>
      </c>
      <c r="E48" s="77">
        <f>VLOOKUP(B48,バーコード貼付!$A$1:$D$4652,4,FALSE)</f>
        <v>20</v>
      </c>
      <c r="F48" s="129"/>
      <c r="G48" s="8">
        <f t="shared" si="3"/>
        <v>0</v>
      </c>
      <c r="H48" s="130"/>
      <c r="I48" s="8">
        <f t="shared" si="4"/>
        <v>0</v>
      </c>
      <c r="O48" s="147">
        <f t="shared" si="5"/>
        <v>-62</v>
      </c>
    </row>
    <row r="49" spans="1:15" x14ac:dyDescent="0.2">
      <c r="A49" s="8">
        <v>47</v>
      </c>
      <c r="B49" s="8" t="s">
        <v>220</v>
      </c>
      <c r="C49" s="80" t="str">
        <f>VLOOKUP(B49,バーコード貼付!$A$1:$D$4652,2,FALSE)</f>
        <v>100TA型ｷﾝｸﾞｽﾄﾝ用ﾗｯﾊﾟ蓋分離式</v>
      </c>
      <c r="D49" s="77">
        <f>VLOOKUP(B49,バーコード貼付!$A$1:$D$4652,3,FALSE)</f>
        <v>27</v>
      </c>
      <c r="E49" s="77">
        <f>VLOOKUP(B49,バーコード貼付!$A$1:$D$4652,4,FALSE)</f>
        <v>5</v>
      </c>
      <c r="F49" s="129"/>
      <c r="G49" s="8">
        <f t="shared" si="3"/>
        <v>0</v>
      </c>
      <c r="H49" s="130"/>
      <c r="I49" s="8">
        <f t="shared" si="4"/>
        <v>0</v>
      </c>
      <c r="O49" s="147">
        <f t="shared" si="5"/>
        <v>-22</v>
      </c>
    </row>
    <row r="50" spans="1:15" x14ac:dyDescent="0.2">
      <c r="A50" s="8">
        <v>48</v>
      </c>
      <c r="B50" s="8" t="s">
        <v>294</v>
      </c>
      <c r="C50" s="80" t="str">
        <f>VLOOKUP(B50,バーコード貼付!$A$1:$D$4652,2,FALSE)</f>
        <v>11/4分離型ﾗｯﾊﾟ用網ﾌﾀのみ丸穴</v>
      </c>
      <c r="D50" s="77">
        <f>VLOOKUP(B50,バーコード貼付!$A$1:$D$4652,3,FALSE)</f>
        <v>79</v>
      </c>
      <c r="E50" s="77">
        <f>VLOOKUP(B50,バーコード貼付!$A$1:$D$4652,4,FALSE)</f>
        <v>15</v>
      </c>
      <c r="F50" s="129"/>
      <c r="G50" s="8">
        <f t="shared" si="3"/>
        <v>0</v>
      </c>
      <c r="H50" s="130"/>
      <c r="I50" s="8">
        <f t="shared" si="4"/>
        <v>0</v>
      </c>
      <c r="O50" s="147">
        <f t="shared" si="5"/>
        <v>-64</v>
      </c>
    </row>
    <row r="51" spans="1:15" x14ac:dyDescent="0.2">
      <c r="A51" s="8">
        <v>49</v>
      </c>
      <c r="B51" s="8" t="s">
        <v>305</v>
      </c>
      <c r="C51" s="80" t="str">
        <f>VLOOKUP(B51,バーコード貼付!$A$1:$D$4652,2,FALSE)</f>
        <v>21/2分離型ﾗｯﾊﾟ用網ﾌﾀのみ丸穴</v>
      </c>
      <c r="D51" s="77">
        <f>VLOOKUP(B51,バーコード貼付!$A$1:$D$4652,3,FALSE)</f>
        <v>231</v>
      </c>
      <c r="E51" s="77">
        <f>VLOOKUP(B51,バーコード貼付!$A$1:$D$4652,4,FALSE)</f>
        <v>45</v>
      </c>
      <c r="F51" s="129"/>
      <c r="G51" s="8">
        <f t="shared" si="3"/>
        <v>0</v>
      </c>
      <c r="H51" s="130"/>
      <c r="I51" s="8">
        <f t="shared" si="4"/>
        <v>0</v>
      </c>
      <c r="J51" s="100"/>
      <c r="O51" s="147">
        <f t="shared" si="5"/>
        <v>-186</v>
      </c>
    </row>
    <row r="52" spans="1:15" x14ac:dyDescent="0.2">
      <c r="A52" s="8">
        <v>50</v>
      </c>
      <c r="B52" s="8" t="s">
        <v>312</v>
      </c>
      <c r="C52" s="80" t="str">
        <f>VLOOKUP(B52,バーコード貼付!$A$1:$D$4652,2,FALSE)</f>
        <v>4”分離型ﾗｯﾊﾟ用網ﾌﾀのみ丸穴</v>
      </c>
      <c r="D52" s="77">
        <f>VLOOKUP(B52,バーコード貼付!$A$1:$D$4652,3,FALSE)</f>
        <v>35</v>
      </c>
      <c r="E52" s="77">
        <f>VLOOKUP(B52,バーコード貼付!$A$1:$D$4652,4,FALSE)</f>
        <v>2</v>
      </c>
      <c r="F52" s="129"/>
      <c r="G52" s="8">
        <f t="shared" si="3"/>
        <v>0</v>
      </c>
      <c r="H52" s="130"/>
      <c r="I52" s="8">
        <f t="shared" si="4"/>
        <v>0</v>
      </c>
      <c r="J52" s="100"/>
      <c r="O52" s="147">
        <f t="shared" si="5"/>
        <v>-33</v>
      </c>
    </row>
    <row r="53" spans="1:15" x14ac:dyDescent="0.2">
      <c r="A53" s="8">
        <v>51</v>
      </c>
      <c r="B53" s="8" t="s">
        <v>273</v>
      </c>
      <c r="C53" s="80" t="str">
        <f>VLOOKUP(B53,バーコード貼付!$A$1:$D$4652,2,FALSE)</f>
        <v>32*PT25ｷﾝｸﾞｽﾄﾝ用ねじ込みBCﾌﾗﾝｼﾞ</v>
      </c>
      <c r="D53" s="77">
        <f>VLOOKUP(B53,バーコード貼付!$A$1:$D$4652,3,FALSE)</f>
        <v>56</v>
      </c>
      <c r="E53" s="77">
        <f>VLOOKUP(B53,バーコード貼付!$A$1:$D$4652,4,FALSE)</f>
        <v>5</v>
      </c>
      <c r="F53" s="129"/>
      <c r="G53" s="8">
        <f t="shared" si="3"/>
        <v>0</v>
      </c>
      <c r="H53" s="130"/>
      <c r="I53" s="8">
        <f t="shared" si="4"/>
        <v>0</v>
      </c>
      <c r="J53" s="126"/>
      <c r="O53" s="147">
        <f t="shared" si="5"/>
        <v>-51</v>
      </c>
    </row>
    <row r="54" spans="1:15" x14ac:dyDescent="0.2">
      <c r="A54" s="8">
        <v>52</v>
      </c>
      <c r="B54" s="8" t="s">
        <v>274</v>
      </c>
      <c r="C54" s="80" t="str">
        <f>VLOOKUP(B54,バーコード貼付!$A$1:$D$4652,2,FALSE)</f>
        <v>32*PT32ｷﾝｸﾞｽﾄﾝ用ねじ込みBCﾌﾗﾝｼﾞボルト付</v>
      </c>
      <c r="D54" s="77">
        <f>VLOOKUP(B54,バーコード貼付!$A$1:$D$4652,3,FALSE)</f>
        <v>97</v>
      </c>
      <c r="E54" s="77">
        <f>VLOOKUP(B54,バーコード貼付!$A$1:$D$4652,4,FALSE)</f>
        <v>10</v>
      </c>
      <c r="F54" s="129"/>
      <c r="G54" s="8">
        <f t="shared" si="3"/>
        <v>0</v>
      </c>
      <c r="H54" s="130"/>
      <c r="I54" s="8">
        <f t="shared" si="4"/>
        <v>0</v>
      </c>
      <c r="J54" s="126"/>
      <c r="O54" s="147">
        <f t="shared" si="5"/>
        <v>-87</v>
      </c>
    </row>
    <row r="55" spans="1:15" x14ac:dyDescent="0.2">
      <c r="A55" s="8">
        <v>53</v>
      </c>
      <c r="B55" s="8" t="s">
        <v>276</v>
      </c>
      <c r="C55" s="80" t="str">
        <f>VLOOKUP(B55,バーコード貼付!$A$1:$D$4652,2,FALSE)</f>
        <v>45*PT50ｷﾝｸﾞｽﾄﾝ用ねじ込みBCﾌﾗﾝｼﾞ</v>
      </c>
      <c r="D55" s="77">
        <f>VLOOKUP(B55,バーコード貼付!$A$1:$D$4652,3,FALSE)</f>
        <v>100</v>
      </c>
      <c r="E55" s="77">
        <f>VLOOKUP(B55,バーコード貼付!$A$1:$D$4652,4,FALSE)</f>
        <v>5</v>
      </c>
      <c r="F55" s="129"/>
      <c r="G55" s="8">
        <f t="shared" si="3"/>
        <v>0</v>
      </c>
      <c r="H55" s="129"/>
      <c r="I55" s="8">
        <f t="shared" si="4"/>
        <v>0</v>
      </c>
      <c r="J55" s="100"/>
      <c r="O55" s="147">
        <f t="shared" si="5"/>
        <v>-95</v>
      </c>
    </row>
    <row r="56" spans="1:15" x14ac:dyDescent="0.2">
      <c r="A56" s="8">
        <v>54</v>
      </c>
      <c r="B56" s="8" t="s">
        <v>278</v>
      </c>
      <c r="C56" s="80" t="str">
        <f>VLOOKUP(B56,バーコード貼付!$A$1:$D$4652,2,FALSE)</f>
        <v>65*PT65ｷﾝｸﾞｽﾄﾝ用ねじ込みBCﾌﾗﾝｼﾞ</v>
      </c>
      <c r="D56" s="77">
        <f>VLOOKUP(B56,バーコード貼付!$A$1:$D$4652,3,FALSE)</f>
        <v>32</v>
      </c>
      <c r="E56" s="77">
        <f>VLOOKUP(B56,バーコード貼付!$A$1:$D$4652,4,FALSE)</f>
        <v>25</v>
      </c>
      <c r="F56" s="129"/>
      <c r="G56" s="8">
        <f t="shared" si="3"/>
        <v>0</v>
      </c>
      <c r="H56" s="130"/>
      <c r="I56" s="8">
        <f t="shared" si="4"/>
        <v>0</v>
      </c>
      <c r="J56" s="126"/>
      <c r="O56" s="147">
        <f t="shared" si="5"/>
        <v>-7</v>
      </c>
    </row>
    <row r="57" spans="1:15" x14ac:dyDescent="0.2">
      <c r="A57" s="8">
        <v>55</v>
      </c>
      <c r="B57" s="8" t="s">
        <v>279</v>
      </c>
      <c r="C57" s="80" t="str">
        <f>VLOOKUP(B57,バーコード貼付!$A$1:$D$4652,2,FALSE)</f>
        <v>76*PT76ｷﾝｸﾞｽﾄﾝ用ねじ込みBCﾌﾗﾝｼﾞ</v>
      </c>
      <c r="D57" s="77">
        <f>VLOOKUP(B57,バーコード貼付!$A$1:$D$4652,3,FALSE)</f>
        <v>44</v>
      </c>
      <c r="E57" s="77">
        <f>VLOOKUP(B57,バーコード貼付!$A$1:$D$4652,4,FALSE)</f>
        <v>5</v>
      </c>
      <c r="F57" s="129"/>
      <c r="G57" s="8">
        <f t="shared" si="3"/>
        <v>0</v>
      </c>
      <c r="H57" s="130"/>
      <c r="I57" s="8">
        <f t="shared" si="4"/>
        <v>0</v>
      </c>
      <c r="J57" s="126"/>
      <c r="O57" s="147">
        <f t="shared" si="5"/>
        <v>-39</v>
      </c>
    </row>
    <row r="58" spans="1:15" x14ac:dyDescent="0.2">
      <c r="A58" s="150">
        <v>56</v>
      </c>
      <c r="B58" s="8" t="s">
        <v>263</v>
      </c>
      <c r="C58" s="80" t="str">
        <f>VLOOKUP(B58,バーコード貼付!$A$1:$D$4652,2,FALSE)</f>
        <v>4”(100)ﾎﾞｰﾙ型ｷﾝｸﾞｽﾄﾝ銅管用ﾌﾗﾝｼﾞのみ</v>
      </c>
      <c r="D58" s="77">
        <f>VLOOKUP(B58,バーコード貼付!$A$1:$D$4652,3,FALSE)</f>
        <v>3</v>
      </c>
      <c r="E58" s="77">
        <v>3</v>
      </c>
      <c r="F58" s="129"/>
      <c r="G58" s="8">
        <f t="shared" si="3"/>
        <v>0</v>
      </c>
      <c r="H58" s="130"/>
      <c r="I58" s="8">
        <f t="shared" si="4"/>
        <v>0</v>
      </c>
      <c r="J58" s="126"/>
      <c r="O58" s="147">
        <f t="shared" si="5"/>
        <v>0</v>
      </c>
    </row>
    <row r="59" spans="1:15" x14ac:dyDescent="0.2">
      <c r="A59" s="150">
        <v>57</v>
      </c>
      <c r="B59" s="8" t="s">
        <v>228</v>
      </c>
      <c r="C59" s="80" t="str">
        <f>VLOOKUP(B59,バーコード貼付!$A$1:$D$4652,2,FALSE)</f>
        <v>3”(76)銅管ﾎﾞｰﾙ型ｷﾝｸﾞｽﾄﾝ用本体</v>
      </c>
      <c r="D59" s="77">
        <f>VLOOKUP(B59,バーコード貼付!$A$1:$D$4652,3,FALSE)</f>
        <v>102</v>
      </c>
      <c r="E59" s="77">
        <f>VLOOKUP(B59,バーコード貼付!$A$1:$D$4652,4,FALSE)</f>
        <v>100</v>
      </c>
      <c r="F59" s="129"/>
      <c r="G59" s="8">
        <f t="shared" si="3"/>
        <v>0</v>
      </c>
      <c r="H59" s="130"/>
      <c r="I59" s="8">
        <f t="shared" si="4"/>
        <v>0</v>
      </c>
      <c r="J59" s="100"/>
      <c r="O59" s="147">
        <f t="shared" si="5"/>
        <v>-2</v>
      </c>
    </row>
    <row r="60" spans="1:15" x14ac:dyDescent="0.2">
      <c r="A60" s="150">
        <v>58</v>
      </c>
      <c r="B60" s="8" t="s">
        <v>225</v>
      </c>
      <c r="C60" s="80" t="str">
        <f>VLOOKUP(B60,バーコード貼付!$A$1:$D$4652,2,FALSE)</f>
        <v>13/4(45)銅管ﾎﾞｰﾙ型ｷﾝｸﾞｽﾄﾝ用本体</v>
      </c>
      <c r="D60" s="77">
        <f>VLOOKUP(B60,バーコード貼付!$A$1:$D$4652,3,FALSE)</f>
        <v>16</v>
      </c>
      <c r="E60" s="77">
        <v>2</v>
      </c>
      <c r="F60" s="129"/>
      <c r="G60" s="8">
        <f t="shared" si="3"/>
        <v>0</v>
      </c>
      <c r="H60" s="130"/>
      <c r="I60" s="8">
        <f t="shared" si="4"/>
        <v>0</v>
      </c>
      <c r="J60" s="100"/>
      <c r="O60" s="147">
        <f t="shared" si="5"/>
        <v>-14</v>
      </c>
    </row>
    <row r="61" spans="1:15" x14ac:dyDescent="0.2">
      <c r="A61" s="150">
        <v>59</v>
      </c>
      <c r="B61" s="8" t="s">
        <v>264</v>
      </c>
      <c r="C61" s="80" t="str">
        <f>VLOOKUP(B61,バーコード貼付!$A$1:$D$4652,2,FALSE)</f>
        <v>32ﾎﾞｰﾙ型ｷﾝｸﾞｽﾄﾝﾎｰｽ用ﾌﾗﾝｼﾞ</v>
      </c>
      <c r="D61" s="77">
        <f>VLOOKUP(B61,バーコード貼付!$A$1:$D$4652,3,FALSE)</f>
        <v>108</v>
      </c>
      <c r="E61" s="77">
        <f>VLOOKUP(B61,バーコード貼付!$A$1:$D$4652,4,FALSE)</f>
        <v>10</v>
      </c>
      <c r="F61" s="129"/>
      <c r="G61" s="8">
        <f t="shared" si="3"/>
        <v>0</v>
      </c>
      <c r="H61" s="130"/>
      <c r="I61" s="8">
        <f t="shared" si="4"/>
        <v>0</v>
      </c>
      <c r="J61" s="126"/>
      <c r="O61" s="147">
        <f t="shared" si="5"/>
        <v>-98</v>
      </c>
    </row>
    <row r="62" spans="1:15" x14ac:dyDescent="0.2">
      <c r="A62" s="150">
        <v>60</v>
      </c>
      <c r="B62" s="8" t="s">
        <v>232</v>
      </c>
      <c r="C62" s="80" t="str">
        <f>VLOOKUP(B62,バーコード貼付!$A$1:$D$4652,2,FALSE)</f>
        <v>1”(25)ﾎｰｽ配管ﾎﾞｰﾙ型ｷﾝｸﾞｽﾄﾝ用本体</v>
      </c>
      <c r="D62" s="77">
        <f>VLOOKUP(B62,バーコード貼付!$A$1:$D$4652,3,FALSE)</f>
        <v>105</v>
      </c>
      <c r="E62" s="77">
        <v>98</v>
      </c>
      <c r="F62" s="129"/>
      <c r="G62" s="8">
        <f t="shared" si="3"/>
        <v>0</v>
      </c>
      <c r="H62" s="130"/>
      <c r="I62" s="8">
        <f t="shared" si="4"/>
        <v>0</v>
      </c>
      <c r="J62" s="126"/>
      <c r="O62" s="147">
        <f t="shared" si="5"/>
        <v>-7</v>
      </c>
    </row>
    <row r="63" spans="1:15" x14ac:dyDescent="0.2">
      <c r="A63" s="150">
        <v>61</v>
      </c>
      <c r="B63" s="8" t="s">
        <v>203</v>
      </c>
      <c r="C63" s="80" t="str">
        <f>VLOOKUP(B63,バーコード貼付!$A$1:$D$4652,2,FALSE)</f>
        <v>3/4(19)TB型高速型ｷﾝｸﾞｽﾄﾝ用ｽﾄﾚｰﾅｰ</v>
      </c>
      <c r="D63" s="77">
        <f>VLOOKUP(B63,バーコード貼付!$A$1:$D$4652,3,FALSE)</f>
        <v>165</v>
      </c>
      <c r="E63" s="77">
        <f>VLOOKUP(B63,バーコード貼付!$A$1:$D$4652,4,FALSE)</f>
        <v>15</v>
      </c>
      <c r="F63" s="129"/>
      <c r="G63" s="8">
        <f t="shared" si="3"/>
        <v>0</v>
      </c>
      <c r="H63" s="130"/>
      <c r="I63" s="8">
        <f t="shared" si="4"/>
        <v>0</v>
      </c>
      <c r="J63" s="126"/>
      <c r="O63" s="147">
        <f t="shared" si="5"/>
        <v>-150</v>
      </c>
    </row>
    <row r="64" spans="1:15" x14ac:dyDescent="0.2">
      <c r="A64" s="150">
        <v>62</v>
      </c>
      <c r="B64" s="8" t="s">
        <v>240</v>
      </c>
      <c r="C64" s="80" t="str">
        <f>VLOOKUP(B64,バーコード貼付!$A$1:$D$4652,2,FALSE)</f>
        <v>32ﾎﾞｰﾙｷﾝｸﾞｽﾄﾝ用本体(ｴﾙﾎﾞ付)</v>
      </c>
      <c r="D64" s="77">
        <f>VLOOKUP(B64,バーコード貼付!$A$1:$D$4652,3,FALSE)</f>
        <v>45</v>
      </c>
      <c r="E64" s="77">
        <v>33</v>
      </c>
      <c r="F64" s="129"/>
      <c r="G64" s="8">
        <f t="shared" si="3"/>
        <v>0</v>
      </c>
      <c r="H64" s="130"/>
      <c r="I64" s="8">
        <f t="shared" si="4"/>
        <v>0</v>
      </c>
      <c r="J64" s="100"/>
      <c r="O64" s="147">
        <f t="shared" si="5"/>
        <v>-12</v>
      </c>
    </row>
    <row r="65" spans="1:15" x14ac:dyDescent="0.2">
      <c r="A65" s="150">
        <v>63</v>
      </c>
      <c r="B65" s="8" t="s">
        <v>229</v>
      </c>
      <c r="C65" s="80" t="str">
        <f>VLOOKUP(B65,バーコード貼付!$A$1:$D$4652,2,FALSE)</f>
        <v>4”(100)銅管ﾎﾞｰﾙ型ｷﾝｸﾞｽﾄﾝ用本体</v>
      </c>
      <c r="D65" s="77">
        <f>VLOOKUP(B65,バーコード貼付!$A$1:$D$4652,3,FALSE)</f>
        <v>6</v>
      </c>
      <c r="E65" s="77">
        <v>2</v>
      </c>
      <c r="F65" s="129"/>
      <c r="G65" s="8">
        <f t="shared" si="3"/>
        <v>0</v>
      </c>
      <c r="H65" s="130"/>
      <c r="I65" s="8">
        <f t="shared" si="4"/>
        <v>0</v>
      </c>
      <c r="J65" s="126"/>
      <c r="O65" s="147">
        <f t="shared" si="5"/>
        <v>-4</v>
      </c>
    </row>
    <row r="66" spans="1:15" x14ac:dyDescent="0.2">
      <c r="A66" s="150">
        <v>64</v>
      </c>
      <c r="B66" s="8" t="s">
        <v>235</v>
      </c>
      <c r="C66" s="80" t="str">
        <f>VLOOKUP(B66,バーコード貼付!$A$1:$D$4652,2,FALSE)</f>
        <v>13/4(45)ﾎｰｽ配管ﾎﾞｰﾙ型ｷﾝｸﾞｽﾄﾝ用本体</v>
      </c>
      <c r="D66" s="77">
        <f>VLOOKUP(B66,バーコード貼付!$A$1:$D$4652,3,FALSE)</f>
        <v>85</v>
      </c>
      <c r="E66" s="77">
        <v>5</v>
      </c>
      <c r="F66" s="129"/>
      <c r="G66" s="8">
        <f t="shared" si="3"/>
        <v>0</v>
      </c>
      <c r="H66" s="130"/>
      <c r="I66" s="8">
        <f t="shared" si="4"/>
        <v>0</v>
      </c>
      <c r="J66" s="100"/>
      <c r="O66" s="147">
        <f t="shared" si="5"/>
        <v>-80</v>
      </c>
    </row>
    <row r="67" spans="1:15" x14ac:dyDescent="0.2">
      <c r="A67" s="150">
        <v>65</v>
      </c>
      <c r="B67" s="8" t="s">
        <v>284</v>
      </c>
      <c r="C67" s="80" t="str">
        <f>VLOOKUP(B67,バーコード貼付!$A$1:$D$4652,2,FALSE)</f>
        <v>45ﾎﾞｰﾙｷﾝｸﾞｽﾄﾝ用ｴﾙﾎﾞﾌﾗﾝｼﾞのみ</v>
      </c>
      <c r="D67" s="77">
        <f>VLOOKUP(B67,バーコード貼付!$A$1:$D$4652,3,FALSE)</f>
        <v>6</v>
      </c>
      <c r="E67" s="77">
        <v>2</v>
      </c>
      <c r="F67" s="129"/>
      <c r="G67" s="8">
        <f t="shared" ref="G67:G100" si="6">IF(D67-E67&gt;=0,0,1)</f>
        <v>0</v>
      </c>
      <c r="H67" s="130"/>
      <c r="I67" s="8">
        <f t="shared" ref="I67:I100" si="7">IF(AND(D67&lt;=0,D67-E67&lt;0),1,0)</f>
        <v>0</v>
      </c>
      <c r="J67" s="126"/>
      <c r="O67" s="147">
        <f t="shared" ref="O67:O100" si="8">E67-D67</f>
        <v>-4</v>
      </c>
    </row>
    <row r="68" spans="1:15" x14ac:dyDescent="0.2">
      <c r="A68" s="150">
        <v>66</v>
      </c>
      <c r="B68" s="8" t="s">
        <v>224</v>
      </c>
      <c r="C68" s="80" t="str">
        <f>VLOOKUP(B68,バーコード貼付!$A$1:$D$4652,2,FALSE)</f>
        <v>11/2(38)銅管ﾎﾞｰﾙ型ｷﾝｸﾞｽﾄﾝ用本体</v>
      </c>
      <c r="D68" s="77">
        <f>VLOOKUP(B68,バーコード貼付!$A$1:$D$4652,3,FALSE)</f>
        <v>11</v>
      </c>
      <c r="E68" s="77">
        <v>5</v>
      </c>
      <c r="F68" s="129"/>
      <c r="G68" s="8">
        <f t="shared" si="6"/>
        <v>0</v>
      </c>
      <c r="H68" s="130"/>
      <c r="I68" s="8">
        <f t="shared" si="7"/>
        <v>0</v>
      </c>
      <c r="J68" s="170"/>
      <c r="O68" s="147">
        <f t="shared" si="8"/>
        <v>-6</v>
      </c>
    </row>
    <row r="69" spans="1:15" x14ac:dyDescent="0.2">
      <c r="A69" s="150">
        <v>67</v>
      </c>
      <c r="B69" s="8" t="s">
        <v>267</v>
      </c>
      <c r="C69" s="80" t="str">
        <f>VLOOKUP(B69,バーコード貼付!$A$1:$D$4652,2,FALSE)</f>
        <v>45ﾎﾞｰﾙ型ｷﾝｸﾞｽﾄﾝﾎｰｽ用ﾌﾗﾝｼﾞ</v>
      </c>
      <c r="D69" s="77">
        <f>VLOOKUP(B69,バーコード貼付!$A$1:$D$4652,3,FALSE)</f>
        <v>31</v>
      </c>
      <c r="E69" s="77">
        <v>2</v>
      </c>
      <c r="F69" s="129"/>
      <c r="G69" s="8">
        <f t="shared" si="6"/>
        <v>0</v>
      </c>
      <c r="H69" s="130"/>
      <c r="I69" s="8">
        <f t="shared" si="7"/>
        <v>0</v>
      </c>
      <c r="O69" s="147">
        <f t="shared" si="8"/>
        <v>-29</v>
      </c>
    </row>
    <row r="70" spans="1:15" x14ac:dyDescent="0.2">
      <c r="A70" s="150">
        <v>68</v>
      </c>
      <c r="B70" s="8" t="s">
        <v>239</v>
      </c>
      <c r="C70" s="80" t="str">
        <f>VLOOKUP(B70,バーコード貼付!$A$1:$D$4652,2,FALSE)</f>
        <v>4”(100)ﾎｰｽ配管ﾎﾞｰﾙ型ｷﾝｸﾞｽﾄﾝ用本体</v>
      </c>
      <c r="D70" s="77">
        <f>VLOOKUP(B70,バーコード貼付!$A$1:$D$4652,3,FALSE)</f>
        <v>36</v>
      </c>
      <c r="E70" s="77">
        <f>VLOOKUP(B70,バーコード貼付!$A$1:$D$4652,4,FALSE)</f>
        <v>2</v>
      </c>
      <c r="F70" s="129"/>
      <c r="G70" s="8">
        <f t="shared" si="6"/>
        <v>0</v>
      </c>
      <c r="H70" s="130"/>
      <c r="I70" s="8">
        <f t="shared" si="7"/>
        <v>0</v>
      </c>
      <c r="O70" s="147">
        <f t="shared" si="8"/>
        <v>-34</v>
      </c>
    </row>
    <row r="71" spans="1:15" x14ac:dyDescent="0.2">
      <c r="A71" s="150">
        <v>69</v>
      </c>
      <c r="B71" s="8" t="s">
        <v>261</v>
      </c>
      <c r="C71" s="80" t="str">
        <f>VLOOKUP(B71,バーコード貼付!$A$1:$D$4652,2,FALSE)</f>
        <v>65ﾎﾞｰﾙ型ｷﾝｸﾞｽﾄﾝ銅管用ﾌﾗﾝｼﾞのみ</v>
      </c>
      <c r="D71" s="77">
        <f>VLOOKUP(B71,バーコード貼付!$A$1:$D$4652,3,FALSE)</f>
        <v>73</v>
      </c>
      <c r="E71" s="77">
        <f>VLOOKUP(B71,バーコード貼付!$A$1:$D$4652,4,FALSE)</f>
        <v>20</v>
      </c>
      <c r="F71" s="129"/>
      <c r="G71" s="8">
        <f t="shared" si="6"/>
        <v>0</v>
      </c>
      <c r="H71" s="130"/>
      <c r="I71" s="8">
        <f t="shared" si="7"/>
        <v>0</v>
      </c>
      <c r="O71" s="147">
        <f t="shared" si="8"/>
        <v>-53</v>
      </c>
    </row>
    <row r="72" spans="1:15" x14ac:dyDescent="0.2">
      <c r="A72" s="150">
        <v>70</v>
      </c>
      <c r="B72" s="8" t="s">
        <v>293</v>
      </c>
      <c r="C72" s="80" t="str">
        <f>VLOOKUP(B72,バーコード貼付!$A$1:$D$4652,2,FALSE)</f>
        <v>11/4分離型ﾗｯﾊﾟ用網ﾌﾀのみ</v>
      </c>
      <c r="D72" s="77">
        <f>VLOOKUP(B72,バーコード貼付!$A$1:$D$4652,3,FALSE)</f>
        <v>19</v>
      </c>
      <c r="E72" s="77">
        <v>1</v>
      </c>
      <c r="F72" s="129"/>
      <c r="G72" s="8">
        <f t="shared" si="6"/>
        <v>0</v>
      </c>
      <c r="H72" s="130"/>
      <c r="I72" s="8">
        <f t="shared" si="7"/>
        <v>0</v>
      </c>
      <c r="O72" s="147">
        <f t="shared" si="8"/>
        <v>-18</v>
      </c>
    </row>
    <row r="73" spans="1:15" x14ac:dyDescent="0.2">
      <c r="A73" s="150">
        <v>71</v>
      </c>
      <c r="B73" s="8" t="s">
        <v>230</v>
      </c>
      <c r="C73" s="80" t="str">
        <f>VLOOKUP(B73,バーコード貼付!$A$1:$D$4652,2,FALSE)</f>
        <v>19*16ﾎｰｽ配管ﾎﾞｰﾙ型ｷﾝｸﾞｽﾄﾝ用本体</v>
      </c>
      <c r="D73" s="77">
        <f>VLOOKUP(B73,バーコード貼付!$A$1:$D$4652,3,FALSE)</f>
        <v>16</v>
      </c>
      <c r="E73" s="77">
        <f>VLOOKUP(B73,バーコード貼付!$A$1:$D$4652,4,FALSE)</f>
        <v>10</v>
      </c>
      <c r="F73" s="129"/>
      <c r="G73" s="8">
        <f t="shared" si="6"/>
        <v>0</v>
      </c>
      <c r="H73" s="130"/>
      <c r="I73" s="8">
        <f t="shared" si="7"/>
        <v>0</v>
      </c>
      <c r="J73" s="113"/>
      <c r="O73" s="147">
        <f t="shared" si="8"/>
        <v>-6</v>
      </c>
    </row>
    <row r="74" spans="1:15" x14ac:dyDescent="0.2">
      <c r="A74" s="150">
        <v>72</v>
      </c>
      <c r="B74" s="8" t="s">
        <v>304</v>
      </c>
      <c r="C74" s="80" t="str">
        <f>VLOOKUP(B74,バーコード貼付!$A$1:$D$4652,2,FALSE)</f>
        <v>21/2分離型ﾗｯﾊﾟ用網ﾌﾀのみ</v>
      </c>
      <c r="D74" s="77">
        <f>VLOOKUP(B74,バーコード貼付!$A$1:$D$4652,3,FALSE)</f>
        <v>36</v>
      </c>
      <c r="E74" s="77">
        <v>1</v>
      </c>
      <c r="F74" s="129"/>
      <c r="G74" s="8">
        <f t="shared" si="6"/>
        <v>0</v>
      </c>
      <c r="H74" s="130"/>
      <c r="I74" s="8">
        <f t="shared" si="7"/>
        <v>0</v>
      </c>
      <c r="O74" s="147">
        <f t="shared" si="8"/>
        <v>-35</v>
      </c>
    </row>
    <row r="75" spans="1:15" x14ac:dyDescent="0.2">
      <c r="A75" s="150">
        <v>73</v>
      </c>
      <c r="B75" s="8" t="s">
        <v>307</v>
      </c>
      <c r="C75" s="80" t="str">
        <f>VLOOKUP(B75,バーコード貼付!$A$1:$D$4652,2,FALSE)</f>
        <v>3”分離型ﾗｯﾊﾟ用網ﾌﾀのみ</v>
      </c>
      <c r="D75" s="77">
        <f>VLOOKUP(B75,バーコード貼付!$A$1:$D$4652,3,FALSE)</f>
        <v>10</v>
      </c>
      <c r="E75" s="77">
        <v>1</v>
      </c>
      <c r="F75" s="129"/>
      <c r="G75" s="8">
        <f t="shared" si="6"/>
        <v>0</v>
      </c>
      <c r="H75" s="130"/>
      <c r="I75" s="8">
        <f t="shared" si="7"/>
        <v>0</v>
      </c>
      <c r="O75" s="147">
        <f t="shared" si="8"/>
        <v>-9</v>
      </c>
    </row>
    <row r="76" spans="1:15" x14ac:dyDescent="0.2">
      <c r="A76" s="150">
        <v>74</v>
      </c>
      <c r="B76" s="8" t="s">
        <v>269</v>
      </c>
      <c r="C76" s="80" t="str">
        <f>VLOOKUP(B76,バーコード貼付!$A$1:$D$4652,2,FALSE)</f>
        <v>50*45ﾎﾞｰﾙ型ｷﾝｸﾞｽﾄﾝﾎｰｽ用ﾌﾗﾝｼﾞ</v>
      </c>
      <c r="D76" s="77">
        <f>VLOOKUP(B76,バーコード貼付!$A$1:$D$4652,3,FALSE)</f>
        <v>33</v>
      </c>
      <c r="E76" s="77">
        <f>VLOOKUP(B76,バーコード貼付!$A$1:$D$4652,4,FALSE)</f>
        <v>10</v>
      </c>
      <c r="F76" s="129"/>
      <c r="G76" s="8">
        <f t="shared" si="6"/>
        <v>0</v>
      </c>
      <c r="H76" s="130"/>
      <c r="I76" s="8">
        <f t="shared" si="7"/>
        <v>0</v>
      </c>
      <c r="J76" s="113"/>
      <c r="O76" s="147">
        <f t="shared" si="8"/>
        <v>-23</v>
      </c>
    </row>
    <row r="77" spans="1:15" x14ac:dyDescent="0.2">
      <c r="A77" s="8">
        <v>75</v>
      </c>
      <c r="B77" s="8" t="s">
        <v>290</v>
      </c>
      <c r="C77" s="80" t="str">
        <f>VLOOKUP(B77,バーコード貼付!$A$1:$D$4652,2,FALSE)</f>
        <v>1/2(13)FRP船ｷﾝｸﾞｽﾄﾝ用ﾗｯﾊﾟ</v>
      </c>
      <c r="D77" s="77">
        <f>VLOOKUP(B77,バーコード貼付!$A$1:$D$4652,3,FALSE)</f>
        <v>27</v>
      </c>
      <c r="E77" s="77">
        <f>VLOOKUP(B77,バーコード貼付!$A$1:$D$4652,4,FALSE)</f>
        <v>10</v>
      </c>
      <c r="F77" s="3"/>
      <c r="G77" s="8">
        <f t="shared" si="6"/>
        <v>0</v>
      </c>
      <c r="H77" s="130"/>
      <c r="I77" s="8">
        <f t="shared" si="7"/>
        <v>0</v>
      </c>
      <c r="O77" s="147">
        <f t="shared" si="8"/>
        <v>-17</v>
      </c>
    </row>
    <row r="78" spans="1:15" x14ac:dyDescent="0.2">
      <c r="A78" s="8">
        <v>76</v>
      </c>
      <c r="B78" s="8" t="s">
        <v>204</v>
      </c>
      <c r="C78" s="80" t="str">
        <f>VLOOKUP(B78,バーコード貼付!$A$1:$D$4652,2,FALSE)</f>
        <v>3/4(19)TA型高速吸水式ｷﾝｸﾞｽﾄﾝ用ﾗｯﾊﾟ</v>
      </c>
      <c r="D78" s="77">
        <f>VLOOKUP(B78,バーコード貼付!$A$1:$D$4652,3,FALSE)</f>
        <v>189</v>
      </c>
      <c r="E78" s="77">
        <f>VLOOKUP(B78,バーコード貼付!$A$1:$D$4652,4,FALSE)</f>
        <v>10</v>
      </c>
      <c r="F78" s="133"/>
      <c r="G78" s="8">
        <f t="shared" si="6"/>
        <v>0</v>
      </c>
      <c r="H78" s="130"/>
      <c r="I78" s="8">
        <f t="shared" si="7"/>
        <v>0</v>
      </c>
      <c r="O78" s="147">
        <f t="shared" si="8"/>
        <v>-179</v>
      </c>
    </row>
    <row r="79" spans="1:15" x14ac:dyDescent="0.2">
      <c r="A79" s="8">
        <v>77</v>
      </c>
      <c r="B79" s="8" t="s">
        <v>206</v>
      </c>
      <c r="C79" s="80" t="str">
        <f>VLOOKUP(B79,バーコード貼付!$A$1:$D$4652,2,FALSE)</f>
        <v>1”(25)TA型高速吸水式ｷﾝｸﾞｽﾄﾝ用ﾗｯﾊﾟ</v>
      </c>
      <c r="D79" s="77">
        <f>VLOOKUP(B79,バーコード貼付!$A$1:$D$4652,3,FALSE)</f>
        <v>227</v>
      </c>
      <c r="E79" s="77">
        <f>VLOOKUP(B79,バーコード貼付!$A$1:$D$4652,4,FALSE)</f>
        <v>30</v>
      </c>
      <c r="F79" s="129"/>
      <c r="G79" s="8">
        <f t="shared" si="6"/>
        <v>0</v>
      </c>
      <c r="H79" s="130"/>
      <c r="I79" s="8">
        <f t="shared" si="7"/>
        <v>0</v>
      </c>
      <c r="J79" s="113"/>
      <c r="O79" s="147">
        <f t="shared" si="8"/>
        <v>-197</v>
      </c>
    </row>
    <row r="80" spans="1:15" x14ac:dyDescent="0.2">
      <c r="A80" s="8">
        <v>78</v>
      </c>
      <c r="B80" s="8" t="s">
        <v>213</v>
      </c>
      <c r="C80" s="80" t="str">
        <f>VLOOKUP(B80,バーコード貼付!$A$1:$D$4652,2,FALSE)</f>
        <v>13/4(45)TA型高速吸水式ｷﾝｸﾞｽﾄﾝ用ﾗｯﾊﾟ</v>
      </c>
      <c r="D80" s="77">
        <f>VLOOKUP(B80,バーコード貼付!$A$1:$D$4652,3,FALSE)</f>
        <v>104</v>
      </c>
      <c r="E80" s="77">
        <f>VLOOKUP(B80,バーコード貼付!$A$1:$D$4652,4,FALSE)</f>
        <v>5</v>
      </c>
      <c r="F80" s="129"/>
      <c r="G80" s="8">
        <f t="shared" si="6"/>
        <v>0</v>
      </c>
      <c r="H80" s="130"/>
      <c r="I80" s="8">
        <f t="shared" si="7"/>
        <v>0</v>
      </c>
      <c r="O80" s="147">
        <f t="shared" si="8"/>
        <v>-99</v>
      </c>
    </row>
    <row r="81" spans="1:15" x14ac:dyDescent="0.2">
      <c r="A81" s="8">
        <v>79</v>
      </c>
      <c r="B81" s="8" t="s">
        <v>202</v>
      </c>
      <c r="C81" s="80" t="str">
        <f>VLOOKUP(B81,バーコード貼付!$A$1:$D$4652,2,FALSE)</f>
        <v>1/2(12)TB型高速型ｷﾝｸﾞｽﾄﾝ用ｽﾄﾚｰﾅｰ</v>
      </c>
      <c r="D81" s="77">
        <f>VLOOKUP(B81,バーコード貼付!$A$1:$D$4652,3,FALSE)</f>
        <v>81</v>
      </c>
      <c r="E81" s="77">
        <f>VLOOKUP(B81,バーコード貼付!$A$1:$D$4652,4,FALSE)</f>
        <v>5</v>
      </c>
      <c r="F81" s="129"/>
      <c r="G81" s="8">
        <f t="shared" si="6"/>
        <v>0</v>
      </c>
      <c r="H81" s="130"/>
      <c r="I81" s="8">
        <f t="shared" si="7"/>
        <v>0</v>
      </c>
      <c r="O81" s="147">
        <f t="shared" si="8"/>
        <v>-76</v>
      </c>
    </row>
    <row r="82" spans="1:15" x14ac:dyDescent="0.2">
      <c r="A82" s="8">
        <v>80</v>
      </c>
      <c r="B82" s="8" t="s">
        <v>205</v>
      </c>
      <c r="C82" s="80" t="str">
        <f>VLOOKUP(B82,バーコード貼付!$A$1:$D$4652,2,FALSE)</f>
        <v>1”(25)TB型高速型ｷﾝｸﾞｽﾄﾝ用ｽﾄﾚｰﾅｰ</v>
      </c>
      <c r="D82" s="77">
        <f>VLOOKUP(B82,バーコード貼付!$A$1:$D$4652,3,FALSE)</f>
        <v>60</v>
      </c>
      <c r="E82" s="77">
        <f>VLOOKUP(B82,バーコード貼付!$A$1:$D$4652,4,FALSE)</f>
        <v>20</v>
      </c>
      <c r="F82" s="129"/>
      <c r="G82" s="8">
        <f t="shared" si="6"/>
        <v>0</v>
      </c>
      <c r="H82" s="130"/>
      <c r="I82" s="8">
        <f t="shared" si="7"/>
        <v>0</v>
      </c>
      <c r="O82" s="147">
        <f t="shared" si="8"/>
        <v>-40</v>
      </c>
    </row>
    <row r="83" spans="1:15" x14ac:dyDescent="0.2">
      <c r="A83" s="8">
        <v>81</v>
      </c>
      <c r="B83" s="8" t="s">
        <v>207</v>
      </c>
      <c r="C83" s="80" t="str">
        <f>VLOOKUP(B83,バーコード貼付!$A$1:$D$4652,2,FALSE)</f>
        <v>32TB型高速型ｷﾝｸﾞｽﾄﾝ用ｽﾄﾚｰﾅｰ</v>
      </c>
      <c r="D83" s="77">
        <f>VLOOKUP(B83,バーコード貼付!$A$1:$D$4652,3,FALSE)</f>
        <v>173</v>
      </c>
      <c r="E83" s="77">
        <f>VLOOKUP(B83,バーコード貼付!$A$1:$D$4652,4,FALSE)</f>
        <v>20</v>
      </c>
      <c r="F83" s="129"/>
      <c r="G83" s="8">
        <f t="shared" si="6"/>
        <v>0</v>
      </c>
      <c r="H83" s="130"/>
      <c r="I83" s="8">
        <f t="shared" si="7"/>
        <v>0</v>
      </c>
      <c r="J83" s="113"/>
      <c r="O83" s="147">
        <f t="shared" si="8"/>
        <v>-153</v>
      </c>
    </row>
    <row r="84" spans="1:15" x14ac:dyDescent="0.2">
      <c r="A84" s="8">
        <v>82</v>
      </c>
      <c r="B84" s="8" t="s">
        <v>210</v>
      </c>
      <c r="C84" s="80" t="str">
        <f>VLOOKUP(B84,バーコード貼付!$A$1:$D$4652,2,FALSE)</f>
        <v>38TB型高速型ｷﾝｸﾞｽﾄﾝ用ｽﾄﾚｰﾅｰ</v>
      </c>
      <c r="D84" s="77">
        <f>VLOOKUP(B84,バーコード貼付!$A$1:$D$4652,3,FALSE)</f>
        <v>163</v>
      </c>
      <c r="E84" s="77">
        <f>VLOOKUP(B84,バーコード貼付!$A$1:$D$4652,4,FALSE)</f>
        <v>20</v>
      </c>
      <c r="F84" s="129"/>
      <c r="G84" s="8">
        <f t="shared" si="6"/>
        <v>0</v>
      </c>
      <c r="H84" s="130"/>
      <c r="I84" s="8">
        <f t="shared" si="7"/>
        <v>0</v>
      </c>
      <c r="J84" s="100"/>
      <c r="O84" s="147">
        <f t="shared" si="8"/>
        <v>-143</v>
      </c>
    </row>
    <row r="85" spans="1:15" x14ac:dyDescent="0.2">
      <c r="A85" s="8">
        <v>83</v>
      </c>
      <c r="B85" s="8" t="s">
        <v>214</v>
      </c>
      <c r="C85" s="80" t="str">
        <f>VLOOKUP(B85,バーコード貼付!$A$1:$D$4652,2,FALSE)</f>
        <v>2”(50)TB型高速型ｷﾝｸﾞｽﾄﾝ用ｽﾄﾚｰﾅｰ</v>
      </c>
      <c r="D85" s="77">
        <f>VLOOKUP(B85,バーコード貼付!$A$1:$D$4652,3,FALSE)</f>
        <v>80</v>
      </c>
      <c r="E85" s="77">
        <f>VLOOKUP(B85,バーコード貼付!$A$1:$D$4652,4,FALSE)</f>
        <v>10</v>
      </c>
      <c r="F85" s="129"/>
      <c r="G85" s="8">
        <f t="shared" si="6"/>
        <v>0</v>
      </c>
      <c r="H85" s="130"/>
      <c r="I85" s="8">
        <f t="shared" si="7"/>
        <v>0</v>
      </c>
      <c r="J85" s="100"/>
      <c r="O85" s="147">
        <f t="shared" si="8"/>
        <v>-70</v>
      </c>
    </row>
    <row r="86" spans="1:15" x14ac:dyDescent="0.2">
      <c r="A86" s="8">
        <v>84</v>
      </c>
      <c r="B86" s="8" t="s">
        <v>216</v>
      </c>
      <c r="C86" s="80" t="str">
        <f>VLOOKUP(B86,バーコード貼付!$A$1:$D$4652,2,FALSE)</f>
        <v>65TB型高速型ｷﾝｸﾞｽﾄﾝ用ｽﾄﾚｰﾅｰ</v>
      </c>
      <c r="D86" s="77">
        <f>VLOOKUP(B86,バーコード貼付!$A$1:$D$4652,3,FALSE)</f>
        <v>14</v>
      </c>
      <c r="E86" s="77">
        <f>VLOOKUP(B86,バーコード貼付!$A$1:$D$4652,4,FALSE)</f>
        <v>5</v>
      </c>
      <c r="F86" s="129"/>
      <c r="G86" s="8">
        <f t="shared" si="6"/>
        <v>0</v>
      </c>
      <c r="H86" s="130"/>
      <c r="I86" s="8">
        <f t="shared" si="7"/>
        <v>0</v>
      </c>
      <c r="J86" s="126"/>
      <c r="O86" s="147">
        <f t="shared" si="8"/>
        <v>-9</v>
      </c>
    </row>
    <row r="87" spans="1:15" x14ac:dyDescent="0.2">
      <c r="A87" s="8">
        <v>85</v>
      </c>
      <c r="B87" s="8" t="s">
        <v>221</v>
      </c>
      <c r="C87" s="80" t="str">
        <f>VLOOKUP(B87,バーコード貼付!$A$1:$D$4652,2,FALSE)</f>
        <v>3/4(19)銅管ﾎﾞｰﾙ型ｷﾝｸﾞｽﾄﾝ用本体</v>
      </c>
      <c r="D87" s="77">
        <f>VLOOKUP(B87,バーコード貼付!$A$1:$D$4652,3,FALSE)</f>
        <v>21</v>
      </c>
      <c r="E87" s="77">
        <f>VLOOKUP(B87,バーコード貼付!$A$1:$D$4652,4,FALSE)</f>
        <v>10</v>
      </c>
      <c r="F87" s="3"/>
      <c r="G87" s="8">
        <f t="shared" si="6"/>
        <v>0</v>
      </c>
      <c r="H87" s="130"/>
      <c r="I87" s="8">
        <f t="shared" si="7"/>
        <v>0</v>
      </c>
      <c r="J87" s="126"/>
      <c r="O87" s="147">
        <f t="shared" si="8"/>
        <v>-11</v>
      </c>
    </row>
    <row r="88" spans="1:15" x14ac:dyDescent="0.2">
      <c r="A88" s="8">
        <v>86</v>
      </c>
      <c r="B88" s="8" t="s">
        <v>231</v>
      </c>
      <c r="C88" s="80" t="str">
        <f>VLOOKUP(B88,バーコード貼付!$A$1:$D$4652,2,FALSE)</f>
        <v>3/4(19)ﾎｰｽ配管ﾎﾞｰﾙ型ｷﾝｸﾞｽﾄﾝ用本体</v>
      </c>
      <c r="D88" s="77">
        <f>VLOOKUP(B88,バーコード貼付!$A$1:$D$4652,3,FALSE)</f>
        <v>102</v>
      </c>
      <c r="E88" s="77">
        <f>VLOOKUP(B88,バーコード貼付!$A$1:$D$4652,4,FALSE)</f>
        <v>10</v>
      </c>
      <c r="F88" s="129"/>
      <c r="G88" s="8">
        <f t="shared" si="6"/>
        <v>0</v>
      </c>
      <c r="H88" s="130"/>
      <c r="I88" s="8">
        <f t="shared" si="7"/>
        <v>0</v>
      </c>
      <c r="J88" s="126"/>
      <c r="O88" s="147">
        <f t="shared" si="8"/>
        <v>-92</v>
      </c>
    </row>
    <row r="89" spans="1:15" x14ac:dyDescent="0.2">
      <c r="A89" s="8">
        <v>87</v>
      </c>
      <c r="B89" s="8" t="s">
        <v>222</v>
      </c>
      <c r="C89" s="80" t="str">
        <f>VLOOKUP(B89,バーコード貼付!$A$1:$D$4652,2,FALSE)</f>
        <v>1”(25)銅管ﾎﾞｰﾙ型ｷﾝｸﾞｽﾄﾝ用本体</v>
      </c>
      <c r="D89" s="77">
        <f>VLOOKUP(B89,バーコード貼付!$A$1:$D$4652,3,FALSE)</f>
        <v>47</v>
      </c>
      <c r="E89" s="77">
        <f>VLOOKUP(B89,バーコード貼付!$A$1:$D$4652,4,FALSE)</f>
        <v>5</v>
      </c>
      <c r="F89" s="3"/>
      <c r="G89" s="8">
        <f t="shared" si="6"/>
        <v>0</v>
      </c>
      <c r="H89" s="130"/>
      <c r="I89" s="8">
        <f t="shared" si="7"/>
        <v>0</v>
      </c>
      <c r="O89" s="147">
        <f t="shared" si="8"/>
        <v>-42</v>
      </c>
    </row>
    <row r="90" spans="1:15" x14ac:dyDescent="0.2">
      <c r="A90" s="8">
        <v>88</v>
      </c>
      <c r="B90" s="8" t="s">
        <v>247</v>
      </c>
      <c r="C90" s="80" t="str">
        <f>VLOOKUP(B90,バーコード貼付!$A$1:$D$4652,2,FALSE)</f>
        <v>4”ﾎﾞｰﾙｷﾝｸﾞｽﾄﾝ用本体(ｴﾙﾎﾞ付)</v>
      </c>
      <c r="D90" s="77">
        <f>VLOOKUP(B90,バーコード貼付!$A$1:$D$4652,3,FALSE)</f>
        <v>9</v>
      </c>
      <c r="E90" s="77">
        <f>VLOOKUP(B90,バーコード貼付!$A$1:$D$4652,4,FALSE)</f>
        <v>5</v>
      </c>
      <c r="F90" s="129"/>
      <c r="G90" s="8">
        <f t="shared" si="6"/>
        <v>0</v>
      </c>
      <c r="H90" s="130"/>
      <c r="I90" s="8">
        <f t="shared" si="7"/>
        <v>0</v>
      </c>
      <c r="J90" s="126"/>
      <c r="O90" s="147">
        <f t="shared" si="8"/>
        <v>-4</v>
      </c>
    </row>
    <row r="91" spans="1:15" x14ac:dyDescent="0.2">
      <c r="A91" s="8">
        <v>89</v>
      </c>
      <c r="B91" s="8" t="s">
        <v>257</v>
      </c>
      <c r="C91" s="80" t="str">
        <f>VLOOKUP(B91,バーコード貼付!$A$1:$D$4652,2,FALSE)</f>
        <v>32ﾎﾞｰﾙ型ｷﾝｸﾞｽﾄﾝ銅管用ﾌﾗﾝｼﾞのみ</v>
      </c>
      <c r="D91" s="77">
        <f>VLOOKUP(B91,バーコード貼付!$A$1:$D$4652,3,FALSE)</f>
        <v>146</v>
      </c>
      <c r="E91" s="77">
        <f>VLOOKUP(B91,バーコード貼付!$A$1:$D$4652,4,FALSE)</f>
        <v>10</v>
      </c>
      <c r="F91" s="129"/>
      <c r="G91" s="8">
        <f t="shared" si="6"/>
        <v>0</v>
      </c>
      <c r="H91" s="130"/>
      <c r="I91" s="8">
        <f t="shared" si="7"/>
        <v>0</v>
      </c>
      <c r="J91" s="126"/>
      <c r="O91" s="147">
        <f t="shared" si="8"/>
        <v>-136</v>
      </c>
    </row>
    <row r="92" spans="1:15" x14ac:dyDescent="0.2">
      <c r="A92" s="8">
        <v>90</v>
      </c>
      <c r="B92" s="8" t="s">
        <v>258</v>
      </c>
      <c r="C92" s="80" t="str">
        <f>VLOOKUP(B92,バーコード貼付!$A$1:$D$4652,2,FALSE)</f>
        <v>38ﾎﾞｰﾙ型ｷﾝｸﾞｽﾄﾝ銅管用ﾌﾗﾝｼﾞのみ</v>
      </c>
      <c r="D92" s="77">
        <f>VLOOKUP(B92,バーコード貼付!$A$1:$D$4652,3,FALSE)</f>
        <v>222</v>
      </c>
      <c r="E92" s="77">
        <f>VLOOKUP(B92,バーコード貼付!$A$1:$D$4652,4,FALSE)</f>
        <v>10</v>
      </c>
      <c r="F92" s="129"/>
      <c r="G92" s="8">
        <f t="shared" si="6"/>
        <v>0</v>
      </c>
      <c r="H92" s="130"/>
      <c r="I92" s="8">
        <f t="shared" si="7"/>
        <v>0</v>
      </c>
      <c r="J92" s="126"/>
      <c r="O92" s="147">
        <f t="shared" si="8"/>
        <v>-212</v>
      </c>
    </row>
    <row r="93" spans="1:15" x14ac:dyDescent="0.2">
      <c r="A93" s="8">
        <v>91</v>
      </c>
      <c r="B93" s="8" t="s">
        <v>259</v>
      </c>
      <c r="C93" s="80" t="str">
        <f>VLOOKUP(B93,バーコード貼付!$A$1:$D$4652,2,FALSE)</f>
        <v>45ﾎﾞｰﾙ型ｷﾝｸﾞｽﾄﾝ銅管用ﾌﾗﾝｼﾞのみ</v>
      </c>
      <c r="D93" s="77">
        <f>VLOOKUP(B93,バーコード貼付!$A$1:$D$4652,3,FALSE)</f>
        <v>58</v>
      </c>
      <c r="E93" s="77">
        <f>VLOOKUP(B93,バーコード貼付!$A$1:$D$4652,4,FALSE)</f>
        <v>10</v>
      </c>
      <c r="F93" s="129"/>
      <c r="G93" s="8">
        <f t="shared" si="6"/>
        <v>0</v>
      </c>
      <c r="H93" s="130"/>
      <c r="I93" s="8">
        <f t="shared" si="7"/>
        <v>0</v>
      </c>
      <c r="J93" s="126"/>
      <c r="O93" s="147">
        <f t="shared" si="8"/>
        <v>-48</v>
      </c>
    </row>
    <row r="94" spans="1:15" x14ac:dyDescent="0.2">
      <c r="A94" s="8">
        <v>92</v>
      </c>
      <c r="B94" s="8" t="s">
        <v>260</v>
      </c>
      <c r="C94" s="80" t="str">
        <f>VLOOKUP(B94,バーコード貼付!$A$1:$D$4652,2,FALSE)</f>
        <v>2”(50)ﾎﾞｰﾙ型ｷﾝｸﾞｽﾄﾝ銅管用ﾌﾗﾝｼﾞのみ</v>
      </c>
      <c r="D94" s="77">
        <f>VLOOKUP(B94,バーコード貼付!$A$1:$D$4652,3,FALSE)</f>
        <v>302</v>
      </c>
      <c r="E94" s="77">
        <f>VLOOKUP(B94,バーコード貼付!$A$1:$D$4652,4,FALSE)</f>
        <v>10</v>
      </c>
      <c r="F94" s="129"/>
      <c r="G94" s="8">
        <f t="shared" si="6"/>
        <v>0</v>
      </c>
      <c r="H94" s="130"/>
      <c r="I94" s="8">
        <f t="shared" si="7"/>
        <v>0</v>
      </c>
      <c r="J94" s="126"/>
      <c r="O94" s="147">
        <f t="shared" si="8"/>
        <v>-292</v>
      </c>
    </row>
    <row r="95" spans="1:15" x14ac:dyDescent="0.2">
      <c r="A95" s="8">
        <v>93</v>
      </c>
      <c r="B95" s="8" t="s">
        <v>262</v>
      </c>
      <c r="C95" s="80" t="str">
        <f>VLOOKUP(B95,バーコード貼付!$A$1:$D$4652,2,FALSE)</f>
        <v>3”(76)ﾎﾞｰﾙ型ｷﾝｸﾞｽﾄﾝ銅管用ﾌﾗﾝｼﾞのみ</v>
      </c>
      <c r="D95" s="77">
        <f>VLOOKUP(B95,バーコード貼付!$A$1:$D$4652,3,FALSE)</f>
        <v>272</v>
      </c>
      <c r="E95" s="77">
        <f>VLOOKUP(B95,バーコード貼付!$A$1:$D$4652,4,FALSE)</f>
        <v>10</v>
      </c>
      <c r="F95" s="129"/>
      <c r="G95" s="8">
        <f t="shared" si="6"/>
        <v>0</v>
      </c>
      <c r="H95" s="130"/>
      <c r="I95" s="8">
        <f t="shared" si="7"/>
        <v>0</v>
      </c>
      <c r="J95" s="126"/>
      <c r="O95" s="147">
        <f t="shared" si="8"/>
        <v>-262</v>
      </c>
    </row>
    <row r="96" spans="1:15" x14ac:dyDescent="0.2">
      <c r="A96" s="8">
        <v>94</v>
      </c>
      <c r="B96" s="8" t="s">
        <v>272</v>
      </c>
      <c r="C96" s="80" t="str">
        <f>VLOOKUP(B96,バーコード貼付!$A$1:$D$4652,2,FALSE)</f>
        <v>4”(100)ﾎﾞｰﾙ型ｷﾝｸﾞｽﾄﾝﾎｰｽ用ﾌﾗﾝｼﾞ</v>
      </c>
      <c r="D96" s="77">
        <f>VLOOKUP(B96,バーコード貼付!$A$1:$D$4652,3,FALSE)</f>
        <v>34</v>
      </c>
      <c r="E96" s="77">
        <f>VLOOKUP(B96,バーコード貼付!$A$1:$D$4652,4,FALSE)</f>
        <v>10</v>
      </c>
      <c r="F96" s="129"/>
      <c r="G96" s="8">
        <f t="shared" si="6"/>
        <v>0</v>
      </c>
      <c r="H96" s="130"/>
      <c r="I96" s="8">
        <f t="shared" si="7"/>
        <v>0</v>
      </c>
      <c r="J96" s="113"/>
      <c r="O96" s="147">
        <f t="shared" si="8"/>
        <v>-24</v>
      </c>
    </row>
    <row r="97" spans="1:15" x14ac:dyDescent="0.2">
      <c r="A97" s="8">
        <v>95</v>
      </c>
      <c r="B97" s="8" t="s">
        <v>281</v>
      </c>
      <c r="C97" s="80" t="str">
        <f>VLOOKUP(B97,バーコード貼付!$A$1:$D$4652,2,FALSE)</f>
        <v>11/4ﾎﾞｰﾙｷﾝｸﾞｽﾄﾝ用ｴﾙﾎﾞﾌﾗﾝｼﾞのみ</v>
      </c>
      <c r="D97" s="77">
        <f>VLOOKUP(B97,バーコード貼付!$A$1:$D$4652,3,FALSE)</f>
        <v>91</v>
      </c>
      <c r="E97" s="77">
        <f>VLOOKUP(B97,バーコード貼付!$A$1:$D$4652,4,FALSE)</f>
        <v>15</v>
      </c>
      <c r="F97" s="129"/>
      <c r="G97" s="8">
        <f t="shared" si="6"/>
        <v>0</v>
      </c>
      <c r="H97" s="130"/>
      <c r="I97" s="8">
        <f t="shared" si="7"/>
        <v>0</v>
      </c>
      <c r="O97" s="147">
        <f t="shared" si="8"/>
        <v>-76</v>
      </c>
    </row>
    <row r="98" spans="1:15" x14ac:dyDescent="0.2">
      <c r="A98" s="8">
        <v>96</v>
      </c>
      <c r="B98" s="8" t="s">
        <v>286</v>
      </c>
      <c r="C98" s="80" t="str">
        <f>VLOOKUP(B98,バーコード貼付!$A$1:$D$4652,2,FALSE)</f>
        <v>50*45ﾎﾞｰﾙｷﾝｸﾞｽﾄﾝ用ｴﾙﾎﾞﾌﾗﾝｼﾞのみ</v>
      </c>
      <c r="D98" s="77">
        <f>VLOOKUP(B98,バーコード貼付!$A$1:$D$4652,3,FALSE)</f>
        <v>98</v>
      </c>
      <c r="E98" s="77">
        <f>VLOOKUP(B98,バーコード貼付!$A$1:$D$4652,4,FALSE)</f>
        <v>15</v>
      </c>
      <c r="F98" s="129"/>
      <c r="G98" s="8">
        <f t="shared" si="6"/>
        <v>0</v>
      </c>
      <c r="H98" s="130"/>
      <c r="I98" s="8">
        <f t="shared" si="7"/>
        <v>0</v>
      </c>
      <c r="J98" s="113"/>
      <c r="O98" s="147">
        <f t="shared" si="8"/>
        <v>-83</v>
      </c>
    </row>
    <row r="99" spans="1:15" x14ac:dyDescent="0.2">
      <c r="A99" s="8">
        <v>97</v>
      </c>
      <c r="B99" s="8" t="s">
        <v>288</v>
      </c>
      <c r="C99" s="80" t="str">
        <f>VLOOKUP(B99,バーコード貼付!$A$1:$D$4652,2,FALSE)</f>
        <v>3”(76)ﾎﾞｰﾙｷﾝｸﾞｽﾄﾝ用ｴﾙﾎﾞﾌﾗﾝｼﾞのみ</v>
      </c>
      <c r="D99" s="77">
        <f>VLOOKUP(B99,バーコード貼付!$A$1:$D$4652,3,FALSE)</f>
        <v>58</v>
      </c>
      <c r="E99" s="77">
        <f>VLOOKUP(B99,バーコード貼付!$A$1:$D$4652,4,FALSE)</f>
        <v>10</v>
      </c>
      <c r="F99" s="129"/>
      <c r="G99" s="8">
        <f t="shared" si="6"/>
        <v>0</v>
      </c>
      <c r="H99" s="130"/>
      <c r="I99" s="8">
        <f t="shared" si="7"/>
        <v>0</v>
      </c>
      <c r="O99" s="147">
        <f t="shared" si="8"/>
        <v>-48</v>
      </c>
    </row>
    <row r="100" spans="1:15" x14ac:dyDescent="0.2">
      <c r="A100" s="8">
        <v>98</v>
      </c>
      <c r="B100" s="8" t="s">
        <v>289</v>
      </c>
      <c r="C100" s="80" t="str">
        <f>VLOOKUP(B100,バーコード貼付!$A$1:$D$4652,2,FALSE)</f>
        <v>4”(100)ﾎﾞｰﾙｷﾝｸﾞｽﾄﾝ用ｴﾙﾎﾞﾌﾗﾝｼﾞのみ</v>
      </c>
      <c r="D100" s="77">
        <f>VLOOKUP(B100,バーコード貼付!$A$1:$D$4652,3,FALSE)</f>
        <v>41</v>
      </c>
      <c r="E100" s="77">
        <f>VLOOKUP(B100,バーコード貼付!$A$1:$D$4652,4,FALSE)</f>
        <v>5</v>
      </c>
      <c r="F100" s="129"/>
      <c r="G100" s="8">
        <f t="shared" si="6"/>
        <v>0</v>
      </c>
      <c r="H100" s="130"/>
      <c r="I100" s="8">
        <f t="shared" si="7"/>
        <v>0</v>
      </c>
      <c r="O100" s="147">
        <f t="shared" si="8"/>
        <v>-36</v>
      </c>
    </row>
    <row r="101" spans="1:15" x14ac:dyDescent="0.2">
      <c r="A101" s="8"/>
      <c r="B101" s="8" t="s">
        <v>302</v>
      </c>
      <c r="C101" s="80" t="e">
        <f>VLOOKUP(B101,バーコード貼付!$A$1:$D$4652,2,FALSE)</f>
        <v>#N/A</v>
      </c>
      <c r="D101" s="77" t="e">
        <f>VLOOKUP(B101,バーコード貼付!$A$1:$D$4652,3,FALSE)</f>
        <v>#N/A</v>
      </c>
      <c r="E101" s="77"/>
      <c r="F101" s="129"/>
      <c r="G101" s="8"/>
      <c r="H101" s="130"/>
      <c r="I101" s="8"/>
      <c r="J101" s="100"/>
    </row>
    <row r="102" spans="1:15" x14ac:dyDescent="0.2">
      <c r="A102" s="8"/>
      <c r="B102" s="8" t="s">
        <v>309</v>
      </c>
      <c r="C102" s="80" t="e">
        <f>VLOOKUP(B102,バーコード貼付!$A$1:$D$4652,2,FALSE)</f>
        <v>#N/A</v>
      </c>
      <c r="D102" s="77" t="e">
        <f>VLOOKUP(B102,バーコード貼付!$A$1:$D$4652,3,FALSE)</f>
        <v>#N/A</v>
      </c>
      <c r="E102" s="77"/>
      <c r="F102" s="129"/>
      <c r="G102" s="8"/>
      <c r="H102" s="130"/>
      <c r="I102" s="8"/>
      <c r="J102" s="113"/>
    </row>
    <row r="103" spans="1:15" x14ac:dyDescent="0.2">
      <c r="A103" s="8"/>
      <c r="B103" s="8" t="s">
        <v>313</v>
      </c>
      <c r="C103" s="80" t="e">
        <f>VLOOKUP(B103,バーコード貼付!$A$1:$D$4652,2,FALSE)</f>
        <v>#N/A</v>
      </c>
      <c r="D103" s="77" t="e">
        <f>VLOOKUP(B103,バーコード貼付!$A$1:$D$4652,3,FALSE)</f>
        <v>#N/A</v>
      </c>
      <c r="E103" s="77"/>
      <c r="F103" s="129"/>
      <c r="G103" s="8"/>
      <c r="H103" s="130"/>
      <c r="I103" s="8"/>
      <c r="J103" s="113"/>
    </row>
    <row r="104" spans="1:15" x14ac:dyDescent="0.2">
      <c r="A104" s="8"/>
      <c r="B104" s="8" t="s">
        <v>211</v>
      </c>
      <c r="C104" s="80" t="e">
        <f>VLOOKUP(B104,バーコード貼付!$A$1:$D$4652,2,FALSE)</f>
        <v>#N/A</v>
      </c>
      <c r="D104" s="77" t="e">
        <f>VLOOKUP(B104,バーコード貼付!$A$1:$D$4652,3,FALSE)</f>
        <v>#N/A</v>
      </c>
      <c r="E104" s="77"/>
      <c r="F104" s="129"/>
      <c r="G104" s="8"/>
      <c r="H104" s="130"/>
      <c r="I104" s="8"/>
      <c r="J104" s="154"/>
    </row>
    <row r="105" spans="1:15" x14ac:dyDescent="0.2">
      <c r="A105" s="8"/>
      <c r="B105" s="8" t="s">
        <v>218</v>
      </c>
      <c r="C105" s="80" t="e">
        <f>VLOOKUP(B105,バーコード貼付!$A$1:$D$4652,2,FALSE)</f>
        <v>#N/A</v>
      </c>
      <c r="D105" s="77" t="e">
        <f>VLOOKUP(B105,バーコード貼付!$A$1:$D$4652,3,FALSE)</f>
        <v>#N/A</v>
      </c>
      <c r="E105" s="77"/>
      <c r="F105" s="129"/>
      <c r="G105" s="8"/>
      <c r="H105" s="129"/>
      <c r="I105" s="8"/>
      <c r="J105" s="113"/>
    </row>
    <row r="106" spans="1:15" x14ac:dyDescent="0.2">
      <c r="A106" s="8"/>
      <c r="B106" s="8" t="s">
        <v>315</v>
      </c>
      <c r="C106" s="80" t="e">
        <f>VLOOKUP(B106,バーコード貼付!$A$1:$D$4652,2,FALSE)</f>
        <v>#N/A</v>
      </c>
      <c r="D106" s="77" t="e">
        <f>VLOOKUP(B106,バーコード貼付!$A$1:$D$4652,3,FALSE)</f>
        <v>#N/A</v>
      </c>
      <c r="E106" s="77"/>
      <c r="F106" s="129"/>
      <c r="G106" s="8"/>
      <c r="H106" s="130"/>
      <c r="I106" s="8"/>
      <c r="J106" s="62"/>
    </row>
    <row r="107" spans="1:15" x14ac:dyDescent="0.2">
      <c r="A107" s="8"/>
      <c r="B107" s="8" t="s">
        <v>316</v>
      </c>
      <c r="C107" s="80" t="e">
        <f>VLOOKUP(B107,バーコード貼付!$A$1:$D$4652,2,FALSE)</f>
        <v>#N/A</v>
      </c>
      <c r="D107" s="77" t="e">
        <f>VLOOKUP(B107,バーコード貼付!$A$1:$D$4652,3,FALSE)</f>
        <v>#N/A</v>
      </c>
      <c r="E107" s="77"/>
      <c r="F107" s="129"/>
      <c r="G107" s="8"/>
      <c r="H107" s="130"/>
      <c r="I107" s="8"/>
      <c r="J107" s="62"/>
    </row>
    <row r="108" spans="1:15" x14ac:dyDescent="0.2">
      <c r="A108" s="8"/>
      <c r="B108" s="8" t="s">
        <v>317</v>
      </c>
      <c r="C108" s="80" t="e">
        <f>VLOOKUP(B108,バーコード貼付!$A$1:$D$4652,2,FALSE)</f>
        <v>#N/A</v>
      </c>
      <c r="D108" s="77" t="e">
        <f>VLOOKUP(B108,バーコード貼付!$A$1:$D$4652,3,FALSE)</f>
        <v>#N/A</v>
      </c>
      <c r="E108" s="77"/>
      <c r="F108" s="129"/>
      <c r="G108" s="8"/>
      <c r="H108" s="130"/>
      <c r="I108" s="8"/>
      <c r="J108" s="62"/>
    </row>
    <row r="109" spans="1:15" x14ac:dyDescent="0.2">
      <c r="A109" s="8"/>
      <c r="B109" s="8" t="s">
        <v>318</v>
      </c>
      <c r="C109" s="80" t="e">
        <f>VLOOKUP(B109,バーコード貼付!$A$1:$D$4652,2,FALSE)</f>
        <v>#N/A</v>
      </c>
      <c r="D109" s="77" t="e">
        <f>VLOOKUP(B109,バーコード貼付!$A$1:$D$4652,3,FALSE)</f>
        <v>#N/A</v>
      </c>
      <c r="E109" s="77"/>
      <c r="F109" s="129"/>
      <c r="G109" s="8"/>
      <c r="H109" s="130"/>
      <c r="I109" s="8"/>
      <c r="J109" s="62"/>
    </row>
    <row r="110" spans="1:15" x14ac:dyDescent="0.2">
      <c r="A110" s="8"/>
      <c r="B110" s="8" t="s">
        <v>319</v>
      </c>
      <c r="C110" s="80" t="e">
        <f>VLOOKUP(B110,バーコード貼付!$A$1:$D$4652,2,FALSE)</f>
        <v>#N/A</v>
      </c>
      <c r="D110" s="77" t="e">
        <f>VLOOKUP(B110,バーコード貼付!$A$1:$D$4652,3,FALSE)</f>
        <v>#N/A</v>
      </c>
      <c r="E110" s="77"/>
      <c r="F110" s="129"/>
      <c r="G110" s="8"/>
      <c r="H110" s="130"/>
      <c r="I110" s="8"/>
      <c r="J110" s="62"/>
    </row>
    <row r="111" spans="1:15" x14ac:dyDescent="0.2">
      <c r="I111" s="5"/>
    </row>
    <row r="112" spans="1:15" x14ac:dyDescent="0.2">
      <c r="I112" s="5"/>
    </row>
    <row r="113" spans="9:9" x14ac:dyDescent="0.2">
      <c r="I113" s="5"/>
    </row>
  </sheetData>
  <sortState xmlns:xlrd2="http://schemas.microsoft.com/office/spreadsheetml/2017/richdata2" ref="A3:P110">
    <sortCondition descending="1" ref="G3:G110"/>
  </sortState>
  <phoneticPr fontId="9"/>
  <conditionalFormatting sqref="F3:F110">
    <cfRule type="cellIs" dxfId="28" priority="2" operator="lessThan">
      <formula>$F$1</formula>
    </cfRule>
  </conditionalFormatting>
  <conditionalFormatting sqref="G3:G100">
    <cfRule type="colorScale" priority="3">
      <colorScale>
        <cfvo type="num" val="0"/>
        <cfvo type="num" val="1"/>
        <color rgb="FF00B050"/>
        <color rgb="FFFFFF00"/>
      </colorScale>
    </cfRule>
  </conditionalFormatting>
  <conditionalFormatting sqref="G101:G105">
    <cfRule type="colorScale" priority="9">
      <colorScale>
        <cfvo type="num" val="0"/>
        <cfvo type="num" val="1"/>
        <color rgb="FF00B050"/>
        <color rgb="FFFF0000"/>
      </colorScale>
    </cfRule>
  </conditionalFormatting>
  <conditionalFormatting sqref="G106:G110">
    <cfRule type="colorScale" priority="5">
      <colorScale>
        <cfvo type="num" val="0"/>
        <cfvo type="num" val="1"/>
        <color rgb="FF00B050"/>
        <color rgb="FFFF0000"/>
      </colorScale>
    </cfRule>
  </conditionalFormatting>
  <conditionalFormatting sqref="H3:H110">
    <cfRule type="cellIs" dxfId="27" priority="1" operator="lessThan">
      <formula>$F$1</formula>
    </cfRule>
  </conditionalFormatting>
  <conditionalFormatting sqref="I3:I14">
    <cfRule type="colorScale" priority="28">
      <colorScale>
        <cfvo type="num" val="0"/>
        <cfvo type="num" val="1"/>
        <color rgb="FF00B050"/>
        <color rgb="FFFF0000"/>
      </colorScale>
    </cfRule>
  </conditionalFormatting>
  <conditionalFormatting sqref="I15:I26">
    <cfRule type="colorScale" priority="26">
      <colorScale>
        <cfvo type="num" val="0"/>
        <cfvo type="num" val="1"/>
        <color rgb="FF00B050"/>
        <color rgb="FFFF0000"/>
      </colorScale>
    </cfRule>
  </conditionalFormatting>
  <conditionalFormatting sqref="I27:I32">
    <cfRule type="colorScale" priority="24">
      <colorScale>
        <cfvo type="num" val="0"/>
        <cfvo type="num" val="1"/>
        <color rgb="FF00B050"/>
        <color rgb="FFFF0000"/>
      </colorScale>
    </cfRule>
  </conditionalFormatting>
  <conditionalFormatting sqref="I33:I38">
    <cfRule type="colorScale" priority="22">
      <colorScale>
        <cfvo type="num" val="0"/>
        <cfvo type="num" val="1"/>
        <color rgb="FF00B050"/>
        <color rgb="FFFF0000"/>
      </colorScale>
    </cfRule>
  </conditionalFormatting>
  <conditionalFormatting sqref="I39:I45">
    <cfRule type="colorScale" priority="20">
      <colorScale>
        <cfvo type="num" val="0"/>
        <cfvo type="num" val="1"/>
        <color rgb="FF00B050"/>
        <color rgb="FFFF0000"/>
      </colorScale>
    </cfRule>
  </conditionalFormatting>
  <conditionalFormatting sqref="I46:I67">
    <cfRule type="colorScale" priority="18">
      <colorScale>
        <cfvo type="num" val="0"/>
        <cfvo type="num" val="1"/>
        <color rgb="FF00B050"/>
        <color rgb="FFFF0000"/>
      </colorScale>
    </cfRule>
  </conditionalFormatting>
  <conditionalFormatting sqref="I68:I72">
    <cfRule type="colorScale" priority="16">
      <colorScale>
        <cfvo type="num" val="0"/>
        <cfvo type="num" val="1"/>
        <color rgb="FF00B050"/>
        <color rgb="FFFF0000"/>
      </colorScale>
    </cfRule>
  </conditionalFormatting>
  <conditionalFormatting sqref="I73:I79">
    <cfRule type="colorScale" priority="14">
      <colorScale>
        <cfvo type="num" val="0"/>
        <cfvo type="num" val="1"/>
        <color rgb="FF00B050"/>
        <color rgb="FFFF0000"/>
      </colorScale>
    </cfRule>
  </conditionalFormatting>
  <conditionalFormatting sqref="I80:I88">
    <cfRule type="colorScale" priority="12">
      <colorScale>
        <cfvo type="num" val="0"/>
        <cfvo type="num" val="1"/>
        <color rgb="FF00B050"/>
        <color rgb="FFFF0000"/>
      </colorScale>
    </cfRule>
  </conditionalFormatting>
  <conditionalFormatting sqref="I89:I97">
    <cfRule type="colorScale" priority="10">
      <colorScale>
        <cfvo type="num" val="0"/>
        <cfvo type="num" val="1"/>
        <color rgb="FF00B050"/>
        <color rgb="FFFF0000"/>
      </colorScale>
    </cfRule>
  </conditionalFormatting>
  <conditionalFormatting sqref="I98:I105">
    <cfRule type="colorScale" priority="8">
      <colorScale>
        <cfvo type="num" val="0"/>
        <cfvo type="num" val="1"/>
        <color rgb="FF00B050"/>
        <color rgb="FFFF0000"/>
      </colorScale>
    </cfRule>
  </conditionalFormatting>
  <conditionalFormatting sqref="I106:I108">
    <cfRule type="colorScale" priority="4">
      <colorScale>
        <cfvo type="num" val="0"/>
        <cfvo type="num" val="1"/>
        <color rgb="FF00B050"/>
        <color rgb="FFFF0000"/>
      </colorScale>
    </cfRule>
  </conditionalFormatting>
  <conditionalFormatting sqref="I109:I110">
    <cfRule type="colorScale" priority="6">
      <colorScale>
        <cfvo type="num" val="0"/>
        <cfvo type="num" val="1"/>
        <color rgb="FF00B050"/>
        <color rgb="FFFF0000"/>
      </colorScale>
    </cfRule>
  </conditionalFormatting>
  <conditionalFormatting sqref="I111">
    <cfRule type="colorScale" priority="37">
      <colorScale>
        <cfvo type="num" val="0"/>
        <cfvo type="num" val="1"/>
        <color rgb="FF00B050"/>
        <color rgb="FFFF0000"/>
      </colorScale>
    </cfRule>
  </conditionalFormatting>
  <conditionalFormatting sqref="I112">
    <cfRule type="colorScale" priority="36">
      <colorScale>
        <cfvo type="num" val="0"/>
        <cfvo type="num" val="1"/>
        <color rgb="FF00B050"/>
        <color rgb="FFFF0000"/>
      </colorScale>
    </cfRule>
  </conditionalFormatting>
  <conditionalFormatting sqref="I113">
    <cfRule type="colorScale" priority="38">
      <colorScale>
        <cfvo type="num" val="0"/>
        <cfvo type="num" val="1"/>
        <color rgb="FF00B050"/>
        <color rgb="FFFF0000"/>
      </colorScale>
    </cfRule>
  </conditionalFormatting>
  <printOptions horizontalCentered="1"/>
  <pageMargins left="0.9055118110236221" right="0.70866141732283472" top="0.94488188976377963" bottom="0.74803149606299213" header="0.51181102362204722" footer="0.31496062992125984"/>
  <pageSetup paperSize="9" scale="74" fitToHeight="0" orientation="portrait" r:id="rId1"/>
  <headerFooter>
    <oddHeader>&amp;Cキングストン在庫状況&amp;R&amp;D</oddHead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P22"/>
  <sheetViews>
    <sheetView zoomScale="130" zoomScaleNormal="130" workbookViewId="0">
      <pane ySplit="2" topLeftCell="A3" activePane="bottomLeft" state="frozen"/>
      <selection pane="bottomLeft" activeCell="C3" sqref="C3"/>
    </sheetView>
  </sheetViews>
  <sheetFormatPr defaultColWidth="9" defaultRowHeight="13.2" x14ac:dyDescent="0.2"/>
  <cols>
    <col min="1" max="1" width="4" style="5" customWidth="1"/>
    <col min="2" max="2" width="9.88671875" style="5" customWidth="1"/>
    <col min="3" max="3" width="44" style="12" customWidth="1"/>
    <col min="4" max="4" width="7.109375" style="5" customWidth="1"/>
    <col min="5" max="5" width="6.6640625" style="5" customWidth="1"/>
    <col min="6" max="6" width="6.88671875" style="5" customWidth="1"/>
    <col min="7" max="7" width="6" style="5" customWidth="1"/>
    <col min="8" max="8" width="6.88671875" style="5" customWidth="1"/>
    <col min="9" max="9" width="5.6640625" style="62" customWidth="1"/>
    <col min="10" max="12" width="2.6640625" style="121" customWidth="1"/>
    <col min="13" max="13" width="2.6640625" customWidth="1"/>
    <col min="14" max="14" width="2.6640625" style="121" customWidth="1"/>
    <col min="15" max="15" width="5.109375" style="121" bestFit="1" customWidth="1"/>
    <col min="16" max="16" width="2.6640625" style="121" customWidth="1"/>
    <col min="17" max="64" width="4.6640625" style="121" customWidth="1"/>
    <col min="65" max="66" width="4.6640625" style="5" customWidth="1"/>
    <col min="67" max="16384" width="9" style="5"/>
  </cols>
  <sheetData>
    <row r="1" spans="1:120" x14ac:dyDescent="0.2">
      <c r="F1" s="61">
        <f ca="1">TODAY()-90</f>
        <v>46203</v>
      </c>
    </row>
    <row r="2" spans="1:120" ht="30.75" customHeight="1" x14ac:dyDescent="0.2">
      <c r="A2" s="10" t="s">
        <v>975</v>
      </c>
      <c r="B2" s="10" t="s">
        <v>973</v>
      </c>
      <c r="C2" s="11" t="s">
        <v>16151</v>
      </c>
      <c r="D2" s="10" t="s">
        <v>974</v>
      </c>
      <c r="E2" s="10" t="s">
        <v>977</v>
      </c>
      <c r="F2" s="71" t="s">
        <v>3034</v>
      </c>
      <c r="G2" s="10">
        <f>SUM(G3:G19)</f>
        <v>2</v>
      </c>
      <c r="H2" s="72" t="s">
        <v>976</v>
      </c>
      <c r="I2" s="10">
        <f>SUM(I3:I19)</f>
        <v>0</v>
      </c>
      <c r="P2" s="150">
        <f>P1+1</f>
        <v>1</v>
      </c>
    </row>
    <row r="3" spans="1:120" x14ac:dyDescent="0.2">
      <c r="A3" s="150">
        <v>1</v>
      </c>
      <c r="B3" s="8" t="s">
        <v>3096</v>
      </c>
      <c r="C3" s="80" t="str">
        <f>VLOOKUP(B3,バーコード貼付!$A$1:$D$4652,2,FALSE)</f>
        <v>50ｼｰﾙｽﾀﾝ用ﾀﾞｲﾔﾌﾗﾑ</v>
      </c>
      <c r="D3" s="77">
        <f>VLOOKUP(B3,バーコード貼付!$A$1:$D$4652,3,FALSE)</f>
        <v>17</v>
      </c>
      <c r="E3" s="77">
        <f>VLOOKUP(B3,バーコード貼付!$A$1:$D$4652,4,FALSE)</f>
        <v>30</v>
      </c>
      <c r="F3" s="130">
        <v>46259</v>
      </c>
      <c r="G3" s="8">
        <f t="shared" ref="G3:G19" si="0">IF(D3-E3&gt;=0,0,1)</f>
        <v>1</v>
      </c>
      <c r="H3" s="130"/>
      <c r="I3" s="8">
        <f t="shared" ref="I3:I19" si="1">IF(AND(D3&lt;=0,D3-E3&lt;0),1,0)</f>
        <v>0</v>
      </c>
      <c r="O3" s="78">
        <f t="shared" ref="O3:O19" si="2">E3-D3</f>
        <v>13</v>
      </c>
    </row>
    <row r="4" spans="1:120" x14ac:dyDescent="0.2">
      <c r="A4" s="150">
        <v>2</v>
      </c>
      <c r="B4" s="8" t="s">
        <v>3099</v>
      </c>
      <c r="C4" s="80" t="str">
        <f>VLOOKUP(B4,バーコード貼付!$A$1:$D$4652,2,FALSE)</f>
        <v>65ｼｰﾙｽﾀﾝ用ﾀﾞｲﾔﾌﾗﾑ</v>
      </c>
      <c r="D4" s="77">
        <f>VLOOKUP(B4,バーコード貼付!$A$1:$D$4652,3,FALSE)</f>
        <v>26</v>
      </c>
      <c r="E4" s="77">
        <f>VLOOKUP(B4,バーコード貼付!$A$1:$D$4652,4,FALSE)</f>
        <v>30</v>
      </c>
      <c r="F4" s="130">
        <v>46274</v>
      </c>
      <c r="G4" s="8">
        <f t="shared" si="0"/>
        <v>1</v>
      </c>
      <c r="H4" s="130"/>
      <c r="I4" s="8">
        <f t="shared" si="1"/>
        <v>0</v>
      </c>
      <c r="O4" s="78">
        <f t="shared" si="2"/>
        <v>4</v>
      </c>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62"/>
      <c r="BN4" s="62"/>
      <c r="BO4" s="62"/>
      <c r="BP4" s="62"/>
      <c r="BQ4" s="62"/>
      <c r="BR4" s="62"/>
      <c r="BS4" s="62"/>
      <c r="BT4" s="62"/>
      <c r="BU4" s="62"/>
      <c r="BV4" s="62"/>
      <c r="BW4" s="62"/>
      <c r="BX4" s="62"/>
      <c r="BY4" s="62"/>
      <c r="BZ4" s="62"/>
      <c r="CA4" s="62"/>
      <c r="CB4" s="62"/>
      <c r="CC4" s="62"/>
      <c r="CD4" s="62"/>
      <c r="CE4" s="62"/>
      <c r="CF4" s="62"/>
      <c r="CG4" s="62"/>
      <c r="CH4" s="62"/>
      <c r="CI4" s="62"/>
      <c r="CJ4" s="62"/>
      <c r="CK4" s="62"/>
      <c r="CL4" s="62"/>
      <c r="CM4" s="62"/>
      <c r="CN4" s="62"/>
      <c r="CO4" s="62"/>
      <c r="CP4" s="62"/>
      <c r="CQ4" s="62"/>
      <c r="CR4" s="62"/>
      <c r="CS4" s="62"/>
      <c r="CT4" s="62"/>
      <c r="CU4" s="62"/>
      <c r="CV4" s="62"/>
      <c r="CW4" s="62"/>
      <c r="CX4" s="62"/>
      <c r="CY4" s="62"/>
      <c r="CZ4" s="62"/>
      <c r="DA4" s="62"/>
      <c r="DB4" s="62"/>
      <c r="DC4" s="62"/>
      <c r="DD4" s="62"/>
      <c r="DE4" s="62"/>
      <c r="DF4" s="62"/>
      <c r="DG4" s="62"/>
      <c r="DH4" s="62"/>
      <c r="DI4" s="62"/>
      <c r="DJ4" s="62"/>
      <c r="DK4" s="62"/>
      <c r="DL4" s="62"/>
      <c r="DM4" s="62"/>
      <c r="DN4" s="62"/>
      <c r="DO4" s="62"/>
      <c r="DP4" s="62"/>
    </row>
    <row r="5" spans="1:120" x14ac:dyDescent="0.2">
      <c r="A5" s="150">
        <v>3</v>
      </c>
      <c r="B5" s="8" t="s">
        <v>3100</v>
      </c>
      <c r="C5" s="80" t="str">
        <f>VLOOKUP(B5,バーコード貼付!$A$1:$D$4652,2,FALSE)</f>
        <v>70ｼｰﾙｽﾀﾝ用ﾀﾞｲﾔﾌﾗﾑ</v>
      </c>
      <c r="D5" s="77">
        <f>VLOOKUP(B5,バーコード貼付!$A$1:$D$4652,3,FALSE)</f>
        <v>37</v>
      </c>
      <c r="E5" s="77">
        <f>VLOOKUP(B5,バーコード貼付!$A$1:$D$4652,4,FALSE)</f>
        <v>30</v>
      </c>
      <c r="F5" s="130"/>
      <c r="G5" s="8">
        <f t="shared" si="0"/>
        <v>0</v>
      </c>
      <c r="H5" s="130"/>
      <c r="I5" s="8">
        <f t="shared" si="1"/>
        <v>0</v>
      </c>
      <c r="O5" s="78">
        <f t="shared" si="2"/>
        <v>-7</v>
      </c>
    </row>
    <row r="6" spans="1:120" x14ac:dyDescent="0.2">
      <c r="A6" s="150">
        <v>4</v>
      </c>
      <c r="B6" s="8" t="s">
        <v>3097</v>
      </c>
      <c r="C6" s="80" t="str">
        <f>VLOOKUP(B6,バーコード貼付!$A$1:$D$4652,2,FALSE)</f>
        <v>55ｼｰﾙｽﾀﾝ用ﾀﾞｲﾔﾌﾗﾑ</v>
      </c>
      <c r="D6" s="77">
        <f>VLOOKUP(B6,バーコード貼付!$A$1:$D$4652,3,FALSE)</f>
        <v>29</v>
      </c>
      <c r="E6" s="77">
        <v>15</v>
      </c>
      <c r="F6" s="130"/>
      <c r="G6" s="8">
        <f t="shared" si="0"/>
        <v>0</v>
      </c>
      <c r="H6" s="130"/>
      <c r="I6" s="8">
        <f t="shared" si="1"/>
        <v>0</v>
      </c>
      <c r="O6" s="78">
        <f t="shared" si="2"/>
        <v>-14</v>
      </c>
    </row>
    <row r="7" spans="1:120" x14ac:dyDescent="0.2">
      <c r="A7" s="150">
        <v>5</v>
      </c>
      <c r="B7" s="8" t="s">
        <v>3101</v>
      </c>
      <c r="C7" s="80" t="str">
        <f>VLOOKUP(B7,バーコード貼付!$A$1:$D$4652,2,FALSE)</f>
        <v>75ｼｰﾙｽﾀﾝ用ﾀﾞｲﾔﾌﾗﾑ</v>
      </c>
      <c r="D7" s="77">
        <f>VLOOKUP(B7,バーコード貼付!$A$1:$D$4652,3,FALSE)</f>
        <v>40</v>
      </c>
      <c r="E7" s="77">
        <f>VLOOKUP(B7,バーコード貼付!$A$1:$D$4652,4,FALSE)</f>
        <v>30</v>
      </c>
      <c r="F7" s="130"/>
      <c r="G7" s="8">
        <f t="shared" si="0"/>
        <v>0</v>
      </c>
      <c r="H7" s="130"/>
      <c r="I7" s="8">
        <f t="shared" si="1"/>
        <v>0</v>
      </c>
      <c r="O7" s="78">
        <f t="shared" si="2"/>
        <v>-10</v>
      </c>
      <c r="P7" s="122"/>
    </row>
    <row r="8" spans="1:120" x14ac:dyDescent="0.2">
      <c r="A8" s="150">
        <v>6</v>
      </c>
      <c r="B8" s="8" t="s">
        <v>3094</v>
      </c>
      <c r="C8" s="80" t="str">
        <f>VLOOKUP(B8,バーコード貼付!$A$1:$D$4652,2,FALSE)</f>
        <v>40ｼｰﾙｽﾀﾝ用ﾀﾞｲﾔﾌﾗﾑ</v>
      </c>
      <c r="D8" s="77">
        <f>VLOOKUP(B8,バーコード貼付!$A$1:$D$4652,3,FALSE)</f>
        <v>31</v>
      </c>
      <c r="E8" s="77">
        <v>15</v>
      </c>
      <c r="F8" s="130"/>
      <c r="G8" s="8">
        <f t="shared" si="0"/>
        <v>0</v>
      </c>
      <c r="H8" s="130"/>
      <c r="I8" s="8">
        <f t="shared" si="1"/>
        <v>0</v>
      </c>
      <c r="O8" s="78">
        <f t="shared" si="2"/>
        <v>-16</v>
      </c>
    </row>
    <row r="9" spans="1:120" x14ac:dyDescent="0.2">
      <c r="A9" s="150">
        <v>7</v>
      </c>
      <c r="B9" s="8" t="s">
        <v>3098</v>
      </c>
      <c r="C9" s="80" t="str">
        <f>VLOOKUP(B9,バーコード貼付!$A$1:$D$4652,2,FALSE)</f>
        <v>60ｼｰﾙｽﾀﾝ用ﾀﾞｲﾔﾌﾗﾑ</v>
      </c>
      <c r="D9" s="77">
        <f>VLOOKUP(B9,バーコード貼付!$A$1:$D$4652,3,FALSE)</f>
        <v>31</v>
      </c>
      <c r="E9" s="77">
        <f>VLOOKUP(B9,バーコード貼付!$A$1:$D$4652,4,FALSE)</f>
        <v>30</v>
      </c>
      <c r="F9" s="130"/>
      <c r="G9" s="8">
        <f t="shared" si="0"/>
        <v>0</v>
      </c>
      <c r="H9" s="130"/>
      <c r="I9" s="8">
        <f t="shared" si="1"/>
        <v>0</v>
      </c>
      <c r="O9" s="78">
        <f t="shared" si="2"/>
        <v>-1</v>
      </c>
    </row>
    <row r="10" spans="1:120" x14ac:dyDescent="0.2">
      <c r="A10" s="150">
        <v>8</v>
      </c>
      <c r="B10" s="8" t="s">
        <v>3108</v>
      </c>
      <c r="C10" s="80" t="str">
        <f>VLOOKUP(B10,バーコード貼付!$A$1:$D$4652,2,FALSE)</f>
        <v>110ｼｰﾙｽﾀﾝ用ﾀﾞｲﾔﾌﾗﾑ</v>
      </c>
      <c r="D10" s="77">
        <f>VLOOKUP(B10,バーコード貼付!$A$1:$D$4652,3,FALSE)</f>
        <v>23</v>
      </c>
      <c r="E10" s="77">
        <v>13</v>
      </c>
      <c r="F10" s="130"/>
      <c r="G10" s="8">
        <f t="shared" si="0"/>
        <v>0</v>
      </c>
      <c r="H10" s="130"/>
      <c r="I10" s="8">
        <f t="shared" si="1"/>
        <v>0</v>
      </c>
      <c r="J10" s="122"/>
      <c r="K10" s="122"/>
      <c r="L10" s="122"/>
      <c r="N10" s="122"/>
      <c r="O10" s="78">
        <f t="shared" si="2"/>
        <v>-10</v>
      </c>
      <c r="P10" s="122"/>
    </row>
    <row r="11" spans="1:120" x14ac:dyDescent="0.2">
      <c r="A11" s="150">
        <v>9</v>
      </c>
      <c r="B11" s="8" t="s">
        <v>3149</v>
      </c>
      <c r="C11" s="80" t="str">
        <f>VLOOKUP(B11,バーコード貼付!$A$1:$D$4652,2,FALSE)</f>
        <v>TSL-1302型ﾀﾞｲﾔﾌﾗﾑ</v>
      </c>
      <c r="D11" s="77">
        <f>VLOOKUP(B11,バーコード貼付!$A$1:$D$4652,3,FALSE)</f>
        <v>18</v>
      </c>
      <c r="E11" s="77">
        <v>10</v>
      </c>
      <c r="F11" s="130"/>
      <c r="G11" s="8">
        <f t="shared" si="0"/>
        <v>0</v>
      </c>
      <c r="H11" s="130"/>
      <c r="I11" s="8">
        <f t="shared" si="1"/>
        <v>0</v>
      </c>
      <c r="J11" s="122"/>
      <c r="K11" s="122"/>
      <c r="L11" s="122"/>
      <c r="N11" s="122"/>
      <c r="O11" s="78">
        <f t="shared" si="2"/>
        <v>-8</v>
      </c>
      <c r="P11" s="122"/>
    </row>
    <row r="12" spans="1:120" x14ac:dyDescent="0.2">
      <c r="A12" s="150">
        <v>10</v>
      </c>
      <c r="B12" s="8" t="s">
        <v>3148</v>
      </c>
      <c r="C12" s="80" t="str">
        <f>VLOOKUP(B12,バーコード貼付!$A$1:$D$4652,2,FALSE)</f>
        <v>TSL-1202型ﾀﾞｲﾔﾌﾗﾑ</v>
      </c>
      <c r="D12" s="77">
        <f>VLOOKUP(B12,バーコード貼付!$A$1:$D$4652,3,FALSE)</f>
        <v>17</v>
      </c>
      <c r="E12" s="77">
        <v>9</v>
      </c>
      <c r="F12" s="130"/>
      <c r="G12" s="8">
        <f t="shared" si="0"/>
        <v>0</v>
      </c>
      <c r="H12" s="130"/>
      <c r="I12" s="8">
        <f t="shared" si="1"/>
        <v>0</v>
      </c>
      <c r="J12" s="122"/>
      <c r="K12" s="122"/>
      <c r="L12" s="122"/>
      <c r="N12" s="122"/>
      <c r="O12" s="78">
        <f t="shared" si="2"/>
        <v>-8</v>
      </c>
    </row>
    <row r="13" spans="1:120" x14ac:dyDescent="0.2">
      <c r="A13" s="150">
        <v>11</v>
      </c>
      <c r="B13" s="8" t="s">
        <v>3095</v>
      </c>
      <c r="C13" s="80" t="str">
        <f>VLOOKUP(B13,バーコード貼付!$A$1:$D$4652,2,FALSE)</f>
        <v>45ｼｰﾙｽﾀﾝ用ﾀﾞｲﾔﾌﾗﾑ</v>
      </c>
      <c r="D13" s="77">
        <f>VLOOKUP(B13,バーコード貼付!$A$1:$D$4652,3,FALSE)</f>
        <v>20</v>
      </c>
      <c r="E13" s="77">
        <v>9</v>
      </c>
      <c r="F13" s="130"/>
      <c r="G13" s="8">
        <f t="shared" si="0"/>
        <v>0</v>
      </c>
      <c r="H13" s="130"/>
      <c r="I13" s="8">
        <f t="shared" si="1"/>
        <v>0</v>
      </c>
      <c r="M13" s="62"/>
      <c r="O13" s="78">
        <f t="shared" si="2"/>
        <v>-11</v>
      </c>
    </row>
    <row r="14" spans="1:120" x14ac:dyDescent="0.2">
      <c r="A14" s="150">
        <v>12</v>
      </c>
      <c r="B14" s="8" t="s">
        <v>3103</v>
      </c>
      <c r="C14" s="80" t="str">
        <f>VLOOKUP(B14,バーコード貼付!$A$1:$D$4652,2,FALSE)</f>
        <v>85ｼｰﾙｽﾀﾝ用ﾀﾞｲﾔﾌﾗﾑ</v>
      </c>
      <c r="D14" s="77">
        <f>VLOOKUP(B14,バーコード貼付!$A$1:$D$4652,3,FALSE)</f>
        <v>14</v>
      </c>
      <c r="E14" s="77">
        <v>8</v>
      </c>
      <c r="F14" s="130"/>
      <c r="G14" s="8">
        <f t="shared" si="0"/>
        <v>0</v>
      </c>
      <c r="H14" s="130"/>
      <c r="I14" s="8">
        <f t="shared" si="1"/>
        <v>0</v>
      </c>
      <c r="M14" s="62"/>
      <c r="O14" s="78">
        <f t="shared" si="2"/>
        <v>-6</v>
      </c>
      <c r="Q14" s="122"/>
      <c r="R14" s="122"/>
      <c r="S14" s="122"/>
      <c r="T14" s="122"/>
      <c r="U14" s="122"/>
      <c r="V14" s="122"/>
      <c r="W14" s="122"/>
      <c r="X14" s="122"/>
      <c r="Y14" s="122"/>
      <c r="Z14" s="122"/>
      <c r="AA14" s="122"/>
      <c r="AB14" s="122"/>
      <c r="AC14" s="122"/>
      <c r="AD14" s="122"/>
      <c r="AE14" s="122"/>
      <c r="AF14" s="122"/>
      <c r="AG14" s="122"/>
      <c r="AH14" s="122"/>
      <c r="AI14" s="122"/>
      <c r="AJ14" s="122"/>
      <c r="AK14" s="122"/>
      <c r="AL14" s="122"/>
      <c r="AM14" s="122"/>
      <c r="AN14" s="122"/>
      <c r="AO14" s="122"/>
      <c r="AP14" s="122"/>
      <c r="AQ14" s="122"/>
      <c r="AR14" s="122"/>
      <c r="AS14" s="122"/>
      <c r="AT14" s="122"/>
      <c r="AU14" s="122"/>
      <c r="AV14" s="122"/>
      <c r="AW14" s="122"/>
      <c r="AX14" s="122"/>
      <c r="AY14" s="122"/>
      <c r="AZ14" s="122"/>
      <c r="BA14" s="122"/>
      <c r="BB14" s="122"/>
      <c r="BC14" s="122"/>
      <c r="BD14" s="122"/>
      <c r="BE14" s="122"/>
      <c r="BF14" s="122"/>
      <c r="BG14" s="122"/>
      <c r="BH14" s="122"/>
      <c r="BI14" s="122"/>
      <c r="BJ14" s="122"/>
      <c r="BK14" s="122"/>
      <c r="BL14" s="122"/>
      <c r="BM14" s="62"/>
      <c r="BN14" s="62"/>
      <c r="BO14" s="62"/>
      <c r="BP14" s="62"/>
      <c r="BQ14" s="62"/>
      <c r="BR14" s="62"/>
      <c r="BS14" s="62"/>
      <c r="BT14" s="62"/>
      <c r="BU14" s="62"/>
      <c r="BV14" s="62"/>
      <c r="BW14" s="62"/>
      <c r="BX14" s="62"/>
      <c r="BY14" s="62"/>
      <c r="BZ14" s="62"/>
      <c r="CA14" s="62"/>
      <c r="CB14" s="62"/>
      <c r="CC14" s="62"/>
      <c r="CD14" s="62"/>
      <c r="CE14" s="62"/>
      <c r="CF14" s="62"/>
      <c r="CG14" s="62"/>
      <c r="CH14" s="62"/>
      <c r="CI14" s="62"/>
      <c r="CJ14" s="62"/>
      <c r="CK14" s="62"/>
      <c r="CL14" s="62"/>
      <c r="CM14" s="62"/>
      <c r="CN14" s="62"/>
      <c r="CO14" s="62"/>
      <c r="CP14" s="62"/>
      <c r="CQ14" s="62"/>
      <c r="CR14" s="62"/>
      <c r="CS14" s="62"/>
      <c r="CT14" s="62"/>
      <c r="CU14" s="62"/>
      <c r="CV14" s="62"/>
      <c r="CW14" s="62"/>
      <c r="CX14" s="62"/>
      <c r="CY14" s="62"/>
      <c r="CZ14" s="62"/>
      <c r="DA14" s="62"/>
      <c r="DB14" s="62"/>
      <c r="DC14" s="62"/>
      <c r="DD14" s="62"/>
      <c r="DE14" s="62"/>
      <c r="DF14" s="62"/>
      <c r="DG14" s="62"/>
      <c r="DH14" s="62"/>
      <c r="DI14" s="62"/>
      <c r="DJ14" s="62"/>
      <c r="DK14" s="62"/>
      <c r="DL14" s="62"/>
      <c r="DM14" s="62"/>
      <c r="DN14" s="62"/>
      <c r="DO14" s="62"/>
      <c r="DP14" s="62"/>
    </row>
    <row r="15" spans="1:120" x14ac:dyDescent="0.2">
      <c r="A15" s="150">
        <v>13</v>
      </c>
      <c r="B15" s="8" t="s">
        <v>3102</v>
      </c>
      <c r="C15" s="80" t="str">
        <f>VLOOKUP(B15,バーコード貼付!$A$1:$D$4652,2,FALSE)</f>
        <v>80ｼｰﾙｽﾀﾝ用ﾀﾞｲﾔﾌﾗﾑ</v>
      </c>
      <c r="D15" s="77">
        <f>VLOOKUP(B15,バーコード貼付!$A$1:$D$4652,3,FALSE)</f>
        <v>15</v>
      </c>
      <c r="E15" s="77">
        <v>5</v>
      </c>
      <c r="F15" s="130"/>
      <c r="G15" s="8">
        <f t="shared" si="0"/>
        <v>0</v>
      </c>
      <c r="H15" s="130"/>
      <c r="I15" s="8">
        <f t="shared" si="1"/>
        <v>0</v>
      </c>
      <c r="O15" s="78">
        <f t="shared" si="2"/>
        <v>-10</v>
      </c>
      <c r="Q15" s="122"/>
      <c r="R15" s="122"/>
      <c r="S15" s="122"/>
      <c r="T15" s="122"/>
      <c r="U15" s="122"/>
      <c r="V15" s="122"/>
      <c r="W15" s="122"/>
      <c r="X15" s="122"/>
      <c r="Y15" s="122"/>
      <c r="Z15" s="122"/>
      <c r="AA15" s="122"/>
      <c r="AB15" s="122"/>
      <c r="AC15" s="122"/>
      <c r="AD15" s="122"/>
      <c r="AE15" s="122"/>
      <c r="AF15" s="122"/>
      <c r="AG15" s="122"/>
      <c r="AH15" s="122"/>
      <c r="AI15" s="122"/>
      <c r="AJ15" s="122"/>
      <c r="AK15" s="122"/>
      <c r="AL15" s="122"/>
      <c r="AM15" s="122"/>
      <c r="AN15" s="122"/>
      <c r="AO15" s="122"/>
      <c r="AP15" s="122"/>
      <c r="AQ15" s="122"/>
      <c r="AR15" s="122"/>
      <c r="AS15" s="122"/>
      <c r="AT15" s="122"/>
      <c r="AU15" s="122"/>
      <c r="AV15" s="122"/>
      <c r="AW15" s="122"/>
      <c r="AX15" s="122"/>
      <c r="AY15" s="122"/>
      <c r="AZ15" s="122"/>
      <c r="BA15" s="122"/>
      <c r="BB15" s="122"/>
      <c r="BC15" s="122"/>
      <c r="BD15" s="122"/>
      <c r="BE15" s="122"/>
      <c r="BF15" s="122"/>
      <c r="BG15" s="122"/>
      <c r="BH15" s="122"/>
      <c r="BI15" s="122"/>
      <c r="BJ15" s="122"/>
      <c r="BK15" s="122"/>
      <c r="BL15" s="122"/>
      <c r="BM15" s="62"/>
      <c r="BN15" s="62"/>
      <c r="BO15" s="62"/>
      <c r="BP15" s="62"/>
      <c r="BQ15" s="62"/>
      <c r="BR15" s="62"/>
      <c r="BS15" s="62"/>
      <c r="BT15" s="62"/>
      <c r="BU15" s="62"/>
      <c r="BV15" s="62"/>
      <c r="BW15" s="62"/>
      <c r="BX15" s="62"/>
      <c r="BY15" s="62"/>
      <c r="BZ15" s="62"/>
      <c r="CA15" s="62"/>
      <c r="CB15" s="62"/>
      <c r="CC15" s="62"/>
      <c r="CD15" s="62"/>
      <c r="CE15" s="62"/>
      <c r="CF15" s="62"/>
      <c r="CG15" s="62"/>
      <c r="CH15" s="62"/>
      <c r="CI15" s="62"/>
      <c r="CJ15" s="62"/>
      <c r="CK15" s="62"/>
      <c r="CL15" s="62"/>
      <c r="CM15" s="62"/>
      <c r="CN15" s="62"/>
      <c r="CO15" s="62"/>
      <c r="CP15" s="62"/>
      <c r="CQ15" s="62"/>
      <c r="CR15" s="62"/>
      <c r="CS15" s="62"/>
      <c r="CT15" s="62"/>
      <c r="CU15" s="62"/>
      <c r="CV15" s="62"/>
      <c r="CW15" s="62"/>
      <c r="CX15" s="62"/>
      <c r="CY15" s="62"/>
      <c r="CZ15" s="62"/>
      <c r="DA15" s="62"/>
      <c r="DB15" s="62"/>
      <c r="DC15" s="62"/>
      <c r="DD15" s="62"/>
      <c r="DE15" s="62"/>
      <c r="DF15" s="62"/>
      <c r="DG15" s="62"/>
      <c r="DH15" s="62"/>
      <c r="DI15" s="62"/>
      <c r="DJ15" s="62"/>
      <c r="DK15" s="62"/>
      <c r="DL15" s="62"/>
      <c r="DM15" s="62"/>
      <c r="DN15" s="62"/>
      <c r="DO15" s="62"/>
      <c r="DP15" s="62"/>
    </row>
    <row r="16" spans="1:120" s="62" customFormat="1" x14ac:dyDescent="0.2">
      <c r="A16" s="150">
        <v>14</v>
      </c>
      <c r="B16" s="8" t="s">
        <v>3105</v>
      </c>
      <c r="C16" s="80" t="str">
        <f>VLOOKUP(B16,バーコード貼付!$A$1:$D$4652,2,FALSE)</f>
        <v>95ｼｰﾙｽﾀﾝ用ﾀﾞｲﾔﾌﾗﾑ</v>
      </c>
      <c r="D16" s="77">
        <f>VLOOKUP(B16,バーコード貼付!$A$1:$D$4652,3,FALSE)</f>
        <v>21</v>
      </c>
      <c r="E16" s="77">
        <v>9</v>
      </c>
      <c r="F16" s="130"/>
      <c r="G16" s="8">
        <f t="shared" si="0"/>
        <v>0</v>
      </c>
      <c r="H16" s="130"/>
      <c r="I16" s="8">
        <f t="shared" si="1"/>
        <v>0</v>
      </c>
      <c r="J16" s="121"/>
      <c r="K16" s="121"/>
      <c r="L16" s="121"/>
      <c r="M16"/>
      <c r="N16" s="121"/>
      <c r="O16" s="78">
        <f t="shared" si="2"/>
        <v>-12</v>
      </c>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c r="BK16" s="121"/>
      <c r="BL16" s="121"/>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row>
    <row r="17" spans="1:120" s="62" customFormat="1" x14ac:dyDescent="0.2">
      <c r="A17" s="150">
        <v>15</v>
      </c>
      <c r="B17" s="8" t="s">
        <v>3106</v>
      </c>
      <c r="C17" s="80" t="str">
        <f>VLOOKUP(B17,バーコード貼付!$A$1:$D$4652,2,FALSE)</f>
        <v>100ｼｰﾙｽﾀﾝ用ﾀﾞｲﾔﾌﾗﾑ</v>
      </c>
      <c r="D17" s="77">
        <f>VLOOKUP(B17,バーコード貼付!$A$1:$D$4652,3,FALSE)</f>
        <v>14</v>
      </c>
      <c r="E17" s="77">
        <v>5</v>
      </c>
      <c r="F17" s="130"/>
      <c r="G17" s="8">
        <f t="shared" si="0"/>
        <v>0</v>
      </c>
      <c r="H17" s="130"/>
      <c r="I17" s="8">
        <f t="shared" si="1"/>
        <v>0</v>
      </c>
      <c r="J17" s="121"/>
      <c r="K17" s="121"/>
      <c r="L17" s="121"/>
      <c r="M17"/>
      <c r="N17" s="121"/>
      <c r="O17" s="78">
        <f t="shared" si="2"/>
        <v>-9</v>
      </c>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Y17" s="121"/>
      <c r="AZ17" s="121"/>
      <c r="BA17" s="121"/>
      <c r="BB17" s="121"/>
      <c r="BC17" s="121"/>
      <c r="BD17" s="121"/>
      <c r="BE17" s="121"/>
      <c r="BF17" s="121"/>
      <c r="BG17" s="121"/>
      <c r="BH17" s="121"/>
      <c r="BI17" s="121"/>
      <c r="BJ17" s="121"/>
      <c r="BK17" s="121"/>
      <c r="BL17" s="121"/>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row>
    <row r="18" spans="1:120" s="62" customFormat="1" x14ac:dyDescent="0.2">
      <c r="A18" s="150">
        <v>16</v>
      </c>
      <c r="B18" s="8" t="s">
        <v>3104</v>
      </c>
      <c r="C18" s="80" t="str">
        <f>VLOOKUP(B18,バーコード貼付!$A$1:$D$4652,2,FALSE)</f>
        <v>90ｼｰﾙｽﾀﾝ用ﾀﾞｲﾔﾌﾗﾑ</v>
      </c>
      <c r="D18" s="77">
        <f>VLOOKUP(B18,バーコード貼付!$A$1:$D$4652,3,FALSE)</f>
        <v>30</v>
      </c>
      <c r="E18" s="77">
        <v>8</v>
      </c>
      <c r="F18" s="130"/>
      <c r="G18" s="8">
        <f t="shared" si="0"/>
        <v>0</v>
      </c>
      <c r="H18" s="130"/>
      <c r="I18" s="8">
        <f t="shared" si="1"/>
        <v>0</v>
      </c>
      <c r="J18" s="121"/>
      <c r="K18" s="121"/>
      <c r="L18" s="121"/>
      <c r="N18" s="121"/>
      <c r="O18" s="78">
        <f t="shared" si="2"/>
        <v>-22</v>
      </c>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row>
    <row r="19" spans="1:120" x14ac:dyDescent="0.2">
      <c r="A19" s="150">
        <v>17</v>
      </c>
      <c r="B19" s="8" t="s">
        <v>3107</v>
      </c>
      <c r="C19" s="80" t="str">
        <f>VLOOKUP(B19,バーコード貼付!$A$1:$D$4652,2,FALSE)</f>
        <v>105ｼｰﾙｽﾀﾝ用ﾀﾞｲﾔﾌﾗﾑ</v>
      </c>
      <c r="D19" s="77">
        <f>VLOOKUP(B19,バーコード貼付!$A$1:$D$4652,3,FALSE)</f>
        <v>26</v>
      </c>
      <c r="E19" s="77">
        <v>7</v>
      </c>
      <c r="F19" s="130"/>
      <c r="G19" s="8">
        <f t="shared" si="0"/>
        <v>0</v>
      </c>
      <c r="H19" s="130"/>
      <c r="I19" s="8">
        <f t="shared" si="1"/>
        <v>0</v>
      </c>
      <c r="O19" s="78">
        <f t="shared" si="2"/>
        <v>-19</v>
      </c>
    </row>
    <row r="20" spans="1:120" x14ac:dyDescent="0.2">
      <c r="A20" s="150"/>
    </row>
    <row r="21" spans="1:120" x14ac:dyDescent="0.2">
      <c r="A21" s="150"/>
    </row>
    <row r="22" spans="1:120" x14ac:dyDescent="0.2">
      <c r="A22" s="150"/>
    </row>
  </sheetData>
  <sortState xmlns:xlrd2="http://schemas.microsoft.com/office/spreadsheetml/2017/richdata2" ref="A3:P19">
    <sortCondition descending="1" ref="G3:G19"/>
  </sortState>
  <phoneticPr fontId="9"/>
  <conditionalFormatting sqref="F3:F19 H3:H19">
    <cfRule type="cellIs" dxfId="26" priority="2" operator="lessThan">
      <formula>$F$1</formula>
    </cfRule>
  </conditionalFormatting>
  <conditionalFormatting sqref="G3:G19">
    <cfRule type="colorScale" priority="3">
      <colorScale>
        <cfvo type="num" val="0"/>
        <cfvo type="num" val="1"/>
        <color rgb="FF00B050"/>
        <color rgb="FFFFFF00"/>
      </colorScale>
    </cfRule>
  </conditionalFormatting>
  <conditionalFormatting sqref="I3:I8">
    <cfRule type="colorScale" priority="10">
      <colorScale>
        <cfvo type="num" val="0"/>
        <cfvo type="num" val="1"/>
        <color rgb="FF00B050"/>
        <color rgb="FFFF0000"/>
      </colorScale>
    </cfRule>
  </conditionalFormatting>
  <conditionalFormatting sqref="I9:I18">
    <cfRule type="colorScale" priority="8">
      <colorScale>
        <cfvo type="num" val="0"/>
        <cfvo type="num" val="1"/>
        <color rgb="FF00B050"/>
        <color rgb="FFFF0000"/>
      </colorScale>
    </cfRule>
  </conditionalFormatting>
  <conditionalFormatting sqref="I19">
    <cfRule type="colorScale" priority="4">
      <colorScale>
        <cfvo type="num" val="0"/>
        <cfvo type="num" val="1"/>
        <color rgb="FF00B050"/>
        <color rgb="FFFF0000"/>
      </colorScale>
    </cfRule>
  </conditionalFormatting>
  <printOptions horizontalCentered="1"/>
  <pageMargins left="0.70866141732283472" right="0.31496062992125984" top="0.94488188976377963" bottom="0.55118110236220474" header="0.51181102362204722" footer="0.31496062992125984"/>
  <pageSetup paperSize="9" scale="81" fitToHeight="0" orientation="portrait" r:id="rId1"/>
  <headerFooter>
    <oddHeader>&amp;Cスタン在庫状況&amp;R&amp;D</oddHead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S45"/>
  <sheetViews>
    <sheetView zoomScale="130" zoomScaleNormal="130" workbookViewId="0">
      <pane ySplit="2" topLeftCell="A3" activePane="bottomLeft" state="frozen"/>
      <selection pane="bottomLeft" activeCell="C3" sqref="C3"/>
    </sheetView>
  </sheetViews>
  <sheetFormatPr defaultRowHeight="13.2" x14ac:dyDescent="0.2"/>
  <cols>
    <col min="1" max="1" width="6.109375" style="4" customWidth="1"/>
    <col min="2" max="2" width="13.88671875" bestFit="1" customWidth="1"/>
    <col min="3" max="3" width="45.109375" style="15" bestFit="1" customWidth="1"/>
    <col min="4" max="4" width="7.109375" style="4" bestFit="1" customWidth="1"/>
    <col min="5" max="5" width="7.109375" bestFit="1" customWidth="1"/>
    <col min="6" max="6" width="6.6640625" style="168" customWidth="1"/>
    <col min="7" max="7" width="4.6640625" customWidth="1"/>
    <col min="8" max="8" width="6.6640625" customWidth="1"/>
    <col min="9" max="9" width="4.6640625" customWidth="1"/>
    <col min="10" max="12" width="2.6640625" style="107" customWidth="1"/>
    <col min="13" max="13" width="2.6640625" customWidth="1"/>
    <col min="14" max="14" width="2.6640625" style="107" customWidth="1"/>
    <col min="15" max="15" width="6" style="107" bestFit="1" customWidth="1"/>
    <col min="16" max="16" width="2.6640625" style="107" customWidth="1"/>
    <col min="17" max="19" width="4.6640625" style="107" customWidth="1"/>
  </cols>
  <sheetData>
    <row r="1" spans="1:19" x14ac:dyDescent="0.2">
      <c r="F1" s="61">
        <f ca="1">TODAY()-90</f>
        <v>46203</v>
      </c>
    </row>
    <row r="2" spans="1:19" s="5" customFormat="1" ht="30" customHeight="1" x14ac:dyDescent="0.2">
      <c r="A2" s="10" t="s">
        <v>975</v>
      </c>
      <c r="B2" s="10" t="s">
        <v>973</v>
      </c>
      <c r="C2" s="13" t="s">
        <v>16152</v>
      </c>
      <c r="D2" s="10" t="s">
        <v>974</v>
      </c>
      <c r="E2" s="10" t="s">
        <v>977</v>
      </c>
      <c r="F2" s="141" t="s">
        <v>3034</v>
      </c>
      <c r="G2" s="7">
        <f>SUM(G3:G45)</f>
        <v>13</v>
      </c>
      <c r="H2" s="72" t="s">
        <v>976</v>
      </c>
      <c r="I2" s="7">
        <f>SUM(I3:I45)</f>
        <v>0</v>
      </c>
      <c r="J2" s="106"/>
      <c r="K2" s="106"/>
      <c r="L2" s="106"/>
      <c r="N2" s="106"/>
      <c r="O2" s="106"/>
      <c r="P2" s="150">
        <f>P1+1</f>
        <v>1</v>
      </c>
      <c r="Q2" s="106"/>
      <c r="R2" s="106"/>
      <c r="S2" s="106"/>
    </row>
    <row r="3" spans="1:19" x14ac:dyDescent="0.2">
      <c r="A3" s="150">
        <v>1</v>
      </c>
      <c r="B3" s="3" t="s">
        <v>965</v>
      </c>
      <c r="C3" s="80" t="str">
        <f>VLOOKUP(B3,バーコード貼付!$A$1:$D$4652,2,FALSE)</f>
        <v>40SPﾌﾗﾝｼﾞ型海水こし器(ﾌﾗﾝｼﾞ無し)</v>
      </c>
      <c r="D3" s="77">
        <f>VLOOKUP(B3,バーコード貼付!$A$1:$D$4652,3,FALSE)</f>
        <v>33</v>
      </c>
      <c r="E3" s="77">
        <f>VLOOKUP(B3,バーコード貼付!$A$1:$D$4652,4,FALSE)</f>
        <v>57</v>
      </c>
      <c r="F3" s="129" t="s">
        <v>3641</v>
      </c>
      <c r="G3" s="8">
        <f t="shared" ref="G3:G42" si="0">IF(D3-E3&gt;=0,0,1)</f>
        <v>1</v>
      </c>
      <c r="H3" s="130"/>
      <c r="I3" s="8">
        <f t="shared" ref="I3:I28" si="1">IF(AND(D3&lt;=0,D3-E3&lt;0),1,0)</f>
        <v>0</v>
      </c>
      <c r="O3" s="151">
        <f t="shared" ref="O3:O42" si="2">E3-D3</f>
        <v>24</v>
      </c>
    </row>
    <row r="4" spans="1:19" x14ac:dyDescent="0.2">
      <c r="A4" s="150">
        <v>2</v>
      </c>
      <c r="B4" s="3" t="s">
        <v>479</v>
      </c>
      <c r="C4" s="80" t="str">
        <f>VLOOKUP(B4,バーコード貼付!$A$1:$D$4652,2,FALSE)</f>
        <v>40SPH海水こし器用ﾌﾗﾝｼﾞ(41φﾎｰｽ用)</v>
      </c>
      <c r="D4" s="77">
        <f>VLOOKUP(B4,バーコード貼付!$A$1:$D$4652,3,FALSE)</f>
        <v>0</v>
      </c>
      <c r="E4" s="77">
        <v>0</v>
      </c>
      <c r="F4" s="135"/>
      <c r="G4" s="8">
        <f t="shared" si="0"/>
        <v>0</v>
      </c>
      <c r="H4" s="130"/>
      <c r="I4" s="8">
        <f t="shared" si="1"/>
        <v>0</v>
      </c>
      <c r="O4" s="151">
        <f t="shared" si="2"/>
        <v>0</v>
      </c>
    </row>
    <row r="5" spans="1:19" x14ac:dyDescent="0.2">
      <c r="A5" s="150">
        <v>3</v>
      </c>
      <c r="B5" s="3" t="s">
        <v>532</v>
      </c>
      <c r="C5" s="80" t="str">
        <f>VLOOKUP(B5,バーコード貼付!$A$1:$D$4652,2,FALSE)</f>
        <v>80SPﾌﾗﾝｼﾞ型海水こし器</v>
      </c>
      <c r="D5" s="77">
        <f>VLOOKUP(B5,バーコード貼付!$A$1:$D$4652,3,FALSE)</f>
        <v>9</v>
      </c>
      <c r="E5" s="77">
        <v>42</v>
      </c>
      <c r="F5" s="129">
        <v>46283</v>
      </c>
      <c r="G5" s="8">
        <f t="shared" si="0"/>
        <v>1</v>
      </c>
      <c r="H5" s="130"/>
      <c r="I5" s="8">
        <f t="shared" si="1"/>
        <v>0</v>
      </c>
      <c r="O5" s="151">
        <f t="shared" si="2"/>
        <v>33</v>
      </c>
    </row>
    <row r="6" spans="1:19" x14ac:dyDescent="0.2">
      <c r="A6" s="150">
        <v>4</v>
      </c>
      <c r="B6" s="3" t="s">
        <v>535</v>
      </c>
      <c r="C6" s="80" t="str">
        <f>VLOOKUP(B6,バーコード貼付!$A$1:$D$4652,2,FALSE)</f>
        <v>80SPH(ﾎｰｽ径63)ﾌﾗﾝｼﾞ型ﾎｰｽ海水こし器</v>
      </c>
      <c r="D6" s="77">
        <f>VLOOKUP(B6,バーコード貼付!$A$1:$D$4652,3,FALSE)</f>
        <v>25</v>
      </c>
      <c r="E6" s="77">
        <v>50</v>
      </c>
      <c r="F6" s="129">
        <v>46237</v>
      </c>
      <c r="G6" s="8">
        <f t="shared" si="0"/>
        <v>1</v>
      </c>
      <c r="H6" s="130"/>
      <c r="I6" s="8">
        <f t="shared" si="1"/>
        <v>0</v>
      </c>
      <c r="O6" s="151">
        <f t="shared" si="2"/>
        <v>25</v>
      </c>
    </row>
    <row r="7" spans="1:19" x14ac:dyDescent="0.2">
      <c r="A7" s="150">
        <v>5</v>
      </c>
      <c r="B7" s="3" t="s">
        <v>970</v>
      </c>
      <c r="C7" s="80" t="str">
        <f>VLOOKUP(B7,バーコード貼付!$A$1:$D$4652,2,FALSE)</f>
        <v>50SPH(ﾎｰｽ径50)ﾌﾗﾝｼﾞ型ﾎｰｽ海水こし器</v>
      </c>
      <c r="D7" s="77">
        <f>VLOOKUP(B7,バーコード貼付!$A$1:$D$4652,3,FALSE)</f>
        <v>4</v>
      </c>
      <c r="E7" s="77">
        <v>21</v>
      </c>
      <c r="F7" s="129">
        <v>46253</v>
      </c>
      <c r="G7" s="8">
        <f t="shared" si="0"/>
        <v>1</v>
      </c>
      <c r="H7" s="129"/>
      <c r="I7" s="8">
        <f t="shared" si="1"/>
        <v>0</v>
      </c>
      <c r="O7" s="151">
        <f t="shared" si="2"/>
        <v>17</v>
      </c>
    </row>
    <row r="8" spans="1:19" x14ac:dyDescent="0.2">
      <c r="A8" s="150">
        <v>6</v>
      </c>
      <c r="B8" s="3" t="s">
        <v>475</v>
      </c>
      <c r="C8" s="80" t="str">
        <f>VLOOKUP(B8,バーコード貼付!$A$1:$D$4652,2,FALSE)</f>
        <v>32SPH海水こし器用ﾌﾗﾝｼﾞ(25φﾎｰｽ用)</v>
      </c>
      <c r="D8" s="77">
        <f>VLOOKUP(B8,バーコード貼付!$A$1:$D$4652,3,FALSE)</f>
        <v>14</v>
      </c>
      <c r="E8" s="77">
        <f>VLOOKUP(B8,バーコード貼付!$A$1:$D$4652,4,FALSE)</f>
        <v>20</v>
      </c>
      <c r="F8" s="129">
        <v>46255</v>
      </c>
      <c r="G8" s="8">
        <f t="shared" si="0"/>
        <v>1</v>
      </c>
      <c r="H8" s="130"/>
      <c r="I8" s="8">
        <f t="shared" si="1"/>
        <v>0</v>
      </c>
      <c r="O8" s="151">
        <f t="shared" si="2"/>
        <v>6</v>
      </c>
    </row>
    <row r="9" spans="1:19" x14ac:dyDescent="0.2">
      <c r="A9" s="150">
        <v>7</v>
      </c>
      <c r="B9" s="3" t="s">
        <v>531</v>
      </c>
      <c r="C9" s="80" t="str">
        <f>VLOOKUP(B9,バーコード貼付!$A$1:$D$4652,2,FALSE)</f>
        <v>38SH一体型ﾎｰｽ用海水こし器</v>
      </c>
      <c r="D9" s="77">
        <f>VLOOKUP(B9,バーコード貼付!$A$1:$D$4652,3,FALSE)</f>
        <v>81</v>
      </c>
      <c r="E9" s="77">
        <v>98</v>
      </c>
      <c r="F9" s="129">
        <v>46262</v>
      </c>
      <c r="G9" s="8">
        <f t="shared" si="0"/>
        <v>1</v>
      </c>
      <c r="H9" s="129"/>
      <c r="I9" s="8">
        <f t="shared" si="1"/>
        <v>0</v>
      </c>
      <c r="O9" s="151">
        <f t="shared" si="2"/>
        <v>17</v>
      </c>
    </row>
    <row r="10" spans="1:19" x14ac:dyDescent="0.2">
      <c r="A10" s="150">
        <v>8</v>
      </c>
      <c r="B10" s="3" t="s">
        <v>967</v>
      </c>
      <c r="C10" s="80" t="str">
        <f>VLOOKUP(B10,バーコード貼付!$A$1:$D$4652,2,FALSE)</f>
        <v>50SH一体型ﾎｰｽ用海水こし器</v>
      </c>
      <c r="D10" s="77">
        <f>VLOOKUP(B10,バーコード貼付!$A$1:$D$4652,3,FALSE)</f>
        <v>15</v>
      </c>
      <c r="E10" s="77">
        <v>31</v>
      </c>
      <c r="F10" s="129">
        <v>46269</v>
      </c>
      <c r="G10" s="8">
        <f t="shared" si="0"/>
        <v>1</v>
      </c>
      <c r="H10" s="129"/>
      <c r="I10" s="8">
        <f t="shared" si="1"/>
        <v>0</v>
      </c>
      <c r="O10" s="151">
        <f t="shared" si="2"/>
        <v>16</v>
      </c>
    </row>
    <row r="11" spans="1:19" x14ac:dyDescent="0.2">
      <c r="A11" s="150">
        <v>9</v>
      </c>
      <c r="B11" s="3" t="s">
        <v>320</v>
      </c>
      <c r="C11" s="80" t="str">
        <f>VLOOKUP(B11,バーコード貼付!$A$1:$D$4652,2,FALSE)</f>
        <v>25SH海水こし器用防蝕亜鉛25x30</v>
      </c>
      <c r="D11" s="77">
        <f>VLOOKUP(B11,バーコード貼付!$A$1:$D$4652,3,FALSE)</f>
        <v>176</v>
      </c>
      <c r="E11" s="77">
        <f>VLOOKUP(B11,バーコード貼付!$A$1:$D$4652,4,FALSE)</f>
        <v>200</v>
      </c>
      <c r="F11" s="129">
        <v>46269</v>
      </c>
      <c r="G11" s="8">
        <f t="shared" si="0"/>
        <v>1</v>
      </c>
      <c r="H11" s="129"/>
      <c r="I11" s="8">
        <f t="shared" si="1"/>
        <v>0</v>
      </c>
      <c r="O11" s="151">
        <f t="shared" si="2"/>
        <v>24</v>
      </c>
    </row>
    <row r="12" spans="1:19" x14ac:dyDescent="0.2">
      <c r="A12" s="150">
        <v>10</v>
      </c>
      <c r="B12" s="3" t="s">
        <v>966</v>
      </c>
      <c r="C12" s="80" t="str">
        <f>VLOOKUP(B12,バーコード貼付!$A$1:$D$4652,2,FALSE)</f>
        <v>40SPH(ﾎｰｽ径38)ﾌﾗﾝｼﾞ型ﾎｰｽ海水こし器</v>
      </c>
      <c r="D12" s="77">
        <f>VLOOKUP(B12,バーコード貼付!$A$1:$D$4652,3,FALSE)</f>
        <v>5</v>
      </c>
      <c r="E12" s="77">
        <v>9</v>
      </c>
      <c r="F12" s="129">
        <v>46273</v>
      </c>
      <c r="G12" s="8">
        <f t="shared" si="0"/>
        <v>1</v>
      </c>
      <c r="H12" s="130"/>
      <c r="I12" s="8">
        <f t="shared" si="1"/>
        <v>0</v>
      </c>
      <c r="O12" s="151">
        <f t="shared" si="2"/>
        <v>4</v>
      </c>
    </row>
    <row r="13" spans="1:19" x14ac:dyDescent="0.2">
      <c r="A13" s="150">
        <v>11</v>
      </c>
      <c r="B13" s="3" t="s">
        <v>963</v>
      </c>
      <c r="C13" s="80" t="str">
        <f>VLOOKUP(B13,バーコード貼付!$A$1:$D$4652,2,FALSE)</f>
        <v>32SPH(ﾎｰｽ径32)ﾌﾗﾝｼﾞ型ﾎｰｽ海水こし器</v>
      </c>
      <c r="D13" s="77">
        <f>VLOOKUP(B13,バーコード貼付!$A$1:$D$4652,3,FALSE)</f>
        <v>7</v>
      </c>
      <c r="E13" s="77">
        <v>10</v>
      </c>
      <c r="F13" s="129">
        <v>46279</v>
      </c>
      <c r="G13" s="8">
        <f t="shared" si="0"/>
        <v>1</v>
      </c>
      <c r="H13" s="130"/>
      <c r="I13" s="8">
        <f t="shared" si="1"/>
        <v>0</v>
      </c>
      <c r="O13" s="151">
        <f t="shared" si="2"/>
        <v>3</v>
      </c>
    </row>
    <row r="14" spans="1:19" x14ac:dyDescent="0.2">
      <c r="A14" s="150">
        <v>12</v>
      </c>
      <c r="B14" s="3" t="s">
        <v>530</v>
      </c>
      <c r="C14" s="80" t="str">
        <f>VLOOKUP(B14,バーコード貼付!$A$1:$D$4652,2,FALSE)</f>
        <v>32SH一体型ﾎｰｽ用海水こし器</v>
      </c>
      <c r="D14" s="77">
        <f>VLOOKUP(B14,バーコード貼付!$A$1:$D$4652,3,FALSE)</f>
        <v>26</v>
      </c>
      <c r="E14" s="77">
        <v>37</v>
      </c>
      <c r="F14" s="129">
        <v>46279</v>
      </c>
      <c r="G14" s="8">
        <f t="shared" si="0"/>
        <v>1</v>
      </c>
      <c r="H14" s="129"/>
      <c r="I14" s="8">
        <f t="shared" si="1"/>
        <v>0</v>
      </c>
      <c r="O14" s="151">
        <f t="shared" si="2"/>
        <v>11</v>
      </c>
    </row>
    <row r="15" spans="1:19" x14ac:dyDescent="0.2">
      <c r="A15" s="150">
        <v>13</v>
      </c>
      <c r="B15" s="3" t="s">
        <v>961</v>
      </c>
      <c r="C15" s="80" t="str">
        <f>VLOOKUP(B15,バーコード貼付!$A$1:$D$4652,2,FALSE)</f>
        <v>32SPﾌﾗﾝｼﾞ型海水こし器</v>
      </c>
      <c r="D15" s="77">
        <f>VLOOKUP(B15,バーコード貼付!$A$1:$D$4652,3,FALSE)</f>
        <v>3</v>
      </c>
      <c r="E15" s="77">
        <v>7</v>
      </c>
      <c r="F15" s="129">
        <v>46281</v>
      </c>
      <c r="G15" s="8">
        <f t="shared" si="0"/>
        <v>1</v>
      </c>
      <c r="H15" s="130"/>
      <c r="I15" s="8">
        <f t="shared" si="1"/>
        <v>0</v>
      </c>
      <c r="O15" s="151">
        <f t="shared" si="2"/>
        <v>4</v>
      </c>
    </row>
    <row r="16" spans="1:19" x14ac:dyDescent="0.2">
      <c r="A16" s="150">
        <v>14</v>
      </c>
      <c r="B16" s="3" t="s">
        <v>969</v>
      </c>
      <c r="C16" s="80" t="str">
        <f>VLOOKUP(B16,バーコード貼付!$A$1:$D$4652,2,FALSE)</f>
        <v>50SPH(ﾎｰｽ径45)ﾌﾗﾝｼﾞ型ﾎｰｽ海水こし器</v>
      </c>
      <c r="D16" s="77">
        <f>VLOOKUP(B16,バーコード貼付!$A$1:$D$4652,3,FALSE)</f>
        <v>12</v>
      </c>
      <c r="E16" s="77">
        <v>13</v>
      </c>
      <c r="F16" s="129">
        <v>46283</v>
      </c>
      <c r="G16" s="8">
        <f t="shared" si="0"/>
        <v>1</v>
      </c>
      <c r="H16" s="130"/>
      <c r="I16" s="8">
        <f t="shared" si="1"/>
        <v>0</v>
      </c>
      <c r="O16" s="151">
        <f t="shared" si="2"/>
        <v>1</v>
      </c>
    </row>
    <row r="17" spans="1:15" x14ac:dyDescent="0.2">
      <c r="A17" s="150">
        <v>15</v>
      </c>
      <c r="B17" s="3" t="s">
        <v>964</v>
      </c>
      <c r="C17" s="80" t="str">
        <f>VLOOKUP(B17,バーコード貼付!$A$1:$D$4652,2,FALSE)</f>
        <v>40SPﾌﾗﾝｼﾞ型海水こし器</v>
      </c>
      <c r="D17" s="77">
        <f>VLOOKUP(B17,バーコード貼付!$A$1:$D$4652,3,FALSE)</f>
        <v>7</v>
      </c>
      <c r="E17" s="77">
        <v>5</v>
      </c>
      <c r="F17" s="129"/>
      <c r="G17" s="8">
        <f t="shared" si="0"/>
        <v>0</v>
      </c>
      <c r="H17" s="130"/>
      <c r="I17" s="8">
        <f t="shared" si="1"/>
        <v>0</v>
      </c>
      <c r="O17" s="151">
        <f t="shared" si="2"/>
        <v>-2</v>
      </c>
    </row>
    <row r="18" spans="1:15" x14ac:dyDescent="0.2">
      <c r="A18" s="150">
        <v>16</v>
      </c>
      <c r="B18" s="3" t="s">
        <v>533</v>
      </c>
      <c r="C18" s="80" t="str">
        <f>VLOOKUP(B18,バーコード貼付!$A$1:$D$4652,2,FALSE)</f>
        <v>80SPﾌﾗﾝｼﾞ型海水こし器(ﾌﾗﾝｼﾞ無し)</v>
      </c>
      <c r="D18" s="77">
        <f>VLOOKUP(B18,バーコード貼付!$A$1:$D$4652,3,FALSE)</f>
        <v>54</v>
      </c>
      <c r="E18" s="77">
        <v>48</v>
      </c>
      <c r="F18" s="129"/>
      <c r="G18" s="8">
        <f t="shared" si="0"/>
        <v>0</v>
      </c>
      <c r="H18" s="130"/>
      <c r="I18" s="8">
        <f t="shared" si="1"/>
        <v>0</v>
      </c>
      <c r="O18" s="151">
        <f t="shared" si="2"/>
        <v>-6</v>
      </c>
    </row>
    <row r="19" spans="1:15" x14ac:dyDescent="0.2">
      <c r="A19" s="150">
        <v>17</v>
      </c>
      <c r="B19" s="3" t="s">
        <v>971</v>
      </c>
      <c r="C19" s="80" t="str">
        <f>VLOOKUP(B19,バーコード貼付!$A$1:$D$4652,2,FALSE)</f>
        <v>65SH一体型ﾎｰｽ用海水こし器</v>
      </c>
      <c r="D19" s="77">
        <f>VLOOKUP(B19,バーコード貼付!$A$1:$D$4652,3,FALSE)</f>
        <v>56</v>
      </c>
      <c r="E19" s="77">
        <v>20</v>
      </c>
      <c r="F19" s="129"/>
      <c r="G19" s="8">
        <f t="shared" si="0"/>
        <v>0</v>
      </c>
      <c r="H19" s="130"/>
      <c r="I19" s="8">
        <f t="shared" si="1"/>
        <v>0</v>
      </c>
      <c r="O19" s="151">
        <f t="shared" si="2"/>
        <v>-36</v>
      </c>
    </row>
    <row r="20" spans="1:15" x14ac:dyDescent="0.2">
      <c r="A20" s="150">
        <v>18</v>
      </c>
      <c r="B20" s="3" t="s">
        <v>321</v>
      </c>
      <c r="C20" s="80" t="str">
        <f>VLOOKUP(B20,バーコード貼付!$A$1:$D$4652,2,FALSE)</f>
        <v>32.38SH海水こし器用防蝕亜鉛30x40</v>
      </c>
      <c r="D20" s="77">
        <f>VLOOKUP(B20,バーコード貼付!$A$1:$D$4652,3,FALSE)</f>
        <v>155</v>
      </c>
      <c r="E20" s="77">
        <v>77</v>
      </c>
      <c r="F20" s="129"/>
      <c r="G20" s="8">
        <f t="shared" si="0"/>
        <v>0</v>
      </c>
      <c r="H20" s="130"/>
      <c r="I20" s="8">
        <f t="shared" si="1"/>
        <v>0</v>
      </c>
      <c r="O20" s="151">
        <f t="shared" si="2"/>
        <v>-78</v>
      </c>
    </row>
    <row r="21" spans="1:15" x14ac:dyDescent="0.2">
      <c r="A21" s="150">
        <v>19</v>
      </c>
      <c r="B21" s="3" t="s">
        <v>536</v>
      </c>
      <c r="C21" s="80" t="str">
        <f>VLOOKUP(B21,バーコード貼付!$A$1:$D$4652,2,FALSE)</f>
        <v>80SPH(ﾎｰｽ径76)ﾌﾗﾝｼﾞ型ﾎｰｽ海水こし器</v>
      </c>
      <c r="D21" s="77">
        <f>VLOOKUP(B21,バーコード貼付!$A$1:$D$4652,3,FALSE)</f>
        <v>16</v>
      </c>
      <c r="E21" s="77">
        <v>11</v>
      </c>
      <c r="F21" s="129"/>
      <c r="G21" s="8">
        <f t="shared" si="0"/>
        <v>0</v>
      </c>
      <c r="H21" s="130"/>
      <c r="I21" s="8">
        <f t="shared" si="1"/>
        <v>0</v>
      </c>
      <c r="O21" s="151">
        <f t="shared" si="2"/>
        <v>-5</v>
      </c>
    </row>
    <row r="22" spans="1:15" x14ac:dyDescent="0.2">
      <c r="A22" s="150">
        <v>20</v>
      </c>
      <c r="B22" s="3" t="s">
        <v>485</v>
      </c>
      <c r="C22" s="80" t="str">
        <f>VLOOKUP(B22,バーコード貼付!$A$1:$D$4652,2,FALSE)</f>
        <v>80SPH海水こし器用ﾌﾗﾝｼﾞ(60φﾎｰｽ用)</v>
      </c>
      <c r="D22" s="77">
        <f>VLOOKUP(B22,バーコード貼付!$A$1:$D$4652,3,FALSE)</f>
        <v>1</v>
      </c>
      <c r="E22" s="77">
        <v>1</v>
      </c>
      <c r="F22" s="135"/>
      <c r="G22" s="8">
        <f t="shared" si="0"/>
        <v>0</v>
      </c>
      <c r="H22" s="130"/>
      <c r="I22" s="8">
        <f t="shared" si="1"/>
        <v>0</v>
      </c>
      <c r="O22" s="151">
        <f t="shared" si="2"/>
        <v>0</v>
      </c>
    </row>
    <row r="23" spans="1:15" x14ac:dyDescent="0.2">
      <c r="A23" s="150">
        <v>21</v>
      </c>
      <c r="B23" s="3" t="s">
        <v>960</v>
      </c>
      <c r="C23" s="80" t="str">
        <f>VLOOKUP(B23,バーコード貼付!$A$1:$D$4652,2,FALSE)</f>
        <v>25SH一体型ﾎｰｽ用海水こし器</v>
      </c>
      <c r="D23" s="77">
        <f>VLOOKUP(B23,バーコード貼付!$A$1:$D$4652,3,FALSE)</f>
        <v>42</v>
      </c>
      <c r="E23" s="77">
        <v>37</v>
      </c>
      <c r="F23" s="129"/>
      <c r="G23" s="8">
        <f t="shared" si="0"/>
        <v>0</v>
      </c>
      <c r="H23" s="129"/>
      <c r="I23" s="8">
        <f t="shared" si="1"/>
        <v>0</v>
      </c>
      <c r="O23" s="151">
        <f t="shared" si="2"/>
        <v>-5</v>
      </c>
    </row>
    <row r="24" spans="1:15" x14ac:dyDescent="0.2">
      <c r="A24" s="150">
        <v>22</v>
      </c>
      <c r="B24" s="3" t="s">
        <v>322</v>
      </c>
      <c r="C24" s="80" t="str">
        <f>VLOOKUP(B24,バーコード貼付!$A$1:$D$4652,2,FALSE)</f>
        <v>50.65SH海水こし器用防蝕亜鉛35x45</v>
      </c>
      <c r="D24" s="77">
        <f>VLOOKUP(B24,バーコード貼付!$A$1:$D$4652,3,FALSE)</f>
        <v>510</v>
      </c>
      <c r="E24" s="77">
        <v>243</v>
      </c>
      <c r="F24" s="129"/>
      <c r="G24" s="8">
        <f t="shared" si="0"/>
        <v>0</v>
      </c>
      <c r="H24" s="130"/>
      <c r="I24" s="8">
        <f t="shared" si="1"/>
        <v>0</v>
      </c>
      <c r="O24" s="151">
        <f t="shared" si="2"/>
        <v>-267</v>
      </c>
    </row>
    <row r="25" spans="1:15" x14ac:dyDescent="0.2">
      <c r="A25" s="150">
        <v>23</v>
      </c>
      <c r="B25" s="3" t="s">
        <v>482</v>
      </c>
      <c r="C25" s="80" t="str">
        <f>VLOOKUP(B25,バーコード貼付!$A$1:$D$4652,2,FALSE)</f>
        <v>50SPH海水こし器用ﾌﾗﾝｼﾞ(50φﾎｰｽ用)</v>
      </c>
      <c r="D25" s="77">
        <f>VLOOKUP(B25,バーコード貼付!$A$1:$D$4652,3,FALSE)</f>
        <v>29</v>
      </c>
      <c r="E25" s="77">
        <v>9</v>
      </c>
      <c r="F25" s="129"/>
      <c r="G25" s="8">
        <f t="shared" si="0"/>
        <v>0</v>
      </c>
      <c r="H25" s="130"/>
      <c r="I25" s="8">
        <f t="shared" si="1"/>
        <v>0</v>
      </c>
      <c r="O25" s="151">
        <f t="shared" si="2"/>
        <v>-20</v>
      </c>
    </row>
    <row r="26" spans="1:15" x14ac:dyDescent="0.2">
      <c r="A26" s="150">
        <v>24</v>
      </c>
      <c r="B26" s="3" t="s">
        <v>486</v>
      </c>
      <c r="C26" s="80" t="str">
        <f>VLOOKUP(B26,バーコード貼付!$A$1:$D$4652,2,FALSE)</f>
        <v>80SPH海水こし器用ﾌﾗﾝｼﾞ(63φﾎｰｽ用)</v>
      </c>
      <c r="D26" s="77">
        <f>VLOOKUP(B26,バーコード貼付!$A$1:$D$4652,3,FALSE)</f>
        <v>46</v>
      </c>
      <c r="E26" s="77">
        <v>6</v>
      </c>
      <c r="F26" s="129"/>
      <c r="G26" s="8">
        <f t="shared" si="0"/>
        <v>0</v>
      </c>
      <c r="H26" s="130"/>
      <c r="I26" s="8">
        <f t="shared" si="1"/>
        <v>0</v>
      </c>
      <c r="O26" s="151">
        <f t="shared" si="2"/>
        <v>-40</v>
      </c>
    </row>
    <row r="27" spans="1:15" x14ac:dyDescent="0.2">
      <c r="A27" s="150">
        <v>25</v>
      </c>
      <c r="B27" s="3" t="s">
        <v>957</v>
      </c>
      <c r="C27" s="80" t="str">
        <f>VLOOKUP(B27,バーコード貼付!$A$1:$D$4652,2,FALSE)</f>
        <v>S17一体型単式海水こし器</v>
      </c>
      <c r="D27" s="77">
        <f>VLOOKUP(B27,バーコード貼付!$A$1:$D$4652,3,FALSE)</f>
        <v>22</v>
      </c>
      <c r="E27" s="77">
        <v>4</v>
      </c>
      <c r="F27" s="129"/>
      <c r="G27" s="8">
        <f t="shared" si="0"/>
        <v>0</v>
      </c>
      <c r="H27" s="129"/>
      <c r="I27" s="8">
        <f t="shared" si="1"/>
        <v>0</v>
      </c>
      <c r="O27" s="151">
        <f t="shared" si="2"/>
        <v>-18</v>
      </c>
    </row>
    <row r="28" spans="1:15" x14ac:dyDescent="0.2">
      <c r="A28" s="150">
        <v>26</v>
      </c>
      <c r="B28" s="3" t="s">
        <v>476</v>
      </c>
      <c r="C28" s="80" t="str">
        <f>VLOOKUP(B28,バーコード貼付!$A$1:$D$4652,2,FALSE)</f>
        <v>32SPH海水こし器用ﾌﾗﾝｼﾞ(41φﾎｰｽ用)</v>
      </c>
      <c r="D28" s="77">
        <f>VLOOKUP(B28,バーコード貼付!$A$1:$D$4652,3,FALSE)</f>
        <v>0</v>
      </c>
      <c r="E28" s="77">
        <v>0</v>
      </c>
      <c r="F28" s="135"/>
      <c r="G28" s="8">
        <f t="shared" si="0"/>
        <v>0</v>
      </c>
      <c r="H28" s="130"/>
      <c r="I28" s="8">
        <f t="shared" si="1"/>
        <v>0</v>
      </c>
      <c r="O28" s="151">
        <f t="shared" si="2"/>
        <v>0</v>
      </c>
    </row>
    <row r="29" spans="1:15" x14ac:dyDescent="0.2">
      <c r="A29" s="150">
        <v>27</v>
      </c>
      <c r="B29" s="3" t="s">
        <v>477</v>
      </c>
      <c r="C29" s="80" t="str">
        <f>VLOOKUP(B29,バーコード貼付!$A$1:$D$4652,2,FALSE)</f>
        <v>40S海水こし器用BCﾌﾗﾝｼﾞ(銅管用)</v>
      </c>
      <c r="D29" s="77">
        <f>VLOOKUP(B29,バーコード貼付!$A$1:$D$4652,3,FALSE)</f>
        <v>5</v>
      </c>
      <c r="E29" s="77">
        <v>3</v>
      </c>
      <c r="F29" s="129"/>
      <c r="G29" s="8">
        <f t="shared" si="0"/>
        <v>0</v>
      </c>
      <c r="H29" s="130"/>
      <c r="I29" s="8">
        <v>0</v>
      </c>
      <c r="O29" s="151">
        <f t="shared" si="2"/>
        <v>-2</v>
      </c>
    </row>
    <row r="30" spans="1:15" x14ac:dyDescent="0.2">
      <c r="A30" s="150">
        <v>28</v>
      </c>
      <c r="B30" s="3" t="s">
        <v>968</v>
      </c>
      <c r="C30" s="80" t="str">
        <f>VLOOKUP(B30,バーコード貼付!$A$1:$D$4652,2,FALSE)</f>
        <v>50SPﾌﾗﾝｼﾞ型海水こし器</v>
      </c>
      <c r="D30" s="77">
        <f>VLOOKUP(B30,バーコード貼付!$A$1:$D$4652,3,FALSE)</f>
        <v>27</v>
      </c>
      <c r="E30" s="77">
        <v>11</v>
      </c>
      <c r="F30" s="129"/>
      <c r="G30" s="8">
        <f t="shared" si="0"/>
        <v>0</v>
      </c>
      <c r="H30" s="130"/>
      <c r="I30" s="8">
        <f t="shared" ref="I30:I36" si="3">IF(AND(D30&lt;=0,D30-E30&lt;0),1,0)</f>
        <v>0</v>
      </c>
      <c r="O30" s="151">
        <f t="shared" si="2"/>
        <v>-16</v>
      </c>
    </row>
    <row r="31" spans="1:15" x14ac:dyDescent="0.2">
      <c r="A31" s="150">
        <v>29</v>
      </c>
      <c r="B31" s="3" t="s">
        <v>480</v>
      </c>
      <c r="C31" s="80" t="str">
        <f>VLOOKUP(B31,バーコード貼付!$A$1:$D$4652,2,FALSE)</f>
        <v>50S海水こし器用BCﾌﾗﾝｼﾞ(銅管用)</v>
      </c>
      <c r="D31" s="77">
        <f>VLOOKUP(B31,バーコード貼付!$A$1:$D$4652,3,FALSE)</f>
        <v>10</v>
      </c>
      <c r="E31" s="77">
        <v>6</v>
      </c>
      <c r="F31" s="129"/>
      <c r="G31" s="8">
        <f t="shared" si="0"/>
        <v>0</v>
      </c>
      <c r="H31" s="130"/>
      <c r="I31" s="8">
        <f t="shared" si="3"/>
        <v>0</v>
      </c>
      <c r="O31" s="151">
        <f t="shared" si="2"/>
        <v>-4</v>
      </c>
    </row>
    <row r="32" spans="1:15" x14ac:dyDescent="0.2">
      <c r="A32" s="150">
        <v>30</v>
      </c>
      <c r="B32" s="3" t="s">
        <v>478</v>
      </c>
      <c r="C32" s="80" t="str">
        <f>VLOOKUP(B32,バーコード貼付!$A$1:$D$4652,2,FALSE)</f>
        <v>40SPH海水こし器用ﾌﾗﾝｼﾞ(38φﾎｰｽ用)</v>
      </c>
      <c r="D32" s="77">
        <f>VLOOKUP(B32,バーコード貼付!$A$1:$D$4652,3,FALSE)</f>
        <v>34</v>
      </c>
      <c r="E32" s="77">
        <f>VLOOKUP(B32,バーコード貼付!$A$1:$D$4652,4,FALSE)</f>
        <v>30</v>
      </c>
      <c r="F32" s="129"/>
      <c r="G32" s="8">
        <f t="shared" si="0"/>
        <v>0</v>
      </c>
      <c r="H32" s="130"/>
      <c r="I32" s="8">
        <f t="shared" si="3"/>
        <v>0</v>
      </c>
      <c r="O32" s="151">
        <f t="shared" si="2"/>
        <v>-4</v>
      </c>
    </row>
    <row r="33" spans="1:15" x14ac:dyDescent="0.2">
      <c r="A33" s="150">
        <v>31</v>
      </c>
      <c r="B33" s="3" t="s">
        <v>484</v>
      </c>
      <c r="C33" s="80" t="str">
        <f>VLOOKUP(B33,バーコード貼付!$A$1:$D$4652,2,FALSE)</f>
        <v>80S海水こし器用BCﾌﾗﾝｼﾞ(銅管用)</v>
      </c>
      <c r="D33" s="77">
        <f>VLOOKUP(B33,バーコード貼付!$A$1:$D$4652,3,FALSE)</f>
        <v>22</v>
      </c>
      <c r="E33" s="77">
        <f>VLOOKUP(B33,バーコード貼付!$A$1:$D$4652,4,FALSE)</f>
        <v>20</v>
      </c>
      <c r="F33" s="129"/>
      <c r="G33" s="8">
        <f t="shared" si="0"/>
        <v>0</v>
      </c>
      <c r="H33" s="130"/>
      <c r="I33" s="8">
        <f t="shared" si="3"/>
        <v>0</v>
      </c>
      <c r="O33" s="151">
        <f t="shared" si="2"/>
        <v>-2</v>
      </c>
    </row>
    <row r="34" spans="1:15" x14ac:dyDescent="0.2">
      <c r="A34" s="150">
        <v>32</v>
      </c>
      <c r="B34" s="3" t="s">
        <v>464</v>
      </c>
      <c r="C34" s="80" t="str">
        <f>VLOOKUP(B34,バーコード貼付!$A$1:$D$4652,2,FALSE)</f>
        <v>海水こし器用BCﾌﾗﾝｼﾞ70用</v>
      </c>
      <c r="D34" s="77">
        <f>VLOOKUP(B34,バーコード貼付!$A$1:$D$4652,3,FALSE)</f>
        <v>45</v>
      </c>
      <c r="E34" s="77">
        <f>VLOOKUP(B34,バーコード貼付!$A$1:$D$4652,4,FALSE)</f>
        <v>10</v>
      </c>
      <c r="F34" s="129"/>
      <c r="G34" s="8">
        <f t="shared" si="0"/>
        <v>0</v>
      </c>
      <c r="H34" s="130"/>
      <c r="I34" s="8">
        <f t="shared" si="3"/>
        <v>0</v>
      </c>
      <c r="O34" s="151">
        <f t="shared" si="2"/>
        <v>-35</v>
      </c>
    </row>
    <row r="35" spans="1:15" x14ac:dyDescent="0.2">
      <c r="A35" s="150">
        <v>33</v>
      </c>
      <c r="B35" s="3" t="s">
        <v>529</v>
      </c>
      <c r="C35" s="80" t="str">
        <f>VLOOKUP(B35,バーコード貼付!$A$1:$D$4652,2,FALSE)</f>
        <v>50SPH海水こし器用ﾌﾗﾝｼﾞ(38φﾎｰｽ用)</v>
      </c>
      <c r="D35" s="77">
        <f>VLOOKUP(B35,バーコード貼付!$A$1:$D$4652,3,FALSE)</f>
        <v>18</v>
      </c>
      <c r="E35" s="77">
        <f>VLOOKUP(B35,バーコード貼付!$A$1:$D$4652,4,FALSE)</f>
        <v>4</v>
      </c>
      <c r="F35" s="129"/>
      <c r="G35" s="8">
        <f t="shared" si="0"/>
        <v>0</v>
      </c>
      <c r="H35" s="130"/>
      <c r="I35" s="8">
        <f t="shared" si="3"/>
        <v>0</v>
      </c>
      <c r="O35" s="151">
        <f t="shared" si="2"/>
        <v>-14</v>
      </c>
    </row>
    <row r="36" spans="1:15" x14ac:dyDescent="0.2">
      <c r="A36" s="150">
        <v>34</v>
      </c>
      <c r="B36" s="3" t="s">
        <v>962</v>
      </c>
      <c r="C36" s="80" t="str">
        <f>VLOOKUP(B36,バーコード貼付!$A$1:$D$4652,2,FALSE)</f>
        <v>32SPH(ﾎｰｽ径25)ﾌﾗﾝｼﾞ型ﾎｰｽ海水こし器</v>
      </c>
      <c r="D36" s="77">
        <f>VLOOKUP(B36,バーコード貼付!$A$1:$D$4652,3,FALSE)</f>
        <v>12</v>
      </c>
      <c r="E36" s="77">
        <f>VLOOKUP(B36,バーコード貼付!$A$1:$D$4652,4,FALSE)</f>
        <v>6</v>
      </c>
      <c r="F36" s="129"/>
      <c r="G36" s="8">
        <f t="shared" si="0"/>
        <v>0</v>
      </c>
      <c r="H36" s="130"/>
      <c r="I36" s="8">
        <f t="shared" si="3"/>
        <v>0</v>
      </c>
      <c r="O36" s="151">
        <f t="shared" si="2"/>
        <v>-6</v>
      </c>
    </row>
    <row r="37" spans="1:15" x14ac:dyDescent="0.2">
      <c r="A37" s="6">
        <v>35</v>
      </c>
      <c r="B37" s="3" t="s">
        <v>527</v>
      </c>
      <c r="C37" s="80" t="str">
        <f>VLOOKUP(B37,バーコード貼付!$A$1:$D$4652,2,FALSE)</f>
        <v>32S海水こし器用BCﾌﾗﾝｼﾞ(銅管用)</v>
      </c>
      <c r="D37" s="77">
        <f>VLOOKUP(B37,バーコード貼付!$A$1:$D$4652,3,FALSE)</f>
        <v>241</v>
      </c>
      <c r="E37" s="77">
        <f>VLOOKUP(B37,バーコード貼付!$A$1:$D$4652,4,FALSE)</f>
        <v>10</v>
      </c>
      <c r="F37" s="129"/>
      <c r="G37" s="8">
        <f t="shared" si="0"/>
        <v>0</v>
      </c>
      <c r="H37" s="130"/>
      <c r="I37" s="8">
        <v>0</v>
      </c>
      <c r="O37" s="151">
        <f t="shared" si="2"/>
        <v>-231</v>
      </c>
    </row>
    <row r="38" spans="1:15" x14ac:dyDescent="0.2">
      <c r="A38" s="6">
        <v>36</v>
      </c>
      <c r="B38" s="3" t="s">
        <v>528</v>
      </c>
      <c r="C38" s="80" t="str">
        <f>VLOOKUP(B38,バーコード貼付!$A$1:$D$4652,2,FALSE)</f>
        <v>32SPH海水こし器用ﾌﾗﾝｼﾞ(32φﾎｰｽ用)</v>
      </c>
      <c r="D38" s="77">
        <f>VLOOKUP(B38,バーコード貼付!$A$1:$D$4652,3,FALSE)</f>
        <v>54</v>
      </c>
      <c r="E38" s="77">
        <f>VLOOKUP(B38,バーコード貼付!$A$1:$D$4652,4,FALSE)</f>
        <v>30</v>
      </c>
      <c r="F38" s="129"/>
      <c r="G38" s="8">
        <f t="shared" si="0"/>
        <v>0</v>
      </c>
      <c r="H38" s="130"/>
      <c r="I38" s="8">
        <f>IF(AND(D38&lt;=0,D38-E38&lt;0),1,0)</f>
        <v>0</v>
      </c>
      <c r="O38" s="151">
        <f t="shared" si="2"/>
        <v>-24</v>
      </c>
    </row>
    <row r="39" spans="1:15" x14ac:dyDescent="0.2">
      <c r="A39" s="6">
        <v>37</v>
      </c>
      <c r="B39" s="3" t="s">
        <v>481</v>
      </c>
      <c r="C39" s="80" t="str">
        <f>VLOOKUP(B39,バーコード貼付!$A$1:$D$4652,2,FALSE)</f>
        <v>50SPH海水こし器用ﾌﾗﾝｼﾞ(45φﾎｰｽ用)</v>
      </c>
      <c r="D39" s="77">
        <f>VLOOKUP(B39,バーコード貼付!$A$1:$D$4652,3,FALSE)</f>
        <v>78</v>
      </c>
      <c r="E39" s="77">
        <f>VLOOKUP(B39,バーコード貼付!$A$1:$D$4652,4,FALSE)</f>
        <v>30</v>
      </c>
      <c r="F39" s="135"/>
      <c r="G39" s="8">
        <f t="shared" si="0"/>
        <v>0</v>
      </c>
      <c r="H39" s="130"/>
      <c r="I39" s="8">
        <f>IF(AND(D39&lt;=0,D39-E39&lt;0),1,0)</f>
        <v>0</v>
      </c>
      <c r="O39" s="151">
        <f t="shared" si="2"/>
        <v>-48</v>
      </c>
    </row>
    <row r="40" spans="1:15" x14ac:dyDescent="0.2">
      <c r="A40" s="6">
        <v>38</v>
      </c>
      <c r="B40" s="3" t="s">
        <v>483</v>
      </c>
      <c r="C40" s="80" t="str">
        <f>VLOOKUP(B40,バーコード貼付!$A$1:$D$4652,2,FALSE)</f>
        <v>50SPH海水こし器用ﾌﾗﾝｼﾞ(60φﾎｰｽ用)</v>
      </c>
      <c r="D40" s="77">
        <f>VLOOKUP(B40,バーコード貼付!$A$1:$D$4652,3,FALSE)</f>
        <v>27</v>
      </c>
      <c r="E40" s="77">
        <f>VLOOKUP(B40,バーコード貼付!$A$1:$D$4652,4,FALSE)</f>
        <v>2</v>
      </c>
      <c r="F40" s="129"/>
      <c r="G40" s="8">
        <f t="shared" si="0"/>
        <v>0</v>
      </c>
      <c r="H40" s="130"/>
      <c r="I40" s="8">
        <f>IF(AND(D40&lt;=0,D40-E40&lt;0),1,0)</f>
        <v>0</v>
      </c>
      <c r="O40" s="151">
        <f t="shared" si="2"/>
        <v>-25</v>
      </c>
    </row>
    <row r="41" spans="1:15" x14ac:dyDescent="0.2">
      <c r="A41" s="6">
        <v>39</v>
      </c>
      <c r="B41" s="3" t="s">
        <v>463</v>
      </c>
      <c r="C41" s="80" t="str">
        <f>VLOOKUP(B41,バーコード貼付!$A$1:$D$4652,2,FALSE)</f>
        <v>海水こし器用BCﾌﾗﾝｼﾞ60用</v>
      </c>
      <c r="D41" s="77">
        <f>VLOOKUP(B41,バーコード貼付!$A$1:$D$4652,3,FALSE)</f>
        <v>36</v>
      </c>
      <c r="E41" s="77">
        <f>VLOOKUP(B41,バーコード貼付!$A$1:$D$4652,4,FALSE)</f>
        <v>10</v>
      </c>
      <c r="F41" s="129"/>
      <c r="G41" s="8">
        <f t="shared" si="0"/>
        <v>0</v>
      </c>
      <c r="H41" s="130"/>
      <c r="I41" s="8">
        <v>0</v>
      </c>
      <c r="O41" s="151">
        <f t="shared" si="2"/>
        <v>-26</v>
      </c>
    </row>
    <row r="42" spans="1:15" x14ac:dyDescent="0.2">
      <c r="A42" s="6">
        <v>40</v>
      </c>
      <c r="B42" s="3" t="s">
        <v>487</v>
      </c>
      <c r="C42" s="80" t="str">
        <f>VLOOKUP(B42,バーコード貼付!$A$1:$D$4652,2,FALSE)</f>
        <v>80SPH海水こし器用ﾌﾗﾝｼﾞ(76φﾎｰｽ用)</v>
      </c>
      <c r="D42" s="77">
        <f>VLOOKUP(B42,バーコード貼付!$A$1:$D$4652,3,FALSE)</f>
        <v>62</v>
      </c>
      <c r="E42" s="77">
        <f>VLOOKUP(B42,バーコード貼付!$A$1:$D$4652,4,FALSE)</f>
        <v>30</v>
      </c>
      <c r="F42" s="129"/>
      <c r="G42" s="8">
        <f t="shared" si="0"/>
        <v>0</v>
      </c>
      <c r="H42" s="129"/>
      <c r="I42" s="8">
        <f>IF(AND(D42&lt;=0,D42-E42&lt;0),1,0)</f>
        <v>0</v>
      </c>
      <c r="O42" s="151">
        <f t="shared" si="2"/>
        <v>-32</v>
      </c>
    </row>
    <row r="43" spans="1:15" x14ac:dyDescent="0.2">
      <c r="A43" s="150"/>
      <c r="B43" s="3" t="s">
        <v>958</v>
      </c>
      <c r="C43" s="80" t="e">
        <f>VLOOKUP(B43,バーコード貼付!$A$1:$D$4652,2,FALSE)</f>
        <v>#N/A</v>
      </c>
      <c r="D43" s="77" t="e">
        <f>VLOOKUP(B43,バーコード貼付!$A$1:$D$4652,3,FALSE)</f>
        <v>#N/A</v>
      </c>
      <c r="E43" s="77"/>
      <c r="F43" s="129"/>
      <c r="G43" s="8"/>
      <c r="H43" s="129"/>
      <c r="I43" s="8"/>
      <c r="O43" s="151"/>
    </row>
    <row r="44" spans="1:15" x14ac:dyDescent="0.2">
      <c r="A44" s="150"/>
      <c r="B44" s="3" t="s">
        <v>959</v>
      </c>
      <c r="C44" s="80" t="e">
        <f>VLOOKUP(B44,バーコード貼付!$A$1:$D$4652,2,FALSE)</f>
        <v>#N/A</v>
      </c>
      <c r="D44" s="77" t="e">
        <f>VLOOKUP(B44,バーコード貼付!$A$1:$D$4652,3,FALSE)</f>
        <v>#N/A</v>
      </c>
      <c r="E44" s="77"/>
      <c r="F44" s="129"/>
      <c r="G44" s="8"/>
      <c r="H44" s="130"/>
      <c r="I44" s="8"/>
      <c r="O44" s="151"/>
    </row>
    <row r="45" spans="1:15" x14ac:dyDescent="0.2">
      <c r="A45" s="150"/>
      <c r="B45" s="3" t="s">
        <v>534</v>
      </c>
      <c r="C45" s="80" t="e">
        <f>VLOOKUP(B45,バーコード貼付!$A$1:$D$4652,2,FALSE)</f>
        <v>#N/A</v>
      </c>
      <c r="D45" s="77" t="e">
        <f>VLOOKUP(B45,バーコード貼付!$A$1:$D$4652,3,FALSE)</f>
        <v>#N/A</v>
      </c>
      <c r="E45" s="77"/>
      <c r="F45" s="129"/>
      <c r="G45" s="8"/>
      <c r="H45" s="130"/>
      <c r="I45" s="8"/>
      <c r="O45" s="151"/>
    </row>
  </sheetData>
  <sortState xmlns:xlrd2="http://schemas.microsoft.com/office/spreadsheetml/2017/richdata2" ref="A3:P45">
    <sortCondition descending="1" ref="G3:G45"/>
  </sortState>
  <phoneticPr fontId="9"/>
  <conditionalFormatting sqref="F3:F45">
    <cfRule type="cellIs" dxfId="25" priority="2" operator="lessThan">
      <formula>$F$1</formula>
    </cfRule>
  </conditionalFormatting>
  <conditionalFormatting sqref="G3:G45">
    <cfRule type="colorScale" priority="3">
      <colorScale>
        <cfvo type="num" val="0"/>
        <cfvo type="num" val="1"/>
        <color rgb="FF00B050"/>
        <color rgb="FFFFFF00"/>
      </colorScale>
    </cfRule>
  </conditionalFormatting>
  <conditionalFormatting sqref="H3:H45">
    <cfRule type="cellIs" dxfId="24" priority="1" operator="lessThan">
      <formula>$F$1</formula>
    </cfRule>
  </conditionalFormatting>
  <conditionalFormatting sqref="I3:I11">
    <cfRule type="colorScale" priority="17">
      <colorScale>
        <cfvo type="num" val="0"/>
        <cfvo type="num" val="1"/>
        <color rgb="FF00B050"/>
        <color rgb="FFFF0000"/>
      </colorScale>
    </cfRule>
  </conditionalFormatting>
  <conditionalFormatting sqref="I12:I28">
    <cfRule type="colorScale" priority="15">
      <colorScale>
        <cfvo type="num" val="0"/>
        <cfvo type="num" val="1"/>
        <color rgb="FF00B050"/>
        <color rgb="FFFF0000"/>
      </colorScale>
    </cfRule>
  </conditionalFormatting>
  <conditionalFormatting sqref="I29:I33">
    <cfRule type="colorScale" priority="13">
      <colorScale>
        <cfvo type="num" val="0"/>
        <cfvo type="num" val="1"/>
        <color rgb="FF00B050"/>
        <color rgb="FFFF0000"/>
      </colorScale>
    </cfRule>
  </conditionalFormatting>
  <conditionalFormatting sqref="I34:I45">
    <cfRule type="colorScale" priority="11">
      <colorScale>
        <cfvo type="num" val="0"/>
        <cfvo type="num" val="1"/>
        <color rgb="FF00B050"/>
        <color rgb="FFFF0000"/>
      </colorScale>
    </cfRule>
  </conditionalFormatting>
  <printOptions horizontalCentered="1"/>
  <pageMargins left="0.9055118110236221" right="0.70866141732283472" top="0.94488188976377963" bottom="0.74803149606299213" header="0.51181102362204722" footer="0.31496062992125984"/>
  <pageSetup paperSize="9" scale="74" fitToHeight="0" orientation="portrait" r:id="rId1"/>
  <headerFooter>
    <oddHeader>&amp;C漉し器在庫状況&amp;R&amp;D</oddHead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R66"/>
  <sheetViews>
    <sheetView zoomScale="130" zoomScaleNormal="130" workbookViewId="0">
      <pane ySplit="2" topLeftCell="A3" activePane="bottomLeft" state="frozen"/>
      <selection pane="bottomLeft" activeCell="C3" sqref="C3"/>
    </sheetView>
  </sheetViews>
  <sheetFormatPr defaultRowHeight="13.2" x14ac:dyDescent="0.2"/>
  <cols>
    <col min="1" max="1" width="6.109375" style="18" customWidth="1"/>
    <col min="2" max="2" width="11.109375" style="15" bestFit="1" customWidth="1"/>
    <col min="3" max="3" width="42.109375" style="15" bestFit="1" customWidth="1"/>
    <col min="4" max="4" width="7.109375" style="20" bestFit="1" customWidth="1"/>
    <col min="5" max="5" width="7.109375" style="15" bestFit="1" customWidth="1"/>
    <col min="6" max="6" width="6.6640625" style="144" customWidth="1"/>
    <col min="7" max="7" width="4.6640625" style="15" customWidth="1"/>
    <col min="8" max="8" width="6.6640625" customWidth="1"/>
    <col min="9" max="9" width="4.6640625" customWidth="1"/>
    <col min="10" max="12" width="2.6640625" style="107" customWidth="1"/>
    <col min="13" max="13" width="2.6640625" customWidth="1"/>
    <col min="14" max="14" width="2.6640625" style="107" customWidth="1"/>
    <col min="15" max="15" width="6" style="107" bestFit="1" customWidth="1"/>
    <col min="16" max="16" width="2.6640625" style="107" customWidth="1"/>
    <col min="17" max="18" width="4.6640625" style="107" customWidth="1"/>
  </cols>
  <sheetData>
    <row r="1" spans="1:18" x14ac:dyDescent="0.2">
      <c r="F1" s="61">
        <f ca="1">TODAY()-90</f>
        <v>46203</v>
      </c>
    </row>
    <row r="2" spans="1:18" s="5" customFormat="1" ht="30" customHeight="1" x14ac:dyDescent="0.2">
      <c r="A2" s="13" t="s">
        <v>975</v>
      </c>
      <c r="B2" s="13" t="s">
        <v>973</v>
      </c>
      <c r="C2" s="13" t="s">
        <v>16153</v>
      </c>
      <c r="D2" s="13" t="s">
        <v>974</v>
      </c>
      <c r="E2" s="13" t="s">
        <v>978</v>
      </c>
      <c r="F2" s="141" t="s">
        <v>3034</v>
      </c>
      <c r="G2" s="17">
        <f>SUM(G3:G66)</f>
        <v>3</v>
      </c>
      <c r="H2" s="72" t="s">
        <v>976</v>
      </c>
      <c r="I2" s="17">
        <f>SUM(I3:I66)</f>
        <v>0</v>
      </c>
      <c r="J2" s="106"/>
      <c r="K2" s="106"/>
      <c r="L2" s="106"/>
      <c r="N2" s="106"/>
      <c r="O2" s="106"/>
      <c r="P2" s="150">
        <f>P1+1</f>
        <v>1</v>
      </c>
      <c r="Q2" s="106"/>
      <c r="R2" s="106"/>
    </row>
    <row r="3" spans="1:18" x14ac:dyDescent="0.2">
      <c r="A3" s="150">
        <v>1</v>
      </c>
      <c r="B3" s="19" t="s">
        <v>495</v>
      </c>
      <c r="C3" s="80" t="str">
        <f>VLOOKUP(B3,バーコード貼付!$A$1:$D$4652,2,FALSE)</f>
        <v>BS38~40左ﾈｼﾞA型ﾍﾟﾗﾅｯﾄ用菊ﾅｯﾄ</v>
      </c>
      <c r="D3" s="77">
        <f>VLOOKUP(B3,バーコード貼付!$A$1:$D$4652,3,FALSE)</f>
        <v>22</v>
      </c>
      <c r="E3" s="77">
        <v>25</v>
      </c>
      <c r="F3" s="138">
        <v>46210</v>
      </c>
      <c r="G3" s="8">
        <f t="shared" ref="G3:G34" si="0">IF(D3-E3&gt;=0,0,1)</f>
        <v>1</v>
      </c>
      <c r="H3" s="130"/>
      <c r="I3" s="8">
        <f t="shared" ref="I3:I34" si="1">IF(AND(D3&lt;=0,D3-E3&lt;0),1,0)</f>
        <v>0</v>
      </c>
      <c r="O3" s="151">
        <f t="shared" ref="O3:O34" si="2">E3-D3</f>
        <v>3</v>
      </c>
    </row>
    <row r="4" spans="1:18" x14ac:dyDescent="0.2">
      <c r="A4" s="150">
        <v>2</v>
      </c>
      <c r="B4" s="19" t="s">
        <v>954</v>
      </c>
      <c r="C4" s="80" t="str">
        <f>VLOOKUP(B4,バーコード貼付!$A$1:$D$4652,2,FALSE)</f>
        <v>BC軸60用B3型ﾍﾟﾗﾅｯﾄ(左ﾈｼﾞ)</v>
      </c>
      <c r="D4" s="77">
        <f>VLOOKUP(B4,バーコード貼付!$A$1:$D$4652,3,FALSE)</f>
        <v>33</v>
      </c>
      <c r="E4" s="77">
        <f>VLOOKUP(B4,バーコード貼付!$A$1:$D$4652,4,FALSE)</f>
        <v>100</v>
      </c>
      <c r="F4" s="129">
        <v>46231</v>
      </c>
      <c r="G4" s="8">
        <f t="shared" si="0"/>
        <v>1</v>
      </c>
      <c r="H4" s="130"/>
      <c r="I4" s="8">
        <f t="shared" si="1"/>
        <v>0</v>
      </c>
      <c r="O4" s="151">
        <f t="shared" si="2"/>
        <v>67</v>
      </c>
    </row>
    <row r="5" spans="1:18" x14ac:dyDescent="0.2">
      <c r="A5" s="150">
        <v>3</v>
      </c>
      <c r="B5" s="19" t="s">
        <v>951</v>
      </c>
      <c r="C5" s="80" t="str">
        <f>VLOOKUP(B5,バーコード貼付!$A$1:$D$4652,2,FALSE)</f>
        <v>BC軸42~46用B3型ﾍﾟﾗﾅｯﾄ(左ﾈｼﾞ)</v>
      </c>
      <c r="D5" s="77">
        <f>VLOOKUP(B5,バーコード貼付!$A$1:$D$4652,3,FALSE)</f>
        <v>33</v>
      </c>
      <c r="E5" s="77">
        <f>VLOOKUP(B5,バーコード貼付!$A$1:$D$4652,4,FALSE)</f>
        <v>60</v>
      </c>
      <c r="F5" s="129">
        <v>46231</v>
      </c>
      <c r="G5" s="8">
        <f t="shared" si="0"/>
        <v>1</v>
      </c>
      <c r="H5" s="130"/>
      <c r="I5" s="8">
        <f t="shared" si="1"/>
        <v>0</v>
      </c>
      <c r="O5" s="151">
        <f t="shared" si="2"/>
        <v>27</v>
      </c>
    </row>
    <row r="6" spans="1:18" x14ac:dyDescent="0.2">
      <c r="A6" s="150">
        <v>4</v>
      </c>
      <c r="B6" s="19" t="s">
        <v>956</v>
      </c>
      <c r="C6" s="80" t="str">
        <f>VLOOKUP(B6,バーコード貼付!$A$1:$D$4652,2,FALSE)</f>
        <v>BC軸70用B3型ﾍﾟﾗﾅｯﾄ(左ﾈｼﾞ)</v>
      </c>
      <c r="D6" s="77">
        <f>VLOOKUP(B6,バーコード貼付!$A$1:$D$4652,3,FALSE)</f>
        <v>122</v>
      </c>
      <c r="E6" s="77">
        <v>27</v>
      </c>
      <c r="F6" s="129"/>
      <c r="G6" s="8">
        <f t="shared" si="0"/>
        <v>0</v>
      </c>
      <c r="H6" s="130"/>
      <c r="I6" s="8">
        <f t="shared" si="1"/>
        <v>0</v>
      </c>
      <c r="O6" s="151">
        <f t="shared" si="2"/>
        <v>-95</v>
      </c>
    </row>
    <row r="7" spans="1:18" x14ac:dyDescent="0.2">
      <c r="A7" s="150">
        <v>5</v>
      </c>
      <c r="B7" s="19" t="s">
        <v>519</v>
      </c>
      <c r="C7" s="80" t="str">
        <f>VLOOKUP(B7,バーコード貼付!$A$1:$D$4652,2,FALSE)</f>
        <v>BC軸42~46用B3型ﾍﾟﾗﾅｯﾄ(右ﾈｼﾞ)</v>
      </c>
      <c r="D7" s="77">
        <f>VLOOKUP(B7,バーコード貼付!$A$1:$D$4652,3,FALSE)</f>
        <v>12</v>
      </c>
      <c r="E7" s="77">
        <v>3</v>
      </c>
      <c r="F7" s="129"/>
      <c r="G7" s="8">
        <f t="shared" si="0"/>
        <v>0</v>
      </c>
      <c r="H7" s="130"/>
      <c r="I7" s="8">
        <f t="shared" si="1"/>
        <v>0</v>
      </c>
      <c r="O7" s="151">
        <f t="shared" si="2"/>
        <v>-9</v>
      </c>
    </row>
    <row r="8" spans="1:18" x14ac:dyDescent="0.2">
      <c r="A8" s="150">
        <v>6</v>
      </c>
      <c r="B8" s="19" t="s">
        <v>955</v>
      </c>
      <c r="C8" s="80" t="str">
        <f>VLOOKUP(B8,バーコード貼付!$A$1:$D$4652,2,FALSE)</f>
        <v>BC軸65用B3型ﾍﾟﾗﾅｯﾄ(左ﾈｼﾞ)</v>
      </c>
      <c r="D8" s="77">
        <f>VLOOKUP(B8,バーコード貼付!$A$1:$D$4652,3,FALSE)</f>
        <v>175</v>
      </c>
      <c r="E8" s="77">
        <v>50</v>
      </c>
      <c r="F8" s="129"/>
      <c r="G8" s="8">
        <f t="shared" si="0"/>
        <v>0</v>
      </c>
      <c r="H8" s="130"/>
      <c r="I8" s="8">
        <f t="shared" si="1"/>
        <v>0</v>
      </c>
      <c r="O8" s="151">
        <f t="shared" si="2"/>
        <v>-125</v>
      </c>
    </row>
    <row r="9" spans="1:18" x14ac:dyDescent="0.2">
      <c r="A9" s="150">
        <v>7</v>
      </c>
      <c r="B9" s="19" t="s">
        <v>521</v>
      </c>
      <c r="C9" s="80" t="str">
        <f>VLOOKUP(B9,バーコード貼付!$A$1:$D$4652,2,FALSE)</f>
        <v>BC軸55用B3型ﾍﾟﾗﾅｯﾄ(右ﾈｼﾞ)</v>
      </c>
      <c r="D9" s="77">
        <f>VLOOKUP(B9,バーコード貼付!$A$1:$D$4652,3,FALSE)</f>
        <v>24</v>
      </c>
      <c r="E9" s="77">
        <v>2</v>
      </c>
      <c r="F9" s="138"/>
      <c r="G9" s="8">
        <f t="shared" si="0"/>
        <v>0</v>
      </c>
      <c r="H9" s="130"/>
      <c r="I9" s="8">
        <f t="shared" si="1"/>
        <v>0</v>
      </c>
      <c r="O9" s="151">
        <f t="shared" si="2"/>
        <v>-22</v>
      </c>
    </row>
    <row r="10" spans="1:18" x14ac:dyDescent="0.2">
      <c r="A10" s="150">
        <v>8</v>
      </c>
      <c r="B10" s="19" t="s">
        <v>524</v>
      </c>
      <c r="C10" s="80" t="str">
        <f>VLOOKUP(B10,バーコード貼付!$A$1:$D$4652,2,FALSE)</f>
        <v>BC軸70用B3型ﾍﾟﾗﾅｯﾄ(右ﾈｼﾞ)</v>
      </c>
      <c r="D10" s="77">
        <f>VLOOKUP(B10,バーコード貼付!$A$1:$D$4652,3,FALSE)</f>
        <v>38</v>
      </c>
      <c r="E10" s="77">
        <v>3</v>
      </c>
      <c r="F10" s="129"/>
      <c r="G10" s="8">
        <f t="shared" si="0"/>
        <v>0</v>
      </c>
      <c r="H10" s="130"/>
      <c r="I10" s="8">
        <f t="shared" si="1"/>
        <v>0</v>
      </c>
      <c r="O10" s="151">
        <f t="shared" si="2"/>
        <v>-35</v>
      </c>
    </row>
    <row r="11" spans="1:18" x14ac:dyDescent="0.2">
      <c r="A11" s="150">
        <v>9</v>
      </c>
      <c r="B11" s="19" t="s">
        <v>493</v>
      </c>
      <c r="C11" s="80" t="str">
        <f>VLOOKUP(B11,バーコード貼付!$A$1:$D$4652,2,FALSE)</f>
        <v>BS32~36左ﾈｼﾞA型ﾍﾟﾗﾅｯﾄ用菊ﾅｯﾄ</v>
      </c>
      <c r="D11" s="77">
        <f>VLOOKUP(B11,バーコード貼付!$A$1:$D$4652,3,FALSE)</f>
        <v>123</v>
      </c>
      <c r="E11" s="77">
        <v>35</v>
      </c>
      <c r="F11" s="138"/>
      <c r="G11" s="8">
        <f t="shared" si="0"/>
        <v>0</v>
      </c>
      <c r="H11" s="130"/>
      <c r="I11" s="8">
        <f t="shared" si="1"/>
        <v>0</v>
      </c>
      <c r="O11" s="151">
        <f t="shared" si="2"/>
        <v>-88</v>
      </c>
    </row>
    <row r="12" spans="1:18" x14ac:dyDescent="0.2">
      <c r="A12" s="150">
        <v>10</v>
      </c>
      <c r="B12" s="19" t="s">
        <v>498</v>
      </c>
      <c r="C12" s="80" t="str">
        <f>VLOOKUP(B12,バーコード貼付!$A$1:$D$4652,2,FALSE)</f>
        <v>BS42~46左ﾈｼﾞA型ﾍﾟﾗﾅｯﾄ用平ﾅｯﾄ</v>
      </c>
      <c r="D12" s="77">
        <f>VLOOKUP(B12,バーコード貼付!$A$1:$D$4652,3,FALSE)</f>
        <v>109</v>
      </c>
      <c r="E12" s="77">
        <f>VLOOKUP(B12,バーコード貼付!$A$1:$D$4652,4,FALSE)</f>
        <v>40</v>
      </c>
      <c r="F12" s="129"/>
      <c r="G12" s="8">
        <f t="shared" si="0"/>
        <v>0</v>
      </c>
      <c r="H12" s="130"/>
      <c r="I12" s="8">
        <f t="shared" si="1"/>
        <v>0</v>
      </c>
      <c r="O12" s="151">
        <f t="shared" si="2"/>
        <v>-69</v>
      </c>
    </row>
    <row r="13" spans="1:18" x14ac:dyDescent="0.2">
      <c r="A13" s="150">
        <v>11</v>
      </c>
      <c r="B13" s="19" t="s">
        <v>491</v>
      </c>
      <c r="C13" s="80" t="str">
        <f>VLOOKUP(B13,バーコード貼付!$A$1:$D$4652,2,FALSE)</f>
        <v>BS28~30左ﾈｼﾞA型ﾍﾟﾗﾅｯﾄ用菊ﾅｯﾄ</v>
      </c>
      <c r="D13" s="77">
        <f>VLOOKUP(B13,バーコード貼付!$A$1:$D$4652,3,FALSE)</f>
        <v>79</v>
      </c>
      <c r="E13" s="77">
        <v>4</v>
      </c>
      <c r="F13" s="129"/>
      <c r="G13" s="8">
        <f t="shared" si="0"/>
        <v>0</v>
      </c>
      <c r="H13" s="130"/>
      <c r="I13" s="8">
        <f t="shared" si="1"/>
        <v>0</v>
      </c>
      <c r="O13" s="151">
        <f t="shared" si="2"/>
        <v>-75</v>
      </c>
    </row>
    <row r="14" spans="1:18" x14ac:dyDescent="0.2">
      <c r="A14" s="150">
        <v>12</v>
      </c>
      <c r="B14" s="19" t="s">
        <v>935</v>
      </c>
      <c r="C14" s="80" t="str">
        <f>VLOOKUP(B14,バーコード貼付!$A$1:$D$4652,2,FALSE)</f>
        <v>BS32~36右ﾈｼﾞA型ﾍﾟﾗﾅｯﾄ用菊ﾅｯﾄ</v>
      </c>
      <c r="D14" s="77">
        <f>VLOOKUP(B14,バーコード貼付!$A$1:$D$4652,3,FALSE)</f>
        <v>49</v>
      </c>
      <c r="E14" s="77">
        <f>VLOOKUP(B14,バーコード貼付!$A$1:$D$4652,4,FALSE)</f>
        <v>5</v>
      </c>
      <c r="F14" s="129"/>
      <c r="G14" s="8">
        <f t="shared" si="0"/>
        <v>0</v>
      </c>
      <c r="H14" s="130"/>
      <c r="I14" s="8">
        <f t="shared" si="1"/>
        <v>0</v>
      </c>
      <c r="O14" s="151">
        <f t="shared" si="2"/>
        <v>-44</v>
      </c>
    </row>
    <row r="15" spans="1:18" x14ac:dyDescent="0.2">
      <c r="A15" s="150">
        <v>13</v>
      </c>
      <c r="B15" s="19" t="s">
        <v>953</v>
      </c>
      <c r="C15" s="80" t="str">
        <f>VLOOKUP(B15,バーコード貼付!$A$1:$D$4652,2,FALSE)</f>
        <v>BC軸55用B3型ﾍﾟﾗﾅｯﾄ(左ﾈｼﾞ)</v>
      </c>
      <c r="D15" s="77">
        <f>VLOOKUP(B15,バーコード貼付!$A$1:$D$4652,3,FALSE)</f>
        <v>49</v>
      </c>
      <c r="E15" s="77">
        <v>42</v>
      </c>
      <c r="F15" s="129"/>
      <c r="G15" s="8">
        <f t="shared" si="0"/>
        <v>0</v>
      </c>
      <c r="H15" s="130"/>
      <c r="I15" s="8">
        <f t="shared" si="1"/>
        <v>0</v>
      </c>
      <c r="O15" s="151">
        <f t="shared" si="2"/>
        <v>-7</v>
      </c>
    </row>
    <row r="16" spans="1:18" x14ac:dyDescent="0.2">
      <c r="A16" s="150">
        <v>14</v>
      </c>
      <c r="B16" s="19" t="s">
        <v>952</v>
      </c>
      <c r="C16" s="80" t="str">
        <f>VLOOKUP(B16,バーコード貼付!$A$1:$D$4652,2,FALSE)</f>
        <v>BC軸48~50用B3型ﾍﾟﾗﾅｯﾄ(左ﾈｼﾞ)</v>
      </c>
      <c r="D16" s="77">
        <f>VLOOKUP(B16,バーコード貼付!$A$1:$D$4652,3,FALSE)</f>
        <v>158</v>
      </c>
      <c r="E16" s="77">
        <v>42</v>
      </c>
      <c r="F16" s="129"/>
      <c r="G16" s="8">
        <f t="shared" si="0"/>
        <v>0</v>
      </c>
      <c r="H16" s="130"/>
      <c r="I16" s="8">
        <f t="shared" si="1"/>
        <v>0</v>
      </c>
      <c r="O16" s="151">
        <f t="shared" si="2"/>
        <v>-116</v>
      </c>
    </row>
    <row r="17" spans="1:15" x14ac:dyDescent="0.2">
      <c r="A17" s="150">
        <v>15</v>
      </c>
      <c r="B17" s="19" t="s">
        <v>520</v>
      </c>
      <c r="C17" s="80" t="str">
        <f>VLOOKUP(B17,バーコード貼付!$A$1:$D$4652,2,FALSE)</f>
        <v>BC軸48~50用B3型ﾍﾟﾗﾅｯﾄ(右ﾈｼﾞ)</v>
      </c>
      <c r="D17" s="77">
        <f>VLOOKUP(B17,バーコード貼付!$A$1:$D$4652,3,FALSE)</f>
        <v>35</v>
      </c>
      <c r="E17" s="77">
        <v>6</v>
      </c>
      <c r="F17" s="40"/>
      <c r="G17" s="8">
        <f t="shared" si="0"/>
        <v>0</v>
      </c>
      <c r="H17" s="130"/>
      <c r="I17" s="8">
        <f t="shared" si="1"/>
        <v>0</v>
      </c>
      <c r="O17" s="151">
        <f t="shared" si="2"/>
        <v>-29</v>
      </c>
    </row>
    <row r="18" spans="1:15" x14ac:dyDescent="0.2">
      <c r="A18" s="150">
        <v>16</v>
      </c>
      <c r="B18" s="19" t="s">
        <v>522</v>
      </c>
      <c r="C18" s="80" t="str">
        <f>VLOOKUP(B18,バーコード貼付!$A$1:$D$4652,2,FALSE)</f>
        <v>BC軸60用B3型ﾍﾟﾗﾅｯﾄ(右ﾈｼﾞ)</v>
      </c>
      <c r="D18" s="77">
        <f>VLOOKUP(B18,バーコード貼付!$A$1:$D$4652,3,FALSE)</f>
        <v>15</v>
      </c>
      <c r="E18" s="77">
        <v>5</v>
      </c>
      <c r="F18" s="129"/>
      <c r="G18" s="8">
        <f t="shared" si="0"/>
        <v>0</v>
      </c>
      <c r="H18" s="130"/>
      <c r="I18" s="8">
        <f t="shared" si="1"/>
        <v>0</v>
      </c>
      <c r="O18" s="151">
        <f t="shared" si="2"/>
        <v>-10</v>
      </c>
    </row>
    <row r="19" spans="1:15" x14ac:dyDescent="0.2">
      <c r="A19" s="150">
        <v>17</v>
      </c>
      <c r="B19" s="19" t="s">
        <v>523</v>
      </c>
      <c r="C19" s="80" t="str">
        <f>VLOOKUP(B19,バーコード貼付!$A$1:$D$4652,2,FALSE)</f>
        <v>BC軸65用B3型ﾍﾟﾗﾅｯﾄ(右ﾈｼﾞ)</v>
      </c>
      <c r="D19" s="77">
        <f>VLOOKUP(B19,バーコード貼付!$A$1:$D$4652,3,FALSE)</f>
        <v>42</v>
      </c>
      <c r="E19" s="77">
        <v>7</v>
      </c>
      <c r="F19" s="138"/>
      <c r="G19" s="8">
        <f t="shared" si="0"/>
        <v>0</v>
      </c>
      <c r="H19" s="130"/>
      <c r="I19" s="8">
        <f t="shared" si="1"/>
        <v>0</v>
      </c>
      <c r="O19" s="151">
        <f t="shared" si="2"/>
        <v>-35</v>
      </c>
    </row>
    <row r="20" spans="1:15" x14ac:dyDescent="0.2">
      <c r="A20" s="150">
        <v>18</v>
      </c>
      <c r="B20" s="19" t="s">
        <v>526</v>
      </c>
      <c r="C20" s="80" t="str">
        <f>VLOOKUP(B20,バーコード貼付!$A$1:$D$4652,2,FALSE)</f>
        <v>BC軸75用B3型ﾍﾟﾗﾅｯﾄ(左ﾈｼﾞ)</v>
      </c>
      <c r="D20" s="77">
        <f>VLOOKUP(B20,バーコード貼付!$A$1:$D$4652,3,FALSE)</f>
        <v>55</v>
      </c>
      <c r="E20" s="77">
        <v>45</v>
      </c>
      <c r="F20" s="40"/>
      <c r="G20" s="8">
        <f t="shared" si="0"/>
        <v>0</v>
      </c>
      <c r="H20" s="130"/>
      <c r="I20" s="8">
        <f t="shared" si="1"/>
        <v>0</v>
      </c>
      <c r="O20" s="151">
        <f t="shared" si="2"/>
        <v>-10</v>
      </c>
    </row>
    <row r="21" spans="1:15" x14ac:dyDescent="0.2">
      <c r="A21" s="150">
        <v>19</v>
      </c>
      <c r="B21" s="19" t="s">
        <v>497</v>
      </c>
      <c r="C21" s="80" t="str">
        <f>VLOOKUP(B21,バーコード貼付!$A$1:$D$4652,2,FALSE)</f>
        <v>BS42~46左ﾈｼﾞA型ﾍﾟﾗﾅｯﾄ用菊ﾅｯﾄ</v>
      </c>
      <c r="D21" s="77">
        <f>VLOOKUP(B21,バーコード貼付!$A$1:$D$4652,3,FALSE)</f>
        <v>243</v>
      </c>
      <c r="E21" s="77">
        <f>VLOOKUP(B21,バーコード貼付!$A$1:$D$4652,4,FALSE)</f>
        <v>40</v>
      </c>
      <c r="F21" s="138"/>
      <c r="G21" s="8">
        <f t="shared" si="0"/>
        <v>0</v>
      </c>
      <c r="H21" s="130"/>
      <c r="I21" s="8">
        <f t="shared" si="1"/>
        <v>0</v>
      </c>
      <c r="O21" s="151">
        <f t="shared" si="2"/>
        <v>-203</v>
      </c>
    </row>
    <row r="22" spans="1:15" x14ac:dyDescent="0.2">
      <c r="A22" s="150">
        <v>20</v>
      </c>
      <c r="B22" s="19" t="s">
        <v>496</v>
      </c>
      <c r="C22" s="80" t="str">
        <f>VLOOKUP(B22,バーコード貼付!$A$1:$D$4652,2,FALSE)</f>
        <v>BS38~40左ﾈｼﾞA型ﾍﾟﾗﾅｯﾄ用平ﾅｯﾄ</v>
      </c>
      <c r="D22" s="77">
        <f>VLOOKUP(B22,バーコード貼付!$A$1:$D$4652,3,FALSE)</f>
        <v>146</v>
      </c>
      <c r="E22" s="77">
        <f>VLOOKUP(B22,バーコード貼付!$A$1:$D$4652,4,FALSE)</f>
        <v>50</v>
      </c>
      <c r="F22" s="138"/>
      <c r="G22" s="8">
        <f t="shared" si="0"/>
        <v>0</v>
      </c>
      <c r="H22" s="130"/>
      <c r="I22" s="8">
        <f t="shared" si="1"/>
        <v>0</v>
      </c>
      <c r="O22" s="151">
        <f t="shared" si="2"/>
        <v>-96</v>
      </c>
    </row>
    <row r="23" spans="1:15" x14ac:dyDescent="0.2">
      <c r="A23" s="150">
        <v>21</v>
      </c>
      <c r="B23" s="19" t="s">
        <v>500</v>
      </c>
      <c r="C23" s="80" t="str">
        <f>VLOOKUP(B23,バーコード貼付!$A$1:$D$4652,2,FALSE)</f>
        <v>BS48~50左ﾈｼﾞA型ﾍﾟﾗﾅｯﾄ用平ﾅｯﾄ</v>
      </c>
      <c r="D23" s="77">
        <f>VLOOKUP(B23,バーコード貼付!$A$1:$D$4652,3,FALSE)</f>
        <v>80</v>
      </c>
      <c r="E23" s="77">
        <f>VLOOKUP(B23,バーコード貼付!$A$1:$D$4652,4,FALSE)</f>
        <v>40</v>
      </c>
      <c r="F23" s="138"/>
      <c r="G23" s="8">
        <f t="shared" si="0"/>
        <v>0</v>
      </c>
      <c r="H23" s="130"/>
      <c r="I23" s="8">
        <f t="shared" si="1"/>
        <v>0</v>
      </c>
      <c r="O23" s="151">
        <f t="shared" si="2"/>
        <v>-40</v>
      </c>
    </row>
    <row r="24" spans="1:15" x14ac:dyDescent="0.2">
      <c r="A24" s="150">
        <v>22</v>
      </c>
      <c r="B24" s="19" t="s">
        <v>517</v>
      </c>
      <c r="C24" s="80" t="str">
        <f>VLOOKUP(B24,バーコード貼付!$A$1:$D$4652,2,FALSE)</f>
        <v>BC軸38~40用B型ﾍﾟﾗﾅｯﾄ(左ﾈｼﾞ)</v>
      </c>
      <c r="D24" s="77">
        <f>VLOOKUP(B24,バーコード貼付!$A$1:$D$4652,3,FALSE)</f>
        <v>127</v>
      </c>
      <c r="E24" s="77">
        <f>VLOOKUP(B24,バーコード貼付!$A$1:$D$4652,4,FALSE)</f>
        <v>30</v>
      </c>
      <c r="F24" s="129"/>
      <c r="G24" s="8">
        <f t="shared" si="0"/>
        <v>0</v>
      </c>
      <c r="H24" s="130"/>
      <c r="I24" s="8">
        <f t="shared" si="1"/>
        <v>0</v>
      </c>
      <c r="O24" s="151">
        <f t="shared" si="2"/>
        <v>-97</v>
      </c>
    </row>
    <row r="25" spans="1:15" x14ac:dyDescent="0.2">
      <c r="A25" s="150">
        <v>23</v>
      </c>
      <c r="B25" s="19" t="s">
        <v>515</v>
      </c>
      <c r="C25" s="80" t="str">
        <f>VLOOKUP(B25,バーコード貼付!$A$1:$D$4652,2,FALSE)</f>
        <v>BC軸32~36用B型ﾍﾟﾗﾅｯﾄ(左ﾈｼﾞ)</v>
      </c>
      <c r="D25" s="77">
        <f>VLOOKUP(B25,バーコード貼付!$A$1:$D$4652,3,FALSE)</f>
        <v>105</v>
      </c>
      <c r="E25" s="77">
        <f>VLOOKUP(B25,バーコード貼付!$A$1:$D$4652,4,FALSE)</f>
        <v>30</v>
      </c>
      <c r="F25" s="129"/>
      <c r="G25" s="8">
        <f t="shared" si="0"/>
        <v>0</v>
      </c>
      <c r="H25" s="130"/>
      <c r="I25" s="8">
        <f t="shared" si="1"/>
        <v>0</v>
      </c>
      <c r="O25" s="151">
        <f t="shared" si="2"/>
        <v>-75</v>
      </c>
    </row>
    <row r="26" spans="1:15" x14ac:dyDescent="0.2">
      <c r="A26" s="150">
        <v>24</v>
      </c>
      <c r="B26" s="19" t="s">
        <v>489</v>
      </c>
      <c r="C26" s="80" t="str">
        <f>VLOOKUP(B26,バーコード貼付!$A$1:$D$4652,2,FALSE)</f>
        <v>BS22~25左ﾈｼﾞA型ﾍﾟﾗﾅｯﾄ用菊ﾅｯﾄ</v>
      </c>
      <c r="D26" s="77">
        <f>VLOOKUP(B26,バーコード貼付!$A$1:$D$4652,3,FALSE)</f>
        <v>330</v>
      </c>
      <c r="E26" s="77">
        <f>VLOOKUP(B26,バーコード貼付!$A$1:$D$4652,4,FALSE)</f>
        <v>40</v>
      </c>
      <c r="F26" s="129"/>
      <c r="G26" s="8">
        <f t="shared" si="0"/>
        <v>0</v>
      </c>
      <c r="H26" s="130"/>
      <c r="I26" s="8">
        <f t="shared" si="1"/>
        <v>0</v>
      </c>
      <c r="O26" s="151">
        <f t="shared" si="2"/>
        <v>-290</v>
      </c>
    </row>
    <row r="27" spans="1:15" x14ac:dyDescent="0.2">
      <c r="A27" s="18">
        <v>25</v>
      </c>
      <c r="B27" s="19" t="s">
        <v>499</v>
      </c>
      <c r="C27" s="80" t="str">
        <f>VLOOKUP(B27,バーコード貼付!$A$1:$D$4652,2,FALSE)</f>
        <v>BS48~50左ﾈｼﾞA型ﾍﾟﾗﾅｯﾄ用菊ﾅｯﾄ</v>
      </c>
      <c r="D27" s="77">
        <f>VLOOKUP(B27,バーコード貼付!$A$1:$D$4652,3,FALSE)</f>
        <v>96</v>
      </c>
      <c r="E27" s="77">
        <f>VLOOKUP(B27,バーコード貼付!$A$1:$D$4652,4,FALSE)</f>
        <v>30</v>
      </c>
      <c r="F27" s="138"/>
      <c r="G27" s="8">
        <f t="shared" si="0"/>
        <v>0</v>
      </c>
      <c r="H27" s="130"/>
      <c r="I27" s="8">
        <f t="shared" si="1"/>
        <v>0</v>
      </c>
      <c r="O27" s="151">
        <f t="shared" si="2"/>
        <v>-66</v>
      </c>
    </row>
    <row r="28" spans="1:15" x14ac:dyDescent="0.2">
      <c r="A28" s="18">
        <v>26</v>
      </c>
      <c r="B28" s="19" t="s">
        <v>501</v>
      </c>
      <c r="C28" s="80" t="str">
        <f>VLOOKUP(B28,バーコード貼付!$A$1:$D$4652,2,FALSE)</f>
        <v>BS55左ﾈｼﾞA型ﾍﾟﾗﾅｯﾄ用菊ﾅｯﾄ</v>
      </c>
      <c r="D28" s="77">
        <f>VLOOKUP(B28,バーコード貼付!$A$1:$D$4652,3,FALSE)</f>
        <v>48</v>
      </c>
      <c r="E28" s="77">
        <f>VLOOKUP(B28,バーコード貼付!$A$1:$D$4652,4,FALSE)</f>
        <v>20</v>
      </c>
      <c r="F28" s="129"/>
      <c r="G28" s="8">
        <f t="shared" si="0"/>
        <v>0</v>
      </c>
      <c r="H28" s="130"/>
      <c r="I28" s="8">
        <f t="shared" si="1"/>
        <v>0</v>
      </c>
      <c r="O28" s="151">
        <f t="shared" si="2"/>
        <v>-28</v>
      </c>
    </row>
    <row r="29" spans="1:15" x14ac:dyDescent="0.2">
      <c r="A29" s="18">
        <v>27</v>
      </c>
      <c r="B29" s="19" t="s">
        <v>503</v>
      </c>
      <c r="C29" s="80" t="str">
        <f>VLOOKUP(B29,バーコード貼付!$A$1:$D$4652,2,FALSE)</f>
        <v>BS60~65左ﾈｼﾞA型ﾍﾟﾗﾅｯﾄ用菊ﾅｯﾄ</v>
      </c>
      <c r="D29" s="77">
        <f>VLOOKUP(B29,バーコード貼付!$A$1:$D$4652,3,FALSE)</f>
        <v>44</v>
      </c>
      <c r="E29" s="77">
        <f>VLOOKUP(B29,バーコード貼付!$A$1:$D$4652,4,FALSE)</f>
        <v>5</v>
      </c>
      <c r="F29" s="138"/>
      <c r="G29" s="8">
        <f t="shared" si="0"/>
        <v>0</v>
      </c>
      <c r="H29" s="130"/>
      <c r="I29" s="8">
        <f t="shared" si="1"/>
        <v>0</v>
      </c>
      <c r="O29" s="151">
        <f t="shared" si="2"/>
        <v>-39</v>
      </c>
    </row>
    <row r="30" spans="1:15" x14ac:dyDescent="0.2">
      <c r="A30" s="18">
        <v>28</v>
      </c>
      <c r="B30" s="19" t="s">
        <v>505</v>
      </c>
      <c r="C30" s="80" t="str">
        <f>VLOOKUP(B30,バーコード貼付!$A$1:$D$4652,2,FALSE)</f>
        <v>BS70~75左ﾈｼﾞA型ﾍﾟﾗﾅｯﾄ用菊ﾅｯﾄ</v>
      </c>
      <c r="D30" s="77">
        <f>VLOOKUP(B30,バーコード貼付!$A$1:$D$4652,3,FALSE)</f>
        <v>44</v>
      </c>
      <c r="E30" s="77">
        <f>VLOOKUP(B30,バーコード貼付!$A$1:$D$4652,4,FALSE)</f>
        <v>2</v>
      </c>
      <c r="F30" s="138"/>
      <c r="G30" s="8">
        <f t="shared" si="0"/>
        <v>0</v>
      </c>
      <c r="H30" s="130"/>
      <c r="I30" s="8">
        <f t="shared" si="1"/>
        <v>0</v>
      </c>
      <c r="O30" s="151">
        <f t="shared" si="2"/>
        <v>-42</v>
      </c>
    </row>
    <row r="31" spans="1:15" x14ac:dyDescent="0.2">
      <c r="A31" s="18">
        <v>29</v>
      </c>
      <c r="B31" s="19" t="s">
        <v>507</v>
      </c>
      <c r="C31" s="80" t="str">
        <f>VLOOKUP(B31,バーコード貼付!$A$1:$D$4652,2,FALSE)</f>
        <v>BS80~85左ﾈｼﾞA型ﾍﾟﾗﾅｯﾄ用菊ﾅｯﾄ</v>
      </c>
      <c r="D31" s="77">
        <f>VLOOKUP(B31,バーコード貼付!$A$1:$D$4652,3,FALSE)</f>
        <v>46</v>
      </c>
      <c r="E31" s="77">
        <v>46</v>
      </c>
      <c r="F31" s="138"/>
      <c r="G31" s="8">
        <f t="shared" si="0"/>
        <v>0</v>
      </c>
      <c r="H31" s="130"/>
      <c r="I31" s="8">
        <f t="shared" si="1"/>
        <v>0</v>
      </c>
      <c r="O31" s="151">
        <f t="shared" si="2"/>
        <v>0</v>
      </c>
    </row>
    <row r="32" spans="1:15" x14ac:dyDescent="0.2">
      <c r="A32" s="18">
        <v>30</v>
      </c>
      <c r="B32" s="19" t="s">
        <v>510</v>
      </c>
      <c r="C32" s="80" t="str">
        <f>VLOOKUP(B32,バーコード貼付!$A$1:$D$4652,2,FALSE)</f>
        <v>BS90~95左ﾈｼﾞA型ﾍﾟﾗﾅｯﾄ用菊ﾅｯﾄ</v>
      </c>
      <c r="D32" s="77">
        <f>VLOOKUP(B32,バーコード貼付!$A$1:$D$4652,3,FALSE)</f>
        <v>27</v>
      </c>
      <c r="E32" s="77">
        <v>26</v>
      </c>
      <c r="F32" s="138"/>
      <c r="G32" s="8">
        <f t="shared" si="0"/>
        <v>0</v>
      </c>
      <c r="H32" s="130"/>
      <c r="I32" s="8">
        <f t="shared" si="1"/>
        <v>0</v>
      </c>
      <c r="O32" s="151">
        <f t="shared" si="2"/>
        <v>-1</v>
      </c>
    </row>
    <row r="33" spans="1:15" x14ac:dyDescent="0.2">
      <c r="A33" s="18">
        <v>31</v>
      </c>
      <c r="B33" s="19" t="s">
        <v>490</v>
      </c>
      <c r="C33" s="80" t="str">
        <f>VLOOKUP(B33,バーコード貼付!$A$1:$D$4652,2,FALSE)</f>
        <v>BS22~25左ﾈｼﾞA型ﾍﾟﾗﾅｯﾄ用平ﾅｯﾄ</v>
      </c>
      <c r="D33" s="77">
        <f>VLOOKUP(B33,バーコード貼付!$A$1:$D$4652,3,FALSE)</f>
        <v>206</v>
      </c>
      <c r="E33" s="77">
        <f>VLOOKUP(B33,バーコード貼付!$A$1:$D$4652,4,FALSE)</f>
        <v>30</v>
      </c>
      <c r="F33" s="129"/>
      <c r="G33" s="8">
        <f t="shared" si="0"/>
        <v>0</v>
      </c>
      <c r="H33" s="130"/>
      <c r="I33" s="8">
        <f t="shared" si="1"/>
        <v>0</v>
      </c>
      <c r="O33" s="151">
        <f t="shared" si="2"/>
        <v>-176</v>
      </c>
    </row>
    <row r="34" spans="1:15" x14ac:dyDescent="0.2">
      <c r="A34" s="18">
        <v>32</v>
      </c>
      <c r="B34" s="19" t="s">
        <v>492</v>
      </c>
      <c r="C34" s="80" t="str">
        <f>VLOOKUP(B34,バーコード貼付!$A$1:$D$4652,2,FALSE)</f>
        <v>BS28~30左ﾈｼﾞA型ﾍﾟﾗﾅｯﾄ用平ﾅｯﾄ</v>
      </c>
      <c r="D34" s="77">
        <f>VLOOKUP(B34,バーコード貼付!$A$1:$D$4652,3,FALSE)</f>
        <v>24</v>
      </c>
      <c r="E34" s="77">
        <f>VLOOKUP(B34,バーコード貼付!$A$1:$D$4652,4,FALSE)</f>
        <v>10</v>
      </c>
      <c r="F34" s="129"/>
      <c r="G34" s="8">
        <f t="shared" si="0"/>
        <v>0</v>
      </c>
      <c r="H34" s="130"/>
      <c r="I34" s="8">
        <f t="shared" si="1"/>
        <v>0</v>
      </c>
      <c r="O34" s="151">
        <f t="shared" si="2"/>
        <v>-14</v>
      </c>
    </row>
    <row r="35" spans="1:15" x14ac:dyDescent="0.2">
      <c r="A35" s="18">
        <v>33</v>
      </c>
      <c r="B35" s="19" t="s">
        <v>494</v>
      </c>
      <c r="C35" s="80" t="str">
        <f>VLOOKUP(B35,バーコード貼付!$A$1:$D$4652,2,FALSE)</f>
        <v>BS32~36左ﾈｼﾞA型ﾍﾟﾗﾅｯﾄ用平ﾅｯﾄ</v>
      </c>
      <c r="D35" s="77">
        <f>VLOOKUP(B35,バーコード貼付!$A$1:$D$4652,3,FALSE)</f>
        <v>55</v>
      </c>
      <c r="E35" s="77">
        <f>VLOOKUP(B35,バーコード貼付!$A$1:$D$4652,4,FALSE)</f>
        <v>50</v>
      </c>
      <c r="F35" s="129"/>
      <c r="G35" s="8">
        <f t="shared" ref="G35:G65" si="3">IF(D35-E35&gt;=0,0,1)</f>
        <v>0</v>
      </c>
      <c r="H35" s="130"/>
      <c r="I35" s="8">
        <f t="shared" ref="I35:I65" si="4">IF(AND(D35&lt;=0,D35-E35&lt;0),1,0)</f>
        <v>0</v>
      </c>
      <c r="O35" s="151">
        <f t="shared" ref="O35:O65" si="5">E35-D35</f>
        <v>-5</v>
      </c>
    </row>
    <row r="36" spans="1:15" x14ac:dyDescent="0.2">
      <c r="A36" s="18">
        <v>34</v>
      </c>
      <c r="B36" s="19" t="s">
        <v>502</v>
      </c>
      <c r="C36" s="80" t="str">
        <f>VLOOKUP(B36,バーコード貼付!$A$1:$D$4652,2,FALSE)</f>
        <v>BS55左ﾈｼﾞA型ﾍﾟﾗﾅｯﾄ用平ﾅｯﾄ</v>
      </c>
      <c r="D36" s="77">
        <f>VLOOKUP(B36,バーコード貼付!$A$1:$D$4652,3,FALSE)</f>
        <v>27</v>
      </c>
      <c r="E36" s="77">
        <f>VLOOKUP(B36,バーコード貼付!$A$1:$D$4652,4,FALSE)</f>
        <v>20</v>
      </c>
      <c r="F36" s="129"/>
      <c r="G36" s="8">
        <f t="shared" si="3"/>
        <v>0</v>
      </c>
      <c r="H36" s="130"/>
      <c r="I36" s="8">
        <f t="shared" si="4"/>
        <v>0</v>
      </c>
      <c r="O36" s="151">
        <f t="shared" si="5"/>
        <v>-7</v>
      </c>
    </row>
    <row r="37" spans="1:15" x14ac:dyDescent="0.2">
      <c r="A37" s="18">
        <v>35</v>
      </c>
      <c r="B37" s="19" t="s">
        <v>504</v>
      </c>
      <c r="C37" s="80" t="str">
        <f>VLOOKUP(B37,バーコード貼付!$A$1:$D$4652,2,FALSE)</f>
        <v>BS60~65左ﾈｼﾞA型ﾍﾟﾗﾅｯﾄ用平ﾅｯﾄ</v>
      </c>
      <c r="D37" s="77">
        <f>VLOOKUP(B37,バーコード貼付!$A$1:$D$4652,3,FALSE)</f>
        <v>70</v>
      </c>
      <c r="E37" s="77">
        <f>VLOOKUP(B37,バーコード貼付!$A$1:$D$4652,4,FALSE)</f>
        <v>5</v>
      </c>
      <c r="F37" s="138"/>
      <c r="G37" s="8">
        <f t="shared" si="3"/>
        <v>0</v>
      </c>
      <c r="H37" s="130"/>
      <c r="I37" s="8">
        <f t="shared" si="4"/>
        <v>0</v>
      </c>
      <c r="O37" s="151">
        <f t="shared" si="5"/>
        <v>-65</v>
      </c>
    </row>
    <row r="38" spans="1:15" x14ac:dyDescent="0.2">
      <c r="A38" s="18">
        <v>36</v>
      </c>
      <c r="B38" s="19" t="s">
        <v>506</v>
      </c>
      <c r="C38" s="80" t="str">
        <f>VLOOKUP(B38,バーコード貼付!$A$1:$D$4652,2,FALSE)</f>
        <v>BS70~75左ﾈｼﾞA型ﾍﾟﾗﾅｯﾄ用平ﾅｯﾄ</v>
      </c>
      <c r="D38" s="77">
        <f>VLOOKUP(B38,バーコード貼付!$A$1:$D$4652,3,FALSE)</f>
        <v>2</v>
      </c>
      <c r="E38" s="77">
        <v>2</v>
      </c>
      <c r="F38" s="129"/>
      <c r="G38" s="8">
        <f t="shared" si="3"/>
        <v>0</v>
      </c>
      <c r="H38" s="130"/>
      <c r="I38" s="8">
        <f t="shared" si="4"/>
        <v>0</v>
      </c>
      <c r="O38" s="151">
        <f t="shared" si="5"/>
        <v>0</v>
      </c>
    </row>
    <row r="39" spans="1:15" x14ac:dyDescent="0.2">
      <c r="A39" s="18">
        <v>37</v>
      </c>
      <c r="B39" s="19" t="s">
        <v>508</v>
      </c>
      <c r="C39" s="80" t="str">
        <f>VLOOKUP(B39,バーコード貼付!$A$1:$D$4652,2,FALSE)</f>
        <v>BS80~85左ﾈｼﾞA型ﾍﾟﾗﾅｯﾄ用平ﾅｯﾄ</v>
      </c>
      <c r="D39" s="77">
        <f>VLOOKUP(B39,バーコード貼付!$A$1:$D$4652,3,FALSE)</f>
        <v>36</v>
      </c>
      <c r="E39" s="77">
        <v>36</v>
      </c>
      <c r="F39" s="138"/>
      <c r="G39" s="8">
        <f t="shared" si="3"/>
        <v>0</v>
      </c>
      <c r="H39" s="130"/>
      <c r="I39" s="8">
        <f t="shared" si="4"/>
        <v>0</v>
      </c>
      <c r="O39" s="151">
        <f t="shared" si="5"/>
        <v>0</v>
      </c>
    </row>
    <row r="40" spans="1:15" x14ac:dyDescent="0.2">
      <c r="A40" s="18">
        <v>38</v>
      </c>
      <c r="B40" s="19" t="s">
        <v>511</v>
      </c>
      <c r="C40" s="80" t="str">
        <f>VLOOKUP(B40,バーコード貼付!$A$1:$D$4652,2,FALSE)</f>
        <v>BS90~95左ﾈｼﾞA型ﾍﾟﾗﾅｯﾄ用平ﾅｯﾄ</v>
      </c>
      <c r="D40" s="77">
        <f>VLOOKUP(B40,バーコード貼付!$A$1:$D$4652,3,FALSE)</f>
        <v>26</v>
      </c>
      <c r="E40" s="77">
        <v>25</v>
      </c>
      <c r="F40" s="129"/>
      <c r="G40" s="8">
        <f t="shared" si="3"/>
        <v>0</v>
      </c>
      <c r="H40" s="130"/>
      <c r="I40" s="8">
        <f t="shared" si="4"/>
        <v>0</v>
      </c>
      <c r="O40" s="151">
        <f t="shared" si="5"/>
        <v>-1</v>
      </c>
    </row>
    <row r="41" spans="1:15" x14ac:dyDescent="0.2">
      <c r="A41" s="18">
        <v>39</v>
      </c>
      <c r="B41" s="19" t="s">
        <v>931</v>
      </c>
      <c r="C41" s="80" t="str">
        <f>VLOOKUP(B41,バーコード貼付!$A$1:$D$4652,2,FALSE)</f>
        <v>BS22~25右ﾈｼﾞA型ﾍﾟﾗﾅｯﾄ用菊ﾅｯﾄ</v>
      </c>
      <c r="D41" s="77">
        <f>VLOOKUP(B41,バーコード貼付!$A$1:$D$4652,3,FALSE)</f>
        <v>161</v>
      </c>
      <c r="E41" s="77">
        <f>VLOOKUP(B41,バーコード貼付!$A$1:$D$4652,4,FALSE)</f>
        <v>10</v>
      </c>
      <c r="F41" s="129"/>
      <c r="G41" s="8">
        <f t="shared" si="3"/>
        <v>0</v>
      </c>
      <c r="H41" s="130"/>
      <c r="I41" s="8">
        <f t="shared" si="4"/>
        <v>0</v>
      </c>
      <c r="O41" s="151">
        <f t="shared" si="5"/>
        <v>-151</v>
      </c>
    </row>
    <row r="42" spans="1:15" x14ac:dyDescent="0.2">
      <c r="A42" s="18">
        <v>40</v>
      </c>
      <c r="B42" s="19" t="s">
        <v>933</v>
      </c>
      <c r="C42" s="80" t="str">
        <f>VLOOKUP(B42,バーコード貼付!$A$1:$D$4652,2,FALSE)</f>
        <v>BS28~30右ﾈｼﾞA型ﾍﾟﾗﾅｯﾄ用菊ﾅｯﾄ</v>
      </c>
      <c r="D42" s="77">
        <f>VLOOKUP(B42,バーコード貼付!$A$1:$D$4652,3,FALSE)</f>
        <v>49</v>
      </c>
      <c r="E42" s="77">
        <f>VLOOKUP(B42,バーコード貼付!$A$1:$D$4652,4,FALSE)</f>
        <v>5</v>
      </c>
      <c r="F42" s="129"/>
      <c r="G42" s="8">
        <f t="shared" si="3"/>
        <v>0</v>
      </c>
      <c r="H42" s="130"/>
      <c r="I42" s="8">
        <f t="shared" si="4"/>
        <v>0</v>
      </c>
      <c r="O42" s="151">
        <f t="shared" si="5"/>
        <v>-44</v>
      </c>
    </row>
    <row r="43" spans="1:15" x14ac:dyDescent="0.2">
      <c r="A43" s="18">
        <v>41</v>
      </c>
      <c r="B43" s="19" t="s">
        <v>937</v>
      </c>
      <c r="C43" s="80" t="str">
        <f>VLOOKUP(B43,バーコード貼付!$A$1:$D$4652,2,FALSE)</f>
        <v>BS38~40右ﾈｼﾞA型ﾍﾟﾗﾅｯﾄ用菊ﾅｯﾄ</v>
      </c>
      <c r="D43" s="77">
        <f>VLOOKUP(B43,バーコード貼付!$A$1:$D$4652,3,FALSE)</f>
        <v>103</v>
      </c>
      <c r="E43" s="77">
        <f>VLOOKUP(B43,バーコード貼付!$A$1:$D$4652,4,FALSE)</f>
        <v>5</v>
      </c>
      <c r="F43" s="138"/>
      <c r="G43" s="8">
        <f t="shared" si="3"/>
        <v>0</v>
      </c>
      <c r="H43" s="130"/>
      <c r="I43" s="8">
        <f t="shared" si="4"/>
        <v>0</v>
      </c>
      <c r="O43" s="151">
        <f t="shared" si="5"/>
        <v>-98</v>
      </c>
    </row>
    <row r="44" spans="1:15" x14ac:dyDescent="0.2">
      <c r="A44" s="18">
        <v>42</v>
      </c>
      <c r="B44" s="19" t="s">
        <v>939</v>
      </c>
      <c r="C44" s="80" t="str">
        <f>VLOOKUP(B44,バーコード貼付!$A$1:$D$4652,2,FALSE)</f>
        <v>BS42~46右ﾈｼﾞA型ﾍﾟﾗﾅｯﾄ用菊ﾅｯﾄ</v>
      </c>
      <c r="D44" s="77">
        <f>VLOOKUP(B44,バーコード貼付!$A$1:$D$4652,3,FALSE)</f>
        <v>55</v>
      </c>
      <c r="E44" s="77">
        <f>VLOOKUP(B44,バーコード貼付!$A$1:$D$4652,4,FALSE)</f>
        <v>5</v>
      </c>
      <c r="F44" s="129"/>
      <c r="G44" s="8">
        <f t="shared" si="3"/>
        <v>0</v>
      </c>
      <c r="H44" s="130"/>
      <c r="I44" s="8">
        <f t="shared" si="4"/>
        <v>0</v>
      </c>
      <c r="O44" s="151">
        <f t="shared" si="5"/>
        <v>-50</v>
      </c>
    </row>
    <row r="45" spans="1:15" x14ac:dyDescent="0.2">
      <c r="A45" s="18">
        <v>43</v>
      </c>
      <c r="B45" s="19" t="s">
        <v>941</v>
      </c>
      <c r="C45" s="80" t="str">
        <f>VLOOKUP(B45,バーコード貼付!$A$1:$D$4652,2,FALSE)</f>
        <v>BS48~50右ﾈｼﾞA型ﾍﾟﾗﾅｯﾄ用菊ﾅｯﾄ</v>
      </c>
      <c r="D45" s="77">
        <f>VLOOKUP(B45,バーコード貼付!$A$1:$D$4652,3,FALSE)</f>
        <v>78</v>
      </c>
      <c r="E45" s="77">
        <f>VLOOKUP(B45,バーコード貼付!$A$1:$D$4652,4,FALSE)</f>
        <v>10</v>
      </c>
      <c r="F45" s="138"/>
      <c r="G45" s="8">
        <f t="shared" si="3"/>
        <v>0</v>
      </c>
      <c r="H45" s="130"/>
      <c r="I45" s="8">
        <f t="shared" si="4"/>
        <v>0</v>
      </c>
      <c r="O45" s="151">
        <f t="shared" si="5"/>
        <v>-68</v>
      </c>
    </row>
    <row r="46" spans="1:15" x14ac:dyDescent="0.2">
      <c r="A46" s="18">
        <v>44</v>
      </c>
      <c r="B46" s="19" t="s">
        <v>943</v>
      </c>
      <c r="C46" s="80" t="str">
        <f>VLOOKUP(B46,バーコード貼付!$A$1:$D$4652,2,FALSE)</f>
        <v>BS55右ﾈｼﾞA型ﾍﾟﾗﾅｯﾄ用菊ﾅｯﾄ</v>
      </c>
      <c r="D46" s="77">
        <f>VLOOKUP(B46,バーコード貼付!$A$1:$D$4652,3,FALSE)</f>
        <v>79</v>
      </c>
      <c r="E46" s="77">
        <f>VLOOKUP(B46,バーコード貼付!$A$1:$D$4652,4,FALSE)</f>
        <v>10</v>
      </c>
      <c r="F46" s="138"/>
      <c r="G46" s="8">
        <f t="shared" si="3"/>
        <v>0</v>
      </c>
      <c r="H46" s="130"/>
      <c r="I46" s="8">
        <f t="shared" si="4"/>
        <v>0</v>
      </c>
      <c r="O46" s="151">
        <f t="shared" si="5"/>
        <v>-69</v>
      </c>
    </row>
    <row r="47" spans="1:15" x14ac:dyDescent="0.2">
      <c r="A47" s="18">
        <v>45</v>
      </c>
      <c r="B47" s="19" t="s">
        <v>945</v>
      </c>
      <c r="C47" s="80" t="str">
        <f>VLOOKUP(B47,バーコード貼付!$A$1:$D$4652,2,FALSE)</f>
        <v>BS60~65右ﾈｼﾞA型ﾍﾟﾗﾅｯﾄ用菊ﾅｯﾄ</v>
      </c>
      <c r="D47" s="77">
        <f>VLOOKUP(B47,バーコード貼付!$A$1:$D$4652,3,FALSE)</f>
        <v>39</v>
      </c>
      <c r="E47" s="77">
        <f>VLOOKUP(B47,バーコード貼付!$A$1:$D$4652,4,FALSE)</f>
        <v>3</v>
      </c>
      <c r="F47" s="138"/>
      <c r="G47" s="8">
        <f t="shared" si="3"/>
        <v>0</v>
      </c>
      <c r="H47" s="130"/>
      <c r="I47" s="8">
        <f t="shared" si="4"/>
        <v>0</v>
      </c>
      <c r="O47" s="151">
        <f t="shared" si="5"/>
        <v>-36</v>
      </c>
    </row>
    <row r="48" spans="1:15" x14ac:dyDescent="0.2">
      <c r="A48" s="18">
        <v>46</v>
      </c>
      <c r="B48" s="19" t="s">
        <v>947</v>
      </c>
      <c r="C48" s="80" t="str">
        <f>VLOOKUP(B48,バーコード貼付!$A$1:$D$4652,2,FALSE)</f>
        <v>BS70~75右ﾈｼﾞA型ﾍﾟﾗﾅｯﾄ用菊ﾅｯﾄ</v>
      </c>
      <c r="D48" s="77">
        <f>VLOOKUP(B48,バーコード貼付!$A$1:$D$4652,3,FALSE)</f>
        <v>17</v>
      </c>
      <c r="E48" s="77">
        <f>VLOOKUP(B48,バーコード貼付!$A$1:$D$4652,4,FALSE)</f>
        <v>3</v>
      </c>
      <c r="F48" s="129"/>
      <c r="G48" s="8">
        <f t="shared" si="3"/>
        <v>0</v>
      </c>
      <c r="H48" s="130"/>
      <c r="I48" s="8">
        <f t="shared" si="4"/>
        <v>0</v>
      </c>
      <c r="O48" s="151">
        <f t="shared" si="5"/>
        <v>-14</v>
      </c>
    </row>
    <row r="49" spans="1:15" x14ac:dyDescent="0.2">
      <c r="A49" s="18">
        <v>47</v>
      </c>
      <c r="B49" s="19" t="s">
        <v>949</v>
      </c>
      <c r="C49" s="80" t="str">
        <f>VLOOKUP(B49,バーコード貼付!$A$1:$D$4652,2,FALSE)</f>
        <v>BS80~85右ﾈｼﾞA型ﾍﾟﾗﾅｯﾄ用菊ﾅｯﾄ</v>
      </c>
      <c r="D49" s="77">
        <f>VLOOKUP(B49,バーコード貼付!$A$1:$D$4652,3,FALSE)</f>
        <v>10</v>
      </c>
      <c r="E49" s="77">
        <v>10</v>
      </c>
      <c r="F49" s="129"/>
      <c r="G49" s="8">
        <f t="shared" si="3"/>
        <v>0</v>
      </c>
      <c r="H49" s="130"/>
      <c r="I49" s="8">
        <f t="shared" si="4"/>
        <v>0</v>
      </c>
      <c r="O49" s="151">
        <f t="shared" si="5"/>
        <v>0</v>
      </c>
    </row>
    <row r="50" spans="1:15" x14ac:dyDescent="0.2">
      <c r="A50" s="18">
        <v>48</v>
      </c>
      <c r="B50" s="19" t="s">
        <v>932</v>
      </c>
      <c r="C50" s="80" t="str">
        <f>VLOOKUP(B50,バーコード貼付!$A$1:$D$4652,2,FALSE)</f>
        <v>BS22~25右ﾈｼﾞA型ﾍﾟﾗﾅｯﾄ用平ﾅｯﾄ</v>
      </c>
      <c r="D50" s="77">
        <f>VLOOKUP(B50,バーコード貼付!$A$1:$D$4652,3,FALSE)</f>
        <v>128</v>
      </c>
      <c r="E50" s="77">
        <f>VLOOKUP(B50,バーコード貼付!$A$1:$D$4652,4,FALSE)</f>
        <v>10</v>
      </c>
      <c r="F50" s="129"/>
      <c r="G50" s="8">
        <f t="shared" si="3"/>
        <v>0</v>
      </c>
      <c r="H50" s="130"/>
      <c r="I50" s="8">
        <f t="shared" si="4"/>
        <v>0</v>
      </c>
      <c r="O50" s="151">
        <f t="shared" si="5"/>
        <v>-118</v>
      </c>
    </row>
    <row r="51" spans="1:15" x14ac:dyDescent="0.2">
      <c r="A51" s="18">
        <v>49</v>
      </c>
      <c r="B51" s="19" t="s">
        <v>934</v>
      </c>
      <c r="C51" s="80" t="str">
        <f>VLOOKUP(B51,バーコード貼付!$A$1:$D$4652,2,FALSE)</f>
        <v>BS28~30右ﾈｼﾞA型ﾍﾟﾗﾅｯﾄ用平ﾅｯﾄ</v>
      </c>
      <c r="D51" s="77">
        <f>VLOOKUP(B51,バーコード貼付!$A$1:$D$4652,3,FALSE)</f>
        <v>8</v>
      </c>
      <c r="E51" s="77">
        <f>VLOOKUP(B51,バーコード貼付!$A$1:$D$4652,4,FALSE)</f>
        <v>5</v>
      </c>
      <c r="F51" s="129"/>
      <c r="G51" s="8">
        <f t="shared" si="3"/>
        <v>0</v>
      </c>
      <c r="H51" s="130"/>
      <c r="I51" s="8">
        <f t="shared" si="4"/>
        <v>0</v>
      </c>
      <c r="O51" s="151">
        <f t="shared" si="5"/>
        <v>-3</v>
      </c>
    </row>
    <row r="52" spans="1:15" x14ac:dyDescent="0.2">
      <c r="A52" s="18">
        <v>50</v>
      </c>
      <c r="B52" s="19" t="s">
        <v>936</v>
      </c>
      <c r="C52" s="80" t="str">
        <f>VLOOKUP(B52,バーコード貼付!$A$1:$D$4652,2,FALSE)</f>
        <v>BS32~36右ﾈｼﾞA型ﾍﾟﾗﾅｯﾄ用平ﾅｯﾄ</v>
      </c>
      <c r="D52" s="77">
        <f>VLOOKUP(B52,バーコード貼付!$A$1:$D$4652,3,FALSE)</f>
        <v>64</v>
      </c>
      <c r="E52" s="77">
        <f>VLOOKUP(B52,バーコード貼付!$A$1:$D$4652,4,FALSE)</f>
        <v>5</v>
      </c>
      <c r="F52" s="138"/>
      <c r="G52" s="8">
        <f t="shared" si="3"/>
        <v>0</v>
      </c>
      <c r="H52" s="130"/>
      <c r="I52" s="8">
        <f t="shared" si="4"/>
        <v>0</v>
      </c>
      <c r="O52" s="151">
        <f t="shared" si="5"/>
        <v>-59</v>
      </c>
    </row>
    <row r="53" spans="1:15" x14ac:dyDescent="0.2">
      <c r="A53" s="18">
        <v>51</v>
      </c>
      <c r="B53" s="19" t="s">
        <v>938</v>
      </c>
      <c r="C53" s="80" t="str">
        <f>VLOOKUP(B53,バーコード貼付!$A$1:$D$4652,2,FALSE)</f>
        <v>BS38~40右ﾈｼﾞA型ﾍﾟﾗﾅｯﾄ用平ﾅｯﾄ</v>
      </c>
      <c r="D53" s="77">
        <f>VLOOKUP(B53,バーコード貼付!$A$1:$D$4652,3,FALSE)</f>
        <v>54</v>
      </c>
      <c r="E53" s="77">
        <f>VLOOKUP(B53,バーコード貼付!$A$1:$D$4652,4,FALSE)</f>
        <v>5</v>
      </c>
      <c r="F53" s="138"/>
      <c r="G53" s="8">
        <f t="shared" si="3"/>
        <v>0</v>
      </c>
      <c r="H53" s="130"/>
      <c r="I53" s="8">
        <f t="shared" si="4"/>
        <v>0</v>
      </c>
      <c r="O53" s="151">
        <f t="shared" si="5"/>
        <v>-49</v>
      </c>
    </row>
    <row r="54" spans="1:15" x14ac:dyDescent="0.2">
      <c r="A54" s="18">
        <v>52</v>
      </c>
      <c r="B54" s="19" t="s">
        <v>940</v>
      </c>
      <c r="C54" s="80" t="str">
        <f>VLOOKUP(B54,バーコード貼付!$A$1:$D$4652,2,FALSE)</f>
        <v>BS42~46右ﾈｼﾞA型ﾍﾟﾗﾅｯﾄ用平ﾅｯﾄ</v>
      </c>
      <c r="D54" s="77">
        <f>VLOOKUP(B54,バーコード貼付!$A$1:$D$4652,3,FALSE)</f>
        <v>158</v>
      </c>
      <c r="E54" s="77">
        <f>VLOOKUP(B54,バーコード貼付!$A$1:$D$4652,4,FALSE)</f>
        <v>5</v>
      </c>
      <c r="F54" s="129"/>
      <c r="G54" s="8">
        <f t="shared" si="3"/>
        <v>0</v>
      </c>
      <c r="H54" s="130"/>
      <c r="I54" s="8">
        <f t="shared" si="4"/>
        <v>0</v>
      </c>
      <c r="O54" s="151">
        <f t="shared" si="5"/>
        <v>-153</v>
      </c>
    </row>
    <row r="55" spans="1:15" x14ac:dyDescent="0.2">
      <c r="A55" s="18">
        <v>53</v>
      </c>
      <c r="B55" s="19" t="s">
        <v>942</v>
      </c>
      <c r="C55" s="80" t="str">
        <f>VLOOKUP(B55,バーコード貼付!$A$1:$D$4652,2,FALSE)</f>
        <v>BS48~50右ﾈｼﾞA型ﾍﾟﾗﾅｯﾄ用平ﾅｯﾄ</v>
      </c>
      <c r="D55" s="77">
        <f>VLOOKUP(B55,バーコード貼付!$A$1:$D$4652,3,FALSE)</f>
        <v>137</v>
      </c>
      <c r="E55" s="77">
        <f>VLOOKUP(B55,バーコード貼付!$A$1:$D$4652,4,FALSE)</f>
        <v>5</v>
      </c>
      <c r="F55" s="138"/>
      <c r="G55" s="8">
        <f t="shared" si="3"/>
        <v>0</v>
      </c>
      <c r="H55" s="130"/>
      <c r="I55" s="8">
        <f t="shared" si="4"/>
        <v>0</v>
      </c>
      <c r="O55" s="151">
        <f t="shared" si="5"/>
        <v>-132</v>
      </c>
    </row>
    <row r="56" spans="1:15" x14ac:dyDescent="0.2">
      <c r="A56" s="18">
        <v>54</v>
      </c>
      <c r="B56" s="19" t="s">
        <v>944</v>
      </c>
      <c r="C56" s="80" t="str">
        <f>VLOOKUP(B56,バーコード貼付!$A$1:$D$4652,2,FALSE)</f>
        <v>BS55右ﾈｼﾞA型ﾍﾟﾗﾅｯﾄ用平ﾅｯﾄ</v>
      </c>
      <c r="D56" s="77">
        <f>VLOOKUP(B56,バーコード貼付!$A$1:$D$4652,3,FALSE)</f>
        <v>51</v>
      </c>
      <c r="E56" s="77">
        <f>VLOOKUP(B56,バーコード貼付!$A$1:$D$4652,4,FALSE)</f>
        <v>10</v>
      </c>
      <c r="F56" s="138"/>
      <c r="G56" s="8">
        <f t="shared" si="3"/>
        <v>0</v>
      </c>
      <c r="H56" s="130"/>
      <c r="I56" s="8">
        <f t="shared" si="4"/>
        <v>0</v>
      </c>
      <c r="O56" s="151">
        <f t="shared" si="5"/>
        <v>-41</v>
      </c>
    </row>
    <row r="57" spans="1:15" x14ac:dyDescent="0.2">
      <c r="A57" s="18">
        <v>55</v>
      </c>
      <c r="B57" s="19" t="s">
        <v>946</v>
      </c>
      <c r="C57" s="80" t="str">
        <f>VLOOKUP(B57,バーコード貼付!$A$1:$D$4652,2,FALSE)</f>
        <v>BS60~65右ﾈｼﾞA型ﾍﾟﾗﾅｯﾄ用平ﾅｯﾄ</v>
      </c>
      <c r="D57" s="77">
        <f>VLOOKUP(B57,バーコード貼付!$A$1:$D$4652,3,FALSE)</f>
        <v>44</v>
      </c>
      <c r="E57" s="77">
        <f>VLOOKUP(B57,バーコード貼付!$A$1:$D$4652,4,FALSE)</f>
        <v>3</v>
      </c>
      <c r="F57" s="129"/>
      <c r="G57" s="8">
        <f t="shared" si="3"/>
        <v>0</v>
      </c>
      <c r="H57" s="130"/>
      <c r="I57" s="8">
        <f t="shared" si="4"/>
        <v>0</v>
      </c>
      <c r="O57" s="151">
        <f t="shared" si="5"/>
        <v>-41</v>
      </c>
    </row>
    <row r="58" spans="1:15" x14ac:dyDescent="0.2">
      <c r="A58" s="18">
        <v>56</v>
      </c>
      <c r="B58" s="19" t="s">
        <v>948</v>
      </c>
      <c r="C58" s="80" t="str">
        <f>VLOOKUP(B58,バーコード貼付!$A$1:$D$4652,2,FALSE)</f>
        <v>BS70~75右ﾈｼﾞA型ﾍﾟﾗﾅｯﾄ用平ﾅｯﾄ</v>
      </c>
      <c r="D58" s="77">
        <f>VLOOKUP(B58,バーコード貼付!$A$1:$D$4652,3,FALSE)</f>
        <v>5</v>
      </c>
      <c r="E58" s="77">
        <f>VLOOKUP(B58,バーコード貼付!$A$1:$D$4652,4,FALSE)</f>
        <v>3</v>
      </c>
      <c r="F58" s="129"/>
      <c r="G58" s="8">
        <f t="shared" si="3"/>
        <v>0</v>
      </c>
      <c r="H58" s="130"/>
      <c r="I58" s="8">
        <f t="shared" si="4"/>
        <v>0</v>
      </c>
      <c r="O58" s="151">
        <f t="shared" si="5"/>
        <v>-2</v>
      </c>
    </row>
    <row r="59" spans="1:15" x14ac:dyDescent="0.2">
      <c r="A59" s="18">
        <v>57</v>
      </c>
      <c r="B59" s="19" t="s">
        <v>950</v>
      </c>
      <c r="C59" s="80" t="str">
        <f>VLOOKUP(B59,バーコード貼付!$A$1:$D$4652,2,FALSE)</f>
        <v>BS80~85右ﾈｼﾞA型ﾍﾟﾗﾅｯﾄ用平ﾅｯﾄ</v>
      </c>
      <c r="D59" s="77">
        <f>VLOOKUP(B59,バーコード貼付!$A$1:$D$4652,3,FALSE)</f>
        <v>12</v>
      </c>
      <c r="E59" s="77">
        <v>12</v>
      </c>
      <c r="F59" s="138"/>
      <c r="G59" s="8">
        <f t="shared" si="3"/>
        <v>0</v>
      </c>
      <c r="H59" s="130"/>
      <c r="I59" s="8">
        <f t="shared" si="4"/>
        <v>0</v>
      </c>
      <c r="O59" s="151">
        <f t="shared" si="5"/>
        <v>0</v>
      </c>
    </row>
    <row r="60" spans="1:15" x14ac:dyDescent="0.2">
      <c r="A60" s="18">
        <v>58</v>
      </c>
      <c r="B60" s="19" t="s">
        <v>509</v>
      </c>
      <c r="C60" s="80" t="str">
        <f>VLOOKUP(B60,バーコード貼付!$A$1:$D$4652,2,FALSE)</f>
        <v>BS90~95右ﾈｼﾞA型ﾍﾟﾗﾅｯﾄ用平ﾅｯﾄ</v>
      </c>
      <c r="D60" s="77">
        <f>VLOOKUP(B60,バーコード貼付!$A$1:$D$4652,3,FALSE)</f>
        <v>10</v>
      </c>
      <c r="E60" s="77">
        <v>10</v>
      </c>
      <c r="F60" s="129"/>
      <c r="G60" s="8">
        <f t="shared" si="3"/>
        <v>0</v>
      </c>
      <c r="H60" s="130"/>
      <c r="I60" s="8">
        <f t="shared" si="4"/>
        <v>0</v>
      </c>
      <c r="O60" s="151">
        <f t="shared" si="5"/>
        <v>0</v>
      </c>
    </row>
    <row r="61" spans="1:15" x14ac:dyDescent="0.2">
      <c r="A61" s="18">
        <v>59</v>
      </c>
      <c r="B61" s="19" t="s">
        <v>513</v>
      </c>
      <c r="C61" s="80" t="str">
        <f>VLOOKUP(B61,バーコード貼付!$A$1:$D$4652,2,FALSE)</f>
        <v>BC軸28~30用B型ﾍﾟﾗﾅｯﾄ(左ﾈｼﾞ)</v>
      </c>
      <c r="D61" s="77">
        <f>VLOOKUP(B61,バーコード貼付!$A$1:$D$4652,3,FALSE)</f>
        <v>196</v>
      </c>
      <c r="E61" s="77">
        <f>VLOOKUP(B61,バーコード貼付!$A$1:$D$4652,4,FALSE)</f>
        <v>20</v>
      </c>
      <c r="F61" s="40"/>
      <c r="G61" s="8">
        <f t="shared" si="3"/>
        <v>0</v>
      </c>
      <c r="H61" s="130"/>
      <c r="I61" s="8">
        <f t="shared" si="4"/>
        <v>0</v>
      </c>
      <c r="O61" s="151">
        <f t="shared" si="5"/>
        <v>-176</v>
      </c>
    </row>
    <row r="62" spans="1:15" x14ac:dyDescent="0.2">
      <c r="A62" s="18">
        <v>60</v>
      </c>
      <c r="B62" s="19" t="s">
        <v>512</v>
      </c>
      <c r="C62" s="80" t="str">
        <f>VLOOKUP(B62,バーコード貼付!$A$1:$D$4652,2,FALSE)</f>
        <v>BC軸28~30用B型ﾍﾟﾗﾅｯﾄ(右ﾈｼﾞ)</v>
      </c>
      <c r="D62" s="77">
        <f>VLOOKUP(B62,バーコード貼付!$A$1:$D$4652,3,FALSE)</f>
        <v>47</v>
      </c>
      <c r="E62" s="77">
        <f>VLOOKUP(B62,バーコード貼付!$A$1:$D$4652,4,FALSE)</f>
        <v>10</v>
      </c>
      <c r="F62" s="138"/>
      <c r="G62" s="8">
        <f t="shared" si="3"/>
        <v>0</v>
      </c>
      <c r="H62" s="130"/>
      <c r="I62" s="8">
        <f t="shared" si="4"/>
        <v>0</v>
      </c>
      <c r="O62" s="151">
        <f t="shared" si="5"/>
        <v>-37</v>
      </c>
    </row>
    <row r="63" spans="1:15" x14ac:dyDescent="0.2">
      <c r="A63" s="18">
        <v>61</v>
      </c>
      <c r="B63" s="19" t="s">
        <v>514</v>
      </c>
      <c r="C63" s="80" t="str">
        <f>VLOOKUP(B63,バーコード貼付!$A$1:$D$4652,2,FALSE)</f>
        <v>BC軸32~36用B型ﾍﾟﾗﾅｯﾄ(右ﾈｼﾞ)</v>
      </c>
      <c r="D63" s="77">
        <f>VLOOKUP(B63,バーコード貼付!$A$1:$D$4652,3,FALSE)</f>
        <v>78</v>
      </c>
      <c r="E63" s="77">
        <f>VLOOKUP(B63,バーコード貼付!$A$1:$D$4652,4,FALSE)</f>
        <v>10</v>
      </c>
      <c r="F63" s="129"/>
      <c r="G63" s="8">
        <f t="shared" si="3"/>
        <v>0</v>
      </c>
      <c r="H63" s="130"/>
      <c r="I63" s="8">
        <f t="shared" si="4"/>
        <v>0</v>
      </c>
      <c r="O63" s="151">
        <f t="shared" si="5"/>
        <v>-68</v>
      </c>
    </row>
    <row r="64" spans="1:15" x14ac:dyDescent="0.2">
      <c r="A64" s="18">
        <v>62</v>
      </c>
      <c r="B64" s="19" t="s">
        <v>516</v>
      </c>
      <c r="C64" s="80" t="str">
        <f>VLOOKUP(B64,バーコード貼付!$A$1:$D$4652,2,FALSE)</f>
        <v>BC軸38~40用B型ﾍﾟﾗﾅｯﾄ(右ﾈｼﾞ)</v>
      </c>
      <c r="D64" s="77">
        <f>VLOOKUP(B64,バーコード貼付!$A$1:$D$4652,3,FALSE)</f>
        <v>40</v>
      </c>
      <c r="E64" s="77">
        <f>VLOOKUP(B64,バーコード貼付!$A$1:$D$4652,4,FALSE)</f>
        <v>10</v>
      </c>
      <c r="F64" s="129"/>
      <c r="G64" s="8">
        <f t="shared" si="3"/>
        <v>0</v>
      </c>
      <c r="H64" s="130"/>
      <c r="I64" s="8">
        <f t="shared" si="4"/>
        <v>0</v>
      </c>
      <c r="O64" s="151">
        <f t="shared" si="5"/>
        <v>-30</v>
      </c>
    </row>
    <row r="65" spans="1:15" x14ac:dyDescent="0.2">
      <c r="A65" s="18">
        <v>63</v>
      </c>
      <c r="B65" s="19" t="s">
        <v>525</v>
      </c>
      <c r="C65" s="80" t="str">
        <f>VLOOKUP(B65,バーコード貼付!$A$1:$D$4652,2,FALSE)</f>
        <v>BC軸75用B3型ﾍﾟﾗﾅｯﾄ(右ﾈｼﾞ)</v>
      </c>
      <c r="D65" s="77">
        <f>VLOOKUP(B65,バーコード貼付!$A$1:$D$4652,3,FALSE)</f>
        <v>26</v>
      </c>
      <c r="E65" s="77">
        <f>VLOOKUP(B65,バーコード貼付!$A$1:$D$4652,4,FALSE)</f>
        <v>20</v>
      </c>
      <c r="F65" s="129"/>
      <c r="G65" s="8">
        <f t="shared" si="3"/>
        <v>0</v>
      </c>
      <c r="H65" s="130"/>
      <c r="I65" s="8">
        <f t="shared" si="4"/>
        <v>0</v>
      </c>
      <c r="O65" s="151">
        <f t="shared" si="5"/>
        <v>-6</v>
      </c>
    </row>
    <row r="66" spans="1:15" x14ac:dyDescent="0.2">
      <c r="B66" s="19" t="s">
        <v>518</v>
      </c>
      <c r="C66" s="80" t="e">
        <f>VLOOKUP(B66,バーコード貼付!$A$1:$D$4652,2,FALSE)</f>
        <v>#N/A</v>
      </c>
      <c r="D66" s="77" t="e">
        <f>VLOOKUP(B66,バーコード貼付!$A$1:$D$4652,3,FALSE)</f>
        <v>#N/A</v>
      </c>
      <c r="E66" s="77"/>
      <c r="F66" s="138"/>
      <c r="G66" s="8"/>
      <c r="H66" s="130"/>
      <c r="I66" s="8"/>
      <c r="O66" s="127"/>
    </row>
  </sheetData>
  <sortState xmlns:xlrd2="http://schemas.microsoft.com/office/spreadsheetml/2017/richdata2" ref="A3:P66">
    <sortCondition descending="1" ref="G3:G66"/>
  </sortState>
  <phoneticPr fontId="9"/>
  <conditionalFormatting sqref="F3:F66">
    <cfRule type="cellIs" dxfId="23" priority="2" operator="lessThan">
      <formula>$F$1</formula>
    </cfRule>
  </conditionalFormatting>
  <conditionalFormatting sqref="G3:G65">
    <cfRule type="colorScale" priority="3">
      <colorScale>
        <cfvo type="num" val="0"/>
        <cfvo type="num" val="1"/>
        <color rgb="FF00B050"/>
        <color rgb="FFFFFF00"/>
      </colorScale>
    </cfRule>
  </conditionalFormatting>
  <conditionalFormatting sqref="G66">
    <cfRule type="colorScale" priority="5">
      <colorScale>
        <cfvo type="num" val="0"/>
        <cfvo type="num" val="1"/>
        <color rgb="FF00B050"/>
        <color rgb="FFFF0000"/>
      </colorScale>
    </cfRule>
  </conditionalFormatting>
  <conditionalFormatting sqref="H3:H66">
    <cfRule type="cellIs" dxfId="22" priority="1" operator="lessThan">
      <formula>$F$1</formula>
    </cfRule>
  </conditionalFormatting>
  <conditionalFormatting sqref="I3:I13">
    <cfRule type="colorScale" priority="18">
      <colorScale>
        <cfvo type="num" val="0"/>
        <cfvo type="num" val="1"/>
        <color rgb="FF00B050"/>
        <color rgb="FFFF0000"/>
      </colorScale>
    </cfRule>
  </conditionalFormatting>
  <conditionalFormatting sqref="I14:I24">
    <cfRule type="colorScale" priority="16">
      <colorScale>
        <cfvo type="num" val="0"/>
        <cfvo type="num" val="1"/>
        <color rgb="FF00B050"/>
        <color rgb="FFFF0000"/>
      </colorScale>
    </cfRule>
  </conditionalFormatting>
  <conditionalFormatting sqref="I25:I34">
    <cfRule type="colorScale" priority="14">
      <colorScale>
        <cfvo type="num" val="0"/>
        <cfvo type="num" val="1"/>
        <color rgb="FF00B050"/>
        <color rgb="FFFF0000"/>
      </colorScale>
    </cfRule>
  </conditionalFormatting>
  <conditionalFormatting sqref="I35:I45">
    <cfRule type="colorScale" priority="12">
      <colorScale>
        <cfvo type="num" val="0"/>
        <cfvo type="num" val="1"/>
        <color rgb="FF00B050"/>
        <color rgb="FFFF0000"/>
      </colorScale>
    </cfRule>
  </conditionalFormatting>
  <conditionalFormatting sqref="I46:I49">
    <cfRule type="colorScale" priority="10">
      <colorScale>
        <cfvo type="num" val="0"/>
        <cfvo type="num" val="1"/>
        <color rgb="FF00B050"/>
        <color rgb="FFFF0000"/>
      </colorScale>
    </cfRule>
  </conditionalFormatting>
  <conditionalFormatting sqref="I50:I52">
    <cfRule type="colorScale" priority="8">
      <colorScale>
        <cfvo type="num" val="0"/>
        <cfvo type="num" val="1"/>
        <color rgb="FF00B050"/>
        <color rgb="FFFF0000"/>
      </colorScale>
    </cfRule>
  </conditionalFormatting>
  <conditionalFormatting sqref="I53:I59">
    <cfRule type="colorScale" priority="6">
      <colorScale>
        <cfvo type="num" val="0"/>
        <cfvo type="num" val="1"/>
        <color rgb="FF00B050"/>
        <color rgb="FFFF0000"/>
      </colorScale>
    </cfRule>
  </conditionalFormatting>
  <conditionalFormatting sqref="I60:I66">
    <cfRule type="colorScale" priority="4">
      <colorScale>
        <cfvo type="num" val="0"/>
        <cfvo type="num" val="1"/>
        <color rgb="FF00B050"/>
        <color rgb="FFFF0000"/>
      </colorScale>
    </cfRule>
  </conditionalFormatting>
  <printOptions horizontalCentered="1"/>
  <pageMargins left="0.9055118110236221" right="0.70866141732283472" top="0.94488188976377963" bottom="0.74803149606299213" header="0.51181102362204722" footer="0.31496062992125984"/>
  <pageSetup paperSize="9" scale="70" fitToHeight="0" orientation="portrait" r:id="rId1"/>
  <headerFooter>
    <oddHeader>&amp;Cペラナット在庫状況&amp;R&amp;D</oddHead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136"/>
  <sheetViews>
    <sheetView zoomScale="130" zoomScaleNormal="130" workbookViewId="0">
      <pane ySplit="2" topLeftCell="A118" activePane="bottomLeft" state="frozen"/>
      <selection pane="bottomLeft" activeCell="C3" sqref="C3"/>
    </sheetView>
  </sheetViews>
  <sheetFormatPr defaultRowHeight="13.2" x14ac:dyDescent="0.2"/>
  <cols>
    <col min="1" max="1" width="6.33203125" style="15" customWidth="1"/>
    <col min="2" max="2" width="12.109375" style="15" bestFit="1" customWidth="1"/>
    <col min="3" max="3" width="31.88671875" style="15" bestFit="1" customWidth="1"/>
    <col min="4" max="5" width="7.109375" style="15" bestFit="1" customWidth="1"/>
    <col min="6" max="6" width="6.6640625" style="20" customWidth="1"/>
    <col min="7" max="7" width="4.6640625" style="15" customWidth="1"/>
    <col min="8" max="8" width="6.6640625" customWidth="1"/>
    <col min="9" max="9" width="4.6640625" customWidth="1"/>
    <col min="10" max="10" width="1.109375" style="107" customWidth="1"/>
    <col min="11" max="12" width="3.6640625" style="107" customWidth="1"/>
    <col min="13" max="13" width="3.6640625" customWidth="1"/>
    <col min="14" max="14" width="2.6640625" style="107" customWidth="1"/>
    <col min="15" max="15" width="6.33203125" style="107" bestFit="1" customWidth="1"/>
    <col min="16" max="16" width="2.6640625" style="107" customWidth="1"/>
    <col min="17" max="21" width="4.6640625" style="107" customWidth="1"/>
    <col min="22" max="22" width="4.6640625" customWidth="1"/>
  </cols>
  <sheetData>
    <row r="1" spans="1:21" x14ac:dyDescent="0.2">
      <c r="F1" s="61">
        <f ca="1">TODAY()-90</f>
        <v>46203</v>
      </c>
    </row>
    <row r="2" spans="1:21" s="5" customFormat="1" ht="30" customHeight="1" x14ac:dyDescent="0.2">
      <c r="A2" s="13" t="s">
        <v>975</v>
      </c>
      <c r="B2" s="13" t="s">
        <v>973</v>
      </c>
      <c r="C2" s="13" t="s">
        <v>16154</v>
      </c>
      <c r="D2" s="13" t="s">
        <v>974</v>
      </c>
      <c r="E2" s="13" t="s">
        <v>977</v>
      </c>
      <c r="F2" s="71" t="s">
        <v>3034</v>
      </c>
      <c r="G2" s="17">
        <f>SUM(G3:G135)</f>
        <v>5</v>
      </c>
      <c r="H2" s="72" t="s">
        <v>976</v>
      </c>
      <c r="I2" s="17">
        <f>SUM(I3:I135)</f>
        <v>0</v>
      </c>
      <c r="J2" s="106"/>
      <c r="K2" s="106"/>
      <c r="L2" s="106"/>
      <c r="N2" s="106"/>
      <c r="O2" s="106"/>
      <c r="P2" s="150">
        <f>P1+1</f>
        <v>1</v>
      </c>
      <c r="Q2" s="106"/>
      <c r="R2" s="106"/>
      <c r="S2" s="106"/>
      <c r="T2" s="106"/>
      <c r="U2" s="106"/>
    </row>
    <row r="3" spans="1:21" x14ac:dyDescent="0.2">
      <c r="A3" s="150">
        <v>1</v>
      </c>
      <c r="B3" s="18" t="s">
        <v>325</v>
      </c>
      <c r="C3" s="80" t="str">
        <f>VLOOKUP(B3,バーコード貼付!$A$1:$D$4652,2,FALSE)</f>
        <v>BC38(11/2)TW型90゜ｴﾙﾎﾞ</v>
      </c>
      <c r="D3" s="77">
        <f>VLOOKUP(B3,バーコード貼付!$A$1:$D$4652,3,FALSE)</f>
        <v>29</v>
      </c>
      <c r="E3" s="77">
        <f>VLOOKUP(B3,バーコード貼付!$A$1:$D$4652,4,FALSE)</f>
        <v>30</v>
      </c>
      <c r="F3" s="129">
        <v>46211</v>
      </c>
      <c r="G3" s="8">
        <f t="shared" ref="G3:G34" si="0">IF(D3-E3&gt;=0,0,1)</f>
        <v>1</v>
      </c>
      <c r="H3" s="130"/>
      <c r="I3" s="8">
        <f t="shared" ref="I3:I34" si="1">IF(AND(D3&lt;=0,D3-E3&lt;0),1,0)</f>
        <v>0</v>
      </c>
      <c r="O3">
        <f t="shared" ref="O3:O34" si="2">E3-D3</f>
        <v>1</v>
      </c>
    </row>
    <row r="4" spans="1:21" x14ac:dyDescent="0.2">
      <c r="A4" s="150">
        <v>2</v>
      </c>
      <c r="B4" s="18" t="s">
        <v>256</v>
      </c>
      <c r="C4" s="80" t="str">
        <f>VLOOKUP(B4,バーコード貼付!$A$1:$D$4652,2,FALSE)</f>
        <v>BC3”(76)80゜ｴﾙﾎﾞ</v>
      </c>
      <c r="D4" s="77">
        <f>VLOOKUP(B4,バーコード貼付!$A$1:$D$4652,3,FALSE)</f>
        <v>2</v>
      </c>
      <c r="E4" s="77">
        <f>VLOOKUP(B4,バーコード貼付!$A$1:$D$4652,4,FALSE)</f>
        <v>10</v>
      </c>
      <c r="F4" s="129">
        <v>46239</v>
      </c>
      <c r="G4" s="8">
        <f t="shared" si="0"/>
        <v>1</v>
      </c>
      <c r="H4" s="130"/>
      <c r="I4" s="8">
        <f t="shared" si="1"/>
        <v>0</v>
      </c>
      <c r="O4">
        <f t="shared" si="2"/>
        <v>8</v>
      </c>
    </row>
    <row r="5" spans="1:21" x14ac:dyDescent="0.2">
      <c r="A5" s="150">
        <v>3</v>
      </c>
      <c r="B5" s="18" t="s">
        <v>354</v>
      </c>
      <c r="C5" s="80" t="str">
        <f>VLOOKUP(B5,バーコード貼付!$A$1:$D$4652,2,FALSE)</f>
        <v>BC21/2(65)L型ﾎｰｽ接手</v>
      </c>
      <c r="D5" s="77">
        <f>VLOOKUP(B5,バーコード貼付!$A$1:$D$4652,3,FALSE)</f>
        <v>181</v>
      </c>
      <c r="E5" s="77">
        <f>VLOOKUP(B5,バーコード貼付!$A$1:$D$4652,4,FALSE)</f>
        <v>300</v>
      </c>
      <c r="F5" s="129">
        <v>46251</v>
      </c>
      <c r="G5" s="8">
        <f t="shared" si="0"/>
        <v>1</v>
      </c>
      <c r="H5" s="130"/>
      <c r="I5" s="8">
        <f t="shared" si="1"/>
        <v>0</v>
      </c>
      <c r="O5">
        <f t="shared" si="2"/>
        <v>119</v>
      </c>
    </row>
    <row r="6" spans="1:21" x14ac:dyDescent="0.2">
      <c r="A6" s="150">
        <v>4</v>
      </c>
      <c r="B6" s="18" t="s">
        <v>436</v>
      </c>
      <c r="C6" s="80" t="str">
        <f>VLOOKUP(B6,バーコード貼付!$A$1:$D$4652,2,FALSE)</f>
        <v>BC11/4(32)ﾎｰｽﾆｯﾌﾟﾙ(ﾀｹﾉｺ)</v>
      </c>
      <c r="D6" s="77">
        <f>VLOOKUP(B6,バーコード貼付!$A$1:$D$4652,3,FALSE)</f>
        <v>132</v>
      </c>
      <c r="E6" s="77">
        <f>VLOOKUP(B6,バーコード貼付!$A$1:$D$4652,4,FALSE)</f>
        <v>150</v>
      </c>
      <c r="F6" s="129">
        <v>46266</v>
      </c>
      <c r="G6" s="8">
        <f t="shared" si="0"/>
        <v>1</v>
      </c>
      <c r="H6" s="130"/>
      <c r="I6" s="8">
        <f t="shared" si="1"/>
        <v>0</v>
      </c>
      <c r="O6">
        <f t="shared" si="2"/>
        <v>18</v>
      </c>
    </row>
    <row r="7" spans="1:21" x14ac:dyDescent="0.2">
      <c r="A7" s="150">
        <v>5</v>
      </c>
      <c r="B7" s="18" t="s">
        <v>435</v>
      </c>
      <c r="C7" s="80" t="str">
        <f>VLOOKUP(B7,バーコード貼付!$A$1:$D$4652,2,FALSE)</f>
        <v>BC1”(25)ﾎｰｽﾆｯﾌﾟﾙ(ﾀｹﾉｺ)</v>
      </c>
      <c r="D7" s="77">
        <f>VLOOKUP(B7,バーコード貼付!$A$1:$D$4652,3,FALSE)</f>
        <v>176</v>
      </c>
      <c r="E7" s="77">
        <f>VLOOKUP(B7,バーコード貼付!$A$1:$D$4652,4,FALSE)</f>
        <v>200</v>
      </c>
      <c r="F7" s="129">
        <v>46289</v>
      </c>
      <c r="G7" s="8">
        <f t="shared" si="0"/>
        <v>1</v>
      </c>
      <c r="H7" s="130"/>
      <c r="I7" s="8">
        <f t="shared" si="1"/>
        <v>0</v>
      </c>
      <c r="O7">
        <f t="shared" si="2"/>
        <v>24</v>
      </c>
    </row>
    <row r="8" spans="1:21" x14ac:dyDescent="0.2">
      <c r="A8" s="150">
        <v>6</v>
      </c>
      <c r="B8" s="18" t="s">
        <v>437</v>
      </c>
      <c r="C8" s="80" t="str">
        <f>VLOOKUP(B8,バーコード貼付!$A$1:$D$4652,2,FALSE)</f>
        <v>BC11/2(38)ﾎｰｽﾆｯﾌﾟﾙ(ﾀｹﾉｺ)</v>
      </c>
      <c r="D8" s="77">
        <f>VLOOKUP(B8,バーコード貼付!$A$1:$D$4652,3,FALSE)</f>
        <v>67</v>
      </c>
      <c r="E8" s="77">
        <v>4</v>
      </c>
      <c r="F8" s="129"/>
      <c r="G8" s="8">
        <f t="shared" si="0"/>
        <v>0</v>
      </c>
      <c r="H8" s="130"/>
      <c r="I8" s="8">
        <f t="shared" si="1"/>
        <v>0</v>
      </c>
      <c r="O8">
        <f t="shared" si="2"/>
        <v>-63</v>
      </c>
    </row>
    <row r="9" spans="1:21" x14ac:dyDescent="0.2">
      <c r="A9" s="150">
        <v>7</v>
      </c>
      <c r="B9" s="18" t="s">
        <v>440</v>
      </c>
      <c r="C9" s="80" t="str">
        <f>VLOOKUP(B9,バーコード貼付!$A$1:$D$4652,2,FALSE)</f>
        <v>BC21/2(65)ﾎｰｽﾆｯﾌﾟﾙ(ﾀｹﾉｺ)</v>
      </c>
      <c r="D9" s="77">
        <f>VLOOKUP(B9,バーコード貼付!$A$1:$D$4652,3,FALSE)</f>
        <v>82</v>
      </c>
      <c r="E9" s="77">
        <v>65</v>
      </c>
      <c r="F9" s="129"/>
      <c r="G9" s="8">
        <f t="shared" si="0"/>
        <v>0</v>
      </c>
      <c r="H9" s="130"/>
      <c r="I9" s="8">
        <f t="shared" si="1"/>
        <v>0</v>
      </c>
      <c r="O9">
        <f t="shared" si="2"/>
        <v>-17</v>
      </c>
    </row>
    <row r="10" spans="1:21" x14ac:dyDescent="0.2">
      <c r="A10" s="150">
        <v>8</v>
      </c>
      <c r="B10" s="18" t="s">
        <v>559</v>
      </c>
      <c r="C10" s="80" t="str">
        <f>VLOOKUP(B10,バーコード貼付!$A$1:$D$4652,2,FALSE)</f>
        <v>BSJU12φ中間ｸｲ込ｼﾞｮｲﾝﾄ</v>
      </c>
      <c r="D10" s="77">
        <f>VLOOKUP(B10,バーコード貼付!$A$1:$D$4652,3,FALSE)</f>
        <v>770</v>
      </c>
      <c r="E10" s="77">
        <f>VLOOKUP(B10,バーコード貼付!$A$1:$D$4652,4,FALSE)</f>
        <v>150</v>
      </c>
      <c r="F10" s="138"/>
      <c r="G10" s="8">
        <f t="shared" si="0"/>
        <v>0</v>
      </c>
      <c r="H10" s="130"/>
      <c r="I10" s="8">
        <f t="shared" si="1"/>
        <v>0</v>
      </c>
      <c r="O10">
        <f t="shared" si="2"/>
        <v>-620</v>
      </c>
    </row>
    <row r="11" spans="1:21" x14ac:dyDescent="0.2">
      <c r="A11" s="150">
        <v>9</v>
      </c>
      <c r="B11" s="18" t="s">
        <v>583</v>
      </c>
      <c r="C11" s="80" t="str">
        <f>VLOOKUP(B11,バーコード貼付!$A$1:$D$4652,2,FALSE)</f>
        <v>BC5K-65ﾈｼﾞ込合ﾌﾗﾝｼﾞ</v>
      </c>
      <c r="D11" s="77">
        <f>VLOOKUP(B11,バーコード貼付!$A$1:$D$4652,3,FALSE)</f>
        <v>51</v>
      </c>
      <c r="E11" s="77">
        <v>7</v>
      </c>
      <c r="F11" s="129"/>
      <c r="G11" s="8">
        <f t="shared" si="0"/>
        <v>0</v>
      </c>
      <c r="H11" s="130"/>
      <c r="I11" s="8">
        <f t="shared" si="1"/>
        <v>0</v>
      </c>
      <c r="O11">
        <f t="shared" si="2"/>
        <v>-44</v>
      </c>
    </row>
    <row r="12" spans="1:21" x14ac:dyDescent="0.2">
      <c r="A12" s="150">
        <v>10</v>
      </c>
      <c r="B12" s="18" t="s">
        <v>419</v>
      </c>
      <c r="C12" s="80" t="str">
        <f>VLOOKUP(B12,バーコード貼付!$A$1:$D$4652,2,FALSE)</f>
        <v>BC21/2(65)*2”(50)ﾌﾞｯｼﾝｸﾞ</v>
      </c>
      <c r="D12" s="77">
        <f>VLOOKUP(B12,バーコード貼付!$A$1:$D$4652,3,FALSE)</f>
        <v>98</v>
      </c>
      <c r="E12" s="77">
        <v>31</v>
      </c>
      <c r="F12" s="129"/>
      <c r="G12" s="8">
        <f t="shared" si="0"/>
        <v>0</v>
      </c>
      <c r="H12" s="130"/>
      <c r="I12" s="8">
        <f t="shared" si="1"/>
        <v>0</v>
      </c>
      <c r="O12">
        <f t="shared" si="2"/>
        <v>-67</v>
      </c>
    </row>
    <row r="13" spans="1:21" x14ac:dyDescent="0.2">
      <c r="A13" s="150">
        <v>11</v>
      </c>
      <c r="B13" s="18" t="s">
        <v>439</v>
      </c>
      <c r="C13" s="80" t="str">
        <f>VLOOKUP(B13,バーコード貼付!$A$1:$D$4652,2,FALSE)</f>
        <v>BC2”(50)ﾎｰｽﾆｯﾌﾟﾙ(ﾀｹﾉｺ)</v>
      </c>
      <c r="D13" s="77">
        <f>VLOOKUP(B13,バーコード貼付!$A$1:$D$4652,3,FALSE)</f>
        <v>442</v>
      </c>
      <c r="E13" s="77">
        <v>78</v>
      </c>
      <c r="F13" s="129"/>
      <c r="G13" s="8">
        <f t="shared" si="0"/>
        <v>0</v>
      </c>
      <c r="H13" s="130"/>
      <c r="I13" s="8">
        <f t="shared" si="1"/>
        <v>0</v>
      </c>
      <c r="O13">
        <f t="shared" si="2"/>
        <v>-364</v>
      </c>
    </row>
    <row r="14" spans="1:21" x14ac:dyDescent="0.2">
      <c r="A14" s="150">
        <v>12</v>
      </c>
      <c r="B14" s="18" t="s">
        <v>580</v>
      </c>
      <c r="C14" s="80" t="str">
        <f>VLOOKUP(B14,バーコード貼付!$A$1:$D$4652,2,FALSE)</f>
        <v>BC5K-32ﾈｼﾞ込合ﾌﾗﾝｼﾞ</v>
      </c>
      <c r="D14" s="77">
        <f>VLOOKUP(B14,バーコード貼付!$A$1:$D$4652,3,FALSE)</f>
        <v>60</v>
      </c>
      <c r="E14" s="77">
        <v>7</v>
      </c>
      <c r="F14" s="129"/>
      <c r="G14" s="8">
        <f t="shared" si="0"/>
        <v>0</v>
      </c>
      <c r="H14" s="130"/>
      <c r="I14" s="8">
        <f t="shared" si="1"/>
        <v>0</v>
      </c>
      <c r="O14">
        <f t="shared" si="2"/>
        <v>-53</v>
      </c>
    </row>
    <row r="15" spans="1:21" x14ac:dyDescent="0.2">
      <c r="A15" s="150">
        <v>13</v>
      </c>
      <c r="B15" s="18" t="s">
        <v>442</v>
      </c>
      <c r="C15" s="80" t="str">
        <f>VLOOKUP(B15,バーコード貼付!$A$1:$D$4652,2,FALSE)</f>
        <v>BC3/4ｽﾙﾊﾙｺﾈｸｼｮﾝ</v>
      </c>
      <c r="D15" s="77">
        <f>VLOOKUP(B15,バーコード貼付!$A$1:$D$4652,3,FALSE)</f>
        <v>195</v>
      </c>
      <c r="E15" s="77">
        <v>13</v>
      </c>
      <c r="F15" s="129"/>
      <c r="G15" s="8">
        <f t="shared" si="0"/>
        <v>0</v>
      </c>
      <c r="H15" s="130"/>
      <c r="I15" s="8">
        <f t="shared" si="1"/>
        <v>0</v>
      </c>
      <c r="O15">
        <f t="shared" si="2"/>
        <v>-182</v>
      </c>
    </row>
    <row r="16" spans="1:21" x14ac:dyDescent="0.2">
      <c r="A16" s="150">
        <v>14</v>
      </c>
      <c r="B16" s="18" t="s">
        <v>353</v>
      </c>
      <c r="C16" s="80" t="str">
        <f>VLOOKUP(B16,バーコード貼付!$A$1:$D$4652,2,FALSE)</f>
        <v>BC2”(50)L型ﾎｰｽ接手</v>
      </c>
      <c r="D16" s="77">
        <f>VLOOKUP(B16,バーコード貼付!$A$1:$D$4652,3,FALSE)</f>
        <v>487</v>
      </c>
      <c r="E16" s="77">
        <f>VLOOKUP(B16,バーコード貼付!$A$1:$D$4652,4,FALSE)</f>
        <v>300</v>
      </c>
      <c r="F16" s="129"/>
      <c r="G16" s="8">
        <f t="shared" si="0"/>
        <v>0</v>
      </c>
      <c r="H16" s="130"/>
      <c r="I16" s="8">
        <f t="shared" si="1"/>
        <v>0</v>
      </c>
      <c r="O16">
        <f t="shared" si="2"/>
        <v>-187</v>
      </c>
    </row>
    <row r="17" spans="1:15" x14ac:dyDescent="0.2">
      <c r="A17" s="150">
        <v>15</v>
      </c>
      <c r="B17" s="18" t="s">
        <v>552</v>
      </c>
      <c r="C17" s="80" t="str">
        <f>VLOOKUP(B17,バーコード貼付!$A$1:$D$4652,2,FALSE)</f>
        <v>BC5K-65A合ﾌﾗﾝｼﾞ155x72</v>
      </c>
      <c r="D17" s="77">
        <f>VLOOKUP(B17,バーコード貼付!$A$1:$D$4652,3,FALSE)</f>
        <v>76</v>
      </c>
      <c r="E17" s="77">
        <v>4</v>
      </c>
      <c r="F17" s="129"/>
      <c r="G17" s="8">
        <f t="shared" si="0"/>
        <v>0</v>
      </c>
      <c r="H17" s="130"/>
      <c r="I17" s="8">
        <f t="shared" si="1"/>
        <v>0</v>
      </c>
      <c r="O17">
        <f t="shared" si="2"/>
        <v>-72</v>
      </c>
    </row>
    <row r="18" spans="1:15" x14ac:dyDescent="0.2">
      <c r="A18" s="150">
        <v>16</v>
      </c>
      <c r="B18" s="18" t="s">
        <v>582</v>
      </c>
      <c r="C18" s="80" t="str">
        <f>VLOOKUP(B18,バーコード貼付!$A$1:$D$4652,2,FALSE)</f>
        <v>BC5K-50ﾈｼﾞ込合ﾌﾗﾝｼﾞ</v>
      </c>
      <c r="D18" s="77">
        <f>VLOOKUP(B18,バーコード貼付!$A$1:$D$4652,3,FALSE)</f>
        <v>104</v>
      </c>
      <c r="E18" s="77">
        <v>15</v>
      </c>
      <c r="F18" s="129"/>
      <c r="G18" s="8">
        <f t="shared" si="0"/>
        <v>0</v>
      </c>
      <c r="H18" s="130"/>
      <c r="I18" s="8">
        <f t="shared" si="1"/>
        <v>0</v>
      </c>
      <c r="O18">
        <f t="shared" si="2"/>
        <v>-89</v>
      </c>
    </row>
    <row r="19" spans="1:15" x14ac:dyDescent="0.2">
      <c r="A19" s="150">
        <v>17</v>
      </c>
      <c r="B19" s="18" t="s">
        <v>584</v>
      </c>
      <c r="C19" s="80" t="str">
        <f>VLOOKUP(B19,バーコード貼付!$A$1:$D$4652,2,FALSE)</f>
        <v>BC5K-80ﾈｼﾞ込合ﾌﾗﾝｼﾞ</v>
      </c>
      <c r="D19" s="77">
        <f>VLOOKUP(B19,バーコード貼付!$A$1:$D$4652,3,FALSE)</f>
        <v>7</v>
      </c>
      <c r="E19" s="77">
        <f>VLOOKUP(B19,バーコード貼付!$A$1:$D$4652,4,FALSE)</f>
        <v>3</v>
      </c>
      <c r="F19" s="129"/>
      <c r="G19" s="8">
        <f t="shared" si="0"/>
        <v>0</v>
      </c>
      <c r="H19" s="130"/>
      <c r="I19" s="8">
        <f t="shared" si="1"/>
        <v>0</v>
      </c>
      <c r="O19">
        <f t="shared" si="2"/>
        <v>-4</v>
      </c>
    </row>
    <row r="20" spans="1:15" x14ac:dyDescent="0.2">
      <c r="A20" s="150">
        <v>18</v>
      </c>
      <c r="B20" s="18" t="s">
        <v>399</v>
      </c>
      <c r="C20" s="80" t="str">
        <f>VLOOKUP(B20,バーコード貼付!$A$1:$D$4652,2,FALSE)</f>
        <v>真鍮5/8(16)S型船外ﾆｯﾌﾟﾙ</v>
      </c>
      <c r="D20" s="77">
        <f>VLOOKUP(B20,バーコード貼付!$A$1:$D$4652,3,FALSE)</f>
        <v>311</v>
      </c>
      <c r="E20" s="77">
        <f>VLOOKUP(B20,バーコード貼付!$A$1:$D$4652,4,FALSE)</f>
        <v>150</v>
      </c>
      <c r="F20" s="129"/>
      <c r="G20" s="8">
        <f t="shared" si="0"/>
        <v>0</v>
      </c>
      <c r="H20" s="130"/>
      <c r="I20" s="8">
        <f t="shared" si="1"/>
        <v>0</v>
      </c>
      <c r="O20">
        <f t="shared" si="2"/>
        <v>-161</v>
      </c>
    </row>
    <row r="21" spans="1:15" x14ac:dyDescent="0.2">
      <c r="A21" s="150">
        <v>19</v>
      </c>
      <c r="B21" s="18" t="s">
        <v>557</v>
      </c>
      <c r="C21" s="80" t="str">
        <f>VLOOKUP(B21,バーコード貼付!$A$1:$D$4652,2,FALSE)</f>
        <v>BSJCPT1/2*12φ片口ｸｲ込ｼﾞｮｲﾝﾄ</v>
      </c>
      <c r="D21" s="77">
        <f>VLOOKUP(B21,バーコード貼付!$A$1:$D$4652,3,FALSE)</f>
        <v>289</v>
      </c>
      <c r="E21" s="77">
        <f>VLOOKUP(B21,バーコード貼付!$A$1:$D$4652,4,FALSE)</f>
        <v>75</v>
      </c>
      <c r="F21" s="138"/>
      <c r="G21" s="8">
        <f t="shared" si="0"/>
        <v>0</v>
      </c>
      <c r="H21" s="130"/>
      <c r="I21" s="8">
        <f t="shared" si="1"/>
        <v>0</v>
      </c>
      <c r="O21">
        <f t="shared" si="2"/>
        <v>-214</v>
      </c>
    </row>
    <row r="22" spans="1:15" x14ac:dyDescent="0.2">
      <c r="A22" s="150">
        <v>20</v>
      </c>
      <c r="B22" s="18" t="s">
        <v>548</v>
      </c>
      <c r="C22" s="80" t="str">
        <f>VLOOKUP(B22,バーコード貼付!$A$1:$D$4652,2,FALSE)</f>
        <v>BC5K-25A合ﾌﾗﾝｼﾞ95x30</v>
      </c>
      <c r="D22" s="77">
        <f>VLOOKUP(B22,バーコード貼付!$A$1:$D$4652,3,FALSE)</f>
        <v>7</v>
      </c>
      <c r="E22" s="77">
        <v>4</v>
      </c>
      <c r="F22" s="129"/>
      <c r="G22" s="8">
        <f t="shared" si="0"/>
        <v>0</v>
      </c>
      <c r="H22" s="130"/>
      <c r="I22" s="8">
        <f t="shared" si="1"/>
        <v>0</v>
      </c>
      <c r="O22">
        <f t="shared" si="2"/>
        <v>-3</v>
      </c>
    </row>
    <row r="23" spans="1:15" x14ac:dyDescent="0.2">
      <c r="A23" s="150">
        <v>21</v>
      </c>
      <c r="B23" s="82" t="s">
        <v>248</v>
      </c>
      <c r="C23" s="80" t="str">
        <f>VLOOKUP(B23,バーコード貼付!$A$1:$D$4652,2,FALSE)</f>
        <v>BC1/2(12)80゜ｴﾙﾎﾞ</v>
      </c>
      <c r="D23" s="77">
        <f>VLOOKUP(B23,バーコード貼付!$A$1:$D$4652,3,FALSE)</f>
        <v>17</v>
      </c>
      <c r="E23" s="77">
        <v>2</v>
      </c>
      <c r="F23" s="129"/>
      <c r="G23" s="8">
        <f t="shared" si="0"/>
        <v>0</v>
      </c>
      <c r="H23" s="130"/>
      <c r="I23" s="8">
        <f t="shared" si="1"/>
        <v>0</v>
      </c>
      <c r="O23">
        <f t="shared" si="2"/>
        <v>-15</v>
      </c>
    </row>
    <row r="24" spans="1:15" x14ac:dyDescent="0.2">
      <c r="A24" s="150">
        <v>22</v>
      </c>
      <c r="B24" s="18" t="s">
        <v>328</v>
      </c>
      <c r="C24" s="80" t="str">
        <f>VLOOKUP(B24,バーコード貼付!$A$1:$D$4652,2,FALSE)</f>
        <v>BC76(3”)TW型90゜ｴﾙﾎﾞ</v>
      </c>
      <c r="D24" s="77">
        <f>VLOOKUP(B24,バーコード貼付!$A$1:$D$4652,3,FALSE)</f>
        <v>109</v>
      </c>
      <c r="E24" s="77">
        <f>VLOOKUP(B24,バーコード貼付!$A$1:$D$4652,4,FALSE)</f>
        <v>10</v>
      </c>
      <c r="F24" s="129"/>
      <c r="G24" s="8">
        <f t="shared" si="0"/>
        <v>0</v>
      </c>
      <c r="H24" s="130"/>
      <c r="I24" s="8">
        <f t="shared" si="1"/>
        <v>0</v>
      </c>
      <c r="O24">
        <f t="shared" si="2"/>
        <v>-99</v>
      </c>
    </row>
    <row r="25" spans="1:15" x14ac:dyDescent="0.2">
      <c r="A25" s="150">
        <v>23</v>
      </c>
      <c r="B25" s="18" t="s">
        <v>581</v>
      </c>
      <c r="C25" s="80" t="str">
        <f>VLOOKUP(B25,バーコード貼付!$A$1:$D$4652,2,FALSE)</f>
        <v>BC5K-40ﾈｼﾞ込合ﾌﾗﾝｼﾞ</v>
      </c>
      <c r="D25" s="77">
        <f>VLOOKUP(B25,バーコード貼付!$A$1:$D$4652,3,FALSE)</f>
        <v>15</v>
      </c>
      <c r="E25" s="77">
        <f>VLOOKUP(B25,バーコード貼付!$A$1:$D$4652,4,FALSE)</f>
        <v>10</v>
      </c>
      <c r="F25" s="129"/>
      <c r="G25" s="8">
        <f t="shared" si="0"/>
        <v>0</v>
      </c>
      <c r="H25" s="130"/>
      <c r="I25" s="8">
        <f t="shared" si="1"/>
        <v>0</v>
      </c>
      <c r="O25">
        <f t="shared" si="2"/>
        <v>-5</v>
      </c>
    </row>
    <row r="26" spans="1:15" x14ac:dyDescent="0.2">
      <c r="A26" s="150">
        <v>24</v>
      </c>
      <c r="B26" s="18" t="s">
        <v>550</v>
      </c>
      <c r="C26" s="80" t="str">
        <f>VLOOKUP(B26,バーコード貼付!$A$1:$D$4652,2,FALSE)</f>
        <v>BC5K-40A合ﾌﾗﾝｼﾞ120x45</v>
      </c>
      <c r="D26" s="77">
        <f>VLOOKUP(B26,バーコード貼付!$A$1:$D$4652,3,FALSE)</f>
        <v>53</v>
      </c>
      <c r="E26" s="77">
        <f>VLOOKUP(B26,バーコード貼付!$A$1:$D$4652,4,FALSE)</f>
        <v>20</v>
      </c>
      <c r="F26" s="129"/>
      <c r="G26" s="8">
        <f t="shared" si="0"/>
        <v>0</v>
      </c>
      <c r="H26" s="130"/>
      <c r="I26" s="8">
        <f t="shared" si="1"/>
        <v>0</v>
      </c>
      <c r="O26">
        <f t="shared" si="2"/>
        <v>-33</v>
      </c>
    </row>
    <row r="27" spans="1:15" x14ac:dyDescent="0.2">
      <c r="A27" s="150">
        <v>25</v>
      </c>
      <c r="B27" s="18" t="s">
        <v>397</v>
      </c>
      <c r="C27" s="80" t="str">
        <f>VLOOKUP(B27,バーコード貼付!$A$1:$D$4652,2,FALSE)</f>
        <v>BS11/2ﾃﾞｯｷﾋﾟｰｽ用ﾌﾀ</v>
      </c>
      <c r="D27" s="77">
        <f>VLOOKUP(B27,バーコード貼付!$A$1:$D$4652,3,FALSE)</f>
        <v>150</v>
      </c>
      <c r="E27" s="77">
        <v>10</v>
      </c>
      <c r="F27" s="129"/>
      <c r="G27" s="8">
        <f t="shared" si="0"/>
        <v>0</v>
      </c>
      <c r="H27" s="130"/>
      <c r="I27" s="8">
        <f t="shared" si="1"/>
        <v>0</v>
      </c>
      <c r="O27">
        <f t="shared" si="2"/>
        <v>-140</v>
      </c>
    </row>
    <row r="28" spans="1:15" x14ac:dyDescent="0.2">
      <c r="A28" s="150">
        <v>26</v>
      </c>
      <c r="B28" s="18" t="s">
        <v>406</v>
      </c>
      <c r="C28" s="80" t="str">
        <f>VLOOKUP(B28,バーコード貼付!$A$1:$D$4652,2,FALSE)</f>
        <v>真鍮2”(50)S型船外ﾆｯﾌﾟﾙ</v>
      </c>
      <c r="D28" s="77">
        <f>VLOOKUP(B28,バーコード貼付!$A$1:$D$4652,3,FALSE)</f>
        <v>85</v>
      </c>
      <c r="E28" s="77">
        <v>5</v>
      </c>
      <c r="F28" s="129"/>
      <c r="G28" s="8">
        <f t="shared" si="0"/>
        <v>0</v>
      </c>
      <c r="H28" s="130"/>
      <c r="I28" s="8">
        <f t="shared" si="1"/>
        <v>0</v>
      </c>
      <c r="O28">
        <f t="shared" si="2"/>
        <v>-80</v>
      </c>
    </row>
    <row r="29" spans="1:15" x14ac:dyDescent="0.2">
      <c r="A29" s="150">
        <v>27</v>
      </c>
      <c r="B29" s="18" t="s">
        <v>540</v>
      </c>
      <c r="C29" s="80" t="str">
        <f>VLOOKUP(B29,バーコード貼付!$A$1:$D$4652,2,FALSE)</f>
        <v>BC5K-25閉止ﾌﾗﾝｼﾞ直径95</v>
      </c>
      <c r="D29" s="77">
        <f>VLOOKUP(B29,バーコード貼付!$A$1:$D$4652,3,FALSE)</f>
        <v>33</v>
      </c>
      <c r="E29" s="77">
        <v>3</v>
      </c>
      <c r="F29" s="129"/>
      <c r="G29" s="8">
        <f t="shared" si="0"/>
        <v>0</v>
      </c>
      <c r="H29" s="130"/>
      <c r="I29" s="8">
        <f t="shared" si="1"/>
        <v>0</v>
      </c>
      <c r="O29">
        <f t="shared" si="2"/>
        <v>-30</v>
      </c>
    </row>
    <row r="30" spans="1:15" x14ac:dyDescent="0.2">
      <c r="A30" s="150">
        <v>28</v>
      </c>
      <c r="B30" s="18" t="s">
        <v>400</v>
      </c>
      <c r="C30" s="80" t="str">
        <f>VLOOKUP(B30,バーコード貼付!$A$1:$D$4652,2,FALSE)</f>
        <v>真鍮3/4(19)S型船外ﾆｯﾌﾟﾙ</v>
      </c>
      <c r="D30" s="77">
        <f>VLOOKUP(B30,バーコード貼付!$A$1:$D$4652,3,FALSE)</f>
        <v>387</v>
      </c>
      <c r="E30" s="77">
        <v>24</v>
      </c>
      <c r="F30" s="129"/>
      <c r="G30" s="8">
        <f t="shared" si="0"/>
        <v>0</v>
      </c>
      <c r="H30" s="130"/>
      <c r="I30" s="8">
        <f t="shared" si="1"/>
        <v>0</v>
      </c>
      <c r="O30">
        <f t="shared" si="2"/>
        <v>-363</v>
      </c>
    </row>
    <row r="31" spans="1:15" x14ac:dyDescent="0.2">
      <c r="A31" s="150">
        <v>29</v>
      </c>
      <c r="B31" s="18" t="s">
        <v>254</v>
      </c>
      <c r="C31" s="80" t="str">
        <f>VLOOKUP(B31,バーコード貼付!$A$1:$D$4652,2,FALSE)</f>
        <v>BC2”(50)80゜ｴﾙﾎﾞ</v>
      </c>
      <c r="D31" s="77">
        <f>VLOOKUP(B31,バーコード貼付!$A$1:$D$4652,3,FALSE)</f>
        <v>326</v>
      </c>
      <c r="E31" s="77">
        <f>VLOOKUP(B31,バーコード貼付!$A$1:$D$4652,4,FALSE)</f>
        <v>100</v>
      </c>
      <c r="F31" s="129"/>
      <c r="G31" s="8">
        <f t="shared" si="0"/>
        <v>0</v>
      </c>
      <c r="H31" s="130"/>
      <c r="I31" s="8">
        <f t="shared" si="1"/>
        <v>0</v>
      </c>
      <c r="O31">
        <f t="shared" si="2"/>
        <v>-226</v>
      </c>
    </row>
    <row r="32" spans="1:15" x14ac:dyDescent="0.2">
      <c r="A32" s="150">
        <v>30</v>
      </c>
      <c r="B32" s="18" t="s">
        <v>429</v>
      </c>
      <c r="C32" s="80" t="str">
        <f>VLOOKUP(B32,バーコード貼付!$A$1:$D$4652,2,FALSE)</f>
        <v>真鍮1/8ﾎｰｽﾆｯﾌﾟﾙ(ﾀｹﾉｺ)</v>
      </c>
      <c r="D32" s="77">
        <f>VLOOKUP(B32,バーコード貼付!$A$1:$D$4652,3,FALSE)</f>
        <v>6</v>
      </c>
      <c r="E32" s="77">
        <v>6</v>
      </c>
      <c r="F32" s="129"/>
      <c r="G32" s="8">
        <f t="shared" si="0"/>
        <v>0</v>
      </c>
      <c r="H32" s="130"/>
      <c r="I32" s="8">
        <f t="shared" si="1"/>
        <v>0</v>
      </c>
      <c r="O32">
        <f t="shared" si="2"/>
        <v>0</v>
      </c>
    </row>
    <row r="33" spans="1:15" x14ac:dyDescent="0.2">
      <c r="A33" s="150">
        <v>31</v>
      </c>
      <c r="B33" s="18" t="s">
        <v>350</v>
      </c>
      <c r="C33" s="80" t="str">
        <f>VLOOKUP(B33,バーコード貼付!$A$1:$D$4652,2,FALSE)</f>
        <v>BC11/4(32)L型ﾎｰｽ接手</v>
      </c>
      <c r="D33" s="77">
        <f>VLOOKUP(B33,バーコード貼付!$A$1:$D$4652,3,FALSE)</f>
        <v>424</v>
      </c>
      <c r="E33" s="77">
        <v>43</v>
      </c>
      <c r="F33" s="129"/>
      <c r="G33" s="8">
        <f t="shared" si="0"/>
        <v>0</v>
      </c>
      <c r="H33" s="130"/>
      <c r="I33" s="8">
        <f t="shared" si="1"/>
        <v>0</v>
      </c>
      <c r="O33">
        <f t="shared" si="2"/>
        <v>-381</v>
      </c>
    </row>
    <row r="34" spans="1:15" x14ac:dyDescent="0.2">
      <c r="A34" s="150">
        <v>32</v>
      </c>
      <c r="B34" s="18" t="s">
        <v>558</v>
      </c>
      <c r="C34" s="80" t="str">
        <f>VLOOKUP(B34,バーコード貼付!$A$1:$D$4652,2,FALSE)</f>
        <v>BSJU10φ中間ｸｲ込ｼﾞｮｲﾝﾄ</v>
      </c>
      <c r="D34" s="77">
        <f>VLOOKUP(B34,バーコード貼付!$A$1:$D$4652,3,FALSE)</f>
        <v>330</v>
      </c>
      <c r="E34" s="77">
        <f>VLOOKUP(B34,バーコード貼付!$A$1:$D$4652,4,FALSE)</f>
        <v>100</v>
      </c>
      <c r="F34" s="138"/>
      <c r="G34" s="8">
        <f t="shared" si="0"/>
        <v>0</v>
      </c>
      <c r="H34" s="130"/>
      <c r="I34" s="8">
        <f t="shared" si="1"/>
        <v>0</v>
      </c>
      <c r="O34">
        <f t="shared" si="2"/>
        <v>-230</v>
      </c>
    </row>
    <row r="35" spans="1:15" x14ac:dyDescent="0.2">
      <c r="A35" s="150">
        <v>33</v>
      </c>
      <c r="B35" s="18" t="s">
        <v>560</v>
      </c>
      <c r="C35" s="80" t="str">
        <f>VLOOKUP(B35,バーコード貼付!$A$1:$D$4652,2,FALSE)</f>
        <v>BSJU15φ中間ｸｲ込ｼﾞｮｲﾝﾄ</v>
      </c>
      <c r="D35" s="77">
        <f>VLOOKUP(B35,バーコード貼付!$A$1:$D$4652,3,FALSE)</f>
        <v>224</v>
      </c>
      <c r="E35" s="77">
        <f>VLOOKUP(B35,バーコード貼付!$A$1:$D$4652,4,FALSE)</f>
        <v>100</v>
      </c>
      <c r="F35" s="138"/>
      <c r="G35" s="8">
        <f t="shared" ref="G35:G66" si="3">IF(D35-E35&gt;=0,0,1)</f>
        <v>0</v>
      </c>
      <c r="H35" s="130"/>
      <c r="I35" s="8">
        <f t="shared" ref="I35:I66" si="4">IF(AND(D35&lt;=0,D35-E35&lt;0),1,0)</f>
        <v>0</v>
      </c>
      <c r="O35">
        <f t="shared" ref="O35:O66" si="5">E35-D35</f>
        <v>-124</v>
      </c>
    </row>
    <row r="36" spans="1:15" x14ac:dyDescent="0.2">
      <c r="A36" s="150">
        <v>34</v>
      </c>
      <c r="B36" s="18" t="s">
        <v>253</v>
      </c>
      <c r="C36" s="80" t="str">
        <f>VLOOKUP(B36,バーコード貼付!$A$1:$D$4652,2,FALSE)</f>
        <v>BC11/2(38)80゜ｴﾙﾎﾞ</v>
      </c>
      <c r="D36" s="77">
        <f>VLOOKUP(B36,バーコード貼付!$A$1:$D$4652,3,FALSE)</f>
        <v>269</v>
      </c>
      <c r="E36" s="77">
        <f>VLOOKUP(B36,バーコード貼付!$A$1:$D$4652,4,FALSE)</f>
        <v>120</v>
      </c>
      <c r="F36" s="138"/>
      <c r="G36" s="8">
        <f t="shared" si="3"/>
        <v>0</v>
      </c>
      <c r="H36" s="130"/>
      <c r="I36" s="8">
        <f t="shared" si="4"/>
        <v>0</v>
      </c>
      <c r="O36">
        <f t="shared" si="5"/>
        <v>-149</v>
      </c>
    </row>
    <row r="37" spans="1:15" x14ac:dyDescent="0.2">
      <c r="A37" s="150">
        <v>35</v>
      </c>
      <c r="B37" s="18" t="s">
        <v>443</v>
      </c>
      <c r="C37" s="80" t="str">
        <f>VLOOKUP(B37,バーコード貼付!$A$1:$D$4652,2,FALSE)</f>
        <v>BC1”ｽﾙﾊﾙｺﾈｸｼｮﾝ</v>
      </c>
      <c r="D37" s="77">
        <f>VLOOKUP(B37,バーコード貼付!$A$1:$D$4652,3,FALSE)</f>
        <v>130</v>
      </c>
      <c r="E37" s="77">
        <f>VLOOKUP(B37,バーコード貼付!$A$1:$D$4652,4,FALSE)</f>
        <v>50</v>
      </c>
      <c r="F37" s="129"/>
      <c r="G37" s="8">
        <f t="shared" si="3"/>
        <v>0</v>
      </c>
      <c r="H37" s="130"/>
      <c r="I37" s="8">
        <f t="shared" si="4"/>
        <v>0</v>
      </c>
      <c r="O37">
        <f t="shared" si="5"/>
        <v>-80</v>
      </c>
    </row>
    <row r="38" spans="1:15" x14ac:dyDescent="0.2">
      <c r="A38" s="150">
        <v>36</v>
      </c>
      <c r="B38" s="18" t="s">
        <v>351</v>
      </c>
      <c r="C38" s="80" t="str">
        <f>VLOOKUP(B38,バーコード貼付!$A$1:$D$4652,2,FALSE)</f>
        <v>BC11/2(38)L型ﾎｰｽ接手</v>
      </c>
      <c r="D38" s="77">
        <f>VLOOKUP(B38,バーコード貼付!$A$1:$D$4652,3,FALSE)</f>
        <v>389</v>
      </c>
      <c r="E38" s="77">
        <f>VLOOKUP(B38,バーコード貼付!$A$1:$D$4652,4,FALSE)</f>
        <v>180</v>
      </c>
      <c r="F38" s="129"/>
      <c r="G38" s="8">
        <f t="shared" si="3"/>
        <v>0</v>
      </c>
      <c r="H38" s="130"/>
      <c r="I38" s="8">
        <f t="shared" si="4"/>
        <v>0</v>
      </c>
      <c r="O38">
        <f t="shared" si="5"/>
        <v>-209</v>
      </c>
    </row>
    <row r="39" spans="1:15" x14ac:dyDescent="0.2">
      <c r="A39" s="150">
        <v>37</v>
      </c>
      <c r="B39" s="18" t="s">
        <v>541</v>
      </c>
      <c r="C39" s="80" t="str">
        <f>VLOOKUP(B39,バーコード貼付!$A$1:$D$4652,2,FALSE)</f>
        <v>BC5K-32閉止ﾌﾗﾝｼﾞ直径115</v>
      </c>
      <c r="D39" s="77">
        <f>VLOOKUP(B39,バーコード貼付!$A$1:$D$4652,3,FALSE)</f>
        <v>16</v>
      </c>
      <c r="E39" s="77">
        <f>VLOOKUP(B39,バーコード貼付!$A$1:$D$4652,4,FALSE)</f>
        <v>10</v>
      </c>
      <c r="F39" s="129"/>
      <c r="G39" s="8">
        <f t="shared" si="3"/>
        <v>0</v>
      </c>
      <c r="H39" s="130"/>
      <c r="I39" s="8">
        <f t="shared" si="4"/>
        <v>0</v>
      </c>
      <c r="O39">
        <f t="shared" si="5"/>
        <v>-6</v>
      </c>
    </row>
    <row r="40" spans="1:15" x14ac:dyDescent="0.2">
      <c r="A40" s="18">
        <v>38</v>
      </c>
      <c r="B40" s="18" t="s">
        <v>249</v>
      </c>
      <c r="C40" s="80" t="str">
        <f>VLOOKUP(B40,バーコード貼付!$A$1:$D$4652,2,FALSE)</f>
        <v>BC3/4(19)*3/4(19)80゜ｴﾙﾎﾞ</v>
      </c>
      <c r="D40" s="77">
        <f>VLOOKUP(B40,バーコード貼付!$A$1:$D$4652,3,FALSE)</f>
        <v>401</v>
      </c>
      <c r="E40" s="77">
        <f>VLOOKUP(B40,バーコード貼付!$A$1:$D$4652,4,FALSE)</f>
        <v>50</v>
      </c>
      <c r="F40" s="129"/>
      <c r="G40" s="8">
        <f t="shared" si="3"/>
        <v>0</v>
      </c>
      <c r="H40" s="130"/>
      <c r="I40" s="8">
        <f t="shared" si="4"/>
        <v>0</v>
      </c>
      <c r="O40">
        <f t="shared" si="5"/>
        <v>-351</v>
      </c>
    </row>
    <row r="41" spans="1:15" x14ac:dyDescent="0.2">
      <c r="A41" s="18">
        <v>39</v>
      </c>
      <c r="B41" s="18" t="s">
        <v>250</v>
      </c>
      <c r="C41" s="80" t="str">
        <f>VLOOKUP(B41,バーコード貼付!$A$1:$D$4652,2,FALSE)</f>
        <v>BC3/4(19)*1”(25)80゜ｴﾙﾎﾞ</v>
      </c>
      <c r="D41" s="77">
        <f>VLOOKUP(B41,バーコード貼付!$A$1:$D$4652,3,FALSE)</f>
        <v>31</v>
      </c>
      <c r="E41" s="77">
        <f>VLOOKUP(B41,バーコード貼付!$A$1:$D$4652,4,FALSE)</f>
        <v>10</v>
      </c>
      <c r="F41" s="18"/>
      <c r="G41" s="8">
        <f t="shared" si="3"/>
        <v>0</v>
      </c>
      <c r="H41" s="130"/>
      <c r="I41" s="8">
        <f t="shared" si="4"/>
        <v>0</v>
      </c>
      <c r="O41">
        <f t="shared" si="5"/>
        <v>-21</v>
      </c>
    </row>
    <row r="42" spans="1:15" x14ac:dyDescent="0.2">
      <c r="A42" s="18">
        <v>40</v>
      </c>
      <c r="B42" s="18" t="s">
        <v>251</v>
      </c>
      <c r="C42" s="80" t="str">
        <f>VLOOKUP(B42,バーコード貼付!$A$1:$D$4652,2,FALSE)</f>
        <v>BC1”(25)80゜ｴﾙﾎﾞ</v>
      </c>
      <c r="D42" s="77">
        <f>VLOOKUP(B42,バーコード貼付!$A$1:$D$4652,3,FALSE)</f>
        <v>269</v>
      </c>
      <c r="E42" s="77">
        <f>VLOOKUP(B42,バーコード貼付!$A$1:$D$4652,4,FALSE)</f>
        <v>150</v>
      </c>
      <c r="F42" s="129"/>
      <c r="G42" s="8">
        <f t="shared" si="3"/>
        <v>0</v>
      </c>
      <c r="H42" s="130"/>
      <c r="I42" s="8">
        <f t="shared" si="4"/>
        <v>0</v>
      </c>
      <c r="O42">
        <f t="shared" si="5"/>
        <v>-119</v>
      </c>
    </row>
    <row r="43" spans="1:15" x14ac:dyDescent="0.2">
      <c r="A43" s="18">
        <v>41</v>
      </c>
      <c r="B43" s="18" t="s">
        <v>252</v>
      </c>
      <c r="C43" s="80" t="str">
        <f>VLOOKUP(B43,バーコード貼付!$A$1:$D$4652,2,FALSE)</f>
        <v>BC11/4(32)80゜ｴﾙﾎﾞ</v>
      </c>
      <c r="D43" s="77">
        <f>VLOOKUP(B43,バーコード貼付!$A$1:$D$4652,3,FALSE)</f>
        <v>244</v>
      </c>
      <c r="E43" s="77">
        <f>VLOOKUP(B43,バーコード貼付!$A$1:$D$4652,4,FALSE)</f>
        <v>50</v>
      </c>
      <c r="F43" s="129"/>
      <c r="G43" s="8">
        <f t="shared" si="3"/>
        <v>0</v>
      </c>
      <c r="H43" s="130"/>
      <c r="I43" s="8">
        <f t="shared" si="4"/>
        <v>0</v>
      </c>
      <c r="O43">
        <f t="shared" si="5"/>
        <v>-194</v>
      </c>
    </row>
    <row r="44" spans="1:15" x14ac:dyDescent="0.2">
      <c r="A44" s="18">
        <v>42</v>
      </c>
      <c r="B44" s="18" t="s">
        <v>255</v>
      </c>
      <c r="C44" s="80" t="str">
        <f>VLOOKUP(B44,バーコード貼付!$A$1:$D$4652,2,FALSE)</f>
        <v>BC21/2(65)80゜ｴﾙﾎﾞ</v>
      </c>
      <c r="D44" s="77">
        <f>VLOOKUP(B44,バーコード貼付!$A$1:$D$4652,3,FALSE)</f>
        <v>173</v>
      </c>
      <c r="E44" s="77">
        <f>VLOOKUP(B44,バーコード貼付!$A$1:$D$4652,4,FALSE)</f>
        <v>50</v>
      </c>
      <c r="F44" s="18"/>
      <c r="G44" s="8">
        <f t="shared" si="3"/>
        <v>0</v>
      </c>
      <c r="H44" s="130"/>
      <c r="I44" s="8">
        <f t="shared" si="4"/>
        <v>0</v>
      </c>
      <c r="O44">
        <f t="shared" si="5"/>
        <v>-123</v>
      </c>
    </row>
    <row r="45" spans="1:15" x14ac:dyDescent="0.2">
      <c r="A45" s="18">
        <v>43</v>
      </c>
      <c r="B45" s="18" t="s">
        <v>323</v>
      </c>
      <c r="C45" s="80" t="str">
        <f>VLOOKUP(B45,バーコード貼付!$A$1:$D$4652,2,FALSE)</f>
        <v>BC25(1”)TW型90゜ｴﾙﾎﾞ</v>
      </c>
      <c r="D45" s="77">
        <f>VLOOKUP(B45,バーコード貼付!$A$1:$D$4652,3,FALSE)</f>
        <v>156</v>
      </c>
      <c r="E45" s="77">
        <f>VLOOKUP(B45,バーコード貼付!$A$1:$D$4652,4,FALSE)</f>
        <v>30</v>
      </c>
      <c r="F45" s="129"/>
      <c r="G45" s="8">
        <f t="shared" si="3"/>
        <v>0</v>
      </c>
      <c r="H45" s="130"/>
      <c r="I45" s="8">
        <f t="shared" si="4"/>
        <v>0</v>
      </c>
      <c r="O45">
        <f t="shared" si="5"/>
        <v>-126</v>
      </c>
    </row>
    <row r="46" spans="1:15" x14ac:dyDescent="0.2">
      <c r="A46" s="18">
        <v>44</v>
      </c>
      <c r="B46" s="18" t="s">
        <v>324</v>
      </c>
      <c r="C46" s="80" t="str">
        <f>VLOOKUP(B46,バーコード貼付!$A$1:$D$4652,2,FALSE)</f>
        <v>BC32(11/4)TW型90゜ｴﾙﾎﾞ</v>
      </c>
      <c r="D46" s="77">
        <f>VLOOKUP(B46,バーコード貼付!$A$1:$D$4652,3,FALSE)</f>
        <v>64</v>
      </c>
      <c r="E46" s="77">
        <f>VLOOKUP(B46,バーコード貼付!$A$1:$D$4652,4,FALSE)</f>
        <v>20</v>
      </c>
      <c r="F46" s="129"/>
      <c r="G46" s="8">
        <f t="shared" si="3"/>
        <v>0</v>
      </c>
      <c r="H46" s="130"/>
      <c r="I46" s="8">
        <f t="shared" si="4"/>
        <v>0</v>
      </c>
      <c r="O46">
        <f t="shared" si="5"/>
        <v>-44</v>
      </c>
    </row>
    <row r="47" spans="1:15" x14ac:dyDescent="0.2">
      <c r="A47" s="18">
        <v>45</v>
      </c>
      <c r="B47" s="18" t="s">
        <v>326</v>
      </c>
      <c r="C47" s="80" t="str">
        <f>VLOOKUP(B47,バーコード貼付!$A$1:$D$4652,2,FALSE)</f>
        <v>BC50(2”)TW型90゜ｴﾙﾎﾞ</v>
      </c>
      <c r="D47" s="77">
        <f>VLOOKUP(B47,バーコード貼付!$A$1:$D$4652,3,FALSE)</f>
        <v>147</v>
      </c>
      <c r="E47" s="77">
        <f>VLOOKUP(B47,バーコード貼付!$A$1:$D$4652,4,FALSE)</f>
        <v>30</v>
      </c>
      <c r="F47" s="129"/>
      <c r="G47" s="8">
        <f t="shared" si="3"/>
        <v>0</v>
      </c>
      <c r="H47" s="130"/>
      <c r="I47" s="8">
        <f t="shared" si="4"/>
        <v>0</v>
      </c>
      <c r="O47">
        <f t="shared" si="5"/>
        <v>-117</v>
      </c>
    </row>
    <row r="48" spans="1:15" x14ac:dyDescent="0.2">
      <c r="A48" s="18">
        <v>46</v>
      </c>
      <c r="B48" s="18" t="s">
        <v>327</v>
      </c>
      <c r="C48" s="80" t="str">
        <f>VLOOKUP(B48,バーコード貼付!$A$1:$D$4652,2,FALSE)</f>
        <v>BC65(21/2)TW型90゜ｴﾙﾎﾞ</v>
      </c>
      <c r="D48" s="77">
        <f>VLOOKUP(B48,バーコード貼付!$A$1:$D$4652,3,FALSE)</f>
        <v>28</v>
      </c>
      <c r="E48" s="77">
        <f>VLOOKUP(B48,バーコード貼付!$A$1:$D$4652,4,FALSE)</f>
        <v>20</v>
      </c>
      <c r="F48" s="129"/>
      <c r="G48" s="8">
        <f t="shared" si="3"/>
        <v>0</v>
      </c>
      <c r="H48" s="130"/>
      <c r="I48" s="8">
        <f t="shared" si="4"/>
        <v>0</v>
      </c>
      <c r="O48">
        <f t="shared" si="5"/>
        <v>-8</v>
      </c>
    </row>
    <row r="49" spans="1:15" x14ac:dyDescent="0.2">
      <c r="A49" s="18">
        <v>47</v>
      </c>
      <c r="B49" s="18" t="s">
        <v>329</v>
      </c>
      <c r="C49" s="80" t="str">
        <f>VLOOKUP(B49,バーコード貼付!$A$1:$D$4652,2,FALSE)</f>
        <v>BC19(3/4)S型ﾎｰｽﾆｯﾌﾟﾙ</v>
      </c>
      <c r="D49" s="77">
        <f>VLOOKUP(B49,バーコード貼付!$A$1:$D$4652,3,FALSE)</f>
        <v>96</v>
      </c>
      <c r="E49" s="77">
        <f>VLOOKUP(B49,バーコード貼付!$A$1:$D$4652,4,FALSE)</f>
        <v>10</v>
      </c>
      <c r="F49" s="129"/>
      <c r="G49" s="8">
        <f t="shared" si="3"/>
        <v>0</v>
      </c>
      <c r="H49" s="130"/>
      <c r="I49" s="8">
        <f t="shared" si="4"/>
        <v>0</v>
      </c>
      <c r="O49">
        <f t="shared" si="5"/>
        <v>-86</v>
      </c>
    </row>
    <row r="50" spans="1:15" x14ac:dyDescent="0.2">
      <c r="A50" s="18">
        <v>48</v>
      </c>
      <c r="B50" s="18" t="s">
        <v>330</v>
      </c>
      <c r="C50" s="80" t="str">
        <f>VLOOKUP(B50,バーコード貼付!$A$1:$D$4652,2,FALSE)</f>
        <v>BC25(1”)S型ﾎｰｽﾆｯﾌﾟﾙ</v>
      </c>
      <c r="D50" s="77">
        <f>VLOOKUP(B50,バーコード貼付!$A$1:$D$4652,3,FALSE)</f>
        <v>217</v>
      </c>
      <c r="E50" s="77">
        <f>VLOOKUP(B50,バーコード貼付!$A$1:$D$4652,4,FALSE)</f>
        <v>10</v>
      </c>
      <c r="F50" s="129"/>
      <c r="G50" s="8">
        <f t="shared" si="3"/>
        <v>0</v>
      </c>
      <c r="H50" s="130"/>
      <c r="I50" s="8">
        <f t="shared" si="4"/>
        <v>0</v>
      </c>
      <c r="O50">
        <f t="shared" si="5"/>
        <v>-207</v>
      </c>
    </row>
    <row r="51" spans="1:15" x14ac:dyDescent="0.2">
      <c r="A51" s="18">
        <v>49</v>
      </c>
      <c r="B51" s="18" t="s">
        <v>331</v>
      </c>
      <c r="C51" s="80" t="str">
        <f>VLOOKUP(B51,バーコード貼付!$A$1:$D$4652,2,FALSE)</f>
        <v>BC32(11/4)S型ﾎｰｽﾆｯﾌﾟﾙ</v>
      </c>
      <c r="D51" s="77">
        <f>VLOOKUP(B51,バーコード貼付!$A$1:$D$4652,3,FALSE)</f>
        <v>249</v>
      </c>
      <c r="E51" s="77">
        <f>VLOOKUP(B51,バーコード貼付!$A$1:$D$4652,4,FALSE)</f>
        <v>10</v>
      </c>
      <c r="F51" s="129"/>
      <c r="G51" s="8">
        <f t="shared" si="3"/>
        <v>0</v>
      </c>
      <c r="H51" s="130"/>
      <c r="I51" s="8">
        <f t="shared" si="4"/>
        <v>0</v>
      </c>
      <c r="O51">
        <f t="shared" si="5"/>
        <v>-239</v>
      </c>
    </row>
    <row r="52" spans="1:15" x14ac:dyDescent="0.2">
      <c r="A52" s="18">
        <v>50</v>
      </c>
      <c r="B52" s="18" t="s">
        <v>332</v>
      </c>
      <c r="C52" s="80" t="str">
        <f>VLOOKUP(B52,バーコード貼付!$A$1:$D$4652,2,FALSE)</f>
        <v>BC38(11/2)S型ﾎｰｽﾆｯﾌﾟﾙ</v>
      </c>
      <c r="D52" s="77">
        <f>VLOOKUP(B52,バーコード貼付!$A$1:$D$4652,3,FALSE)</f>
        <v>90</v>
      </c>
      <c r="E52" s="77">
        <f>VLOOKUP(B52,バーコード貼付!$A$1:$D$4652,4,FALSE)</f>
        <v>20</v>
      </c>
      <c r="F52" s="129"/>
      <c r="G52" s="8">
        <f t="shared" si="3"/>
        <v>0</v>
      </c>
      <c r="H52" s="130"/>
      <c r="I52" s="8">
        <f t="shared" si="4"/>
        <v>0</v>
      </c>
      <c r="O52">
        <f t="shared" si="5"/>
        <v>-70</v>
      </c>
    </row>
    <row r="53" spans="1:15" x14ac:dyDescent="0.2">
      <c r="A53" s="18">
        <v>51</v>
      </c>
      <c r="B53" s="18" t="s">
        <v>333</v>
      </c>
      <c r="C53" s="80" t="str">
        <f>VLOOKUP(B53,バーコード貼付!$A$1:$D$4652,2,FALSE)</f>
        <v>BC50(2”)S型ﾎｰｽﾆｯﾌﾟﾙ</v>
      </c>
      <c r="D53" s="77">
        <f>VLOOKUP(B53,バーコード貼付!$A$1:$D$4652,3,FALSE)</f>
        <v>143</v>
      </c>
      <c r="E53" s="77">
        <f>VLOOKUP(B53,バーコード貼付!$A$1:$D$4652,4,FALSE)</f>
        <v>10</v>
      </c>
      <c r="F53" s="129"/>
      <c r="G53" s="8">
        <f t="shared" si="3"/>
        <v>0</v>
      </c>
      <c r="H53" s="130"/>
      <c r="I53" s="8">
        <f t="shared" si="4"/>
        <v>0</v>
      </c>
      <c r="O53">
        <f t="shared" si="5"/>
        <v>-133</v>
      </c>
    </row>
    <row r="54" spans="1:15" x14ac:dyDescent="0.2">
      <c r="A54" s="18">
        <v>52</v>
      </c>
      <c r="B54" s="18" t="s">
        <v>334</v>
      </c>
      <c r="C54" s="80" t="str">
        <f>VLOOKUP(B54,バーコード貼付!$A$1:$D$4652,2,FALSE)</f>
        <v>BC65(21/2)S型ﾎｰｽﾆｯﾌﾟﾙ</v>
      </c>
      <c r="D54" s="77">
        <f>VLOOKUP(B54,バーコード貼付!$A$1:$D$4652,3,FALSE)</f>
        <v>85</v>
      </c>
      <c r="E54" s="77">
        <f>VLOOKUP(B54,バーコード貼付!$A$1:$D$4652,4,FALSE)</f>
        <v>10</v>
      </c>
      <c r="F54" s="129"/>
      <c r="G54" s="8">
        <f t="shared" si="3"/>
        <v>0</v>
      </c>
      <c r="H54" s="130"/>
      <c r="I54" s="8">
        <f t="shared" si="4"/>
        <v>0</v>
      </c>
      <c r="O54">
        <f t="shared" si="5"/>
        <v>-75</v>
      </c>
    </row>
    <row r="55" spans="1:15" x14ac:dyDescent="0.2">
      <c r="A55" s="18">
        <v>53</v>
      </c>
      <c r="B55" s="18" t="s">
        <v>335</v>
      </c>
      <c r="C55" s="80" t="str">
        <f>VLOOKUP(B55,バーコード貼付!$A$1:$D$4652,2,FALSE)</f>
        <v>BC76(3”)S型ﾎｰｽﾆｯﾌﾟﾙ</v>
      </c>
      <c r="D55" s="77">
        <f>VLOOKUP(B55,バーコード貼付!$A$1:$D$4652,3,FALSE)</f>
        <v>131</v>
      </c>
      <c r="E55" s="77">
        <f>VLOOKUP(B55,バーコード貼付!$A$1:$D$4652,4,FALSE)</f>
        <v>10</v>
      </c>
      <c r="F55" s="129"/>
      <c r="G55" s="8">
        <f t="shared" si="3"/>
        <v>0</v>
      </c>
      <c r="H55" s="130"/>
      <c r="I55" s="8">
        <f t="shared" si="4"/>
        <v>0</v>
      </c>
      <c r="O55">
        <f t="shared" si="5"/>
        <v>-121</v>
      </c>
    </row>
    <row r="56" spans="1:15" x14ac:dyDescent="0.2">
      <c r="A56" s="18">
        <v>54</v>
      </c>
      <c r="B56" s="18" t="s">
        <v>340</v>
      </c>
      <c r="C56" s="80" t="str">
        <f>VLOOKUP(B56,バーコード貼付!$A$1:$D$4652,2,FALSE)</f>
        <v>BS1”*11/4中間用異径ﾎｰｽ接手</v>
      </c>
      <c r="D56" s="77">
        <f>VLOOKUP(B56,バーコード貼付!$A$1:$D$4652,3,FALSE)</f>
        <v>179</v>
      </c>
      <c r="E56" s="77">
        <f>VLOOKUP(B56,バーコード貼付!$A$1:$D$4652,4,FALSE)</f>
        <v>20</v>
      </c>
      <c r="F56" s="129"/>
      <c r="G56" s="8">
        <f t="shared" si="3"/>
        <v>0</v>
      </c>
      <c r="H56" s="130"/>
      <c r="I56" s="8">
        <f t="shared" si="4"/>
        <v>0</v>
      </c>
      <c r="O56">
        <f t="shared" si="5"/>
        <v>-159</v>
      </c>
    </row>
    <row r="57" spans="1:15" x14ac:dyDescent="0.2">
      <c r="A57" s="18">
        <v>55</v>
      </c>
      <c r="B57" s="18" t="s">
        <v>341</v>
      </c>
      <c r="C57" s="80" t="str">
        <f>VLOOKUP(B57,バーコード貼付!$A$1:$D$4652,2,FALSE)</f>
        <v>BS1”*11/2中間用異径ﾎｰｽ接手</v>
      </c>
      <c r="D57" s="77">
        <f>VLOOKUP(B57,バーコード貼付!$A$1:$D$4652,3,FALSE)</f>
        <v>253</v>
      </c>
      <c r="E57" s="77">
        <f>VLOOKUP(B57,バーコード貼付!$A$1:$D$4652,4,FALSE)</f>
        <v>20</v>
      </c>
      <c r="F57" s="129"/>
      <c r="G57" s="8">
        <f t="shared" si="3"/>
        <v>0</v>
      </c>
      <c r="H57" s="130"/>
      <c r="I57" s="8">
        <f t="shared" si="4"/>
        <v>0</v>
      </c>
      <c r="O57">
        <f t="shared" si="5"/>
        <v>-233</v>
      </c>
    </row>
    <row r="58" spans="1:15" x14ac:dyDescent="0.2">
      <c r="A58" s="18">
        <v>56</v>
      </c>
      <c r="B58" s="18" t="s">
        <v>342</v>
      </c>
      <c r="C58" s="80" t="str">
        <f>VLOOKUP(B58,バーコード貼付!$A$1:$D$4652,2,FALSE)</f>
        <v>BS11/4*11/2中間用異径ﾎｰｽ接手</v>
      </c>
      <c r="D58" s="77">
        <f>VLOOKUP(B58,バーコード貼付!$A$1:$D$4652,3,FALSE)</f>
        <v>116</v>
      </c>
      <c r="E58" s="77">
        <f>VLOOKUP(B58,バーコード貼付!$A$1:$D$4652,4,FALSE)</f>
        <v>20</v>
      </c>
      <c r="F58" s="129"/>
      <c r="G58" s="8">
        <f t="shared" si="3"/>
        <v>0</v>
      </c>
      <c r="H58" s="130"/>
      <c r="I58" s="8">
        <f t="shared" si="4"/>
        <v>0</v>
      </c>
      <c r="O58">
        <f t="shared" si="5"/>
        <v>-96</v>
      </c>
    </row>
    <row r="59" spans="1:15" x14ac:dyDescent="0.2">
      <c r="A59" s="18">
        <v>57</v>
      </c>
      <c r="B59" s="18" t="s">
        <v>343</v>
      </c>
      <c r="C59" s="80" t="str">
        <f>VLOOKUP(B59,バーコード貼付!$A$1:$D$4652,2,FALSE)</f>
        <v>BC11/2*13/4中間用異径ﾎｰｽ接手</v>
      </c>
      <c r="D59" s="77">
        <f>VLOOKUP(B59,バーコード貼付!$A$1:$D$4652,3,FALSE)</f>
        <v>102</v>
      </c>
      <c r="E59" s="77">
        <f>VLOOKUP(B59,バーコード貼付!$A$1:$D$4652,4,FALSE)</f>
        <v>10</v>
      </c>
      <c r="F59" s="129"/>
      <c r="G59" s="8">
        <f t="shared" si="3"/>
        <v>0</v>
      </c>
      <c r="H59" s="130"/>
      <c r="I59" s="8">
        <f t="shared" si="4"/>
        <v>0</v>
      </c>
      <c r="O59">
        <f t="shared" si="5"/>
        <v>-92</v>
      </c>
    </row>
    <row r="60" spans="1:15" x14ac:dyDescent="0.2">
      <c r="A60" s="18">
        <v>58</v>
      </c>
      <c r="B60" s="18" t="s">
        <v>344</v>
      </c>
      <c r="C60" s="80" t="str">
        <f>VLOOKUP(B60,バーコード貼付!$A$1:$D$4652,2,FALSE)</f>
        <v>BC11/2*2”中間用異径ﾎｰｽ接手</v>
      </c>
      <c r="D60" s="77">
        <f>VLOOKUP(B60,バーコード貼付!$A$1:$D$4652,3,FALSE)</f>
        <v>180</v>
      </c>
      <c r="E60" s="77">
        <f>VLOOKUP(B60,バーコード貼付!$A$1:$D$4652,4,FALSE)</f>
        <v>10</v>
      </c>
      <c r="F60" s="129"/>
      <c r="G60" s="8">
        <f t="shared" si="3"/>
        <v>0</v>
      </c>
      <c r="H60" s="130"/>
      <c r="I60" s="8">
        <f t="shared" si="4"/>
        <v>0</v>
      </c>
      <c r="O60">
        <f t="shared" si="5"/>
        <v>-170</v>
      </c>
    </row>
    <row r="61" spans="1:15" x14ac:dyDescent="0.2">
      <c r="A61" s="18">
        <v>59</v>
      </c>
      <c r="B61" s="18" t="s">
        <v>345</v>
      </c>
      <c r="C61" s="80" t="str">
        <f>VLOOKUP(B61,バーコード貼付!$A$1:$D$4652,2,FALSE)</f>
        <v>BC13/4*2”中間用異径ﾎｰｽ接手</v>
      </c>
      <c r="D61" s="77">
        <f>VLOOKUP(B61,バーコード貼付!$A$1:$D$4652,3,FALSE)</f>
        <v>177</v>
      </c>
      <c r="E61" s="77">
        <f>VLOOKUP(B61,バーコード貼付!$A$1:$D$4652,4,FALSE)</f>
        <v>10</v>
      </c>
      <c r="F61" s="129"/>
      <c r="G61" s="8">
        <f t="shared" si="3"/>
        <v>0</v>
      </c>
      <c r="H61" s="130"/>
      <c r="I61" s="8">
        <f t="shared" si="4"/>
        <v>0</v>
      </c>
      <c r="O61">
        <f t="shared" si="5"/>
        <v>-167</v>
      </c>
    </row>
    <row r="62" spans="1:15" x14ac:dyDescent="0.2">
      <c r="A62" s="18">
        <v>60</v>
      </c>
      <c r="B62" s="18" t="s">
        <v>346</v>
      </c>
      <c r="C62" s="80" t="str">
        <f>VLOOKUP(B62,バーコード貼付!$A$1:$D$4652,2,FALSE)</f>
        <v>BC2”*21/2中間用異径ﾎｰｽ接手</v>
      </c>
      <c r="D62" s="77">
        <f>VLOOKUP(B62,バーコード貼付!$A$1:$D$4652,3,FALSE)</f>
        <v>131</v>
      </c>
      <c r="E62" s="77">
        <f>VLOOKUP(B62,バーコード貼付!$A$1:$D$4652,4,FALSE)</f>
        <v>20</v>
      </c>
      <c r="F62" s="129"/>
      <c r="G62" s="8">
        <f t="shared" si="3"/>
        <v>0</v>
      </c>
      <c r="H62" s="130"/>
      <c r="I62" s="8">
        <f t="shared" si="4"/>
        <v>0</v>
      </c>
      <c r="O62">
        <f t="shared" si="5"/>
        <v>-111</v>
      </c>
    </row>
    <row r="63" spans="1:15" x14ac:dyDescent="0.2">
      <c r="A63" s="18">
        <v>61</v>
      </c>
      <c r="B63" s="18" t="s">
        <v>347</v>
      </c>
      <c r="C63" s="80" t="str">
        <f>VLOOKUP(B63,バーコード貼付!$A$1:$D$4652,2,FALSE)</f>
        <v>BC21/2*3”中間用異径ﾎｰｽ接手</v>
      </c>
      <c r="D63" s="77">
        <f>VLOOKUP(B63,バーコード貼付!$A$1:$D$4652,3,FALSE)</f>
        <v>89</v>
      </c>
      <c r="E63" s="77">
        <f>VLOOKUP(B63,バーコード貼付!$A$1:$D$4652,4,FALSE)</f>
        <v>10</v>
      </c>
      <c r="F63" s="129"/>
      <c r="G63" s="8">
        <f t="shared" si="3"/>
        <v>0</v>
      </c>
      <c r="H63" s="130"/>
      <c r="I63" s="8">
        <f t="shared" si="4"/>
        <v>0</v>
      </c>
      <c r="O63">
        <f t="shared" si="5"/>
        <v>-79</v>
      </c>
    </row>
    <row r="64" spans="1:15" x14ac:dyDescent="0.2">
      <c r="A64" s="18">
        <v>62</v>
      </c>
      <c r="B64" s="18" t="s">
        <v>348</v>
      </c>
      <c r="C64" s="80" t="str">
        <f>VLOOKUP(B64,バーコード貼付!$A$1:$D$4652,2,FALSE)</f>
        <v>BC3/4(19)L型ﾎｰｽ接手</v>
      </c>
      <c r="D64" s="77">
        <f>VLOOKUP(B64,バーコード貼付!$A$1:$D$4652,3,FALSE)</f>
        <v>232</v>
      </c>
      <c r="E64" s="77">
        <f>VLOOKUP(B64,バーコード貼付!$A$1:$D$4652,4,FALSE)</f>
        <v>30</v>
      </c>
      <c r="F64" s="129"/>
      <c r="G64" s="8">
        <f t="shared" si="3"/>
        <v>0</v>
      </c>
      <c r="H64" s="130"/>
      <c r="I64" s="8">
        <f t="shared" si="4"/>
        <v>0</v>
      </c>
      <c r="O64">
        <f t="shared" si="5"/>
        <v>-202</v>
      </c>
    </row>
    <row r="65" spans="1:15" x14ac:dyDescent="0.2">
      <c r="A65" s="18">
        <v>63</v>
      </c>
      <c r="B65" s="18" t="s">
        <v>349</v>
      </c>
      <c r="C65" s="80" t="str">
        <f>VLOOKUP(B65,バーコード貼付!$A$1:$D$4652,2,FALSE)</f>
        <v>BC1”(25)L型ﾎｰｽ接手</v>
      </c>
      <c r="D65" s="77">
        <f>VLOOKUP(B65,バーコード貼付!$A$1:$D$4652,3,FALSE)</f>
        <v>439</v>
      </c>
      <c r="E65" s="77">
        <f>VLOOKUP(B65,バーコード貼付!$A$1:$D$4652,4,FALSE)</f>
        <v>150</v>
      </c>
      <c r="F65" s="129"/>
      <c r="G65" s="8">
        <f t="shared" si="3"/>
        <v>0</v>
      </c>
      <c r="H65" s="130"/>
      <c r="I65" s="8">
        <f t="shared" si="4"/>
        <v>0</v>
      </c>
      <c r="O65">
        <f t="shared" si="5"/>
        <v>-289</v>
      </c>
    </row>
    <row r="66" spans="1:15" x14ac:dyDescent="0.2">
      <c r="A66" s="18">
        <v>64</v>
      </c>
      <c r="B66" s="18" t="s">
        <v>352</v>
      </c>
      <c r="C66" s="80" t="str">
        <f>VLOOKUP(B66,バーコード貼付!$A$1:$D$4652,2,FALSE)</f>
        <v>BC13/4(45)L型ﾎｰｽ接手</v>
      </c>
      <c r="D66" s="77">
        <f>VLOOKUP(B66,バーコード貼付!$A$1:$D$4652,3,FALSE)</f>
        <v>168</v>
      </c>
      <c r="E66" s="77">
        <f>VLOOKUP(B66,バーコード貼付!$A$1:$D$4652,4,FALSE)</f>
        <v>100</v>
      </c>
      <c r="F66" s="129"/>
      <c r="G66" s="8">
        <f t="shared" si="3"/>
        <v>0</v>
      </c>
      <c r="H66" s="130"/>
      <c r="I66" s="8">
        <f t="shared" si="4"/>
        <v>0</v>
      </c>
      <c r="O66">
        <f t="shared" si="5"/>
        <v>-68</v>
      </c>
    </row>
    <row r="67" spans="1:15" x14ac:dyDescent="0.2">
      <c r="A67" s="18">
        <v>65</v>
      </c>
      <c r="B67" s="18" t="s">
        <v>355</v>
      </c>
      <c r="C67" s="80" t="str">
        <f>VLOOKUP(B67,バーコード貼付!$A$1:$D$4652,2,FALSE)</f>
        <v>BC3”(76)L型ﾎｰｽ接手</v>
      </c>
      <c r="D67" s="77">
        <f>VLOOKUP(B67,バーコード貼付!$A$1:$D$4652,3,FALSE)</f>
        <v>310</v>
      </c>
      <c r="E67" s="77">
        <f>VLOOKUP(B67,バーコード貼付!$A$1:$D$4652,4,FALSE)</f>
        <v>100</v>
      </c>
      <c r="F67" s="129"/>
      <c r="G67" s="8">
        <f t="shared" ref="G67:G98" si="6">IF(D67-E67&gt;=0,0,1)</f>
        <v>0</v>
      </c>
      <c r="H67" s="130"/>
      <c r="I67" s="8">
        <f t="shared" ref="I67:I98" si="7">IF(AND(D67&lt;=0,D67-E67&lt;0),1,0)</f>
        <v>0</v>
      </c>
      <c r="O67">
        <f t="shared" ref="O67:O98" si="8">E67-D67</f>
        <v>-210</v>
      </c>
    </row>
    <row r="68" spans="1:15" x14ac:dyDescent="0.2">
      <c r="A68" s="18">
        <v>66</v>
      </c>
      <c r="B68" s="18" t="s">
        <v>356</v>
      </c>
      <c r="C68" s="80" t="str">
        <f>VLOOKUP(B68,バーコード貼付!$A$1:$D$4652,2,FALSE)</f>
        <v>BC3/4(19)T型ﾎｰｽ接手</v>
      </c>
      <c r="D68" s="77">
        <f>VLOOKUP(B68,バーコード貼付!$A$1:$D$4652,3,FALSE)</f>
        <v>108</v>
      </c>
      <c r="E68" s="77">
        <f>VLOOKUP(B68,バーコード貼付!$A$1:$D$4652,4,FALSE)</f>
        <v>30</v>
      </c>
      <c r="F68" s="129"/>
      <c r="G68" s="8">
        <f t="shared" si="6"/>
        <v>0</v>
      </c>
      <c r="H68" s="130"/>
      <c r="I68" s="8">
        <f t="shared" si="7"/>
        <v>0</v>
      </c>
      <c r="O68">
        <f t="shared" si="8"/>
        <v>-78</v>
      </c>
    </row>
    <row r="69" spans="1:15" x14ac:dyDescent="0.2">
      <c r="A69" s="18">
        <v>67</v>
      </c>
      <c r="B69" s="18" t="s">
        <v>357</v>
      </c>
      <c r="C69" s="80" t="str">
        <f>VLOOKUP(B69,バーコード貼付!$A$1:$D$4652,2,FALSE)</f>
        <v>BC1”(25)T型ﾎｰｽ接手</v>
      </c>
      <c r="D69" s="77">
        <f>VLOOKUP(B69,バーコード貼付!$A$1:$D$4652,3,FALSE)</f>
        <v>92</v>
      </c>
      <c r="E69" s="77">
        <f>VLOOKUP(B69,バーコード貼付!$A$1:$D$4652,4,FALSE)</f>
        <v>30</v>
      </c>
      <c r="F69" s="129"/>
      <c r="G69" s="8">
        <f t="shared" si="6"/>
        <v>0</v>
      </c>
      <c r="H69" s="130"/>
      <c r="I69" s="8">
        <f t="shared" si="7"/>
        <v>0</v>
      </c>
      <c r="O69">
        <f t="shared" si="8"/>
        <v>-62</v>
      </c>
    </row>
    <row r="70" spans="1:15" x14ac:dyDescent="0.2">
      <c r="A70" s="18">
        <v>68</v>
      </c>
      <c r="B70" s="18" t="s">
        <v>358</v>
      </c>
      <c r="C70" s="80" t="str">
        <f>VLOOKUP(B70,バーコード貼付!$A$1:$D$4652,2,FALSE)</f>
        <v>BC11/4(32)T型ﾎｰｽ接手</v>
      </c>
      <c r="D70" s="77">
        <f>VLOOKUP(B70,バーコード貼付!$A$1:$D$4652,3,FALSE)</f>
        <v>298</v>
      </c>
      <c r="E70" s="77">
        <f>VLOOKUP(B70,バーコード貼付!$A$1:$D$4652,4,FALSE)</f>
        <v>50</v>
      </c>
      <c r="F70" s="129"/>
      <c r="G70" s="8">
        <f t="shared" si="6"/>
        <v>0</v>
      </c>
      <c r="H70" s="130"/>
      <c r="I70" s="8">
        <f t="shared" si="7"/>
        <v>0</v>
      </c>
      <c r="O70">
        <f t="shared" si="8"/>
        <v>-248</v>
      </c>
    </row>
    <row r="71" spans="1:15" x14ac:dyDescent="0.2">
      <c r="A71" s="18">
        <v>69</v>
      </c>
      <c r="B71" s="18" t="s">
        <v>359</v>
      </c>
      <c r="C71" s="80" t="str">
        <f>VLOOKUP(B71,バーコード貼付!$A$1:$D$4652,2,FALSE)</f>
        <v>BC11/2(38)T型ﾎｰｽ接手</v>
      </c>
      <c r="D71" s="77">
        <f>VLOOKUP(B71,バーコード貼付!$A$1:$D$4652,3,FALSE)</f>
        <v>321</v>
      </c>
      <c r="E71" s="77">
        <f>VLOOKUP(B71,バーコード貼付!$A$1:$D$4652,4,FALSE)</f>
        <v>50</v>
      </c>
      <c r="F71" s="129"/>
      <c r="G71" s="8">
        <f t="shared" si="6"/>
        <v>0</v>
      </c>
      <c r="H71" s="130"/>
      <c r="I71" s="8">
        <f t="shared" si="7"/>
        <v>0</v>
      </c>
      <c r="O71">
        <f t="shared" si="8"/>
        <v>-271</v>
      </c>
    </row>
    <row r="72" spans="1:15" x14ac:dyDescent="0.2">
      <c r="A72" s="18">
        <v>70</v>
      </c>
      <c r="B72" s="18" t="s">
        <v>360</v>
      </c>
      <c r="C72" s="80" t="str">
        <f>VLOOKUP(B72,バーコード貼付!$A$1:$D$4652,2,FALSE)</f>
        <v>BC13/4(45)T型ﾎｰｽ接手</v>
      </c>
      <c r="D72" s="77">
        <f>VLOOKUP(B72,バーコード貼付!$A$1:$D$4652,3,FALSE)</f>
        <v>102</v>
      </c>
      <c r="E72" s="77">
        <f>VLOOKUP(B72,バーコード貼付!$A$1:$D$4652,4,FALSE)</f>
        <v>30</v>
      </c>
      <c r="F72" s="129"/>
      <c r="G72" s="8">
        <f t="shared" si="6"/>
        <v>0</v>
      </c>
      <c r="H72" s="130"/>
      <c r="I72" s="8">
        <f t="shared" si="7"/>
        <v>0</v>
      </c>
      <c r="O72">
        <f t="shared" si="8"/>
        <v>-72</v>
      </c>
    </row>
    <row r="73" spans="1:15" x14ac:dyDescent="0.2">
      <c r="A73" s="18">
        <v>71</v>
      </c>
      <c r="B73" s="18" t="s">
        <v>361</v>
      </c>
      <c r="C73" s="80" t="str">
        <f>VLOOKUP(B73,バーコード貼付!$A$1:$D$4652,2,FALSE)</f>
        <v>BC2”(50)T型ﾎｰｽ接手</v>
      </c>
      <c r="D73" s="77">
        <f>VLOOKUP(B73,バーコード貼付!$A$1:$D$4652,3,FALSE)</f>
        <v>108</v>
      </c>
      <c r="E73" s="77">
        <f>VLOOKUP(B73,バーコード貼付!$A$1:$D$4652,4,FALSE)</f>
        <v>60</v>
      </c>
      <c r="F73" s="129"/>
      <c r="G73" s="8">
        <f t="shared" si="6"/>
        <v>0</v>
      </c>
      <c r="H73" s="130"/>
      <c r="I73" s="8">
        <f t="shared" si="7"/>
        <v>0</v>
      </c>
      <c r="O73">
        <f t="shared" si="8"/>
        <v>-48</v>
      </c>
    </row>
    <row r="74" spans="1:15" x14ac:dyDescent="0.2">
      <c r="A74" s="18">
        <v>72</v>
      </c>
      <c r="B74" s="18" t="s">
        <v>362</v>
      </c>
      <c r="C74" s="80" t="str">
        <f>VLOOKUP(B74,バーコード貼付!$A$1:$D$4652,2,FALSE)</f>
        <v>BC21/2(65)T型ﾎｰｽ接手</v>
      </c>
      <c r="D74" s="77">
        <f>VLOOKUP(B74,バーコード貼付!$A$1:$D$4652,3,FALSE)</f>
        <v>190</v>
      </c>
      <c r="E74" s="77">
        <f>VLOOKUP(B74,バーコード貼付!$A$1:$D$4652,4,FALSE)</f>
        <v>50</v>
      </c>
      <c r="F74" s="129"/>
      <c r="G74" s="8">
        <f t="shared" si="6"/>
        <v>0</v>
      </c>
      <c r="H74" s="130"/>
      <c r="I74" s="8">
        <f t="shared" si="7"/>
        <v>0</v>
      </c>
      <c r="O74">
        <f t="shared" si="8"/>
        <v>-140</v>
      </c>
    </row>
    <row r="75" spans="1:15" x14ac:dyDescent="0.2">
      <c r="A75" s="18">
        <v>73</v>
      </c>
      <c r="B75" s="18" t="s">
        <v>363</v>
      </c>
      <c r="C75" s="80" t="str">
        <f>VLOOKUP(B75,バーコード貼付!$A$1:$D$4652,2,FALSE)</f>
        <v>BC3”(76)T型ﾎｰｽ接手</v>
      </c>
      <c r="D75" s="77">
        <f>VLOOKUP(B75,バーコード貼付!$A$1:$D$4652,3,FALSE)</f>
        <v>141</v>
      </c>
      <c r="E75" s="77">
        <f>VLOOKUP(B75,バーコード貼付!$A$1:$D$4652,4,FALSE)</f>
        <v>20</v>
      </c>
      <c r="F75" s="129"/>
      <c r="G75" s="8">
        <f t="shared" si="6"/>
        <v>0</v>
      </c>
      <c r="H75" s="130"/>
      <c r="I75" s="8">
        <f t="shared" si="7"/>
        <v>0</v>
      </c>
      <c r="O75">
        <f t="shared" si="8"/>
        <v>-121</v>
      </c>
    </row>
    <row r="76" spans="1:15" x14ac:dyDescent="0.2">
      <c r="A76" s="18">
        <v>74</v>
      </c>
      <c r="B76" s="18" t="s">
        <v>392</v>
      </c>
      <c r="C76" s="80" t="str">
        <f>VLOOKUP(B76,バーコード貼付!$A$1:$D$4652,2,FALSE)</f>
        <v>BC1”1/4(32)ﾃﾞｯｷﾋﾟｰｽ筒</v>
      </c>
      <c r="D76" s="77">
        <f>VLOOKUP(B76,バーコード貼付!$A$1:$D$4652,3,FALSE)</f>
        <v>177</v>
      </c>
      <c r="E76" s="77">
        <f>VLOOKUP(B76,バーコード貼付!$A$1:$D$4652,4,FALSE)</f>
        <v>20</v>
      </c>
      <c r="F76" s="129"/>
      <c r="G76" s="8">
        <f t="shared" si="6"/>
        <v>0</v>
      </c>
      <c r="H76" s="130"/>
      <c r="I76" s="8">
        <f t="shared" si="7"/>
        <v>0</v>
      </c>
      <c r="O76">
        <f t="shared" si="8"/>
        <v>-157</v>
      </c>
    </row>
    <row r="77" spans="1:15" x14ac:dyDescent="0.2">
      <c r="A77" s="18">
        <v>75</v>
      </c>
      <c r="B77" s="18" t="s">
        <v>393</v>
      </c>
      <c r="C77" s="80" t="str">
        <f>VLOOKUP(B77,バーコード貼付!$A$1:$D$4652,2,FALSE)</f>
        <v>BC1”1/2(38)ﾃﾞｯｷﾋﾟｰｽ筒</v>
      </c>
      <c r="D77" s="77">
        <f>VLOOKUP(B77,バーコード貼付!$A$1:$D$4652,3,FALSE)</f>
        <v>118</v>
      </c>
      <c r="E77" s="77">
        <f>VLOOKUP(B77,バーコード貼付!$A$1:$D$4652,4,FALSE)</f>
        <v>30</v>
      </c>
      <c r="F77" s="129"/>
      <c r="G77" s="8">
        <f t="shared" si="6"/>
        <v>0</v>
      </c>
      <c r="H77" s="130"/>
      <c r="I77" s="8">
        <f t="shared" si="7"/>
        <v>0</v>
      </c>
      <c r="O77">
        <f t="shared" si="8"/>
        <v>-88</v>
      </c>
    </row>
    <row r="78" spans="1:15" x14ac:dyDescent="0.2">
      <c r="A78" s="18">
        <v>76</v>
      </c>
      <c r="B78" s="18" t="s">
        <v>394</v>
      </c>
      <c r="C78" s="80" t="str">
        <f>VLOOKUP(B78,バーコード貼付!$A$1:$D$4652,2,FALSE)</f>
        <v>BC11/4ﾃﾞｯｷﾋﾟｰｽ本体のみ(蓋付)</v>
      </c>
      <c r="D78" s="77">
        <f>VLOOKUP(B78,バーコード貼付!$A$1:$D$4652,3,FALSE)</f>
        <v>248</v>
      </c>
      <c r="E78" s="77">
        <f>VLOOKUP(B78,バーコード貼付!$A$1:$D$4652,4,FALSE)</f>
        <v>30</v>
      </c>
      <c r="F78" s="129"/>
      <c r="G78" s="8">
        <f t="shared" si="6"/>
        <v>0</v>
      </c>
      <c r="H78" s="130"/>
      <c r="I78" s="8">
        <f t="shared" si="7"/>
        <v>0</v>
      </c>
      <c r="O78">
        <f t="shared" si="8"/>
        <v>-218</v>
      </c>
    </row>
    <row r="79" spans="1:15" x14ac:dyDescent="0.2">
      <c r="A79" s="18">
        <v>77</v>
      </c>
      <c r="B79" s="18" t="s">
        <v>395</v>
      </c>
      <c r="C79" s="80" t="str">
        <f>VLOOKUP(B79,バーコード貼付!$A$1:$D$4652,2,FALSE)</f>
        <v>BC11/2ﾃﾞｯｷﾋﾟｰｽ本体のみ(蓋付)</v>
      </c>
      <c r="D79" s="77">
        <f>VLOOKUP(B79,バーコード貼付!$A$1:$D$4652,3,FALSE)</f>
        <v>175</v>
      </c>
      <c r="E79" s="77">
        <f>VLOOKUP(B79,バーコード貼付!$A$1:$D$4652,4,FALSE)</f>
        <v>50</v>
      </c>
      <c r="F79" s="129"/>
      <c r="G79" s="8">
        <f t="shared" si="6"/>
        <v>0</v>
      </c>
      <c r="H79" s="130"/>
      <c r="I79" s="8">
        <f t="shared" si="7"/>
        <v>0</v>
      </c>
      <c r="O79">
        <f t="shared" si="8"/>
        <v>-125</v>
      </c>
    </row>
    <row r="80" spans="1:15" x14ac:dyDescent="0.2">
      <c r="A80" s="18">
        <v>78</v>
      </c>
      <c r="B80" s="18" t="s">
        <v>396</v>
      </c>
      <c r="C80" s="80" t="str">
        <f>VLOOKUP(B80,バーコード貼付!$A$1:$D$4652,2,FALSE)</f>
        <v>BS11/4ﾃﾞｯｷﾋﾟｰｽ用ﾌﾀ</v>
      </c>
      <c r="D80" s="77">
        <f>VLOOKUP(B80,バーコード貼付!$A$1:$D$4652,3,FALSE)</f>
        <v>233</v>
      </c>
      <c r="E80" s="77">
        <f>VLOOKUP(B80,バーコード貼付!$A$1:$D$4652,4,FALSE)</f>
        <v>5</v>
      </c>
      <c r="F80" s="129"/>
      <c r="G80" s="8">
        <f t="shared" si="6"/>
        <v>0</v>
      </c>
      <c r="H80" s="130"/>
      <c r="I80" s="8">
        <f t="shared" si="7"/>
        <v>0</v>
      </c>
      <c r="O80">
        <f t="shared" si="8"/>
        <v>-228</v>
      </c>
    </row>
    <row r="81" spans="1:15" x14ac:dyDescent="0.2">
      <c r="A81" s="18">
        <v>79</v>
      </c>
      <c r="B81" s="18" t="s">
        <v>447</v>
      </c>
      <c r="C81" s="80" t="str">
        <f>VLOOKUP(B81,バーコード貼付!$A$1:$D$4652,2,FALSE)</f>
        <v>ﾃﾞｯｷﾋﾟｰｽ用ﾊﾝﾄﾞﾙ</v>
      </c>
      <c r="D81" s="77">
        <f>VLOOKUP(B81,バーコード貼付!$A$1:$D$4652,3,FALSE)</f>
        <v>111</v>
      </c>
      <c r="E81" s="77">
        <f>VLOOKUP(B81,バーコード貼付!$A$1:$D$4652,4,FALSE)</f>
        <v>3</v>
      </c>
      <c r="F81" s="129"/>
      <c r="G81" s="8">
        <f t="shared" si="6"/>
        <v>0</v>
      </c>
      <c r="H81" s="130"/>
      <c r="I81" s="8">
        <f t="shared" si="7"/>
        <v>0</v>
      </c>
      <c r="O81">
        <f t="shared" si="8"/>
        <v>-108</v>
      </c>
    </row>
    <row r="82" spans="1:15" x14ac:dyDescent="0.2">
      <c r="A82" s="18">
        <v>80</v>
      </c>
      <c r="B82" s="18" t="s">
        <v>398</v>
      </c>
      <c r="C82" s="80" t="str">
        <f>VLOOKUP(B82,バーコード貼付!$A$1:$D$4652,2,FALSE)</f>
        <v>真鍮1/2(12)S型船外ﾆｯﾌﾟﾙ</v>
      </c>
      <c r="D82" s="77">
        <f>VLOOKUP(B82,バーコード貼付!$A$1:$D$4652,3,FALSE)</f>
        <v>112</v>
      </c>
      <c r="E82" s="77">
        <f>VLOOKUP(B82,バーコード貼付!$A$1:$D$4652,4,FALSE)</f>
        <v>25</v>
      </c>
      <c r="F82" s="129"/>
      <c r="G82" s="8">
        <f t="shared" si="6"/>
        <v>0</v>
      </c>
      <c r="H82" s="130"/>
      <c r="I82" s="8">
        <f t="shared" si="7"/>
        <v>0</v>
      </c>
      <c r="O82">
        <f t="shared" si="8"/>
        <v>-87</v>
      </c>
    </row>
    <row r="83" spans="1:15" x14ac:dyDescent="0.2">
      <c r="A83" s="18">
        <v>81</v>
      </c>
      <c r="B83" s="18" t="s">
        <v>401</v>
      </c>
      <c r="C83" s="80" t="str">
        <f>VLOOKUP(B83,バーコード貼付!$A$1:$D$4652,2,FALSE)</f>
        <v>真鍮7/8(22)S型船外ﾆｯﾌﾟﾙ</v>
      </c>
      <c r="D83" s="77">
        <f>VLOOKUP(B83,バーコード貼付!$A$1:$D$4652,3,FALSE)</f>
        <v>164</v>
      </c>
      <c r="E83" s="77">
        <f>VLOOKUP(B83,バーコード貼付!$A$1:$D$4652,4,FALSE)</f>
        <v>3</v>
      </c>
      <c r="F83" s="129"/>
      <c r="G83" s="8">
        <f t="shared" si="6"/>
        <v>0</v>
      </c>
      <c r="H83" s="130"/>
      <c r="I83" s="8">
        <f t="shared" si="7"/>
        <v>0</v>
      </c>
      <c r="O83">
        <f t="shared" si="8"/>
        <v>-161</v>
      </c>
    </row>
    <row r="84" spans="1:15" x14ac:dyDescent="0.2">
      <c r="A84" s="18">
        <v>82</v>
      </c>
      <c r="B84" s="18" t="s">
        <v>402</v>
      </c>
      <c r="C84" s="80" t="str">
        <f>VLOOKUP(B84,バーコード貼付!$A$1:$D$4652,2,FALSE)</f>
        <v>真鍮1”(25)S型船外ﾆｯﾌﾟﾙ</v>
      </c>
      <c r="D84" s="77">
        <f>VLOOKUP(B84,バーコード貼付!$A$1:$D$4652,3,FALSE)</f>
        <v>125</v>
      </c>
      <c r="E84" s="77">
        <f>VLOOKUP(B84,バーコード貼付!$A$1:$D$4652,4,FALSE)</f>
        <v>50</v>
      </c>
      <c r="F84" s="129"/>
      <c r="G84" s="8">
        <f t="shared" si="6"/>
        <v>0</v>
      </c>
      <c r="H84" s="130"/>
      <c r="I84" s="8">
        <f t="shared" si="7"/>
        <v>0</v>
      </c>
      <c r="O84">
        <f t="shared" si="8"/>
        <v>-75</v>
      </c>
    </row>
    <row r="85" spans="1:15" x14ac:dyDescent="0.2">
      <c r="A85" s="18">
        <v>83</v>
      </c>
      <c r="B85" s="18" t="s">
        <v>403</v>
      </c>
      <c r="C85" s="80" t="str">
        <f>VLOOKUP(B85,バーコード貼付!$A$1:$D$4652,2,FALSE)</f>
        <v>真鍮11/4(32)S型船外ﾆｯﾌﾟﾙ</v>
      </c>
      <c r="D85" s="77">
        <f>VLOOKUP(B85,バーコード貼付!$A$1:$D$4652,3,FALSE)</f>
        <v>62</v>
      </c>
      <c r="E85" s="77">
        <f>VLOOKUP(B85,バーコード貼付!$A$1:$D$4652,4,FALSE)</f>
        <v>30</v>
      </c>
      <c r="F85" s="129"/>
      <c r="G85" s="8">
        <f t="shared" si="6"/>
        <v>0</v>
      </c>
      <c r="H85" s="130"/>
      <c r="I85" s="8">
        <f t="shared" si="7"/>
        <v>0</v>
      </c>
      <c r="O85">
        <f t="shared" si="8"/>
        <v>-32</v>
      </c>
    </row>
    <row r="86" spans="1:15" x14ac:dyDescent="0.2">
      <c r="A86" s="18">
        <v>84</v>
      </c>
      <c r="B86" s="18" t="s">
        <v>404</v>
      </c>
      <c r="C86" s="80" t="str">
        <f>VLOOKUP(B86,バーコード貼付!$A$1:$D$4652,2,FALSE)</f>
        <v>真鍮11/2(38)S型船外ﾆｯﾌﾟﾙ</v>
      </c>
      <c r="D86" s="77">
        <f>VLOOKUP(B86,バーコード貼付!$A$1:$D$4652,3,FALSE)</f>
        <v>275</v>
      </c>
      <c r="E86" s="77">
        <f>VLOOKUP(B86,バーコード貼付!$A$1:$D$4652,4,FALSE)</f>
        <v>30</v>
      </c>
      <c r="F86" s="129"/>
      <c r="G86" s="8">
        <f t="shared" si="6"/>
        <v>0</v>
      </c>
      <c r="H86" s="130"/>
      <c r="I86" s="8">
        <f t="shared" si="7"/>
        <v>0</v>
      </c>
      <c r="O86">
        <f t="shared" si="8"/>
        <v>-245</v>
      </c>
    </row>
    <row r="87" spans="1:15" x14ac:dyDescent="0.2">
      <c r="A87" s="18">
        <v>85</v>
      </c>
      <c r="B87" s="18" t="s">
        <v>405</v>
      </c>
      <c r="C87" s="80" t="str">
        <f>VLOOKUP(B87,バーコード貼付!$A$1:$D$4652,2,FALSE)</f>
        <v>真鍮13/4(45)S型船外ﾆｯﾌﾟﾙ</v>
      </c>
      <c r="D87" s="77">
        <f>VLOOKUP(B87,バーコード貼付!$A$1:$D$4652,3,FALSE)</f>
        <v>57</v>
      </c>
      <c r="E87" s="77">
        <f>VLOOKUP(B87,バーコード貼付!$A$1:$D$4652,4,FALSE)</f>
        <v>30</v>
      </c>
      <c r="F87" s="129"/>
      <c r="G87" s="8">
        <f t="shared" si="6"/>
        <v>0</v>
      </c>
      <c r="H87" s="130"/>
      <c r="I87" s="8">
        <f t="shared" si="7"/>
        <v>0</v>
      </c>
      <c r="O87">
        <f t="shared" si="8"/>
        <v>-27</v>
      </c>
    </row>
    <row r="88" spans="1:15" x14ac:dyDescent="0.2">
      <c r="A88" s="18">
        <v>86</v>
      </c>
      <c r="B88" s="18" t="s">
        <v>407</v>
      </c>
      <c r="C88" s="80" t="str">
        <f>VLOOKUP(B88,バーコード貼付!$A$1:$D$4652,2,FALSE)</f>
        <v>真鍮21/2(65)S型船外ﾆｯﾌﾟﾙ</v>
      </c>
      <c r="D88" s="77">
        <f>VLOOKUP(B88,バーコード貼付!$A$1:$D$4652,3,FALSE)</f>
        <v>326</v>
      </c>
      <c r="E88" s="77">
        <f>VLOOKUP(B88,バーコード貼付!$A$1:$D$4652,4,FALSE)</f>
        <v>10</v>
      </c>
      <c r="F88" s="129"/>
      <c r="G88" s="8">
        <f t="shared" si="6"/>
        <v>0</v>
      </c>
      <c r="H88" s="130"/>
      <c r="I88" s="8">
        <f t="shared" si="7"/>
        <v>0</v>
      </c>
      <c r="O88">
        <f t="shared" si="8"/>
        <v>-316</v>
      </c>
    </row>
    <row r="89" spans="1:15" x14ac:dyDescent="0.2">
      <c r="A89" s="18">
        <v>87</v>
      </c>
      <c r="B89" s="18" t="s">
        <v>408</v>
      </c>
      <c r="C89" s="80" t="str">
        <f>VLOOKUP(B89,バーコード貼付!$A$1:$D$4652,2,FALSE)</f>
        <v>真鍮3”(76)S型船外ﾆｯﾌﾟﾙ</v>
      </c>
      <c r="D89" s="77">
        <f>VLOOKUP(B89,バーコード貼付!$A$1:$D$4652,3,FALSE)</f>
        <v>148</v>
      </c>
      <c r="E89" s="77">
        <f>VLOOKUP(B89,バーコード貼付!$A$1:$D$4652,4,FALSE)</f>
        <v>20</v>
      </c>
      <c r="F89" s="129"/>
      <c r="G89" s="8">
        <f t="shared" si="6"/>
        <v>0</v>
      </c>
      <c r="H89" s="130"/>
      <c r="I89" s="8">
        <f t="shared" si="7"/>
        <v>0</v>
      </c>
      <c r="O89">
        <f t="shared" si="8"/>
        <v>-128</v>
      </c>
    </row>
    <row r="90" spans="1:15" x14ac:dyDescent="0.2">
      <c r="A90" s="18">
        <v>88</v>
      </c>
      <c r="B90" s="18" t="s">
        <v>409</v>
      </c>
      <c r="C90" s="80" t="str">
        <f>VLOOKUP(B90,バーコード貼付!$A$1:$D$4652,2,FALSE)</f>
        <v>真鍮1/2W型船外ﾆｯﾌﾟﾙ</v>
      </c>
      <c r="D90" s="77">
        <f>VLOOKUP(B90,バーコード貼付!$A$1:$D$4652,3,FALSE)</f>
        <v>219</v>
      </c>
      <c r="E90" s="77">
        <f>VLOOKUP(B90,バーコード貼付!$A$1:$D$4652,4,FALSE)</f>
        <v>30</v>
      </c>
      <c r="F90" s="129"/>
      <c r="G90" s="8">
        <f t="shared" si="6"/>
        <v>0</v>
      </c>
      <c r="H90" s="130"/>
      <c r="I90" s="8">
        <f t="shared" si="7"/>
        <v>0</v>
      </c>
      <c r="O90">
        <f t="shared" si="8"/>
        <v>-189</v>
      </c>
    </row>
    <row r="91" spans="1:15" x14ac:dyDescent="0.2">
      <c r="A91" s="18">
        <v>89</v>
      </c>
      <c r="B91" s="18" t="s">
        <v>410</v>
      </c>
      <c r="C91" s="80" t="str">
        <f>VLOOKUP(B91,バーコード貼付!$A$1:$D$4652,2,FALSE)</f>
        <v>真鍮5/8W型船外ﾆｯﾌﾟﾙ</v>
      </c>
      <c r="D91" s="77">
        <f>VLOOKUP(B91,バーコード貼付!$A$1:$D$4652,3,FALSE)</f>
        <v>137</v>
      </c>
      <c r="E91" s="77">
        <f>VLOOKUP(B91,バーコード貼付!$A$1:$D$4652,4,FALSE)</f>
        <v>50</v>
      </c>
      <c r="F91" s="129"/>
      <c r="G91" s="8">
        <f t="shared" si="6"/>
        <v>0</v>
      </c>
      <c r="H91" s="130"/>
      <c r="I91" s="8">
        <f t="shared" si="7"/>
        <v>0</v>
      </c>
      <c r="O91">
        <f t="shared" si="8"/>
        <v>-87</v>
      </c>
    </row>
    <row r="92" spans="1:15" x14ac:dyDescent="0.2">
      <c r="A92" s="18">
        <v>90</v>
      </c>
      <c r="B92" s="18" t="s">
        <v>411</v>
      </c>
      <c r="C92" s="80" t="str">
        <f>VLOOKUP(B92,バーコード貼付!$A$1:$D$4652,2,FALSE)</f>
        <v>真鍮3/4W型船外ﾆｯﾌﾟﾙ</v>
      </c>
      <c r="D92" s="77">
        <f>VLOOKUP(B92,バーコード貼付!$A$1:$D$4652,3,FALSE)</f>
        <v>230</v>
      </c>
      <c r="E92" s="77">
        <f>VLOOKUP(B92,バーコード貼付!$A$1:$D$4652,4,FALSE)</f>
        <v>35</v>
      </c>
      <c r="F92" s="129"/>
      <c r="G92" s="8">
        <f t="shared" si="6"/>
        <v>0</v>
      </c>
      <c r="H92" s="130"/>
      <c r="I92" s="8">
        <f t="shared" si="7"/>
        <v>0</v>
      </c>
      <c r="O92">
        <f t="shared" si="8"/>
        <v>-195</v>
      </c>
    </row>
    <row r="93" spans="1:15" x14ac:dyDescent="0.2">
      <c r="A93" s="18">
        <v>91</v>
      </c>
      <c r="B93" s="18" t="s">
        <v>412</v>
      </c>
      <c r="C93" s="80" t="str">
        <f>VLOOKUP(B93,バーコード貼付!$A$1:$D$4652,2,FALSE)</f>
        <v>真鍮7/8W型船外ﾆｯﾌﾟﾙ</v>
      </c>
      <c r="D93" s="77">
        <f>VLOOKUP(B93,バーコード貼付!$A$1:$D$4652,3,FALSE)</f>
        <v>58</v>
      </c>
      <c r="E93" s="77">
        <f>VLOOKUP(B93,バーコード貼付!$A$1:$D$4652,4,FALSE)</f>
        <v>3</v>
      </c>
      <c r="F93" s="129"/>
      <c r="G93" s="8">
        <f t="shared" si="6"/>
        <v>0</v>
      </c>
      <c r="H93" s="130"/>
      <c r="I93" s="8">
        <f t="shared" si="7"/>
        <v>0</v>
      </c>
      <c r="O93">
        <f t="shared" si="8"/>
        <v>-55</v>
      </c>
    </row>
    <row r="94" spans="1:15" x14ac:dyDescent="0.2">
      <c r="A94" s="18">
        <v>92</v>
      </c>
      <c r="B94" s="18" t="s">
        <v>413</v>
      </c>
      <c r="C94" s="80" t="str">
        <f>VLOOKUP(B94,バーコード貼付!$A$1:$D$4652,2,FALSE)</f>
        <v>真鍮1”W型船外ﾆｯﾌﾟﾙ</v>
      </c>
      <c r="D94" s="77">
        <f>VLOOKUP(B94,バーコード貼付!$A$1:$D$4652,3,FALSE)</f>
        <v>158</v>
      </c>
      <c r="E94" s="77">
        <f>VLOOKUP(B94,バーコード貼付!$A$1:$D$4652,4,FALSE)</f>
        <v>40</v>
      </c>
      <c r="F94" s="129"/>
      <c r="G94" s="8">
        <f t="shared" si="6"/>
        <v>0</v>
      </c>
      <c r="H94" s="130"/>
      <c r="I94" s="8">
        <f t="shared" si="7"/>
        <v>0</v>
      </c>
      <c r="O94">
        <f t="shared" si="8"/>
        <v>-118</v>
      </c>
    </row>
    <row r="95" spans="1:15" x14ac:dyDescent="0.2">
      <c r="A95" s="18">
        <v>93</v>
      </c>
      <c r="B95" s="18" t="s">
        <v>414</v>
      </c>
      <c r="C95" s="80" t="str">
        <f>VLOOKUP(B95,バーコード貼付!$A$1:$D$4652,2,FALSE)</f>
        <v>真鍮11/4W型船外ﾆｯﾌﾟﾙ</v>
      </c>
      <c r="D95" s="77">
        <f>VLOOKUP(B95,バーコード貼付!$A$1:$D$4652,3,FALSE)</f>
        <v>153</v>
      </c>
      <c r="E95" s="77">
        <f>VLOOKUP(B95,バーコード貼付!$A$1:$D$4652,4,FALSE)</f>
        <v>20</v>
      </c>
      <c r="F95" s="129"/>
      <c r="G95" s="8">
        <f t="shared" si="6"/>
        <v>0</v>
      </c>
      <c r="H95" s="130"/>
      <c r="I95" s="8">
        <f t="shared" si="7"/>
        <v>0</v>
      </c>
      <c r="O95">
        <f t="shared" si="8"/>
        <v>-133</v>
      </c>
    </row>
    <row r="96" spans="1:15" x14ac:dyDescent="0.2">
      <c r="A96" s="18">
        <v>94</v>
      </c>
      <c r="B96" s="18" t="s">
        <v>415</v>
      </c>
      <c r="C96" s="80" t="str">
        <f>VLOOKUP(B96,バーコード貼付!$A$1:$D$4652,2,FALSE)</f>
        <v>真鍮11/2W型船外ﾆｯﾌﾟﾙ</v>
      </c>
      <c r="D96" s="77">
        <f>VLOOKUP(B96,バーコード貼付!$A$1:$D$4652,3,FALSE)</f>
        <v>161</v>
      </c>
      <c r="E96" s="77">
        <f>VLOOKUP(B96,バーコード貼付!$A$1:$D$4652,4,FALSE)</f>
        <v>30</v>
      </c>
      <c r="F96" s="129"/>
      <c r="G96" s="8">
        <f t="shared" si="6"/>
        <v>0</v>
      </c>
      <c r="H96" s="130"/>
      <c r="I96" s="8">
        <f t="shared" si="7"/>
        <v>0</v>
      </c>
      <c r="O96">
        <f t="shared" si="8"/>
        <v>-131</v>
      </c>
    </row>
    <row r="97" spans="1:15" x14ac:dyDescent="0.2">
      <c r="A97" s="18">
        <v>95</v>
      </c>
      <c r="B97" s="18" t="s">
        <v>416</v>
      </c>
      <c r="C97" s="80" t="str">
        <f>VLOOKUP(B97,バーコード貼付!$A$1:$D$4652,2,FALSE)</f>
        <v>真鍮2”W型船外ﾆｯﾌﾟﾙ</v>
      </c>
      <c r="D97" s="77">
        <f>VLOOKUP(B97,バーコード貼付!$A$1:$D$4652,3,FALSE)</f>
        <v>45</v>
      </c>
      <c r="E97" s="77">
        <f>VLOOKUP(B97,バーコード貼付!$A$1:$D$4652,4,FALSE)</f>
        <v>10</v>
      </c>
      <c r="F97" s="129"/>
      <c r="G97" s="8">
        <f t="shared" si="6"/>
        <v>0</v>
      </c>
      <c r="H97" s="130"/>
      <c r="I97" s="8">
        <f t="shared" si="7"/>
        <v>0</v>
      </c>
      <c r="O97">
        <f t="shared" si="8"/>
        <v>-35</v>
      </c>
    </row>
    <row r="98" spans="1:15" x14ac:dyDescent="0.2">
      <c r="A98" s="18">
        <v>96</v>
      </c>
      <c r="B98" s="18" t="s">
        <v>417</v>
      </c>
      <c r="C98" s="80" t="str">
        <f>VLOOKUP(B98,バーコード貼付!$A$1:$D$4652,2,FALSE)</f>
        <v>真鍮21/2W型船外ﾆｯﾌﾟﾙ</v>
      </c>
      <c r="D98" s="77">
        <f>VLOOKUP(B98,バーコード貼付!$A$1:$D$4652,3,FALSE)</f>
        <v>62</v>
      </c>
      <c r="E98" s="77">
        <f>VLOOKUP(B98,バーコード貼付!$A$1:$D$4652,4,FALSE)</f>
        <v>6</v>
      </c>
      <c r="F98" s="129"/>
      <c r="G98" s="8">
        <f t="shared" si="6"/>
        <v>0</v>
      </c>
      <c r="H98" s="130"/>
      <c r="I98" s="8">
        <f t="shared" si="7"/>
        <v>0</v>
      </c>
      <c r="O98">
        <f t="shared" si="8"/>
        <v>-56</v>
      </c>
    </row>
    <row r="99" spans="1:15" x14ac:dyDescent="0.2">
      <c r="A99" s="18">
        <v>97</v>
      </c>
      <c r="B99" s="18" t="s">
        <v>418</v>
      </c>
      <c r="C99" s="80" t="str">
        <f>VLOOKUP(B99,バーコード貼付!$A$1:$D$4652,2,FALSE)</f>
        <v>真鍮3”W型船外ﾆｯﾌﾟﾙ</v>
      </c>
      <c r="D99" s="77">
        <f>VLOOKUP(B99,バーコード貼付!$A$1:$D$4652,3,FALSE)</f>
        <v>67</v>
      </c>
      <c r="E99" s="77">
        <f>VLOOKUP(B99,バーコード貼付!$A$1:$D$4652,4,FALSE)</f>
        <v>3</v>
      </c>
      <c r="F99" s="129"/>
      <c r="G99" s="8">
        <f t="shared" ref="G99:G135" si="9">IF(D99-E99&gt;=0,0,1)</f>
        <v>0</v>
      </c>
      <c r="H99" s="130"/>
      <c r="I99" s="8">
        <f t="shared" ref="I99:I135" si="10">IF(AND(D99&lt;=0,D99-E99&lt;0),1,0)</f>
        <v>0</v>
      </c>
      <c r="O99">
        <f t="shared" ref="O99:O135" si="11">E99-D99</f>
        <v>-64</v>
      </c>
    </row>
    <row r="100" spans="1:15" x14ac:dyDescent="0.2">
      <c r="A100" s="18">
        <v>98</v>
      </c>
      <c r="B100" s="18" t="s">
        <v>420</v>
      </c>
      <c r="C100" s="80" t="str">
        <f>VLOOKUP(B100,バーコード貼付!$A$1:$D$4652,2,FALSE)</f>
        <v>BC3”(80)*2”(50)ﾌﾞｯｼﾝｸﾞ</v>
      </c>
      <c r="D100" s="77">
        <f>VLOOKUP(B100,バーコード貼付!$A$1:$D$4652,3,FALSE)</f>
        <v>284</v>
      </c>
      <c r="E100" s="77">
        <f>VLOOKUP(B100,バーコード貼付!$A$1:$D$4652,4,FALSE)</f>
        <v>5</v>
      </c>
      <c r="F100" s="129"/>
      <c r="G100" s="8">
        <f t="shared" si="9"/>
        <v>0</v>
      </c>
      <c r="H100" s="130"/>
      <c r="I100" s="8">
        <f t="shared" si="10"/>
        <v>0</v>
      </c>
      <c r="O100">
        <f t="shared" si="11"/>
        <v>-279</v>
      </c>
    </row>
    <row r="101" spans="1:15" x14ac:dyDescent="0.2">
      <c r="A101" s="18">
        <v>99</v>
      </c>
      <c r="B101" s="18" t="s">
        <v>421</v>
      </c>
      <c r="C101" s="80" t="str">
        <f>VLOOKUP(B101,バーコード貼付!$A$1:$D$4652,2,FALSE)</f>
        <v>BC3”(80)*21/2(65)ﾌﾞｯｼﾝｸﾞ</v>
      </c>
      <c r="D101" s="77">
        <f>VLOOKUP(B101,バーコード貼付!$A$1:$D$4652,3,FALSE)</f>
        <v>490</v>
      </c>
      <c r="E101" s="77">
        <f>VLOOKUP(B101,バーコード貼付!$A$1:$D$4652,4,FALSE)</f>
        <v>5</v>
      </c>
      <c r="F101" s="129"/>
      <c r="G101" s="8">
        <f t="shared" si="9"/>
        <v>0</v>
      </c>
      <c r="H101" s="130"/>
      <c r="I101" s="8">
        <f t="shared" si="10"/>
        <v>0</v>
      </c>
      <c r="O101">
        <f t="shared" si="11"/>
        <v>-485</v>
      </c>
    </row>
    <row r="102" spans="1:15" x14ac:dyDescent="0.2">
      <c r="A102" s="18">
        <v>100</v>
      </c>
      <c r="B102" s="18" t="s">
        <v>422</v>
      </c>
      <c r="C102" s="80" t="str">
        <f>VLOOKUP(B102,バーコード貼付!$A$1:$D$4652,2,FALSE)</f>
        <v>BC11/4*1”ﾈｼﾞ込みﾌﾞｯｼﾝｸﾞ</v>
      </c>
      <c r="D102" s="77">
        <f>VLOOKUP(B102,バーコード貼付!$A$1:$D$4652,3,FALSE)</f>
        <v>181</v>
      </c>
      <c r="E102" s="77">
        <f>VLOOKUP(B102,バーコード貼付!$A$1:$D$4652,4,FALSE)</f>
        <v>30</v>
      </c>
      <c r="F102" s="129"/>
      <c r="G102" s="8">
        <f t="shared" si="9"/>
        <v>0</v>
      </c>
      <c r="H102" s="130"/>
      <c r="I102" s="8">
        <f t="shared" si="10"/>
        <v>0</v>
      </c>
      <c r="O102">
        <f t="shared" si="11"/>
        <v>-151</v>
      </c>
    </row>
    <row r="103" spans="1:15" x14ac:dyDescent="0.2">
      <c r="A103" s="18">
        <v>101</v>
      </c>
      <c r="B103" s="18" t="s">
        <v>423</v>
      </c>
      <c r="C103" s="80" t="str">
        <f>VLOOKUP(B103,バーコード貼付!$A$1:$D$4652,2,FALSE)</f>
        <v>BC11/2*11/4ﾈｼﾞ込みﾌﾞｯｼﾝｸﾞ</v>
      </c>
      <c r="D103" s="77">
        <f>VLOOKUP(B103,バーコード貼付!$A$1:$D$4652,3,FALSE)</f>
        <v>165</v>
      </c>
      <c r="E103" s="77">
        <f>VLOOKUP(B103,バーコード貼付!$A$1:$D$4652,4,FALSE)</f>
        <v>20</v>
      </c>
      <c r="F103" s="129"/>
      <c r="G103" s="8">
        <f t="shared" si="9"/>
        <v>0</v>
      </c>
      <c r="H103" s="130"/>
      <c r="I103" s="8">
        <f t="shared" si="10"/>
        <v>0</v>
      </c>
      <c r="O103">
        <f t="shared" si="11"/>
        <v>-145</v>
      </c>
    </row>
    <row r="104" spans="1:15" x14ac:dyDescent="0.2">
      <c r="A104" s="18">
        <v>102</v>
      </c>
      <c r="B104" s="18" t="s">
        <v>424</v>
      </c>
      <c r="C104" s="80" t="str">
        <f>VLOOKUP(B104,バーコード貼付!$A$1:$D$4652,2,FALSE)</f>
        <v>BC2”*11/2ﾈｼﾞ込みﾌﾞｯｼﾝｸﾞ</v>
      </c>
      <c r="D104" s="77">
        <f>VLOOKUP(B104,バーコード貼付!$A$1:$D$4652,3,FALSE)</f>
        <v>242</v>
      </c>
      <c r="E104" s="77">
        <f>VLOOKUP(B104,バーコード貼付!$A$1:$D$4652,4,FALSE)</f>
        <v>50</v>
      </c>
      <c r="F104" s="129"/>
      <c r="G104" s="8">
        <f t="shared" si="9"/>
        <v>0</v>
      </c>
      <c r="H104" s="130"/>
      <c r="I104" s="8">
        <f t="shared" si="10"/>
        <v>0</v>
      </c>
      <c r="O104">
        <f t="shared" si="11"/>
        <v>-192</v>
      </c>
    </row>
    <row r="105" spans="1:15" x14ac:dyDescent="0.2">
      <c r="A105" s="18">
        <v>103</v>
      </c>
      <c r="B105" s="18" t="s">
        <v>425</v>
      </c>
      <c r="C105" s="80" t="str">
        <f>VLOOKUP(B105,バーコード貼付!$A$1:$D$4652,2,FALSE)</f>
        <v>真鍮3/8貫通ﾋﾟｰｽ</v>
      </c>
      <c r="D105" s="77">
        <f>VLOOKUP(B105,バーコード貼付!$A$1:$D$4652,3,FALSE)</f>
        <v>137</v>
      </c>
      <c r="E105" s="77">
        <f>VLOOKUP(B105,バーコード貼付!$A$1:$D$4652,4,FALSE)</f>
        <v>25</v>
      </c>
      <c r="F105" s="129"/>
      <c r="G105" s="8">
        <f t="shared" si="9"/>
        <v>0</v>
      </c>
      <c r="H105" s="130"/>
      <c r="I105" s="8">
        <f t="shared" si="10"/>
        <v>0</v>
      </c>
      <c r="O105">
        <f t="shared" si="11"/>
        <v>-112</v>
      </c>
    </row>
    <row r="106" spans="1:15" x14ac:dyDescent="0.2">
      <c r="A106" s="18">
        <v>104</v>
      </c>
      <c r="B106" s="18" t="s">
        <v>426</v>
      </c>
      <c r="C106" s="80" t="str">
        <f>VLOOKUP(B106,バーコード貼付!$A$1:$D$4652,2,FALSE)</f>
        <v>真鍮1/2貫通ﾋﾟｰｽ</v>
      </c>
      <c r="D106" s="77">
        <f>VLOOKUP(B106,バーコード貼付!$A$1:$D$4652,3,FALSE)</f>
        <v>254</v>
      </c>
      <c r="E106" s="77">
        <f>VLOOKUP(B106,バーコード貼付!$A$1:$D$4652,4,FALSE)</f>
        <v>100</v>
      </c>
      <c r="F106" s="129"/>
      <c r="G106" s="8">
        <f t="shared" si="9"/>
        <v>0</v>
      </c>
      <c r="H106" s="130"/>
      <c r="I106" s="8">
        <f t="shared" si="10"/>
        <v>0</v>
      </c>
      <c r="O106">
        <f t="shared" si="11"/>
        <v>-154</v>
      </c>
    </row>
    <row r="107" spans="1:15" x14ac:dyDescent="0.2">
      <c r="A107" s="18">
        <v>105</v>
      </c>
      <c r="B107" s="18" t="s">
        <v>427</v>
      </c>
      <c r="C107" s="80" t="str">
        <f>VLOOKUP(B107,バーコード貼付!$A$1:$D$4652,2,FALSE)</f>
        <v>真鍮3/4貫通ﾋﾟｰｽ</v>
      </c>
      <c r="D107" s="77">
        <f>VLOOKUP(B107,バーコード貼付!$A$1:$D$4652,3,FALSE)</f>
        <v>282</v>
      </c>
      <c r="E107" s="77">
        <f>VLOOKUP(B107,バーコード貼付!$A$1:$D$4652,4,FALSE)</f>
        <v>100</v>
      </c>
      <c r="F107" s="129"/>
      <c r="G107" s="8">
        <f t="shared" si="9"/>
        <v>0</v>
      </c>
      <c r="H107" s="130"/>
      <c r="I107" s="8">
        <f t="shared" si="10"/>
        <v>0</v>
      </c>
      <c r="O107">
        <f t="shared" si="11"/>
        <v>-182</v>
      </c>
    </row>
    <row r="108" spans="1:15" x14ac:dyDescent="0.2">
      <c r="A108" s="18">
        <v>106</v>
      </c>
      <c r="B108" s="18" t="s">
        <v>428</v>
      </c>
      <c r="C108" s="80" t="str">
        <f>VLOOKUP(B108,バーコード貼付!$A$1:$D$4652,2,FALSE)</f>
        <v>真鍮1”貫通ﾋﾟｰｽ</v>
      </c>
      <c r="D108" s="77">
        <f>VLOOKUP(B108,バーコード貼付!$A$1:$D$4652,3,FALSE)</f>
        <v>219</v>
      </c>
      <c r="E108" s="77">
        <f>VLOOKUP(B108,バーコード貼付!$A$1:$D$4652,4,FALSE)</f>
        <v>100</v>
      </c>
      <c r="F108" s="129"/>
      <c r="G108" s="8">
        <f t="shared" si="9"/>
        <v>0</v>
      </c>
      <c r="H108" s="130"/>
      <c r="I108" s="8">
        <f t="shared" si="10"/>
        <v>0</v>
      </c>
      <c r="O108">
        <f t="shared" si="11"/>
        <v>-119</v>
      </c>
    </row>
    <row r="109" spans="1:15" x14ac:dyDescent="0.2">
      <c r="A109" s="18">
        <v>107</v>
      </c>
      <c r="B109" s="18" t="s">
        <v>430</v>
      </c>
      <c r="C109" s="80" t="str">
        <f>VLOOKUP(B109,バーコード貼付!$A$1:$D$4652,2,FALSE)</f>
        <v>真鍮1/4ﾎｰｽﾆｯﾌﾟﾙ(ﾀｹﾉｺ)</v>
      </c>
      <c r="D109" s="77">
        <f>VLOOKUP(B109,バーコード貼付!$A$1:$D$4652,3,FALSE)</f>
        <v>405</v>
      </c>
      <c r="E109" s="77">
        <f>VLOOKUP(B109,バーコード貼付!$A$1:$D$4652,4,FALSE)</f>
        <v>100</v>
      </c>
      <c r="F109" s="129"/>
      <c r="G109" s="8">
        <f t="shared" si="9"/>
        <v>0</v>
      </c>
      <c r="H109" s="130"/>
      <c r="I109" s="8">
        <f t="shared" si="10"/>
        <v>0</v>
      </c>
      <c r="O109">
        <f t="shared" si="11"/>
        <v>-305</v>
      </c>
    </row>
    <row r="110" spans="1:15" x14ac:dyDescent="0.2">
      <c r="A110" s="18">
        <v>108</v>
      </c>
      <c r="B110" s="18" t="s">
        <v>431</v>
      </c>
      <c r="C110" s="80" t="str">
        <f>VLOOKUP(B110,バーコード貼付!$A$1:$D$4652,2,FALSE)</f>
        <v>BS1/4*6ﾎｰｽﾆｯﾌﾟﾙ(ﾀｹﾉｺ)</v>
      </c>
      <c r="D110" s="77">
        <f>VLOOKUP(B110,バーコード貼付!$A$1:$D$4652,3,FALSE)</f>
        <v>1207</v>
      </c>
      <c r="E110" s="77">
        <f>VLOOKUP(B110,バーコード貼付!$A$1:$D$4652,4,FALSE)</f>
        <v>10</v>
      </c>
      <c r="F110" s="129"/>
      <c r="G110" s="8">
        <f t="shared" si="9"/>
        <v>0</v>
      </c>
      <c r="H110" s="130"/>
      <c r="I110" s="8">
        <f t="shared" si="10"/>
        <v>0</v>
      </c>
      <c r="O110">
        <f t="shared" si="11"/>
        <v>-1197</v>
      </c>
    </row>
    <row r="111" spans="1:15" x14ac:dyDescent="0.2">
      <c r="A111" s="18">
        <v>109</v>
      </c>
      <c r="B111" s="18" t="s">
        <v>432</v>
      </c>
      <c r="C111" s="80" t="str">
        <f>VLOOKUP(B111,バーコード貼付!$A$1:$D$4652,2,FALSE)</f>
        <v>真鍮3/8ﾎｰｽﾆｯﾌﾟﾙ(ﾀｹﾉｺ)</v>
      </c>
      <c r="D111" s="77">
        <f>VLOOKUP(B111,バーコード貼付!$A$1:$D$4652,3,FALSE)</f>
        <v>817</v>
      </c>
      <c r="E111" s="77">
        <f>VLOOKUP(B111,バーコード貼付!$A$1:$D$4652,4,FALSE)</f>
        <v>100</v>
      </c>
      <c r="F111" s="129"/>
      <c r="G111" s="8">
        <f t="shared" si="9"/>
        <v>0</v>
      </c>
      <c r="H111" s="130"/>
      <c r="I111" s="8">
        <f t="shared" si="10"/>
        <v>0</v>
      </c>
      <c r="O111">
        <f t="shared" si="11"/>
        <v>-717</v>
      </c>
    </row>
    <row r="112" spans="1:15" x14ac:dyDescent="0.2">
      <c r="A112" s="18">
        <v>110</v>
      </c>
      <c r="B112" s="18" t="s">
        <v>433</v>
      </c>
      <c r="C112" s="80" t="str">
        <f>VLOOKUP(B112,バーコード貼付!$A$1:$D$4652,2,FALSE)</f>
        <v>真鍮1/2ﾎｰｽﾆｯﾌﾟﾙ(ﾀｹﾉｺ)</v>
      </c>
      <c r="D112" s="77">
        <f>VLOOKUP(B112,バーコード貼付!$A$1:$D$4652,3,FALSE)</f>
        <v>851</v>
      </c>
      <c r="E112" s="77">
        <f>VLOOKUP(B112,バーコード貼付!$A$1:$D$4652,4,FALSE)</f>
        <v>200</v>
      </c>
      <c r="F112" s="129"/>
      <c r="G112" s="8">
        <f t="shared" si="9"/>
        <v>0</v>
      </c>
      <c r="H112" s="130"/>
      <c r="I112" s="8">
        <f t="shared" si="10"/>
        <v>0</v>
      </c>
      <c r="O112">
        <f t="shared" si="11"/>
        <v>-651</v>
      </c>
    </row>
    <row r="113" spans="1:15" x14ac:dyDescent="0.2">
      <c r="A113" s="18">
        <v>111</v>
      </c>
      <c r="B113" s="18" t="s">
        <v>434</v>
      </c>
      <c r="C113" s="80" t="str">
        <f>VLOOKUP(B113,バーコード貼付!$A$1:$D$4652,2,FALSE)</f>
        <v>真鍮3/4ﾎｰｽﾆｯﾌﾟﾙ(ﾀｹﾉｺ)</v>
      </c>
      <c r="D113" s="77">
        <f>VLOOKUP(B113,バーコード貼付!$A$1:$D$4652,3,FALSE)</f>
        <v>828</v>
      </c>
      <c r="E113" s="77">
        <f>VLOOKUP(B113,バーコード貼付!$A$1:$D$4652,4,FALSE)</f>
        <v>150</v>
      </c>
      <c r="F113" s="129"/>
      <c r="G113" s="8">
        <f t="shared" si="9"/>
        <v>0</v>
      </c>
      <c r="H113" s="130"/>
      <c r="I113" s="8">
        <f t="shared" si="10"/>
        <v>0</v>
      </c>
      <c r="O113">
        <f t="shared" si="11"/>
        <v>-678</v>
      </c>
    </row>
    <row r="114" spans="1:15" x14ac:dyDescent="0.2">
      <c r="A114" s="18">
        <v>112</v>
      </c>
      <c r="B114" s="18" t="s">
        <v>438</v>
      </c>
      <c r="C114" s="80" t="str">
        <f>VLOOKUP(B114,バーコード貼付!$A$1:$D$4652,2,FALSE)</f>
        <v>BS38*32ﾎｰｽﾆｯﾌﾟﾙ(ﾀｹﾉｺ)</v>
      </c>
      <c r="D114" s="77">
        <f>VLOOKUP(B114,バーコード貼付!$A$1:$D$4652,3,FALSE)</f>
        <v>26</v>
      </c>
      <c r="E114" s="77">
        <f>VLOOKUP(B114,バーコード貼付!$A$1:$D$4652,4,FALSE)</f>
        <v>20</v>
      </c>
      <c r="F114" s="18"/>
      <c r="G114" s="8">
        <f t="shared" si="9"/>
        <v>0</v>
      </c>
      <c r="H114" s="130"/>
      <c r="I114" s="8">
        <f t="shared" si="10"/>
        <v>0</v>
      </c>
      <c r="O114">
        <f t="shared" si="11"/>
        <v>-6</v>
      </c>
    </row>
    <row r="115" spans="1:15" x14ac:dyDescent="0.2">
      <c r="A115" s="18">
        <v>113</v>
      </c>
      <c r="B115" s="18" t="s">
        <v>441</v>
      </c>
      <c r="C115" s="80" t="str">
        <f>VLOOKUP(B115,バーコード貼付!$A$1:$D$4652,2,FALSE)</f>
        <v>BC3”(76)ﾎｰｽﾆｯﾌﾟﾙ(ﾀｹﾉｺ)</v>
      </c>
      <c r="D115" s="77">
        <f>VLOOKUP(B115,バーコード貼付!$A$1:$D$4652,3,FALSE)</f>
        <v>81</v>
      </c>
      <c r="E115" s="77">
        <f>VLOOKUP(B115,バーコード貼付!$A$1:$D$4652,4,FALSE)</f>
        <v>50</v>
      </c>
      <c r="F115" s="129"/>
      <c r="G115" s="8">
        <f t="shared" si="9"/>
        <v>0</v>
      </c>
      <c r="H115" s="130"/>
      <c r="I115" s="8">
        <f t="shared" si="10"/>
        <v>0</v>
      </c>
      <c r="O115">
        <f t="shared" si="11"/>
        <v>-31</v>
      </c>
    </row>
    <row r="116" spans="1:15" x14ac:dyDescent="0.2">
      <c r="A116" s="18">
        <v>114</v>
      </c>
      <c r="B116" s="18" t="s">
        <v>444</v>
      </c>
      <c r="C116" s="80" t="str">
        <f>VLOOKUP(B116,バーコード貼付!$A$1:$D$4652,2,FALSE)</f>
        <v>BC11/4ｽﾙﾊﾙｺﾈｸｼｮﾝ</v>
      </c>
      <c r="D116" s="77">
        <f>VLOOKUP(B116,バーコード貼付!$A$1:$D$4652,3,FALSE)</f>
        <v>254</v>
      </c>
      <c r="E116" s="77">
        <f>VLOOKUP(B116,バーコード貼付!$A$1:$D$4652,4,FALSE)</f>
        <v>30</v>
      </c>
      <c r="F116" s="129"/>
      <c r="G116" s="8">
        <f t="shared" si="9"/>
        <v>0</v>
      </c>
      <c r="H116" s="130"/>
      <c r="I116" s="8">
        <f t="shared" si="10"/>
        <v>0</v>
      </c>
      <c r="O116">
        <f t="shared" si="11"/>
        <v>-224</v>
      </c>
    </row>
    <row r="117" spans="1:15" x14ac:dyDescent="0.2">
      <c r="A117" s="18">
        <v>115</v>
      </c>
      <c r="B117" s="18" t="s">
        <v>445</v>
      </c>
      <c r="C117" s="80" t="str">
        <f>VLOOKUP(B117,バーコード貼付!$A$1:$D$4652,2,FALSE)</f>
        <v>BC11/2ｽﾙﾊﾙｺﾈｸｼｮﾝ</v>
      </c>
      <c r="D117" s="77">
        <f>VLOOKUP(B117,バーコード貼付!$A$1:$D$4652,3,FALSE)</f>
        <v>215</v>
      </c>
      <c r="E117" s="77">
        <f>VLOOKUP(B117,バーコード貼付!$A$1:$D$4652,4,FALSE)</f>
        <v>50</v>
      </c>
      <c r="F117" s="129"/>
      <c r="G117" s="8">
        <f t="shared" si="9"/>
        <v>0</v>
      </c>
      <c r="H117" s="130"/>
      <c r="I117" s="8">
        <f t="shared" si="10"/>
        <v>0</v>
      </c>
      <c r="O117">
        <f t="shared" si="11"/>
        <v>-165</v>
      </c>
    </row>
    <row r="118" spans="1:15" x14ac:dyDescent="0.2">
      <c r="A118" s="18">
        <v>116</v>
      </c>
      <c r="B118" s="18" t="s">
        <v>446</v>
      </c>
      <c r="C118" s="80" t="str">
        <f>VLOOKUP(B118,バーコード貼付!$A$1:$D$4652,2,FALSE)</f>
        <v>BC2”ｽﾙﾊﾙｺﾈｸｼｮﾝ</v>
      </c>
      <c r="D118" s="77">
        <f>VLOOKUP(B118,バーコード貼付!$A$1:$D$4652,3,FALSE)</f>
        <v>75</v>
      </c>
      <c r="E118" s="77">
        <f>VLOOKUP(B118,バーコード貼付!$A$1:$D$4652,4,FALSE)</f>
        <v>30</v>
      </c>
      <c r="F118" s="129"/>
      <c r="G118" s="8">
        <f t="shared" si="9"/>
        <v>0</v>
      </c>
      <c r="H118" s="130"/>
      <c r="I118" s="8">
        <f t="shared" si="10"/>
        <v>0</v>
      </c>
      <c r="O118">
        <f t="shared" si="11"/>
        <v>-45</v>
      </c>
    </row>
    <row r="119" spans="1:15" x14ac:dyDescent="0.2">
      <c r="A119" s="18">
        <v>117</v>
      </c>
      <c r="B119" s="18" t="s">
        <v>538</v>
      </c>
      <c r="C119" s="80" t="str">
        <f>VLOOKUP(B119,バーコード貼付!$A$1:$D$4652,2,FALSE)</f>
        <v>BC5K-15閉止ﾌﾗﾝｼﾞ直径80</v>
      </c>
      <c r="D119" s="77">
        <f>VLOOKUP(B119,バーコード貼付!$A$1:$D$4652,3,FALSE)</f>
        <v>14</v>
      </c>
      <c r="E119" s="77">
        <f>VLOOKUP(B119,バーコード貼付!$A$1:$D$4652,4,FALSE)</f>
        <v>10</v>
      </c>
      <c r="F119" s="129"/>
      <c r="G119" s="8">
        <f t="shared" si="9"/>
        <v>0</v>
      </c>
      <c r="H119" s="130"/>
      <c r="I119" s="8">
        <f t="shared" si="10"/>
        <v>0</v>
      </c>
      <c r="O119">
        <f t="shared" si="11"/>
        <v>-4</v>
      </c>
    </row>
    <row r="120" spans="1:15" x14ac:dyDescent="0.2">
      <c r="A120" s="18">
        <v>118</v>
      </c>
      <c r="B120" s="18" t="s">
        <v>539</v>
      </c>
      <c r="C120" s="80" t="str">
        <f>VLOOKUP(B120,バーコード貼付!$A$1:$D$4652,2,FALSE)</f>
        <v>BC5K-20閉止ﾌﾗﾝｼﾞ直径85</v>
      </c>
      <c r="D120" s="77">
        <f>VLOOKUP(B120,バーコード貼付!$A$1:$D$4652,3,FALSE)</f>
        <v>126</v>
      </c>
      <c r="E120" s="77">
        <f>VLOOKUP(B120,バーコード貼付!$A$1:$D$4652,4,FALSE)</f>
        <v>10</v>
      </c>
      <c r="F120" s="129"/>
      <c r="G120" s="8">
        <f t="shared" si="9"/>
        <v>0</v>
      </c>
      <c r="H120" s="130"/>
      <c r="I120" s="8">
        <f t="shared" si="10"/>
        <v>0</v>
      </c>
      <c r="O120">
        <f t="shared" si="11"/>
        <v>-116</v>
      </c>
    </row>
    <row r="121" spans="1:15" x14ac:dyDescent="0.2">
      <c r="A121" s="18">
        <v>119</v>
      </c>
      <c r="B121" s="18" t="s">
        <v>542</v>
      </c>
      <c r="C121" s="80" t="str">
        <f>VLOOKUP(B121,バーコード貼付!$A$1:$D$4652,2,FALSE)</f>
        <v>BC5K-40閉止ﾌﾗﾝｼﾞ直径120</v>
      </c>
      <c r="D121" s="77">
        <f>VLOOKUP(B121,バーコード貼付!$A$1:$D$4652,3,FALSE)</f>
        <v>19</v>
      </c>
      <c r="E121" s="77">
        <f>VLOOKUP(B121,バーコード貼付!$A$1:$D$4652,4,FALSE)</f>
        <v>10</v>
      </c>
      <c r="F121" s="129"/>
      <c r="G121" s="8">
        <f t="shared" si="9"/>
        <v>0</v>
      </c>
      <c r="H121" s="130"/>
      <c r="I121" s="8">
        <f t="shared" si="10"/>
        <v>0</v>
      </c>
      <c r="O121">
        <f t="shared" si="11"/>
        <v>-9</v>
      </c>
    </row>
    <row r="122" spans="1:15" x14ac:dyDescent="0.2">
      <c r="A122" s="18">
        <v>120</v>
      </c>
      <c r="B122" s="18" t="s">
        <v>543</v>
      </c>
      <c r="C122" s="80" t="str">
        <f>VLOOKUP(B122,バーコード貼付!$A$1:$D$4652,2,FALSE)</f>
        <v>BC5K-50閉止ﾌﾗﾝｼﾞ直径130</v>
      </c>
      <c r="D122" s="77">
        <f>VLOOKUP(B122,バーコード貼付!$A$1:$D$4652,3,FALSE)</f>
        <v>18</v>
      </c>
      <c r="E122" s="77">
        <f>VLOOKUP(B122,バーコード貼付!$A$1:$D$4652,4,FALSE)</f>
        <v>10</v>
      </c>
      <c r="F122" s="129"/>
      <c r="G122" s="8">
        <f t="shared" si="9"/>
        <v>0</v>
      </c>
      <c r="H122" s="130"/>
      <c r="I122" s="8">
        <f t="shared" si="10"/>
        <v>0</v>
      </c>
      <c r="O122">
        <f t="shared" si="11"/>
        <v>-8</v>
      </c>
    </row>
    <row r="123" spans="1:15" x14ac:dyDescent="0.2">
      <c r="A123" s="18">
        <v>121</v>
      </c>
      <c r="B123" s="18" t="s">
        <v>544</v>
      </c>
      <c r="C123" s="80" t="str">
        <f>VLOOKUP(B123,バーコード貼付!$A$1:$D$4652,2,FALSE)</f>
        <v>BC5K-65閉止ﾌﾗﾝｼﾞ直径155</v>
      </c>
      <c r="D123" s="77">
        <f>VLOOKUP(B123,バーコード貼付!$A$1:$D$4652,3,FALSE)</f>
        <v>12</v>
      </c>
      <c r="E123" s="77">
        <f>VLOOKUP(B123,バーコード貼付!$A$1:$D$4652,4,FALSE)</f>
        <v>10</v>
      </c>
      <c r="F123" s="129"/>
      <c r="G123" s="8">
        <f t="shared" si="9"/>
        <v>0</v>
      </c>
      <c r="H123" s="130"/>
      <c r="I123" s="8">
        <f t="shared" si="10"/>
        <v>0</v>
      </c>
      <c r="O123">
        <f t="shared" si="11"/>
        <v>-2</v>
      </c>
    </row>
    <row r="124" spans="1:15" x14ac:dyDescent="0.2">
      <c r="A124" s="18">
        <v>122</v>
      </c>
      <c r="B124" s="18" t="s">
        <v>545</v>
      </c>
      <c r="C124" s="80" t="str">
        <f>VLOOKUP(B124,バーコード貼付!$A$1:$D$4652,2,FALSE)</f>
        <v>BC5K-80閉止ﾌﾗﾝｼﾞ直径180</v>
      </c>
      <c r="D124" s="77">
        <f>VLOOKUP(B124,バーコード貼付!$A$1:$D$4652,3,FALSE)</f>
        <v>27</v>
      </c>
      <c r="E124" s="77">
        <f>VLOOKUP(B124,バーコード貼付!$A$1:$D$4652,4,FALSE)</f>
        <v>3</v>
      </c>
      <c r="F124" s="129"/>
      <c r="G124" s="8">
        <f t="shared" si="9"/>
        <v>0</v>
      </c>
      <c r="H124" s="130"/>
      <c r="I124" s="8">
        <f t="shared" si="10"/>
        <v>0</v>
      </c>
      <c r="O124">
        <f t="shared" si="11"/>
        <v>-24</v>
      </c>
    </row>
    <row r="125" spans="1:15" x14ac:dyDescent="0.2">
      <c r="A125" s="18">
        <v>123</v>
      </c>
      <c r="B125" s="18" t="s">
        <v>546</v>
      </c>
      <c r="C125" s="80" t="str">
        <f>VLOOKUP(B125,バーコード貼付!$A$1:$D$4652,2,FALSE)</f>
        <v>BC5K-15A合ﾌﾗﾝｼﾞ80x19</v>
      </c>
      <c r="D125" s="77">
        <f>VLOOKUP(B125,バーコード貼付!$A$1:$D$4652,3,FALSE)</f>
        <v>73</v>
      </c>
      <c r="E125" s="77">
        <f>VLOOKUP(B125,バーコード貼付!$A$1:$D$4652,4,FALSE)</f>
        <v>5</v>
      </c>
      <c r="F125" s="129"/>
      <c r="G125" s="8">
        <f t="shared" si="9"/>
        <v>0</v>
      </c>
      <c r="H125" s="130"/>
      <c r="I125" s="8">
        <f t="shared" si="10"/>
        <v>0</v>
      </c>
      <c r="O125">
        <f t="shared" si="11"/>
        <v>-68</v>
      </c>
    </row>
    <row r="126" spans="1:15" x14ac:dyDescent="0.2">
      <c r="A126" s="18">
        <v>124</v>
      </c>
      <c r="B126" s="18" t="s">
        <v>547</v>
      </c>
      <c r="C126" s="80" t="str">
        <f>VLOOKUP(B126,バーコード貼付!$A$1:$D$4652,2,FALSE)</f>
        <v>BC5K-20A合ﾌﾗﾝｼﾞ85x24</v>
      </c>
      <c r="D126" s="77">
        <f>VLOOKUP(B126,バーコード貼付!$A$1:$D$4652,3,FALSE)</f>
        <v>106</v>
      </c>
      <c r="E126" s="77">
        <f>VLOOKUP(B126,バーコード貼付!$A$1:$D$4652,4,FALSE)</f>
        <v>10</v>
      </c>
      <c r="F126" s="129"/>
      <c r="G126" s="8">
        <f t="shared" si="9"/>
        <v>0</v>
      </c>
      <c r="H126" s="130"/>
      <c r="I126" s="8">
        <f t="shared" si="10"/>
        <v>0</v>
      </c>
      <c r="O126">
        <f t="shared" si="11"/>
        <v>-96</v>
      </c>
    </row>
    <row r="127" spans="1:15" x14ac:dyDescent="0.2">
      <c r="A127" s="18">
        <v>125</v>
      </c>
      <c r="B127" s="18" t="s">
        <v>549</v>
      </c>
      <c r="C127" s="80" t="str">
        <f>VLOOKUP(B127,バーコード貼付!$A$1:$D$4652,2,FALSE)</f>
        <v>BC5K-32A合ﾌﾗﾝｼﾞ115x39</v>
      </c>
      <c r="D127" s="77">
        <f>VLOOKUP(B127,バーコード貼付!$A$1:$D$4652,3,FALSE)</f>
        <v>46</v>
      </c>
      <c r="E127" s="77">
        <f>VLOOKUP(B127,バーコード貼付!$A$1:$D$4652,4,FALSE)</f>
        <v>20</v>
      </c>
      <c r="F127" s="129"/>
      <c r="G127" s="8">
        <f t="shared" si="9"/>
        <v>0</v>
      </c>
      <c r="H127" s="130"/>
      <c r="I127" s="8">
        <f t="shared" si="10"/>
        <v>0</v>
      </c>
      <c r="O127">
        <f t="shared" si="11"/>
        <v>-26</v>
      </c>
    </row>
    <row r="128" spans="1:15" x14ac:dyDescent="0.2">
      <c r="A128" s="18">
        <v>126</v>
      </c>
      <c r="B128" s="18" t="s">
        <v>551</v>
      </c>
      <c r="C128" s="80" t="str">
        <f>VLOOKUP(B128,バーコード貼付!$A$1:$D$4652,2,FALSE)</f>
        <v>BC5K-50A合ﾌﾗﾝｼﾞ130x56</v>
      </c>
      <c r="D128" s="77">
        <f>VLOOKUP(B128,バーコード貼付!$A$1:$D$4652,3,FALSE)</f>
        <v>77</v>
      </c>
      <c r="E128" s="77">
        <f>VLOOKUP(B128,バーコード貼付!$A$1:$D$4652,4,FALSE)</f>
        <v>20</v>
      </c>
      <c r="F128" s="129"/>
      <c r="G128" s="8">
        <f t="shared" si="9"/>
        <v>0</v>
      </c>
      <c r="H128" s="130"/>
      <c r="I128" s="8">
        <f t="shared" si="10"/>
        <v>0</v>
      </c>
      <c r="O128">
        <f t="shared" si="11"/>
        <v>-57</v>
      </c>
    </row>
    <row r="129" spans="1:15" x14ac:dyDescent="0.2">
      <c r="A129" s="18">
        <v>127</v>
      </c>
      <c r="B129" s="18" t="s">
        <v>553</v>
      </c>
      <c r="C129" s="80" t="str">
        <f>VLOOKUP(B129,バーコード貼付!$A$1:$D$4652,2,FALSE)</f>
        <v>BC5K-80A合ﾌﾗﾝｼﾞ180x85</v>
      </c>
      <c r="D129" s="77">
        <f>VLOOKUP(B129,バーコード貼付!$A$1:$D$4652,3,FALSE)</f>
        <v>79</v>
      </c>
      <c r="E129" s="77">
        <f>VLOOKUP(B129,バーコード貼付!$A$1:$D$4652,4,FALSE)</f>
        <v>5</v>
      </c>
      <c r="F129" s="129"/>
      <c r="G129" s="8">
        <f t="shared" si="9"/>
        <v>0</v>
      </c>
      <c r="H129" s="130"/>
      <c r="I129" s="8">
        <f t="shared" si="10"/>
        <v>0</v>
      </c>
      <c r="O129">
        <f t="shared" si="11"/>
        <v>-74</v>
      </c>
    </row>
    <row r="130" spans="1:15" x14ac:dyDescent="0.2">
      <c r="A130" s="18">
        <v>128</v>
      </c>
      <c r="B130" s="18" t="s">
        <v>577</v>
      </c>
      <c r="C130" s="80" t="str">
        <f>VLOOKUP(B130,バーコード貼付!$A$1:$D$4652,2,FALSE)</f>
        <v>BC5K-15ﾈｼﾞ込合ﾌﾗﾝｼﾞ</v>
      </c>
      <c r="D130" s="77">
        <f>VLOOKUP(B130,バーコード貼付!$A$1:$D$4652,3,FALSE)</f>
        <v>63</v>
      </c>
      <c r="E130" s="77">
        <f>VLOOKUP(B130,バーコード貼付!$A$1:$D$4652,4,FALSE)</f>
        <v>5</v>
      </c>
      <c r="F130" s="129"/>
      <c r="G130" s="8">
        <f t="shared" si="9"/>
        <v>0</v>
      </c>
      <c r="H130" s="130"/>
      <c r="I130" s="8">
        <f t="shared" si="10"/>
        <v>0</v>
      </c>
      <c r="O130">
        <f t="shared" si="11"/>
        <v>-58</v>
      </c>
    </row>
    <row r="131" spans="1:15" x14ac:dyDescent="0.2">
      <c r="A131" s="18">
        <v>129</v>
      </c>
      <c r="B131" s="18" t="s">
        <v>578</v>
      </c>
      <c r="C131" s="80" t="str">
        <f>VLOOKUP(B131,バーコード貼付!$A$1:$D$4652,2,FALSE)</f>
        <v>BC5K-20ﾈｼﾞ込合ﾌﾗﾝｼﾞ</v>
      </c>
      <c r="D131" s="77">
        <f>VLOOKUP(B131,バーコード貼付!$A$1:$D$4652,3,FALSE)</f>
        <v>60</v>
      </c>
      <c r="E131" s="77">
        <f>VLOOKUP(B131,バーコード貼付!$A$1:$D$4652,4,FALSE)</f>
        <v>10</v>
      </c>
      <c r="F131" s="129"/>
      <c r="G131" s="8">
        <f t="shared" si="9"/>
        <v>0</v>
      </c>
      <c r="H131" s="130"/>
      <c r="I131" s="8">
        <f t="shared" si="10"/>
        <v>0</v>
      </c>
      <c r="O131">
        <f t="shared" si="11"/>
        <v>-50</v>
      </c>
    </row>
    <row r="132" spans="1:15" x14ac:dyDescent="0.2">
      <c r="A132" s="18">
        <v>130</v>
      </c>
      <c r="B132" s="18" t="s">
        <v>579</v>
      </c>
      <c r="C132" s="80" t="str">
        <f>VLOOKUP(B132,バーコード貼付!$A$1:$D$4652,2,FALSE)</f>
        <v>BC5K-25ﾈｼﾞ込合ﾌﾗﾝｼﾞ</v>
      </c>
      <c r="D132" s="77">
        <f>VLOOKUP(B132,バーコード貼付!$A$1:$D$4652,3,FALSE)</f>
        <v>84</v>
      </c>
      <c r="E132" s="77">
        <f>VLOOKUP(B132,バーコード貼付!$A$1:$D$4652,4,FALSE)</f>
        <v>10</v>
      </c>
      <c r="F132" s="129"/>
      <c r="G132" s="8">
        <f t="shared" si="9"/>
        <v>0</v>
      </c>
      <c r="H132" s="130"/>
      <c r="I132" s="8">
        <f t="shared" si="10"/>
        <v>0</v>
      </c>
      <c r="O132">
        <f t="shared" si="11"/>
        <v>-74</v>
      </c>
    </row>
    <row r="133" spans="1:15" x14ac:dyDescent="0.2">
      <c r="A133" s="18">
        <v>131</v>
      </c>
      <c r="B133" s="18" t="s">
        <v>554</v>
      </c>
      <c r="C133" s="80" t="str">
        <f>VLOOKUP(B133,バーコード貼付!$A$1:$D$4652,2,FALSE)</f>
        <v>BSJCPT3/8*10φ片口ｸｲ込ｼﾞｮｲﾝﾄ</v>
      </c>
      <c r="D133" s="77">
        <f>VLOOKUP(B133,バーコード貼付!$A$1:$D$4652,3,FALSE)</f>
        <v>288</v>
      </c>
      <c r="E133" s="77">
        <f>VLOOKUP(B133,バーコード貼付!$A$1:$D$4652,4,FALSE)</f>
        <v>50</v>
      </c>
      <c r="F133" s="138"/>
      <c r="G133" s="8">
        <f t="shared" si="9"/>
        <v>0</v>
      </c>
      <c r="H133" s="130"/>
      <c r="I133" s="8">
        <f t="shared" si="10"/>
        <v>0</v>
      </c>
      <c r="O133">
        <f t="shared" si="11"/>
        <v>-238</v>
      </c>
    </row>
    <row r="134" spans="1:15" x14ac:dyDescent="0.2">
      <c r="A134" s="18">
        <v>132</v>
      </c>
      <c r="B134" s="18" t="s">
        <v>555</v>
      </c>
      <c r="C134" s="80" t="str">
        <f>VLOOKUP(B134,バーコード貼付!$A$1:$D$4652,2,FALSE)</f>
        <v>BSJCPT3/8*12φ片口ｸｲ込ｼﾞｮｲﾝﾄ</v>
      </c>
      <c r="D134" s="77">
        <f>VLOOKUP(B134,バーコード貼付!$A$1:$D$4652,3,FALSE)</f>
        <v>303</v>
      </c>
      <c r="E134" s="77">
        <f>VLOOKUP(B134,バーコード貼付!$A$1:$D$4652,4,FALSE)</f>
        <v>75</v>
      </c>
      <c r="F134" s="40"/>
      <c r="G134" s="8">
        <f t="shared" si="9"/>
        <v>0</v>
      </c>
      <c r="H134" s="130"/>
      <c r="I134" s="8">
        <f t="shared" si="10"/>
        <v>0</v>
      </c>
      <c r="O134">
        <f t="shared" si="11"/>
        <v>-228</v>
      </c>
    </row>
    <row r="135" spans="1:15" x14ac:dyDescent="0.2">
      <c r="A135" s="18">
        <v>133</v>
      </c>
      <c r="B135" s="18" t="s">
        <v>556</v>
      </c>
      <c r="C135" s="80" t="str">
        <f>VLOOKUP(B135,バーコード貼付!$A$1:$D$4652,2,FALSE)</f>
        <v>BSJCPT3/8*15φ片口ｸｲ込ｼﾞｮｲﾝﾄ</v>
      </c>
      <c r="D135" s="77">
        <f>VLOOKUP(B135,バーコード貼付!$A$1:$D$4652,3,FALSE)</f>
        <v>246</v>
      </c>
      <c r="E135" s="77">
        <f>VLOOKUP(B135,バーコード貼付!$A$1:$D$4652,4,FALSE)</f>
        <v>30</v>
      </c>
      <c r="F135" s="138"/>
      <c r="G135" s="8">
        <f t="shared" si="9"/>
        <v>0</v>
      </c>
      <c r="H135" s="130"/>
      <c r="I135" s="8">
        <f t="shared" si="10"/>
        <v>0</v>
      </c>
      <c r="O135">
        <f t="shared" si="11"/>
        <v>-216</v>
      </c>
    </row>
    <row r="136" spans="1:15" x14ac:dyDescent="0.2">
      <c r="I136" s="5"/>
    </row>
  </sheetData>
  <sortState xmlns:xlrd2="http://schemas.microsoft.com/office/spreadsheetml/2017/richdata2" ref="A3:P135">
    <sortCondition descending="1" ref="G3:G135"/>
  </sortState>
  <phoneticPr fontId="9"/>
  <conditionalFormatting sqref="F3:F135">
    <cfRule type="cellIs" dxfId="21" priority="2" operator="lessThan">
      <formula>$F$1</formula>
    </cfRule>
  </conditionalFormatting>
  <conditionalFormatting sqref="G3:G135">
    <cfRule type="colorScale" priority="3">
      <colorScale>
        <cfvo type="num" val="0"/>
        <cfvo type="num" val="1"/>
        <color rgb="FF00B050"/>
        <color rgb="FFFFFF00"/>
      </colorScale>
    </cfRule>
  </conditionalFormatting>
  <conditionalFormatting sqref="H3:H135">
    <cfRule type="cellIs" dxfId="20" priority="1" operator="lessThan">
      <formula>$F$1</formula>
    </cfRule>
  </conditionalFormatting>
  <conditionalFormatting sqref="I3:I11">
    <cfRule type="colorScale" priority="38">
      <colorScale>
        <cfvo type="num" val="0"/>
        <cfvo type="num" val="1"/>
        <color rgb="FF00B050"/>
        <color rgb="FFFF0000"/>
      </colorScale>
    </cfRule>
  </conditionalFormatting>
  <conditionalFormatting sqref="I12:I17">
    <cfRule type="colorScale" priority="36">
      <colorScale>
        <cfvo type="num" val="0"/>
        <cfvo type="num" val="1"/>
        <color rgb="FF00B050"/>
        <color rgb="FFFF0000"/>
      </colorScale>
    </cfRule>
  </conditionalFormatting>
  <conditionalFormatting sqref="I18:I24">
    <cfRule type="colorScale" priority="34">
      <colorScale>
        <cfvo type="num" val="0"/>
        <cfvo type="num" val="1"/>
        <color rgb="FF00B050"/>
        <color rgb="FFFF0000"/>
      </colorScale>
    </cfRule>
  </conditionalFormatting>
  <conditionalFormatting sqref="I25:I32">
    <cfRule type="colorScale" priority="32">
      <colorScale>
        <cfvo type="num" val="0"/>
        <cfvo type="num" val="1"/>
        <color rgb="FF00B050"/>
        <color rgb="FFFF0000"/>
      </colorScale>
    </cfRule>
  </conditionalFormatting>
  <conditionalFormatting sqref="I33:I40">
    <cfRule type="colorScale" priority="30">
      <colorScale>
        <cfvo type="num" val="0"/>
        <cfvo type="num" val="1"/>
        <color rgb="FF00B050"/>
        <color rgb="FFFF0000"/>
      </colorScale>
    </cfRule>
  </conditionalFormatting>
  <conditionalFormatting sqref="I41:I48">
    <cfRule type="colorScale" priority="28">
      <colorScale>
        <cfvo type="num" val="0"/>
        <cfvo type="num" val="1"/>
        <color rgb="FF00B050"/>
        <color rgb="FFFF0000"/>
      </colorScale>
    </cfRule>
  </conditionalFormatting>
  <conditionalFormatting sqref="I49:I55">
    <cfRule type="colorScale" priority="26">
      <colorScale>
        <cfvo type="num" val="0"/>
        <cfvo type="num" val="1"/>
        <color rgb="FF00B050"/>
        <color rgb="FFFF0000"/>
      </colorScale>
    </cfRule>
  </conditionalFormatting>
  <conditionalFormatting sqref="I56:I66">
    <cfRule type="colorScale" priority="24">
      <colorScale>
        <cfvo type="num" val="0"/>
        <cfvo type="num" val="1"/>
        <color rgb="FF00B050"/>
        <color rgb="FFFF0000"/>
      </colorScale>
    </cfRule>
  </conditionalFormatting>
  <conditionalFormatting sqref="I67:I76">
    <cfRule type="colorScale" priority="22">
      <colorScale>
        <cfvo type="num" val="0"/>
        <cfvo type="num" val="1"/>
        <color rgb="FF00B050"/>
        <color rgb="FFFF0000"/>
      </colorScale>
    </cfRule>
  </conditionalFormatting>
  <conditionalFormatting sqref="I77:I82">
    <cfRule type="colorScale" priority="20">
      <colorScale>
        <cfvo type="num" val="0"/>
        <cfvo type="num" val="1"/>
        <color rgb="FF00B050"/>
        <color rgb="FFFF0000"/>
      </colorScale>
    </cfRule>
  </conditionalFormatting>
  <conditionalFormatting sqref="I83:I86">
    <cfRule type="colorScale" priority="18">
      <colorScale>
        <cfvo type="num" val="0"/>
        <cfvo type="num" val="1"/>
        <color rgb="FF00B050"/>
        <color rgb="FFFF0000"/>
      </colorScale>
    </cfRule>
  </conditionalFormatting>
  <conditionalFormatting sqref="I87:I99">
    <cfRule type="colorScale" priority="16">
      <colorScale>
        <cfvo type="num" val="0"/>
        <cfvo type="num" val="1"/>
        <color rgb="FF00B050"/>
        <color rgb="FFFF0000"/>
      </colorScale>
    </cfRule>
  </conditionalFormatting>
  <conditionalFormatting sqref="I100:I104">
    <cfRule type="colorScale" priority="14">
      <colorScale>
        <cfvo type="num" val="0"/>
        <cfvo type="num" val="1"/>
        <color rgb="FF00B050"/>
        <color rgb="FFFF0000"/>
      </colorScale>
    </cfRule>
  </conditionalFormatting>
  <conditionalFormatting sqref="I105:I112">
    <cfRule type="colorScale" priority="12">
      <colorScale>
        <cfvo type="num" val="0"/>
        <cfvo type="num" val="1"/>
        <color rgb="FF00B050"/>
        <color rgb="FFFF0000"/>
      </colorScale>
    </cfRule>
  </conditionalFormatting>
  <conditionalFormatting sqref="I113:I120">
    <cfRule type="colorScale" priority="10">
      <colorScale>
        <cfvo type="num" val="0"/>
        <cfvo type="num" val="1"/>
        <color rgb="FF00B050"/>
        <color rgb="FFFF0000"/>
      </colorScale>
    </cfRule>
  </conditionalFormatting>
  <conditionalFormatting sqref="I121:I128">
    <cfRule type="colorScale" priority="8">
      <colorScale>
        <cfvo type="num" val="0"/>
        <cfvo type="num" val="1"/>
        <color rgb="FF00B050"/>
        <color rgb="FFFF0000"/>
      </colorScale>
    </cfRule>
  </conditionalFormatting>
  <conditionalFormatting sqref="I129:I132">
    <cfRule type="colorScale" priority="6">
      <colorScale>
        <cfvo type="num" val="0"/>
        <cfvo type="num" val="1"/>
        <color rgb="FF00B050"/>
        <color rgb="FFFF0000"/>
      </colorScale>
    </cfRule>
  </conditionalFormatting>
  <conditionalFormatting sqref="I133:I135">
    <cfRule type="colorScale" priority="4">
      <colorScale>
        <cfvo type="num" val="0"/>
        <cfvo type="num" val="1"/>
        <color rgb="FF00B050"/>
        <color rgb="FFFF0000"/>
      </colorScale>
    </cfRule>
  </conditionalFormatting>
  <conditionalFormatting sqref="I136">
    <cfRule type="colorScale" priority="40">
      <colorScale>
        <cfvo type="num" val="0"/>
        <cfvo type="num" val="1"/>
        <color rgb="FF00B050"/>
        <color rgb="FFFF0000"/>
      </colorScale>
    </cfRule>
  </conditionalFormatting>
  <printOptions horizontalCentered="1"/>
  <pageMargins left="0.9055118110236221" right="0.70866141732283472" top="0.94488188976377963" bottom="0.74803149606299213" header="0.51181102362204722" footer="0.31496062992125984"/>
  <pageSetup paperSize="9" scale="70" fitToHeight="0" orientation="portrait" r:id="rId1"/>
  <headerFooter>
    <oddHeader>&amp;C継ぎ手在庫状況&amp;R&amp;D</oddHeader>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G42"/>
  <sheetViews>
    <sheetView zoomScale="130" zoomScaleNormal="130" workbookViewId="0">
      <pane ySplit="2" topLeftCell="A3" activePane="bottomLeft" state="frozen"/>
      <selection pane="bottomLeft" activeCell="C3" sqref="C3"/>
    </sheetView>
  </sheetViews>
  <sheetFormatPr defaultColWidth="9" defaultRowHeight="13.2" x14ac:dyDescent="0.2"/>
  <cols>
    <col min="1" max="1" width="4" style="5" customWidth="1"/>
    <col min="2" max="2" width="9.88671875" style="5" bestFit="1" customWidth="1"/>
    <col min="3" max="3" width="44" style="12" bestFit="1" customWidth="1"/>
    <col min="4" max="4" width="7.109375" style="5" bestFit="1" customWidth="1"/>
    <col min="5" max="5" width="6.6640625" style="5" customWidth="1"/>
    <col min="6" max="6" width="6.88671875" style="5" customWidth="1"/>
    <col min="7" max="7" width="6" style="5" bestFit="1" customWidth="1"/>
    <col min="8" max="8" width="6.88671875" style="5" customWidth="1"/>
    <col min="9" max="9" width="5.6640625" style="62" bestFit="1" customWidth="1"/>
    <col min="10" max="12" width="2.6640625" style="5" customWidth="1"/>
    <col min="13" max="13" width="2.6640625" customWidth="1"/>
    <col min="14" max="14" width="2.6640625" style="5" customWidth="1"/>
    <col min="15" max="15" width="4.6640625" style="5" customWidth="1"/>
    <col min="16" max="16" width="2.6640625" style="5" customWidth="1"/>
    <col min="17" max="190" width="4.6640625" style="5" customWidth="1"/>
    <col min="191" max="16384" width="9" style="5"/>
  </cols>
  <sheetData>
    <row r="1" spans="1:59" x14ac:dyDescent="0.2">
      <c r="F1" s="61">
        <f ca="1">TODAY()-90</f>
        <v>46203</v>
      </c>
    </row>
    <row r="2" spans="1:59" ht="30.75" customHeight="1" x14ac:dyDescent="0.2">
      <c r="A2" s="10" t="s">
        <v>975</v>
      </c>
      <c r="B2" s="10" t="s">
        <v>973</v>
      </c>
      <c r="C2" s="11" t="s">
        <v>16155</v>
      </c>
      <c r="D2" s="10" t="s">
        <v>974</v>
      </c>
      <c r="E2" s="10" t="s">
        <v>977</v>
      </c>
      <c r="F2" s="71" t="s">
        <v>3034</v>
      </c>
      <c r="G2" s="7">
        <f>SUM(G3:G42)</f>
        <v>5</v>
      </c>
      <c r="H2" s="72" t="s">
        <v>976</v>
      </c>
      <c r="I2" s="7">
        <f>SUM(I3:I42)</f>
        <v>0</v>
      </c>
      <c r="P2" s="150">
        <f>P1+1</f>
        <v>1</v>
      </c>
    </row>
    <row r="3" spans="1:59" x14ac:dyDescent="0.2">
      <c r="A3" s="150">
        <v>1</v>
      </c>
      <c r="B3" s="8" t="s">
        <v>3118</v>
      </c>
      <c r="C3" s="80" t="str">
        <f>VLOOKUP(B3,バーコード貼付!$A$1:$D$4652,2,FALSE)</f>
        <v>SUS31648ｼｰﾙｽﾀﾝ用ｼｰﾙﾘﾝｸﾞ</v>
      </c>
      <c r="D3" s="77">
        <f>VLOOKUP(B3,バーコード貼付!$A$1:$D$4652,3,FALSE)</f>
        <v>2</v>
      </c>
      <c r="E3" s="77">
        <v>4</v>
      </c>
      <c r="F3" s="130">
        <v>46234</v>
      </c>
      <c r="G3" s="8">
        <f t="shared" ref="G3:G25" si="0">IF(D3-E3&gt;=0,0,1)</f>
        <v>1</v>
      </c>
      <c r="H3" s="130"/>
      <c r="I3" s="8">
        <f t="shared" ref="I3:I25" si="1">IF(AND(D3&lt;=0,D3-E3&lt;0),1,0)</f>
        <v>0</v>
      </c>
      <c r="O3" s="78">
        <f t="shared" ref="O3:O25" si="2">E3-D3</f>
        <v>2</v>
      </c>
      <c r="P3" s="62"/>
    </row>
    <row r="4" spans="1:59" x14ac:dyDescent="0.2">
      <c r="A4" s="150">
        <v>2</v>
      </c>
      <c r="B4" s="8" t="s">
        <v>3120</v>
      </c>
      <c r="C4" s="80" t="str">
        <f>VLOOKUP(B4,バーコード貼付!$A$1:$D$4652,2,FALSE)</f>
        <v>SUS31655ｼｰﾙｽﾀﾝ用ｼｰﾙﾘﾝｸﾞ</v>
      </c>
      <c r="D4" s="77">
        <f>VLOOKUP(B4,バーコード貼付!$A$1:$D$4652,3,FALSE)</f>
        <v>5</v>
      </c>
      <c r="E4" s="77">
        <v>20</v>
      </c>
      <c r="F4" s="130">
        <v>46267</v>
      </c>
      <c r="G4" s="8">
        <f t="shared" si="0"/>
        <v>1</v>
      </c>
      <c r="H4" s="130"/>
      <c r="I4" s="8">
        <f t="shared" si="1"/>
        <v>0</v>
      </c>
      <c r="O4" s="78">
        <f t="shared" si="2"/>
        <v>15</v>
      </c>
      <c r="P4" s="62"/>
    </row>
    <row r="5" spans="1:59" x14ac:dyDescent="0.2">
      <c r="A5" s="150">
        <v>3</v>
      </c>
      <c r="B5" s="8" t="s">
        <v>3119</v>
      </c>
      <c r="C5" s="80" t="str">
        <f>VLOOKUP(B5,バーコード貼付!$A$1:$D$4652,2,FALSE)</f>
        <v>SUS31650ｼｰﾙｽﾀﾝ用ｼｰﾙﾘﾝｸﾞ</v>
      </c>
      <c r="D5" s="77">
        <f>VLOOKUP(B5,バーコード貼付!$A$1:$D$4652,3,FALSE)</f>
        <v>17</v>
      </c>
      <c r="E5" s="77">
        <v>22</v>
      </c>
      <c r="F5" s="130">
        <v>46281</v>
      </c>
      <c r="G5" s="8">
        <f t="shared" si="0"/>
        <v>1</v>
      </c>
      <c r="H5" s="130"/>
      <c r="I5" s="8">
        <f t="shared" si="1"/>
        <v>0</v>
      </c>
      <c r="O5" s="78">
        <f t="shared" si="2"/>
        <v>5</v>
      </c>
    </row>
    <row r="6" spans="1:59" x14ac:dyDescent="0.2">
      <c r="A6" s="150">
        <v>4</v>
      </c>
      <c r="B6" s="8" t="s">
        <v>3123</v>
      </c>
      <c r="C6" s="80" t="str">
        <f>VLOOKUP(B6,バーコード貼付!$A$1:$D$4652,2,FALSE)</f>
        <v>SUS31670ｼｰﾙｽﾀﾝ用ｼｰﾙﾘﾝｸﾞ</v>
      </c>
      <c r="D6" s="77">
        <f>VLOOKUP(B6,バーコード貼付!$A$1:$D$4652,3,FALSE)</f>
        <v>16</v>
      </c>
      <c r="E6" s="77">
        <v>26</v>
      </c>
      <c r="F6" s="130">
        <v>46281</v>
      </c>
      <c r="G6" s="8">
        <f t="shared" si="0"/>
        <v>1</v>
      </c>
      <c r="H6" s="130"/>
      <c r="I6" s="8">
        <f t="shared" si="1"/>
        <v>0</v>
      </c>
      <c r="J6" s="62"/>
      <c r="K6" s="62"/>
      <c r="L6" s="62"/>
      <c r="N6" s="62"/>
      <c r="O6" s="78">
        <f t="shared" si="2"/>
        <v>10</v>
      </c>
    </row>
    <row r="7" spans="1:59" x14ac:dyDescent="0.2">
      <c r="A7" s="150">
        <v>5</v>
      </c>
      <c r="B7" s="8" t="s">
        <v>3115</v>
      </c>
      <c r="C7" s="80" t="str">
        <f>VLOOKUP(B7,バーコード貼付!$A$1:$D$4652,2,FALSE)</f>
        <v>SUS31642ｼｰﾙｽﾀﾝ用ｼｰﾙﾘﾝｸﾞ</v>
      </c>
      <c r="D7" s="77">
        <f>VLOOKUP(B7,バーコード貼付!$A$1:$D$4652,3,FALSE)</f>
        <v>1</v>
      </c>
      <c r="E7" s="77">
        <v>2</v>
      </c>
      <c r="F7" s="130">
        <v>46282</v>
      </c>
      <c r="G7" s="8">
        <f t="shared" si="0"/>
        <v>1</v>
      </c>
      <c r="H7" s="130"/>
      <c r="I7" s="8">
        <f t="shared" si="1"/>
        <v>0</v>
      </c>
      <c r="M7" s="62"/>
      <c r="O7" s="78">
        <f t="shared" si="2"/>
        <v>1</v>
      </c>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row>
    <row r="8" spans="1:59" x14ac:dyDescent="0.2">
      <c r="A8" s="150">
        <v>6</v>
      </c>
      <c r="B8" s="8" t="s">
        <v>3117</v>
      </c>
      <c r="C8" s="80" t="str">
        <f>VLOOKUP(B8,バーコード貼付!$A$1:$D$4652,2,FALSE)</f>
        <v>SUS31645ｼｰﾙｽﾀﾝ用ｼｰﾙﾘﾝｸﾞ</v>
      </c>
      <c r="D8" s="77">
        <f>VLOOKUP(B8,バーコード貼付!$A$1:$D$4652,3,FALSE)</f>
        <v>20</v>
      </c>
      <c r="E8" s="77">
        <v>10</v>
      </c>
      <c r="F8" s="130"/>
      <c r="G8" s="8">
        <f t="shared" si="0"/>
        <v>0</v>
      </c>
      <c r="H8" s="130"/>
      <c r="I8" s="8">
        <f t="shared" si="1"/>
        <v>0</v>
      </c>
      <c r="O8" s="78">
        <f t="shared" si="2"/>
        <v>-10</v>
      </c>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row>
    <row r="9" spans="1:59" x14ac:dyDescent="0.2">
      <c r="A9" s="150">
        <v>7</v>
      </c>
      <c r="B9" s="8" t="s">
        <v>3131</v>
      </c>
      <c r="C9" s="80" t="str">
        <f>VLOOKUP(B9,バーコード貼付!$A$1:$D$4652,2,FALSE)</f>
        <v>SUS316110ｼｰﾙｽﾀﾝ用ｼｰﾙﾘﾝｸﾞ</v>
      </c>
      <c r="D9" s="77">
        <f>VLOOKUP(B9,バーコード貼付!$A$1:$D$4652,3,FALSE)</f>
        <v>8</v>
      </c>
      <c r="E9" s="77">
        <v>7</v>
      </c>
      <c r="F9" s="130"/>
      <c r="G9" s="8">
        <f t="shared" si="0"/>
        <v>0</v>
      </c>
      <c r="H9" s="130"/>
      <c r="I9" s="8">
        <f t="shared" si="1"/>
        <v>0</v>
      </c>
      <c r="J9" s="62"/>
      <c r="K9" s="62"/>
      <c r="L9" s="62"/>
      <c r="N9" s="62"/>
      <c r="O9" s="78">
        <f t="shared" si="2"/>
        <v>-1</v>
      </c>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row>
    <row r="10" spans="1:59" x14ac:dyDescent="0.2">
      <c r="A10" s="150">
        <v>8</v>
      </c>
      <c r="B10" s="8" t="s">
        <v>3125</v>
      </c>
      <c r="C10" s="80" t="str">
        <f>VLOOKUP(B10,バーコード貼付!$A$1:$D$4652,2,FALSE)</f>
        <v>SUS31680ｼｰﾙｽﾀﾝ用ｼｰﾙﾘﾝｸﾞ</v>
      </c>
      <c r="D10" s="77">
        <f>VLOOKUP(B10,バーコード貼付!$A$1:$D$4652,3,FALSE)</f>
        <v>27</v>
      </c>
      <c r="E10" s="77">
        <v>21</v>
      </c>
      <c r="F10" s="130"/>
      <c r="G10" s="8">
        <f t="shared" si="0"/>
        <v>0</v>
      </c>
      <c r="H10" s="130"/>
      <c r="I10" s="8">
        <f t="shared" si="1"/>
        <v>0</v>
      </c>
      <c r="J10" s="62"/>
      <c r="K10" s="62"/>
      <c r="L10" s="62"/>
      <c r="M10" s="62"/>
      <c r="N10" s="62"/>
      <c r="O10" s="78">
        <f t="shared" si="2"/>
        <v>-6</v>
      </c>
      <c r="P10" s="62"/>
    </row>
    <row r="11" spans="1:59" x14ac:dyDescent="0.2">
      <c r="A11" s="150">
        <v>9</v>
      </c>
      <c r="B11" s="8" t="s">
        <v>3127</v>
      </c>
      <c r="C11" s="80" t="str">
        <f>VLOOKUP(B11,バーコード貼付!$A$1:$D$4652,2,FALSE)</f>
        <v>SUS31690ｼｰﾙｽﾀﾝ用ｼｰﾙﾘﾝｸﾞ</v>
      </c>
      <c r="D11" s="77">
        <f>VLOOKUP(B11,バーコード貼付!$A$1:$D$4652,3,FALSE)</f>
        <v>11</v>
      </c>
      <c r="E11" s="77">
        <v>10</v>
      </c>
      <c r="F11" s="130"/>
      <c r="G11" s="8">
        <f t="shared" si="0"/>
        <v>0</v>
      </c>
      <c r="H11" s="130"/>
      <c r="I11" s="8">
        <f t="shared" si="1"/>
        <v>0</v>
      </c>
      <c r="J11" s="62"/>
      <c r="K11" s="62"/>
      <c r="L11" s="62"/>
      <c r="N11" s="62"/>
      <c r="O11" s="78">
        <f t="shared" si="2"/>
        <v>-1</v>
      </c>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row>
    <row r="12" spans="1:59" x14ac:dyDescent="0.2">
      <c r="A12" s="150">
        <v>10</v>
      </c>
      <c r="B12" s="8" t="s">
        <v>3121</v>
      </c>
      <c r="C12" s="80" t="str">
        <f>VLOOKUP(B12,バーコード貼付!$A$1:$D$4652,2,FALSE)</f>
        <v>SUS31660ｼｰﾙｽﾀﾝ用ｼｰﾙﾘﾝｸﾞ</v>
      </c>
      <c r="D12" s="77">
        <f>VLOOKUP(B12,バーコード貼付!$A$1:$D$4652,3,FALSE)</f>
        <v>31</v>
      </c>
      <c r="E12" s="77">
        <v>21</v>
      </c>
      <c r="F12" s="130"/>
      <c r="G12" s="8">
        <f t="shared" si="0"/>
        <v>0</v>
      </c>
      <c r="H12" s="130"/>
      <c r="I12" s="8">
        <f t="shared" si="1"/>
        <v>0</v>
      </c>
      <c r="O12" s="78">
        <f t="shared" si="2"/>
        <v>-10</v>
      </c>
      <c r="P12" s="62"/>
      <c r="Q12" s="62"/>
      <c r="R12" s="62"/>
      <c r="S12" s="62"/>
      <c r="T12" s="62"/>
      <c r="U12" s="62"/>
      <c r="V12" s="62"/>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row>
    <row r="13" spans="1:59" x14ac:dyDescent="0.2">
      <c r="A13" s="150">
        <v>11</v>
      </c>
      <c r="B13" s="8" t="s">
        <v>3124</v>
      </c>
      <c r="C13" s="80" t="str">
        <f>VLOOKUP(B13,バーコード貼付!$A$1:$D$4652,2,FALSE)</f>
        <v>SUS31675ｼｰﾙｽﾀﾝ用ｼｰﾙﾘﾝｸﾞ</v>
      </c>
      <c r="D13" s="77">
        <f>VLOOKUP(B13,バーコード貼付!$A$1:$D$4652,3,FALSE)</f>
        <v>18</v>
      </c>
      <c r="E13" s="77">
        <v>15</v>
      </c>
      <c r="F13" s="130"/>
      <c r="G13" s="8">
        <f t="shared" si="0"/>
        <v>0</v>
      </c>
      <c r="H13" s="130"/>
      <c r="I13" s="8">
        <f t="shared" si="1"/>
        <v>0</v>
      </c>
      <c r="J13" s="62"/>
      <c r="K13" s="62"/>
      <c r="L13" s="62"/>
      <c r="M13" s="62"/>
      <c r="N13" s="62"/>
      <c r="O13" s="78">
        <f t="shared" si="2"/>
        <v>-3</v>
      </c>
    </row>
    <row r="14" spans="1:59" x14ac:dyDescent="0.2">
      <c r="A14" s="150">
        <v>12</v>
      </c>
      <c r="B14" s="8" t="s">
        <v>3126</v>
      </c>
      <c r="C14" s="80" t="str">
        <f>VLOOKUP(B14,バーコード貼付!$A$1:$D$4652,2,FALSE)</f>
        <v>SUS31685ｼｰﾙｽﾀﾝ用ｼｰﾙﾘﾝｸﾞ</v>
      </c>
      <c r="D14" s="77">
        <f>VLOOKUP(B14,バーコード貼付!$A$1:$D$4652,3,FALSE)</f>
        <v>16</v>
      </c>
      <c r="E14" s="77">
        <v>13</v>
      </c>
      <c r="F14" s="130"/>
      <c r="G14" s="8">
        <f t="shared" si="0"/>
        <v>0</v>
      </c>
      <c r="H14" s="130"/>
      <c r="I14" s="8">
        <f t="shared" si="1"/>
        <v>0</v>
      </c>
      <c r="J14" s="62"/>
      <c r="K14" s="62"/>
      <c r="L14" s="62"/>
      <c r="N14" s="62"/>
      <c r="O14" s="78">
        <f t="shared" si="2"/>
        <v>-3</v>
      </c>
      <c r="P14" s="62"/>
    </row>
    <row r="15" spans="1:59" x14ac:dyDescent="0.2">
      <c r="A15" s="150">
        <v>13</v>
      </c>
      <c r="B15" s="8" t="s">
        <v>3129</v>
      </c>
      <c r="C15" s="80" t="str">
        <f>VLOOKUP(B15,バーコード貼付!$A$1:$D$4652,2,FALSE)</f>
        <v>SUS316100ｼｰﾙｽﾀﾝ用ｼｰﾙﾘﾝｸﾞ</v>
      </c>
      <c r="D15" s="77">
        <f>VLOOKUP(B15,バーコード貼付!$A$1:$D$4652,3,FALSE)</f>
        <v>9</v>
      </c>
      <c r="E15" s="77">
        <v>5</v>
      </c>
      <c r="F15" s="130"/>
      <c r="G15" s="8">
        <f t="shared" si="0"/>
        <v>0</v>
      </c>
      <c r="H15" s="130"/>
      <c r="I15" s="8">
        <f t="shared" si="1"/>
        <v>0</v>
      </c>
      <c r="J15" s="62"/>
      <c r="K15" s="62"/>
      <c r="L15" s="62"/>
      <c r="N15" s="62"/>
      <c r="O15" s="78">
        <f t="shared" si="2"/>
        <v>-4</v>
      </c>
    </row>
    <row r="16" spans="1:59" x14ac:dyDescent="0.2">
      <c r="A16" s="150">
        <v>14</v>
      </c>
      <c r="B16" s="8" t="s">
        <v>3128</v>
      </c>
      <c r="C16" s="80" t="str">
        <f>VLOOKUP(B16,バーコード貼付!$A$1:$D$4652,2,FALSE)</f>
        <v>SUS31695ｼｰﾙｽﾀﾝ用ｼｰﾙﾘﾝｸﾞ</v>
      </c>
      <c r="D16" s="77">
        <f>VLOOKUP(B16,バーコード貼付!$A$1:$D$4652,3,FALSE)</f>
        <v>11</v>
      </c>
      <c r="E16" s="77">
        <v>2</v>
      </c>
      <c r="F16" s="130"/>
      <c r="G16" s="8">
        <f t="shared" si="0"/>
        <v>0</v>
      </c>
      <c r="H16" s="130"/>
      <c r="I16" s="8">
        <f t="shared" si="1"/>
        <v>0</v>
      </c>
      <c r="J16" s="62"/>
      <c r="K16" s="62"/>
      <c r="L16" s="62"/>
      <c r="N16" s="62"/>
      <c r="O16" s="78">
        <f t="shared" si="2"/>
        <v>-9</v>
      </c>
      <c r="P16" s="62"/>
    </row>
    <row r="17" spans="1:59" s="62" customFormat="1" x14ac:dyDescent="0.2">
      <c r="A17" s="150">
        <v>15</v>
      </c>
      <c r="B17" s="8" t="s">
        <v>3122</v>
      </c>
      <c r="C17" s="80" t="str">
        <f>VLOOKUP(B17,バーコード貼付!$A$1:$D$4652,2,FALSE)</f>
        <v>SUS31665ｼｰﾙｽﾀﾝ用ｼｰﾙﾘﾝｸﾞ</v>
      </c>
      <c r="D17" s="77">
        <f>VLOOKUP(B17,バーコード貼付!$A$1:$D$4652,3,FALSE)</f>
        <v>26</v>
      </c>
      <c r="E17" s="77">
        <v>12</v>
      </c>
      <c r="F17" s="130"/>
      <c r="G17" s="8">
        <f t="shared" si="0"/>
        <v>0</v>
      </c>
      <c r="H17" s="130"/>
      <c r="I17" s="8">
        <f t="shared" si="1"/>
        <v>0</v>
      </c>
      <c r="J17" s="5"/>
      <c r="K17" s="5"/>
      <c r="L17" s="5"/>
      <c r="M17"/>
      <c r="N17" s="5"/>
      <c r="O17" s="78">
        <f t="shared" si="2"/>
        <v>-14</v>
      </c>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row>
    <row r="18" spans="1:59" s="62" customFormat="1" x14ac:dyDescent="0.2">
      <c r="A18" s="150">
        <v>16</v>
      </c>
      <c r="B18" s="8" t="s">
        <v>3114</v>
      </c>
      <c r="C18" s="80" t="str">
        <f>VLOOKUP(B18,バーコード貼付!$A$1:$D$4652,2,FALSE)</f>
        <v>SUS31640ｼｰﾙｽﾀﾝ用ｼｰﾙﾘﾝｸﾞ</v>
      </c>
      <c r="D18" s="77">
        <f>VLOOKUP(B18,バーコード貼付!$A$1:$D$4652,3,FALSE)</f>
        <v>11</v>
      </c>
      <c r="E18" s="77">
        <v>7</v>
      </c>
      <c r="F18" s="130"/>
      <c r="G18" s="8">
        <f t="shared" si="0"/>
        <v>0</v>
      </c>
      <c r="H18" s="130"/>
      <c r="I18" s="8">
        <f t="shared" si="1"/>
        <v>0</v>
      </c>
      <c r="J18" s="5"/>
      <c r="K18" s="5"/>
      <c r="L18" s="5"/>
      <c r="N18" s="5"/>
      <c r="O18" s="78">
        <f t="shared" si="2"/>
        <v>-4</v>
      </c>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row>
    <row r="19" spans="1:59" s="62" customFormat="1" x14ac:dyDescent="0.2">
      <c r="A19" s="150">
        <v>17</v>
      </c>
      <c r="B19" s="8" t="s">
        <v>3130</v>
      </c>
      <c r="C19" s="80" t="str">
        <f>VLOOKUP(B19,バーコード貼付!$A$1:$D$4652,2,FALSE)</f>
        <v>SUS316105ｼｰﾙｽﾀﾝ用ｼｰﾙﾘﾝｸﾞ</v>
      </c>
      <c r="D19" s="77">
        <f>VLOOKUP(B19,バーコード貼付!$A$1:$D$4652,3,FALSE)</f>
        <v>5</v>
      </c>
      <c r="E19" s="77">
        <v>3</v>
      </c>
      <c r="F19" s="130"/>
      <c r="G19" s="8">
        <f t="shared" si="0"/>
        <v>0</v>
      </c>
      <c r="H19" s="130"/>
      <c r="I19" s="8">
        <f t="shared" si="1"/>
        <v>0</v>
      </c>
      <c r="M19"/>
      <c r="O19" s="78">
        <f t="shared" si="2"/>
        <v>-2</v>
      </c>
    </row>
    <row r="20" spans="1:59" s="62" customFormat="1" x14ac:dyDescent="0.2">
      <c r="A20" s="150">
        <v>18</v>
      </c>
      <c r="B20" s="8" t="s">
        <v>3111</v>
      </c>
      <c r="C20" s="80" t="str">
        <f>VLOOKUP(B20,バーコード貼付!$A$1:$D$4652,2,FALSE)</f>
        <v>SUS31635ｼｰﾙｽﾀﾝ用ｼｰﾙﾘﾝｸﾞ</v>
      </c>
      <c r="D20" s="77">
        <f>VLOOKUP(B20,バーコード貼付!$A$1:$D$4652,3,FALSE)</f>
        <v>4</v>
      </c>
      <c r="E20" s="77">
        <v>1</v>
      </c>
      <c r="F20" s="130"/>
      <c r="G20" s="8">
        <f t="shared" si="0"/>
        <v>0</v>
      </c>
      <c r="H20" s="130"/>
      <c r="I20" s="8">
        <f t="shared" si="1"/>
        <v>0</v>
      </c>
      <c r="J20" s="5"/>
      <c r="K20" s="5"/>
      <c r="L20" s="5"/>
      <c r="N20" s="5"/>
      <c r="O20" s="78">
        <f t="shared" si="2"/>
        <v>-3</v>
      </c>
      <c r="P20" s="5"/>
    </row>
    <row r="21" spans="1:59" s="62" customFormat="1" x14ac:dyDescent="0.2">
      <c r="A21" s="150">
        <v>19</v>
      </c>
      <c r="B21" s="8" t="s">
        <v>3113</v>
      </c>
      <c r="C21" s="80" t="str">
        <f>VLOOKUP(B21,バーコード貼付!$A$1:$D$4652,2,FALSE)</f>
        <v>SUS31638ｼｰﾙｽﾀﾝ用ｼｰﾙﾘﾝｸﾞ</v>
      </c>
      <c r="D21" s="77">
        <f>VLOOKUP(B21,バーコード貼付!$A$1:$D$4652,3,FALSE)</f>
        <v>2</v>
      </c>
      <c r="E21" s="77">
        <v>2</v>
      </c>
      <c r="F21" s="130"/>
      <c r="G21" s="8">
        <f t="shared" si="0"/>
        <v>0</v>
      </c>
      <c r="H21" s="130"/>
      <c r="I21" s="8">
        <f t="shared" si="1"/>
        <v>0</v>
      </c>
      <c r="J21" s="5"/>
      <c r="K21" s="5"/>
      <c r="L21" s="5"/>
      <c r="N21" s="5"/>
      <c r="O21" s="78">
        <f t="shared" si="2"/>
        <v>0</v>
      </c>
      <c r="P21" s="5"/>
    </row>
    <row r="22" spans="1:59" s="62" customFormat="1" x14ac:dyDescent="0.2">
      <c r="A22" s="150">
        <v>20</v>
      </c>
      <c r="B22" s="8" t="s">
        <v>3116</v>
      </c>
      <c r="C22" s="80" t="str">
        <f>VLOOKUP(B22,バーコード貼付!$A$1:$D$4652,2,FALSE)</f>
        <v>SUS31644ｼｰﾙｽﾀﾝ用ｼｰﾙﾘﾝｸﾞ</v>
      </c>
      <c r="D22" s="77">
        <f>VLOOKUP(B22,バーコード貼付!$A$1:$D$4652,3,FALSE)</f>
        <v>3</v>
      </c>
      <c r="E22" s="77">
        <v>1</v>
      </c>
      <c r="F22" s="130"/>
      <c r="G22" s="8">
        <f t="shared" si="0"/>
        <v>0</v>
      </c>
      <c r="H22" s="130"/>
      <c r="I22" s="8">
        <f t="shared" si="1"/>
        <v>0</v>
      </c>
      <c r="J22" s="5"/>
      <c r="K22" s="5"/>
      <c r="L22" s="5"/>
      <c r="M22"/>
      <c r="N22" s="5"/>
      <c r="O22" s="78">
        <f t="shared" si="2"/>
        <v>-2</v>
      </c>
      <c r="P22" s="5"/>
    </row>
    <row r="23" spans="1:59" s="62" customFormat="1" x14ac:dyDescent="0.2">
      <c r="A23" s="150">
        <v>21</v>
      </c>
      <c r="B23" s="8" t="s">
        <v>3109</v>
      </c>
      <c r="C23" s="80" t="str">
        <f>VLOOKUP(B23,バーコード貼付!$A$1:$D$4652,2,FALSE)</f>
        <v>SUS31632ｼｰﾙｽﾀﾝ用ｼｰﾙﾘﾝｸﾞ</v>
      </c>
      <c r="D23" s="77">
        <f>VLOOKUP(B23,バーコード貼付!$A$1:$D$4652,3,FALSE)</f>
        <v>1</v>
      </c>
      <c r="E23" s="77">
        <v>1</v>
      </c>
      <c r="F23" s="130"/>
      <c r="G23" s="8">
        <f t="shared" si="0"/>
        <v>0</v>
      </c>
      <c r="H23" s="130"/>
      <c r="I23" s="8">
        <f t="shared" si="1"/>
        <v>0</v>
      </c>
      <c r="J23" s="5"/>
      <c r="K23" s="5"/>
      <c r="L23" s="5"/>
      <c r="N23" s="5"/>
      <c r="O23" s="78">
        <f t="shared" si="2"/>
        <v>0</v>
      </c>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row>
    <row r="24" spans="1:59" s="62" customFormat="1" x14ac:dyDescent="0.2">
      <c r="A24" s="150">
        <v>22</v>
      </c>
      <c r="B24" s="8" t="s">
        <v>3110</v>
      </c>
      <c r="C24" s="80" t="str">
        <f>VLOOKUP(B24,バーコード貼付!$A$1:$D$4652,2,FALSE)</f>
        <v>SUS31634ｼｰﾙｽﾀﾝ用ｼｰﾙﾘﾝｸﾞ</v>
      </c>
      <c r="D24" s="77">
        <f>VLOOKUP(B24,バーコード貼付!$A$1:$D$4652,3,FALSE)</f>
        <v>3</v>
      </c>
      <c r="E24" s="77">
        <f>VLOOKUP(B24,バーコード貼付!$A$1:$D$4652,4,FALSE)</f>
        <v>1</v>
      </c>
      <c r="F24" s="130"/>
      <c r="G24" s="8">
        <f t="shared" si="0"/>
        <v>0</v>
      </c>
      <c r="H24" s="130"/>
      <c r="I24" s="8">
        <f t="shared" si="1"/>
        <v>0</v>
      </c>
      <c r="J24" s="5"/>
      <c r="K24" s="5"/>
      <c r="L24" s="5"/>
      <c r="N24" s="5"/>
      <c r="O24" s="78">
        <f t="shared" si="2"/>
        <v>-2</v>
      </c>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row>
    <row r="25" spans="1:59" s="62" customFormat="1" x14ac:dyDescent="0.2">
      <c r="A25" s="150">
        <v>23</v>
      </c>
      <c r="B25" s="8" t="s">
        <v>3112</v>
      </c>
      <c r="C25" s="80" t="str">
        <f>VLOOKUP(B25,バーコード貼付!$A$1:$D$4652,2,FALSE)</f>
        <v>SUS31636ｼｰﾙｽﾀﾝ用ｼｰﾙﾘﾝｸﾞ</v>
      </c>
      <c r="D25" s="77">
        <f>VLOOKUP(B25,バーコード貼付!$A$1:$D$4652,3,FALSE)</f>
        <v>1</v>
      </c>
      <c r="E25" s="77">
        <f>VLOOKUP(B25,バーコード貼付!$A$1:$D$4652,4,FALSE)</f>
        <v>1</v>
      </c>
      <c r="F25" s="130"/>
      <c r="G25" s="8">
        <f t="shared" si="0"/>
        <v>0</v>
      </c>
      <c r="H25" s="130"/>
      <c r="I25" s="8">
        <f t="shared" si="1"/>
        <v>0</v>
      </c>
      <c r="J25" s="5"/>
      <c r="K25" s="5"/>
      <c r="L25" s="5"/>
      <c r="N25" s="5"/>
      <c r="O25" s="78">
        <f t="shared" si="2"/>
        <v>0</v>
      </c>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row>
    <row r="26" spans="1:59" s="62" customFormat="1" x14ac:dyDescent="0.2">
      <c r="A26" s="150"/>
      <c r="B26" s="8" t="s">
        <v>3132</v>
      </c>
      <c r="C26" s="80" t="e">
        <f>VLOOKUP(B26,バーコード貼付!$A$1:$D$4652,2,FALSE)</f>
        <v>#N/A</v>
      </c>
      <c r="D26" s="77" t="e">
        <f>VLOOKUP(B26,バーコード貼付!$A$1:$D$4652,3,FALSE)</f>
        <v>#N/A</v>
      </c>
      <c r="E26" s="77"/>
      <c r="F26" s="130"/>
      <c r="G26" s="8"/>
      <c r="H26" s="130"/>
      <c r="I26" s="8"/>
      <c r="O26" s="78"/>
    </row>
    <row r="27" spans="1:59" customFormat="1" x14ac:dyDescent="0.2">
      <c r="A27" s="8"/>
      <c r="B27" s="8" t="s">
        <v>3133</v>
      </c>
      <c r="C27" s="80" t="e">
        <f>VLOOKUP(B27,バーコード貼付!$A$1:$D$4652,2,FALSE)</f>
        <v>#N/A</v>
      </c>
      <c r="D27" s="77" t="e">
        <f>VLOOKUP(B27,バーコード貼付!$A$1:$D$4652,3,FALSE)</f>
        <v>#N/A</v>
      </c>
      <c r="E27" s="77"/>
      <c r="F27" s="130"/>
      <c r="G27" s="8"/>
      <c r="H27" s="130"/>
      <c r="I27" s="8"/>
    </row>
    <row r="28" spans="1:59" customFormat="1" x14ac:dyDescent="0.2">
      <c r="A28" s="8"/>
      <c r="B28" s="8" t="s">
        <v>3134</v>
      </c>
      <c r="C28" s="80" t="e">
        <f>VLOOKUP(B28,バーコード貼付!$A$1:$D$4652,2,FALSE)</f>
        <v>#N/A</v>
      </c>
      <c r="D28" s="77" t="e">
        <f>VLOOKUP(B28,バーコード貼付!$A$1:$D$4652,3,FALSE)</f>
        <v>#N/A</v>
      </c>
      <c r="E28" s="77"/>
      <c r="F28" s="130"/>
      <c r="G28" s="8"/>
      <c r="H28" s="130"/>
      <c r="I28" s="8"/>
    </row>
    <row r="29" spans="1:59" customFormat="1" x14ac:dyDescent="0.2">
      <c r="A29" s="8"/>
      <c r="B29" s="8" t="s">
        <v>3135</v>
      </c>
      <c r="C29" s="80" t="e">
        <f>VLOOKUP(B29,バーコード貼付!$A$1:$D$4652,2,FALSE)</f>
        <v>#N/A</v>
      </c>
      <c r="D29" s="77" t="e">
        <f>VLOOKUP(B29,バーコード貼付!$A$1:$D$4652,3,FALSE)</f>
        <v>#N/A</v>
      </c>
      <c r="E29" s="77"/>
      <c r="F29" s="130"/>
      <c r="G29" s="8"/>
      <c r="H29" s="130"/>
      <c r="I29" s="8"/>
    </row>
    <row r="30" spans="1:59" x14ac:dyDescent="0.2">
      <c r="A30" s="8"/>
      <c r="B30" s="8" t="s">
        <v>3136</v>
      </c>
      <c r="C30" s="80" t="e">
        <f>VLOOKUP(B30,バーコード貼付!$A$1:$D$4652,2,FALSE)</f>
        <v>#N/A</v>
      </c>
      <c r="D30" s="77" t="e">
        <f>VLOOKUP(B30,バーコード貼付!$A$1:$D$4652,3,FALSE)</f>
        <v>#N/A</v>
      </c>
      <c r="E30" s="77"/>
      <c r="F30" s="130"/>
      <c r="G30" s="8"/>
      <c r="H30" s="130"/>
      <c r="I30" s="8"/>
    </row>
    <row r="31" spans="1:59" x14ac:dyDescent="0.2">
      <c r="A31" s="8"/>
      <c r="B31" s="8" t="s">
        <v>3137</v>
      </c>
      <c r="C31" s="80" t="e">
        <f>VLOOKUP(B31,バーコード貼付!$A$1:$D$4652,2,FALSE)</f>
        <v>#N/A</v>
      </c>
      <c r="D31" s="77" t="e">
        <f>VLOOKUP(B31,バーコード貼付!$A$1:$D$4652,3,FALSE)</f>
        <v>#N/A</v>
      </c>
      <c r="E31" s="77"/>
      <c r="F31" s="130"/>
      <c r="G31" s="8"/>
      <c r="H31" s="130"/>
      <c r="I31" s="8"/>
    </row>
    <row r="32" spans="1:59" x14ac:dyDescent="0.2">
      <c r="A32" s="8"/>
      <c r="B32" s="8" t="s">
        <v>3138</v>
      </c>
      <c r="C32" s="80" t="e">
        <f>VLOOKUP(B32,バーコード貼付!$A$1:$D$4652,2,FALSE)</f>
        <v>#N/A</v>
      </c>
      <c r="D32" s="77" t="e">
        <f>VLOOKUP(B32,バーコード貼付!$A$1:$D$4652,3,FALSE)</f>
        <v>#N/A</v>
      </c>
      <c r="E32" s="77"/>
      <c r="F32" s="130"/>
      <c r="G32" s="8"/>
      <c r="H32" s="130"/>
      <c r="I32" s="8"/>
    </row>
    <row r="33" spans="1:9" x14ac:dyDescent="0.2">
      <c r="A33" s="8"/>
      <c r="B33" s="8" t="s">
        <v>3139</v>
      </c>
      <c r="C33" s="80" t="e">
        <f>VLOOKUP(B33,バーコード貼付!$A$1:$D$4652,2,FALSE)</f>
        <v>#N/A</v>
      </c>
      <c r="D33" s="77" t="e">
        <f>VLOOKUP(B33,バーコード貼付!$A$1:$D$4652,3,FALSE)</f>
        <v>#N/A</v>
      </c>
      <c r="E33" s="77"/>
      <c r="F33" s="130"/>
      <c r="G33" s="8"/>
      <c r="H33" s="130"/>
      <c r="I33" s="8"/>
    </row>
    <row r="34" spans="1:9" x14ac:dyDescent="0.2">
      <c r="A34" s="8"/>
      <c r="B34" s="8" t="s">
        <v>3140</v>
      </c>
      <c r="C34" s="80" t="e">
        <f>VLOOKUP(B34,バーコード貼付!$A$1:$D$4652,2,FALSE)</f>
        <v>#N/A</v>
      </c>
      <c r="D34" s="77" t="e">
        <f>VLOOKUP(B34,バーコード貼付!$A$1:$D$4652,3,FALSE)</f>
        <v>#N/A</v>
      </c>
      <c r="E34" s="77"/>
      <c r="F34" s="130"/>
      <c r="G34" s="8"/>
      <c r="H34" s="130"/>
      <c r="I34" s="8"/>
    </row>
    <row r="35" spans="1:9" x14ac:dyDescent="0.2">
      <c r="A35" s="8"/>
      <c r="B35" s="8" t="s">
        <v>3141</v>
      </c>
      <c r="C35" s="80" t="e">
        <f>VLOOKUP(B35,バーコード貼付!$A$1:$D$4652,2,FALSE)</f>
        <v>#N/A</v>
      </c>
      <c r="D35" s="77" t="e">
        <f>VLOOKUP(B35,バーコード貼付!$A$1:$D$4652,3,FALSE)</f>
        <v>#N/A</v>
      </c>
      <c r="E35" s="77"/>
      <c r="F35" s="130"/>
      <c r="G35" s="8"/>
      <c r="H35" s="130"/>
      <c r="I35" s="8"/>
    </row>
    <row r="36" spans="1:9" x14ac:dyDescent="0.2">
      <c r="A36" s="8"/>
      <c r="B36" s="8" t="s">
        <v>3142</v>
      </c>
      <c r="C36" s="80" t="e">
        <f>VLOOKUP(B36,バーコード貼付!$A$1:$D$4652,2,FALSE)</f>
        <v>#N/A</v>
      </c>
      <c r="D36" s="77" t="e">
        <f>VLOOKUP(B36,バーコード貼付!$A$1:$D$4652,3,FALSE)</f>
        <v>#N/A</v>
      </c>
      <c r="E36" s="77"/>
      <c r="F36" s="130"/>
      <c r="G36" s="8"/>
      <c r="H36" s="130"/>
      <c r="I36" s="8"/>
    </row>
    <row r="37" spans="1:9" x14ac:dyDescent="0.2">
      <c r="A37" s="8"/>
      <c r="B37" s="8" t="s">
        <v>3143</v>
      </c>
      <c r="C37" s="80" t="e">
        <f>VLOOKUP(B37,バーコード貼付!$A$1:$D$4652,2,FALSE)</f>
        <v>#N/A</v>
      </c>
      <c r="D37" s="77" t="e">
        <f>VLOOKUP(B37,バーコード貼付!$A$1:$D$4652,3,FALSE)</f>
        <v>#N/A</v>
      </c>
      <c r="E37" s="77"/>
      <c r="F37" s="130"/>
      <c r="G37" s="8"/>
      <c r="H37" s="130"/>
      <c r="I37" s="8"/>
    </row>
    <row r="38" spans="1:9" x14ac:dyDescent="0.2">
      <c r="A38" s="8"/>
      <c r="B38" s="8" t="s">
        <v>3144</v>
      </c>
      <c r="C38" s="80" t="e">
        <f>VLOOKUP(B38,バーコード貼付!$A$1:$D$4652,2,FALSE)</f>
        <v>#N/A</v>
      </c>
      <c r="D38" s="77" t="e">
        <f>VLOOKUP(B38,バーコード貼付!$A$1:$D$4652,3,FALSE)</f>
        <v>#N/A</v>
      </c>
      <c r="E38" s="77"/>
      <c r="F38" s="130"/>
      <c r="G38" s="8"/>
      <c r="H38" s="130"/>
      <c r="I38" s="8"/>
    </row>
    <row r="39" spans="1:9" x14ac:dyDescent="0.2">
      <c r="A39" s="8"/>
      <c r="B39" s="8" t="s">
        <v>3145</v>
      </c>
      <c r="C39" s="80" t="e">
        <f>VLOOKUP(B39,バーコード貼付!$A$1:$D$4652,2,FALSE)</f>
        <v>#N/A</v>
      </c>
      <c r="D39" s="77" t="e">
        <f>VLOOKUP(B39,バーコード貼付!$A$1:$D$4652,3,FALSE)</f>
        <v>#N/A</v>
      </c>
      <c r="E39" s="77"/>
      <c r="F39" s="130"/>
      <c r="G39" s="8"/>
      <c r="H39" s="130"/>
      <c r="I39" s="8"/>
    </row>
    <row r="40" spans="1:9" x14ac:dyDescent="0.2">
      <c r="A40" s="8"/>
      <c r="B40" s="8" t="s">
        <v>3146</v>
      </c>
      <c r="C40" s="80" t="e">
        <f>VLOOKUP(B40,バーコード貼付!$A$1:$D$4652,2,FALSE)</f>
        <v>#N/A</v>
      </c>
      <c r="D40" s="77" t="e">
        <f>VLOOKUP(B40,バーコード貼付!$A$1:$D$4652,3,FALSE)</f>
        <v>#N/A</v>
      </c>
      <c r="E40" s="77"/>
      <c r="F40" s="130"/>
      <c r="G40" s="8"/>
      <c r="H40" s="130"/>
      <c r="I40" s="8"/>
    </row>
    <row r="41" spans="1:9" x14ac:dyDescent="0.2">
      <c r="A41" s="8"/>
      <c r="B41" s="8" t="s">
        <v>3147</v>
      </c>
      <c r="C41" s="80" t="e">
        <f>VLOOKUP(B41,バーコード貼付!$A$1:$D$4652,2,FALSE)</f>
        <v>#N/A</v>
      </c>
      <c r="D41" s="77" t="e">
        <f>VLOOKUP(B41,バーコード貼付!$A$1:$D$4652,3,FALSE)</f>
        <v>#N/A</v>
      </c>
      <c r="E41" s="77"/>
      <c r="F41" s="130"/>
      <c r="G41" s="8"/>
      <c r="H41" s="130"/>
      <c r="I41" s="8"/>
    </row>
    <row r="42" spans="1:9" x14ac:dyDescent="0.2">
      <c r="A42" s="8"/>
      <c r="B42" s="8" t="s">
        <v>3147</v>
      </c>
      <c r="C42" s="80" t="e">
        <f>VLOOKUP(B42,バーコード貼付!$A$1:$D$4652,2,FALSE)</f>
        <v>#N/A</v>
      </c>
      <c r="D42" s="77" t="e">
        <f>VLOOKUP(B42,バーコード貼付!$A$1:$D$4652,3,FALSE)</f>
        <v>#N/A</v>
      </c>
      <c r="E42" s="77"/>
      <c r="F42" s="130"/>
      <c r="G42" s="8"/>
      <c r="H42" s="130"/>
      <c r="I42" s="8"/>
    </row>
  </sheetData>
  <sortState xmlns:xlrd2="http://schemas.microsoft.com/office/spreadsheetml/2017/richdata2" ref="A3:P42">
    <sortCondition descending="1" ref="G3:G42"/>
  </sortState>
  <phoneticPr fontId="9"/>
  <conditionalFormatting sqref="F3:F42">
    <cfRule type="cellIs" dxfId="19" priority="2" operator="lessThan">
      <formula>$F$1</formula>
    </cfRule>
  </conditionalFormatting>
  <conditionalFormatting sqref="G3:G25">
    <cfRule type="colorScale" priority="3">
      <colorScale>
        <cfvo type="num" val="0"/>
        <cfvo type="num" val="1"/>
        <color rgb="FF00B050"/>
        <color rgb="FFFFFF00"/>
      </colorScale>
    </cfRule>
  </conditionalFormatting>
  <conditionalFormatting sqref="G26:G42">
    <cfRule type="colorScale" priority="5">
      <colorScale>
        <cfvo type="num" val="0"/>
        <cfvo type="num" val="1"/>
        <color rgb="FF00B050"/>
        <color rgb="FFFF0000"/>
      </colorScale>
    </cfRule>
  </conditionalFormatting>
  <conditionalFormatting sqref="H3:H42">
    <cfRule type="cellIs" dxfId="18" priority="1" operator="lessThan">
      <formula>$F$1</formula>
    </cfRule>
  </conditionalFormatting>
  <conditionalFormatting sqref="I3:I9">
    <cfRule type="colorScale" priority="8">
      <colorScale>
        <cfvo type="num" val="0"/>
        <cfvo type="num" val="1"/>
        <color rgb="FF00B050"/>
        <color rgb="FFFF0000"/>
      </colorScale>
    </cfRule>
  </conditionalFormatting>
  <conditionalFormatting sqref="I10:I25">
    <cfRule type="colorScale" priority="6">
      <colorScale>
        <cfvo type="num" val="0"/>
        <cfvo type="num" val="1"/>
        <color rgb="FF00B050"/>
        <color rgb="FFFF0000"/>
      </colorScale>
    </cfRule>
  </conditionalFormatting>
  <conditionalFormatting sqref="I26:I42">
    <cfRule type="colorScale" priority="4">
      <colorScale>
        <cfvo type="num" val="0"/>
        <cfvo type="num" val="1"/>
        <color rgb="FF00B050"/>
        <color rgb="FFFF0000"/>
      </colorScale>
    </cfRule>
  </conditionalFormatting>
  <printOptions horizontalCentered="1"/>
  <pageMargins left="0.70866141732283472" right="0.31496062992125984" top="0.94488188976377963" bottom="0.55118110236220474" header="0.51181102362204722" footer="0.31496062992125984"/>
  <pageSetup paperSize="9" scale="81" fitToHeight="0" orientation="portrait" r:id="rId1"/>
  <headerFooter>
    <oddHeader>&amp;Cスタン在庫状況&amp;R&amp;D</oddHeader>
    <oddFooter>&amp;C&amp;P/&amp;N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30"/>
  <sheetViews>
    <sheetView zoomScale="130" zoomScaleNormal="130" workbookViewId="0">
      <pane ySplit="2" topLeftCell="A3" activePane="bottomLeft" state="frozen"/>
      <selection pane="bottomLeft" activeCell="C3" sqref="C3"/>
    </sheetView>
  </sheetViews>
  <sheetFormatPr defaultColWidth="9" defaultRowHeight="13.2" x14ac:dyDescent="0.2"/>
  <cols>
    <col min="1" max="1" width="5.6640625" style="20" customWidth="1"/>
    <col min="2" max="2" width="12.88671875" style="20" bestFit="1" customWidth="1"/>
    <col min="3" max="3" width="35.88671875" style="15" bestFit="1" customWidth="1"/>
    <col min="4" max="5" width="7.109375" style="20" bestFit="1" customWidth="1"/>
    <col min="6" max="6" width="6.6640625" style="20" customWidth="1"/>
    <col min="7" max="7" width="4.6640625" style="20" customWidth="1"/>
    <col min="8" max="8" width="6.6640625" style="4" customWidth="1"/>
    <col min="9" max="9" width="4.6640625" style="4" customWidth="1"/>
    <col min="10" max="12" width="2.6640625" style="109" customWidth="1"/>
    <col min="13" max="13" width="2.6640625" customWidth="1"/>
    <col min="14" max="14" width="2.6640625" style="109" customWidth="1"/>
    <col min="15" max="15" width="4.6640625" style="109" customWidth="1"/>
    <col min="16" max="16" width="2.6640625" style="109" customWidth="1"/>
    <col min="17" max="27" width="4.6640625" style="109" customWidth="1"/>
    <col min="28" max="16384" width="9" style="4"/>
  </cols>
  <sheetData>
    <row r="1" spans="1:27" x14ac:dyDescent="0.2">
      <c r="F1" s="61">
        <f ca="1">TODAY()-90</f>
        <v>46203</v>
      </c>
    </row>
    <row r="2" spans="1:27" s="5" customFormat="1" ht="30" customHeight="1" x14ac:dyDescent="0.2">
      <c r="A2" s="13" t="s">
        <v>975</v>
      </c>
      <c r="B2" s="13" t="s">
        <v>973</v>
      </c>
      <c r="C2" s="13" t="s">
        <v>16156</v>
      </c>
      <c r="D2" s="13" t="s">
        <v>974</v>
      </c>
      <c r="E2" s="13" t="s">
        <v>977</v>
      </c>
      <c r="F2" s="71" t="s">
        <v>3034</v>
      </c>
      <c r="G2" s="17">
        <f>SUM(G3:G28)</f>
        <v>6</v>
      </c>
      <c r="H2" s="72" t="s">
        <v>976</v>
      </c>
      <c r="I2" s="17">
        <f>SUM(I3:I28)</f>
        <v>1</v>
      </c>
      <c r="J2" s="106"/>
      <c r="K2" s="106"/>
      <c r="L2" s="106"/>
      <c r="N2" s="106"/>
      <c r="O2" s="106"/>
      <c r="P2" s="150">
        <f>P1+1</f>
        <v>1</v>
      </c>
      <c r="Q2" s="106"/>
      <c r="R2" s="106"/>
      <c r="S2" s="106"/>
      <c r="T2" s="106"/>
      <c r="U2" s="106"/>
      <c r="V2" s="106"/>
      <c r="W2" s="106"/>
      <c r="X2" s="106"/>
      <c r="Y2" s="106"/>
      <c r="Z2" s="106"/>
      <c r="AA2" s="106"/>
    </row>
    <row r="3" spans="1:27" x14ac:dyDescent="0.2">
      <c r="A3" s="150">
        <v>1</v>
      </c>
      <c r="B3" s="82" t="s">
        <v>376</v>
      </c>
      <c r="C3" s="80" t="str">
        <f>VLOOKUP(B3,バーコード貼付!$A$1:$D$4652,2,FALSE)</f>
        <v>THM4-5型とも排気ﾐｷｼﾝｸﾞ用内筒のみ</v>
      </c>
      <c r="D3" s="77">
        <f>VLOOKUP(B3,バーコード貼付!$A$1:$D$4652,3,FALSE)</f>
        <v>2</v>
      </c>
      <c r="E3" s="77">
        <v>3</v>
      </c>
      <c r="F3" s="130">
        <v>46279</v>
      </c>
      <c r="G3" s="8">
        <f t="shared" ref="G3:G28" si="0">IF(D3-E3&gt;=0,0,1)</f>
        <v>1</v>
      </c>
      <c r="H3" s="130"/>
      <c r="I3" s="8">
        <f t="shared" ref="I3:I28" si="1">IF(AND(D3&lt;=0,D3-E3&lt;0),1,0)</f>
        <v>0</v>
      </c>
      <c r="O3" s="4">
        <f t="shared" ref="O3:O28" si="2">E3-D3</f>
        <v>1</v>
      </c>
    </row>
    <row r="4" spans="1:27" x14ac:dyDescent="0.2">
      <c r="A4" s="150">
        <v>2</v>
      </c>
      <c r="B4" s="82" t="s">
        <v>379</v>
      </c>
      <c r="C4" s="80" t="str">
        <f>VLOOKUP(B4,バーコード貼付!$A$1:$D$4652,2,FALSE)</f>
        <v>THM5-6型とも排気ﾐｷｼﾝｸﾞ(本体のみ)</v>
      </c>
      <c r="D4" s="77">
        <f>VLOOKUP(B4,バーコード貼付!$A$1:$D$4652,3,FALSE)</f>
        <v>8</v>
      </c>
      <c r="E4" s="77">
        <v>22</v>
      </c>
      <c r="F4" s="130">
        <v>46226</v>
      </c>
      <c r="G4" s="8">
        <f t="shared" si="0"/>
        <v>1</v>
      </c>
      <c r="H4" s="130"/>
      <c r="I4" s="8">
        <f t="shared" si="1"/>
        <v>0</v>
      </c>
      <c r="O4" s="4">
        <f t="shared" si="2"/>
        <v>14</v>
      </c>
    </row>
    <row r="5" spans="1:27" x14ac:dyDescent="0.2">
      <c r="A5" s="150">
        <v>3</v>
      </c>
      <c r="B5" s="82" t="s">
        <v>380</v>
      </c>
      <c r="C5" s="80" t="str">
        <f>VLOOKUP(B5,バーコード貼付!$A$1:$D$4652,2,FALSE)</f>
        <v>THM5-6型とも排気ﾐｷｼﾝｸﾞ用内筒のみ</v>
      </c>
      <c r="D5" s="77">
        <f>VLOOKUP(B5,バーコード貼付!$A$1:$D$4652,3,FALSE)</f>
        <v>0</v>
      </c>
      <c r="E5" s="77">
        <v>5</v>
      </c>
      <c r="F5" s="130">
        <v>46233</v>
      </c>
      <c r="G5" s="8">
        <f t="shared" si="0"/>
        <v>1</v>
      </c>
      <c r="H5" s="130">
        <v>46276</v>
      </c>
      <c r="I5" s="8">
        <f t="shared" si="1"/>
        <v>1</v>
      </c>
      <c r="O5" s="4">
        <f t="shared" si="2"/>
        <v>5</v>
      </c>
    </row>
    <row r="6" spans="1:27" ht="12.75" customHeight="1" x14ac:dyDescent="0.2">
      <c r="A6" s="150">
        <v>4</v>
      </c>
      <c r="B6" s="82" t="s">
        <v>389</v>
      </c>
      <c r="C6" s="80" t="str">
        <f>VLOOKUP(B6,バーコード貼付!$A$1:$D$4652,2,FALSE)</f>
        <v>THM8-10型とも排気ﾐｷｼﾝｸﾞ用内筒のみ</v>
      </c>
      <c r="D6" s="77">
        <f>VLOOKUP(B6,バーコード貼付!$A$1:$D$4652,3,FALSE)</f>
        <v>1</v>
      </c>
      <c r="E6" s="77">
        <v>2</v>
      </c>
      <c r="F6" s="130">
        <v>46254</v>
      </c>
      <c r="G6" s="8">
        <f t="shared" si="0"/>
        <v>1</v>
      </c>
      <c r="H6" s="130"/>
      <c r="I6" s="8">
        <f t="shared" si="1"/>
        <v>0</v>
      </c>
      <c r="O6" s="4">
        <f t="shared" si="2"/>
        <v>1</v>
      </c>
    </row>
    <row r="7" spans="1:27" x14ac:dyDescent="0.2">
      <c r="A7" s="150">
        <v>5</v>
      </c>
      <c r="B7" s="82" t="s">
        <v>386</v>
      </c>
      <c r="C7" s="80" t="str">
        <f>VLOOKUP(B7,バーコード貼付!$A$1:$D$4652,2,FALSE)</f>
        <v>THM6-8型とも排気ﾐｷｼﾝｸﾞ用内筒のみ</v>
      </c>
      <c r="D7" s="77">
        <f>VLOOKUP(B7,バーコード貼付!$A$1:$D$4652,3,FALSE)</f>
        <v>1</v>
      </c>
      <c r="E7" s="77">
        <v>2</v>
      </c>
      <c r="F7" s="129">
        <v>46274</v>
      </c>
      <c r="G7" s="8">
        <f t="shared" si="0"/>
        <v>1</v>
      </c>
      <c r="H7" s="130"/>
      <c r="I7" s="8">
        <f t="shared" si="1"/>
        <v>0</v>
      </c>
      <c r="O7" s="4">
        <f t="shared" si="2"/>
        <v>1</v>
      </c>
    </row>
    <row r="8" spans="1:27" x14ac:dyDescent="0.2">
      <c r="A8" s="150">
        <v>6</v>
      </c>
      <c r="B8" s="82" t="s">
        <v>372</v>
      </c>
      <c r="C8" s="80" t="str">
        <f>VLOOKUP(B8,バーコード貼付!$A$1:$D$4652,2,FALSE)</f>
        <v>THM3-4型とも排気ﾐｷｼﾝｸﾞ用内筒のみ</v>
      </c>
      <c r="D8" s="77">
        <f>VLOOKUP(B8,バーコード貼付!$A$1:$D$4652,3,FALSE)</f>
        <v>14</v>
      </c>
      <c r="E8" s="77">
        <v>16</v>
      </c>
      <c r="F8" s="130">
        <v>46280</v>
      </c>
      <c r="G8" s="8">
        <f t="shared" si="0"/>
        <v>1</v>
      </c>
      <c r="H8" s="130"/>
      <c r="I8" s="8">
        <f t="shared" si="1"/>
        <v>0</v>
      </c>
      <c r="O8" s="4">
        <f t="shared" si="2"/>
        <v>2</v>
      </c>
    </row>
    <row r="9" spans="1:27" x14ac:dyDescent="0.2">
      <c r="A9" s="150">
        <v>7</v>
      </c>
      <c r="B9" s="82" t="s">
        <v>375</v>
      </c>
      <c r="C9" s="80" t="str">
        <f>VLOOKUP(B9,バーコード貼付!$A$1:$D$4652,2,FALSE)</f>
        <v>THM4-5型とも排気ﾐｷｼﾝｸﾞ(本体のみ)</v>
      </c>
      <c r="D9" s="77">
        <f>VLOOKUP(B9,バーコード貼付!$A$1:$D$4652,3,FALSE)</f>
        <v>27</v>
      </c>
      <c r="E9" s="77">
        <f>VLOOKUP(B9,バーコード貼付!$A$1:$D$4652,4,FALSE)</f>
        <v>20</v>
      </c>
      <c r="F9" s="130"/>
      <c r="G9" s="8">
        <f t="shared" si="0"/>
        <v>0</v>
      </c>
      <c r="H9" s="130"/>
      <c r="I9" s="8">
        <f t="shared" si="1"/>
        <v>0</v>
      </c>
      <c r="O9" s="4">
        <f t="shared" si="2"/>
        <v>-7</v>
      </c>
    </row>
    <row r="10" spans="1:27" x14ac:dyDescent="0.2">
      <c r="A10" s="150">
        <v>8</v>
      </c>
      <c r="B10" s="82" t="s">
        <v>381</v>
      </c>
      <c r="C10" s="80" t="str">
        <f>VLOOKUP(B10,バーコード貼付!$A$1:$D$4652,2,FALSE)</f>
        <v>THM6-6型とも排気ﾐｷｼﾝｸﾞ(本体のみ)</v>
      </c>
      <c r="D10" s="77">
        <f>VLOOKUP(B10,バーコード貼付!$A$1:$D$4652,3,FALSE)</f>
        <v>8</v>
      </c>
      <c r="E10" s="77">
        <v>8</v>
      </c>
      <c r="F10" s="130"/>
      <c r="G10" s="8">
        <f t="shared" si="0"/>
        <v>0</v>
      </c>
      <c r="H10" s="130"/>
      <c r="I10" s="8">
        <f t="shared" si="1"/>
        <v>0</v>
      </c>
      <c r="O10" s="4">
        <f t="shared" si="2"/>
        <v>0</v>
      </c>
    </row>
    <row r="11" spans="1:27" x14ac:dyDescent="0.2">
      <c r="A11" s="150">
        <v>9</v>
      </c>
      <c r="B11" s="82" t="s">
        <v>382</v>
      </c>
      <c r="C11" s="80" t="str">
        <f>VLOOKUP(B11,バーコード貼付!$A$1:$D$4652,2,FALSE)</f>
        <v>THM6-6型とも排気ﾐｷｼﾝｸﾞ用内筒のみ</v>
      </c>
      <c r="D11" s="77">
        <f>VLOOKUP(B11,バーコード貼付!$A$1:$D$4652,3,FALSE)</f>
        <v>5</v>
      </c>
      <c r="E11" s="77">
        <v>5</v>
      </c>
      <c r="F11" s="130"/>
      <c r="G11" s="8">
        <f t="shared" si="0"/>
        <v>0</v>
      </c>
      <c r="H11" s="130"/>
      <c r="I11" s="8">
        <f t="shared" si="1"/>
        <v>0</v>
      </c>
      <c r="O11" s="4">
        <f t="shared" si="2"/>
        <v>0</v>
      </c>
    </row>
    <row r="12" spans="1:27" x14ac:dyDescent="0.2">
      <c r="A12" s="150">
        <v>10</v>
      </c>
      <c r="B12" s="82" t="s">
        <v>370</v>
      </c>
      <c r="C12" s="80" t="str">
        <f>VLOOKUP(B12,バーコード貼付!$A$1:$D$4652,2,FALSE)</f>
        <v>THM2.5-3型とも排気ﾐｷｼﾝｸﾞ用内筒のみ</v>
      </c>
      <c r="D12" s="77">
        <f>VLOOKUP(B12,バーコード貼付!$A$1:$D$4652,3,FALSE)</f>
        <v>15</v>
      </c>
      <c r="E12" s="77">
        <v>15</v>
      </c>
      <c r="F12" s="130"/>
      <c r="G12" s="8">
        <f t="shared" si="0"/>
        <v>0</v>
      </c>
      <c r="H12" s="130"/>
      <c r="I12" s="8">
        <f t="shared" si="1"/>
        <v>0</v>
      </c>
      <c r="O12" s="4">
        <f t="shared" si="2"/>
        <v>0</v>
      </c>
    </row>
    <row r="13" spans="1:27" x14ac:dyDescent="0.2">
      <c r="A13" s="150">
        <v>11</v>
      </c>
      <c r="B13" s="82" t="s">
        <v>385</v>
      </c>
      <c r="C13" s="80" t="str">
        <f>VLOOKUP(B13,バーコード貼付!$A$1:$D$4652,2,FALSE)</f>
        <v>THM6-8型とも排気ﾐｷｼﾝｸﾞ(本体のみ)</v>
      </c>
      <c r="D13" s="77">
        <f>VLOOKUP(B13,バーコード貼付!$A$1:$D$4652,3,FALSE)</f>
        <v>17</v>
      </c>
      <c r="E13" s="77">
        <v>7</v>
      </c>
      <c r="F13" s="130"/>
      <c r="G13" s="8">
        <f t="shared" si="0"/>
        <v>0</v>
      </c>
      <c r="H13" s="130"/>
      <c r="I13" s="8">
        <f t="shared" si="1"/>
        <v>0</v>
      </c>
      <c r="O13" s="4">
        <f t="shared" si="2"/>
        <v>-10</v>
      </c>
    </row>
    <row r="14" spans="1:27" x14ac:dyDescent="0.2">
      <c r="A14" s="150">
        <v>12</v>
      </c>
      <c r="B14" s="82" t="s">
        <v>384</v>
      </c>
      <c r="C14" s="80" t="str">
        <f>VLOOKUP(B14,バーコード貼付!$A$1:$D$4652,2,FALSE)</f>
        <v>THM6-7型とも排気ﾐｷｼﾝｸﾞ用内筒のみ</v>
      </c>
      <c r="D14" s="77">
        <f>VLOOKUP(B14,バーコード貼付!$A$1:$D$4652,3,FALSE)</f>
        <v>15</v>
      </c>
      <c r="E14" s="77">
        <v>2</v>
      </c>
      <c r="F14" s="130"/>
      <c r="G14" s="8">
        <f t="shared" si="0"/>
        <v>0</v>
      </c>
      <c r="H14" s="130"/>
      <c r="I14" s="8">
        <f t="shared" si="1"/>
        <v>0</v>
      </c>
      <c r="O14" s="4">
        <f t="shared" si="2"/>
        <v>-13</v>
      </c>
    </row>
    <row r="15" spans="1:27" x14ac:dyDescent="0.2">
      <c r="A15" s="150">
        <v>13</v>
      </c>
      <c r="B15" s="82" t="s">
        <v>387</v>
      </c>
      <c r="C15" s="80" t="str">
        <f>VLOOKUP(B15,バーコード貼付!$A$1:$D$4652,2,FALSE)</f>
        <v>THM8-10型とも排気ﾐｷｼﾝｸﾞ(本体のみ)</v>
      </c>
      <c r="D15" s="77">
        <f>VLOOKUP(B15,バーコード貼付!$A$1:$D$4652,3,FALSE)</f>
        <v>2</v>
      </c>
      <c r="E15" s="77">
        <v>1</v>
      </c>
      <c r="F15" s="130"/>
      <c r="G15" s="8">
        <f t="shared" si="0"/>
        <v>0</v>
      </c>
      <c r="H15" s="130"/>
      <c r="I15" s="8">
        <f t="shared" si="1"/>
        <v>0</v>
      </c>
      <c r="O15" s="4">
        <f t="shared" si="2"/>
        <v>-1</v>
      </c>
    </row>
    <row r="16" spans="1:27" x14ac:dyDescent="0.2">
      <c r="A16" s="150">
        <v>14</v>
      </c>
      <c r="B16" s="82" t="s">
        <v>390</v>
      </c>
      <c r="C16" s="80" t="str">
        <f>VLOOKUP(B16,バーコード貼付!$A$1:$D$4652,2,FALSE)</f>
        <v>THM8-8型とも排気ﾐｷｼﾝｸﾞ(本体のみ)</v>
      </c>
      <c r="D16" s="77">
        <f>VLOOKUP(B16,バーコード貼付!$A$1:$D$4652,3,FALSE)</f>
        <v>13</v>
      </c>
      <c r="E16" s="77">
        <v>2</v>
      </c>
      <c r="F16" s="130"/>
      <c r="G16" s="8">
        <f t="shared" si="0"/>
        <v>0</v>
      </c>
      <c r="H16" s="130"/>
      <c r="I16" s="8">
        <f t="shared" si="1"/>
        <v>0</v>
      </c>
      <c r="O16" s="4">
        <f t="shared" si="2"/>
        <v>-11</v>
      </c>
    </row>
    <row r="17" spans="1:15" x14ac:dyDescent="0.2">
      <c r="A17" s="150">
        <v>15</v>
      </c>
      <c r="B17" s="82" t="s">
        <v>377</v>
      </c>
      <c r="C17" s="80" t="str">
        <f>VLOOKUP(B17,バーコード貼付!$A$1:$D$4652,2,FALSE)</f>
        <v>THM5-5型とも排気ﾐｷｼﾝｸﾞ(本体のみ)</v>
      </c>
      <c r="D17" s="77">
        <f>VLOOKUP(B17,バーコード貼付!$A$1:$D$4652,3,FALSE)</f>
        <v>29</v>
      </c>
      <c r="E17" s="77">
        <v>9</v>
      </c>
      <c r="F17" s="130"/>
      <c r="G17" s="8">
        <f t="shared" si="0"/>
        <v>0</v>
      </c>
      <c r="H17" s="130"/>
      <c r="I17" s="8">
        <f t="shared" si="1"/>
        <v>0</v>
      </c>
      <c r="O17" s="4">
        <f t="shared" si="2"/>
        <v>-20</v>
      </c>
    </row>
    <row r="18" spans="1:15" x14ac:dyDescent="0.2">
      <c r="A18" s="150">
        <v>16</v>
      </c>
      <c r="B18" s="82" t="s">
        <v>383</v>
      </c>
      <c r="C18" s="80" t="str">
        <f>VLOOKUP(B18,バーコード貼付!$A$1:$D$4652,2,FALSE)</f>
        <v>THM6-7型とも排気ﾐｷｼﾝｸﾞ(本体のみ)</v>
      </c>
      <c r="D18" s="77">
        <f>VLOOKUP(B18,バーコード貼付!$A$1:$D$4652,3,FALSE)</f>
        <v>15</v>
      </c>
      <c r="E18" s="77">
        <v>8</v>
      </c>
      <c r="F18" s="130"/>
      <c r="G18" s="8">
        <f t="shared" si="0"/>
        <v>0</v>
      </c>
      <c r="H18" s="130"/>
      <c r="I18" s="8">
        <f t="shared" si="1"/>
        <v>0</v>
      </c>
      <c r="O18" s="4">
        <f t="shared" si="2"/>
        <v>-7</v>
      </c>
    </row>
    <row r="19" spans="1:15" x14ac:dyDescent="0.2">
      <c r="A19" s="150">
        <v>17</v>
      </c>
      <c r="B19" s="82" t="s">
        <v>378</v>
      </c>
      <c r="C19" s="80" t="str">
        <f>VLOOKUP(B19,バーコード貼付!$A$1:$D$4652,2,FALSE)</f>
        <v>THM5-5型とも排気ﾐｷｼﾝｸﾞ用内筒のみ</v>
      </c>
      <c r="D19" s="77">
        <f>VLOOKUP(B19,バーコード貼付!$A$1:$D$4652,3,FALSE)</f>
        <v>5</v>
      </c>
      <c r="E19" s="77">
        <v>3</v>
      </c>
      <c r="F19" s="130"/>
      <c r="G19" s="8">
        <f t="shared" si="0"/>
        <v>0</v>
      </c>
      <c r="H19" s="130"/>
      <c r="I19" s="8">
        <f t="shared" si="1"/>
        <v>0</v>
      </c>
      <c r="O19" s="4">
        <f t="shared" si="2"/>
        <v>-2</v>
      </c>
    </row>
    <row r="20" spans="1:15" x14ac:dyDescent="0.2">
      <c r="A20" s="150">
        <v>18</v>
      </c>
      <c r="B20" s="82" t="s">
        <v>371</v>
      </c>
      <c r="C20" s="80" t="str">
        <f>VLOOKUP(B20,バーコード貼付!$A$1:$D$4652,2,FALSE)</f>
        <v>THM3-4型とも排気ﾐｷｼﾝｸﾞ(本体のみ)</v>
      </c>
      <c r="D20" s="77">
        <f>VLOOKUP(B20,バーコード貼付!$A$1:$D$4652,3,FALSE)</f>
        <v>40</v>
      </c>
      <c r="E20" s="77">
        <v>7</v>
      </c>
      <c r="F20" s="130"/>
      <c r="G20" s="8">
        <f t="shared" si="0"/>
        <v>0</v>
      </c>
      <c r="H20" s="130"/>
      <c r="I20" s="8">
        <f t="shared" si="1"/>
        <v>0</v>
      </c>
      <c r="O20" s="4">
        <f t="shared" si="2"/>
        <v>-33</v>
      </c>
    </row>
    <row r="21" spans="1:15" x14ac:dyDescent="0.2">
      <c r="A21" s="150">
        <v>19</v>
      </c>
      <c r="B21" s="82" t="s">
        <v>367</v>
      </c>
      <c r="C21" s="80" t="str">
        <f>VLOOKUP(B21,バーコード貼付!$A$1:$D$4652,2,FALSE)</f>
        <v>THM2-2.5型とも排気ﾐｷｼﾝｸﾞ(本体のみ)</v>
      </c>
      <c r="D21" s="77">
        <f>VLOOKUP(B21,バーコード貼付!$A$1:$D$4652,3,FALSE)</f>
        <v>33</v>
      </c>
      <c r="E21" s="77">
        <f>VLOOKUP(B21,バーコード貼付!$A$1:$D$4652,4,FALSE)</f>
        <v>10</v>
      </c>
      <c r="F21" s="129"/>
      <c r="G21" s="8">
        <f t="shared" si="0"/>
        <v>0</v>
      </c>
      <c r="H21" s="130"/>
      <c r="I21" s="8">
        <f t="shared" si="1"/>
        <v>0</v>
      </c>
      <c r="O21" s="4">
        <f t="shared" si="2"/>
        <v>-23</v>
      </c>
    </row>
    <row r="22" spans="1:15" x14ac:dyDescent="0.2">
      <c r="A22" s="150">
        <v>20</v>
      </c>
      <c r="B22" s="82" t="s">
        <v>369</v>
      </c>
      <c r="C22" s="80" t="str">
        <f>VLOOKUP(B22,バーコード貼付!$A$1:$D$4652,2,FALSE)</f>
        <v>THM2.5-3型とも排気ﾐｷｼﾝｸﾞ(本体のみ)</v>
      </c>
      <c r="D22" s="77">
        <f>VLOOKUP(B22,バーコード貼付!$A$1:$D$4652,3,FALSE)</f>
        <v>32</v>
      </c>
      <c r="E22" s="77">
        <f>VLOOKUP(B22,バーコード貼付!$A$1:$D$4652,4,FALSE)</f>
        <v>15</v>
      </c>
      <c r="F22" s="130"/>
      <c r="G22" s="8">
        <f t="shared" si="0"/>
        <v>0</v>
      </c>
      <c r="H22" s="130"/>
      <c r="I22" s="8">
        <f t="shared" si="1"/>
        <v>0</v>
      </c>
      <c r="O22" s="4">
        <f t="shared" si="2"/>
        <v>-17</v>
      </c>
    </row>
    <row r="23" spans="1:15" x14ac:dyDescent="0.2">
      <c r="A23" s="18">
        <v>21</v>
      </c>
      <c r="B23" s="82" t="s">
        <v>373</v>
      </c>
      <c r="C23" s="80" t="str">
        <f>VLOOKUP(B23,バーコード貼付!$A$1:$D$4652,2,FALSE)</f>
        <v>THM4-4型とも排気ﾐｷｼﾝｸﾞ(本体のみ)</v>
      </c>
      <c r="D23" s="77">
        <f>VLOOKUP(B23,バーコード貼付!$A$1:$D$4652,3,FALSE)</f>
        <v>78</v>
      </c>
      <c r="E23" s="77">
        <f>VLOOKUP(B23,バーコード貼付!$A$1:$D$4652,4,FALSE)</f>
        <v>10</v>
      </c>
      <c r="F23" s="130"/>
      <c r="G23" s="8">
        <f t="shared" si="0"/>
        <v>0</v>
      </c>
      <c r="H23" s="130"/>
      <c r="I23" s="8">
        <f t="shared" si="1"/>
        <v>0</v>
      </c>
      <c r="O23" s="4">
        <f t="shared" si="2"/>
        <v>-68</v>
      </c>
    </row>
    <row r="24" spans="1:15" x14ac:dyDescent="0.2">
      <c r="A24" s="18">
        <v>22</v>
      </c>
      <c r="B24" s="82" t="s">
        <v>537</v>
      </c>
      <c r="C24" s="80" t="str">
        <f>VLOOKUP(B24,バーコード貼付!$A$1:$D$4652,2,FALSE)</f>
        <v>THM6-8型両ﾌﾗﾝｼﾞ型ﾐｷｼﾝｸﾞ本体のみ</v>
      </c>
      <c r="D24" s="77">
        <f>VLOOKUP(B24,バーコード貼付!$A$1:$D$4652,3,FALSE)</f>
        <v>5</v>
      </c>
      <c r="E24" s="77">
        <v>5</v>
      </c>
      <c r="F24" s="130"/>
      <c r="G24" s="8">
        <f t="shared" si="0"/>
        <v>0</v>
      </c>
      <c r="H24" s="130"/>
      <c r="I24" s="8">
        <f t="shared" si="1"/>
        <v>0</v>
      </c>
      <c r="O24" s="4">
        <f t="shared" si="2"/>
        <v>0</v>
      </c>
    </row>
    <row r="25" spans="1:15" x14ac:dyDescent="0.2">
      <c r="A25" s="18">
        <v>23</v>
      </c>
      <c r="B25" s="82" t="s">
        <v>388</v>
      </c>
      <c r="C25" s="80" t="str">
        <f>VLOOKUP(B25,バーコード貼付!$A$1:$D$4652,2,FALSE)</f>
        <v>THM8-10型両ﾌﾗﾝｼﾞ型ﾐｷｼﾝｸﾞ本体のみ</v>
      </c>
      <c r="D25" s="77">
        <f>VLOOKUP(B25,バーコード貼付!$A$1:$D$4652,3,FALSE)</f>
        <v>1</v>
      </c>
      <c r="E25" s="77">
        <v>1</v>
      </c>
      <c r="F25" s="130"/>
      <c r="G25" s="8">
        <f t="shared" si="0"/>
        <v>0</v>
      </c>
      <c r="H25" s="130"/>
      <c r="I25" s="8">
        <f t="shared" si="1"/>
        <v>0</v>
      </c>
      <c r="O25" s="4">
        <f t="shared" si="2"/>
        <v>0</v>
      </c>
    </row>
    <row r="26" spans="1:15" x14ac:dyDescent="0.2">
      <c r="A26" s="18">
        <v>24</v>
      </c>
      <c r="B26" s="82" t="s">
        <v>368</v>
      </c>
      <c r="C26" s="80" t="str">
        <f>VLOOKUP(B26,バーコード貼付!$A$1:$D$4652,2,FALSE)</f>
        <v>THM2-2.5型とも排気ﾐｷｼﾝｸﾞ用内筒のみ</v>
      </c>
      <c r="D26" s="77">
        <f>VLOOKUP(B26,バーコード貼付!$A$1:$D$4652,3,FALSE)</f>
        <v>74</v>
      </c>
      <c r="E26" s="77">
        <f>VLOOKUP(B26,バーコード貼付!$A$1:$D$4652,4,FALSE)</f>
        <v>5</v>
      </c>
      <c r="F26" s="130"/>
      <c r="G26" s="8">
        <f t="shared" si="0"/>
        <v>0</v>
      </c>
      <c r="H26" s="130"/>
      <c r="I26" s="8">
        <f t="shared" si="1"/>
        <v>0</v>
      </c>
      <c r="O26" s="4">
        <f t="shared" si="2"/>
        <v>-69</v>
      </c>
    </row>
    <row r="27" spans="1:15" x14ac:dyDescent="0.2">
      <c r="A27" s="18">
        <v>25</v>
      </c>
      <c r="B27" s="82" t="s">
        <v>374</v>
      </c>
      <c r="C27" s="80" t="str">
        <f>VLOOKUP(B27,バーコード貼付!$A$1:$D$4652,2,FALSE)</f>
        <v>THM4-4型とも排気ﾐｷｼﾝｸﾞ用内筒のみ</v>
      </c>
      <c r="D27" s="77">
        <f>VLOOKUP(B27,バーコード貼付!$A$1:$D$4652,3,FALSE)</f>
        <v>7</v>
      </c>
      <c r="E27" s="77">
        <f>VLOOKUP(B27,バーコード貼付!$A$1:$D$4652,4,FALSE)</f>
        <v>4</v>
      </c>
      <c r="F27" s="130"/>
      <c r="G27" s="8">
        <f t="shared" si="0"/>
        <v>0</v>
      </c>
      <c r="H27" s="130"/>
      <c r="I27" s="8">
        <f t="shared" si="1"/>
        <v>0</v>
      </c>
      <c r="O27" s="4">
        <f t="shared" si="2"/>
        <v>-3</v>
      </c>
    </row>
    <row r="28" spans="1:15" x14ac:dyDescent="0.2">
      <c r="A28" s="18">
        <v>26</v>
      </c>
      <c r="B28" s="82" t="s">
        <v>391</v>
      </c>
      <c r="C28" s="80" t="str">
        <f>VLOOKUP(B28,バーコード貼付!$A$1:$D$4652,2,FALSE)</f>
        <v>THM8-8型とも排気ﾐｷｼﾝｸﾞ用内筒のみ</v>
      </c>
      <c r="D28" s="77">
        <f>VLOOKUP(B28,バーコード貼付!$A$1:$D$4652,3,FALSE)</f>
        <v>8</v>
      </c>
      <c r="E28" s="77">
        <f>VLOOKUP(B28,バーコード貼付!$A$1:$D$4652,4,FALSE)</f>
        <v>2</v>
      </c>
      <c r="F28" s="130"/>
      <c r="G28" s="8">
        <f t="shared" si="0"/>
        <v>0</v>
      </c>
      <c r="H28" s="130"/>
      <c r="I28" s="8">
        <f t="shared" si="1"/>
        <v>0</v>
      </c>
      <c r="O28" s="4">
        <f t="shared" si="2"/>
        <v>-6</v>
      </c>
    </row>
    <row r="29" spans="1:15" x14ac:dyDescent="0.2">
      <c r="I29" s="5"/>
    </row>
    <row r="30" spans="1:15" x14ac:dyDescent="0.2">
      <c r="I30" s="5"/>
    </row>
  </sheetData>
  <sortState xmlns:xlrd2="http://schemas.microsoft.com/office/spreadsheetml/2017/richdata2" ref="A3:P28">
    <sortCondition descending="1" ref="G3:G28"/>
  </sortState>
  <phoneticPr fontId="9"/>
  <conditionalFormatting sqref="F3:F28">
    <cfRule type="cellIs" dxfId="17" priority="2" operator="lessThan">
      <formula>$F$1</formula>
    </cfRule>
  </conditionalFormatting>
  <conditionalFormatting sqref="G3:G28">
    <cfRule type="colorScale" priority="3">
      <colorScale>
        <cfvo type="num" val="0"/>
        <cfvo type="num" val="1"/>
        <color rgb="FF00B050"/>
        <color rgb="FFFFFF00"/>
      </colorScale>
    </cfRule>
  </conditionalFormatting>
  <conditionalFormatting sqref="H3:H28">
    <cfRule type="cellIs" dxfId="16" priority="1" operator="lessThan">
      <formula>$F$1</formula>
    </cfRule>
  </conditionalFormatting>
  <conditionalFormatting sqref="I3:I28">
    <cfRule type="colorScale" priority="4">
      <colorScale>
        <cfvo type="num" val="0"/>
        <cfvo type="num" val="1"/>
        <color rgb="FF00B050"/>
        <color rgb="FFFF0000"/>
      </colorScale>
    </cfRule>
  </conditionalFormatting>
  <conditionalFormatting sqref="I29:I30">
    <cfRule type="colorScale" priority="12">
      <colorScale>
        <cfvo type="num" val="0"/>
        <cfvo type="num" val="1"/>
        <color rgb="FF00B050"/>
        <color rgb="FFFF0000"/>
      </colorScale>
    </cfRule>
  </conditionalFormatting>
  <printOptions horizontalCentered="1"/>
  <pageMargins left="0.9055118110236221" right="0.70866141732283472" top="1.1417322834645669" bottom="0.74803149606299213" header="0.51181102362204722" footer="0.31496062992125984"/>
  <pageSetup paperSize="9" scale="74" fitToHeight="0" orientation="portrait" r:id="rId1"/>
  <headerFooter>
    <oddHeader>&amp;Cミキシング在庫状況&amp;R&amp;D</oddHeader>
    <oddFooter>&amp;C&amp;P/&amp;N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V86"/>
  <sheetViews>
    <sheetView zoomScale="130" zoomScaleNormal="130" workbookViewId="0">
      <pane ySplit="2" topLeftCell="A3" activePane="bottomLeft" state="frozen"/>
      <selection pane="bottomLeft" activeCell="C3" sqref="C3"/>
    </sheetView>
  </sheetViews>
  <sheetFormatPr defaultColWidth="9" defaultRowHeight="13.2" x14ac:dyDescent="0.2"/>
  <cols>
    <col min="1" max="1" width="5.33203125" style="98" customWidth="1"/>
    <col min="2" max="2" width="10.109375" style="97" bestFit="1" customWidth="1"/>
    <col min="3" max="3" width="36.109375" style="99" bestFit="1" customWidth="1"/>
    <col min="4" max="4" width="7.109375" style="98" bestFit="1" customWidth="1"/>
    <col min="5" max="5" width="7.109375" style="97" bestFit="1" customWidth="1"/>
    <col min="6" max="6" width="6.6640625" style="92" customWidth="1"/>
    <col min="7" max="7" width="4.6640625" style="97" customWidth="1"/>
    <col min="8" max="8" width="6.6640625" style="97" customWidth="1"/>
    <col min="9" max="9" width="4.6640625" style="97" customWidth="1"/>
    <col min="10" max="12" width="2.6640625" style="107" customWidth="1"/>
    <col min="13" max="13" width="2.6640625" customWidth="1"/>
    <col min="14" max="14" width="2.6640625" style="107" customWidth="1"/>
    <col min="15" max="15" width="4.6640625" style="107" customWidth="1"/>
    <col min="16" max="16" width="2.6640625" style="107" customWidth="1"/>
    <col min="17" max="22" width="4.6640625" style="107" customWidth="1"/>
    <col min="23" max="16384" width="9" style="97"/>
  </cols>
  <sheetData>
    <row r="1" spans="1:22" x14ac:dyDescent="0.2">
      <c r="F1" s="61">
        <f ca="1">TODAY()-90</f>
        <v>46203</v>
      </c>
    </row>
    <row r="2" spans="1:22" s="92" customFormat="1" ht="30" customHeight="1" x14ac:dyDescent="0.2">
      <c r="A2" s="91" t="s">
        <v>975</v>
      </c>
      <c r="B2" s="91" t="s">
        <v>973</v>
      </c>
      <c r="C2" s="11" t="s">
        <v>16157</v>
      </c>
      <c r="D2" s="171" t="s">
        <v>974</v>
      </c>
      <c r="E2" s="91" t="s">
        <v>977</v>
      </c>
      <c r="F2" s="172" t="s">
        <v>3034</v>
      </c>
      <c r="G2" s="94">
        <f>SUM(G3:G86)</f>
        <v>7</v>
      </c>
      <c r="H2" s="93" t="s">
        <v>976</v>
      </c>
      <c r="I2" s="94">
        <f>SUM(I3:I86)</f>
        <v>1</v>
      </c>
      <c r="J2" s="106"/>
      <c r="K2" s="106"/>
      <c r="L2" s="106"/>
      <c r="N2" s="106"/>
      <c r="O2" s="106"/>
      <c r="P2" s="150">
        <f>P1+1</f>
        <v>1</v>
      </c>
      <c r="Q2" s="106"/>
      <c r="R2" s="106"/>
      <c r="S2" s="106"/>
      <c r="T2" s="106"/>
      <c r="U2" s="106"/>
      <c r="V2" s="106"/>
    </row>
    <row r="3" spans="1:22" x14ac:dyDescent="0.2">
      <c r="A3" s="150">
        <v>1</v>
      </c>
      <c r="B3" s="96" t="s">
        <v>623</v>
      </c>
      <c r="C3" s="80" t="str">
        <f>VLOOKUP(B3,バーコード貼付!$A$1:$D$4652,2,FALSE)</f>
        <v>TRA型軸90Wｽﾀﾝ用ｽｰﾊﾟｰｼｰﾙ単体</v>
      </c>
      <c r="D3" s="77">
        <f>VLOOKUP(B3,バーコード貼付!$A$1:$D$4652,3,FALSE)</f>
        <v>1</v>
      </c>
      <c r="E3" s="176">
        <f>VLOOKUP(B3,バーコード貼付!$A$1:$D$4652,4,FALSE)</f>
        <v>2</v>
      </c>
      <c r="F3" s="174" t="s">
        <v>16090</v>
      </c>
      <c r="G3" s="8">
        <f t="shared" ref="G3:G34" si="0">IF(D3-E3&gt;=0,0,1)</f>
        <v>1</v>
      </c>
      <c r="H3" s="140"/>
      <c r="I3" s="139">
        <f t="shared" ref="I3:I34" si="1">IF(AND(D3&lt;=0,D3-E3&lt;0),1,0)</f>
        <v>0</v>
      </c>
      <c r="O3">
        <f t="shared" ref="O3:O34" si="2">E3-D3</f>
        <v>1</v>
      </c>
    </row>
    <row r="4" spans="1:22" x14ac:dyDescent="0.2">
      <c r="A4" s="150">
        <v>2</v>
      </c>
      <c r="B4" s="96" t="s">
        <v>629</v>
      </c>
      <c r="C4" s="80" t="str">
        <f>VLOOKUP(B4,バーコード貼付!$A$1:$D$4652,2,FALSE)</f>
        <v>TRA型軸100単式用ｽｰﾊﾟｰｼｰﾙ単体</v>
      </c>
      <c r="D4" s="77">
        <f>VLOOKUP(B4,バーコード貼付!$A$1:$D$4652,3,FALSE)</f>
        <v>0</v>
      </c>
      <c r="E4" s="176">
        <v>2</v>
      </c>
      <c r="F4" s="173">
        <v>46232</v>
      </c>
      <c r="G4" s="8">
        <f t="shared" si="0"/>
        <v>1</v>
      </c>
      <c r="H4" s="140">
        <v>46232</v>
      </c>
      <c r="I4" s="139">
        <f t="shared" si="1"/>
        <v>1</v>
      </c>
      <c r="O4">
        <f t="shared" si="2"/>
        <v>2</v>
      </c>
    </row>
    <row r="5" spans="1:22" x14ac:dyDescent="0.2">
      <c r="A5" s="150">
        <v>3</v>
      </c>
      <c r="B5" s="96" t="s">
        <v>3155</v>
      </c>
      <c r="C5" s="80" t="str">
        <f>VLOOKUP(B5,バーコード貼付!$A$1:$D$4652,2,FALSE)</f>
        <v>TRP型軸70FRPｽｰﾊﾟｰｼｰﾙ単体</v>
      </c>
      <c r="D5" s="77">
        <f>VLOOKUP(B5,バーコード貼付!$A$1:$D$4652,3,FALSE)</f>
        <v>6</v>
      </c>
      <c r="E5" s="176">
        <v>10</v>
      </c>
      <c r="F5" s="173">
        <v>46234</v>
      </c>
      <c r="G5" s="8">
        <f t="shared" si="0"/>
        <v>1</v>
      </c>
      <c r="H5" s="140"/>
      <c r="I5" s="139">
        <f t="shared" si="1"/>
        <v>0</v>
      </c>
      <c r="O5">
        <f t="shared" si="2"/>
        <v>4</v>
      </c>
    </row>
    <row r="6" spans="1:22" x14ac:dyDescent="0.2">
      <c r="A6" s="150">
        <v>4</v>
      </c>
      <c r="B6" s="96" t="s">
        <v>594</v>
      </c>
      <c r="C6" s="80" t="str">
        <f>VLOOKUP(B6,バーコード貼付!$A$1:$D$4652,2,FALSE)</f>
        <v>軸55ｽｰﾊﾟｰｼｰﾙ用ｺﾞﾑｼｰﾙ(専用ｸﾞﾘｽ付)</v>
      </c>
      <c r="D6" s="77">
        <f>VLOOKUP(B6,バーコード貼付!$A$1:$D$4652,3,FALSE)</f>
        <v>8</v>
      </c>
      <c r="E6" s="176">
        <f>VLOOKUP(B6,バーコード貼付!$A$1:$D$4652,4,FALSE)</f>
        <v>15</v>
      </c>
      <c r="F6" s="173">
        <v>46254</v>
      </c>
      <c r="G6" s="8">
        <f t="shared" si="0"/>
        <v>1</v>
      </c>
      <c r="H6" s="140"/>
      <c r="I6" s="139">
        <f t="shared" si="1"/>
        <v>0</v>
      </c>
      <c r="O6">
        <f t="shared" si="2"/>
        <v>7</v>
      </c>
    </row>
    <row r="7" spans="1:22" x14ac:dyDescent="0.2">
      <c r="A7" s="150">
        <v>5</v>
      </c>
      <c r="B7" s="96" t="s">
        <v>632</v>
      </c>
      <c r="C7" s="80" t="str">
        <f>VLOOKUP(B7,バーコード貼付!$A$1:$D$4652,2,FALSE)</f>
        <v>TRP型軸85FRPｽｰﾊﾟｰｼｰﾙ単体</v>
      </c>
      <c r="D7" s="77">
        <f>VLOOKUP(B7,バーコード貼付!$A$1:$D$4652,3,FALSE)</f>
        <v>4</v>
      </c>
      <c r="E7" s="176">
        <f>VLOOKUP(B7,バーコード貼付!$A$1:$D$4652,4,FALSE)</f>
        <v>5</v>
      </c>
      <c r="F7" s="173">
        <v>46254</v>
      </c>
      <c r="G7" s="8">
        <f t="shared" si="0"/>
        <v>1</v>
      </c>
      <c r="H7" s="140"/>
      <c r="I7" s="139">
        <f t="shared" si="1"/>
        <v>0</v>
      </c>
      <c r="O7">
        <f t="shared" si="2"/>
        <v>1</v>
      </c>
    </row>
    <row r="8" spans="1:22" x14ac:dyDescent="0.2">
      <c r="A8" s="150">
        <v>6</v>
      </c>
      <c r="B8" s="96" t="s">
        <v>631</v>
      </c>
      <c r="C8" s="80" t="str">
        <f>VLOOKUP(B8,バーコード貼付!$A$1:$D$4652,2,FALSE)</f>
        <v>TRP型軸80FRPｽｰﾊﾟｰｼｰﾙ単体</v>
      </c>
      <c r="D8" s="77">
        <f>VLOOKUP(B8,バーコード貼付!$A$1:$D$4652,3,FALSE)</f>
        <v>3</v>
      </c>
      <c r="E8" s="176">
        <f>VLOOKUP(B8,バーコード貼付!$A$1:$D$4652,4,FALSE)</f>
        <v>5</v>
      </c>
      <c r="F8" s="173">
        <v>46254</v>
      </c>
      <c r="G8" s="8">
        <f t="shared" si="0"/>
        <v>1</v>
      </c>
      <c r="H8" s="140"/>
      <c r="I8" s="139">
        <f t="shared" si="1"/>
        <v>0</v>
      </c>
      <c r="O8">
        <f t="shared" si="2"/>
        <v>2</v>
      </c>
    </row>
    <row r="9" spans="1:22" x14ac:dyDescent="0.2">
      <c r="A9" s="150">
        <v>7</v>
      </c>
      <c r="B9" s="96" t="s">
        <v>590</v>
      </c>
      <c r="C9" s="80" t="str">
        <f>VLOOKUP(B9,バーコード貼付!$A$1:$D$4652,2,FALSE)</f>
        <v>軸50ｽｰﾊﾟｰｼｰﾙ用ｺﾞﾑｼｰﾙ(専用ｸﾞﾘｽ付)</v>
      </c>
      <c r="D9" s="77">
        <f>VLOOKUP(B9,バーコード貼付!$A$1:$D$4652,3,FALSE)</f>
        <v>10</v>
      </c>
      <c r="E9" s="176">
        <f>VLOOKUP(B9,バーコード貼付!$A$1:$D$4652,4,FALSE)</f>
        <v>15</v>
      </c>
      <c r="F9" s="173">
        <v>46261</v>
      </c>
      <c r="G9" s="8">
        <f t="shared" si="0"/>
        <v>1</v>
      </c>
      <c r="H9" s="140"/>
      <c r="I9" s="139">
        <f t="shared" si="1"/>
        <v>0</v>
      </c>
      <c r="O9">
        <f t="shared" si="2"/>
        <v>5</v>
      </c>
    </row>
    <row r="10" spans="1:22" x14ac:dyDescent="0.2">
      <c r="A10" s="150">
        <v>8</v>
      </c>
      <c r="B10" s="96" t="s">
        <v>606</v>
      </c>
      <c r="C10" s="80" t="str">
        <f>VLOOKUP(B10,バーコード貼付!$A$1:$D$4652,2,FALSE)</f>
        <v>軸70ｽｰﾊﾟｰｼｰﾙ用ｺﾞﾑｼｰﾙ(専用ｸﾞﾘｽ付)</v>
      </c>
      <c r="D10" s="77">
        <f>VLOOKUP(B10,バーコード貼付!$A$1:$D$4652,3,FALSE)</f>
        <v>29</v>
      </c>
      <c r="E10" s="176">
        <v>8</v>
      </c>
      <c r="F10" s="173"/>
      <c r="G10" s="8">
        <f t="shared" si="0"/>
        <v>0</v>
      </c>
      <c r="H10" s="140"/>
      <c r="I10" s="139">
        <f t="shared" si="1"/>
        <v>0</v>
      </c>
      <c r="O10">
        <f t="shared" si="2"/>
        <v>-21</v>
      </c>
    </row>
    <row r="11" spans="1:22" x14ac:dyDescent="0.2">
      <c r="A11" s="150">
        <v>9</v>
      </c>
      <c r="B11" s="96" t="s">
        <v>634</v>
      </c>
      <c r="C11" s="80" t="str">
        <f>VLOOKUP(B11,バーコード貼付!$A$1:$D$4652,2,FALSE)</f>
        <v>TRP型軸95FRPｽｰﾊﾟｰｼｰﾙ単体</v>
      </c>
      <c r="D11" s="77">
        <f>VLOOKUP(B11,バーコード貼付!$A$1:$D$4652,3,FALSE)</f>
        <v>5</v>
      </c>
      <c r="E11" s="176">
        <v>2</v>
      </c>
      <c r="F11" s="173"/>
      <c r="G11" s="8">
        <f t="shared" si="0"/>
        <v>0</v>
      </c>
      <c r="H11" s="140"/>
      <c r="I11" s="139">
        <f t="shared" si="1"/>
        <v>0</v>
      </c>
      <c r="O11">
        <f t="shared" si="2"/>
        <v>-3</v>
      </c>
    </row>
    <row r="12" spans="1:22" x14ac:dyDescent="0.2">
      <c r="A12" s="150">
        <v>10</v>
      </c>
      <c r="B12" s="96" t="s">
        <v>642</v>
      </c>
      <c r="C12" s="80" t="str">
        <f>VLOOKUP(B12,バーコード貼付!$A$1:$D$4652,2,FALSE)</f>
        <v>TRU型軸75内締用ｽｰﾊﾟｰｼｰﾙ単体</v>
      </c>
      <c r="D12" s="77">
        <f>VLOOKUP(B12,バーコード貼付!$A$1:$D$4652,3,FALSE)</f>
        <v>1</v>
      </c>
      <c r="E12" s="176">
        <v>1</v>
      </c>
      <c r="F12" s="173"/>
      <c r="G12" s="8">
        <f t="shared" si="0"/>
        <v>0</v>
      </c>
      <c r="H12" s="140"/>
      <c r="I12" s="139">
        <f t="shared" si="1"/>
        <v>0</v>
      </c>
      <c r="O12">
        <f t="shared" si="2"/>
        <v>0</v>
      </c>
    </row>
    <row r="13" spans="1:22" x14ac:dyDescent="0.2">
      <c r="A13" s="150">
        <v>11</v>
      </c>
      <c r="B13" s="96" t="s">
        <v>3153</v>
      </c>
      <c r="C13" s="80" t="str">
        <f>VLOOKUP(B13,バーコード貼付!$A$1:$D$4652,2,FALSE)</f>
        <v>TRP型軸60FRPｽｰﾊﾟｰｼｰﾙ単体</v>
      </c>
      <c r="D13" s="77">
        <f>VLOOKUP(B13,バーコード貼付!$A$1:$D$4652,3,FALSE)</f>
        <v>6</v>
      </c>
      <c r="E13" s="176">
        <v>5</v>
      </c>
      <c r="F13" s="173"/>
      <c r="G13" s="8">
        <f t="shared" si="0"/>
        <v>0</v>
      </c>
      <c r="H13" s="140"/>
      <c r="I13" s="139">
        <f t="shared" si="1"/>
        <v>0</v>
      </c>
      <c r="O13">
        <f t="shared" si="2"/>
        <v>-1</v>
      </c>
    </row>
    <row r="14" spans="1:22" x14ac:dyDescent="0.2">
      <c r="A14" s="150">
        <v>12</v>
      </c>
      <c r="B14" s="96" t="s">
        <v>602</v>
      </c>
      <c r="C14" s="80" t="str">
        <f>VLOOKUP(B14,バーコード貼付!$A$1:$D$4652,2,FALSE)</f>
        <v>軸65ｽｰﾊﾟｰｼｰﾙ用ｺﾞﾑｼｰﾙ(専用ｸﾞﾘｽ付)</v>
      </c>
      <c r="D14" s="77">
        <f>VLOOKUP(B14,バーコード貼付!$A$1:$D$4652,3,FALSE)</f>
        <v>19</v>
      </c>
      <c r="E14" s="176">
        <v>13</v>
      </c>
      <c r="F14" s="173"/>
      <c r="G14" s="8">
        <f t="shared" si="0"/>
        <v>0</v>
      </c>
      <c r="H14" s="140"/>
      <c r="I14" s="139">
        <f t="shared" si="1"/>
        <v>0</v>
      </c>
      <c r="O14">
        <f t="shared" si="2"/>
        <v>-6</v>
      </c>
    </row>
    <row r="15" spans="1:22" x14ac:dyDescent="0.2">
      <c r="A15" s="150">
        <v>13</v>
      </c>
      <c r="B15" s="96" t="s">
        <v>595</v>
      </c>
      <c r="C15" s="80" t="str">
        <f>VLOOKUP(B15,バーコード貼付!$A$1:$D$4652,2,FALSE)</f>
        <v>軸55ｽｰﾊﾟｰｼｰﾙ用ｶﾊﾞｰｺﾞﾑ</v>
      </c>
      <c r="D15" s="77">
        <f>VLOOKUP(B15,バーコード貼付!$A$1:$D$4652,3,FALSE)</f>
        <v>48</v>
      </c>
      <c r="E15" s="176">
        <v>6</v>
      </c>
      <c r="F15" s="173"/>
      <c r="G15" s="8">
        <f t="shared" si="0"/>
        <v>0</v>
      </c>
      <c r="H15" s="140"/>
      <c r="I15" s="139">
        <f t="shared" si="1"/>
        <v>0</v>
      </c>
      <c r="O15">
        <f t="shared" si="2"/>
        <v>-42</v>
      </c>
    </row>
    <row r="16" spans="1:22" x14ac:dyDescent="0.2">
      <c r="A16" s="150">
        <v>14</v>
      </c>
      <c r="B16" s="96" t="s">
        <v>610</v>
      </c>
      <c r="C16" s="80" t="str">
        <f>VLOOKUP(B16,バーコード貼付!$A$1:$D$4652,2,FALSE)</f>
        <v>軸75ｽｰﾊﾟｰｼｰﾙ用ｺﾞﾑｼｰﾙ(専用ｸﾞﾘｽ付)</v>
      </c>
      <c r="D16" s="77">
        <f>VLOOKUP(B16,バーコード貼付!$A$1:$D$4652,3,FALSE)</f>
        <v>31</v>
      </c>
      <c r="E16" s="176">
        <v>11</v>
      </c>
      <c r="F16" s="173"/>
      <c r="G16" s="8">
        <f t="shared" si="0"/>
        <v>0</v>
      </c>
      <c r="H16" s="140"/>
      <c r="I16" s="139">
        <f t="shared" si="1"/>
        <v>0</v>
      </c>
      <c r="O16">
        <f t="shared" si="2"/>
        <v>-20</v>
      </c>
    </row>
    <row r="17" spans="1:15" x14ac:dyDescent="0.2">
      <c r="A17" s="150">
        <v>15</v>
      </c>
      <c r="B17" s="96" t="s">
        <v>611</v>
      </c>
      <c r="C17" s="80" t="str">
        <f>VLOOKUP(B17,バーコード貼付!$A$1:$D$4652,2,FALSE)</f>
        <v>軸75ｽｰﾊﾟｰｼｰﾙ用ｶﾊﾞｰｺﾞﾑ</v>
      </c>
      <c r="D17" s="77">
        <f>VLOOKUP(B17,バーコード貼付!$A$1:$D$4652,3,FALSE)</f>
        <v>62</v>
      </c>
      <c r="E17" s="176">
        <f>VLOOKUP(B17,バーコード貼付!$A$1:$D$4652,4,FALSE)</f>
        <v>15</v>
      </c>
      <c r="F17" s="173"/>
      <c r="G17" s="8">
        <f t="shared" si="0"/>
        <v>0</v>
      </c>
      <c r="H17" s="140"/>
      <c r="I17" s="139">
        <f t="shared" si="1"/>
        <v>0</v>
      </c>
      <c r="O17">
        <f t="shared" si="2"/>
        <v>-47</v>
      </c>
    </row>
    <row r="18" spans="1:15" x14ac:dyDescent="0.2">
      <c r="A18" s="150">
        <v>16</v>
      </c>
      <c r="B18" s="96" t="s">
        <v>614</v>
      </c>
      <c r="C18" s="80" t="str">
        <f>VLOOKUP(B18,バーコード貼付!$A$1:$D$4652,2,FALSE)</f>
        <v>軸80ｽｰﾊﾟｰｼｰﾙ用ｺﾞﾑｼｰﾙ(専用ｸﾞﾘｽ付)</v>
      </c>
      <c r="D18" s="77">
        <f>VLOOKUP(B18,バーコード貼付!$A$1:$D$4652,3,FALSE)</f>
        <v>31</v>
      </c>
      <c r="E18" s="176">
        <f>VLOOKUP(B18,バーコード貼付!$A$1:$D$4652,4,FALSE)</f>
        <v>15</v>
      </c>
      <c r="F18" s="173"/>
      <c r="G18" s="8">
        <f t="shared" si="0"/>
        <v>0</v>
      </c>
      <c r="H18" s="140"/>
      <c r="I18" s="139">
        <f t="shared" si="1"/>
        <v>0</v>
      </c>
      <c r="O18">
        <f t="shared" si="2"/>
        <v>-16</v>
      </c>
    </row>
    <row r="19" spans="1:15" x14ac:dyDescent="0.2">
      <c r="A19" s="150">
        <v>17</v>
      </c>
      <c r="B19" s="96" t="s">
        <v>615</v>
      </c>
      <c r="C19" s="80" t="str">
        <f>VLOOKUP(B19,バーコード貼付!$A$1:$D$4652,2,FALSE)</f>
        <v>軸80ｽｰﾊﾟｰｼｰﾙ用ｶﾊﾞｰｺﾞﾑ</v>
      </c>
      <c r="D19" s="77">
        <f>VLOOKUP(B19,バーコード貼付!$A$1:$D$4652,3,FALSE)</f>
        <v>56</v>
      </c>
      <c r="E19" s="176">
        <v>3</v>
      </c>
      <c r="F19" s="173"/>
      <c r="G19" s="8">
        <f t="shared" si="0"/>
        <v>0</v>
      </c>
      <c r="H19" s="140"/>
      <c r="I19" s="139">
        <f t="shared" si="1"/>
        <v>0</v>
      </c>
      <c r="O19">
        <f t="shared" si="2"/>
        <v>-53</v>
      </c>
    </row>
    <row r="20" spans="1:15" x14ac:dyDescent="0.2">
      <c r="A20" s="150">
        <v>18</v>
      </c>
      <c r="B20" s="96" t="s">
        <v>3152</v>
      </c>
      <c r="C20" s="80" t="str">
        <f>VLOOKUP(B20,バーコード貼付!$A$1:$D$4652,2,FALSE)</f>
        <v>TRP型軸55FRPｽｰﾊﾟｰｼｰﾙ単体</v>
      </c>
      <c r="D20" s="77">
        <f>VLOOKUP(B20,バーコード貼付!$A$1:$D$4652,3,FALSE)</f>
        <v>8</v>
      </c>
      <c r="E20" s="176">
        <v>5</v>
      </c>
      <c r="F20" s="173"/>
      <c r="G20" s="8">
        <f t="shared" si="0"/>
        <v>0</v>
      </c>
      <c r="H20" s="140"/>
      <c r="I20" s="139">
        <f t="shared" si="1"/>
        <v>0</v>
      </c>
      <c r="O20">
        <f t="shared" si="2"/>
        <v>-3</v>
      </c>
    </row>
    <row r="21" spans="1:15" x14ac:dyDescent="0.2">
      <c r="A21" s="150">
        <v>19</v>
      </c>
      <c r="B21" s="96" t="s">
        <v>598</v>
      </c>
      <c r="C21" s="80" t="str">
        <f>VLOOKUP(B21,バーコード貼付!$A$1:$D$4652,2,FALSE)</f>
        <v>軸60ｽｰﾊﾟｰｼｰﾙ用ｺﾞﾑｼｰﾙ(専用ｸﾞﾘｽ付)</v>
      </c>
      <c r="D21" s="77">
        <f>VLOOKUP(B21,バーコード貼付!$A$1:$D$4652,3,FALSE)</f>
        <v>19</v>
      </c>
      <c r="E21" s="176">
        <v>10</v>
      </c>
      <c r="F21" s="173"/>
      <c r="G21" s="8">
        <f t="shared" si="0"/>
        <v>0</v>
      </c>
      <c r="H21" s="140"/>
      <c r="I21" s="139">
        <f t="shared" si="1"/>
        <v>0</v>
      </c>
      <c r="O21">
        <f t="shared" si="2"/>
        <v>-9</v>
      </c>
    </row>
    <row r="22" spans="1:15" x14ac:dyDescent="0.2">
      <c r="A22" s="150">
        <v>20</v>
      </c>
      <c r="B22" s="96" t="s">
        <v>626</v>
      </c>
      <c r="C22" s="80" t="str">
        <f>VLOOKUP(B22,バーコード貼付!$A$1:$D$4652,2,FALSE)</f>
        <v>TRA型軸95単式用ｽｰﾊﾟｰｼｰﾙ単体</v>
      </c>
      <c r="D22" s="77">
        <f>VLOOKUP(B22,バーコード貼付!$A$1:$D$4652,3,FALSE)</f>
        <v>7</v>
      </c>
      <c r="E22" s="176">
        <f>VLOOKUP(B22,バーコード貼付!$A$1:$D$4652,4,FALSE)</f>
        <v>2</v>
      </c>
      <c r="F22" s="174"/>
      <c r="G22" s="8">
        <f t="shared" si="0"/>
        <v>0</v>
      </c>
      <c r="H22" s="140"/>
      <c r="I22" s="139">
        <f t="shared" si="1"/>
        <v>0</v>
      </c>
      <c r="O22">
        <f t="shared" si="2"/>
        <v>-5</v>
      </c>
    </row>
    <row r="23" spans="1:15" x14ac:dyDescent="0.2">
      <c r="A23" s="150">
        <v>21</v>
      </c>
      <c r="B23" s="96" t="s">
        <v>3151</v>
      </c>
      <c r="C23" s="80" t="str">
        <f>VLOOKUP(B23,バーコード貼付!$A$1:$D$4652,2,FALSE)</f>
        <v>TRP型軸50FRPｽｰﾊﾟｰｼｰﾙ単体</v>
      </c>
      <c r="D23" s="77">
        <f>VLOOKUP(B23,バーコード貼付!$A$1:$D$4652,3,FALSE)</f>
        <v>9</v>
      </c>
      <c r="E23" s="176">
        <f>VLOOKUP(B23,バーコード貼付!$A$1:$D$4652,4,FALSE)</f>
        <v>8</v>
      </c>
      <c r="F23" s="173"/>
      <c r="G23" s="8">
        <f t="shared" si="0"/>
        <v>0</v>
      </c>
      <c r="H23" s="140"/>
      <c r="I23" s="139">
        <f t="shared" si="1"/>
        <v>0</v>
      </c>
      <c r="O23">
        <f t="shared" si="2"/>
        <v>-1</v>
      </c>
    </row>
    <row r="24" spans="1:15" x14ac:dyDescent="0.2">
      <c r="A24" s="150">
        <v>22</v>
      </c>
      <c r="B24" s="96" t="s">
        <v>3154</v>
      </c>
      <c r="C24" s="80" t="str">
        <f>VLOOKUP(B24,バーコード貼付!$A$1:$D$4652,2,FALSE)</f>
        <v>TRP型軸65FRPｽｰﾊﾟｰｼｰﾙ単体</v>
      </c>
      <c r="D24" s="77">
        <f>VLOOKUP(B24,バーコード貼付!$A$1:$D$4652,3,FALSE)</f>
        <v>9</v>
      </c>
      <c r="E24" s="176">
        <f>VLOOKUP(B24,バーコード貼付!$A$1:$D$4652,4,FALSE)</f>
        <v>5</v>
      </c>
      <c r="F24" s="173"/>
      <c r="G24" s="8">
        <f t="shared" si="0"/>
        <v>0</v>
      </c>
      <c r="H24" s="140"/>
      <c r="I24" s="139">
        <f t="shared" si="1"/>
        <v>0</v>
      </c>
      <c r="O24">
        <f t="shared" si="2"/>
        <v>-4</v>
      </c>
    </row>
    <row r="25" spans="1:15" x14ac:dyDescent="0.2">
      <c r="A25" s="150">
        <v>23</v>
      </c>
      <c r="B25" s="96" t="s">
        <v>616</v>
      </c>
      <c r="C25" s="80" t="str">
        <f>VLOOKUP(B25,バーコード貼付!$A$1:$D$4652,2,FALSE)</f>
        <v>TRA型軸80単式用ｽｰﾊﾟｰｼｰﾙ単体</v>
      </c>
      <c r="D25" s="77">
        <f>VLOOKUP(B25,バーコード貼付!$A$1:$D$4652,3,FALSE)</f>
        <v>7</v>
      </c>
      <c r="E25" s="176">
        <v>2</v>
      </c>
      <c r="F25" s="173"/>
      <c r="G25" s="8">
        <f t="shared" si="0"/>
        <v>0</v>
      </c>
      <c r="H25" s="140"/>
      <c r="I25" s="139">
        <f t="shared" si="1"/>
        <v>0</v>
      </c>
      <c r="O25">
        <f t="shared" si="2"/>
        <v>-5</v>
      </c>
    </row>
    <row r="26" spans="1:15" x14ac:dyDescent="0.2">
      <c r="A26" s="150">
        <v>24</v>
      </c>
      <c r="B26" s="96" t="s">
        <v>617</v>
      </c>
      <c r="C26" s="80" t="str">
        <f>VLOOKUP(B26,バーコード貼付!$A$1:$D$4652,2,FALSE)</f>
        <v>軸85ｽｰﾊﾟｰｼｰﾙ用ｺﾞﾑｼｰﾙ(専用ｸﾞﾘｽ付)</v>
      </c>
      <c r="D26" s="77">
        <f>VLOOKUP(B26,バーコード貼付!$A$1:$D$4652,3,FALSE)</f>
        <v>14</v>
      </c>
      <c r="E26" s="176">
        <f>VLOOKUP(B26,バーコード貼付!$A$1:$D$4652,4,FALSE)</f>
        <v>10</v>
      </c>
      <c r="F26" s="174"/>
      <c r="G26" s="8">
        <f t="shared" si="0"/>
        <v>0</v>
      </c>
      <c r="H26" s="140"/>
      <c r="I26" s="139">
        <f t="shared" si="1"/>
        <v>0</v>
      </c>
      <c r="O26">
        <f t="shared" si="2"/>
        <v>-4</v>
      </c>
    </row>
    <row r="27" spans="1:15" x14ac:dyDescent="0.2">
      <c r="A27" s="150">
        <v>25</v>
      </c>
      <c r="B27" s="96" t="s">
        <v>603</v>
      </c>
      <c r="C27" s="80" t="str">
        <f>VLOOKUP(B27,バーコード貼付!$A$1:$D$4652,2,FALSE)</f>
        <v>軸65ｽｰﾊﾟｰｼｰﾙ用ｶﾊﾞｰｺﾞﾑ</v>
      </c>
      <c r="D27" s="77">
        <f>VLOOKUP(B27,バーコード貼付!$A$1:$D$4652,3,FALSE)</f>
        <v>78</v>
      </c>
      <c r="E27" s="176">
        <f>VLOOKUP(B27,バーコード貼付!$A$1:$D$4652,4,FALSE)</f>
        <v>15</v>
      </c>
      <c r="F27" s="173"/>
      <c r="G27" s="8">
        <f t="shared" si="0"/>
        <v>0</v>
      </c>
      <c r="H27" s="140"/>
      <c r="I27" s="139">
        <f t="shared" si="1"/>
        <v>0</v>
      </c>
      <c r="O27">
        <f t="shared" si="2"/>
        <v>-63</v>
      </c>
    </row>
    <row r="28" spans="1:15" x14ac:dyDescent="0.2">
      <c r="A28" s="150">
        <v>26</v>
      </c>
      <c r="B28" s="96" t="s">
        <v>627</v>
      </c>
      <c r="C28" s="80" t="str">
        <f>VLOOKUP(B28,バーコード貼付!$A$1:$D$4652,2,FALSE)</f>
        <v>軸100ｽｰﾊﾟｰｼｰﾙ用ｺﾞﾑｼｰﾙ(専用ｸﾞﾘｽ付)</v>
      </c>
      <c r="D28" s="77">
        <f>VLOOKUP(B28,バーコード貼付!$A$1:$D$4652,3,FALSE)</f>
        <v>23</v>
      </c>
      <c r="E28" s="176">
        <f>VLOOKUP(B28,バーコード貼付!$A$1:$D$4652,4,FALSE)</f>
        <v>10</v>
      </c>
      <c r="F28" s="173"/>
      <c r="G28" s="8">
        <f t="shared" si="0"/>
        <v>0</v>
      </c>
      <c r="H28" s="140"/>
      <c r="I28" s="139">
        <f t="shared" si="1"/>
        <v>0</v>
      </c>
      <c r="O28">
        <f t="shared" si="2"/>
        <v>-13</v>
      </c>
    </row>
    <row r="29" spans="1:15" x14ac:dyDescent="0.2">
      <c r="A29" s="150">
        <v>27</v>
      </c>
      <c r="B29" s="96" t="s">
        <v>624</v>
      </c>
      <c r="C29" s="80" t="str">
        <f>VLOOKUP(B29,バーコード貼付!$A$1:$D$4652,2,FALSE)</f>
        <v>軸95ｽｰﾊﾟｰｼｰﾙ用ｺﾞﾑｼｰﾙ(専用ｸﾞﾘｽ付)</v>
      </c>
      <c r="D29" s="77">
        <f>VLOOKUP(B29,バーコード貼付!$A$1:$D$4652,3,FALSE)</f>
        <v>9</v>
      </c>
      <c r="E29" s="176">
        <v>6</v>
      </c>
      <c r="F29" s="173"/>
      <c r="G29" s="8">
        <f t="shared" si="0"/>
        <v>0</v>
      </c>
      <c r="H29" s="140"/>
      <c r="I29" s="139">
        <f t="shared" si="1"/>
        <v>0</v>
      </c>
      <c r="O29">
        <f t="shared" si="2"/>
        <v>-3</v>
      </c>
    </row>
    <row r="30" spans="1:15" x14ac:dyDescent="0.2">
      <c r="A30" s="150">
        <v>28</v>
      </c>
      <c r="B30" s="96" t="s">
        <v>607</v>
      </c>
      <c r="C30" s="80" t="str">
        <f>VLOOKUP(B30,バーコード貼付!$A$1:$D$4652,2,FALSE)</f>
        <v>軸70ｽｰﾊﾟｰｼｰﾙ用ｶﾊﾞｰｺﾞﾑ</v>
      </c>
      <c r="D30" s="77">
        <f>VLOOKUP(B30,バーコード貼付!$A$1:$D$4652,3,FALSE)</f>
        <v>81</v>
      </c>
      <c r="E30" s="176">
        <f>VLOOKUP(B30,バーコード貼付!$A$1:$D$4652,4,FALSE)</f>
        <v>15</v>
      </c>
      <c r="F30" s="173"/>
      <c r="G30" s="8">
        <f t="shared" si="0"/>
        <v>0</v>
      </c>
      <c r="H30" s="140"/>
      <c r="I30" s="139">
        <f t="shared" si="1"/>
        <v>0</v>
      </c>
      <c r="O30">
        <f t="shared" si="2"/>
        <v>-66</v>
      </c>
    </row>
    <row r="31" spans="1:15" x14ac:dyDescent="0.2">
      <c r="A31" s="150">
        <v>29</v>
      </c>
      <c r="B31" s="96" t="s">
        <v>619</v>
      </c>
      <c r="C31" s="80" t="str">
        <f>VLOOKUP(B31,バーコード貼付!$A$1:$D$4652,2,FALSE)</f>
        <v>TRA型軸85単式用ｽｰﾊﾟｰｼｰﾙ単体</v>
      </c>
      <c r="D31" s="77">
        <f>VLOOKUP(B31,バーコード貼付!$A$1:$D$4652,3,FALSE)</f>
        <v>9</v>
      </c>
      <c r="E31" s="176">
        <v>2</v>
      </c>
      <c r="F31" s="173"/>
      <c r="G31" s="8">
        <f t="shared" si="0"/>
        <v>0</v>
      </c>
      <c r="H31" s="140"/>
      <c r="I31" s="139">
        <f t="shared" si="1"/>
        <v>0</v>
      </c>
      <c r="O31">
        <f t="shared" si="2"/>
        <v>-7</v>
      </c>
    </row>
    <row r="32" spans="1:15" x14ac:dyDescent="0.2">
      <c r="A32" s="150">
        <v>30</v>
      </c>
      <c r="B32" s="96" t="s">
        <v>612</v>
      </c>
      <c r="C32" s="80" t="str">
        <f>VLOOKUP(B32,バーコード貼付!$A$1:$D$4652,2,FALSE)</f>
        <v>TRA型軸75単式用ｽｰﾊﾟｰｼｰﾙ単体</v>
      </c>
      <c r="D32" s="77">
        <f>VLOOKUP(B32,バーコード貼付!$A$1:$D$4652,3,FALSE)</f>
        <v>8</v>
      </c>
      <c r="E32" s="176">
        <v>3</v>
      </c>
      <c r="F32" s="173"/>
      <c r="G32" s="8">
        <f t="shared" si="0"/>
        <v>0</v>
      </c>
      <c r="H32" s="140"/>
      <c r="I32" s="139">
        <f t="shared" si="1"/>
        <v>0</v>
      </c>
      <c r="O32">
        <f t="shared" si="2"/>
        <v>-5</v>
      </c>
    </row>
    <row r="33" spans="1:15" x14ac:dyDescent="0.2">
      <c r="A33" s="150">
        <v>31</v>
      </c>
      <c r="B33" s="96" t="s">
        <v>609</v>
      </c>
      <c r="C33" s="80" t="str">
        <f>VLOOKUP(B33,バーコード貼付!$A$1:$D$4652,2,FALSE)</f>
        <v>TRA型軸75A型舵軸用ｽｰﾊﾟｰｼｰﾙ単体</v>
      </c>
      <c r="D33" s="77">
        <f>VLOOKUP(B33,バーコード貼付!$A$1:$D$4652,3,FALSE)</f>
        <v>7</v>
      </c>
      <c r="E33" s="176">
        <v>4</v>
      </c>
      <c r="F33" s="173"/>
      <c r="G33" s="8">
        <f t="shared" si="0"/>
        <v>0</v>
      </c>
      <c r="H33" s="140"/>
      <c r="I33" s="139">
        <f t="shared" si="1"/>
        <v>0</v>
      </c>
      <c r="O33">
        <f t="shared" si="2"/>
        <v>-3</v>
      </c>
    </row>
    <row r="34" spans="1:15" x14ac:dyDescent="0.2">
      <c r="A34" s="150">
        <v>32</v>
      </c>
      <c r="B34" s="96" t="s">
        <v>630</v>
      </c>
      <c r="C34" s="80" t="str">
        <f>VLOOKUP(B34,バーコード貼付!$A$1:$D$4652,2,FALSE)</f>
        <v>TRP型軸75FRPｽｰﾊﾟｰｼｰﾙ単体</v>
      </c>
      <c r="D34" s="77">
        <f>VLOOKUP(B34,バーコード貼付!$A$1:$D$4652,3,FALSE)</f>
        <v>11</v>
      </c>
      <c r="E34" s="176">
        <f>VLOOKUP(B34,バーコード貼付!$A$1:$D$4652,4,FALSE)</f>
        <v>5</v>
      </c>
      <c r="F34" s="173"/>
      <c r="G34" s="8">
        <f t="shared" si="0"/>
        <v>0</v>
      </c>
      <c r="H34" s="140"/>
      <c r="I34" s="139">
        <f t="shared" si="1"/>
        <v>0</v>
      </c>
      <c r="O34">
        <f t="shared" si="2"/>
        <v>-6</v>
      </c>
    </row>
    <row r="35" spans="1:15" x14ac:dyDescent="0.2">
      <c r="A35" s="150">
        <v>33</v>
      </c>
      <c r="B35" s="96" t="s">
        <v>604</v>
      </c>
      <c r="C35" s="80" t="str">
        <f>VLOOKUP(B35,バーコード貼付!$A$1:$D$4652,2,FALSE)</f>
        <v>TRA型軸65単式用ｽｰﾊﾟｰｼｰﾙ単体</v>
      </c>
      <c r="D35" s="77">
        <f>VLOOKUP(B35,バーコード貼付!$A$1:$D$4652,3,FALSE)</f>
        <v>5</v>
      </c>
      <c r="E35" s="176">
        <f>VLOOKUP(B35,バーコード貼付!$A$1:$D$4652,4,FALSE)</f>
        <v>5</v>
      </c>
      <c r="F35" s="174"/>
      <c r="G35" s="8">
        <f t="shared" ref="G35:G66" si="3">IF(D35-E35&gt;=0,0,1)</f>
        <v>0</v>
      </c>
      <c r="H35" s="140"/>
      <c r="I35" s="139">
        <f t="shared" ref="I35:I66" si="4">IF(AND(D35&lt;=0,D35-E35&lt;0),1,0)</f>
        <v>0</v>
      </c>
      <c r="O35">
        <f t="shared" ref="O35:O66" si="5">E35-D35</f>
        <v>0</v>
      </c>
    </row>
    <row r="36" spans="1:15" x14ac:dyDescent="0.2">
      <c r="A36" s="150">
        <v>34</v>
      </c>
      <c r="B36" s="96" t="s">
        <v>43</v>
      </c>
      <c r="C36" s="80" t="str">
        <f>VLOOKUP(B36,バーコード貼付!$A$1:$D$4652,2,FALSE)</f>
        <v>BCS120*80舵軸用ｽﾀﾝﾁｭｰﾌﾞ</v>
      </c>
      <c r="D36" s="77">
        <f>VLOOKUP(B36,バーコード貼付!$A$1:$D$4652,3,FALSE)</f>
        <v>11</v>
      </c>
      <c r="E36" s="176">
        <v>1</v>
      </c>
      <c r="F36" s="173"/>
      <c r="G36" s="8">
        <f t="shared" si="3"/>
        <v>0</v>
      </c>
      <c r="H36" s="140"/>
      <c r="I36" s="139">
        <f t="shared" si="4"/>
        <v>0</v>
      </c>
      <c r="O36">
        <f t="shared" si="5"/>
        <v>-10</v>
      </c>
    </row>
    <row r="37" spans="1:15" x14ac:dyDescent="0.2">
      <c r="A37" s="150">
        <v>35</v>
      </c>
      <c r="B37" s="96" t="s">
        <v>596</v>
      </c>
      <c r="C37" s="80" t="str">
        <f>VLOOKUP(B37,バーコード貼付!$A$1:$D$4652,2,FALSE)</f>
        <v>TRA型軸55単式用ｽｰﾊﾟｰｼｰﾙ単体</v>
      </c>
      <c r="D37" s="77">
        <f>VLOOKUP(B37,バーコード貼付!$A$1:$D$4652,3,FALSE)</f>
        <v>6</v>
      </c>
      <c r="E37" s="176">
        <v>2</v>
      </c>
      <c r="F37" s="173"/>
      <c r="G37" s="8">
        <f t="shared" si="3"/>
        <v>0</v>
      </c>
      <c r="H37" s="140"/>
      <c r="I37" s="139">
        <f t="shared" si="4"/>
        <v>0</v>
      </c>
      <c r="O37">
        <f t="shared" si="5"/>
        <v>-4</v>
      </c>
    </row>
    <row r="38" spans="1:15" x14ac:dyDescent="0.2">
      <c r="A38" s="150">
        <v>36</v>
      </c>
      <c r="B38" s="96" t="s">
        <v>37</v>
      </c>
      <c r="C38" s="80" t="str">
        <f>VLOOKUP(B38,バーコード貼付!$A$1:$D$4652,2,FALSE)</f>
        <v>BCS82*50舵軸用ｽﾀﾝﾁｭｰﾌﾞ</v>
      </c>
      <c r="D38" s="77">
        <f>VLOOKUP(B38,バーコード貼付!$A$1:$D$4652,3,FALSE)</f>
        <v>1</v>
      </c>
      <c r="E38" s="176">
        <v>1</v>
      </c>
      <c r="F38" s="173"/>
      <c r="G38" s="8">
        <f t="shared" si="3"/>
        <v>0</v>
      </c>
      <c r="H38" s="140"/>
      <c r="I38" s="139">
        <f t="shared" si="4"/>
        <v>0</v>
      </c>
      <c r="O38">
        <f t="shared" si="5"/>
        <v>0</v>
      </c>
    </row>
    <row r="39" spans="1:15" x14ac:dyDescent="0.2">
      <c r="A39" s="150">
        <v>37</v>
      </c>
      <c r="B39" s="96" t="s">
        <v>613</v>
      </c>
      <c r="C39" s="80" t="str">
        <f>VLOOKUP(B39,バーコード貼付!$A$1:$D$4652,2,FALSE)</f>
        <v>TRA型軸80A型舵軸用ｽｰﾊﾟｰｼｰﾙ単体</v>
      </c>
      <c r="D39" s="77">
        <f>VLOOKUP(B39,バーコード貼付!$A$1:$D$4652,3,FALSE)</f>
        <v>10</v>
      </c>
      <c r="E39" s="176">
        <v>2</v>
      </c>
      <c r="F39" s="173"/>
      <c r="G39" s="8">
        <f t="shared" si="3"/>
        <v>0</v>
      </c>
      <c r="H39" s="140"/>
      <c r="I39" s="139">
        <f t="shared" si="4"/>
        <v>0</v>
      </c>
      <c r="O39">
        <f t="shared" si="5"/>
        <v>-8</v>
      </c>
    </row>
    <row r="40" spans="1:15" x14ac:dyDescent="0.2">
      <c r="A40" s="150">
        <v>38</v>
      </c>
      <c r="B40" s="96" t="s">
        <v>592</v>
      </c>
      <c r="C40" s="80" t="str">
        <f>VLOOKUP(B40,バーコード貼付!$A$1:$D$4652,2,FALSE)</f>
        <v>TRA型軸50単式用ｽｰﾊﾟｰｼｰﾙ単体</v>
      </c>
      <c r="D40" s="77">
        <f>VLOOKUP(B40,バーコード貼付!$A$1:$D$4652,3,FALSE)</f>
        <v>4</v>
      </c>
      <c r="E40" s="176">
        <v>2</v>
      </c>
      <c r="F40" s="173"/>
      <c r="G40" s="8">
        <f t="shared" si="3"/>
        <v>0</v>
      </c>
      <c r="H40" s="140"/>
      <c r="I40" s="139">
        <f t="shared" si="4"/>
        <v>0</v>
      </c>
      <c r="O40">
        <f t="shared" si="5"/>
        <v>-2</v>
      </c>
    </row>
    <row r="41" spans="1:15" x14ac:dyDescent="0.2">
      <c r="A41" s="150">
        <v>39</v>
      </c>
      <c r="B41" s="96" t="s">
        <v>41</v>
      </c>
      <c r="C41" s="80" t="str">
        <f>VLOOKUP(B41,バーコード貼付!$A$1:$D$4652,2,FALSE)</f>
        <v>BCS112*70舵軸用ｽﾀﾝﾁｭｰﾌﾞ</v>
      </c>
      <c r="D41" s="77">
        <f>VLOOKUP(B41,バーコード貼付!$A$1:$D$4652,3,FALSE)</f>
        <v>9</v>
      </c>
      <c r="E41" s="176">
        <f>VLOOKUP(B41,バーコード貼付!$A$1:$D$4652,4,FALSE)</f>
        <v>5</v>
      </c>
      <c r="F41" s="173"/>
      <c r="G41" s="8">
        <f t="shared" si="3"/>
        <v>0</v>
      </c>
      <c r="H41" s="140"/>
      <c r="I41" s="139">
        <f t="shared" si="4"/>
        <v>0</v>
      </c>
      <c r="O41">
        <f t="shared" si="5"/>
        <v>-4</v>
      </c>
    </row>
    <row r="42" spans="1:15" x14ac:dyDescent="0.2">
      <c r="A42" s="150">
        <v>40</v>
      </c>
      <c r="B42" s="96" t="s">
        <v>42</v>
      </c>
      <c r="C42" s="80" t="str">
        <f>VLOOKUP(B42,バーコード貼付!$A$1:$D$4652,2,FALSE)</f>
        <v>BCS112*75舵軸用ｽﾀﾝﾁｭｰﾌﾞ</v>
      </c>
      <c r="D42" s="77">
        <f>VLOOKUP(B42,バーコード貼付!$A$1:$D$4652,3,FALSE)</f>
        <v>6</v>
      </c>
      <c r="E42" s="176">
        <f>VLOOKUP(B42,バーコード貼付!$A$1:$D$4652,4,FALSE)</f>
        <v>5</v>
      </c>
      <c r="F42" s="173"/>
      <c r="G42" s="8">
        <f t="shared" si="3"/>
        <v>0</v>
      </c>
      <c r="H42" s="140"/>
      <c r="I42" s="139">
        <f t="shared" si="4"/>
        <v>0</v>
      </c>
      <c r="O42">
        <f t="shared" si="5"/>
        <v>-1</v>
      </c>
    </row>
    <row r="43" spans="1:15" x14ac:dyDescent="0.2">
      <c r="A43" s="150">
        <v>41</v>
      </c>
      <c r="B43" s="96" t="s">
        <v>36</v>
      </c>
      <c r="C43" s="80" t="str">
        <f>VLOOKUP(B43,バーコード貼付!$A$1:$D$4652,2,FALSE)</f>
        <v>BCS66*45舵軸用ｽﾀﾝﾁｭｰﾌﾞ</v>
      </c>
      <c r="D43" s="77">
        <f>VLOOKUP(B43,バーコード貼付!$A$1:$D$4652,3,FALSE)</f>
        <v>2</v>
      </c>
      <c r="E43" s="176">
        <f>VLOOKUP(B43,バーコード貼付!$A$1:$D$4652,4,FALSE)</f>
        <v>1</v>
      </c>
      <c r="F43" s="173"/>
      <c r="G43" s="8">
        <f t="shared" si="3"/>
        <v>0</v>
      </c>
      <c r="H43" s="140"/>
      <c r="I43" s="139">
        <f t="shared" si="4"/>
        <v>0</v>
      </c>
      <c r="O43">
        <f t="shared" si="5"/>
        <v>-1</v>
      </c>
    </row>
    <row r="44" spans="1:15" x14ac:dyDescent="0.2">
      <c r="A44" s="150">
        <v>42</v>
      </c>
      <c r="B44" s="96" t="s">
        <v>599</v>
      </c>
      <c r="C44" s="80" t="str">
        <f>VLOOKUP(B44,バーコード貼付!$A$1:$D$4652,2,FALSE)</f>
        <v>軸60ｽｰﾊﾟｰｼｰﾙ用ｶﾊﾞｰｺﾞﾑ</v>
      </c>
      <c r="D44" s="77">
        <f>VLOOKUP(B44,バーコード貼付!$A$1:$D$4652,3,FALSE)</f>
        <v>22</v>
      </c>
      <c r="E44" s="176">
        <f>VLOOKUP(B44,バーコード貼付!$A$1:$D$4652,4,FALSE)</f>
        <v>20</v>
      </c>
      <c r="F44" s="173"/>
      <c r="G44" s="8">
        <f t="shared" si="3"/>
        <v>0</v>
      </c>
      <c r="H44" s="140"/>
      <c r="I44" s="139">
        <f t="shared" si="4"/>
        <v>0</v>
      </c>
      <c r="O44">
        <f t="shared" si="5"/>
        <v>-2</v>
      </c>
    </row>
    <row r="45" spans="1:15" x14ac:dyDescent="0.2">
      <c r="A45" s="150">
        <v>43</v>
      </c>
      <c r="B45" s="96" t="s">
        <v>608</v>
      </c>
      <c r="C45" s="80" t="str">
        <f>VLOOKUP(B45,バーコード貼付!$A$1:$D$4652,2,FALSE)</f>
        <v>TRA型軸70単式用ｽｰﾊﾟｰｼｰﾙ単体</v>
      </c>
      <c r="D45" s="77">
        <f>VLOOKUP(B45,バーコード貼付!$A$1:$D$4652,3,FALSE)</f>
        <v>5</v>
      </c>
      <c r="E45" s="176">
        <f>VLOOKUP(B45,バーコード貼付!$A$1:$D$4652,4,FALSE)</f>
        <v>5</v>
      </c>
      <c r="F45" s="173"/>
      <c r="G45" s="8">
        <f t="shared" si="3"/>
        <v>0</v>
      </c>
      <c r="H45" s="140"/>
      <c r="I45" s="139">
        <f t="shared" si="4"/>
        <v>0</v>
      </c>
      <c r="O45">
        <f t="shared" si="5"/>
        <v>0</v>
      </c>
    </row>
    <row r="46" spans="1:15" x14ac:dyDescent="0.2">
      <c r="A46" s="95">
        <v>44</v>
      </c>
      <c r="B46" s="96" t="s">
        <v>591</v>
      </c>
      <c r="C46" s="80" t="str">
        <f>VLOOKUP(B46,バーコード貼付!$A$1:$D$4652,2,FALSE)</f>
        <v>軸50ｽｰﾊﾟｰｼｰﾙ用ｶﾊﾞｰｺﾞﾑ</v>
      </c>
      <c r="D46" s="77">
        <f>VLOOKUP(B46,バーコード貼付!$A$1:$D$4652,3,FALSE)</f>
        <v>62</v>
      </c>
      <c r="E46" s="176">
        <f>VLOOKUP(B46,バーコード貼付!$A$1:$D$4652,4,FALSE)</f>
        <v>15</v>
      </c>
      <c r="F46" s="173"/>
      <c r="G46" s="8">
        <f t="shared" si="3"/>
        <v>0</v>
      </c>
      <c r="H46" s="140"/>
      <c r="I46" s="139">
        <f t="shared" si="4"/>
        <v>0</v>
      </c>
      <c r="O46">
        <f t="shared" si="5"/>
        <v>-47</v>
      </c>
    </row>
    <row r="47" spans="1:15" x14ac:dyDescent="0.2">
      <c r="A47" s="95">
        <v>45</v>
      </c>
      <c r="B47" s="96" t="s">
        <v>35</v>
      </c>
      <c r="C47" s="80" t="str">
        <f>VLOOKUP(B47,バーコード貼付!$A$1:$D$4652,2,FALSE)</f>
        <v>BCS66*40舵軸用ｽﾀﾝﾁｭｰﾌﾞ</v>
      </c>
      <c r="D47" s="77">
        <f>VLOOKUP(B47,バーコード貼付!$A$1:$D$4652,3,FALSE)</f>
        <v>1</v>
      </c>
      <c r="E47" s="176">
        <f>VLOOKUP(B47,バーコード貼付!$A$1:$D$4652,4,FALSE)</f>
        <v>1</v>
      </c>
      <c r="F47" s="173"/>
      <c r="G47" s="8">
        <f t="shared" si="3"/>
        <v>0</v>
      </c>
      <c r="H47" s="140"/>
      <c r="I47" s="139">
        <f t="shared" si="4"/>
        <v>0</v>
      </c>
      <c r="O47">
        <f t="shared" si="5"/>
        <v>0</v>
      </c>
    </row>
    <row r="48" spans="1:15" x14ac:dyDescent="0.2">
      <c r="A48" s="95">
        <v>46</v>
      </c>
      <c r="B48" s="96" t="s">
        <v>38</v>
      </c>
      <c r="C48" s="80" t="str">
        <f>VLOOKUP(B48,バーコード貼付!$A$1:$D$4652,2,FALSE)</f>
        <v>BCS82*55舵軸用ｽﾀﾝﾁｭｰﾌﾞ</v>
      </c>
      <c r="D48" s="77">
        <f>VLOOKUP(B48,バーコード貼付!$A$1:$D$4652,3,FALSE)</f>
        <v>8</v>
      </c>
      <c r="E48" s="176">
        <f>VLOOKUP(B48,バーコード貼付!$A$1:$D$4652,4,FALSE)</f>
        <v>5</v>
      </c>
      <c r="F48" s="175"/>
      <c r="G48" s="8">
        <f t="shared" si="3"/>
        <v>0</v>
      </c>
      <c r="H48" s="140"/>
      <c r="I48" s="139">
        <f t="shared" si="4"/>
        <v>0</v>
      </c>
      <c r="O48">
        <f t="shared" si="5"/>
        <v>-3</v>
      </c>
    </row>
    <row r="49" spans="1:15" x14ac:dyDescent="0.2">
      <c r="A49" s="95">
        <v>47</v>
      </c>
      <c r="B49" s="96" t="s">
        <v>39</v>
      </c>
      <c r="C49" s="80" t="str">
        <f>VLOOKUP(B49,バーコード貼付!$A$1:$D$4652,2,FALSE)</f>
        <v>BCS98*60舵軸用ｽﾀﾝﾁｭｰﾌﾞ</v>
      </c>
      <c r="D49" s="77">
        <f>VLOOKUP(B49,バーコード貼付!$A$1:$D$4652,3,FALSE)</f>
        <v>2</v>
      </c>
      <c r="E49" s="176">
        <f>VLOOKUP(B49,バーコード貼付!$A$1:$D$4652,4,FALSE)</f>
        <v>2</v>
      </c>
      <c r="F49" s="173"/>
      <c r="G49" s="8">
        <f t="shared" si="3"/>
        <v>0</v>
      </c>
      <c r="H49" s="140"/>
      <c r="I49" s="139">
        <f t="shared" si="4"/>
        <v>0</v>
      </c>
      <c r="O49">
        <f t="shared" si="5"/>
        <v>0</v>
      </c>
    </row>
    <row r="50" spans="1:15" x14ac:dyDescent="0.2">
      <c r="A50" s="95">
        <v>48</v>
      </c>
      <c r="B50" s="96" t="s">
        <v>40</v>
      </c>
      <c r="C50" s="80" t="str">
        <f>VLOOKUP(B50,バーコード貼付!$A$1:$D$4652,2,FALSE)</f>
        <v>BCS98*65舵軸用ｽﾀﾝﾁｭｰﾌﾞ</v>
      </c>
      <c r="D50" s="77">
        <f>VLOOKUP(B50,バーコード貼付!$A$1:$D$4652,3,FALSE)</f>
        <v>10</v>
      </c>
      <c r="E50" s="176">
        <f>VLOOKUP(B50,バーコード貼付!$A$1:$D$4652,4,FALSE)</f>
        <v>5</v>
      </c>
      <c r="F50" s="173"/>
      <c r="G50" s="8">
        <f t="shared" si="3"/>
        <v>0</v>
      </c>
      <c r="H50" s="140"/>
      <c r="I50" s="139">
        <f t="shared" si="4"/>
        <v>0</v>
      </c>
      <c r="O50">
        <f t="shared" si="5"/>
        <v>-5</v>
      </c>
    </row>
    <row r="51" spans="1:15" x14ac:dyDescent="0.2">
      <c r="A51" s="95">
        <v>49</v>
      </c>
      <c r="B51" s="96" t="s">
        <v>96</v>
      </c>
      <c r="C51" s="80" t="str">
        <f>VLOOKUP(B51,バーコード貼付!$A$1:$D$4652,2,FALSE)</f>
        <v>BC35A型舵軸ｽﾀﾝ用ﾊﾟｯｷﾝｸﾞﾗﾝﾄﾞ</v>
      </c>
      <c r="D51" s="77">
        <f>VLOOKUP(B51,バーコード貼付!$A$1:$D$4652,3,FALSE)</f>
        <v>39</v>
      </c>
      <c r="E51" s="176">
        <f>VLOOKUP(B51,バーコード貼付!$A$1:$D$4652,4,FALSE)</f>
        <v>3</v>
      </c>
      <c r="F51" s="175"/>
      <c r="G51" s="8">
        <f t="shared" si="3"/>
        <v>0</v>
      </c>
      <c r="H51" s="140"/>
      <c r="I51" s="139">
        <f t="shared" si="4"/>
        <v>0</v>
      </c>
      <c r="O51">
        <f t="shared" si="5"/>
        <v>-36</v>
      </c>
    </row>
    <row r="52" spans="1:15" x14ac:dyDescent="0.2">
      <c r="A52" s="95">
        <v>50</v>
      </c>
      <c r="B52" s="96" t="s">
        <v>97</v>
      </c>
      <c r="C52" s="80" t="str">
        <f>VLOOKUP(B52,バーコード貼付!$A$1:$D$4652,2,FALSE)</f>
        <v>BC40A型舵軸ｽﾀﾝ用ﾊﾟｯｷﾝｸﾞﾗﾝﾄﾞ</v>
      </c>
      <c r="D52" s="77">
        <f>VLOOKUP(B52,バーコード貼付!$A$1:$D$4652,3,FALSE)</f>
        <v>50</v>
      </c>
      <c r="E52" s="176">
        <f>VLOOKUP(B52,バーコード貼付!$A$1:$D$4652,4,FALSE)</f>
        <v>3</v>
      </c>
      <c r="F52" s="175"/>
      <c r="G52" s="8">
        <f t="shared" si="3"/>
        <v>0</v>
      </c>
      <c r="H52" s="140"/>
      <c r="I52" s="139">
        <f t="shared" si="4"/>
        <v>0</v>
      </c>
      <c r="O52">
        <f t="shared" si="5"/>
        <v>-47</v>
      </c>
    </row>
    <row r="53" spans="1:15" x14ac:dyDescent="0.2">
      <c r="A53" s="95">
        <v>51</v>
      </c>
      <c r="B53" s="96" t="s">
        <v>98</v>
      </c>
      <c r="C53" s="80" t="str">
        <f>VLOOKUP(B53,バーコード貼付!$A$1:$D$4652,2,FALSE)</f>
        <v>BC45A型舵軸ｽﾀﾝ用ﾊﾟｯｷﾝｸﾞﾗﾝﾄﾞ</v>
      </c>
      <c r="D53" s="77">
        <f>VLOOKUP(B53,バーコード貼付!$A$1:$D$4652,3,FALSE)</f>
        <v>67</v>
      </c>
      <c r="E53" s="176">
        <f>VLOOKUP(B53,バーコード貼付!$A$1:$D$4652,4,FALSE)</f>
        <v>3</v>
      </c>
      <c r="F53" s="175"/>
      <c r="G53" s="8">
        <f t="shared" si="3"/>
        <v>0</v>
      </c>
      <c r="H53" s="140"/>
      <c r="I53" s="139">
        <f t="shared" si="4"/>
        <v>0</v>
      </c>
      <c r="O53">
        <f t="shared" si="5"/>
        <v>-64</v>
      </c>
    </row>
    <row r="54" spans="1:15" x14ac:dyDescent="0.2">
      <c r="A54" s="95">
        <v>52</v>
      </c>
      <c r="B54" s="96" t="s">
        <v>99</v>
      </c>
      <c r="C54" s="80" t="str">
        <f>VLOOKUP(B54,バーコード貼付!$A$1:$D$4652,2,FALSE)</f>
        <v>BC50A型舵軸ｽﾀﾝ用ﾊﾟｯｷﾝｸﾞﾗﾝﾄﾞ</v>
      </c>
      <c r="D54" s="77">
        <f>VLOOKUP(B54,バーコード貼付!$A$1:$D$4652,3,FALSE)</f>
        <v>9</v>
      </c>
      <c r="E54" s="176">
        <f>VLOOKUP(B54,バーコード貼付!$A$1:$D$4652,4,FALSE)</f>
        <v>3</v>
      </c>
      <c r="F54" s="175"/>
      <c r="G54" s="8">
        <f t="shared" si="3"/>
        <v>0</v>
      </c>
      <c r="H54" s="140"/>
      <c r="I54" s="139">
        <f t="shared" si="4"/>
        <v>0</v>
      </c>
      <c r="O54">
        <f t="shared" si="5"/>
        <v>-6</v>
      </c>
    </row>
    <row r="55" spans="1:15" x14ac:dyDescent="0.2">
      <c r="A55" s="95">
        <v>53</v>
      </c>
      <c r="B55" s="96" t="s">
        <v>100</v>
      </c>
      <c r="C55" s="80" t="str">
        <f>VLOOKUP(B55,バーコード貼付!$A$1:$D$4652,2,FALSE)</f>
        <v>BC55A型舵軸ｽﾀﾝ用ﾊﾟｯｷﾝｸﾞﾗﾝﾄﾞ</v>
      </c>
      <c r="D55" s="77">
        <f>VLOOKUP(B55,バーコード貼付!$A$1:$D$4652,3,FALSE)</f>
        <v>61</v>
      </c>
      <c r="E55" s="176">
        <f>VLOOKUP(B55,バーコード貼付!$A$1:$D$4652,4,FALSE)</f>
        <v>3</v>
      </c>
      <c r="F55" s="175"/>
      <c r="G55" s="8">
        <f t="shared" si="3"/>
        <v>0</v>
      </c>
      <c r="H55" s="140"/>
      <c r="I55" s="139">
        <f t="shared" si="4"/>
        <v>0</v>
      </c>
      <c r="O55">
        <f t="shared" si="5"/>
        <v>-58</v>
      </c>
    </row>
    <row r="56" spans="1:15" x14ac:dyDescent="0.2">
      <c r="A56" s="95">
        <v>54</v>
      </c>
      <c r="B56" s="96" t="s">
        <v>101</v>
      </c>
      <c r="C56" s="80" t="str">
        <f>VLOOKUP(B56,バーコード貼付!$A$1:$D$4652,2,FALSE)</f>
        <v>BC60A型舵軸ｽﾀﾝ用ﾊﾟｯｷﾝｸﾞﾗﾝﾄﾞ</v>
      </c>
      <c r="D56" s="77">
        <f>VLOOKUP(B56,バーコード貼付!$A$1:$D$4652,3,FALSE)</f>
        <v>33</v>
      </c>
      <c r="E56" s="176">
        <v>33</v>
      </c>
      <c r="F56" s="175"/>
      <c r="G56" s="8">
        <f t="shared" si="3"/>
        <v>0</v>
      </c>
      <c r="H56" s="140"/>
      <c r="I56" s="139">
        <f t="shared" si="4"/>
        <v>0</v>
      </c>
      <c r="O56">
        <f t="shared" si="5"/>
        <v>0</v>
      </c>
    </row>
    <row r="57" spans="1:15" x14ac:dyDescent="0.2">
      <c r="A57" s="95">
        <v>55</v>
      </c>
      <c r="B57" s="96" t="s">
        <v>103</v>
      </c>
      <c r="C57" s="80" t="str">
        <f>VLOOKUP(B57,バーコード貼付!$A$1:$D$4652,2,FALSE)</f>
        <v>BC70A型舵軸ｽﾀﾝ用ﾊﾟｯｷﾝｸﾞﾗﾝﾄﾞ</v>
      </c>
      <c r="D57" s="77">
        <f>VLOOKUP(B57,バーコード貼付!$A$1:$D$4652,3,FALSE)</f>
        <v>20</v>
      </c>
      <c r="E57" s="176">
        <f>VLOOKUP(B57,バーコード貼付!$A$1:$D$4652,4,FALSE)</f>
        <v>5</v>
      </c>
      <c r="F57" s="175"/>
      <c r="G57" s="8">
        <f t="shared" si="3"/>
        <v>0</v>
      </c>
      <c r="H57" s="140"/>
      <c r="I57" s="139">
        <f t="shared" si="4"/>
        <v>0</v>
      </c>
      <c r="O57">
        <f t="shared" si="5"/>
        <v>-15</v>
      </c>
    </row>
    <row r="58" spans="1:15" x14ac:dyDescent="0.2">
      <c r="A58" s="95">
        <v>56</v>
      </c>
      <c r="B58" s="96" t="s">
        <v>104</v>
      </c>
      <c r="C58" s="80" t="str">
        <f>VLOOKUP(B58,バーコード貼付!$A$1:$D$4652,2,FALSE)</f>
        <v>BC75A型舵軸ｽﾀﾝ用ﾊﾟｯｷﾝｸﾞﾗﾝﾄﾞ</v>
      </c>
      <c r="D58" s="77">
        <f>VLOOKUP(B58,バーコード貼付!$A$1:$D$4652,3,FALSE)</f>
        <v>20</v>
      </c>
      <c r="E58" s="176">
        <f>VLOOKUP(B58,バーコード貼付!$A$1:$D$4652,4,FALSE)</f>
        <v>5</v>
      </c>
      <c r="F58" s="174"/>
      <c r="G58" s="8">
        <f t="shared" si="3"/>
        <v>0</v>
      </c>
      <c r="H58" s="140"/>
      <c r="I58" s="139">
        <f t="shared" si="4"/>
        <v>0</v>
      </c>
      <c r="O58">
        <f t="shared" si="5"/>
        <v>-15</v>
      </c>
    </row>
    <row r="59" spans="1:15" x14ac:dyDescent="0.2">
      <c r="A59" s="95">
        <v>57</v>
      </c>
      <c r="B59" s="96" t="s">
        <v>105</v>
      </c>
      <c r="C59" s="80" t="str">
        <f>VLOOKUP(B59,バーコード貼付!$A$1:$D$4652,2,FALSE)</f>
        <v>BC80A型舵軸ｽﾀﾝ用ﾊﾟｯｷﾝｸﾞﾗﾝﾄﾞ</v>
      </c>
      <c r="D59" s="77">
        <f>VLOOKUP(B59,バーコード貼付!$A$1:$D$4652,3,FALSE)</f>
        <v>21</v>
      </c>
      <c r="E59" s="176">
        <f>VLOOKUP(B59,バーコード貼付!$A$1:$D$4652,4,FALSE)</f>
        <v>5</v>
      </c>
      <c r="F59" s="175"/>
      <c r="G59" s="8">
        <f t="shared" si="3"/>
        <v>0</v>
      </c>
      <c r="H59" s="140"/>
      <c r="I59" s="139">
        <f t="shared" si="4"/>
        <v>0</v>
      </c>
      <c r="O59">
        <f t="shared" si="5"/>
        <v>-16</v>
      </c>
    </row>
    <row r="60" spans="1:15" x14ac:dyDescent="0.2">
      <c r="A60" s="95">
        <v>58</v>
      </c>
      <c r="B60" s="96" t="s">
        <v>588</v>
      </c>
      <c r="C60" s="80" t="str">
        <f>VLOOKUP(B60,バーコード貼付!$A$1:$D$4652,2,FALSE)</f>
        <v>TRA型軸45単式用ｽｰﾊﾟｰｼｰﾙ単体</v>
      </c>
      <c r="D60" s="77">
        <f>VLOOKUP(B60,バーコード貼付!$A$1:$D$4652,3,FALSE)</f>
        <v>11</v>
      </c>
      <c r="E60" s="176">
        <f>VLOOKUP(B60,バーコード貼付!$A$1:$D$4652,4,FALSE)</f>
        <v>5</v>
      </c>
      <c r="F60" s="175"/>
      <c r="G60" s="8">
        <f t="shared" si="3"/>
        <v>0</v>
      </c>
      <c r="H60" s="140"/>
      <c r="I60" s="139">
        <f t="shared" si="4"/>
        <v>0</v>
      </c>
      <c r="O60">
        <f t="shared" si="5"/>
        <v>-6</v>
      </c>
    </row>
    <row r="61" spans="1:15" x14ac:dyDescent="0.2">
      <c r="A61" s="95">
        <v>59</v>
      </c>
      <c r="B61" s="96" t="s">
        <v>600</v>
      </c>
      <c r="C61" s="80" t="str">
        <f>VLOOKUP(B61,バーコード貼付!$A$1:$D$4652,2,FALSE)</f>
        <v>TRA型軸60単式用ｽｰﾊﾟｰｼｰﾙ単体</v>
      </c>
      <c r="D61" s="77">
        <f>VLOOKUP(B61,バーコード貼付!$A$1:$D$4652,3,FALSE)</f>
        <v>5</v>
      </c>
      <c r="E61" s="176">
        <f>VLOOKUP(B61,バーコード貼付!$A$1:$D$4652,4,FALSE)</f>
        <v>5</v>
      </c>
      <c r="F61" s="173"/>
      <c r="G61" s="8">
        <f t="shared" si="3"/>
        <v>0</v>
      </c>
      <c r="H61" s="140"/>
      <c r="I61" s="139">
        <f t="shared" si="4"/>
        <v>0</v>
      </c>
      <c r="O61">
        <f t="shared" si="5"/>
        <v>0</v>
      </c>
    </row>
    <row r="62" spans="1:15" x14ac:dyDescent="0.2">
      <c r="A62" s="95">
        <v>60</v>
      </c>
      <c r="B62" s="96" t="s">
        <v>585</v>
      </c>
      <c r="C62" s="80" t="str">
        <f>VLOOKUP(B62,バーコード貼付!$A$1:$D$4652,2,FALSE)</f>
        <v>TRA型軸45A型舵軸用ｽｰﾊﾟｰｼｰﾙ単体</v>
      </c>
      <c r="D62" s="77">
        <f>VLOOKUP(B62,バーコード貼付!$A$1:$D$4652,3,FALSE)</f>
        <v>20</v>
      </c>
      <c r="E62" s="176">
        <f>VLOOKUP(B62,バーコード貼付!$A$1:$D$4652,4,FALSE)</f>
        <v>5</v>
      </c>
      <c r="F62" s="175"/>
      <c r="G62" s="8">
        <f t="shared" si="3"/>
        <v>0</v>
      </c>
      <c r="H62" s="140"/>
      <c r="I62" s="139">
        <f t="shared" si="4"/>
        <v>0</v>
      </c>
      <c r="O62">
        <f t="shared" si="5"/>
        <v>-15</v>
      </c>
    </row>
    <row r="63" spans="1:15" x14ac:dyDescent="0.2">
      <c r="A63" s="95">
        <v>61</v>
      </c>
      <c r="B63" s="96" t="s">
        <v>589</v>
      </c>
      <c r="C63" s="80" t="str">
        <f>VLOOKUP(B63,バーコード貼付!$A$1:$D$4652,2,FALSE)</f>
        <v>TRA型軸50A型舵軸用ｽｰﾊﾟｰｼｰﾙ単体</v>
      </c>
      <c r="D63" s="77">
        <f>VLOOKUP(B63,バーコード貼付!$A$1:$D$4652,3,FALSE)</f>
        <v>10</v>
      </c>
      <c r="E63" s="176">
        <f>VLOOKUP(B63,バーコード貼付!$A$1:$D$4652,4,FALSE)</f>
        <v>5</v>
      </c>
      <c r="F63" s="175"/>
      <c r="G63" s="8">
        <f t="shared" si="3"/>
        <v>0</v>
      </c>
      <c r="H63" s="140"/>
      <c r="I63" s="139">
        <f t="shared" si="4"/>
        <v>0</v>
      </c>
      <c r="O63">
        <f t="shared" si="5"/>
        <v>-5</v>
      </c>
    </row>
    <row r="64" spans="1:15" x14ac:dyDescent="0.2">
      <c r="A64" s="95">
        <v>62</v>
      </c>
      <c r="B64" s="96" t="s">
        <v>593</v>
      </c>
      <c r="C64" s="80" t="str">
        <f>VLOOKUP(B64,バーコード貼付!$A$1:$D$4652,2,FALSE)</f>
        <v>TRA型軸55A型舵軸用ｽｰﾊﾟｰｼｰﾙ単体</v>
      </c>
      <c r="D64" s="77">
        <f>VLOOKUP(B64,バーコード貼付!$A$1:$D$4652,3,FALSE)</f>
        <v>11</v>
      </c>
      <c r="E64" s="176">
        <f>VLOOKUP(B64,バーコード貼付!$A$1:$D$4652,4,FALSE)</f>
        <v>5</v>
      </c>
      <c r="F64" s="175"/>
      <c r="G64" s="8">
        <f t="shared" si="3"/>
        <v>0</v>
      </c>
      <c r="H64" s="140"/>
      <c r="I64" s="139">
        <f t="shared" si="4"/>
        <v>0</v>
      </c>
      <c r="O64">
        <f t="shared" si="5"/>
        <v>-6</v>
      </c>
    </row>
    <row r="65" spans="1:15" x14ac:dyDescent="0.2">
      <c r="A65" s="95">
        <v>63</v>
      </c>
      <c r="B65" s="96" t="s">
        <v>597</v>
      </c>
      <c r="C65" s="80" t="str">
        <f>VLOOKUP(B65,バーコード貼付!$A$1:$D$4652,2,FALSE)</f>
        <v>TRA型軸60A型舵軸用ｽｰﾊﾟｰｼｰﾙ単体</v>
      </c>
      <c r="D65" s="77">
        <f>VLOOKUP(B65,バーコード貼付!$A$1:$D$4652,3,FALSE)</f>
        <v>4</v>
      </c>
      <c r="E65" s="176">
        <f>VLOOKUP(B65,バーコード貼付!$A$1:$D$4652,4,FALSE)</f>
        <v>3</v>
      </c>
      <c r="F65" s="175"/>
      <c r="G65" s="8">
        <f t="shared" si="3"/>
        <v>0</v>
      </c>
      <c r="H65" s="140"/>
      <c r="I65" s="139">
        <f t="shared" si="4"/>
        <v>0</v>
      </c>
      <c r="O65">
        <f t="shared" si="5"/>
        <v>-1</v>
      </c>
    </row>
    <row r="66" spans="1:15" x14ac:dyDescent="0.2">
      <c r="A66" s="95">
        <v>64</v>
      </c>
      <c r="B66" s="96" t="s">
        <v>601</v>
      </c>
      <c r="C66" s="80" t="str">
        <f>VLOOKUP(B66,バーコード貼付!$A$1:$D$4652,2,FALSE)</f>
        <v>TRA型軸65A型舵軸用ｽｰﾊﾟｰｼｰﾙ単体</v>
      </c>
      <c r="D66" s="77">
        <f>VLOOKUP(B66,バーコード貼付!$A$1:$D$4652,3,FALSE)</f>
        <v>21</v>
      </c>
      <c r="E66" s="176">
        <f>VLOOKUP(B66,バーコード貼付!$A$1:$D$4652,4,FALSE)</f>
        <v>5</v>
      </c>
      <c r="F66" s="175"/>
      <c r="G66" s="8">
        <f t="shared" si="3"/>
        <v>0</v>
      </c>
      <c r="H66" s="140"/>
      <c r="I66" s="139">
        <f t="shared" si="4"/>
        <v>0</v>
      </c>
      <c r="O66">
        <f t="shared" si="5"/>
        <v>-16</v>
      </c>
    </row>
    <row r="67" spans="1:15" x14ac:dyDescent="0.2">
      <c r="A67" s="95">
        <v>65</v>
      </c>
      <c r="B67" s="96" t="s">
        <v>605</v>
      </c>
      <c r="C67" s="80" t="str">
        <f>VLOOKUP(B67,バーコード貼付!$A$1:$D$4652,2,FALSE)</f>
        <v>TRA型軸70A型舵軸用ｽｰﾊﾟｰｼｰﾙ単体</v>
      </c>
      <c r="D67" s="77">
        <f>VLOOKUP(B67,バーコード貼付!$A$1:$D$4652,3,FALSE)</f>
        <v>11</v>
      </c>
      <c r="E67" s="176">
        <f>VLOOKUP(B67,バーコード貼付!$A$1:$D$4652,4,FALSE)</f>
        <v>5</v>
      </c>
      <c r="F67" s="175"/>
      <c r="G67" s="8">
        <f t="shared" ref="G67:G85" si="6">IF(D67-E67&gt;=0,0,1)</f>
        <v>0</v>
      </c>
      <c r="H67" s="140"/>
      <c r="I67" s="139">
        <f t="shared" ref="I67:I85" si="7">IF(AND(D67&lt;=0,D67-E67&lt;0),1,0)</f>
        <v>0</v>
      </c>
      <c r="O67">
        <f t="shared" ref="O67:O84" si="8">E67-D67</f>
        <v>-6</v>
      </c>
    </row>
    <row r="68" spans="1:15" x14ac:dyDescent="0.2">
      <c r="A68" s="95">
        <v>66</v>
      </c>
      <c r="B68" s="96" t="s">
        <v>3150</v>
      </c>
      <c r="C68" s="80" t="str">
        <f>VLOOKUP(B68,バーコード貼付!$A$1:$D$4652,2,FALSE)</f>
        <v>TRP型軸45FRPｽｰﾊﾟｰｼｰﾙ単体</v>
      </c>
      <c r="D68" s="77">
        <f>VLOOKUP(B68,バーコード貼付!$A$1:$D$4652,3,FALSE)</f>
        <v>10</v>
      </c>
      <c r="E68" s="176">
        <f>VLOOKUP(B68,バーコード貼付!$A$1:$D$4652,4,FALSE)</f>
        <v>5</v>
      </c>
      <c r="F68" s="173"/>
      <c r="G68" s="8">
        <f t="shared" si="6"/>
        <v>0</v>
      </c>
      <c r="H68" s="140"/>
      <c r="I68" s="139">
        <f t="shared" si="7"/>
        <v>0</v>
      </c>
      <c r="O68">
        <f t="shared" si="8"/>
        <v>-5</v>
      </c>
    </row>
    <row r="69" spans="1:15" x14ac:dyDescent="0.2">
      <c r="A69" s="95">
        <v>67</v>
      </c>
      <c r="B69" s="96" t="s">
        <v>633</v>
      </c>
      <c r="C69" s="80" t="str">
        <f>VLOOKUP(B69,バーコード貼付!$A$1:$D$4652,2,FALSE)</f>
        <v>TRP型軸90FRPｽｰﾊﾟｰｼｰﾙ単体</v>
      </c>
      <c r="D69" s="77">
        <f>VLOOKUP(B69,バーコード貼付!$A$1:$D$4652,3,FALSE)</f>
        <v>6</v>
      </c>
      <c r="E69" s="176">
        <f>VLOOKUP(B69,バーコード貼付!$A$1:$D$4652,4,FALSE)</f>
        <v>5</v>
      </c>
      <c r="F69" s="173"/>
      <c r="G69" s="8">
        <f t="shared" si="6"/>
        <v>0</v>
      </c>
      <c r="H69" s="140"/>
      <c r="I69" s="139">
        <f t="shared" si="7"/>
        <v>0</v>
      </c>
      <c r="O69">
        <f t="shared" si="8"/>
        <v>-1</v>
      </c>
    </row>
    <row r="70" spans="1:15" x14ac:dyDescent="0.2">
      <c r="A70" s="95">
        <v>68</v>
      </c>
      <c r="B70" s="96" t="s">
        <v>635</v>
      </c>
      <c r="C70" s="80" t="str">
        <f>VLOOKUP(B70,バーコード貼付!$A$1:$D$4652,2,FALSE)</f>
        <v>TRP型軸100FRPｽｰﾊﾟｰｼｰﾙ単体</v>
      </c>
      <c r="D70" s="77">
        <f>VLOOKUP(B70,バーコード貼付!$A$1:$D$4652,3,FALSE)</f>
        <v>13</v>
      </c>
      <c r="E70" s="176">
        <f>VLOOKUP(B70,バーコード貼付!$A$1:$D$4652,4,FALSE)</f>
        <v>5</v>
      </c>
      <c r="F70" s="173"/>
      <c r="G70" s="8">
        <f t="shared" si="6"/>
        <v>0</v>
      </c>
      <c r="H70" s="140"/>
      <c r="I70" s="139">
        <f t="shared" si="7"/>
        <v>0</v>
      </c>
      <c r="O70">
        <f t="shared" si="8"/>
        <v>-8</v>
      </c>
    </row>
    <row r="71" spans="1:15" x14ac:dyDescent="0.2">
      <c r="A71" s="95">
        <v>69</v>
      </c>
      <c r="B71" s="96" t="s">
        <v>636</v>
      </c>
      <c r="C71" s="80" t="str">
        <f>VLOOKUP(B71,バーコード貼付!$A$1:$D$4652,2,FALSE)</f>
        <v>TRU型軸45内締用ｽｰﾊﾟｰｼｰﾙ単体</v>
      </c>
      <c r="D71" s="77">
        <f>VLOOKUP(B71,バーコード貼付!$A$1:$D$4652,3,FALSE)</f>
        <v>7</v>
      </c>
      <c r="E71" s="176">
        <f>VLOOKUP(B71,バーコード貼付!$A$1:$D$4652,4,FALSE)</f>
        <v>2</v>
      </c>
      <c r="F71" s="175"/>
      <c r="G71" s="8">
        <f t="shared" si="6"/>
        <v>0</v>
      </c>
      <c r="H71" s="140"/>
      <c r="I71" s="139">
        <f t="shared" si="7"/>
        <v>0</v>
      </c>
      <c r="O71">
        <f t="shared" si="8"/>
        <v>-5</v>
      </c>
    </row>
    <row r="72" spans="1:15" x14ac:dyDescent="0.2">
      <c r="A72" s="95">
        <v>70</v>
      </c>
      <c r="B72" s="96" t="s">
        <v>637</v>
      </c>
      <c r="C72" s="80" t="str">
        <f>VLOOKUP(B72,バーコード貼付!$A$1:$D$4652,2,FALSE)</f>
        <v>TRU型軸50内締用ｽｰﾊﾟｰｼｰﾙ単体</v>
      </c>
      <c r="D72" s="77">
        <f>VLOOKUP(B72,バーコード貼付!$A$1:$D$4652,3,FALSE)</f>
        <v>3</v>
      </c>
      <c r="E72" s="176">
        <f>VLOOKUP(B72,バーコード貼付!$A$1:$D$4652,4,FALSE)</f>
        <v>2</v>
      </c>
      <c r="F72" s="173"/>
      <c r="G72" s="8">
        <f t="shared" si="6"/>
        <v>0</v>
      </c>
      <c r="H72" s="140"/>
      <c r="I72" s="139">
        <f t="shared" si="7"/>
        <v>0</v>
      </c>
      <c r="O72">
        <f t="shared" si="8"/>
        <v>-1</v>
      </c>
    </row>
    <row r="73" spans="1:15" x14ac:dyDescent="0.2">
      <c r="A73" s="95">
        <v>71</v>
      </c>
      <c r="B73" s="96" t="s">
        <v>638</v>
      </c>
      <c r="C73" s="80" t="str">
        <f>VLOOKUP(B73,バーコード貼付!$A$1:$D$4652,2,FALSE)</f>
        <v>TRU型軸55内締用ｽｰﾊﾟｰｼｰﾙ単体</v>
      </c>
      <c r="D73" s="77">
        <f>VLOOKUP(B73,バーコード貼付!$A$1:$D$4652,3,FALSE)</f>
        <v>9</v>
      </c>
      <c r="E73" s="176">
        <f>VLOOKUP(B73,バーコード貼付!$A$1:$D$4652,4,FALSE)</f>
        <v>2</v>
      </c>
      <c r="F73" s="175"/>
      <c r="G73" s="8">
        <f t="shared" si="6"/>
        <v>0</v>
      </c>
      <c r="H73" s="140"/>
      <c r="I73" s="139">
        <f t="shared" si="7"/>
        <v>0</v>
      </c>
      <c r="O73">
        <f t="shared" si="8"/>
        <v>-7</v>
      </c>
    </row>
    <row r="74" spans="1:15" x14ac:dyDescent="0.2">
      <c r="A74" s="95">
        <v>72</v>
      </c>
      <c r="B74" s="96" t="s">
        <v>639</v>
      </c>
      <c r="C74" s="80" t="str">
        <f>VLOOKUP(B74,バーコード貼付!$A$1:$D$4652,2,FALSE)</f>
        <v>TRU型軸60内締用ｽｰﾊﾟｰｼｰﾙ単体</v>
      </c>
      <c r="D74" s="77">
        <f>VLOOKUP(B74,バーコード貼付!$A$1:$D$4652,3,FALSE)</f>
        <v>11</v>
      </c>
      <c r="E74" s="176">
        <f>VLOOKUP(B74,バーコード貼付!$A$1:$D$4652,4,FALSE)</f>
        <v>2</v>
      </c>
      <c r="F74" s="173"/>
      <c r="G74" s="8">
        <f t="shared" si="6"/>
        <v>0</v>
      </c>
      <c r="H74" s="140"/>
      <c r="I74" s="139">
        <f t="shared" si="7"/>
        <v>0</v>
      </c>
      <c r="O74">
        <f t="shared" si="8"/>
        <v>-9</v>
      </c>
    </row>
    <row r="75" spans="1:15" x14ac:dyDescent="0.2">
      <c r="A75" s="95">
        <v>73</v>
      </c>
      <c r="B75" s="96" t="s">
        <v>640</v>
      </c>
      <c r="C75" s="80" t="str">
        <f>VLOOKUP(B75,バーコード貼付!$A$1:$D$4652,2,FALSE)</f>
        <v>TRU型軸65内締用ｽｰﾊﾟｰｼｰﾙ単体</v>
      </c>
      <c r="D75" s="77">
        <f>VLOOKUP(B75,バーコード貼付!$A$1:$D$4652,3,FALSE)</f>
        <v>9</v>
      </c>
      <c r="E75" s="176">
        <f>VLOOKUP(B75,バーコード貼付!$A$1:$D$4652,4,FALSE)</f>
        <v>2</v>
      </c>
      <c r="F75" s="175"/>
      <c r="G75" s="8">
        <f t="shared" si="6"/>
        <v>0</v>
      </c>
      <c r="H75" s="140"/>
      <c r="I75" s="139">
        <f t="shared" si="7"/>
        <v>0</v>
      </c>
      <c r="O75">
        <f t="shared" si="8"/>
        <v>-7</v>
      </c>
    </row>
    <row r="76" spans="1:15" x14ac:dyDescent="0.2">
      <c r="A76" s="95">
        <v>74</v>
      </c>
      <c r="B76" s="96" t="s">
        <v>641</v>
      </c>
      <c r="C76" s="80" t="str">
        <f>VLOOKUP(B76,バーコード貼付!$A$1:$D$4652,2,FALSE)</f>
        <v>TRU型軸70内締用ｽｰﾊﾟｰｼｰﾙ単体</v>
      </c>
      <c r="D76" s="77">
        <f>VLOOKUP(B76,バーコード貼付!$A$1:$D$4652,3,FALSE)</f>
        <v>3</v>
      </c>
      <c r="E76" s="176">
        <f>VLOOKUP(B76,バーコード貼付!$A$1:$D$4652,4,FALSE)</f>
        <v>2</v>
      </c>
      <c r="F76" s="173"/>
      <c r="G76" s="8">
        <f t="shared" si="6"/>
        <v>0</v>
      </c>
      <c r="H76" s="140"/>
      <c r="I76" s="139">
        <f t="shared" si="7"/>
        <v>0</v>
      </c>
      <c r="O76">
        <f t="shared" si="8"/>
        <v>-1</v>
      </c>
    </row>
    <row r="77" spans="1:15" x14ac:dyDescent="0.2">
      <c r="A77" s="95">
        <v>75</v>
      </c>
      <c r="B77" s="96" t="s">
        <v>586</v>
      </c>
      <c r="C77" s="80" t="str">
        <f>VLOOKUP(B77,バーコード貼付!$A$1:$D$4652,2,FALSE)</f>
        <v>軸45ｽｰﾊﾟｰｼｰﾙ用ｺﾞﾑｼｰﾙ(専用ｸﾞﾘｽ付)</v>
      </c>
      <c r="D77" s="77">
        <f>VLOOKUP(B77,バーコード貼付!$A$1:$D$4652,3,FALSE)</f>
        <v>20</v>
      </c>
      <c r="E77" s="176">
        <f>VLOOKUP(B77,バーコード貼付!$A$1:$D$4652,4,FALSE)</f>
        <v>10</v>
      </c>
      <c r="F77" s="173"/>
      <c r="G77" s="8">
        <f t="shared" si="6"/>
        <v>0</v>
      </c>
      <c r="H77" s="140"/>
      <c r="I77" s="139">
        <f t="shared" si="7"/>
        <v>0</v>
      </c>
      <c r="O77">
        <f t="shared" si="8"/>
        <v>-10</v>
      </c>
    </row>
    <row r="78" spans="1:15" x14ac:dyDescent="0.2">
      <c r="A78" s="95">
        <v>76</v>
      </c>
      <c r="B78" s="96" t="s">
        <v>620</v>
      </c>
      <c r="C78" s="80" t="str">
        <f>VLOOKUP(B78,バーコード貼付!$A$1:$D$4652,2,FALSE)</f>
        <v>軸90ｽｰﾊﾟｰｼｰﾙ用ｺﾞﾑｼｰﾙ(専用ｸﾞﾘｽ付)</v>
      </c>
      <c r="D78" s="77">
        <f>VLOOKUP(B78,バーコード貼付!$A$1:$D$4652,3,FALSE)</f>
        <v>10</v>
      </c>
      <c r="E78" s="176">
        <f>VLOOKUP(B78,バーコード貼付!$A$1:$D$4652,4,FALSE)</f>
        <v>10</v>
      </c>
      <c r="F78" s="173"/>
      <c r="G78" s="8">
        <f t="shared" si="6"/>
        <v>0</v>
      </c>
      <c r="H78" s="140"/>
      <c r="I78" s="139">
        <f t="shared" si="7"/>
        <v>0</v>
      </c>
      <c r="O78">
        <f t="shared" si="8"/>
        <v>0</v>
      </c>
    </row>
    <row r="79" spans="1:15" x14ac:dyDescent="0.2">
      <c r="A79" s="95">
        <v>77</v>
      </c>
      <c r="B79" s="96" t="s">
        <v>587</v>
      </c>
      <c r="C79" s="80" t="str">
        <f>VLOOKUP(B79,バーコード貼付!$A$1:$D$4652,2,FALSE)</f>
        <v>軸45ｽｰﾊﾟｰｼｰﾙ用ｶﾊﾞｰｺﾞﾑ</v>
      </c>
      <c r="D79" s="77">
        <f>VLOOKUP(B79,バーコード貼付!$A$1:$D$4652,3,FALSE)</f>
        <v>70</v>
      </c>
      <c r="E79" s="176">
        <f>VLOOKUP(B79,バーコード貼付!$A$1:$D$4652,4,FALSE)</f>
        <v>15</v>
      </c>
      <c r="F79" s="173"/>
      <c r="G79" s="8">
        <f t="shared" si="6"/>
        <v>0</v>
      </c>
      <c r="H79" s="140"/>
      <c r="I79" s="139">
        <f t="shared" si="7"/>
        <v>0</v>
      </c>
      <c r="O79">
        <f t="shared" si="8"/>
        <v>-55</v>
      </c>
    </row>
    <row r="80" spans="1:15" x14ac:dyDescent="0.2">
      <c r="A80" s="95">
        <v>78</v>
      </c>
      <c r="B80" s="96" t="s">
        <v>618</v>
      </c>
      <c r="C80" s="80" t="str">
        <f>VLOOKUP(B80,バーコード貼付!$A$1:$D$4652,2,FALSE)</f>
        <v>軸85ｽｰﾊﾟｰｼｰﾙ用ｶﾊﾞｰｺﾞﾑ</v>
      </c>
      <c r="D80" s="77">
        <f>VLOOKUP(B80,バーコード貼付!$A$1:$D$4652,3,FALSE)</f>
        <v>24</v>
      </c>
      <c r="E80" s="176">
        <f>VLOOKUP(B80,バーコード貼付!$A$1:$D$4652,4,FALSE)</f>
        <v>10</v>
      </c>
      <c r="F80" s="173"/>
      <c r="G80" s="8">
        <f t="shared" si="6"/>
        <v>0</v>
      </c>
      <c r="H80" s="140"/>
      <c r="I80" s="139">
        <f t="shared" si="7"/>
        <v>0</v>
      </c>
      <c r="O80">
        <f t="shared" si="8"/>
        <v>-14</v>
      </c>
    </row>
    <row r="81" spans="1:15" x14ac:dyDescent="0.2">
      <c r="A81" s="95">
        <v>79</v>
      </c>
      <c r="B81" s="96" t="s">
        <v>621</v>
      </c>
      <c r="C81" s="80" t="str">
        <f>VLOOKUP(B81,バーコード貼付!$A$1:$D$4652,2,FALSE)</f>
        <v>軸90ｽｰﾊﾟｰｼｰﾙ用ｶﾊﾞｰｺﾞﾑ</v>
      </c>
      <c r="D81" s="77">
        <f>VLOOKUP(B81,バーコード貼付!$A$1:$D$4652,3,FALSE)</f>
        <v>23</v>
      </c>
      <c r="E81" s="176">
        <f>VLOOKUP(B81,バーコード貼付!$A$1:$D$4652,4,FALSE)</f>
        <v>10</v>
      </c>
      <c r="F81" s="173"/>
      <c r="G81" s="8">
        <f t="shared" si="6"/>
        <v>0</v>
      </c>
      <c r="H81" s="140"/>
      <c r="I81" s="139">
        <f t="shared" si="7"/>
        <v>0</v>
      </c>
      <c r="O81">
        <f t="shared" si="8"/>
        <v>-13</v>
      </c>
    </row>
    <row r="82" spans="1:15" x14ac:dyDescent="0.2">
      <c r="A82" s="95">
        <v>80</v>
      </c>
      <c r="B82" s="96" t="s">
        <v>625</v>
      </c>
      <c r="C82" s="80" t="str">
        <f>VLOOKUP(B82,バーコード貼付!$A$1:$D$4652,2,FALSE)</f>
        <v>軸95ｽｰﾊﾟｰｼｰﾙ用ｶﾊﾞｰｺﾞﾑ</v>
      </c>
      <c r="D82" s="77">
        <f>VLOOKUP(B82,バーコード貼付!$A$1:$D$4652,3,FALSE)</f>
        <v>47</v>
      </c>
      <c r="E82" s="176">
        <f>VLOOKUP(B82,バーコード貼付!$A$1:$D$4652,4,FALSE)</f>
        <v>8</v>
      </c>
      <c r="F82" s="173"/>
      <c r="G82" s="8">
        <f t="shared" si="6"/>
        <v>0</v>
      </c>
      <c r="H82" s="140"/>
      <c r="I82" s="139">
        <f t="shared" si="7"/>
        <v>0</v>
      </c>
      <c r="O82">
        <f t="shared" si="8"/>
        <v>-39</v>
      </c>
    </row>
    <row r="83" spans="1:15" x14ac:dyDescent="0.2">
      <c r="A83" s="95">
        <v>81</v>
      </c>
      <c r="B83" s="96" t="s">
        <v>628</v>
      </c>
      <c r="C83" s="80" t="str">
        <f>VLOOKUP(B83,バーコード貼付!$A$1:$D$4652,2,FALSE)</f>
        <v>軸100ｽｰﾊﾟｰｼｰﾙ用ｶﾊﾞｰｺﾞﾑ</v>
      </c>
      <c r="D83" s="77">
        <f>VLOOKUP(B83,バーコード貼付!$A$1:$D$4652,3,FALSE)</f>
        <v>18</v>
      </c>
      <c r="E83" s="176">
        <f>VLOOKUP(B83,バーコード貼付!$A$1:$D$4652,4,FALSE)</f>
        <v>10</v>
      </c>
      <c r="F83" s="173"/>
      <c r="G83" s="8">
        <f t="shared" si="6"/>
        <v>0</v>
      </c>
      <c r="H83" s="140"/>
      <c r="I83" s="139">
        <f t="shared" si="7"/>
        <v>0</v>
      </c>
      <c r="O83">
        <f t="shared" si="8"/>
        <v>-8</v>
      </c>
    </row>
    <row r="84" spans="1:15" x14ac:dyDescent="0.2">
      <c r="A84" s="95">
        <v>82</v>
      </c>
      <c r="B84" s="96" t="s">
        <v>34</v>
      </c>
      <c r="C84" s="80" t="str">
        <f>VLOOKUP(B84,バーコード貼付!$A$1:$D$4652,2,FALSE)</f>
        <v>BCS66*35舵軸用ｽﾀﾝﾁｭｰﾌﾞ</v>
      </c>
      <c r="D84" s="77">
        <f>VLOOKUP(B84,バーコード貼付!$A$1:$D$4652,3,FALSE)</f>
        <v>0</v>
      </c>
      <c r="E84" s="176">
        <f>VLOOKUP(B84,バーコード貼付!$A$1:$D$4652,4,FALSE)</f>
        <v>0</v>
      </c>
      <c r="F84" s="173"/>
      <c r="G84" s="8">
        <f t="shared" si="6"/>
        <v>0</v>
      </c>
      <c r="H84" s="140"/>
      <c r="I84" s="139">
        <f t="shared" si="7"/>
        <v>0</v>
      </c>
      <c r="O84">
        <f t="shared" si="8"/>
        <v>0</v>
      </c>
    </row>
    <row r="85" spans="1:15" x14ac:dyDescent="0.2">
      <c r="A85" s="95">
        <v>83</v>
      </c>
      <c r="B85" s="96" t="s">
        <v>102</v>
      </c>
      <c r="C85" s="80" t="str">
        <f>VLOOKUP(B85,バーコード貼付!$A$1:$D$4652,2,FALSE)</f>
        <v>BC65A型舵軸ｽﾀﾝ用ﾊﾟｯｷﾝｸﾞﾗﾝﾄﾞ</v>
      </c>
      <c r="D85" s="77">
        <f>VLOOKUP(B85,バーコード貼付!$A$1:$D$4652,3,FALSE)</f>
        <v>35</v>
      </c>
      <c r="E85" s="176">
        <v>35</v>
      </c>
      <c r="F85" s="173"/>
      <c r="G85" s="8">
        <f t="shared" si="6"/>
        <v>0</v>
      </c>
      <c r="H85" s="140"/>
      <c r="I85" s="139">
        <f t="shared" si="7"/>
        <v>0</v>
      </c>
      <c r="O85"/>
    </row>
    <row r="86" spans="1:15" x14ac:dyDescent="0.2">
      <c r="A86" s="95"/>
      <c r="B86" s="96" t="s">
        <v>622</v>
      </c>
      <c r="C86" s="80" t="e">
        <f>VLOOKUP(B86,バーコード貼付!$A$1:$D$4652,2,FALSE)</f>
        <v>#N/A</v>
      </c>
      <c r="D86" s="77" t="e">
        <f>VLOOKUP(B86,バーコード貼付!$A$1:$D$4652,3,FALSE)</f>
        <v>#N/A</v>
      </c>
      <c r="E86" s="176"/>
      <c r="F86" s="175"/>
      <c r="G86" s="8"/>
      <c r="H86" s="140"/>
      <c r="I86" s="8"/>
      <c r="O86"/>
    </row>
  </sheetData>
  <sortState xmlns:xlrd2="http://schemas.microsoft.com/office/spreadsheetml/2017/richdata2" ref="A3:P86">
    <sortCondition descending="1" ref="G3:G86"/>
  </sortState>
  <phoneticPr fontId="9"/>
  <conditionalFormatting sqref="F3:F86">
    <cfRule type="cellIs" dxfId="15" priority="2" operator="lessThan">
      <formula>$F$1</formula>
    </cfRule>
  </conditionalFormatting>
  <conditionalFormatting sqref="G3:G85">
    <cfRule type="colorScale" priority="3">
      <colorScale>
        <cfvo type="num" val="0"/>
        <cfvo type="num" val="1"/>
        <color rgb="FF00B050"/>
        <color rgb="FFFFFF00"/>
      </colorScale>
    </cfRule>
  </conditionalFormatting>
  <conditionalFormatting sqref="G86">
    <cfRule type="colorScale" priority="5">
      <colorScale>
        <cfvo type="num" val="0"/>
        <cfvo type="num" val="1"/>
        <color rgb="FF00B050"/>
        <color rgb="FFFF0000"/>
      </colorScale>
    </cfRule>
  </conditionalFormatting>
  <conditionalFormatting sqref="H3:H86">
    <cfRule type="cellIs" dxfId="14" priority="1" operator="lessThan">
      <formula>$F$1</formula>
    </cfRule>
  </conditionalFormatting>
  <conditionalFormatting sqref="I3">
    <cfRule type="colorScale" priority="20">
      <colorScale>
        <cfvo type="num" val="0"/>
        <cfvo type="num" val="1"/>
        <color rgb="FF00B050"/>
        <color rgb="FFFF0000"/>
      </colorScale>
    </cfRule>
  </conditionalFormatting>
  <conditionalFormatting sqref="I4:I12">
    <cfRule type="colorScale" priority="18">
      <colorScale>
        <cfvo type="num" val="0"/>
        <cfvo type="num" val="1"/>
        <color rgb="FF00B050"/>
        <color rgb="FFFF0000"/>
      </colorScale>
    </cfRule>
  </conditionalFormatting>
  <conditionalFormatting sqref="I13:I22">
    <cfRule type="colorScale" priority="16">
      <colorScale>
        <cfvo type="num" val="0"/>
        <cfvo type="num" val="1"/>
        <color rgb="FF00B050"/>
        <color rgb="FFFF0000"/>
      </colorScale>
    </cfRule>
  </conditionalFormatting>
  <conditionalFormatting sqref="I23:I35">
    <cfRule type="colorScale" priority="14">
      <colorScale>
        <cfvo type="num" val="0"/>
        <cfvo type="num" val="1"/>
        <color rgb="FF00B050"/>
        <color rgb="FFFF0000"/>
      </colorScale>
    </cfRule>
  </conditionalFormatting>
  <conditionalFormatting sqref="I36:I43">
    <cfRule type="colorScale" priority="12">
      <colorScale>
        <cfvo type="num" val="0"/>
        <cfvo type="num" val="1"/>
        <color rgb="FF00B050"/>
        <color rgb="FFFF0000"/>
      </colorScale>
    </cfRule>
  </conditionalFormatting>
  <conditionalFormatting sqref="I44:I55">
    <cfRule type="colorScale" priority="10">
      <colorScale>
        <cfvo type="num" val="0"/>
        <cfvo type="num" val="1"/>
        <color rgb="FF00B050"/>
        <color rgb="FFFF0000"/>
      </colorScale>
    </cfRule>
  </conditionalFormatting>
  <conditionalFormatting sqref="I56:I62">
    <cfRule type="colorScale" priority="8">
      <colorScale>
        <cfvo type="num" val="0"/>
        <cfvo type="num" val="1"/>
        <color rgb="FF00B050"/>
        <color rgb="FFFF0000"/>
      </colorScale>
    </cfRule>
  </conditionalFormatting>
  <conditionalFormatting sqref="I63:I74">
    <cfRule type="colorScale" priority="6">
      <colorScale>
        <cfvo type="num" val="0"/>
        <cfvo type="num" val="1"/>
        <color rgb="FF00B050"/>
        <color rgb="FFFF0000"/>
      </colorScale>
    </cfRule>
  </conditionalFormatting>
  <conditionalFormatting sqref="I75:I86">
    <cfRule type="colorScale" priority="4">
      <colorScale>
        <cfvo type="num" val="0"/>
        <cfvo type="num" val="1"/>
        <color rgb="FF00B050"/>
        <color rgb="FFFF0000"/>
      </colorScale>
    </cfRule>
  </conditionalFormatting>
  <printOptions horizontalCentered="1"/>
  <pageMargins left="0.9055118110236221" right="0.70866141732283472" top="0.94488188976377963" bottom="0.74803149606299213" header="0.51181102362204722" footer="0.31496062992125984"/>
  <pageSetup paperSize="9" scale="74" fitToHeight="0" orientation="portrait" r:id="rId1"/>
  <headerFooter>
    <oddHeader>&amp;C舵軸在庫状況&amp;R&amp;D</oddHeader>
    <oddFooter>&amp;C&amp;P/&amp;N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G28"/>
  <sheetViews>
    <sheetView zoomScale="130" zoomScaleNormal="130" workbookViewId="0">
      <pane ySplit="2" topLeftCell="A3" activePane="bottomLeft" state="frozen"/>
      <selection pane="bottomLeft" activeCell="C3" sqref="C3"/>
    </sheetView>
  </sheetViews>
  <sheetFormatPr defaultRowHeight="13.2" x14ac:dyDescent="0.2"/>
  <cols>
    <col min="1" max="1" width="5" style="20" customWidth="1"/>
    <col min="2" max="2" width="11.88671875" style="20" bestFit="1" customWidth="1"/>
    <col min="3" max="3" width="31.109375" style="15" bestFit="1" customWidth="1"/>
    <col min="4" max="4" width="7.109375" style="20" bestFit="1" customWidth="1"/>
    <col min="5" max="5" width="7.109375" style="15" bestFit="1" customWidth="1"/>
    <col min="6" max="6" width="6.6640625" style="15" customWidth="1"/>
    <col min="7" max="7" width="4.6640625" style="15" customWidth="1"/>
    <col min="8" max="8" width="6.6640625" customWidth="1"/>
    <col min="9" max="9" width="4.6640625" customWidth="1"/>
    <col min="10" max="12" width="2.6640625" style="107" customWidth="1"/>
    <col min="13" max="13" width="2.6640625" customWidth="1"/>
    <col min="14" max="14" width="2.6640625" style="107" customWidth="1"/>
    <col min="15" max="15" width="6.6640625" style="107" customWidth="1"/>
    <col min="16" max="16" width="2.6640625" style="107" customWidth="1"/>
    <col min="17" max="17" width="6.6640625" style="107" customWidth="1"/>
    <col min="18" max="33" width="4.6640625" style="107" customWidth="1"/>
  </cols>
  <sheetData>
    <row r="1" spans="1:33" x14ac:dyDescent="0.2">
      <c r="F1" s="61">
        <f ca="1">TODAY()-90</f>
        <v>46203</v>
      </c>
    </row>
    <row r="2" spans="1:33" s="5" customFormat="1" ht="30" customHeight="1" x14ac:dyDescent="0.2">
      <c r="A2" s="13" t="s">
        <v>975</v>
      </c>
      <c r="B2" s="13" t="s">
        <v>973</v>
      </c>
      <c r="C2" s="13" t="s">
        <v>16164</v>
      </c>
      <c r="D2" s="13" t="s">
        <v>974</v>
      </c>
      <c r="E2" s="13" t="s">
        <v>977</v>
      </c>
      <c r="F2" s="71" t="s">
        <v>3034</v>
      </c>
      <c r="G2" s="17">
        <f>SUM(G3:G28)</f>
        <v>2</v>
      </c>
      <c r="H2" s="72" t="s">
        <v>976</v>
      </c>
      <c r="I2" s="17">
        <f>SUM(I3:I28)</f>
        <v>0</v>
      </c>
      <c r="J2" s="106"/>
      <c r="K2" s="106"/>
      <c r="L2" s="106"/>
      <c r="N2" s="106"/>
      <c r="O2" s="106"/>
      <c r="P2" s="150">
        <f>P1+1</f>
        <v>1</v>
      </c>
      <c r="Q2" s="106"/>
      <c r="R2" s="106"/>
      <c r="S2" s="106"/>
      <c r="T2" s="106"/>
      <c r="U2" s="106"/>
      <c r="V2" s="106"/>
      <c r="W2" s="106"/>
      <c r="X2" s="106"/>
      <c r="Y2" s="106"/>
      <c r="Z2" s="106"/>
      <c r="AA2" s="106"/>
      <c r="AB2" s="106"/>
      <c r="AC2" s="106"/>
      <c r="AD2" s="106"/>
      <c r="AE2" s="106"/>
      <c r="AF2" s="106"/>
      <c r="AG2" s="106"/>
    </row>
    <row r="3" spans="1:33" x14ac:dyDescent="0.2">
      <c r="A3" s="150">
        <v>1</v>
      </c>
      <c r="B3" s="18" t="s">
        <v>574</v>
      </c>
      <c r="C3" s="80" t="str">
        <f>VLOOKUP(B3,バーコード貼付!$A$1:$D$4652,2,FALSE)</f>
        <v>BC5K-65NK肘弁(ﾅｲﾛﾝｺｰﾃｨﾝｸﾞ)</v>
      </c>
      <c r="D3" s="77">
        <f>VLOOKUP(B3,バーコード貼付!$A$1:$D$4652,3,FALSE)</f>
        <v>2</v>
      </c>
      <c r="E3" s="77">
        <v>22</v>
      </c>
      <c r="F3" s="129">
        <v>46276</v>
      </c>
      <c r="G3" s="8">
        <f t="shared" ref="G3:G21" si="0">IF(D3-E3&gt;=0,0,1)</f>
        <v>1</v>
      </c>
      <c r="H3" s="130"/>
      <c r="I3" s="8">
        <f t="shared" ref="I3:I21" si="1">IF(AND(D3&lt;=0,D3-E3&lt;0),1,0)</f>
        <v>0</v>
      </c>
      <c r="O3">
        <f t="shared" ref="O3:O21" si="2">E3-D3</f>
        <v>20</v>
      </c>
    </row>
    <row r="4" spans="1:33" x14ac:dyDescent="0.2">
      <c r="A4" s="150">
        <v>2</v>
      </c>
      <c r="B4" s="18" t="s">
        <v>561</v>
      </c>
      <c r="C4" s="80" t="str">
        <f>VLOOKUP(B4,バーコード貼付!$A$1:$D$4652,2,FALSE)</f>
        <v>BC5K-15JIS肘弁(ﾅｲﾛﾝｺｰﾃｨﾝｸﾞ)</v>
      </c>
      <c r="D4" s="77">
        <f>VLOOKUP(B4,バーコード貼付!$A$1:$D$4652,3,FALSE)</f>
        <v>19</v>
      </c>
      <c r="E4" s="77">
        <v>20</v>
      </c>
      <c r="F4" s="129">
        <v>46227</v>
      </c>
      <c r="G4" s="8">
        <f t="shared" si="0"/>
        <v>1</v>
      </c>
      <c r="H4" s="130"/>
      <c r="I4" s="8">
        <f t="shared" si="1"/>
        <v>0</v>
      </c>
      <c r="O4">
        <f t="shared" si="2"/>
        <v>1</v>
      </c>
    </row>
    <row r="5" spans="1:33" x14ac:dyDescent="0.2">
      <c r="A5" s="150">
        <v>3</v>
      </c>
      <c r="B5" s="18" t="s">
        <v>570</v>
      </c>
      <c r="C5" s="80" t="str">
        <f>VLOOKUP(B5,バーコード貼付!$A$1:$D$4652,2,FALSE)</f>
        <v>BC5K-40NK肘弁(ﾅｲﾛﾝｺｰﾃｨﾝｸﾞ)</v>
      </c>
      <c r="D5" s="77">
        <f>VLOOKUP(B5,バーコード貼付!$A$1:$D$4652,3,FALSE)</f>
        <v>28</v>
      </c>
      <c r="E5" s="77">
        <v>4</v>
      </c>
      <c r="F5" s="129"/>
      <c r="G5" s="8">
        <f t="shared" si="0"/>
        <v>0</v>
      </c>
      <c r="H5" s="130"/>
      <c r="I5" s="8">
        <f t="shared" si="1"/>
        <v>0</v>
      </c>
      <c r="O5">
        <f t="shared" si="2"/>
        <v>-24</v>
      </c>
    </row>
    <row r="6" spans="1:33" x14ac:dyDescent="0.2">
      <c r="A6" s="150">
        <v>4</v>
      </c>
      <c r="B6" s="18" t="s">
        <v>563</v>
      </c>
      <c r="C6" s="80" t="str">
        <f>VLOOKUP(B6,バーコード貼付!$A$1:$D$4652,2,FALSE)</f>
        <v>BC5K-20JIS肘弁(ﾅｲﾛﾝｺｰﾃｨﾝｸﾞ)</v>
      </c>
      <c r="D6" s="77">
        <f>VLOOKUP(B6,バーコード貼付!$A$1:$D$4652,3,FALSE)</f>
        <v>20</v>
      </c>
      <c r="E6" s="77">
        <v>2</v>
      </c>
      <c r="F6" s="129"/>
      <c r="G6" s="8">
        <f t="shared" si="0"/>
        <v>0</v>
      </c>
      <c r="H6" s="130"/>
      <c r="I6" s="8">
        <f t="shared" si="1"/>
        <v>0</v>
      </c>
      <c r="O6">
        <f t="shared" si="2"/>
        <v>-18</v>
      </c>
    </row>
    <row r="7" spans="1:33" x14ac:dyDescent="0.2">
      <c r="A7" s="150">
        <v>5</v>
      </c>
      <c r="B7" s="18" t="s">
        <v>573</v>
      </c>
      <c r="C7" s="80" t="str">
        <f>VLOOKUP(B7,バーコード貼付!$A$1:$D$4652,2,FALSE)</f>
        <v>BC5K-65JIS肘弁(ﾅｲﾛﾝｺｰﾃｨﾝｸﾞ)</v>
      </c>
      <c r="D7" s="77">
        <f>VLOOKUP(B7,バーコード貼付!$A$1:$D$4652,3,FALSE)</f>
        <v>34</v>
      </c>
      <c r="E7" s="77">
        <v>1</v>
      </c>
      <c r="F7" s="129"/>
      <c r="G7" s="8">
        <f t="shared" si="0"/>
        <v>0</v>
      </c>
      <c r="H7" s="130"/>
      <c r="I7" s="8">
        <f t="shared" si="1"/>
        <v>0</v>
      </c>
      <c r="O7">
        <f t="shared" si="2"/>
        <v>-33</v>
      </c>
    </row>
    <row r="8" spans="1:33" x14ac:dyDescent="0.2">
      <c r="A8" s="150">
        <v>6</v>
      </c>
      <c r="B8" s="18" t="s">
        <v>569</v>
      </c>
      <c r="C8" s="80" t="str">
        <f>VLOOKUP(B8,バーコード貼付!$A$1:$D$4652,2,FALSE)</f>
        <v>BC5K-40JIS肘弁(ﾅｲﾛﾝｺｰﾃｨﾝｸﾞ)</v>
      </c>
      <c r="D8" s="77">
        <f>VLOOKUP(B8,バーコード貼付!$A$1:$D$4652,3,FALSE)</f>
        <v>19</v>
      </c>
      <c r="E8" s="77">
        <v>2</v>
      </c>
      <c r="F8" s="129"/>
      <c r="G8" s="8">
        <f t="shared" si="0"/>
        <v>0</v>
      </c>
      <c r="H8" s="130"/>
      <c r="I8" s="8">
        <f t="shared" si="1"/>
        <v>0</v>
      </c>
      <c r="O8">
        <f t="shared" si="2"/>
        <v>-17</v>
      </c>
    </row>
    <row r="9" spans="1:33" x14ac:dyDescent="0.2">
      <c r="A9" s="150">
        <v>7</v>
      </c>
      <c r="B9" s="18" t="s">
        <v>572</v>
      </c>
      <c r="C9" s="80" t="str">
        <f>VLOOKUP(B9,バーコード貼付!$A$1:$D$4652,2,FALSE)</f>
        <v>BC5K-50NK肘弁(ﾅｲﾛﾝｺｰﾃｨﾝｸﾞ)</v>
      </c>
      <c r="D9" s="77">
        <f>VLOOKUP(B9,バーコード貼付!$A$1:$D$4652,3,FALSE)</f>
        <v>14</v>
      </c>
      <c r="E9" s="77">
        <v>6</v>
      </c>
      <c r="F9" s="129"/>
      <c r="G9" s="8">
        <f t="shared" si="0"/>
        <v>0</v>
      </c>
      <c r="H9" s="130"/>
      <c r="I9" s="8">
        <f t="shared" si="1"/>
        <v>0</v>
      </c>
      <c r="O9">
        <f t="shared" si="2"/>
        <v>-8</v>
      </c>
    </row>
    <row r="10" spans="1:33" x14ac:dyDescent="0.2">
      <c r="A10" s="150">
        <v>8</v>
      </c>
      <c r="B10" s="18" t="s">
        <v>566</v>
      </c>
      <c r="C10" s="80" t="str">
        <f>VLOOKUP(B10,バーコード貼付!$A$1:$D$4652,2,FALSE)</f>
        <v>BC5K-25NK肘弁(ﾅｲﾛﾝｺｰﾃｨﾝｸﾞ)</v>
      </c>
      <c r="D10" s="77">
        <f>VLOOKUP(B10,バーコード貼付!$A$1:$D$4652,3,FALSE)</f>
        <v>11</v>
      </c>
      <c r="E10" s="77">
        <f>VLOOKUP(B10,バーコード貼付!$A$1:$D$4652,4,FALSE)</f>
        <v>3</v>
      </c>
      <c r="F10" s="40"/>
      <c r="G10" s="8">
        <f t="shared" si="0"/>
        <v>0</v>
      </c>
      <c r="H10" s="130"/>
      <c r="I10" s="8">
        <f t="shared" si="1"/>
        <v>0</v>
      </c>
      <c r="O10">
        <f t="shared" si="2"/>
        <v>-8</v>
      </c>
    </row>
    <row r="11" spans="1:33" x14ac:dyDescent="0.2">
      <c r="A11" s="150">
        <v>9</v>
      </c>
      <c r="B11" s="18" t="s">
        <v>571</v>
      </c>
      <c r="C11" s="80" t="str">
        <f>VLOOKUP(B11,バーコード貼付!$A$1:$D$4652,2,FALSE)</f>
        <v>BC5K-50JIS肘弁(ﾅｲﾛﾝｺｰﾃｨﾝｸﾞ)</v>
      </c>
      <c r="D11" s="77">
        <f>VLOOKUP(B11,バーコード貼付!$A$1:$D$4652,3,FALSE)</f>
        <v>18</v>
      </c>
      <c r="E11" s="77">
        <v>5</v>
      </c>
      <c r="F11" s="129"/>
      <c r="G11" s="8">
        <f t="shared" si="0"/>
        <v>0</v>
      </c>
      <c r="H11" s="130"/>
      <c r="I11" s="8">
        <f t="shared" si="1"/>
        <v>0</v>
      </c>
      <c r="O11">
        <f t="shared" si="2"/>
        <v>-13</v>
      </c>
    </row>
    <row r="12" spans="1:33" x14ac:dyDescent="0.2">
      <c r="A12" s="150">
        <v>10</v>
      </c>
      <c r="B12" s="18" t="s">
        <v>568</v>
      </c>
      <c r="C12" s="80" t="str">
        <f>VLOOKUP(B12,バーコード貼付!$A$1:$D$4652,2,FALSE)</f>
        <v>BC5K-32NK肘弁(ﾅｲﾛﾝｺｰﾃｨﾝｸﾞ)</v>
      </c>
      <c r="D12" s="77">
        <f>VLOOKUP(B12,バーコード貼付!$A$1:$D$4652,3,FALSE)</f>
        <v>20</v>
      </c>
      <c r="E12" s="77">
        <v>1</v>
      </c>
      <c r="F12" s="129"/>
      <c r="G12" s="8">
        <f t="shared" si="0"/>
        <v>0</v>
      </c>
      <c r="H12" s="130"/>
      <c r="I12" s="8">
        <f t="shared" si="1"/>
        <v>0</v>
      </c>
      <c r="O12">
        <f t="shared" si="2"/>
        <v>-19</v>
      </c>
    </row>
    <row r="13" spans="1:33" x14ac:dyDescent="0.2">
      <c r="A13" s="150">
        <v>11</v>
      </c>
      <c r="B13" s="18" t="s">
        <v>562</v>
      </c>
      <c r="C13" s="80" t="str">
        <f>VLOOKUP(B13,バーコード貼付!$A$1:$D$4652,2,FALSE)</f>
        <v>BC5K-15NK肘弁(ﾅｲﾛﾝｺｰﾃｨﾝｸﾞ)</v>
      </c>
      <c r="D13" s="77">
        <f>VLOOKUP(B13,バーコード貼付!$A$1:$D$4652,3,FALSE)</f>
        <v>15</v>
      </c>
      <c r="E13" s="77">
        <v>2</v>
      </c>
      <c r="F13" s="129"/>
      <c r="G13" s="8">
        <f t="shared" si="0"/>
        <v>0</v>
      </c>
      <c r="H13" s="130"/>
      <c r="I13" s="8">
        <f t="shared" si="1"/>
        <v>0</v>
      </c>
      <c r="O13">
        <f t="shared" si="2"/>
        <v>-13</v>
      </c>
    </row>
    <row r="14" spans="1:33" x14ac:dyDescent="0.2">
      <c r="A14" s="150">
        <v>12</v>
      </c>
      <c r="B14" s="18" t="s">
        <v>575</v>
      </c>
      <c r="C14" s="80" t="str">
        <f>VLOOKUP(B14,バーコード貼付!$A$1:$D$4652,2,FALSE)</f>
        <v>BC5K-80JIS肘弁(ﾅｲﾛﾝｺｰﾃｨﾝｸﾞ)</v>
      </c>
      <c r="D14" s="77">
        <f>VLOOKUP(B14,バーコード貼付!$A$1:$D$4652,3,FALSE)</f>
        <v>4</v>
      </c>
      <c r="E14" s="77">
        <v>1</v>
      </c>
      <c r="F14" s="129"/>
      <c r="G14" s="8">
        <f t="shared" si="0"/>
        <v>0</v>
      </c>
      <c r="H14" s="130"/>
      <c r="I14" s="8">
        <f t="shared" si="1"/>
        <v>0</v>
      </c>
      <c r="O14">
        <f t="shared" si="2"/>
        <v>-3</v>
      </c>
    </row>
    <row r="15" spans="1:33" x14ac:dyDescent="0.2">
      <c r="A15" s="150">
        <v>13</v>
      </c>
      <c r="B15" s="18" t="s">
        <v>567</v>
      </c>
      <c r="C15" s="80" t="str">
        <f>VLOOKUP(B15,バーコード貼付!$A$1:$D$4652,2,FALSE)</f>
        <v>BC5K-32JIS肘弁(ﾅｲﾛﾝｺｰﾃｨﾝｸﾞ)</v>
      </c>
      <c r="D15" s="77">
        <f>VLOOKUP(B15,バーコード貼付!$A$1:$D$4652,3,FALSE)</f>
        <v>8</v>
      </c>
      <c r="E15" s="77">
        <f>VLOOKUP(B15,バーコード貼付!$A$1:$D$4652,4,FALSE)</f>
        <v>5</v>
      </c>
      <c r="F15" s="129"/>
      <c r="G15" s="8">
        <f t="shared" si="0"/>
        <v>0</v>
      </c>
      <c r="H15" s="130"/>
      <c r="I15" s="8">
        <f t="shared" si="1"/>
        <v>0</v>
      </c>
      <c r="O15">
        <f t="shared" si="2"/>
        <v>-3</v>
      </c>
    </row>
    <row r="16" spans="1:33" x14ac:dyDescent="0.2">
      <c r="A16" s="150">
        <v>14</v>
      </c>
      <c r="B16" s="18" t="s">
        <v>576</v>
      </c>
      <c r="C16" s="80" t="str">
        <f>VLOOKUP(B16,バーコード貼付!$A$1:$D$4652,2,FALSE)</f>
        <v>BC5K-80NK肘弁(ﾅｲﾛﾝｺｰﾃｨﾝｸﾞ)</v>
      </c>
      <c r="D16" s="77">
        <f>VLOOKUP(B16,バーコード貼付!$A$1:$D$4652,3,FALSE)</f>
        <v>5</v>
      </c>
      <c r="E16" s="77">
        <f>VLOOKUP(B16,バーコード貼付!$A$1:$D$4652,4,FALSE)</f>
        <v>1</v>
      </c>
      <c r="F16" s="129"/>
      <c r="G16" s="8">
        <f t="shared" si="0"/>
        <v>0</v>
      </c>
      <c r="H16" s="130"/>
      <c r="I16" s="8">
        <f t="shared" si="1"/>
        <v>0</v>
      </c>
      <c r="O16">
        <f t="shared" si="2"/>
        <v>-4</v>
      </c>
    </row>
    <row r="17" spans="1:15" x14ac:dyDescent="0.2">
      <c r="A17" s="150">
        <v>15</v>
      </c>
      <c r="B17" s="18" t="s">
        <v>565</v>
      </c>
      <c r="C17" s="80" t="str">
        <f>VLOOKUP(B17,バーコード貼付!$A$1:$D$4652,2,FALSE)</f>
        <v>BC5K-25JIS肘弁(ﾅｲﾛﾝｺｰﾃｨﾝｸﾞ)</v>
      </c>
      <c r="D17" s="77">
        <f>VLOOKUP(B17,バーコード貼付!$A$1:$D$4652,3,FALSE)</f>
        <v>41</v>
      </c>
      <c r="E17" s="77">
        <f>VLOOKUP(B17,バーコード貼付!$A$1:$D$4652,4,FALSE)</f>
        <v>5</v>
      </c>
      <c r="F17" s="129"/>
      <c r="G17" s="8">
        <f t="shared" si="0"/>
        <v>0</v>
      </c>
      <c r="H17" s="130"/>
      <c r="I17" s="8">
        <f t="shared" si="1"/>
        <v>0</v>
      </c>
      <c r="O17">
        <f t="shared" si="2"/>
        <v>-36</v>
      </c>
    </row>
    <row r="18" spans="1:15" x14ac:dyDescent="0.2">
      <c r="A18" s="150">
        <v>16</v>
      </c>
      <c r="B18" s="18" t="s">
        <v>364</v>
      </c>
      <c r="C18" s="80" t="str">
        <f>VLOOKUP(B18,バーコード貼付!$A$1:$D$4652,2,FALSE)</f>
        <v>3/8(9)ｽﾀﾝﾌﾟｱﾝｸﾞﾙﾊﾞﾙﾌﾞ</v>
      </c>
      <c r="D18" s="77">
        <f>VLOOKUP(B18,バーコード貼付!$A$1:$D$4652,3,FALSE)</f>
        <v>607</v>
      </c>
      <c r="E18" s="77">
        <f>VLOOKUP(B18,バーコード貼付!$A$1:$D$4652,4,FALSE)</f>
        <v>100</v>
      </c>
      <c r="F18" s="129"/>
      <c r="G18" s="8">
        <f t="shared" si="0"/>
        <v>0</v>
      </c>
      <c r="H18" s="130"/>
      <c r="I18" s="8">
        <f t="shared" si="1"/>
        <v>0</v>
      </c>
      <c r="O18">
        <f t="shared" si="2"/>
        <v>-507</v>
      </c>
    </row>
    <row r="19" spans="1:15" x14ac:dyDescent="0.2">
      <c r="A19" s="150">
        <v>17</v>
      </c>
      <c r="B19" s="18" t="s">
        <v>365</v>
      </c>
      <c r="C19" s="80" t="str">
        <f>VLOOKUP(B19,バーコード貼付!$A$1:$D$4652,2,FALSE)</f>
        <v>1/2(12)ｽﾀﾝﾌﾟｱﾝｸﾞﾙﾊﾞﾙﾌﾞ</v>
      </c>
      <c r="D19" s="77">
        <f>VLOOKUP(B19,バーコード貼付!$A$1:$D$4652,3,FALSE)</f>
        <v>347</v>
      </c>
      <c r="E19" s="77">
        <f>VLOOKUP(B19,バーコード貼付!$A$1:$D$4652,4,FALSE)</f>
        <v>100</v>
      </c>
      <c r="F19" s="129"/>
      <c r="G19" s="8">
        <f t="shared" si="0"/>
        <v>0</v>
      </c>
      <c r="H19" s="130"/>
      <c r="I19" s="8">
        <f t="shared" si="1"/>
        <v>0</v>
      </c>
      <c r="O19">
        <f t="shared" si="2"/>
        <v>-247</v>
      </c>
    </row>
    <row r="20" spans="1:15" x14ac:dyDescent="0.2">
      <c r="A20" s="150">
        <v>18</v>
      </c>
      <c r="B20" s="18" t="s">
        <v>366</v>
      </c>
      <c r="C20" s="80" t="str">
        <f>VLOOKUP(B20,バーコード貼付!$A$1:$D$4652,2,FALSE)</f>
        <v>3/4(19)ｽﾀﾝﾌﾟｱﾝｸﾞﾙﾊﾞﾙﾌﾞ</v>
      </c>
      <c r="D20" s="77">
        <f>VLOOKUP(B20,バーコード貼付!$A$1:$D$4652,3,FALSE)</f>
        <v>378</v>
      </c>
      <c r="E20" s="77">
        <f>VLOOKUP(B20,バーコード貼付!$A$1:$D$4652,4,FALSE)</f>
        <v>50</v>
      </c>
      <c r="F20" s="129"/>
      <c r="G20" s="8">
        <f t="shared" si="0"/>
        <v>0</v>
      </c>
      <c r="H20" s="130"/>
      <c r="I20" s="8">
        <f t="shared" si="1"/>
        <v>0</v>
      </c>
      <c r="O20">
        <f t="shared" si="2"/>
        <v>-328</v>
      </c>
    </row>
    <row r="21" spans="1:15" x14ac:dyDescent="0.2">
      <c r="A21" s="18">
        <v>19</v>
      </c>
      <c r="B21" s="18" t="s">
        <v>564</v>
      </c>
      <c r="C21" s="80" t="str">
        <f>VLOOKUP(B21,バーコード貼付!$A$1:$D$4652,2,FALSE)</f>
        <v>BC5K-20NK肘弁(ﾅｲﾛﾝｺｰﾃｨﾝｸﾞ)</v>
      </c>
      <c r="D21" s="77">
        <f>VLOOKUP(B21,バーコード貼付!$A$1:$D$4652,3,FALSE)</f>
        <v>18</v>
      </c>
      <c r="E21" s="77">
        <f>VLOOKUP(B21,バーコード貼付!$A$1:$D$4652,4,FALSE)</f>
        <v>3</v>
      </c>
      <c r="F21" s="129"/>
      <c r="G21" s="8">
        <f t="shared" si="0"/>
        <v>0</v>
      </c>
      <c r="H21" s="130"/>
      <c r="I21" s="8">
        <f t="shared" si="1"/>
        <v>0</v>
      </c>
      <c r="O21">
        <f t="shared" si="2"/>
        <v>-15</v>
      </c>
    </row>
    <row r="22" spans="1:15" x14ac:dyDescent="0.2">
      <c r="A22" s="18"/>
      <c r="B22" s="101" t="s">
        <v>3172</v>
      </c>
      <c r="C22" s="80" t="e">
        <f>VLOOKUP(B22,バーコード貼付!$A$1:$D$4652,2,FALSE)</f>
        <v>#N/A</v>
      </c>
      <c r="D22" s="77" t="e">
        <f>VLOOKUP(B22,バーコード貼付!$A$1:$D$4652,3,FALSE)</f>
        <v>#N/A</v>
      </c>
      <c r="E22" s="77"/>
      <c r="F22" s="129"/>
      <c r="G22" s="8"/>
      <c r="H22" s="130"/>
      <c r="I22" s="8"/>
    </row>
    <row r="23" spans="1:15" x14ac:dyDescent="0.2">
      <c r="A23" s="18"/>
      <c r="B23" s="101" t="s">
        <v>3173</v>
      </c>
      <c r="C23" s="80" t="e">
        <f>VLOOKUP(B23,バーコード貼付!$A$1:$D$4652,2,FALSE)</f>
        <v>#N/A</v>
      </c>
      <c r="D23" s="77" t="e">
        <f>VLOOKUP(B23,バーコード貼付!$A$1:$D$4652,3,FALSE)</f>
        <v>#N/A</v>
      </c>
      <c r="E23" s="77"/>
      <c r="F23" s="14"/>
      <c r="G23" s="8"/>
      <c r="H23" s="3"/>
      <c r="I23" s="8"/>
    </row>
    <row r="24" spans="1:15" x14ac:dyDescent="0.2">
      <c r="A24" s="18"/>
      <c r="B24" s="101" t="s">
        <v>3174</v>
      </c>
      <c r="C24" s="80" t="e">
        <f>VLOOKUP(B24,バーコード貼付!$A$1:$D$4652,2,FALSE)</f>
        <v>#N/A</v>
      </c>
      <c r="D24" s="77" t="e">
        <f>VLOOKUP(B24,バーコード貼付!$A$1:$D$4652,3,FALSE)</f>
        <v>#N/A</v>
      </c>
      <c r="E24" s="77"/>
      <c r="F24" s="14"/>
      <c r="G24" s="8"/>
      <c r="H24" s="3"/>
      <c r="I24" s="8"/>
    </row>
    <row r="25" spans="1:15" x14ac:dyDescent="0.2">
      <c r="A25" s="18"/>
      <c r="B25" s="101" t="s">
        <v>3175</v>
      </c>
      <c r="C25" s="80" t="e">
        <f>VLOOKUP(B25,バーコード貼付!$A$1:$D$4652,2,FALSE)</f>
        <v>#N/A</v>
      </c>
      <c r="D25" s="77" t="e">
        <f>VLOOKUP(B25,バーコード貼付!$A$1:$D$4652,3,FALSE)</f>
        <v>#N/A</v>
      </c>
      <c r="E25" s="77"/>
      <c r="F25" s="129"/>
      <c r="G25" s="8"/>
      <c r="H25" s="129"/>
      <c r="I25" s="8"/>
    </row>
    <row r="26" spans="1:15" x14ac:dyDescent="0.2">
      <c r="A26" s="18"/>
      <c r="B26" s="101" t="s">
        <v>3176</v>
      </c>
      <c r="C26" s="80" t="e">
        <f>VLOOKUP(B26,バーコード貼付!$A$1:$D$4652,2,FALSE)</f>
        <v>#N/A</v>
      </c>
      <c r="D26" s="77" t="e">
        <f>VLOOKUP(B26,バーコード貼付!$A$1:$D$4652,3,FALSE)</f>
        <v>#N/A</v>
      </c>
      <c r="E26" s="77"/>
      <c r="F26" s="129"/>
      <c r="G26" s="8"/>
      <c r="H26" s="129"/>
      <c r="I26" s="8"/>
    </row>
    <row r="27" spans="1:15" x14ac:dyDescent="0.2">
      <c r="A27" s="18"/>
      <c r="B27" s="101" t="s">
        <v>3177</v>
      </c>
      <c r="C27" s="80" t="e">
        <f>VLOOKUP(B27,バーコード貼付!$A$1:$D$4652,2,FALSE)</f>
        <v>#N/A</v>
      </c>
      <c r="D27" s="77" t="e">
        <f>VLOOKUP(B27,バーコード貼付!$A$1:$D$4652,3,FALSE)</f>
        <v>#N/A</v>
      </c>
      <c r="E27" s="77"/>
      <c r="F27" s="14"/>
      <c r="G27" s="8"/>
      <c r="H27" s="3"/>
      <c r="I27" s="8"/>
    </row>
    <row r="28" spans="1:15" x14ac:dyDescent="0.2">
      <c r="A28" s="18"/>
      <c r="B28" s="101" t="s">
        <v>3178</v>
      </c>
      <c r="C28" s="80" t="e">
        <f>VLOOKUP(B28,バーコード貼付!$A$1:$D$4652,2,FALSE)</f>
        <v>#N/A</v>
      </c>
      <c r="D28" s="77" t="e">
        <f>VLOOKUP(B28,バーコード貼付!$A$1:$D$4652,3,FALSE)</f>
        <v>#N/A</v>
      </c>
      <c r="E28" s="77"/>
      <c r="F28" s="14"/>
      <c r="G28" s="8"/>
      <c r="H28" s="3"/>
      <c r="I28" s="8"/>
    </row>
  </sheetData>
  <sortState xmlns:xlrd2="http://schemas.microsoft.com/office/spreadsheetml/2017/richdata2" ref="A3:P28">
    <sortCondition descending="1" ref="G3:G28"/>
  </sortState>
  <phoneticPr fontId="9"/>
  <conditionalFormatting sqref="F3:F28">
    <cfRule type="cellIs" dxfId="13" priority="2" operator="lessThan">
      <formula>$F$1</formula>
    </cfRule>
  </conditionalFormatting>
  <conditionalFormatting sqref="G3:G21">
    <cfRule type="colorScale" priority="3">
      <colorScale>
        <cfvo type="num" val="0"/>
        <cfvo type="num" val="1"/>
        <color rgb="FF00B050"/>
        <color rgb="FFFFFF00"/>
      </colorScale>
    </cfRule>
  </conditionalFormatting>
  <conditionalFormatting sqref="G22:G28">
    <cfRule type="colorScale" priority="6">
      <colorScale>
        <cfvo type="num" val="0"/>
        <cfvo type="num" val="1"/>
        <color rgb="FF00B050"/>
        <color rgb="FFFF0000"/>
      </colorScale>
    </cfRule>
  </conditionalFormatting>
  <conditionalFormatting sqref="H3:H28">
    <cfRule type="cellIs" dxfId="12" priority="1" operator="lessThan">
      <formula>$F$1</formula>
    </cfRule>
  </conditionalFormatting>
  <conditionalFormatting sqref="I3:I5">
    <cfRule type="colorScale" priority="15">
      <colorScale>
        <cfvo type="num" val="0"/>
        <cfvo type="num" val="1"/>
        <color rgb="FF00B050"/>
        <color rgb="FFFF0000"/>
      </colorScale>
    </cfRule>
  </conditionalFormatting>
  <conditionalFormatting sqref="I6:I13">
    <cfRule type="colorScale" priority="13">
      <colorScale>
        <cfvo type="num" val="0"/>
        <cfvo type="num" val="1"/>
        <color rgb="FF00B050"/>
        <color rgb="FFFF0000"/>
      </colorScale>
    </cfRule>
  </conditionalFormatting>
  <conditionalFormatting sqref="I14:I21">
    <cfRule type="colorScale" priority="11">
      <colorScale>
        <cfvo type="num" val="0"/>
        <cfvo type="num" val="1"/>
        <color rgb="FF00B050"/>
        <color rgb="FFFF0000"/>
      </colorScale>
    </cfRule>
  </conditionalFormatting>
  <conditionalFormatting sqref="I22:I28">
    <cfRule type="colorScale" priority="4">
      <colorScale>
        <cfvo type="num" val="0"/>
        <cfvo type="num" val="1"/>
        <color rgb="FF00B050"/>
        <color rgb="FFFF0000"/>
      </colorScale>
    </cfRule>
  </conditionalFormatting>
  <printOptions horizontalCentered="1"/>
  <pageMargins left="0.9055118110236221" right="0.70866141732283472" top="0.94488188976377963" bottom="0.74803149606299213" header="0.51181102362204722" footer="0.31496062992125984"/>
  <pageSetup paperSize="9" scale="70" fitToHeight="0" orientation="portrait" r:id="rId1"/>
  <headerFooter>
    <oddHeader>&amp;Cバルブ在庫状況&amp;R&amp;D</oddHeader>
    <oddFooter>&amp;C&amp;P/&amp;N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C56"/>
  <sheetViews>
    <sheetView zoomScale="130" zoomScaleNormal="130" workbookViewId="0">
      <pane ySplit="2" topLeftCell="A3" activePane="bottomLeft" state="frozen"/>
      <selection pane="bottomLeft" activeCell="C3" sqref="C3"/>
    </sheetView>
  </sheetViews>
  <sheetFormatPr defaultRowHeight="13.2" x14ac:dyDescent="0.2"/>
  <cols>
    <col min="1" max="1" width="5.21875" style="15" bestFit="1" customWidth="1"/>
    <col min="2" max="2" width="13.6640625" style="15" bestFit="1" customWidth="1"/>
    <col min="3" max="3" width="41" style="15" bestFit="1" customWidth="1"/>
    <col min="4" max="5" width="7.21875" style="15" bestFit="1" customWidth="1"/>
    <col min="6" max="6" width="6.44140625" style="15" bestFit="1" customWidth="1"/>
    <col min="7" max="7" width="4.6640625" style="15" customWidth="1"/>
    <col min="8" max="8" width="6.6640625" customWidth="1"/>
    <col min="9" max="9" width="4.6640625" customWidth="1"/>
    <col min="10" max="12" width="2.6640625" style="107" customWidth="1"/>
    <col min="13" max="13" width="2.6640625" customWidth="1"/>
    <col min="14" max="14" width="2.6640625" style="107" customWidth="1"/>
    <col min="15" max="15" width="6.44140625" style="107" bestFit="1" customWidth="1"/>
    <col min="16" max="16" width="2.6640625" style="107" customWidth="1"/>
    <col min="17" max="29" width="4.6640625" style="107" customWidth="1"/>
  </cols>
  <sheetData>
    <row r="1" spans="1:29" x14ac:dyDescent="0.2">
      <c r="F1" s="61">
        <f ca="1">TODAY()-90</f>
        <v>46203</v>
      </c>
    </row>
    <row r="2" spans="1:29" s="5" customFormat="1" ht="30" customHeight="1" x14ac:dyDescent="0.2">
      <c r="A2" s="13" t="s">
        <v>975</v>
      </c>
      <c r="B2" s="13" t="s">
        <v>973</v>
      </c>
      <c r="C2" s="13" t="s">
        <v>16158</v>
      </c>
      <c r="D2" s="13" t="s">
        <v>974</v>
      </c>
      <c r="E2" s="13" t="s">
        <v>977</v>
      </c>
      <c r="F2" s="71" t="s">
        <v>3034</v>
      </c>
      <c r="G2" s="17">
        <f>SUM(G3:G56)</f>
        <v>8</v>
      </c>
      <c r="H2" s="72" t="s">
        <v>976</v>
      </c>
      <c r="I2" s="17">
        <f>SUM(I3:I56)</f>
        <v>0</v>
      </c>
      <c r="J2" s="106"/>
      <c r="K2" s="106"/>
      <c r="L2" s="106"/>
      <c r="N2" s="106"/>
      <c r="O2" s="106"/>
      <c r="P2" s="150">
        <f>P1+1</f>
        <v>1</v>
      </c>
      <c r="Q2" s="106"/>
      <c r="R2" s="106"/>
      <c r="S2" s="106"/>
      <c r="T2" s="106"/>
      <c r="U2" s="106"/>
      <c r="V2" s="106"/>
      <c r="W2" s="106"/>
      <c r="X2" s="106"/>
      <c r="Y2" s="106"/>
      <c r="Z2" s="106"/>
      <c r="AA2" s="106"/>
      <c r="AB2" s="106"/>
      <c r="AC2" s="106"/>
    </row>
    <row r="3" spans="1:29" x14ac:dyDescent="0.2">
      <c r="A3" s="150">
        <v>1</v>
      </c>
      <c r="B3" s="19" t="s">
        <v>177</v>
      </c>
      <c r="C3" s="80" t="str">
        <f>VLOOKUP(B3,バーコード貼付!$A$1:$D$4652,2,FALSE)</f>
        <v>Z4-A亜鉛棒40φｘ80ｘ105</v>
      </c>
      <c r="D3" s="77">
        <f>VLOOKUP(B3,バーコード貼付!$A$1:$D$4652,3,FALSE)</f>
        <v>10</v>
      </c>
      <c r="E3" s="77">
        <v>20</v>
      </c>
      <c r="F3" s="117" t="s">
        <v>15794</v>
      </c>
      <c r="G3" s="8">
        <f t="shared" ref="G3:G34" si="0">IF(D3-E3&gt;=0,0,1)</f>
        <v>1</v>
      </c>
      <c r="H3" s="130"/>
      <c r="I3" s="8">
        <f t="shared" ref="I3:I34" si="1">IF(AND(D3&lt;=0,D3-E3&lt;0),1,0)</f>
        <v>0</v>
      </c>
      <c r="O3">
        <f t="shared" ref="O3:O34" si="2">E3-D3</f>
        <v>10</v>
      </c>
    </row>
    <row r="4" spans="1:29" x14ac:dyDescent="0.2">
      <c r="A4" s="150">
        <v>2</v>
      </c>
      <c r="B4" s="19" t="s">
        <v>156</v>
      </c>
      <c r="C4" s="80" t="str">
        <f>VLOOKUP(B4,バーコード貼付!$A$1:$D$4652,2,FALSE)</f>
        <v>1650亜鉛用亜鉛部のみ16φｘ49</v>
      </c>
      <c r="D4" s="77">
        <f>VLOOKUP(B4,バーコード貼付!$A$1:$D$4652,3,FALSE)</f>
        <v>250</v>
      </c>
      <c r="E4" s="77">
        <v>290</v>
      </c>
      <c r="F4" s="129">
        <v>46240</v>
      </c>
      <c r="G4" s="8">
        <f t="shared" si="0"/>
        <v>1</v>
      </c>
      <c r="H4" s="130"/>
      <c r="I4" s="8">
        <f t="shared" si="1"/>
        <v>0</v>
      </c>
      <c r="O4">
        <f t="shared" si="2"/>
        <v>40</v>
      </c>
    </row>
    <row r="5" spans="1:29" x14ac:dyDescent="0.2">
      <c r="A5" s="150">
        <v>3</v>
      </c>
      <c r="B5" s="19" t="s">
        <v>170</v>
      </c>
      <c r="C5" s="80" t="str">
        <f>VLOOKUP(B5,バーコード貼付!$A$1:$D$4652,2,FALSE)</f>
        <v>GM亜鉛棒用亜鉛部のみ19φｘ86</v>
      </c>
      <c r="D5" s="77">
        <f>VLOOKUP(B5,バーコード貼付!$A$1:$D$4652,3,FALSE)</f>
        <v>180</v>
      </c>
      <c r="E5" s="77">
        <v>200</v>
      </c>
      <c r="F5" s="138">
        <v>46240</v>
      </c>
      <c r="G5" s="8">
        <f t="shared" si="0"/>
        <v>1</v>
      </c>
      <c r="H5" s="130"/>
      <c r="I5" s="8">
        <f t="shared" si="1"/>
        <v>0</v>
      </c>
      <c r="O5">
        <f t="shared" si="2"/>
        <v>20</v>
      </c>
    </row>
    <row r="6" spans="1:29" x14ac:dyDescent="0.2">
      <c r="A6" s="150">
        <v>4</v>
      </c>
      <c r="B6" s="19" t="s">
        <v>157</v>
      </c>
      <c r="C6" s="80" t="str">
        <f>VLOOKUP(B6,バーコード貼付!$A$1:$D$4652,2,FALSE)</f>
        <v>UMD5001亜鉛棒(ｶﾁ込)</v>
      </c>
      <c r="D6" s="77">
        <f>VLOOKUP(B6,バーコード貼付!$A$1:$D$4652,3,FALSE)</f>
        <v>166</v>
      </c>
      <c r="E6" s="77">
        <v>371</v>
      </c>
      <c r="F6" s="129">
        <v>46244</v>
      </c>
      <c r="G6" s="8">
        <f t="shared" si="0"/>
        <v>1</v>
      </c>
      <c r="H6" s="130"/>
      <c r="I6" s="8">
        <f t="shared" si="1"/>
        <v>0</v>
      </c>
      <c r="O6">
        <f t="shared" si="2"/>
        <v>205</v>
      </c>
    </row>
    <row r="7" spans="1:29" x14ac:dyDescent="0.2">
      <c r="A7" s="150">
        <v>5</v>
      </c>
      <c r="B7" s="19" t="s">
        <v>149</v>
      </c>
      <c r="C7" s="80" t="str">
        <f>VLOOKUP(B7,バーコード貼付!$A$1:$D$4652,2,FALSE)</f>
        <v>8808454(小松向)亜鉛棒用亜鉛のみ21φｘ50</v>
      </c>
      <c r="D7" s="77">
        <f>VLOOKUP(B7,バーコード貼付!$A$1:$D$4652,3,FALSE)</f>
        <v>719</v>
      </c>
      <c r="E7" s="77">
        <f>VLOOKUP(B7,バーコード貼付!$A$1:$D$4652,4,FALSE)</f>
        <v>800</v>
      </c>
      <c r="F7" s="40">
        <v>46255</v>
      </c>
      <c r="G7" s="8">
        <f t="shared" si="0"/>
        <v>1</v>
      </c>
      <c r="H7" s="40"/>
      <c r="I7" s="8">
        <f t="shared" si="1"/>
        <v>0</v>
      </c>
      <c r="O7">
        <f t="shared" si="2"/>
        <v>81</v>
      </c>
    </row>
    <row r="8" spans="1:29" x14ac:dyDescent="0.2">
      <c r="A8" s="150">
        <v>6</v>
      </c>
      <c r="B8" s="19" t="s">
        <v>155</v>
      </c>
      <c r="C8" s="80" t="str">
        <f>VLOOKUP(B8,バーコード貼付!$A$1:$D$4652,2,FALSE)</f>
        <v>1650亜鉛棒(ｶﾁ込)16φｘ49ｘ74</v>
      </c>
      <c r="D8" s="77">
        <f>VLOOKUP(B8,バーコード貼付!$A$1:$D$4652,3,FALSE)</f>
        <v>123</v>
      </c>
      <c r="E8" s="77">
        <v>233</v>
      </c>
      <c r="F8" s="129">
        <v>46261</v>
      </c>
      <c r="G8" s="8">
        <f t="shared" si="0"/>
        <v>1</v>
      </c>
      <c r="H8" s="130"/>
      <c r="I8" s="8">
        <f t="shared" si="1"/>
        <v>0</v>
      </c>
      <c r="O8">
        <f t="shared" si="2"/>
        <v>110</v>
      </c>
    </row>
    <row r="9" spans="1:29" x14ac:dyDescent="0.2">
      <c r="A9" s="150">
        <v>7</v>
      </c>
      <c r="B9" s="19" t="s">
        <v>188</v>
      </c>
      <c r="C9" s="80" t="str">
        <f>VLOOKUP(B9,バーコード貼付!$A$1:$D$4652,2,FALSE)</f>
        <v>Z-8A亜鉛棒用亜鉛部のみ</v>
      </c>
      <c r="D9" s="77">
        <f>VLOOKUP(B9,バーコード貼付!$A$1:$D$4652,3,FALSE)</f>
        <v>63</v>
      </c>
      <c r="E9" s="77">
        <f>VLOOKUP(B9,バーコード貼付!$A$1:$D$4652,4,FALSE)</f>
        <v>100</v>
      </c>
      <c r="F9" s="129">
        <v>46290</v>
      </c>
      <c r="G9" s="8">
        <f t="shared" si="0"/>
        <v>1</v>
      </c>
      <c r="H9" s="130"/>
      <c r="I9" s="8">
        <f t="shared" si="1"/>
        <v>0</v>
      </c>
      <c r="O9">
        <f t="shared" si="2"/>
        <v>37</v>
      </c>
    </row>
    <row r="10" spans="1:29" x14ac:dyDescent="0.2">
      <c r="A10" s="19">
        <v>8</v>
      </c>
      <c r="B10" s="19" t="s">
        <v>162</v>
      </c>
      <c r="C10" s="80" t="str">
        <f>VLOOKUP(B10,バーコード貼付!$A$1:$D$4652,2,FALSE)</f>
        <v>Y2-B亜鉛棒　W5/8　20ｘ30ｘ40</v>
      </c>
      <c r="D10" s="77">
        <f>VLOOKUP(B10,バーコード貼付!$A$1:$D$4652,3,FALSE)</f>
        <v>46</v>
      </c>
      <c r="E10" s="77">
        <f>VLOOKUP(B10,バーコード貼付!$A$1:$D$4652,4,FALSE)</f>
        <v>50</v>
      </c>
      <c r="F10" s="14">
        <v>46293</v>
      </c>
      <c r="G10" s="8">
        <f t="shared" si="0"/>
        <v>1</v>
      </c>
      <c r="H10" s="130"/>
      <c r="I10" s="8">
        <f t="shared" si="1"/>
        <v>0</v>
      </c>
      <c r="O10">
        <f t="shared" si="2"/>
        <v>4</v>
      </c>
    </row>
    <row r="11" spans="1:29" x14ac:dyDescent="0.2">
      <c r="A11" s="150">
        <v>9</v>
      </c>
      <c r="B11" s="19" t="s">
        <v>172</v>
      </c>
      <c r="C11" s="80" t="str">
        <f>VLOOKUP(B11,バーコード貼付!$A$1:$D$4652,2,FALSE)</f>
        <v>Z10-A亜鉛棒　31ｘ40ｘ60</v>
      </c>
      <c r="D11" s="77">
        <f>VLOOKUP(B11,バーコード貼付!$A$1:$D$4652,3,FALSE)</f>
        <v>507</v>
      </c>
      <c r="E11" s="77">
        <v>10</v>
      </c>
      <c r="F11" s="129"/>
      <c r="G11" s="8">
        <f t="shared" si="0"/>
        <v>0</v>
      </c>
      <c r="H11" s="130"/>
      <c r="I11" s="8">
        <f t="shared" si="1"/>
        <v>0</v>
      </c>
      <c r="O11">
        <f t="shared" si="2"/>
        <v>-497</v>
      </c>
    </row>
    <row r="12" spans="1:29" x14ac:dyDescent="0.2">
      <c r="A12" s="150">
        <v>10</v>
      </c>
      <c r="B12" s="19" t="s">
        <v>154</v>
      </c>
      <c r="C12" s="80" t="str">
        <f>VLOOKUP(B12,バーコード貼付!$A$1:$D$4652,2,FALSE)</f>
        <v>UMD-100亜鉛用亜鉛部のみ</v>
      </c>
      <c r="D12" s="77">
        <f>VLOOKUP(B12,バーコード貼付!$A$1:$D$4652,3,FALSE)</f>
        <v>501</v>
      </c>
      <c r="E12" s="77">
        <f>VLOOKUP(B12,バーコード貼付!$A$1:$D$4652,4,FALSE)</f>
        <v>120</v>
      </c>
      <c r="F12" s="40"/>
      <c r="G12" s="8">
        <f t="shared" si="0"/>
        <v>0</v>
      </c>
      <c r="H12" s="130"/>
      <c r="I12" s="8">
        <f t="shared" si="1"/>
        <v>0</v>
      </c>
      <c r="O12">
        <f t="shared" si="2"/>
        <v>-381</v>
      </c>
    </row>
    <row r="13" spans="1:29" x14ac:dyDescent="0.2">
      <c r="A13" s="150">
        <v>11</v>
      </c>
      <c r="B13" s="19" t="s">
        <v>148</v>
      </c>
      <c r="C13" s="80" t="str">
        <f>VLOOKUP(B13,バーコード貼付!$A$1:$D$4652,2,FALSE)</f>
        <v>8808454(小松向)亜鉛棒21φ50ｘ77</v>
      </c>
      <c r="D13" s="77">
        <f>VLOOKUP(B13,バーコード貼付!$A$1:$D$4652,3,FALSE)</f>
        <v>860</v>
      </c>
      <c r="E13" s="77">
        <v>512</v>
      </c>
      <c r="F13" s="129"/>
      <c r="G13" s="8">
        <f t="shared" si="0"/>
        <v>0</v>
      </c>
      <c r="H13" s="130"/>
      <c r="I13" s="8">
        <f t="shared" si="1"/>
        <v>0</v>
      </c>
      <c r="O13">
        <f t="shared" si="2"/>
        <v>-348</v>
      </c>
    </row>
    <row r="14" spans="1:29" x14ac:dyDescent="0.2">
      <c r="A14" s="150">
        <v>12</v>
      </c>
      <c r="B14" s="19" t="s">
        <v>169</v>
      </c>
      <c r="C14" s="80" t="str">
        <f>VLOOKUP(B14,バーコード貼付!$A$1:$D$4652,2,FALSE)</f>
        <v>GM亜鉛棒19φｘ86ｘ120</v>
      </c>
      <c r="D14" s="77">
        <f>VLOOKUP(B14,バーコード貼付!$A$1:$D$4652,3,FALSE)</f>
        <v>276</v>
      </c>
      <c r="E14" s="77">
        <f>VLOOKUP(B14,バーコード貼付!$A$1:$D$4652,4,FALSE)</f>
        <v>50</v>
      </c>
      <c r="F14" s="40"/>
      <c r="G14" s="8">
        <f t="shared" si="0"/>
        <v>0</v>
      </c>
      <c r="H14" s="130"/>
      <c r="I14" s="8">
        <f t="shared" si="1"/>
        <v>0</v>
      </c>
      <c r="O14">
        <f t="shared" si="2"/>
        <v>-226</v>
      </c>
    </row>
    <row r="15" spans="1:29" x14ac:dyDescent="0.2">
      <c r="A15" s="150">
        <v>13</v>
      </c>
      <c r="B15" s="19" t="s">
        <v>189</v>
      </c>
      <c r="C15" s="80" t="str">
        <f>VLOOKUP(B15,バーコード貼付!$A$1:$D$4652,2,FALSE)</f>
        <v>Z9-A亜鉛棒16φｘ35ｘ51ｘ61</v>
      </c>
      <c r="D15" s="77">
        <f>VLOOKUP(B15,バーコード貼付!$A$1:$D$4652,3,FALSE)</f>
        <v>2774</v>
      </c>
      <c r="E15" s="77">
        <f>VLOOKUP(B15,バーコード貼付!$A$1:$D$4652,4,FALSE)</f>
        <v>500</v>
      </c>
      <c r="F15" s="129"/>
      <c r="G15" s="8">
        <f t="shared" si="0"/>
        <v>0</v>
      </c>
      <c r="H15" s="130"/>
      <c r="I15" s="8">
        <f t="shared" si="1"/>
        <v>0</v>
      </c>
      <c r="O15">
        <f t="shared" si="2"/>
        <v>-2274</v>
      </c>
    </row>
    <row r="16" spans="1:29" x14ac:dyDescent="0.2">
      <c r="A16" s="150">
        <v>14</v>
      </c>
      <c r="B16" s="19" t="s">
        <v>173</v>
      </c>
      <c r="C16" s="80" t="str">
        <f>VLOOKUP(B16,バーコード貼付!$A$1:$D$4652,2,FALSE)</f>
        <v>Z11-A亜鉛棒20φｘ30ｘ42</v>
      </c>
      <c r="D16" s="77">
        <f>VLOOKUP(B16,バーコード貼付!$A$1:$D$4652,3,FALSE)</f>
        <v>1217</v>
      </c>
      <c r="E16" s="77">
        <v>101</v>
      </c>
      <c r="F16" s="137"/>
      <c r="G16" s="8">
        <f t="shared" si="0"/>
        <v>0</v>
      </c>
      <c r="H16" s="130"/>
      <c r="I16" s="8">
        <f t="shared" si="1"/>
        <v>0</v>
      </c>
      <c r="O16">
        <f t="shared" si="2"/>
        <v>-1116</v>
      </c>
    </row>
    <row r="17" spans="1:15" x14ac:dyDescent="0.2">
      <c r="A17" s="150">
        <v>15</v>
      </c>
      <c r="B17" s="19" t="s">
        <v>187</v>
      </c>
      <c r="C17" s="80" t="str">
        <f>VLOOKUP(B17,バーコード貼付!$A$1:$D$4652,2,FALSE)</f>
        <v>Z8-A亜鉛棒17φｘ60ｘ72ｘ84</v>
      </c>
      <c r="D17" s="77">
        <f>VLOOKUP(B17,バーコード貼付!$A$1:$D$4652,3,FALSE)</f>
        <v>1843</v>
      </c>
      <c r="E17" s="77">
        <f>VLOOKUP(B17,バーコード貼付!$A$1:$D$4652,4,FALSE)</f>
        <v>500</v>
      </c>
      <c r="F17" s="40"/>
      <c r="G17" s="8">
        <f t="shared" si="0"/>
        <v>0</v>
      </c>
      <c r="H17" s="130"/>
      <c r="I17" s="8">
        <f t="shared" si="1"/>
        <v>0</v>
      </c>
      <c r="O17">
        <f t="shared" si="2"/>
        <v>-1343</v>
      </c>
    </row>
    <row r="18" spans="1:15" x14ac:dyDescent="0.2">
      <c r="A18" s="150">
        <v>16</v>
      </c>
      <c r="B18" s="19" t="s">
        <v>186</v>
      </c>
      <c r="C18" s="80" t="str">
        <f>VLOOKUP(B18,バーコード貼付!$A$1:$D$4652,2,FALSE)</f>
        <v>Z7-B亜鉛棒(真鍮ﾌﾟﾗｸﾞ付)</v>
      </c>
      <c r="D18" s="77">
        <f>VLOOKUP(B18,バーコード貼付!$A$1:$D$4652,3,FALSE)</f>
        <v>1381</v>
      </c>
      <c r="E18" s="77">
        <v>415</v>
      </c>
      <c r="F18" s="40"/>
      <c r="G18" s="8">
        <f t="shared" si="0"/>
        <v>0</v>
      </c>
      <c r="H18" s="130"/>
      <c r="I18" s="8">
        <f t="shared" si="1"/>
        <v>0</v>
      </c>
      <c r="O18">
        <f t="shared" si="2"/>
        <v>-966</v>
      </c>
    </row>
    <row r="19" spans="1:15" x14ac:dyDescent="0.2">
      <c r="A19" s="150">
        <v>17</v>
      </c>
      <c r="B19" s="19" t="s">
        <v>191</v>
      </c>
      <c r="C19" s="80" t="str">
        <f>VLOOKUP(B19,バーコード貼付!$A$1:$D$4652,2,FALSE)</f>
        <v>Z-7B亜鉛部のみ</v>
      </c>
      <c r="D19" s="77">
        <f>VLOOKUP(B19,バーコード貼付!$A$1:$D$4652,3,FALSE)</f>
        <v>530</v>
      </c>
      <c r="E19" s="77">
        <f>VLOOKUP(B19,バーコード貼付!$A$1:$D$4652,4,FALSE)</f>
        <v>30</v>
      </c>
      <c r="F19" s="40"/>
      <c r="G19" s="8">
        <f t="shared" si="0"/>
        <v>0</v>
      </c>
      <c r="H19" s="130"/>
      <c r="I19" s="8">
        <f t="shared" si="1"/>
        <v>0</v>
      </c>
      <c r="O19">
        <f t="shared" si="2"/>
        <v>-500</v>
      </c>
    </row>
    <row r="20" spans="1:15" x14ac:dyDescent="0.2">
      <c r="A20" s="150">
        <v>18</v>
      </c>
      <c r="B20" s="19" t="s">
        <v>153</v>
      </c>
      <c r="C20" s="80" t="str">
        <f>VLOOKUP(B20,バーコード貼付!$A$1:$D$4652,2,FALSE)</f>
        <v>UMD100B亜鉛棒49ｘ65ｘ75</v>
      </c>
      <c r="D20" s="77">
        <f>VLOOKUP(B20,バーコード貼付!$A$1:$D$4652,3,FALSE)</f>
        <v>732</v>
      </c>
      <c r="E20" s="77">
        <v>302</v>
      </c>
      <c r="F20" s="129"/>
      <c r="G20" s="8">
        <f t="shared" si="0"/>
        <v>0</v>
      </c>
      <c r="H20" s="130"/>
      <c r="I20" s="8">
        <f t="shared" si="1"/>
        <v>0</v>
      </c>
      <c r="O20">
        <f t="shared" si="2"/>
        <v>-430</v>
      </c>
    </row>
    <row r="21" spans="1:15" x14ac:dyDescent="0.2">
      <c r="A21" s="150">
        <v>19</v>
      </c>
      <c r="B21" s="19" t="s">
        <v>165</v>
      </c>
      <c r="C21" s="80" t="str">
        <f>VLOOKUP(B21,バーコード貼付!$A$1:$D$4652,2,FALSE)</f>
        <v>Y4-A亜鉛棒25φｘ40ｘ60ｘ75</v>
      </c>
      <c r="D21" s="77">
        <f>VLOOKUP(B21,バーコード貼付!$A$1:$D$4652,3,FALSE)</f>
        <v>13</v>
      </c>
      <c r="E21" s="77">
        <v>12</v>
      </c>
      <c r="F21" s="130"/>
      <c r="G21" s="8">
        <f t="shared" si="0"/>
        <v>0</v>
      </c>
      <c r="H21" s="130"/>
      <c r="I21" s="8">
        <f t="shared" si="1"/>
        <v>0</v>
      </c>
      <c r="O21">
        <f t="shared" si="2"/>
        <v>-1</v>
      </c>
    </row>
    <row r="22" spans="1:15" x14ac:dyDescent="0.2">
      <c r="A22" s="150">
        <v>20</v>
      </c>
      <c r="B22" s="19" t="s">
        <v>179</v>
      </c>
      <c r="C22" s="80" t="str">
        <f>VLOOKUP(B22,バーコード貼付!$A$1:$D$4652,2,FALSE)</f>
        <v>Z5-A亜鉛棒28φ75ｘ99</v>
      </c>
      <c r="D22" s="77">
        <f>VLOOKUP(B22,バーコード貼付!$A$1:$D$4652,3,FALSE)</f>
        <v>204</v>
      </c>
      <c r="E22" s="77">
        <f>VLOOKUP(B22,バーコード貼付!$A$1:$D$4652,4,FALSE)</f>
        <v>50</v>
      </c>
      <c r="F22" s="129"/>
      <c r="G22" s="8">
        <f t="shared" si="0"/>
        <v>0</v>
      </c>
      <c r="H22" s="130"/>
      <c r="I22" s="8">
        <f t="shared" si="1"/>
        <v>0</v>
      </c>
      <c r="O22">
        <f t="shared" si="2"/>
        <v>-154</v>
      </c>
    </row>
    <row r="23" spans="1:15" x14ac:dyDescent="0.2">
      <c r="A23" s="150">
        <v>21</v>
      </c>
      <c r="B23" s="19" t="s">
        <v>158</v>
      </c>
      <c r="C23" s="80" t="str">
        <f>VLOOKUP(B23,バーコード貼付!$A$1:$D$4652,2,FALSE)</f>
        <v>Y1-A亜鉛棒　25ｘ40ｘ52</v>
      </c>
      <c r="D23" s="77">
        <f>VLOOKUP(B23,バーコード貼付!$A$1:$D$4652,3,FALSE)</f>
        <v>944</v>
      </c>
      <c r="E23" s="77">
        <f>VLOOKUP(B23,バーコード貼付!$A$1:$D$4652,4,FALSE)</f>
        <v>200</v>
      </c>
      <c r="F23" s="129"/>
      <c r="G23" s="8">
        <f t="shared" si="0"/>
        <v>0</v>
      </c>
      <c r="H23" s="130"/>
      <c r="I23" s="8">
        <f t="shared" si="1"/>
        <v>0</v>
      </c>
      <c r="O23">
        <f t="shared" si="2"/>
        <v>-744</v>
      </c>
    </row>
    <row r="24" spans="1:15" x14ac:dyDescent="0.2">
      <c r="A24" s="19">
        <v>22</v>
      </c>
      <c r="B24" s="19" t="s">
        <v>159</v>
      </c>
      <c r="C24" s="80" t="str">
        <f>VLOOKUP(B24,バーコード貼付!$A$1:$D$4652,2,FALSE)</f>
        <v>Y1-B亜鉛棒　25ｘ40ｘ65</v>
      </c>
      <c r="D24" s="77">
        <f>VLOOKUP(B24,バーコード貼付!$A$1:$D$4652,3,FALSE)</f>
        <v>158</v>
      </c>
      <c r="E24" s="77">
        <f>VLOOKUP(B24,バーコード貼付!$A$1:$D$4652,4,FALSE)</f>
        <v>50</v>
      </c>
      <c r="F24" s="14"/>
      <c r="G24" s="8">
        <f t="shared" si="0"/>
        <v>0</v>
      </c>
      <c r="H24" s="130"/>
      <c r="I24" s="8">
        <f t="shared" si="1"/>
        <v>0</v>
      </c>
      <c r="O24">
        <f t="shared" si="2"/>
        <v>-108</v>
      </c>
    </row>
    <row r="25" spans="1:15" x14ac:dyDescent="0.2">
      <c r="A25" s="19">
        <v>23</v>
      </c>
      <c r="B25" s="19" t="s">
        <v>160</v>
      </c>
      <c r="C25" s="80" t="str">
        <f>VLOOKUP(B25,バーコード貼付!$A$1:$D$4652,2,FALSE)</f>
        <v>Y1-C亜鉛棒　25ｘ50ｘ75</v>
      </c>
      <c r="D25" s="77">
        <f>VLOOKUP(B25,バーコード貼付!$A$1:$D$4652,3,FALSE)</f>
        <v>88</v>
      </c>
      <c r="E25" s="77">
        <f>VLOOKUP(B25,バーコード貼付!$A$1:$D$4652,4,FALSE)</f>
        <v>50</v>
      </c>
      <c r="F25" s="129"/>
      <c r="G25" s="8">
        <f t="shared" si="0"/>
        <v>0</v>
      </c>
      <c r="H25" s="130"/>
      <c r="I25" s="8">
        <f t="shared" si="1"/>
        <v>0</v>
      </c>
      <c r="O25">
        <f t="shared" si="2"/>
        <v>-38</v>
      </c>
    </row>
    <row r="26" spans="1:15" x14ac:dyDescent="0.2">
      <c r="A26" s="19">
        <v>24</v>
      </c>
      <c r="B26" s="19" t="s">
        <v>161</v>
      </c>
      <c r="C26" s="80" t="str">
        <f>VLOOKUP(B26,バーコード貼付!$A$1:$D$4652,2,FALSE)</f>
        <v>Y2-A亜鉛棒　M16　20ｘ30ｘ40</v>
      </c>
      <c r="D26" s="77">
        <f>VLOOKUP(B26,バーコード貼付!$A$1:$D$4652,3,FALSE)</f>
        <v>1229</v>
      </c>
      <c r="E26" s="77">
        <f>VLOOKUP(B26,バーコード貼付!$A$1:$D$4652,4,FALSE)</f>
        <v>50</v>
      </c>
      <c r="F26" s="14"/>
      <c r="G26" s="8">
        <f t="shared" si="0"/>
        <v>0</v>
      </c>
      <c r="H26" s="130"/>
      <c r="I26" s="8">
        <f t="shared" si="1"/>
        <v>0</v>
      </c>
      <c r="O26">
        <f t="shared" si="2"/>
        <v>-1179</v>
      </c>
    </row>
    <row r="27" spans="1:15" x14ac:dyDescent="0.2">
      <c r="A27" s="19">
        <v>25</v>
      </c>
      <c r="B27" s="19" t="s">
        <v>163</v>
      </c>
      <c r="C27" s="80" t="str">
        <f>VLOOKUP(B27,バーコード貼付!$A$1:$D$4652,2,FALSE)</f>
        <v>Y2-C亜鉛棒　20ｘ40</v>
      </c>
      <c r="D27" s="77">
        <f>VLOOKUP(B27,バーコード貼付!$A$1:$D$4652,3,FALSE)</f>
        <v>91</v>
      </c>
      <c r="E27" s="77">
        <f>VLOOKUP(B27,バーコード貼付!$A$1:$D$4652,4,FALSE)</f>
        <v>50</v>
      </c>
      <c r="F27" s="136"/>
      <c r="G27" s="8">
        <f t="shared" si="0"/>
        <v>0</v>
      </c>
      <c r="H27" s="130"/>
      <c r="I27" s="8">
        <f t="shared" si="1"/>
        <v>0</v>
      </c>
      <c r="O27">
        <f t="shared" si="2"/>
        <v>-41</v>
      </c>
    </row>
    <row r="28" spans="1:15" x14ac:dyDescent="0.2">
      <c r="A28" s="19">
        <v>26</v>
      </c>
      <c r="B28" s="19" t="s">
        <v>164</v>
      </c>
      <c r="C28" s="80" t="str">
        <f>VLOOKUP(B28,バーコード貼付!$A$1:$D$4652,2,FALSE)</f>
        <v>Y3-A亜鉛棒21φｘ70ｘ85ｘ100</v>
      </c>
      <c r="D28" s="77">
        <f>VLOOKUP(B28,バーコード貼付!$A$1:$D$4652,3,FALSE)</f>
        <v>245</v>
      </c>
      <c r="E28" s="77">
        <f>VLOOKUP(B28,バーコード貼付!$A$1:$D$4652,4,FALSE)</f>
        <v>30</v>
      </c>
      <c r="F28" s="14"/>
      <c r="G28" s="8">
        <f t="shared" si="0"/>
        <v>0</v>
      </c>
      <c r="H28" s="130"/>
      <c r="I28" s="8">
        <f t="shared" si="1"/>
        <v>0</v>
      </c>
      <c r="O28">
        <f t="shared" si="2"/>
        <v>-215</v>
      </c>
    </row>
    <row r="29" spans="1:15" x14ac:dyDescent="0.2">
      <c r="A29" s="19">
        <v>27</v>
      </c>
      <c r="B29" s="19" t="s">
        <v>166</v>
      </c>
      <c r="C29" s="80" t="str">
        <f>VLOOKUP(B29,バーコード貼付!$A$1:$D$4652,2,FALSE)</f>
        <v>Y5-A亜鉛棒20φｘ20ｘ38ｘ50</v>
      </c>
      <c r="D29" s="77">
        <f>VLOOKUP(B29,バーコード貼付!$A$1:$D$4652,3,FALSE)</f>
        <v>72</v>
      </c>
      <c r="E29" s="77">
        <f>VLOOKUP(B29,バーコード貼付!$A$1:$D$4652,4,FALSE)</f>
        <v>50</v>
      </c>
      <c r="F29" s="14"/>
      <c r="G29" s="8">
        <f t="shared" si="0"/>
        <v>0</v>
      </c>
      <c r="H29" s="130"/>
      <c r="I29" s="8">
        <f t="shared" si="1"/>
        <v>0</v>
      </c>
      <c r="O29">
        <f t="shared" si="2"/>
        <v>-22</v>
      </c>
    </row>
    <row r="30" spans="1:15" x14ac:dyDescent="0.2">
      <c r="A30" s="19">
        <v>28</v>
      </c>
      <c r="B30" s="19" t="s">
        <v>167</v>
      </c>
      <c r="C30" s="80" t="str">
        <f>VLOOKUP(B30,バーコード貼付!$A$1:$D$4652,2,FALSE)</f>
        <v>Y6-A亜鉛棒　40ｘ47</v>
      </c>
      <c r="D30" s="77">
        <f>VLOOKUP(B30,バーコード貼付!$A$1:$D$4652,3,FALSE)</f>
        <v>93</v>
      </c>
      <c r="E30" s="77">
        <f>VLOOKUP(B30,バーコード貼付!$A$1:$D$4652,4,FALSE)</f>
        <v>30</v>
      </c>
      <c r="F30" s="14"/>
      <c r="G30" s="8">
        <f t="shared" si="0"/>
        <v>0</v>
      </c>
      <c r="H30" s="130"/>
      <c r="I30" s="8">
        <f t="shared" si="1"/>
        <v>0</v>
      </c>
      <c r="O30">
        <f t="shared" si="2"/>
        <v>-63</v>
      </c>
    </row>
    <row r="31" spans="1:15" x14ac:dyDescent="0.2">
      <c r="A31" s="19">
        <v>29</v>
      </c>
      <c r="B31" s="19" t="s">
        <v>168</v>
      </c>
      <c r="C31" s="80" t="str">
        <f>VLOOKUP(B31,バーコード貼付!$A$1:$D$4652,2,FALSE)</f>
        <v>Y7-A亜鉛棒　17ｘ42ｘ52</v>
      </c>
      <c r="D31" s="77">
        <f>VLOOKUP(B31,バーコード貼付!$A$1:$D$4652,3,FALSE)</f>
        <v>548</v>
      </c>
      <c r="E31" s="77">
        <f>VLOOKUP(B31,バーコード貼付!$A$1:$D$4652,4,FALSE)</f>
        <v>50</v>
      </c>
      <c r="F31" s="14"/>
      <c r="G31" s="8">
        <f t="shared" si="0"/>
        <v>0</v>
      </c>
      <c r="H31" s="130"/>
      <c r="I31" s="8">
        <f t="shared" si="1"/>
        <v>0</v>
      </c>
      <c r="O31">
        <f t="shared" si="2"/>
        <v>-498</v>
      </c>
    </row>
    <row r="32" spans="1:15" x14ac:dyDescent="0.2">
      <c r="A32" s="19">
        <v>30</v>
      </c>
      <c r="B32" s="19" t="s">
        <v>171</v>
      </c>
      <c r="C32" s="80" t="str">
        <f>VLOOKUP(B32,バーコード貼付!$A$1:$D$4652,2,FALSE)</f>
        <v>Z1-A亜鉛棒40φｘ18ｘ44</v>
      </c>
      <c r="D32" s="77">
        <f>VLOOKUP(B32,バーコード貼付!$A$1:$D$4652,3,FALSE)</f>
        <v>332</v>
      </c>
      <c r="E32" s="77">
        <f>VLOOKUP(B32,バーコード貼付!$A$1:$D$4652,4,FALSE)</f>
        <v>50</v>
      </c>
      <c r="F32" s="14"/>
      <c r="G32" s="8">
        <f t="shared" si="0"/>
        <v>0</v>
      </c>
      <c r="H32" s="130"/>
      <c r="I32" s="8">
        <f t="shared" si="1"/>
        <v>0</v>
      </c>
      <c r="O32">
        <f t="shared" si="2"/>
        <v>-282</v>
      </c>
    </row>
    <row r="33" spans="1:15" x14ac:dyDescent="0.2">
      <c r="A33" s="19">
        <v>31</v>
      </c>
      <c r="B33" s="19" t="s">
        <v>175</v>
      </c>
      <c r="C33" s="80" t="str">
        <f>VLOOKUP(B33,バーコード貼付!$A$1:$D$4652,2,FALSE)</f>
        <v>Z2-A亜鉛棒20φ18ｘ38</v>
      </c>
      <c r="D33" s="77">
        <f>VLOOKUP(B33,バーコード貼付!$A$1:$D$4652,3,FALSE)</f>
        <v>728</v>
      </c>
      <c r="E33" s="77">
        <f>VLOOKUP(B33,バーコード貼付!$A$1:$D$4652,4,FALSE)</f>
        <v>50</v>
      </c>
      <c r="F33" s="14"/>
      <c r="G33" s="8">
        <f t="shared" si="0"/>
        <v>0</v>
      </c>
      <c r="H33" s="130"/>
      <c r="I33" s="8">
        <f t="shared" si="1"/>
        <v>0</v>
      </c>
      <c r="O33">
        <f t="shared" si="2"/>
        <v>-678</v>
      </c>
    </row>
    <row r="34" spans="1:15" x14ac:dyDescent="0.2">
      <c r="A34" s="19">
        <v>32</v>
      </c>
      <c r="B34" s="19" t="s">
        <v>176</v>
      </c>
      <c r="C34" s="80" t="str">
        <f>VLOOKUP(B34,バーコード貼付!$A$1:$D$4652,2,FALSE)</f>
        <v>Z3-A亜鉛棒40φ40ｘ65</v>
      </c>
      <c r="D34" s="77">
        <f>VLOOKUP(B34,バーコード貼付!$A$1:$D$4652,3,FALSE)</f>
        <v>157</v>
      </c>
      <c r="E34" s="77">
        <f>VLOOKUP(B34,バーコード貼付!$A$1:$D$4652,4,FALSE)</f>
        <v>20</v>
      </c>
      <c r="F34" s="129"/>
      <c r="G34" s="8">
        <f t="shared" si="0"/>
        <v>0</v>
      </c>
      <c r="H34" s="130"/>
      <c r="I34" s="8">
        <f t="shared" si="1"/>
        <v>0</v>
      </c>
      <c r="O34">
        <f t="shared" si="2"/>
        <v>-137</v>
      </c>
    </row>
    <row r="35" spans="1:15" x14ac:dyDescent="0.2">
      <c r="A35" s="19">
        <v>33</v>
      </c>
      <c r="B35" s="19" t="s">
        <v>178</v>
      </c>
      <c r="C35" s="80" t="str">
        <f>VLOOKUP(B35,バーコード貼付!$A$1:$D$4652,2,FALSE)</f>
        <v>Z4-B亜鉛棒40φ85ｘ110</v>
      </c>
      <c r="D35" s="77">
        <f>VLOOKUP(B35,バーコード貼付!$A$1:$D$4652,3,FALSE)</f>
        <v>220</v>
      </c>
      <c r="E35" s="77">
        <f>VLOOKUP(B35,バーコード貼付!$A$1:$D$4652,4,FALSE)</f>
        <v>50</v>
      </c>
      <c r="F35" s="19"/>
      <c r="G35" s="8">
        <f t="shared" ref="G35:G54" si="3">IF(D35-E35&gt;=0,0,1)</f>
        <v>0</v>
      </c>
      <c r="H35" s="130"/>
      <c r="I35" s="8">
        <f t="shared" ref="I35:I54" si="4">IF(AND(D35&lt;=0,D35-E35&lt;0),1,0)</f>
        <v>0</v>
      </c>
      <c r="O35">
        <f t="shared" ref="O35:O54" si="5">E35-D35</f>
        <v>-170</v>
      </c>
    </row>
    <row r="36" spans="1:15" x14ac:dyDescent="0.2">
      <c r="A36" s="19">
        <v>34</v>
      </c>
      <c r="B36" s="19" t="s">
        <v>180</v>
      </c>
      <c r="C36" s="80" t="str">
        <f>VLOOKUP(B36,バーコード貼付!$A$1:$D$4652,2,FALSE)</f>
        <v>Z6-A亜鉛棒17φ32ｘ47ｘ60</v>
      </c>
      <c r="D36" s="77">
        <f>VLOOKUP(B36,バーコード貼付!$A$1:$D$4652,3,FALSE)</f>
        <v>1026</v>
      </c>
      <c r="E36" s="77">
        <f>VLOOKUP(B36,バーコード貼付!$A$1:$D$4652,4,FALSE)</f>
        <v>50</v>
      </c>
      <c r="F36" s="14"/>
      <c r="G36" s="8">
        <f t="shared" si="3"/>
        <v>0</v>
      </c>
      <c r="H36" s="130"/>
      <c r="I36" s="8">
        <f t="shared" si="4"/>
        <v>0</v>
      </c>
      <c r="O36">
        <f t="shared" si="5"/>
        <v>-976</v>
      </c>
    </row>
    <row r="37" spans="1:15" x14ac:dyDescent="0.2">
      <c r="A37" s="19">
        <v>35</v>
      </c>
      <c r="B37" s="19" t="s">
        <v>182</v>
      </c>
      <c r="C37" s="80" t="str">
        <f>VLOOKUP(B37,バーコード貼付!$A$1:$D$4652,2,FALSE)</f>
        <v>Z6-B亜鉛棒17φｘ40ｘ55ｘ68</v>
      </c>
      <c r="D37" s="77">
        <f>VLOOKUP(B37,バーコード貼付!$A$1:$D$4652,3,FALSE)</f>
        <v>505</v>
      </c>
      <c r="E37" s="77">
        <f>VLOOKUP(B37,バーコード貼付!$A$1:$D$4652,4,FALSE)</f>
        <v>50</v>
      </c>
      <c r="F37" s="136"/>
      <c r="G37" s="8">
        <f t="shared" si="3"/>
        <v>0</v>
      </c>
      <c r="H37" s="130"/>
      <c r="I37" s="8">
        <f t="shared" si="4"/>
        <v>0</v>
      </c>
      <c r="O37">
        <f t="shared" si="5"/>
        <v>-455</v>
      </c>
    </row>
    <row r="38" spans="1:15" x14ac:dyDescent="0.2">
      <c r="A38" s="19">
        <v>36</v>
      </c>
      <c r="B38" s="19" t="s">
        <v>184</v>
      </c>
      <c r="C38" s="80" t="str">
        <f>VLOOKUP(B38,バーコード貼付!$A$1:$D$4652,2,FALSE)</f>
        <v>Z7-A亜鉛棒17φｘ75ｘ87ｘ99</v>
      </c>
      <c r="D38" s="77">
        <f>VLOOKUP(B38,バーコード貼付!$A$1:$D$4652,3,FALSE)</f>
        <v>100</v>
      </c>
      <c r="E38" s="77">
        <f>VLOOKUP(B38,バーコード貼付!$A$1:$D$4652,4,FALSE)</f>
        <v>50</v>
      </c>
      <c r="F38" s="136"/>
      <c r="G38" s="8">
        <f t="shared" si="3"/>
        <v>0</v>
      </c>
      <c r="H38" s="130"/>
      <c r="I38" s="8">
        <f t="shared" si="4"/>
        <v>0</v>
      </c>
      <c r="O38">
        <f t="shared" si="5"/>
        <v>-50</v>
      </c>
    </row>
    <row r="39" spans="1:15" x14ac:dyDescent="0.2">
      <c r="A39" s="19">
        <v>37</v>
      </c>
      <c r="B39" s="19" t="s">
        <v>185</v>
      </c>
      <c r="C39" s="80" t="str">
        <f>VLOOKUP(B39,バーコード貼付!$A$1:$D$4652,2,FALSE)</f>
        <v>Z7-B亜鉛棒17φｘ80ｘ92ｘ104</v>
      </c>
      <c r="D39" s="77">
        <f>VLOOKUP(B39,バーコード貼付!$A$1:$D$4652,3,FALSE)</f>
        <v>811</v>
      </c>
      <c r="E39" s="77">
        <f>VLOOKUP(B39,バーコード貼付!$A$1:$D$4652,4,FALSE)</f>
        <v>50</v>
      </c>
      <c r="F39" s="40"/>
      <c r="G39" s="8">
        <f t="shared" si="3"/>
        <v>0</v>
      </c>
      <c r="H39" s="130"/>
      <c r="I39" s="8">
        <f t="shared" si="4"/>
        <v>0</v>
      </c>
      <c r="O39">
        <f t="shared" si="5"/>
        <v>-761</v>
      </c>
    </row>
    <row r="40" spans="1:15" x14ac:dyDescent="0.2">
      <c r="A40" s="19">
        <v>38</v>
      </c>
      <c r="B40" s="19" t="s">
        <v>174</v>
      </c>
      <c r="C40" s="80" t="str">
        <f>VLOOKUP(B40,バーコード貼付!$A$1:$D$4652,2,FALSE)</f>
        <v>Z11-B亜鉛棒</v>
      </c>
      <c r="D40" s="77">
        <f>VLOOKUP(B40,バーコード貼付!$A$1:$D$4652,3,FALSE)</f>
        <v>854</v>
      </c>
      <c r="E40" s="77">
        <f>VLOOKUP(B40,バーコード貼付!$A$1:$D$4652,4,FALSE)</f>
        <v>100</v>
      </c>
      <c r="F40" s="14"/>
      <c r="G40" s="8">
        <f t="shared" si="3"/>
        <v>0</v>
      </c>
      <c r="H40" s="130"/>
      <c r="I40" s="8">
        <f t="shared" si="4"/>
        <v>0</v>
      </c>
      <c r="O40">
        <f t="shared" si="5"/>
        <v>-754</v>
      </c>
    </row>
    <row r="41" spans="1:15" x14ac:dyDescent="0.2">
      <c r="A41" s="19">
        <v>39</v>
      </c>
      <c r="B41" s="19" t="s">
        <v>195</v>
      </c>
      <c r="C41" s="80" t="str">
        <f>VLOOKUP(B41,バーコード貼付!$A$1:$D$4652,2,FALSE)</f>
        <v>NO1750亜鉛棒</v>
      </c>
      <c r="D41" s="77">
        <f>VLOOKUP(B41,バーコード貼付!$A$1:$D$4652,3,FALSE)</f>
        <v>10</v>
      </c>
      <c r="E41" s="77">
        <v>10</v>
      </c>
      <c r="F41" s="14"/>
      <c r="G41" s="8">
        <f t="shared" si="3"/>
        <v>0</v>
      </c>
      <c r="H41" s="130"/>
      <c r="I41" s="8">
        <f t="shared" si="4"/>
        <v>0</v>
      </c>
      <c r="O41">
        <f t="shared" si="5"/>
        <v>0</v>
      </c>
    </row>
    <row r="42" spans="1:15" x14ac:dyDescent="0.2">
      <c r="A42" s="19">
        <v>40</v>
      </c>
      <c r="B42" s="19" t="s">
        <v>193</v>
      </c>
      <c r="C42" s="80" t="str">
        <f>VLOOKUP(B42,バーコード貼付!$A$1:$D$4652,2,FALSE)</f>
        <v>岩沼D亜鉛棒</v>
      </c>
      <c r="D42" s="77">
        <f>VLOOKUP(B42,バーコード貼付!$A$1:$D$4652,3,FALSE)</f>
        <v>166</v>
      </c>
      <c r="E42" s="77">
        <f>VLOOKUP(B42,バーコード貼付!$A$1:$D$4652,4,FALSE)</f>
        <v>50</v>
      </c>
      <c r="F42" s="14"/>
      <c r="G42" s="8">
        <f t="shared" si="3"/>
        <v>0</v>
      </c>
      <c r="H42" s="130"/>
      <c r="I42" s="8">
        <f t="shared" si="4"/>
        <v>0</v>
      </c>
      <c r="O42">
        <f t="shared" si="5"/>
        <v>-116</v>
      </c>
    </row>
    <row r="43" spans="1:15" x14ac:dyDescent="0.2">
      <c r="A43" s="19">
        <v>41</v>
      </c>
      <c r="B43" s="19" t="s">
        <v>194</v>
      </c>
      <c r="C43" s="80" t="str">
        <f>VLOOKUP(B43,バーコード貼付!$A$1:$D$4652,2,FALSE)</f>
        <v>岩沼E亜鉛棒</v>
      </c>
      <c r="D43" s="77">
        <f>VLOOKUP(B43,バーコード貼付!$A$1:$D$4652,3,FALSE)</f>
        <v>59</v>
      </c>
      <c r="E43" s="77">
        <f>VLOOKUP(B43,バーコード貼付!$A$1:$D$4652,4,FALSE)</f>
        <v>30</v>
      </c>
      <c r="F43" s="129"/>
      <c r="G43" s="8">
        <f t="shared" si="3"/>
        <v>0</v>
      </c>
      <c r="H43" s="130"/>
      <c r="I43" s="8">
        <f t="shared" si="4"/>
        <v>0</v>
      </c>
      <c r="O43">
        <f t="shared" si="5"/>
        <v>-29</v>
      </c>
    </row>
    <row r="44" spans="1:15" x14ac:dyDescent="0.2">
      <c r="A44" s="19">
        <v>42</v>
      </c>
      <c r="B44" s="19" t="s">
        <v>150</v>
      </c>
      <c r="C44" s="80" t="str">
        <f>VLOOKUP(B44,バーコード貼付!$A$1:$D$4652,2,FALSE)</f>
        <v>UMC330　亜鉛棒16φｘ34ｘ46ｘ56</v>
      </c>
      <c r="D44" s="77">
        <f>VLOOKUP(B44,バーコード貼付!$A$1:$D$4652,3,FALSE)</f>
        <v>419</v>
      </c>
      <c r="E44" s="77">
        <f>VLOOKUP(B44,バーコード貼付!$A$1:$D$4652,4,FALSE)</f>
        <v>100</v>
      </c>
      <c r="F44" s="129"/>
      <c r="G44" s="8">
        <f t="shared" si="3"/>
        <v>0</v>
      </c>
      <c r="H44" s="130"/>
      <c r="I44" s="8">
        <f t="shared" si="4"/>
        <v>0</v>
      </c>
      <c r="O44">
        <f t="shared" si="5"/>
        <v>-319</v>
      </c>
    </row>
    <row r="45" spans="1:15" x14ac:dyDescent="0.2">
      <c r="A45" s="19">
        <v>43</v>
      </c>
      <c r="B45" s="19" t="s">
        <v>151</v>
      </c>
      <c r="C45" s="80" t="str">
        <f>VLOOKUP(B45,バーコード貼付!$A$1:$D$4652,2,FALSE)</f>
        <v>617亜鉛棒(ｶﾁ込)15.5φｘ42.5</v>
      </c>
      <c r="D45" s="77">
        <f>VLOOKUP(B45,バーコード貼付!$A$1:$D$4652,3,FALSE)</f>
        <v>944</v>
      </c>
      <c r="E45" s="77">
        <f>VLOOKUP(B45,バーコード貼付!$A$1:$D$4652,4,FALSE)</f>
        <v>10</v>
      </c>
      <c r="F45" s="14"/>
      <c r="G45" s="8">
        <f t="shared" si="3"/>
        <v>0</v>
      </c>
      <c r="H45" s="130"/>
      <c r="I45" s="8">
        <f t="shared" si="4"/>
        <v>0</v>
      </c>
      <c r="O45">
        <f t="shared" si="5"/>
        <v>-934</v>
      </c>
    </row>
    <row r="46" spans="1:15" x14ac:dyDescent="0.2">
      <c r="A46" s="19">
        <v>44</v>
      </c>
      <c r="B46" s="19" t="s">
        <v>181</v>
      </c>
      <c r="C46" s="80" t="str">
        <f>VLOOKUP(B46,バーコード貼付!$A$1:$D$4652,2,FALSE)</f>
        <v>Z-6A亜鉛棒用亜鉛部のみ17φｘ32</v>
      </c>
      <c r="D46" s="77">
        <f>VLOOKUP(B46,バーコード貼付!$A$1:$D$4652,3,FALSE)</f>
        <v>56</v>
      </c>
      <c r="E46" s="77">
        <f>VLOOKUP(B46,バーコード貼付!$A$1:$D$4652,4,FALSE)</f>
        <v>50</v>
      </c>
      <c r="F46" s="14"/>
      <c r="G46" s="8">
        <f t="shared" si="3"/>
        <v>0</v>
      </c>
      <c r="H46" s="130"/>
      <c r="I46" s="8">
        <f t="shared" si="4"/>
        <v>0</v>
      </c>
      <c r="O46">
        <f t="shared" si="5"/>
        <v>-6</v>
      </c>
    </row>
    <row r="47" spans="1:15" x14ac:dyDescent="0.2">
      <c r="A47" s="19">
        <v>45</v>
      </c>
      <c r="B47" s="19" t="s">
        <v>183</v>
      </c>
      <c r="C47" s="80" t="str">
        <f>VLOOKUP(B47,バーコード貼付!$A$1:$D$4652,2,FALSE)</f>
        <v>Z6-B亜鉛棒用亜鉛部のみ17φｘ40</v>
      </c>
      <c r="D47" s="77">
        <f>VLOOKUP(B47,バーコード貼付!$A$1:$D$4652,3,FALSE)</f>
        <v>93</v>
      </c>
      <c r="E47" s="77">
        <f>VLOOKUP(B47,バーコード貼付!$A$1:$D$4652,4,FALSE)</f>
        <v>50</v>
      </c>
      <c r="F47" s="136"/>
      <c r="G47" s="8">
        <f t="shared" si="3"/>
        <v>0</v>
      </c>
      <c r="H47" s="130"/>
      <c r="I47" s="8">
        <f t="shared" si="4"/>
        <v>0</v>
      </c>
      <c r="O47">
        <f t="shared" si="5"/>
        <v>-43</v>
      </c>
    </row>
    <row r="48" spans="1:15" x14ac:dyDescent="0.2">
      <c r="A48" s="19">
        <v>46</v>
      </c>
      <c r="B48" s="19" t="s">
        <v>192</v>
      </c>
      <c r="C48" s="80" t="str">
        <f>VLOOKUP(B48,バーコード貼付!$A$1:$D$4652,2,FALSE)</f>
        <v>Z-7A亜鉛のみ</v>
      </c>
      <c r="D48" s="77">
        <f>VLOOKUP(B48,バーコード貼付!$A$1:$D$4652,3,FALSE)</f>
        <v>403</v>
      </c>
      <c r="E48" s="77">
        <f>VLOOKUP(B48,バーコード貼付!$A$1:$D$4652,4,FALSE)</f>
        <v>10</v>
      </c>
      <c r="F48" s="40"/>
      <c r="G48" s="8">
        <f t="shared" si="3"/>
        <v>0</v>
      </c>
      <c r="H48" s="130"/>
      <c r="I48" s="8">
        <f t="shared" si="4"/>
        <v>0</v>
      </c>
      <c r="O48">
        <f t="shared" si="5"/>
        <v>-393</v>
      </c>
    </row>
    <row r="49" spans="1:15" x14ac:dyDescent="0.2">
      <c r="A49" s="19">
        <v>47</v>
      </c>
      <c r="B49" s="19" t="s">
        <v>190</v>
      </c>
      <c r="C49" s="80" t="str">
        <f>VLOOKUP(B49,バーコード貼付!$A$1:$D$4652,2,FALSE)</f>
        <v>Z9-A亜鉛棒用亜鉛部のみ</v>
      </c>
      <c r="D49" s="77">
        <f>VLOOKUP(B49,バーコード貼付!$A$1:$D$4652,3,FALSE)</f>
        <v>886</v>
      </c>
      <c r="E49" s="77">
        <f>VLOOKUP(B49,バーコード貼付!$A$1:$D$4652,4,FALSE)</f>
        <v>50</v>
      </c>
      <c r="F49" s="40"/>
      <c r="G49" s="8">
        <f t="shared" si="3"/>
        <v>0</v>
      </c>
      <c r="H49" s="130"/>
      <c r="I49" s="8">
        <f t="shared" si="4"/>
        <v>0</v>
      </c>
      <c r="O49">
        <f t="shared" si="5"/>
        <v>-836</v>
      </c>
    </row>
    <row r="50" spans="1:15" x14ac:dyDescent="0.2">
      <c r="A50" s="19">
        <v>48</v>
      </c>
      <c r="B50" s="19" t="s">
        <v>152</v>
      </c>
      <c r="C50" s="80" t="str">
        <f>VLOOKUP(B50,バーコード貼付!$A$1:$D$4652,2,FALSE)</f>
        <v>617亜鉛棒(ｶﾁ込)用亜鉛部のみ</v>
      </c>
      <c r="D50" s="77">
        <f>VLOOKUP(B50,バーコード貼付!$A$1:$D$4652,3,FALSE)</f>
        <v>1579</v>
      </c>
      <c r="E50" s="77">
        <f>VLOOKUP(B50,バーコード貼付!$A$1:$D$4652,4,FALSE)</f>
        <v>5</v>
      </c>
      <c r="F50" s="40"/>
      <c r="G50" s="8">
        <f t="shared" si="3"/>
        <v>0</v>
      </c>
      <c r="H50" s="130"/>
      <c r="I50" s="8">
        <f t="shared" si="4"/>
        <v>0</v>
      </c>
      <c r="O50">
        <f t="shared" si="5"/>
        <v>-1574</v>
      </c>
    </row>
    <row r="51" spans="1:15" x14ac:dyDescent="0.2">
      <c r="A51" s="19">
        <v>49</v>
      </c>
      <c r="B51" s="19" t="s">
        <v>196</v>
      </c>
      <c r="C51" s="80" t="str">
        <f>VLOOKUP(B51,バーコード貼付!$A$1:$D$4652,2,FALSE)</f>
        <v>TA-1防蝕ｱﾙﾐ(SET品)</v>
      </c>
      <c r="D51" s="77">
        <f>VLOOKUP(B51,バーコード貼付!$A$1:$D$4652,3,FALSE)</f>
        <v>33</v>
      </c>
      <c r="E51" s="77">
        <f>VLOOKUP(B51,バーコード貼付!$A$1:$D$4652,4,FALSE)</f>
        <v>30</v>
      </c>
      <c r="F51" s="14"/>
      <c r="G51" s="8">
        <f t="shared" si="3"/>
        <v>0</v>
      </c>
      <c r="H51" s="130"/>
      <c r="I51" s="8">
        <f t="shared" si="4"/>
        <v>0</v>
      </c>
      <c r="O51">
        <f t="shared" si="5"/>
        <v>-3</v>
      </c>
    </row>
    <row r="52" spans="1:15" x14ac:dyDescent="0.2">
      <c r="A52" s="19">
        <v>50</v>
      </c>
      <c r="B52" s="19" t="s">
        <v>197</v>
      </c>
      <c r="C52" s="80" t="str">
        <f>VLOOKUP(B52,バーコード貼付!$A$1:$D$4652,2,FALSE)</f>
        <v>TA-1防蝕ｱﾙﾐ体のみ</v>
      </c>
      <c r="D52" s="77">
        <f>VLOOKUP(B52,バーコード貼付!$A$1:$D$4652,3,FALSE)</f>
        <v>75</v>
      </c>
      <c r="E52" s="77">
        <f>VLOOKUP(B52,バーコード貼付!$A$1:$D$4652,4,FALSE)</f>
        <v>20</v>
      </c>
      <c r="F52" s="129"/>
      <c r="G52" s="8">
        <f t="shared" si="3"/>
        <v>0</v>
      </c>
      <c r="H52" s="130"/>
      <c r="I52" s="8">
        <f t="shared" si="4"/>
        <v>0</v>
      </c>
      <c r="O52">
        <f t="shared" si="5"/>
        <v>-55</v>
      </c>
    </row>
    <row r="53" spans="1:15" x14ac:dyDescent="0.2">
      <c r="A53" s="19">
        <v>51</v>
      </c>
      <c r="B53" s="19" t="s">
        <v>200</v>
      </c>
      <c r="C53" s="80" t="str">
        <f>VLOOKUP(B53,バーコード貼付!$A$1:$D$4652,2,FALSE)</f>
        <v>TA-2防蝕ｱﾙﾐ体のみ</v>
      </c>
      <c r="D53" s="77">
        <f>VLOOKUP(B53,バーコード貼付!$A$1:$D$4652,3,FALSE)</f>
        <v>117</v>
      </c>
      <c r="E53" s="77">
        <f>VLOOKUP(B53,バーコード貼付!$A$1:$D$4652,4,FALSE)</f>
        <v>10</v>
      </c>
      <c r="F53" s="14"/>
      <c r="G53" s="8">
        <f t="shared" si="3"/>
        <v>0</v>
      </c>
      <c r="H53" s="130"/>
      <c r="I53" s="8">
        <f t="shared" si="4"/>
        <v>0</v>
      </c>
      <c r="O53">
        <f t="shared" si="5"/>
        <v>-107</v>
      </c>
    </row>
    <row r="54" spans="1:15" x14ac:dyDescent="0.2">
      <c r="A54" s="19">
        <v>52</v>
      </c>
      <c r="B54" s="19" t="s">
        <v>199</v>
      </c>
      <c r="C54" s="80" t="str">
        <f>VLOOKUP(B54,バーコード貼付!$A$1:$D$4652,2,FALSE)</f>
        <v>TA-2防蝕ｱﾙﾐ(SET品)</v>
      </c>
      <c r="D54" s="77">
        <f>VLOOKUP(B54,バーコード貼付!$A$1:$D$4652,3,FALSE)</f>
        <v>0</v>
      </c>
      <c r="E54" s="77">
        <f>VLOOKUP(B54,バーコード貼付!$A$1:$D$4652,4,FALSE)</f>
        <v>0</v>
      </c>
      <c r="F54" s="14"/>
      <c r="G54" s="8">
        <f t="shared" si="3"/>
        <v>0</v>
      </c>
      <c r="H54" s="130"/>
      <c r="I54" s="8">
        <f t="shared" si="4"/>
        <v>0</v>
      </c>
      <c r="O54">
        <f t="shared" si="5"/>
        <v>0</v>
      </c>
    </row>
    <row r="55" spans="1:15" x14ac:dyDescent="0.2">
      <c r="A55" s="19"/>
      <c r="B55" s="19" t="s">
        <v>198</v>
      </c>
      <c r="C55" s="80" t="e">
        <f>VLOOKUP(B55,バーコード貼付!$A$1:$D$4652,2,FALSE)</f>
        <v>#N/A</v>
      </c>
      <c r="D55" s="77" t="e">
        <f>VLOOKUP(B55,バーコード貼付!$A$1:$D$4652,3,FALSE)</f>
        <v>#N/A</v>
      </c>
      <c r="E55" s="77"/>
      <c r="F55" s="129"/>
      <c r="G55" s="8"/>
      <c r="H55" s="130"/>
      <c r="I55" s="8"/>
    </row>
    <row r="56" spans="1:15" x14ac:dyDescent="0.2">
      <c r="A56" s="19"/>
      <c r="B56" s="19" t="s">
        <v>201</v>
      </c>
      <c r="C56" s="80" t="e">
        <f>VLOOKUP(B56,バーコード貼付!$A$1:$D$4652,2,FALSE)</f>
        <v>#N/A</v>
      </c>
      <c r="D56" s="77" t="e">
        <f>VLOOKUP(B56,バーコード貼付!$A$1:$D$4652,3,FALSE)</f>
        <v>#N/A</v>
      </c>
      <c r="E56" s="77"/>
      <c r="F56" s="129"/>
      <c r="G56" s="8"/>
      <c r="H56" s="130"/>
      <c r="I56" s="8"/>
    </row>
  </sheetData>
  <sortState xmlns:xlrd2="http://schemas.microsoft.com/office/spreadsheetml/2017/richdata2" ref="A3:P56">
    <sortCondition descending="1" ref="G3:G56"/>
  </sortState>
  <phoneticPr fontId="9"/>
  <conditionalFormatting sqref="F3:F56">
    <cfRule type="cellIs" dxfId="11" priority="1" operator="lessThan">
      <formula>$F$1</formula>
    </cfRule>
  </conditionalFormatting>
  <conditionalFormatting sqref="G3:G54">
    <cfRule type="colorScale" priority="4">
      <colorScale>
        <cfvo type="num" val="0"/>
        <cfvo type="num" val="1"/>
        <color rgb="FF00B050"/>
        <color rgb="FFFFFF00"/>
      </colorScale>
    </cfRule>
  </conditionalFormatting>
  <conditionalFormatting sqref="G55:G56">
    <cfRule type="colorScale" priority="6">
      <colorScale>
        <cfvo type="num" val="0"/>
        <cfvo type="num" val="1"/>
        <color rgb="FF00B050"/>
        <color rgb="FFFF0000"/>
      </colorScale>
    </cfRule>
  </conditionalFormatting>
  <conditionalFormatting sqref="H3:H56">
    <cfRule type="cellIs" dxfId="10" priority="2" operator="lessThan">
      <formula>$F$1</formula>
    </cfRule>
  </conditionalFormatting>
  <conditionalFormatting sqref="I3:I13">
    <cfRule type="colorScale" priority="13">
      <colorScale>
        <cfvo type="num" val="0"/>
        <cfvo type="num" val="1"/>
        <color rgb="FF00B050"/>
        <color rgb="FFFF0000"/>
      </colorScale>
    </cfRule>
  </conditionalFormatting>
  <conditionalFormatting sqref="I14:I29">
    <cfRule type="colorScale" priority="11">
      <colorScale>
        <cfvo type="num" val="0"/>
        <cfvo type="num" val="1"/>
        <color rgb="FF00B050"/>
        <color rgb="FFFF0000"/>
      </colorScale>
    </cfRule>
  </conditionalFormatting>
  <conditionalFormatting sqref="I30:I39">
    <cfRule type="colorScale" priority="9">
      <colorScale>
        <cfvo type="num" val="0"/>
        <cfvo type="num" val="1"/>
        <color rgb="FF00B050"/>
        <color rgb="FFFF0000"/>
      </colorScale>
    </cfRule>
  </conditionalFormatting>
  <conditionalFormatting sqref="I40:I50">
    <cfRule type="colorScale" priority="7">
      <colorScale>
        <cfvo type="num" val="0"/>
        <cfvo type="num" val="1"/>
        <color rgb="FF00B050"/>
        <color rgb="FFFF0000"/>
      </colorScale>
    </cfRule>
  </conditionalFormatting>
  <conditionalFormatting sqref="I51:I56">
    <cfRule type="colorScale" priority="5">
      <colorScale>
        <cfvo type="num" val="0"/>
        <cfvo type="num" val="1"/>
        <color rgb="FF00B050"/>
        <color rgb="FFFF0000"/>
      </colorScale>
    </cfRule>
  </conditionalFormatting>
  <printOptions horizontalCentered="1"/>
  <pageMargins left="0.9055118110236221" right="0.70866141732283472" top="0.94488188976377963" bottom="0.74803149606299213" header="0.51181102362204722" footer="0.31496062992125984"/>
  <pageSetup paperSize="9" scale="72" fitToHeight="0" orientation="portrait" r:id="rId1"/>
  <headerFooter>
    <oddHeader>&amp;C防食亜鉛在庫状況&amp;R&amp;D</oddHeader>
    <oddFooter>&amp;C&amp;P/&amp;N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R101"/>
  <sheetViews>
    <sheetView zoomScale="130" zoomScaleNormal="130" workbookViewId="0">
      <pane ySplit="2" topLeftCell="A3" activePane="bottomLeft" state="frozen"/>
      <selection pane="bottomLeft" activeCell="C3" sqref="C3"/>
    </sheetView>
  </sheetViews>
  <sheetFormatPr defaultColWidth="9" defaultRowHeight="13.2" x14ac:dyDescent="0.2"/>
  <cols>
    <col min="1" max="1" width="5.33203125" style="22" customWidth="1"/>
    <col min="2" max="2" width="10.33203125" style="22" bestFit="1" customWidth="1"/>
    <col min="3" max="3" width="31.21875" style="23" bestFit="1" customWidth="1"/>
    <col min="4" max="5" width="7.109375" style="22" bestFit="1" customWidth="1"/>
    <col min="6" max="6" width="6.6640625" style="41" customWidth="1"/>
    <col min="7" max="7" width="4.6640625" style="22" customWidth="1"/>
    <col min="8" max="8" width="6.6640625" style="5" customWidth="1"/>
    <col min="9" max="9" width="4.6640625" style="5" customWidth="1"/>
    <col min="10" max="12" width="2.6640625" style="106" customWidth="1"/>
    <col min="13" max="13" width="2.6640625" customWidth="1"/>
    <col min="14" max="14" width="2.6640625" style="106" customWidth="1"/>
    <col min="15" max="15" width="6.44140625" style="106" bestFit="1" customWidth="1"/>
    <col min="16" max="16" width="2.6640625" style="106" customWidth="1"/>
    <col min="17" max="39" width="4.6640625" style="106" customWidth="1"/>
    <col min="40" max="16384" width="9" style="5"/>
  </cols>
  <sheetData>
    <row r="1" spans="1:16" x14ac:dyDescent="0.2">
      <c r="F1" s="61">
        <f ca="1">TODAY()-90</f>
        <v>46203</v>
      </c>
    </row>
    <row r="2" spans="1:16" ht="30" customHeight="1" x14ac:dyDescent="0.2">
      <c r="A2" s="13" t="s">
        <v>975</v>
      </c>
      <c r="B2" s="13" t="s">
        <v>973</v>
      </c>
      <c r="C2" s="13" t="s">
        <v>16159</v>
      </c>
      <c r="D2" s="13" t="s">
        <v>974</v>
      </c>
      <c r="E2" s="13" t="s">
        <v>977</v>
      </c>
      <c r="F2" s="141" t="s">
        <v>3034</v>
      </c>
      <c r="G2" s="17">
        <f>SUM(G3:G101)</f>
        <v>3</v>
      </c>
      <c r="H2" s="72" t="s">
        <v>976</v>
      </c>
      <c r="I2" s="17">
        <f>SUM(I3:I101)</f>
        <v>1</v>
      </c>
      <c r="P2" s="150">
        <f>P1+1</f>
        <v>1</v>
      </c>
    </row>
    <row r="3" spans="1:16" x14ac:dyDescent="0.2">
      <c r="A3" s="150">
        <v>1</v>
      </c>
      <c r="B3" s="19" t="s">
        <v>127</v>
      </c>
      <c r="C3" s="80" t="str">
        <f>VLOOKUP(B3,バーコード貼付!$A$1:$D$4652,2,FALSE)</f>
        <v>BCF50止ﾒﾀﾙ</v>
      </c>
      <c r="D3" s="77">
        <f>VLOOKUP(B3,バーコード貼付!$A$1:$D$4652,3,FALSE)</f>
        <v>7</v>
      </c>
      <c r="E3" s="77">
        <v>13</v>
      </c>
      <c r="F3" s="40">
        <v>46212</v>
      </c>
      <c r="G3" s="8">
        <f t="shared" ref="G3:G34" si="0">IF(D3-E3&gt;=0,0,1)</f>
        <v>1</v>
      </c>
      <c r="H3" s="130"/>
      <c r="I3" s="8">
        <f t="shared" ref="I3:I34" si="1">IF(AND(D3&lt;=0,D3-E3&lt;0),1,0)</f>
        <v>0</v>
      </c>
      <c r="O3">
        <f t="shared" ref="O3:O34" si="2">E3-D3</f>
        <v>6</v>
      </c>
    </row>
    <row r="4" spans="1:16" x14ac:dyDescent="0.2">
      <c r="A4" s="150">
        <v>2</v>
      </c>
      <c r="B4" s="19" t="s">
        <v>893</v>
      </c>
      <c r="C4" s="80" t="str">
        <f>VLOOKUP(B4,バーコード貼付!$A$1:$D$4652,2,FALSE)</f>
        <v>BC31/2(89)釣ﾒﾀﾙ</v>
      </c>
      <c r="D4" s="77">
        <f>VLOOKUP(B4,バーコード貼付!$A$1:$D$4652,3,FALSE)</f>
        <v>2</v>
      </c>
      <c r="E4" s="77">
        <v>3</v>
      </c>
      <c r="F4" s="40">
        <v>46244</v>
      </c>
      <c r="G4" s="8">
        <f t="shared" si="0"/>
        <v>1</v>
      </c>
      <c r="H4" s="130"/>
      <c r="I4" s="8">
        <f t="shared" si="1"/>
        <v>0</v>
      </c>
      <c r="O4">
        <f t="shared" si="2"/>
        <v>1</v>
      </c>
    </row>
    <row r="5" spans="1:16" x14ac:dyDescent="0.2">
      <c r="A5" s="150">
        <v>3</v>
      </c>
      <c r="B5" s="19" t="s">
        <v>891</v>
      </c>
      <c r="C5" s="80" t="str">
        <f>VLOOKUP(B5,バーコード貼付!$A$1:$D$4652,2,FALSE)</f>
        <v>BC23/4(70)釣ﾒﾀﾙ</v>
      </c>
      <c r="D5" s="77">
        <f>VLOOKUP(B5,バーコード貼付!$A$1:$D$4652,3,FALSE)</f>
        <v>0</v>
      </c>
      <c r="E5" s="77">
        <v>2</v>
      </c>
      <c r="F5" s="40">
        <v>46226</v>
      </c>
      <c r="G5" s="8">
        <f t="shared" si="0"/>
        <v>1</v>
      </c>
      <c r="H5" s="130">
        <v>46226</v>
      </c>
      <c r="I5" s="8">
        <f t="shared" si="1"/>
        <v>1</v>
      </c>
      <c r="O5">
        <f t="shared" si="2"/>
        <v>2</v>
      </c>
    </row>
    <row r="6" spans="1:16" x14ac:dyDescent="0.2">
      <c r="A6" s="150">
        <v>4</v>
      </c>
      <c r="B6" s="19" t="s">
        <v>467</v>
      </c>
      <c r="C6" s="80" t="str">
        <f>VLOOKUP(B6,バーコード貼付!$A$1:$D$4652,2,FALSE)</f>
        <v>真鍮3”~31/2釣ﾒﾀﾙ主軸ﾋﾟﾝ用ﾅｯﾄ</v>
      </c>
      <c r="D6" s="77">
        <f>VLOOKUP(B6,バーコード貼付!$A$1:$D$4652,3,FALSE)</f>
        <v>240</v>
      </c>
      <c r="E6" s="77">
        <v>192</v>
      </c>
      <c r="F6" s="40"/>
      <c r="G6" s="8">
        <f t="shared" si="0"/>
        <v>0</v>
      </c>
      <c r="H6" s="130"/>
      <c r="I6" s="8">
        <f t="shared" si="1"/>
        <v>0</v>
      </c>
      <c r="O6">
        <f t="shared" si="2"/>
        <v>-48</v>
      </c>
    </row>
    <row r="7" spans="1:16" x14ac:dyDescent="0.2">
      <c r="A7" s="150">
        <v>5</v>
      </c>
      <c r="B7" s="19" t="s">
        <v>112</v>
      </c>
      <c r="C7" s="80" t="str">
        <f>VLOOKUP(B7,バーコード貼付!$A$1:$D$4652,2,FALSE)</f>
        <v>BCF50釣ﾒﾀﾙ</v>
      </c>
      <c r="D7" s="77">
        <f>VLOOKUP(B7,バーコード貼付!$A$1:$D$4652,3,FALSE)</f>
        <v>19</v>
      </c>
      <c r="E7" s="77">
        <f>VLOOKUP(B7,バーコード貼付!$A$1:$D$4652,4,FALSE)</f>
        <v>13</v>
      </c>
      <c r="F7" s="129"/>
      <c r="G7" s="8">
        <f t="shared" si="0"/>
        <v>0</v>
      </c>
      <c r="H7" s="130"/>
      <c r="I7" s="8">
        <f t="shared" si="1"/>
        <v>0</v>
      </c>
      <c r="O7">
        <f t="shared" si="2"/>
        <v>-6</v>
      </c>
    </row>
    <row r="8" spans="1:16" x14ac:dyDescent="0.2">
      <c r="A8" s="150">
        <v>6</v>
      </c>
      <c r="B8" s="19" t="s">
        <v>895</v>
      </c>
      <c r="C8" s="80" t="str">
        <f>VLOOKUP(B8,バーコード貼付!$A$1:$D$4652,2,FALSE)</f>
        <v>BC41/2(114)釣ﾒﾀﾙ</v>
      </c>
      <c r="D8" s="77">
        <f>VLOOKUP(B8,バーコード貼付!$A$1:$D$4652,3,FALSE)</f>
        <v>0</v>
      </c>
      <c r="E8" s="77">
        <v>0</v>
      </c>
      <c r="F8" s="40"/>
      <c r="G8" s="8">
        <f t="shared" si="0"/>
        <v>0</v>
      </c>
      <c r="H8" s="130"/>
      <c r="I8" s="8">
        <f t="shared" si="1"/>
        <v>0</v>
      </c>
      <c r="O8">
        <f t="shared" si="2"/>
        <v>0</v>
      </c>
    </row>
    <row r="9" spans="1:16" x14ac:dyDescent="0.2">
      <c r="A9" s="150">
        <v>7</v>
      </c>
      <c r="B9" s="19" t="s">
        <v>113</v>
      </c>
      <c r="C9" s="80" t="str">
        <f>VLOOKUP(B9,バーコード貼付!$A$1:$D$4652,2,FALSE)</f>
        <v>BCF55釣ﾒﾀﾙ</v>
      </c>
      <c r="D9" s="77">
        <f>VLOOKUP(B9,バーコード貼付!$A$1:$D$4652,3,FALSE)</f>
        <v>22</v>
      </c>
      <c r="E9" s="77">
        <v>5</v>
      </c>
      <c r="F9" s="40"/>
      <c r="G9" s="8">
        <f t="shared" si="0"/>
        <v>0</v>
      </c>
      <c r="H9" s="130"/>
      <c r="I9" s="8">
        <f t="shared" si="1"/>
        <v>0</v>
      </c>
      <c r="O9">
        <f t="shared" si="2"/>
        <v>-17</v>
      </c>
    </row>
    <row r="10" spans="1:16" x14ac:dyDescent="0.2">
      <c r="A10" s="150">
        <v>8</v>
      </c>
      <c r="B10" s="19" t="s">
        <v>147</v>
      </c>
      <c r="C10" s="80" t="str">
        <f>VLOOKUP(B10,バーコード貼付!$A$1:$D$4652,2,FALSE)</f>
        <v>BC31/2(89)折曲ｼﾞｮｲﾝﾄ(両折れ)</v>
      </c>
      <c r="D10" s="77">
        <f>VLOOKUP(B10,バーコード貼付!$A$1:$D$4652,3,FALSE)</f>
        <v>0</v>
      </c>
      <c r="E10" s="77">
        <v>0</v>
      </c>
      <c r="F10" s="40"/>
      <c r="G10" s="8">
        <f t="shared" si="0"/>
        <v>0</v>
      </c>
      <c r="H10" s="130"/>
      <c r="I10" s="8">
        <f t="shared" si="1"/>
        <v>0</v>
      </c>
      <c r="O10">
        <f t="shared" si="2"/>
        <v>0</v>
      </c>
    </row>
    <row r="11" spans="1:16" x14ac:dyDescent="0.2">
      <c r="A11" s="150">
        <v>9</v>
      </c>
      <c r="B11" s="19" t="s">
        <v>898</v>
      </c>
      <c r="C11" s="80" t="str">
        <f>VLOOKUP(B11,バーコード貼付!$A$1:$D$4652,2,FALSE)</f>
        <v>BC11/2(38)ｽﾗｲﾄﾞﾒﾀﾙ</v>
      </c>
      <c r="D11" s="77">
        <f>VLOOKUP(B11,バーコード貼付!$A$1:$D$4652,3,FALSE)</f>
        <v>21</v>
      </c>
      <c r="E11" s="77">
        <v>1</v>
      </c>
      <c r="F11" s="40"/>
      <c r="G11" s="8">
        <f t="shared" si="0"/>
        <v>0</v>
      </c>
      <c r="H11" s="130"/>
      <c r="I11" s="8">
        <f t="shared" si="1"/>
        <v>0</v>
      </c>
      <c r="O11">
        <f t="shared" si="2"/>
        <v>-20</v>
      </c>
    </row>
    <row r="12" spans="1:16" x14ac:dyDescent="0.2">
      <c r="A12" s="150">
        <v>10</v>
      </c>
      <c r="B12" s="19" t="s">
        <v>887</v>
      </c>
      <c r="C12" s="80" t="str">
        <f>VLOOKUP(B12,バーコード貼付!$A$1:$D$4652,2,FALSE)</f>
        <v>BC2”(並)釣ﾒﾀﾙ</v>
      </c>
      <c r="D12" s="77">
        <f>VLOOKUP(B12,バーコード貼付!$A$1:$D$4652,3,FALSE)</f>
        <v>37</v>
      </c>
      <c r="E12" s="77">
        <v>4</v>
      </c>
      <c r="F12" s="129"/>
      <c r="G12" s="8">
        <f t="shared" si="0"/>
        <v>0</v>
      </c>
      <c r="H12" s="130"/>
      <c r="I12" s="8">
        <f t="shared" si="1"/>
        <v>0</v>
      </c>
      <c r="O12">
        <f t="shared" si="2"/>
        <v>-33</v>
      </c>
    </row>
    <row r="13" spans="1:16" x14ac:dyDescent="0.2">
      <c r="A13" s="150">
        <v>11</v>
      </c>
      <c r="B13" s="19" t="s">
        <v>905</v>
      </c>
      <c r="C13" s="80" t="str">
        <f>VLOOKUP(B13,バーコード貼付!$A$1:$D$4652,2,FALSE)</f>
        <v>BC31/2(89)ｽﾗｲﾄﾞﾒﾀﾙ</v>
      </c>
      <c r="D13" s="77">
        <f>VLOOKUP(B13,バーコード貼付!$A$1:$D$4652,3,FALSE)</f>
        <v>7</v>
      </c>
      <c r="E13" s="77">
        <v>2</v>
      </c>
      <c r="F13" s="129"/>
      <c r="G13" s="8">
        <f t="shared" si="0"/>
        <v>0</v>
      </c>
      <c r="H13" s="130"/>
      <c r="I13" s="8">
        <f t="shared" si="1"/>
        <v>0</v>
      </c>
      <c r="O13">
        <f t="shared" si="2"/>
        <v>-5</v>
      </c>
    </row>
    <row r="14" spans="1:16" x14ac:dyDescent="0.2">
      <c r="A14" s="150">
        <v>12</v>
      </c>
      <c r="B14" s="19" t="s">
        <v>925</v>
      </c>
      <c r="C14" s="80" t="str">
        <f>VLOOKUP(B14,バーコード貼付!$A$1:$D$4652,2,FALSE)</f>
        <v>BC21/2(63)握りﾊﾝﾄﾞﾙ</v>
      </c>
      <c r="D14" s="77">
        <f>VLOOKUP(B14,バーコード貼付!$A$1:$D$4652,3,FALSE)</f>
        <v>7</v>
      </c>
      <c r="E14" s="77">
        <f>VLOOKUP(B14,バーコード貼付!$A$1:$D$4652,4,FALSE)</f>
        <v>3</v>
      </c>
      <c r="F14" s="40"/>
      <c r="G14" s="8">
        <f t="shared" si="0"/>
        <v>0</v>
      </c>
      <c r="H14" s="130"/>
      <c r="I14" s="8">
        <f t="shared" si="1"/>
        <v>0</v>
      </c>
      <c r="J14" s="107"/>
      <c r="K14" s="107"/>
      <c r="L14" s="107"/>
      <c r="N14" s="107"/>
      <c r="O14">
        <f t="shared" si="2"/>
        <v>-4</v>
      </c>
      <c r="P14" s="107"/>
    </row>
    <row r="15" spans="1:16" x14ac:dyDescent="0.2">
      <c r="A15" s="150">
        <v>13</v>
      </c>
      <c r="B15" s="19" t="s">
        <v>128</v>
      </c>
      <c r="C15" s="80" t="str">
        <f>VLOOKUP(B15,バーコード貼付!$A$1:$D$4652,2,FALSE)</f>
        <v>BCF55止ﾒﾀﾙ</v>
      </c>
      <c r="D15" s="77">
        <f>VLOOKUP(B15,バーコード貼付!$A$1:$D$4652,3,FALSE)</f>
        <v>21</v>
      </c>
      <c r="E15" s="77">
        <v>8</v>
      </c>
      <c r="F15" s="129"/>
      <c r="G15" s="8">
        <f t="shared" si="0"/>
        <v>0</v>
      </c>
      <c r="H15" s="130"/>
      <c r="I15" s="8">
        <f t="shared" si="1"/>
        <v>0</v>
      </c>
      <c r="O15">
        <f t="shared" si="2"/>
        <v>-13</v>
      </c>
    </row>
    <row r="16" spans="1:16" x14ac:dyDescent="0.2">
      <c r="A16" s="150">
        <v>14</v>
      </c>
      <c r="B16" s="19" t="s">
        <v>912</v>
      </c>
      <c r="C16" s="80" t="str">
        <f>VLOOKUP(B16,バーコード貼付!$A$1:$D$4652,2,FALSE)</f>
        <v>BC2”(50)止ﾒﾀﾙ</v>
      </c>
      <c r="D16" s="77">
        <f>VLOOKUP(B16,バーコード貼付!$A$1:$D$4652,3,FALSE)</f>
        <v>63</v>
      </c>
      <c r="E16" s="77">
        <v>5</v>
      </c>
      <c r="F16" s="40"/>
      <c r="G16" s="8">
        <f t="shared" si="0"/>
        <v>0</v>
      </c>
      <c r="H16" s="130"/>
      <c r="I16" s="8">
        <f t="shared" si="1"/>
        <v>0</v>
      </c>
      <c r="O16">
        <f t="shared" si="2"/>
        <v>-58</v>
      </c>
    </row>
    <row r="17" spans="1:15" x14ac:dyDescent="0.2">
      <c r="A17" s="150">
        <v>15</v>
      </c>
      <c r="B17" s="19" t="s">
        <v>894</v>
      </c>
      <c r="C17" s="80" t="str">
        <f>VLOOKUP(B17,バーコード貼付!$A$1:$D$4652,2,FALSE)</f>
        <v>BC4”釣ﾒﾀﾙ</v>
      </c>
      <c r="D17" s="77">
        <f>VLOOKUP(B17,バーコード貼付!$A$1:$D$4652,3,FALSE)</f>
        <v>0</v>
      </c>
      <c r="E17" s="77">
        <v>0</v>
      </c>
      <c r="F17" s="40"/>
      <c r="G17" s="8">
        <f t="shared" si="0"/>
        <v>0</v>
      </c>
      <c r="H17" s="130"/>
      <c r="I17" s="8">
        <f t="shared" si="1"/>
        <v>0</v>
      </c>
      <c r="O17">
        <f t="shared" si="2"/>
        <v>0</v>
      </c>
    </row>
    <row r="18" spans="1:15" x14ac:dyDescent="0.2">
      <c r="A18" s="150">
        <v>16</v>
      </c>
      <c r="B18" s="19" t="s">
        <v>119</v>
      </c>
      <c r="C18" s="80" t="str">
        <f>VLOOKUP(B18,バーコード貼付!$A$1:$D$4652,2,FALSE)</f>
        <v>BCF50ｽﾗｲﾄﾞﾒﾀﾙ</v>
      </c>
      <c r="D18" s="77">
        <f>VLOOKUP(B18,バーコード貼付!$A$1:$D$4652,3,FALSE)</f>
        <v>0</v>
      </c>
      <c r="E18" s="77">
        <v>0</v>
      </c>
      <c r="F18" s="40"/>
      <c r="G18" s="8">
        <f t="shared" si="0"/>
        <v>0</v>
      </c>
      <c r="H18" s="130"/>
      <c r="I18" s="8">
        <f t="shared" si="1"/>
        <v>0</v>
      </c>
      <c r="O18">
        <f t="shared" si="2"/>
        <v>0</v>
      </c>
    </row>
    <row r="19" spans="1:15" x14ac:dyDescent="0.2">
      <c r="A19" s="150">
        <v>17</v>
      </c>
      <c r="B19" s="19" t="s">
        <v>906</v>
      </c>
      <c r="C19" s="80" t="str">
        <f>VLOOKUP(B19,バーコード貼付!$A$1:$D$4652,2,FALSE)</f>
        <v>BC4”(100)ｽﾗｲﾄﾞﾒﾀﾙ</v>
      </c>
      <c r="D19" s="77">
        <f>VLOOKUP(B19,バーコード貼付!$A$1:$D$4652,3,FALSE)</f>
        <v>5</v>
      </c>
      <c r="E19" s="77">
        <v>5</v>
      </c>
      <c r="F19" s="40"/>
      <c r="G19" s="8">
        <f t="shared" si="0"/>
        <v>0</v>
      </c>
      <c r="H19" s="130"/>
      <c r="I19" s="8">
        <f t="shared" si="1"/>
        <v>0</v>
      </c>
      <c r="O19">
        <f t="shared" si="2"/>
        <v>0</v>
      </c>
    </row>
    <row r="20" spans="1:15" x14ac:dyDescent="0.2">
      <c r="A20" s="150">
        <v>18</v>
      </c>
      <c r="B20" s="19" t="s">
        <v>913</v>
      </c>
      <c r="C20" s="80" t="str">
        <f>VLOOKUP(B20,バーコード貼付!$A$1:$D$4652,2,FALSE)</f>
        <v>BC21/4(57)止ﾒﾀﾙ</v>
      </c>
      <c r="D20" s="77">
        <f>VLOOKUP(B20,バーコード貼付!$A$1:$D$4652,3,FALSE)</f>
        <v>83</v>
      </c>
      <c r="E20" s="77">
        <f>VLOOKUP(B20,バーコード貼付!$A$1:$D$4652,4,FALSE)</f>
        <v>10</v>
      </c>
      <c r="F20" s="40"/>
      <c r="G20" s="8">
        <f t="shared" si="0"/>
        <v>0</v>
      </c>
      <c r="H20" s="130"/>
      <c r="I20" s="8">
        <f t="shared" si="1"/>
        <v>0</v>
      </c>
      <c r="O20">
        <f t="shared" si="2"/>
        <v>-73</v>
      </c>
    </row>
    <row r="21" spans="1:15" x14ac:dyDescent="0.2">
      <c r="A21" s="150">
        <v>19</v>
      </c>
      <c r="B21" s="19" t="s">
        <v>111</v>
      </c>
      <c r="C21" s="80" t="str">
        <f>VLOOKUP(B21,バーコード貼付!$A$1:$D$4652,2,FALSE)</f>
        <v>BCF45釣ﾒﾀﾙ</v>
      </c>
      <c r="D21" s="77">
        <f>VLOOKUP(B21,バーコード貼付!$A$1:$D$4652,3,FALSE)</f>
        <v>32</v>
      </c>
      <c r="E21" s="77">
        <f>VLOOKUP(B21,バーコード貼付!$A$1:$D$4652,4,FALSE)</f>
        <v>5</v>
      </c>
      <c r="F21" s="40"/>
      <c r="G21" s="8">
        <f t="shared" si="0"/>
        <v>0</v>
      </c>
      <c r="H21" s="130"/>
      <c r="I21" s="8">
        <f t="shared" si="1"/>
        <v>0</v>
      </c>
      <c r="O21">
        <f t="shared" si="2"/>
        <v>-27</v>
      </c>
    </row>
    <row r="22" spans="1:15" x14ac:dyDescent="0.2">
      <c r="A22" s="150">
        <v>20</v>
      </c>
      <c r="B22" s="19" t="s">
        <v>889</v>
      </c>
      <c r="C22" s="80" t="str">
        <f>VLOOKUP(B22,バーコード貼付!$A$1:$D$4652,2,FALSE)</f>
        <v>BC21/4(57)釣ﾒﾀﾙ</v>
      </c>
      <c r="D22" s="77">
        <f>VLOOKUP(B22,バーコード貼付!$A$1:$D$4652,3,FALSE)</f>
        <v>61</v>
      </c>
      <c r="E22" s="77">
        <f>VLOOKUP(B22,バーコード貼付!$A$1:$D$4652,4,FALSE)</f>
        <v>7</v>
      </c>
      <c r="F22" s="40"/>
      <c r="G22" s="8">
        <f t="shared" si="0"/>
        <v>0</v>
      </c>
      <c r="H22" s="130"/>
      <c r="I22" s="8">
        <f t="shared" si="1"/>
        <v>0</v>
      </c>
      <c r="O22">
        <f t="shared" si="2"/>
        <v>-54</v>
      </c>
    </row>
    <row r="23" spans="1:15" x14ac:dyDescent="0.2">
      <c r="A23" s="150">
        <v>21</v>
      </c>
      <c r="B23" s="19" t="s">
        <v>471</v>
      </c>
      <c r="C23" s="80" t="str">
        <f>VLOOKUP(B23,バーコード貼付!$A$1:$D$4652,2,FALSE)</f>
        <v>真鍮38~40ﾕﾆﾊﾞｰｻﾙ主軸ﾋﾟﾝ用ﾅｯﾄ</v>
      </c>
      <c r="D23" s="77">
        <f>VLOOKUP(B23,バーコード貼付!$A$1:$D$4652,3,FALSE)</f>
        <v>618</v>
      </c>
      <c r="E23" s="77">
        <f>VLOOKUP(B23,バーコード貼付!$A$1:$D$4652,4,FALSE)</f>
        <v>150</v>
      </c>
      <c r="F23" s="40"/>
      <c r="G23" s="8">
        <f t="shared" si="0"/>
        <v>0</v>
      </c>
      <c r="H23" s="130"/>
      <c r="I23" s="8">
        <f t="shared" si="1"/>
        <v>0</v>
      </c>
      <c r="O23">
        <f t="shared" si="2"/>
        <v>-468</v>
      </c>
    </row>
    <row r="24" spans="1:15" x14ac:dyDescent="0.2">
      <c r="A24" s="19">
        <v>22</v>
      </c>
      <c r="B24" s="19" t="s">
        <v>884</v>
      </c>
      <c r="C24" s="80" t="str">
        <f>VLOOKUP(B24,バーコード貼付!$A$1:$D$4652,2,FALSE)</f>
        <v>BC11/4(32)釣ﾒﾀﾙ</v>
      </c>
      <c r="D24" s="77">
        <f>VLOOKUP(B24,バーコード貼付!$A$1:$D$4652,3,FALSE)</f>
        <v>71</v>
      </c>
      <c r="E24" s="77">
        <f>VLOOKUP(B24,バーコード貼付!$A$1:$D$4652,4,FALSE)</f>
        <v>3</v>
      </c>
      <c r="F24" s="40"/>
      <c r="G24" s="8">
        <f t="shared" si="0"/>
        <v>0</v>
      </c>
      <c r="H24" s="130"/>
      <c r="I24" s="8">
        <f t="shared" si="1"/>
        <v>0</v>
      </c>
      <c r="O24">
        <f t="shared" si="2"/>
        <v>-68</v>
      </c>
    </row>
    <row r="25" spans="1:15" x14ac:dyDescent="0.2">
      <c r="A25" s="19">
        <v>23</v>
      </c>
      <c r="B25" s="19" t="s">
        <v>885</v>
      </c>
      <c r="C25" s="80" t="str">
        <f>VLOOKUP(B25,バーコード貼付!$A$1:$D$4652,2,FALSE)</f>
        <v>BC11/2(38)釣ﾒﾀﾙ</v>
      </c>
      <c r="D25" s="77">
        <f>VLOOKUP(B25,バーコード貼付!$A$1:$D$4652,3,FALSE)</f>
        <v>68</v>
      </c>
      <c r="E25" s="77">
        <f>VLOOKUP(B25,バーコード貼付!$A$1:$D$4652,4,FALSE)</f>
        <v>5</v>
      </c>
      <c r="F25" s="40"/>
      <c r="G25" s="8">
        <f t="shared" si="0"/>
        <v>0</v>
      </c>
      <c r="H25" s="130"/>
      <c r="I25" s="8">
        <f t="shared" si="1"/>
        <v>0</v>
      </c>
      <c r="O25">
        <f t="shared" si="2"/>
        <v>-63</v>
      </c>
    </row>
    <row r="26" spans="1:15" x14ac:dyDescent="0.2">
      <c r="A26" s="19">
        <v>24</v>
      </c>
      <c r="B26" s="19" t="s">
        <v>886</v>
      </c>
      <c r="C26" s="80" t="str">
        <f>VLOOKUP(B26,バーコード貼付!$A$1:$D$4652,2,FALSE)</f>
        <v>BC13/4(45)釣ﾒﾀﾙ</v>
      </c>
      <c r="D26" s="77">
        <f>VLOOKUP(B26,バーコード貼付!$A$1:$D$4652,3,FALSE)</f>
        <v>46</v>
      </c>
      <c r="E26" s="77">
        <f>VLOOKUP(B26,バーコード貼付!$A$1:$D$4652,4,FALSE)</f>
        <v>6</v>
      </c>
      <c r="F26" s="40"/>
      <c r="G26" s="8">
        <f t="shared" si="0"/>
        <v>0</v>
      </c>
      <c r="H26" s="130"/>
      <c r="I26" s="8">
        <f t="shared" si="1"/>
        <v>0</v>
      </c>
      <c r="O26">
        <f t="shared" si="2"/>
        <v>-40</v>
      </c>
    </row>
    <row r="27" spans="1:15" x14ac:dyDescent="0.2">
      <c r="A27" s="19">
        <v>25</v>
      </c>
      <c r="B27" s="19" t="s">
        <v>888</v>
      </c>
      <c r="C27" s="80" t="str">
        <f>VLOOKUP(B27,バーコード貼付!$A$1:$D$4652,2,FALSE)</f>
        <v>BC2”(大)釣ﾒﾀﾙ</v>
      </c>
      <c r="D27" s="77">
        <f>VLOOKUP(B27,バーコード貼付!$A$1:$D$4652,3,FALSE)</f>
        <v>50</v>
      </c>
      <c r="E27" s="77">
        <f>VLOOKUP(B27,バーコード貼付!$A$1:$D$4652,4,FALSE)</f>
        <v>7</v>
      </c>
      <c r="F27" s="129"/>
      <c r="G27" s="8">
        <f t="shared" si="0"/>
        <v>0</v>
      </c>
      <c r="H27" s="130"/>
      <c r="I27" s="8">
        <f t="shared" si="1"/>
        <v>0</v>
      </c>
      <c r="O27">
        <f t="shared" si="2"/>
        <v>-43</v>
      </c>
    </row>
    <row r="28" spans="1:15" x14ac:dyDescent="0.2">
      <c r="A28" s="19">
        <v>26</v>
      </c>
      <c r="B28" s="19" t="s">
        <v>890</v>
      </c>
      <c r="C28" s="80" t="str">
        <f>VLOOKUP(B28,バーコード貼付!$A$1:$D$4652,2,FALSE)</f>
        <v>BC21/2(63)釣ﾒﾀﾙ</v>
      </c>
      <c r="D28" s="77">
        <f>VLOOKUP(B28,バーコード貼付!$A$1:$D$4652,3,FALSE)</f>
        <v>53</v>
      </c>
      <c r="E28" s="77">
        <f>VLOOKUP(B28,バーコード貼付!$A$1:$D$4652,4,FALSE)</f>
        <v>8</v>
      </c>
      <c r="F28" s="40"/>
      <c r="G28" s="8">
        <f t="shared" si="0"/>
        <v>0</v>
      </c>
      <c r="H28" s="130"/>
      <c r="I28" s="8">
        <f t="shared" si="1"/>
        <v>0</v>
      </c>
      <c r="O28">
        <f t="shared" si="2"/>
        <v>-45</v>
      </c>
    </row>
    <row r="29" spans="1:15" x14ac:dyDescent="0.2">
      <c r="A29" s="19">
        <v>27</v>
      </c>
      <c r="B29" s="19" t="s">
        <v>892</v>
      </c>
      <c r="C29" s="80" t="str">
        <f>VLOOKUP(B29,バーコード貼付!$A$1:$D$4652,2,FALSE)</f>
        <v>BC3”(76)釣ﾒﾀﾙ</v>
      </c>
      <c r="D29" s="77">
        <f>VLOOKUP(B29,バーコード貼付!$A$1:$D$4652,3,FALSE)</f>
        <v>13</v>
      </c>
      <c r="E29" s="77">
        <f>VLOOKUP(B29,バーコード貼付!$A$1:$D$4652,4,FALSE)</f>
        <v>5</v>
      </c>
      <c r="F29" s="40"/>
      <c r="G29" s="8">
        <f t="shared" si="0"/>
        <v>0</v>
      </c>
      <c r="H29" s="130"/>
      <c r="I29" s="8">
        <f t="shared" si="1"/>
        <v>0</v>
      </c>
      <c r="O29">
        <f t="shared" si="2"/>
        <v>-8</v>
      </c>
    </row>
    <row r="30" spans="1:15" x14ac:dyDescent="0.2">
      <c r="A30" s="19">
        <v>28</v>
      </c>
      <c r="B30" s="19" t="s">
        <v>896</v>
      </c>
      <c r="C30" s="80" t="str">
        <f>VLOOKUP(B30,バーコード貼付!$A$1:$D$4652,2,FALSE)</f>
        <v>BC5”(125)釣ﾒﾀﾙ</v>
      </c>
      <c r="D30" s="77">
        <f>VLOOKUP(B30,バーコード貼付!$A$1:$D$4652,3,FALSE)</f>
        <v>6</v>
      </c>
      <c r="E30" s="77">
        <f>VLOOKUP(B30,バーコード貼付!$A$1:$D$4652,4,FALSE)</f>
        <v>3</v>
      </c>
      <c r="F30" s="40"/>
      <c r="G30" s="8">
        <f t="shared" si="0"/>
        <v>0</v>
      </c>
      <c r="H30" s="130"/>
      <c r="I30" s="8">
        <f t="shared" si="1"/>
        <v>0</v>
      </c>
      <c r="O30">
        <f t="shared" si="2"/>
        <v>-3</v>
      </c>
    </row>
    <row r="31" spans="1:15" x14ac:dyDescent="0.2">
      <c r="A31" s="19">
        <v>29</v>
      </c>
      <c r="B31" s="19" t="s">
        <v>106</v>
      </c>
      <c r="C31" s="80" t="str">
        <f>VLOOKUP(B31,バーコード貼付!$A$1:$D$4652,2,FALSE)</f>
        <v>BCF30釣ﾒﾀﾙ</v>
      </c>
      <c r="D31" s="77">
        <f>VLOOKUP(B31,バーコード貼付!$A$1:$D$4652,3,FALSE)</f>
        <v>44</v>
      </c>
      <c r="E31" s="77">
        <f>VLOOKUP(B31,バーコード貼付!$A$1:$D$4652,4,FALSE)</f>
        <v>1</v>
      </c>
      <c r="F31" s="129"/>
      <c r="G31" s="8">
        <f t="shared" si="0"/>
        <v>0</v>
      </c>
      <c r="H31" s="130"/>
      <c r="I31" s="8">
        <f t="shared" si="1"/>
        <v>0</v>
      </c>
      <c r="O31">
        <f t="shared" si="2"/>
        <v>-43</v>
      </c>
    </row>
    <row r="32" spans="1:15" x14ac:dyDescent="0.2">
      <c r="A32" s="19">
        <v>30</v>
      </c>
      <c r="B32" s="19" t="s">
        <v>107</v>
      </c>
      <c r="C32" s="80" t="str">
        <f>VLOOKUP(B32,バーコード貼付!$A$1:$D$4652,2,FALSE)</f>
        <v>BCF34釣ﾒﾀﾙ</v>
      </c>
      <c r="D32" s="77">
        <f>VLOOKUP(B32,バーコード貼付!$A$1:$D$4652,3,FALSE)</f>
        <v>13</v>
      </c>
      <c r="E32" s="77">
        <f>VLOOKUP(B32,バーコード貼付!$A$1:$D$4652,4,FALSE)</f>
        <v>5</v>
      </c>
      <c r="F32" s="40"/>
      <c r="G32" s="8">
        <f t="shared" si="0"/>
        <v>0</v>
      </c>
      <c r="H32" s="130"/>
      <c r="I32" s="8">
        <f t="shared" si="1"/>
        <v>0</v>
      </c>
      <c r="O32">
        <f t="shared" si="2"/>
        <v>-8</v>
      </c>
    </row>
    <row r="33" spans="1:15" x14ac:dyDescent="0.2">
      <c r="A33" s="19">
        <v>31</v>
      </c>
      <c r="B33" s="19" t="s">
        <v>108</v>
      </c>
      <c r="C33" s="80" t="str">
        <f>VLOOKUP(B33,バーコード貼付!$A$1:$D$4652,2,FALSE)</f>
        <v>BCF38釣ﾒﾀﾙ</v>
      </c>
      <c r="D33" s="77">
        <f>VLOOKUP(B33,バーコード貼付!$A$1:$D$4652,3,FALSE)</f>
        <v>37</v>
      </c>
      <c r="E33" s="77">
        <f>VLOOKUP(B33,バーコード貼付!$A$1:$D$4652,4,FALSE)</f>
        <v>10</v>
      </c>
      <c r="F33" s="40"/>
      <c r="G33" s="8">
        <f t="shared" si="0"/>
        <v>0</v>
      </c>
      <c r="H33" s="130"/>
      <c r="I33" s="8">
        <f t="shared" si="1"/>
        <v>0</v>
      </c>
      <c r="O33">
        <f t="shared" si="2"/>
        <v>-27</v>
      </c>
    </row>
    <row r="34" spans="1:15" x14ac:dyDescent="0.2">
      <c r="A34" s="19">
        <v>32</v>
      </c>
      <c r="B34" s="19" t="s">
        <v>109</v>
      </c>
      <c r="C34" s="80" t="str">
        <f>VLOOKUP(B34,バーコード貼付!$A$1:$D$4652,2,FALSE)</f>
        <v>BCF40釣ﾒﾀﾙ</v>
      </c>
      <c r="D34" s="77">
        <f>VLOOKUP(B34,バーコード貼付!$A$1:$D$4652,3,FALSE)</f>
        <v>55</v>
      </c>
      <c r="E34" s="77">
        <f>VLOOKUP(B34,バーコード貼付!$A$1:$D$4652,4,FALSE)</f>
        <v>10</v>
      </c>
      <c r="F34" s="40"/>
      <c r="G34" s="8">
        <f t="shared" si="0"/>
        <v>0</v>
      </c>
      <c r="H34" s="130"/>
      <c r="I34" s="8">
        <f t="shared" si="1"/>
        <v>0</v>
      </c>
      <c r="O34">
        <f t="shared" si="2"/>
        <v>-45</v>
      </c>
    </row>
    <row r="35" spans="1:15" x14ac:dyDescent="0.2">
      <c r="A35" s="19">
        <v>33</v>
      </c>
      <c r="B35" s="19" t="s">
        <v>110</v>
      </c>
      <c r="C35" s="80" t="str">
        <f>VLOOKUP(B35,バーコード貼付!$A$1:$D$4652,2,FALSE)</f>
        <v>BCF42釣ﾒﾀﾙ</v>
      </c>
      <c r="D35" s="77">
        <f>VLOOKUP(B35,バーコード貼付!$A$1:$D$4652,3,FALSE)</f>
        <v>46</v>
      </c>
      <c r="E35" s="77">
        <f>VLOOKUP(B35,バーコード貼付!$A$1:$D$4652,4,FALSE)</f>
        <v>5</v>
      </c>
      <c r="F35" s="40"/>
      <c r="G35" s="8">
        <f t="shared" ref="G35:G66" si="3">IF(D35-E35&gt;=0,0,1)</f>
        <v>0</v>
      </c>
      <c r="H35" s="130"/>
      <c r="I35" s="8">
        <f t="shared" ref="I35:I66" si="4">IF(AND(D35&lt;=0,D35-E35&lt;0),1,0)</f>
        <v>0</v>
      </c>
      <c r="O35">
        <f t="shared" ref="O35:O66" si="5">E35-D35</f>
        <v>-41</v>
      </c>
    </row>
    <row r="36" spans="1:15" x14ac:dyDescent="0.2">
      <c r="A36" s="19">
        <v>34</v>
      </c>
      <c r="B36" s="19" t="s">
        <v>897</v>
      </c>
      <c r="C36" s="80" t="str">
        <f>VLOOKUP(B36,バーコード貼付!$A$1:$D$4652,2,FALSE)</f>
        <v>BC11/4(32)ｽﾗｲﾄﾞﾒﾀﾙ</v>
      </c>
      <c r="D36" s="77">
        <f>VLOOKUP(B36,バーコード貼付!$A$1:$D$4652,3,FALSE)</f>
        <v>11</v>
      </c>
      <c r="E36" s="77">
        <f>VLOOKUP(B36,バーコード貼付!$A$1:$D$4652,4,FALSE)</f>
        <v>5</v>
      </c>
      <c r="F36" s="129"/>
      <c r="G36" s="8">
        <f t="shared" si="3"/>
        <v>0</v>
      </c>
      <c r="H36" s="130"/>
      <c r="I36" s="8">
        <f t="shared" si="4"/>
        <v>0</v>
      </c>
      <c r="O36">
        <f t="shared" si="5"/>
        <v>-6</v>
      </c>
    </row>
    <row r="37" spans="1:15" x14ac:dyDescent="0.2">
      <c r="A37" s="19">
        <v>35</v>
      </c>
      <c r="B37" s="19" t="s">
        <v>899</v>
      </c>
      <c r="C37" s="80" t="str">
        <f>VLOOKUP(B37,バーコード貼付!$A$1:$D$4652,2,FALSE)</f>
        <v>BC13/4(45)ｽﾗｲﾄﾞﾒﾀﾙ</v>
      </c>
      <c r="D37" s="77">
        <f>VLOOKUP(B37,バーコード貼付!$A$1:$D$4652,3,FALSE)</f>
        <v>39</v>
      </c>
      <c r="E37" s="77">
        <f>VLOOKUP(B37,バーコード貼付!$A$1:$D$4652,4,FALSE)</f>
        <v>10</v>
      </c>
      <c r="F37" s="40"/>
      <c r="G37" s="8">
        <f t="shared" si="3"/>
        <v>0</v>
      </c>
      <c r="H37" s="130"/>
      <c r="I37" s="8">
        <f t="shared" si="4"/>
        <v>0</v>
      </c>
      <c r="O37">
        <f t="shared" si="5"/>
        <v>-29</v>
      </c>
    </row>
    <row r="38" spans="1:15" x14ac:dyDescent="0.2">
      <c r="A38" s="19">
        <v>36</v>
      </c>
      <c r="B38" s="19" t="s">
        <v>900</v>
      </c>
      <c r="C38" s="80" t="str">
        <f>VLOOKUP(B38,バーコード貼付!$A$1:$D$4652,2,FALSE)</f>
        <v>BC2”(50)ｽﾗｲﾄﾞﾒﾀﾙ</v>
      </c>
      <c r="D38" s="77">
        <f>VLOOKUP(B38,バーコード貼付!$A$1:$D$4652,3,FALSE)</f>
        <v>14</v>
      </c>
      <c r="E38" s="77">
        <f>VLOOKUP(B38,バーコード貼付!$A$1:$D$4652,4,FALSE)</f>
        <v>6</v>
      </c>
      <c r="F38" s="40"/>
      <c r="G38" s="8">
        <f t="shared" si="3"/>
        <v>0</v>
      </c>
      <c r="H38" s="130"/>
      <c r="I38" s="8">
        <f t="shared" si="4"/>
        <v>0</v>
      </c>
      <c r="O38">
        <f t="shared" si="5"/>
        <v>-8</v>
      </c>
    </row>
    <row r="39" spans="1:15" x14ac:dyDescent="0.2">
      <c r="A39" s="19">
        <v>37</v>
      </c>
      <c r="B39" s="19" t="s">
        <v>901</v>
      </c>
      <c r="C39" s="80" t="str">
        <f>VLOOKUP(B39,バーコード貼付!$A$1:$D$4652,2,FALSE)</f>
        <v>BC21/4(57)ｽﾗｲﾄﾞﾒﾀﾙ</v>
      </c>
      <c r="D39" s="77">
        <f>VLOOKUP(B39,バーコード貼付!$A$1:$D$4652,3,FALSE)</f>
        <v>45</v>
      </c>
      <c r="E39" s="77">
        <f>VLOOKUP(B39,バーコード貼付!$A$1:$D$4652,4,FALSE)</f>
        <v>3</v>
      </c>
      <c r="F39" s="129"/>
      <c r="G39" s="8">
        <f t="shared" si="3"/>
        <v>0</v>
      </c>
      <c r="H39" s="130"/>
      <c r="I39" s="8">
        <f t="shared" si="4"/>
        <v>0</v>
      </c>
      <c r="O39">
        <f t="shared" si="5"/>
        <v>-42</v>
      </c>
    </row>
    <row r="40" spans="1:15" x14ac:dyDescent="0.2">
      <c r="A40" s="19">
        <v>38</v>
      </c>
      <c r="B40" s="19" t="s">
        <v>902</v>
      </c>
      <c r="C40" s="80" t="str">
        <f>VLOOKUP(B40,バーコード貼付!$A$1:$D$4652,2,FALSE)</f>
        <v>BC21/2(63)ｽﾗｲﾄﾞﾒﾀﾙ</v>
      </c>
      <c r="D40" s="77">
        <f>VLOOKUP(B40,バーコード貼付!$A$1:$D$4652,3,FALSE)</f>
        <v>103</v>
      </c>
      <c r="E40" s="77">
        <f>VLOOKUP(B40,バーコード貼付!$A$1:$D$4652,4,FALSE)</f>
        <v>10</v>
      </c>
      <c r="F40" s="40"/>
      <c r="G40" s="8">
        <f t="shared" si="3"/>
        <v>0</v>
      </c>
      <c r="H40" s="130"/>
      <c r="I40" s="8">
        <f t="shared" si="4"/>
        <v>0</v>
      </c>
      <c r="O40">
        <f t="shared" si="5"/>
        <v>-93</v>
      </c>
    </row>
    <row r="41" spans="1:15" x14ac:dyDescent="0.2">
      <c r="A41" s="19">
        <v>39</v>
      </c>
      <c r="B41" s="19" t="s">
        <v>903</v>
      </c>
      <c r="C41" s="80" t="str">
        <f>VLOOKUP(B41,バーコード貼付!$A$1:$D$4652,2,FALSE)</f>
        <v>BC23/4(70)ｽﾗｲﾄﾞﾒﾀﾙ</v>
      </c>
      <c r="D41" s="77">
        <f>VLOOKUP(B41,バーコード貼付!$A$1:$D$4652,3,FALSE)</f>
        <v>21</v>
      </c>
      <c r="E41" s="77">
        <f>VLOOKUP(B41,バーコード貼付!$A$1:$D$4652,4,FALSE)</f>
        <v>3</v>
      </c>
      <c r="F41" s="129"/>
      <c r="G41" s="8">
        <f t="shared" si="3"/>
        <v>0</v>
      </c>
      <c r="H41" s="130"/>
      <c r="I41" s="8">
        <f t="shared" si="4"/>
        <v>0</v>
      </c>
      <c r="O41">
        <f t="shared" si="5"/>
        <v>-18</v>
      </c>
    </row>
    <row r="42" spans="1:15" x14ac:dyDescent="0.2">
      <c r="A42" s="19">
        <v>40</v>
      </c>
      <c r="B42" s="19" t="s">
        <v>904</v>
      </c>
      <c r="C42" s="80" t="str">
        <f>VLOOKUP(B42,バーコード貼付!$A$1:$D$4652,2,FALSE)</f>
        <v>BC3”(76)ｽﾗｲﾄﾞﾒﾀﾙ</v>
      </c>
      <c r="D42" s="77">
        <f>VLOOKUP(B42,バーコード貼付!$A$1:$D$4652,3,FALSE)</f>
        <v>56</v>
      </c>
      <c r="E42" s="77">
        <f>VLOOKUP(B42,バーコード貼付!$A$1:$D$4652,4,FALSE)</f>
        <v>7</v>
      </c>
      <c r="F42" s="40"/>
      <c r="G42" s="8">
        <f t="shared" si="3"/>
        <v>0</v>
      </c>
      <c r="H42" s="130"/>
      <c r="I42" s="8">
        <f t="shared" si="4"/>
        <v>0</v>
      </c>
      <c r="O42">
        <f t="shared" si="5"/>
        <v>-49</v>
      </c>
    </row>
    <row r="43" spans="1:15" x14ac:dyDescent="0.2">
      <c r="A43" s="19">
        <v>41</v>
      </c>
      <c r="B43" s="19" t="s">
        <v>907</v>
      </c>
      <c r="C43" s="80" t="str">
        <f>VLOOKUP(B43,バーコード貼付!$A$1:$D$4652,2,FALSE)</f>
        <v>BC41/2(114)ｽﾗｲﾄﾞﾒﾀﾙ</v>
      </c>
      <c r="D43" s="77">
        <f>VLOOKUP(B43,バーコード貼付!$A$1:$D$4652,3,FALSE)</f>
        <v>5</v>
      </c>
      <c r="E43" s="77">
        <f>VLOOKUP(B43,バーコード貼付!$A$1:$D$4652,4,FALSE)</f>
        <v>1</v>
      </c>
      <c r="F43" s="129"/>
      <c r="G43" s="8">
        <f t="shared" si="3"/>
        <v>0</v>
      </c>
      <c r="H43" s="130"/>
      <c r="I43" s="8">
        <f t="shared" si="4"/>
        <v>0</v>
      </c>
      <c r="O43">
        <f t="shared" si="5"/>
        <v>-4</v>
      </c>
    </row>
    <row r="44" spans="1:15" x14ac:dyDescent="0.2">
      <c r="A44" s="19">
        <v>42</v>
      </c>
      <c r="B44" s="19" t="s">
        <v>908</v>
      </c>
      <c r="C44" s="80" t="str">
        <f>VLOOKUP(B44,バーコード貼付!$A$1:$D$4652,2,FALSE)</f>
        <v>BC5”(125)ｽﾗｲﾄﾞﾒﾀﾙ</v>
      </c>
      <c r="D44" s="77">
        <f>VLOOKUP(B44,バーコード貼付!$A$1:$D$4652,3,FALSE)</f>
        <v>7</v>
      </c>
      <c r="E44" s="77">
        <f>VLOOKUP(B44,バーコード貼付!$A$1:$D$4652,4,FALSE)</f>
        <v>1</v>
      </c>
      <c r="F44" s="40"/>
      <c r="G44" s="8">
        <f t="shared" si="3"/>
        <v>0</v>
      </c>
      <c r="H44" s="130"/>
      <c r="I44" s="8">
        <f t="shared" si="4"/>
        <v>0</v>
      </c>
      <c r="O44">
        <f t="shared" si="5"/>
        <v>-6</v>
      </c>
    </row>
    <row r="45" spans="1:15" x14ac:dyDescent="0.2">
      <c r="A45" s="19">
        <v>43</v>
      </c>
      <c r="B45" s="19" t="s">
        <v>114</v>
      </c>
      <c r="C45" s="80" t="str">
        <f>VLOOKUP(B45,バーコード貼付!$A$1:$D$4652,2,FALSE)</f>
        <v>BCF34ｽﾗｲﾄﾞﾒﾀﾙ</v>
      </c>
      <c r="D45" s="77">
        <f>VLOOKUP(B45,バーコード貼付!$A$1:$D$4652,3,FALSE)</f>
        <v>79</v>
      </c>
      <c r="E45" s="77">
        <f>VLOOKUP(B45,バーコード貼付!$A$1:$D$4652,4,FALSE)</f>
        <v>5</v>
      </c>
      <c r="F45" s="40"/>
      <c r="G45" s="8">
        <f t="shared" si="3"/>
        <v>0</v>
      </c>
      <c r="H45" s="130"/>
      <c r="I45" s="8">
        <f t="shared" si="4"/>
        <v>0</v>
      </c>
      <c r="O45">
        <f t="shared" si="5"/>
        <v>-74</v>
      </c>
    </row>
    <row r="46" spans="1:15" x14ac:dyDescent="0.2">
      <c r="A46" s="19">
        <v>44</v>
      </c>
      <c r="B46" s="19" t="s">
        <v>115</v>
      </c>
      <c r="C46" s="80" t="str">
        <f>VLOOKUP(B46,バーコード貼付!$A$1:$D$4652,2,FALSE)</f>
        <v>BCF38ｽﾗｲﾄﾞﾒﾀﾙ</v>
      </c>
      <c r="D46" s="77">
        <f>VLOOKUP(B46,バーコード貼付!$A$1:$D$4652,3,FALSE)</f>
        <v>8</v>
      </c>
      <c r="E46" s="77">
        <f>VLOOKUP(B46,バーコード貼付!$A$1:$D$4652,4,FALSE)</f>
        <v>5</v>
      </c>
      <c r="F46" s="40"/>
      <c r="G46" s="8">
        <f t="shared" si="3"/>
        <v>0</v>
      </c>
      <c r="H46" s="130"/>
      <c r="I46" s="8">
        <f t="shared" si="4"/>
        <v>0</v>
      </c>
      <c r="O46">
        <f t="shared" si="5"/>
        <v>-3</v>
      </c>
    </row>
    <row r="47" spans="1:15" x14ac:dyDescent="0.2">
      <c r="A47" s="19">
        <v>45</v>
      </c>
      <c r="B47" s="19" t="s">
        <v>116</v>
      </c>
      <c r="C47" s="80" t="str">
        <f>VLOOKUP(B47,バーコード貼付!$A$1:$D$4652,2,FALSE)</f>
        <v>BCF40ｽﾗｲﾄﾞﾒﾀﾙ</v>
      </c>
      <c r="D47" s="77">
        <f>VLOOKUP(B47,バーコード貼付!$A$1:$D$4652,3,FALSE)</f>
        <v>79</v>
      </c>
      <c r="E47" s="77">
        <f>VLOOKUP(B47,バーコード貼付!$A$1:$D$4652,4,FALSE)</f>
        <v>5</v>
      </c>
      <c r="F47" s="40"/>
      <c r="G47" s="8">
        <f t="shared" si="3"/>
        <v>0</v>
      </c>
      <c r="H47" s="130"/>
      <c r="I47" s="8">
        <f t="shared" si="4"/>
        <v>0</v>
      </c>
      <c r="O47">
        <f t="shared" si="5"/>
        <v>-74</v>
      </c>
    </row>
    <row r="48" spans="1:15" x14ac:dyDescent="0.2">
      <c r="A48" s="19">
        <v>46</v>
      </c>
      <c r="B48" s="19" t="s">
        <v>117</v>
      </c>
      <c r="C48" s="80" t="str">
        <f>VLOOKUP(B48,バーコード貼付!$A$1:$D$4652,2,FALSE)</f>
        <v>BCF42ｽﾗｲﾄﾞﾒﾀﾙ</v>
      </c>
      <c r="D48" s="77">
        <f>VLOOKUP(B48,バーコード貼付!$A$1:$D$4652,3,FALSE)</f>
        <v>159</v>
      </c>
      <c r="E48" s="77">
        <f>VLOOKUP(B48,バーコード貼付!$A$1:$D$4652,4,FALSE)</f>
        <v>5</v>
      </c>
      <c r="F48" s="40"/>
      <c r="G48" s="8">
        <f t="shared" si="3"/>
        <v>0</v>
      </c>
      <c r="H48" s="130"/>
      <c r="I48" s="8">
        <f t="shared" si="4"/>
        <v>0</v>
      </c>
      <c r="O48">
        <f t="shared" si="5"/>
        <v>-154</v>
      </c>
    </row>
    <row r="49" spans="1:44" x14ac:dyDescent="0.2">
      <c r="A49" s="19">
        <v>47</v>
      </c>
      <c r="B49" s="19" t="s">
        <v>118</v>
      </c>
      <c r="C49" s="80" t="str">
        <f>VLOOKUP(B49,バーコード貼付!$A$1:$D$4652,2,FALSE)</f>
        <v>BCF45ｽﾗｲﾄﾞﾒﾀﾙ</v>
      </c>
      <c r="D49" s="77">
        <f>VLOOKUP(B49,バーコード貼付!$A$1:$D$4652,3,FALSE)</f>
        <v>18</v>
      </c>
      <c r="E49" s="77">
        <f>VLOOKUP(B49,バーコード貼付!$A$1:$D$4652,4,FALSE)</f>
        <v>5</v>
      </c>
      <c r="F49" s="40"/>
      <c r="G49" s="8">
        <f t="shared" si="3"/>
        <v>0</v>
      </c>
      <c r="H49" s="130"/>
      <c r="I49" s="8">
        <f t="shared" si="4"/>
        <v>0</v>
      </c>
      <c r="O49">
        <f t="shared" si="5"/>
        <v>-13</v>
      </c>
    </row>
    <row r="50" spans="1:44" x14ac:dyDescent="0.2">
      <c r="A50" s="19">
        <v>48</v>
      </c>
      <c r="B50" s="19" t="s">
        <v>120</v>
      </c>
      <c r="C50" s="80" t="str">
        <f>VLOOKUP(B50,バーコード貼付!$A$1:$D$4652,2,FALSE)</f>
        <v>BCF55ｽﾗｲﾄﾞﾒﾀﾙ</v>
      </c>
      <c r="D50" s="77">
        <f>VLOOKUP(B50,バーコード貼付!$A$1:$D$4652,3,FALSE)</f>
        <v>162</v>
      </c>
      <c r="E50" s="77">
        <f>VLOOKUP(B50,バーコード貼付!$A$1:$D$4652,4,FALSE)</f>
        <v>10</v>
      </c>
      <c r="F50" s="40"/>
      <c r="G50" s="8">
        <f t="shared" si="3"/>
        <v>0</v>
      </c>
      <c r="H50" s="130"/>
      <c r="I50" s="8">
        <f t="shared" si="4"/>
        <v>0</v>
      </c>
      <c r="O50">
        <f t="shared" si="5"/>
        <v>-152</v>
      </c>
    </row>
    <row r="51" spans="1:44" x14ac:dyDescent="0.2">
      <c r="A51" s="19">
        <v>49</v>
      </c>
      <c r="B51" s="19" t="s">
        <v>909</v>
      </c>
      <c r="C51" s="80" t="str">
        <f>VLOOKUP(B51,バーコード貼付!$A$1:$D$4652,2,FALSE)</f>
        <v>BC11/4(32)止ﾒﾀﾙ</v>
      </c>
      <c r="D51" s="77">
        <f>VLOOKUP(B51,バーコード貼付!$A$1:$D$4652,3,FALSE)</f>
        <v>5</v>
      </c>
      <c r="E51" s="77">
        <f>VLOOKUP(B51,バーコード貼付!$A$1:$D$4652,4,FALSE)</f>
        <v>2</v>
      </c>
      <c r="F51" s="40"/>
      <c r="G51" s="8">
        <f t="shared" si="3"/>
        <v>0</v>
      </c>
      <c r="H51" s="130"/>
      <c r="I51" s="8">
        <f t="shared" si="4"/>
        <v>0</v>
      </c>
      <c r="O51">
        <f t="shared" si="5"/>
        <v>-3</v>
      </c>
    </row>
    <row r="52" spans="1:44" x14ac:dyDescent="0.2">
      <c r="A52" s="19">
        <v>50</v>
      </c>
      <c r="B52" s="19" t="s">
        <v>910</v>
      </c>
      <c r="C52" s="80" t="str">
        <f>VLOOKUP(B52,バーコード貼付!$A$1:$D$4652,2,FALSE)</f>
        <v>BC11/2(38)止ﾒﾀﾙ</v>
      </c>
      <c r="D52" s="77">
        <f>VLOOKUP(B52,バーコード貼付!$A$1:$D$4652,3,FALSE)</f>
        <v>34</v>
      </c>
      <c r="E52" s="77">
        <f>VLOOKUP(B52,バーコード貼付!$A$1:$D$4652,4,FALSE)</f>
        <v>10</v>
      </c>
      <c r="F52" s="40"/>
      <c r="G52" s="8">
        <f t="shared" si="3"/>
        <v>0</v>
      </c>
      <c r="H52" s="130"/>
      <c r="I52" s="8">
        <f t="shared" si="4"/>
        <v>0</v>
      </c>
      <c r="O52">
        <f t="shared" si="5"/>
        <v>-24</v>
      </c>
    </row>
    <row r="53" spans="1:44" x14ac:dyDescent="0.2">
      <c r="A53" s="19">
        <v>51</v>
      </c>
      <c r="B53" s="19" t="s">
        <v>911</v>
      </c>
      <c r="C53" s="80" t="str">
        <f>VLOOKUP(B53,バーコード貼付!$A$1:$D$4652,2,FALSE)</f>
        <v>BC13/4(45)止ﾒﾀﾙ</v>
      </c>
      <c r="D53" s="77">
        <f>VLOOKUP(B53,バーコード貼付!$A$1:$D$4652,3,FALSE)</f>
        <v>29</v>
      </c>
      <c r="E53" s="77">
        <f>VLOOKUP(B53,バーコード貼付!$A$1:$D$4652,4,FALSE)</f>
        <v>10</v>
      </c>
      <c r="F53" s="40"/>
      <c r="G53" s="8">
        <f t="shared" si="3"/>
        <v>0</v>
      </c>
      <c r="H53" s="130"/>
      <c r="I53" s="8">
        <f t="shared" si="4"/>
        <v>0</v>
      </c>
      <c r="O53">
        <f t="shared" si="5"/>
        <v>-19</v>
      </c>
    </row>
    <row r="54" spans="1:44" x14ac:dyDescent="0.2">
      <c r="A54" s="19">
        <v>52</v>
      </c>
      <c r="B54" s="19" t="s">
        <v>914</v>
      </c>
      <c r="C54" s="80" t="str">
        <f>VLOOKUP(B54,バーコード貼付!$A$1:$D$4652,2,FALSE)</f>
        <v>BC21/2(63)止ﾒﾀﾙ</v>
      </c>
      <c r="D54" s="77">
        <f>VLOOKUP(B54,バーコード貼付!$A$1:$D$4652,3,FALSE)</f>
        <v>18</v>
      </c>
      <c r="E54" s="77">
        <f>VLOOKUP(B54,バーコード貼付!$A$1:$D$4652,4,FALSE)</f>
        <v>8</v>
      </c>
      <c r="F54" s="40"/>
      <c r="G54" s="8">
        <f t="shared" si="3"/>
        <v>0</v>
      </c>
      <c r="H54" s="130"/>
      <c r="I54" s="8">
        <f t="shared" si="4"/>
        <v>0</v>
      </c>
      <c r="O54">
        <f t="shared" si="5"/>
        <v>-10</v>
      </c>
    </row>
    <row r="55" spans="1:44" x14ac:dyDescent="0.2">
      <c r="A55" s="19">
        <v>53</v>
      </c>
      <c r="B55" s="19" t="s">
        <v>915</v>
      </c>
      <c r="C55" s="80" t="str">
        <f>VLOOKUP(B55,バーコード貼付!$A$1:$D$4652,2,FALSE)</f>
        <v>BC23/4(70)止ﾒﾀﾙ</v>
      </c>
      <c r="D55" s="77">
        <f>VLOOKUP(B55,バーコード貼付!$A$1:$D$4652,3,FALSE)</f>
        <v>10</v>
      </c>
      <c r="E55" s="77">
        <f>VLOOKUP(B55,バーコード貼付!$A$1:$D$4652,4,FALSE)</f>
        <v>4</v>
      </c>
      <c r="F55" s="40"/>
      <c r="G55" s="8">
        <f t="shared" si="3"/>
        <v>0</v>
      </c>
      <c r="H55" s="130"/>
      <c r="I55" s="8">
        <f t="shared" si="4"/>
        <v>0</v>
      </c>
      <c r="O55">
        <f t="shared" si="5"/>
        <v>-6</v>
      </c>
    </row>
    <row r="56" spans="1:44" x14ac:dyDescent="0.2">
      <c r="A56" s="19">
        <v>54</v>
      </c>
      <c r="B56" s="19" t="s">
        <v>916</v>
      </c>
      <c r="C56" s="80" t="str">
        <f>VLOOKUP(B56,バーコード貼付!$A$1:$D$4652,2,FALSE)</f>
        <v>BC3”(76)止ﾒﾀﾙ</v>
      </c>
      <c r="D56" s="77">
        <f>VLOOKUP(B56,バーコード貼付!$A$1:$D$4652,3,FALSE)</f>
        <v>55</v>
      </c>
      <c r="E56" s="77">
        <f>VLOOKUP(B56,バーコード貼付!$A$1:$D$4652,4,FALSE)</f>
        <v>8</v>
      </c>
      <c r="F56" s="40"/>
      <c r="G56" s="8">
        <f t="shared" si="3"/>
        <v>0</v>
      </c>
      <c r="H56" s="130"/>
      <c r="I56" s="8">
        <f t="shared" si="4"/>
        <v>0</v>
      </c>
      <c r="O56">
        <f t="shared" si="5"/>
        <v>-47</v>
      </c>
    </row>
    <row r="57" spans="1:44" x14ac:dyDescent="0.2">
      <c r="A57" s="19">
        <v>55</v>
      </c>
      <c r="B57" s="19" t="s">
        <v>917</v>
      </c>
      <c r="C57" s="80" t="str">
        <f>VLOOKUP(B57,バーコード貼付!$A$1:$D$4652,2,FALSE)</f>
        <v>BC31/2(89)止ﾒﾀﾙ</v>
      </c>
      <c r="D57" s="77">
        <f>VLOOKUP(B57,バーコード貼付!$A$1:$D$4652,3,FALSE)</f>
        <v>46</v>
      </c>
      <c r="E57" s="77">
        <f>VLOOKUP(B57,バーコード貼付!$A$1:$D$4652,4,FALSE)</f>
        <v>8</v>
      </c>
      <c r="F57" s="40"/>
      <c r="G57" s="8">
        <f t="shared" si="3"/>
        <v>0</v>
      </c>
      <c r="H57" s="130"/>
      <c r="I57" s="8">
        <f t="shared" si="4"/>
        <v>0</v>
      </c>
      <c r="O57">
        <f t="shared" si="5"/>
        <v>-38</v>
      </c>
    </row>
    <row r="58" spans="1:44" x14ac:dyDescent="0.2">
      <c r="A58" s="19">
        <v>56</v>
      </c>
      <c r="B58" s="19" t="s">
        <v>918</v>
      </c>
      <c r="C58" s="80" t="str">
        <f>VLOOKUP(B58,バーコード貼付!$A$1:$D$4652,2,FALSE)</f>
        <v>BC4”(100)止ﾒﾀﾙ</v>
      </c>
      <c r="D58" s="77">
        <f>VLOOKUP(B58,バーコード貼付!$A$1:$D$4652,3,FALSE)</f>
        <v>100</v>
      </c>
      <c r="E58" s="77">
        <f>VLOOKUP(B58,バーコード貼付!$A$1:$D$4652,4,FALSE)</f>
        <v>3</v>
      </c>
      <c r="F58" s="40"/>
      <c r="G58" s="8">
        <f t="shared" si="3"/>
        <v>0</v>
      </c>
      <c r="H58" s="130"/>
      <c r="I58" s="8">
        <f t="shared" si="4"/>
        <v>0</v>
      </c>
      <c r="O58">
        <f t="shared" si="5"/>
        <v>-97</v>
      </c>
    </row>
    <row r="59" spans="1:44" x14ac:dyDescent="0.2">
      <c r="A59" s="19">
        <v>57</v>
      </c>
      <c r="B59" s="19" t="s">
        <v>919</v>
      </c>
      <c r="C59" s="80" t="str">
        <f>VLOOKUP(B59,バーコード貼付!$A$1:$D$4652,2,FALSE)</f>
        <v>BC41/2(114)止ﾒﾀﾙ</v>
      </c>
      <c r="D59" s="77">
        <f>VLOOKUP(B59,バーコード貼付!$A$1:$D$4652,3,FALSE)</f>
        <v>42</v>
      </c>
      <c r="E59" s="77">
        <f>VLOOKUP(B59,バーコード貼付!$A$1:$D$4652,4,FALSE)</f>
        <v>3</v>
      </c>
      <c r="F59" s="40"/>
      <c r="G59" s="8">
        <f t="shared" si="3"/>
        <v>0</v>
      </c>
      <c r="H59" s="130"/>
      <c r="I59" s="8">
        <f t="shared" si="4"/>
        <v>0</v>
      </c>
      <c r="O59">
        <f t="shared" si="5"/>
        <v>-39</v>
      </c>
    </row>
    <row r="60" spans="1:44" x14ac:dyDescent="0.2">
      <c r="A60" s="19">
        <v>58</v>
      </c>
      <c r="B60" s="19" t="s">
        <v>121</v>
      </c>
      <c r="C60" s="80" t="str">
        <f>VLOOKUP(B60,バーコード貼付!$A$1:$D$4652,2,FALSE)</f>
        <v>BCF30止ﾒﾀﾙ</v>
      </c>
      <c r="D60" s="77">
        <f>VLOOKUP(B60,バーコード貼付!$A$1:$D$4652,3,FALSE)</f>
        <v>19</v>
      </c>
      <c r="E60" s="77">
        <f>VLOOKUP(B60,バーコード貼付!$A$1:$D$4652,4,FALSE)</f>
        <v>3</v>
      </c>
      <c r="F60" s="40"/>
      <c r="G60" s="8">
        <f t="shared" si="3"/>
        <v>0</v>
      </c>
      <c r="H60" s="130"/>
      <c r="I60" s="8">
        <f t="shared" si="4"/>
        <v>0</v>
      </c>
      <c r="O60">
        <f t="shared" si="5"/>
        <v>-16</v>
      </c>
    </row>
    <row r="61" spans="1:44" x14ac:dyDescent="0.2">
      <c r="A61" s="19">
        <v>59</v>
      </c>
      <c r="B61" s="19" t="s">
        <v>122</v>
      </c>
      <c r="C61" s="80" t="str">
        <f>VLOOKUP(B61,バーコード貼付!$A$1:$D$4652,2,FALSE)</f>
        <v>BCF34止ﾒﾀﾙ</v>
      </c>
      <c r="D61" s="77">
        <f>VLOOKUP(B61,バーコード貼付!$A$1:$D$4652,3,FALSE)</f>
        <v>124</v>
      </c>
      <c r="E61" s="77">
        <f>VLOOKUP(B61,バーコード貼付!$A$1:$D$4652,4,FALSE)</f>
        <v>5</v>
      </c>
      <c r="F61" s="40"/>
      <c r="G61" s="8">
        <f t="shared" si="3"/>
        <v>0</v>
      </c>
      <c r="H61" s="130"/>
      <c r="I61" s="8">
        <f t="shared" si="4"/>
        <v>0</v>
      </c>
      <c r="O61">
        <f t="shared" si="5"/>
        <v>-119</v>
      </c>
    </row>
    <row r="62" spans="1:44" customFormat="1" x14ac:dyDescent="0.2">
      <c r="A62" s="19">
        <v>60</v>
      </c>
      <c r="B62" s="19" t="s">
        <v>123</v>
      </c>
      <c r="C62" s="80" t="str">
        <f>VLOOKUP(B62,バーコード貼付!$A$1:$D$4652,2,FALSE)</f>
        <v>BCF38止ﾒﾀﾙ</v>
      </c>
      <c r="D62" s="77">
        <f>VLOOKUP(B62,バーコード貼付!$A$1:$D$4652,3,FALSE)</f>
        <v>48</v>
      </c>
      <c r="E62" s="77">
        <f>VLOOKUP(B62,バーコード貼付!$A$1:$D$4652,4,FALSE)</f>
        <v>5</v>
      </c>
      <c r="F62" s="40"/>
      <c r="G62" s="8">
        <f t="shared" si="3"/>
        <v>0</v>
      </c>
      <c r="H62" s="130"/>
      <c r="I62" s="8">
        <f t="shared" si="4"/>
        <v>0</v>
      </c>
      <c r="J62" s="106"/>
      <c r="K62" s="106"/>
      <c r="L62" s="106"/>
      <c r="N62" s="106"/>
      <c r="O62">
        <f t="shared" si="5"/>
        <v>-43</v>
      </c>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5"/>
      <c r="AO62" s="5"/>
      <c r="AP62" s="5"/>
      <c r="AQ62" s="5"/>
      <c r="AR62" s="5"/>
    </row>
    <row r="63" spans="1:44" customFormat="1" x14ac:dyDescent="0.2">
      <c r="A63" s="19">
        <v>61</v>
      </c>
      <c r="B63" s="19" t="s">
        <v>124</v>
      </c>
      <c r="C63" s="80" t="str">
        <f>VLOOKUP(B63,バーコード貼付!$A$1:$D$4652,2,FALSE)</f>
        <v>BCF40止ﾒﾀﾙ</v>
      </c>
      <c r="D63" s="77">
        <f>VLOOKUP(B63,バーコード貼付!$A$1:$D$4652,3,FALSE)</f>
        <v>66</v>
      </c>
      <c r="E63" s="77">
        <f>VLOOKUP(B63,バーコード貼付!$A$1:$D$4652,4,FALSE)</f>
        <v>5</v>
      </c>
      <c r="F63" s="40"/>
      <c r="G63" s="8">
        <f t="shared" si="3"/>
        <v>0</v>
      </c>
      <c r="H63" s="130"/>
      <c r="I63" s="8">
        <f t="shared" si="4"/>
        <v>0</v>
      </c>
      <c r="J63" s="106"/>
      <c r="K63" s="106"/>
      <c r="L63" s="106"/>
      <c r="N63" s="106"/>
      <c r="O63">
        <f t="shared" si="5"/>
        <v>-61</v>
      </c>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5"/>
      <c r="AO63" s="5"/>
      <c r="AP63" s="5"/>
      <c r="AQ63" s="5"/>
      <c r="AR63" s="5"/>
    </row>
    <row r="64" spans="1:44" customFormat="1" x14ac:dyDescent="0.2">
      <c r="A64" s="19">
        <v>62</v>
      </c>
      <c r="B64" s="19" t="s">
        <v>125</v>
      </c>
      <c r="C64" s="80" t="str">
        <f>VLOOKUP(B64,バーコード貼付!$A$1:$D$4652,2,FALSE)</f>
        <v>BCF42止ﾒﾀﾙ</v>
      </c>
      <c r="D64" s="77">
        <f>VLOOKUP(B64,バーコード貼付!$A$1:$D$4652,3,FALSE)</f>
        <v>75</v>
      </c>
      <c r="E64" s="77">
        <f>VLOOKUP(B64,バーコード貼付!$A$1:$D$4652,4,FALSE)</f>
        <v>5</v>
      </c>
      <c r="F64" s="40"/>
      <c r="G64" s="8">
        <f t="shared" si="3"/>
        <v>0</v>
      </c>
      <c r="H64" s="130"/>
      <c r="I64" s="8">
        <f t="shared" si="4"/>
        <v>0</v>
      </c>
      <c r="J64" s="106"/>
      <c r="K64" s="106"/>
      <c r="L64" s="106"/>
      <c r="N64" s="106"/>
      <c r="O64">
        <f t="shared" si="5"/>
        <v>-70</v>
      </c>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5"/>
      <c r="AO64" s="5"/>
      <c r="AP64" s="5"/>
      <c r="AQ64" s="5"/>
      <c r="AR64" s="5"/>
    </row>
    <row r="65" spans="1:44" customFormat="1" x14ac:dyDescent="0.2">
      <c r="A65" s="19">
        <v>63</v>
      </c>
      <c r="B65" s="19" t="s">
        <v>126</v>
      </c>
      <c r="C65" s="80" t="str">
        <f>VLOOKUP(B65,バーコード貼付!$A$1:$D$4652,2,FALSE)</f>
        <v>BCF45止ﾒﾀﾙ</v>
      </c>
      <c r="D65" s="77">
        <f>VLOOKUP(B65,バーコード貼付!$A$1:$D$4652,3,FALSE)</f>
        <v>49</v>
      </c>
      <c r="E65" s="77">
        <f>VLOOKUP(B65,バーコード貼付!$A$1:$D$4652,4,FALSE)</f>
        <v>5</v>
      </c>
      <c r="F65" s="40"/>
      <c r="G65" s="8">
        <f t="shared" si="3"/>
        <v>0</v>
      </c>
      <c r="H65" s="130"/>
      <c r="I65" s="8">
        <f t="shared" si="4"/>
        <v>0</v>
      </c>
      <c r="J65" s="106"/>
      <c r="K65" s="106"/>
      <c r="L65" s="106"/>
      <c r="N65" s="106"/>
      <c r="O65">
        <f t="shared" si="5"/>
        <v>-44</v>
      </c>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5"/>
      <c r="AO65" s="5"/>
      <c r="AP65" s="5"/>
      <c r="AQ65" s="5"/>
      <c r="AR65" s="5"/>
    </row>
    <row r="66" spans="1:44" customFormat="1" x14ac:dyDescent="0.2">
      <c r="A66" s="19">
        <v>64</v>
      </c>
      <c r="B66" s="19" t="s">
        <v>920</v>
      </c>
      <c r="C66" s="80" t="str">
        <f>VLOOKUP(B66,バーコード貼付!$A$1:$D$4652,2,FALSE)</f>
        <v>BC11/4(32)握りﾊﾝﾄﾞﾙ</v>
      </c>
      <c r="D66" s="77">
        <f>VLOOKUP(B66,バーコード貼付!$A$1:$D$4652,3,FALSE)</f>
        <v>32</v>
      </c>
      <c r="E66" s="77">
        <f>VLOOKUP(B66,バーコード貼付!$A$1:$D$4652,4,FALSE)</f>
        <v>5</v>
      </c>
      <c r="F66" s="136"/>
      <c r="G66" s="8">
        <f t="shared" si="3"/>
        <v>0</v>
      </c>
      <c r="H66" s="130"/>
      <c r="I66" s="8">
        <f t="shared" si="4"/>
        <v>0</v>
      </c>
      <c r="J66" s="107"/>
      <c r="K66" s="107"/>
      <c r="L66" s="107"/>
      <c r="N66" s="107"/>
      <c r="O66">
        <f t="shared" si="5"/>
        <v>-27</v>
      </c>
      <c r="P66" s="107"/>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5"/>
      <c r="AO66" s="5"/>
      <c r="AP66" s="5"/>
      <c r="AQ66" s="5"/>
      <c r="AR66" s="5"/>
    </row>
    <row r="67" spans="1:44" customFormat="1" x14ac:dyDescent="0.2">
      <c r="A67" s="19">
        <v>65</v>
      </c>
      <c r="B67" s="19" t="s">
        <v>921</v>
      </c>
      <c r="C67" s="80" t="str">
        <f>VLOOKUP(B67,バーコード貼付!$A$1:$D$4652,2,FALSE)</f>
        <v>BC11/2(38)握りﾊﾝﾄﾞﾙ</v>
      </c>
      <c r="D67" s="77">
        <f>VLOOKUP(B67,バーコード貼付!$A$1:$D$4652,3,FALSE)</f>
        <v>106</v>
      </c>
      <c r="E67" s="77">
        <f>VLOOKUP(B67,バーコード貼付!$A$1:$D$4652,4,FALSE)</f>
        <v>10</v>
      </c>
      <c r="F67" s="136"/>
      <c r="G67" s="8">
        <f t="shared" ref="G67:G101" si="6">IF(D67-E67&gt;=0,0,1)</f>
        <v>0</v>
      </c>
      <c r="H67" s="130"/>
      <c r="I67" s="8">
        <f t="shared" ref="I67:I101" si="7">IF(AND(D67&lt;=0,D67-E67&lt;0),1,0)</f>
        <v>0</v>
      </c>
      <c r="J67" s="107"/>
      <c r="K67" s="107"/>
      <c r="L67" s="107"/>
      <c r="N67" s="107"/>
      <c r="O67">
        <f t="shared" ref="O67:O101" si="8">E67-D67</f>
        <v>-96</v>
      </c>
      <c r="P67" s="107"/>
      <c r="Q67" s="107"/>
      <c r="R67" s="107"/>
      <c r="S67" s="107"/>
      <c r="T67" s="107"/>
      <c r="U67" s="107"/>
      <c r="V67" s="107"/>
      <c r="W67" s="107"/>
      <c r="X67" s="107"/>
      <c r="Y67" s="107"/>
      <c r="Z67" s="107"/>
      <c r="AA67" s="107"/>
      <c r="AB67" s="107"/>
      <c r="AC67" s="107"/>
      <c r="AD67" s="107"/>
      <c r="AE67" s="107"/>
      <c r="AF67" s="107"/>
      <c r="AG67" s="107"/>
      <c r="AH67" s="107"/>
      <c r="AI67" s="107"/>
      <c r="AJ67" s="107"/>
      <c r="AK67" s="107"/>
      <c r="AL67" s="107"/>
      <c r="AM67" s="107"/>
    </row>
    <row r="68" spans="1:44" customFormat="1" x14ac:dyDescent="0.2">
      <c r="A68" s="19">
        <v>66</v>
      </c>
      <c r="B68" s="19" t="s">
        <v>922</v>
      </c>
      <c r="C68" s="80" t="str">
        <f>VLOOKUP(B68,バーコード貼付!$A$1:$D$4652,2,FALSE)</f>
        <v>BC13/4(45)握りﾊﾝﾄﾞﾙ</v>
      </c>
      <c r="D68" s="77">
        <f>VLOOKUP(B68,バーコード貼付!$A$1:$D$4652,3,FALSE)</f>
        <v>55</v>
      </c>
      <c r="E68" s="77">
        <f>VLOOKUP(B68,バーコード貼付!$A$1:$D$4652,4,FALSE)</f>
        <v>10</v>
      </c>
      <c r="F68" s="136"/>
      <c r="G68" s="8">
        <f t="shared" si="6"/>
        <v>0</v>
      </c>
      <c r="H68" s="130"/>
      <c r="I68" s="8">
        <f t="shared" si="7"/>
        <v>0</v>
      </c>
      <c r="J68" s="107"/>
      <c r="K68" s="107"/>
      <c r="L68" s="107"/>
      <c r="N68" s="107"/>
      <c r="O68">
        <f t="shared" si="8"/>
        <v>-45</v>
      </c>
      <c r="P68" s="107"/>
      <c r="Q68" s="107"/>
      <c r="R68" s="107"/>
      <c r="S68" s="107"/>
      <c r="T68" s="107"/>
      <c r="U68" s="107"/>
      <c r="V68" s="107"/>
      <c r="W68" s="107"/>
      <c r="X68" s="107"/>
      <c r="Y68" s="107"/>
      <c r="Z68" s="107"/>
      <c r="AA68" s="107"/>
      <c r="AB68" s="107"/>
      <c r="AC68" s="107"/>
      <c r="AD68" s="107"/>
      <c r="AE68" s="107"/>
      <c r="AF68" s="107"/>
      <c r="AG68" s="107"/>
      <c r="AH68" s="107"/>
      <c r="AI68" s="107"/>
      <c r="AJ68" s="107"/>
      <c r="AK68" s="107"/>
      <c r="AL68" s="107"/>
      <c r="AM68" s="107"/>
    </row>
    <row r="69" spans="1:44" customFormat="1" x14ac:dyDescent="0.2">
      <c r="A69" s="19">
        <v>67</v>
      </c>
      <c r="B69" s="19" t="s">
        <v>923</v>
      </c>
      <c r="C69" s="80" t="str">
        <f>VLOOKUP(B69,バーコード貼付!$A$1:$D$4652,2,FALSE)</f>
        <v>BC2”(50)握りﾊﾝﾄﾞﾙ</v>
      </c>
      <c r="D69" s="77">
        <f>VLOOKUP(B69,バーコード貼付!$A$1:$D$4652,3,FALSE)</f>
        <v>45</v>
      </c>
      <c r="E69" s="77">
        <f>VLOOKUP(B69,バーコード貼付!$A$1:$D$4652,4,FALSE)</f>
        <v>5</v>
      </c>
      <c r="F69" s="129"/>
      <c r="G69" s="8">
        <f t="shared" si="6"/>
        <v>0</v>
      </c>
      <c r="H69" s="130"/>
      <c r="I69" s="8">
        <f t="shared" si="7"/>
        <v>0</v>
      </c>
      <c r="J69" s="107"/>
      <c r="K69" s="107"/>
      <c r="L69" s="107"/>
      <c r="N69" s="107"/>
      <c r="O69">
        <f t="shared" si="8"/>
        <v>-40</v>
      </c>
      <c r="P69" s="107"/>
      <c r="Q69" s="107"/>
      <c r="R69" s="107"/>
      <c r="S69" s="107"/>
      <c r="T69" s="107"/>
      <c r="U69" s="107"/>
      <c r="V69" s="107"/>
      <c r="W69" s="107"/>
      <c r="X69" s="107"/>
      <c r="Y69" s="107"/>
      <c r="Z69" s="107"/>
      <c r="AA69" s="107"/>
      <c r="AB69" s="107"/>
      <c r="AC69" s="107"/>
      <c r="AD69" s="107"/>
      <c r="AE69" s="107"/>
      <c r="AF69" s="107"/>
      <c r="AG69" s="107"/>
      <c r="AH69" s="107"/>
      <c r="AI69" s="107"/>
      <c r="AJ69" s="107"/>
      <c r="AK69" s="107"/>
      <c r="AL69" s="107"/>
      <c r="AM69" s="107"/>
    </row>
    <row r="70" spans="1:44" customFormat="1" x14ac:dyDescent="0.2">
      <c r="A70" s="19">
        <v>68</v>
      </c>
      <c r="B70" s="19" t="s">
        <v>924</v>
      </c>
      <c r="C70" s="80" t="str">
        <f>VLOOKUP(B70,バーコード貼付!$A$1:$D$4652,2,FALSE)</f>
        <v>BC21/4(57)握りﾊﾝﾄﾞﾙ</v>
      </c>
      <c r="D70" s="77">
        <f>VLOOKUP(B70,バーコード貼付!$A$1:$D$4652,3,FALSE)</f>
        <v>47</v>
      </c>
      <c r="E70" s="77">
        <f>VLOOKUP(B70,バーコード貼付!$A$1:$D$4652,4,FALSE)</f>
        <v>10</v>
      </c>
      <c r="F70" s="136"/>
      <c r="G70" s="8">
        <f t="shared" si="6"/>
        <v>0</v>
      </c>
      <c r="H70" s="130"/>
      <c r="I70" s="8">
        <f t="shared" si="7"/>
        <v>0</v>
      </c>
      <c r="J70" s="107"/>
      <c r="K70" s="107"/>
      <c r="L70" s="107"/>
      <c r="N70" s="107"/>
      <c r="O70">
        <f t="shared" si="8"/>
        <v>-37</v>
      </c>
      <c r="P70" s="107"/>
      <c r="Q70" s="107"/>
      <c r="R70" s="107"/>
      <c r="S70" s="107"/>
      <c r="T70" s="107"/>
      <c r="U70" s="107"/>
      <c r="V70" s="107"/>
      <c r="W70" s="107"/>
      <c r="X70" s="107"/>
      <c r="Y70" s="107"/>
      <c r="Z70" s="107"/>
      <c r="AA70" s="107"/>
      <c r="AB70" s="107"/>
      <c r="AC70" s="107"/>
      <c r="AD70" s="107"/>
      <c r="AE70" s="107"/>
      <c r="AF70" s="107"/>
      <c r="AG70" s="107"/>
      <c r="AH70" s="107"/>
      <c r="AI70" s="107"/>
      <c r="AJ70" s="107"/>
      <c r="AK70" s="107"/>
      <c r="AL70" s="107"/>
      <c r="AM70" s="107"/>
    </row>
    <row r="71" spans="1:44" customFormat="1" x14ac:dyDescent="0.2">
      <c r="A71" s="19">
        <v>69</v>
      </c>
      <c r="B71" s="19" t="s">
        <v>926</v>
      </c>
      <c r="C71" s="80" t="str">
        <f>VLOOKUP(B71,バーコード貼付!$A$1:$D$4652,2,FALSE)</f>
        <v>BC23/4(70)握りﾊﾝﾄﾞﾙ</v>
      </c>
      <c r="D71" s="77">
        <f>VLOOKUP(B71,バーコード貼付!$A$1:$D$4652,3,FALSE)</f>
        <v>23</v>
      </c>
      <c r="E71" s="77">
        <f>VLOOKUP(B71,バーコード貼付!$A$1:$D$4652,4,FALSE)</f>
        <v>8</v>
      </c>
      <c r="F71" s="136"/>
      <c r="G71" s="8">
        <f t="shared" si="6"/>
        <v>0</v>
      </c>
      <c r="H71" s="130"/>
      <c r="I71" s="8">
        <f t="shared" si="7"/>
        <v>0</v>
      </c>
      <c r="J71" s="107"/>
      <c r="K71" s="107"/>
      <c r="L71" s="107"/>
      <c r="N71" s="107"/>
      <c r="O71">
        <f t="shared" si="8"/>
        <v>-15</v>
      </c>
      <c r="P71" s="107"/>
      <c r="Q71" s="107"/>
      <c r="R71" s="107"/>
      <c r="S71" s="107"/>
      <c r="T71" s="107"/>
      <c r="U71" s="107"/>
      <c r="V71" s="107"/>
      <c r="W71" s="107"/>
      <c r="X71" s="107"/>
      <c r="Y71" s="107"/>
      <c r="Z71" s="107"/>
      <c r="AA71" s="107"/>
      <c r="AB71" s="107"/>
      <c r="AC71" s="107"/>
      <c r="AD71" s="107"/>
      <c r="AE71" s="107"/>
      <c r="AF71" s="107"/>
      <c r="AG71" s="107"/>
      <c r="AH71" s="107"/>
      <c r="AI71" s="107"/>
      <c r="AJ71" s="107"/>
      <c r="AK71" s="107"/>
      <c r="AL71" s="107"/>
      <c r="AM71" s="107"/>
    </row>
    <row r="72" spans="1:44" customFormat="1" x14ac:dyDescent="0.2">
      <c r="A72" s="19">
        <v>70</v>
      </c>
      <c r="B72" s="19" t="s">
        <v>927</v>
      </c>
      <c r="C72" s="80" t="str">
        <f>VLOOKUP(B72,バーコード貼付!$A$1:$D$4652,2,FALSE)</f>
        <v>BC3”(76)握りﾊﾝﾄﾞﾙ</v>
      </c>
      <c r="D72" s="77">
        <f>VLOOKUP(B72,バーコード貼付!$A$1:$D$4652,3,FALSE)</f>
        <v>50</v>
      </c>
      <c r="E72" s="77">
        <f>VLOOKUP(B72,バーコード貼付!$A$1:$D$4652,4,FALSE)</f>
        <v>8</v>
      </c>
      <c r="F72" s="129"/>
      <c r="G72" s="8">
        <f t="shared" si="6"/>
        <v>0</v>
      </c>
      <c r="H72" s="130"/>
      <c r="I72" s="8">
        <f t="shared" si="7"/>
        <v>0</v>
      </c>
      <c r="J72" s="107"/>
      <c r="K72" s="107"/>
      <c r="L72" s="107"/>
      <c r="N72" s="107"/>
      <c r="O72">
        <f t="shared" si="8"/>
        <v>-42</v>
      </c>
      <c r="P72" s="107"/>
      <c r="Q72" s="107"/>
      <c r="R72" s="107"/>
      <c r="S72" s="107"/>
      <c r="T72" s="107"/>
      <c r="U72" s="107"/>
      <c r="V72" s="107"/>
      <c r="W72" s="107"/>
      <c r="X72" s="107"/>
      <c r="Y72" s="107"/>
      <c r="Z72" s="107"/>
      <c r="AA72" s="107"/>
      <c r="AB72" s="107"/>
      <c r="AC72" s="107"/>
      <c r="AD72" s="107"/>
      <c r="AE72" s="107"/>
      <c r="AF72" s="107"/>
      <c r="AG72" s="107"/>
      <c r="AH72" s="107"/>
      <c r="AI72" s="107"/>
      <c r="AJ72" s="107"/>
      <c r="AK72" s="107"/>
      <c r="AL72" s="107"/>
      <c r="AM72" s="107"/>
    </row>
    <row r="73" spans="1:44" x14ac:dyDescent="0.2">
      <c r="A73" s="19">
        <v>71</v>
      </c>
      <c r="B73" s="19" t="s">
        <v>928</v>
      </c>
      <c r="C73" s="80" t="str">
        <f>VLOOKUP(B73,バーコード貼付!$A$1:$D$4652,2,FALSE)</f>
        <v>BC31/2(89)握りﾊﾝﾄﾞﾙ</v>
      </c>
      <c r="D73" s="77">
        <f>VLOOKUP(B73,バーコード貼付!$A$1:$D$4652,3,FALSE)</f>
        <v>27</v>
      </c>
      <c r="E73" s="77">
        <f>VLOOKUP(B73,バーコード貼付!$A$1:$D$4652,4,FALSE)</f>
        <v>8</v>
      </c>
      <c r="F73" s="136"/>
      <c r="G73" s="8">
        <f t="shared" si="6"/>
        <v>0</v>
      </c>
      <c r="H73" s="130"/>
      <c r="I73" s="8">
        <f t="shared" si="7"/>
        <v>0</v>
      </c>
      <c r="J73" s="107"/>
      <c r="K73" s="107"/>
      <c r="L73" s="107"/>
      <c r="N73" s="107"/>
      <c r="O73">
        <f t="shared" si="8"/>
        <v>-19</v>
      </c>
      <c r="P73" s="107"/>
      <c r="Q73" s="107"/>
      <c r="R73" s="107"/>
      <c r="S73" s="107"/>
      <c r="T73" s="107"/>
      <c r="U73" s="107"/>
      <c r="V73" s="107"/>
      <c r="W73" s="107"/>
      <c r="X73" s="107"/>
      <c r="Y73" s="107"/>
      <c r="Z73" s="107"/>
      <c r="AA73" s="107"/>
      <c r="AB73" s="107"/>
      <c r="AC73" s="107"/>
      <c r="AD73" s="107"/>
      <c r="AE73" s="107"/>
      <c r="AF73" s="107"/>
      <c r="AG73" s="107"/>
      <c r="AH73" s="107"/>
      <c r="AI73" s="107"/>
      <c r="AJ73" s="107"/>
      <c r="AK73" s="107"/>
      <c r="AL73" s="107"/>
      <c r="AM73" s="107"/>
      <c r="AN73"/>
      <c r="AO73"/>
      <c r="AP73"/>
      <c r="AQ73"/>
      <c r="AR73"/>
    </row>
    <row r="74" spans="1:44" x14ac:dyDescent="0.2">
      <c r="A74" s="19">
        <v>72</v>
      </c>
      <c r="B74" s="19" t="s">
        <v>929</v>
      </c>
      <c r="C74" s="80" t="str">
        <f>VLOOKUP(B74,バーコード貼付!$A$1:$D$4652,2,FALSE)</f>
        <v>BC4”(100)握りﾊﾝﾄﾞﾙ</v>
      </c>
      <c r="D74" s="77">
        <f>VLOOKUP(B74,バーコード貼付!$A$1:$D$4652,3,FALSE)</f>
        <v>5</v>
      </c>
      <c r="E74" s="77">
        <f>VLOOKUP(B74,バーコード貼付!$A$1:$D$4652,4,FALSE)</f>
        <v>3</v>
      </c>
      <c r="F74" s="129"/>
      <c r="G74" s="8">
        <f t="shared" si="6"/>
        <v>0</v>
      </c>
      <c r="H74" s="130"/>
      <c r="I74" s="8">
        <f t="shared" si="7"/>
        <v>0</v>
      </c>
      <c r="J74" s="107"/>
      <c r="K74" s="107"/>
      <c r="L74" s="107"/>
      <c r="N74" s="107"/>
      <c r="O74">
        <f t="shared" si="8"/>
        <v>-2</v>
      </c>
      <c r="P74" s="107"/>
      <c r="Q74" s="107"/>
      <c r="R74" s="107"/>
      <c r="S74" s="107"/>
      <c r="T74" s="107"/>
      <c r="U74" s="107"/>
      <c r="V74" s="107"/>
      <c r="W74" s="107"/>
      <c r="X74" s="107"/>
      <c r="Y74" s="107"/>
      <c r="Z74" s="107"/>
      <c r="AA74" s="107"/>
      <c r="AB74" s="107"/>
      <c r="AC74" s="107"/>
      <c r="AD74" s="107"/>
      <c r="AE74" s="107"/>
      <c r="AF74" s="107"/>
      <c r="AG74" s="107"/>
      <c r="AH74" s="107"/>
      <c r="AI74" s="107"/>
      <c r="AJ74" s="107"/>
      <c r="AK74" s="107"/>
      <c r="AL74" s="107"/>
      <c r="AM74" s="107"/>
      <c r="AN74"/>
      <c r="AO74"/>
      <c r="AP74"/>
      <c r="AQ74"/>
      <c r="AR74"/>
    </row>
    <row r="75" spans="1:44" x14ac:dyDescent="0.2">
      <c r="A75" s="19">
        <v>73</v>
      </c>
      <c r="B75" s="19" t="s">
        <v>930</v>
      </c>
      <c r="C75" s="80" t="str">
        <f>VLOOKUP(B75,バーコード貼付!$A$1:$D$4652,2,FALSE)</f>
        <v>BC41/2(114)握りﾊﾝﾄﾞﾙ</v>
      </c>
      <c r="D75" s="77">
        <f>VLOOKUP(B75,バーコード貼付!$A$1:$D$4652,3,FALSE)</f>
        <v>20</v>
      </c>
      <c r="E75" s="77">
        <f>VLOOKUP(B75,バーコード貼付!$A$1:$D$4652,4,FALSE)</f>
        <v>3</v>
      </c>
      <c r="F75" s="136"/>
      <c r="G75" s="8">
        <f t="shared" si="6"/>
        <v>0</v>
      </c>
      <c r="H75" s="130"/>
      <c r="I75" s="8">
        <f t="shared" si="7"/>
        <v>0</v>
      </c>
      <c r="J75" s="107"/>
      <c r="K75" s="107"/>
      <c r="L75" s="107"/>
      <c r="N75" s="107"/>
      <c r="O75">
        <f t="shared" si="8"/>
        <v>-17</v>
      </c>
      <c r="P75" s="107"/>
      <c r="Q75" s="107"/>
      <c r="R75" s="107"/>
      <c r="S75" s="107"/>
      <c r="T75" s="107"/>
      <c r="U75" s="107"/>
      <c r="V75" s="107"/>
      <c r="W75" s="107"/>
      <c r="X75" s="107"/>
      <c r="Y75" s="107"/>
      <c r="Z75" s="107"/>
      <c r="AA75" s="107"/>
      <c r="AB75" s="107"/>
      <c r="AC75" s="107"/>
      <c r="AD75" s="107"/>
      <c r="AE75" s="107"/>
      <c r="AF75" s="107"/>
      <c r="AG75" s="107"/>
      <c r="AH75" s="107"/>
      <c r="AI75" s="107"/>
      <c r="AJ75" s="107"/>
      <c r="AK75" s="107"/>
      <c r="AL75" s="107"/>
      <c r="AM75" s="107"/>
      <c r="AN75"/>
      <c r="AO75"/>
      <c r="AP75"/>
      <c r="AQ75"/>
      <c r="AR75"/>
    </row>
    <row r="76" spans="1:44" x14ac:dyDescent="0.2">
      <c r="A76" s="19">
        <v>74</v>
      </c>
      <c r="B76" s="19" t="s">
        <v>129</v>
      </c>
      <c r="C76" s="80" t="str">
        <f>VLOOKUP(B76,バーコード貼付!$A$1:$D$4652,2,FALSE)</f>
        <v>BCF34握りﾊﾝﾄﾞﾙ</v>
      </c>
      <c r="D76" s="77">
        <f>VLOOKUP(B76,バーコード貼付!$A$1:$D$4652,3,FALSE)</f>
        <v>42</v>
      </c>
      <c r="E76" s="77">
        <f>VLOOKUP(B76,バーコード貼付!$A$1:$D$4652,4,FALSE)</f>
        <v>5</v>
      </c>
      <c r="F76" s="40"/>
      <c r="G76" s="8">
        <f t="shared" si="6"/>
        <v>0</v>
      </c>
      <c r="H76" s="130"/>
      <c r="I76" s="8">
        <f t="shared" si="7"/>
        <v>0</v>
      </c>
      <c r="O76">
        <f t="shared" si="8"/>
        <v>-37</v>
      </c>
      <c r="Q76" s="107"/>
      <c r="R76" s="107"/>
      <c r="S76" s="107"/>
      <c r="T76" s="107"/>
      <c r="U76" s="107"/>
      <c r="V76" s="107"/>
      <c r="W76" s="107"/>
      <c r="X76" s="107"/>
      <c r="Y76" s="107"/>
      <c r="Z76" s="107"/>
      <c r="AA76" s="107"/>
      <c r="AB76" s="107"/>
      <c r="AC76" s="107"/>
      <c r="AD76" s="107"/>
      <c r="AE76" s="107"/>
      <c r="AF76" s="107"/>
      <c r="AG76" s="107"/>
      <c r="AH76" s="107"/>
      <c r="AI76" s="107"/>
      <c r="AJ76" s="107"/>
      <c r="AK76" s="107"/>
      <c r="AL76" s="107"/>
      <c r="AM76" s="107"/>
      <c r="AN76"/>
      <c r="AO76"/>
      <c r="AP76"/>
      <c r="AQ76"/>
      <c r="AR76"/>
    </row>
    <row r="77" spans="1:44" x14ac:dyDescent="0.2">
      <c r="A77" s="19">
        <v>75</v>
      </c>
      <c r="B77" s="19" t="s">
        <v>130</v>
      </c>
      <c r="C77" s="80" t="str">
        <f>VLOOKUP(B77,バーコード貼付!$A$1:$D$4652,2,FALSE)</f>
        <v>BCF38握りﾊﾝﾄﾞﾙ</v>
      </c>
      <c r="D77" s="77">
        <f>VLOOKUP(B77,バーコード貼付!$A$1:$D$4652,3,FALSE)</f>
        <v>25</v>
      </c>
      <c r="E77" s="77">
        <f>VLOOKUP(B77,バーコード貼付!$A$1:$D$4652,4,FALSE)</f>
        <v>5</v>
      </c>
      <c r="F77" s="40"/>
      <c r="G77" s="8">
        <f t="shared" si="6"/>
        <v>0</v>
      </c>
      <c r="H77" s="130"/>
      <c r="I77" s="8">
        <f t="shared" si="7"/>
        <v>0</v>
      </c>
      <c r="O77">
        <f t="shared" si="8"/>
        <v>-20</v>
      </c>
      <c r="Q77" s="107"/>
      <c r="R77" s="107"/>
      <c r="S77" s="107"/>
      <c r="T77" s="107"/>
      <c r="U77" s="107"/>
      <c r="V77" s="107"/>
      <c r="W77" s="107"/>
      <c r="X77" s="107"/>
      <c r="Y77" s="107"/>
      <c r="Z77" s="107"/>
      <c r="AA77" s="107"/>
      <c r="AB77" s="107"/>
      <c r="AC77" s="107"/>
      <c r="AD77" s="107"/>
      <c r="AE77" s="107"/>
      <c r="AF77" s="107"/>
      <c r="AG77" s="107"/>
      <c r="AH77" s="107"/>
      <c r="AI77" s="107"/>
      <c r="AJ77" s="107"/>
      <c r="AK77" s="107"/>
      <c r="AL77" s="107"/>
      <c r="AM77" s="107"/>
      <c r="AN77"/>
      <c r="AO77"/>
      <c r="AP77"/>
      <c r="AQ77"/>
      <c r="AR77"/>
    </row>
    <row r="78" spans="1:44" x14ac:dyDescent="0.2">
      <c r="A78" s="19">
        <v>76</v>
      </c>
      <c r="B78" s="19" t="s">
        <v>131</v>
      </c>
      <c r="C78" s="80" t="str">
        <f>VLOOKUP(B78,バーコード貼付!$A$1:$D$4652,2,FALSE)</f>
        <v>BCF40握りﾊﾝﾄﾞﾙ</v>
      </c>
      <c r="D78" s="77">
        <f>VLOOKUP(B78,バーコード貼付!$A$1:$D$4652,3,FALSE)</f>
        <v>55</v>
      </c>
      <c r="E78" s="77">
        <f>VLOOKUP(B78,バーコード貼付!$A$1:$D$4652,4,FALSE)</f>
        <v>5</v>
      </c>
      <c r="F78" s="40"/>
      <c r="G78" s="8">
        <f t="shared" si="6"/>
        <v>0</v>
      </c>
      <c r="H78" s="130"/>
      <c r="I78" s="8">
        <f t="shared" si="7"/>
        <v>0</v>
      </c>
      <c r="O78">
        <f t="shared" si="8"/>
        <v>-50</v>
      </c>
    </row>
    <row r="79" spans="1:44" x14ac:dyDescent="0.2">
      <c r="A79" s="19">
        <v>77</v>
      </c>
      <c r="B79" s="19" t="s">
        <v>132</v>
      </c>
      <c r="C79" s="80" t="str">
        <f>VLOOKUP(B79,バーコード貼付!$A$1:$D$4652,2,FALSE)</f>
        <v>BCF42握りﾊﾝﾄﾞﾙ</v>
      </c>
      <c r="D79" s="77">
        <f>VLOOKUP(B79,バーコード貼付!$A$1:$D$4652,3,FALSE)</f>
        <v>140</v>
      </c>
      <c r="E79" s="77">
        <f>VLOOKUP(B79,バーコード貼付!$A$1:$D$4652,4,FALSE)</f>
        <v>5</v>
      </c>
      <c r="F79" s="40"/>
      <c r="G79" s="8">
        <f t="shared" si="6"/>
        <v>0</v>
      </c>
      <c r="H79" s="130"/>
      <c r="I79" s="8">
        <f t="shared" si="7"/>
        <v>0</v>
      </c>
      <c r="O79">
        <f t="shared" si="8"/>
        <v>-135</v>
      </c>
    </row>
    <row r="80" spans="1:44" x14ac:dyDescent="0.2">
      <c r="A80" s="19">
        <v>78</v>
      </c>
      <c r="B80" s="19" t="s">
        <v>133</v>
      </c>
      <c r="C80" s="80" t="str">
        <f>VLOOKUP(B80,バーコード貼付!$A$1:$D$4652,2,FALSE)</f>
        <v>BCF45握りﾊﾝﾄﾞﾙ</v>
      </c>
      <c r="D80" s="77">
        <f>VLOOKUP(B80,バーコード貼付!$A$1:$D$4652,3,FALSE)</f>
        <v>52</v>
      </c>
      <c r="E80" s="77">
        <f>VLOOKUP(B80,バーコード貼付!$A$1:$D$4652,4,FALSE)</f>
        <v>5</v>
      </c>
      <c r="F80" s="40"/>
      <c r="G80" s="8">
        <f t="shared" si="6"/>
        <v>0</v>
      </c>
      <c r="H80" s="130"/>
      <c r="I80" s="8">
        <f t="shared" si="7"/>
        <v>0</v>
      </c>
      <c r="O80">
        <f t="shared" si="8"/>
        <v>-47</v>
      </c>
    </row>
    <row r="81" spans="1:15" x14ac:dyDescent="0.2">
      <c r="A81" s="19">
        <v>79</v>
      </c>
      <c r="B81" s="19" t="s">
        <v>134</v>
      </c>
      <c r="C81" s="80" t="str">
        <f>VLOOKUP(B81,バーコード貼付!$A$1:$D$4652,2,FALSE)</f>
        <v>BCF50握りﾊﾝﾄﾞﾙ</v>
      </c>
      <c r="D81" s="77">
        <f>VLOOKUP(B81,バーコード貼付!$A$1:$D$4652,3,FALSE)</f>
        <v>17</v>
      </c>
      <c r="E81" s="77">
        <f>VLOOKUP(B81,バーコード貼付!$A$1:$D$4652,4,FALSE)</f>
        <v>5</v>
      </c>
      <c r="F81" s="40"/>
      <c r="G81" s="8">
        <f t="shared" si="6"/>
        <v>0</v>
      </c>
      <c r="H81" s="130"/>
      <c r="I81" s="8">
        <f t="shared" si="7"/>
        <v>0</v>
      </c>
      <c r="O81">
        <f t="shared" si="8"/>
        <v>-12</v>
      </c>
    </row>
    <row r="82" spans="1:15" x14ac:dyDescent="0.2">
      <c r="A82" s="19">
        <v>80</v>
      </c>
      <c r="B82" s="19" t="s">
        <v>135</v>
      </c>
      <c r="C82" s="80" t="str">
        <f>VLOOKUP(B82,バーコード貼付!$A$1:$D$4652,2,FALSE)</f>
        <v>BCF55握りﾊﾝﾄﾞﾙ</v>
      </c>
      <c r="D82" s="77">
        <f>VLOOKUP(B82,バーコード貼付!$A$1:$D$4652,3,FALSE)</f>
        <v>98</v>
      </c>
      <c r="E82" s="77">
        <f>VLOOKUP(B82,バーコード貼付!$A$1:$D$4652,4,FALSE)</f>
        <v>5</v>
      </c>
      <c r="F82" s="40"/>
      <c r="G82" s="8">
        <f t="shared" si="6"/>
        <v>0</v>
      </c>
      <c r="H82" s="130"/>
      <c r="I82" s="8">
        <f t="shared" si="7"/>
        <v>0</v>
      </c>
      <c r="O82">
        <f t="shared" si="8"/>
        <v>-93</v>
      </c>
    </row>
    <row r="83" spans="1:15" x14ac:dyDescent="0.2">
      <c r="A83" s="19">
        <v>81</v>
      </c>
      <c r="B83" s="19" t="s">
        <v>136</v>
      </c>
      <c r="C83" s="80" t="str">
        <f>VLOOKUP(B83,バーコード貼付!$A$1:$D$4652,2,FALSE)</f>
        <v>BC13/4(45)折曲ｼﾞｮｲﾝﾄ(片折れ)</v>
      </c>
      <c r="D83" s="77">
        <f>VLOOKUP(B83,バーコード貼付!$A$1:$D$4652,3,FALSE)</f>
        <v>25</v>
      </c>
      <c r="E83" s="77">
        <f>VLOOKUP(B83,バーコード貼付!$A$1:$D$4652,4,FALSE)</f>
        <v>2</v>
      </c>
      <c r="F83" s="40"/>
      <c r="G83" s="8">
        <f t="shared" si="6"/>
        <v>0</v>
      </c>
      <c r="H83" s="130"/>
      <c r="I83" s="8">
        <f t="shared" si="7"/>
        <v>0</v>
      </c>
      <c r="O83">
        <f t="shared" si="8"/>
        <v>-23</v>
      </c>
    </row>
    <row r="84" spans="1:15" x14ac:dyDescent="0.2">
      <c r="A84" s="19">
        <v>82</v>
      </c>
      <c r="B84" s="19" t="s">
        <v>137</v>
      </c>
      <c r="C84" s="80" t="str">
        <f>VLOOKUP(B84,バーコード貼付!$A$1:$D$4652,2,FALSE)</f>
        <v>BC21/4(57)折曲ｼﾞｮｲﾝﾄ(片折れ)</v>
      </c>
      <c r="D84" s="77">
        <f>VLOOKUP(B84,バーコード貼付!$A$1:$D$4652,3,FALSE)</f>
        <v>32</v>
      </c>
      <c r="E84" s="77">
        <f>VLOOKUP(B84,バーコード貼付!$A$1:$D$4652,4,FALSE)</f>
        <v>2</v>
      </c>
      <c r="F84" s="40"/>
      <c r="G84" s="8">
        <f t="shared" si="6"/>
        <v>0</v>
      </c>
      <c r="H84" s="130"/>
      <c r="I84" s="8">
        <f t="shared" si="7"/>
        <v>0</v>
      </c>
      <c r="O84">
        <f t="shared" si="8"/>
        <v>-30</v>
      </c>
    </row>
    <row r="85" spans="1:15" x14ac:dyDescent="0.2">
      <c r="A85" s="19">
        <v>83</v>
      </c>
      <c r="B85" s="19" t="s">
        <v>138</v>
      </c>
      <c r="C85" s="80" t="str">
        <f>VLOOKUP(B85,バーコード貼付!$A$1:$D$4652,2,FALSE)</f>
        <v>BC21/2(63)折曲ｼﾞｮｲﾝﾄ(片折れ)</v>
      </c>
      <c r="D85" s="77">
        <f>VLOOKUP(B85,バーコード貼付!$A$1:$D$4652,3,FALSE)</f>
        <v>17</v>
      </c>
      <c r="E85" s="77">
        <f>VLOOKUP(B85,バーコード貼付!$A$1:$D$4652,4,FALSE)</f>
        <v>2</v>
      </c>
      <c r="F85" s="40"/>
      <c r="G85" s="8">
        <f t="shared" si="6"/>
        <v>0</v>
      </c>
      <c r="H85" s="130"/>
      <c r="I85" s="8">
        <f t="shared" si="7"/>
        <v>0</v>
      </c>
      <c r="O85">
        <f t="shared" si="8"/>
        <v>-15</v>
      </c>
    </row>
    <row r="86" spans="1:15" x14ac:dyDescent="0.2">
      <c r="A86" s="19">
        <v>84</v>
      </c>
      <c r="B86" s="19" t="s">
        <v>139</v>
      </c>
      <c r="C86" s="80" t="str">
        <f>VLOOKUP(B86,バーコード貼付!$A$1:$D$4652,2,FALSE)</f>
        <v>BS11/4(32)折曲ｼﾞｮｲﾝﾄ(両折れ)</v>
      </c>
      <c r="D86" s="77">
        <f>VLOOKUP(B86,バーコード貼付!$A$1:$D$4652,3,FALSE)</f>
        <v>53</v>
      </c>
      <c r="E86" s="77">
        <f>VLOOKUP(B86,バーコード貼付!$A$1:$D$4652,4,FALSE)</f>
        <v>2</v>
      </c>
      <c r="F86" s="40"/>
      <c r="G86" s="8">
        <f t="shared" si="6"/>
        <v>0</v>
      </c>
      <c r="H86" s="130"/>
      <c r="I86" s="8">
        <f t="shared" si="7"/>
        <v>0</v>
      </c>
      <c r="O86">
        <f t="shared" si="8"/>
        <v>-51</v>
      </c>
    </row>
    <row r="87" spans="1:15" x14ac:dyDescent="0.2">
      <c r="A87" s="19">
        <v>85</v>
      </c>
      <c r="B87" s="19" t="s">
        <v>140</v>
      </c>
      <c r="C87" s="80" t="str">
        <f>VLOOKUP(B87,バーコード貼付!$A$1:$D$4652,2,FALSE)</f>
        <v>BS11/2(38)折曲ｼﾞｮｲﾝﾄ(両折れ)</v>
      </c>
      <c r="D87" s="77">
        <f>VLOOKUP(B87,バーコード貼付!$A$1:$D$4652,3,FALSE)</f>
        <v>8</v>
      </c>
      <c r="E87" s="77">
        <f>VLOOKUP(B87,バーコード貼付!$A$1:$D$4652,4,FALSE)</f>
        <v>2</v>
      </c>
      <c r="F87" s="40"/>
      <c r="G87" s="8">
        <f t="shared" si="6"/>
        <v>0</v>
      </c>
      <c r="H87" s="130"/>
      <c r="I87" s="8">
        <f t="shared" si="7"/>
        <v>0</v>
      </c>
      <c r="O87">
        <f t="shared" si="8"/>
        <v>-6</v>
      </c>
    </row>
    <row r="88" spans="1:15" x14ac:dyDescent="0.2">
      <c r="A88" s="19">
        <v>86</v>
      </c>
      <c r="B88" s="19" t="s">
        <v>141</v>
      </c>
      <c r="C88" s="80" t="str">
        <f>VLOOKUP(B88,バーコード貼付!$A$1:$D$4652,2,FALSE)</f>
        <v>BS13/4(45)折曲ｼﾞｮｲﾝﾄ(両折れ)</v>
      </c>
      <c r="D88" s="77">
        <f>VLOOKUP(B88,バーコード貼付!$A$1:$D$4652,3,FALSE)</f>
        <v>15</v>
      </c>
      <c r="E88" s="77">
        <f>VLOOKUP(B88,バーコード貼付!$A$1:$D$4652,4,FALSE)</f>
        <v>2</v>
      </c>
      <c r="F88" s="40"/>
      <c r="G88" s="8">
        <f t="shared" si="6"/>
        <v>0</v>
      </c>
      <c r="H88" s="130"/>
      <c r="I88" s="8">
        <f t="shared" si="7"/>
        <v>0</v>
      </c>
      <c r="O88">
        <f t="shared" si="8"/>
        <v>-13</v>
      </c>
    </row>
    <row r="89" spans="1:15" x14ac:dyDescent="0.2">
      <c r="A89" s="19">
        <v>87</v>
      </c>
      <c r="B89" s="19" t="s">
        <v>142</v>
      </c>
      <c r="C89" s="80" t="str">
        <f>VLOOKUP(B89,バーコード貼付!$A$1:$D$4652,2,FALSE)</f>
        <v>BC2”(50)(3T)折曲ｼﾞｮｲﾝﾄ(両折れ)</v>
      </c>
      <c r="D89" s="77">
        <f>VLOOKUP(B89,バーコード貼付!$A$1:$D$4652,3,FALSE)</f>
        <v>19</v>
      </c>
      <c r="E89" s="77">
        <f>VLOOKUP(B89,バーコード貼付!$A$1:$D$4652,4,FALSE)</f>
        <v>2</v>
      </c>
      <c r="F89" s="40"/>
      <c r="G89" s="8">
        <f t="shared" si="6"/>
        <v>0</v>
      </c>
      <c r="H89" s="130"/>
      <c r="I89" s="8">
        <f t="shared" si="7"/>
        <v>0</v>
      </c>
      <c r="O89">
        <f t="shared" si="8"/>
        <v>-17</v>
      </c>
    </row>
    <row r="90" spans="1:15" x14ac:dyDescent="0.2">
      <c r="A90" s="19">
        <v>88</v>
      </c>
      <c r="B90" s="19" t="s">
        <v>143</v>
      </c>
      <c r="C90" s="80" t="str">
        <f>VLOOKUP(B90,バーコード貼付!$A$1:$D$4652,2,FALSE)</f>
        <v>BC2”(50)(4T)折曲ｼﾞｮｲﾝﾄ(両折れ)</v>
      </c>
      <c r="D90" s="77">
        <f>VLOOKUP(B90,バーコード貼付!$A$1:$D$4652,3,FALSE)</f>
        <v>29</v>
      </c>
      <c r="E90" s="77">
        <f>VLOOKUP(B90,バーコード貼付!$A$1:$D$4652,4,FALSE)</f>
        <v>2</v>
      </c>
      <c r="F90" s="40"/>
      <c r="G90" s="8">
        <f t="shared" si="6"/>
        <v>0</v>
      </c>
      <c r="H90" s="130"/>
      <c r="I90" s="8">
        <f t="shared" si="7"/>
        <v>0</v>
      </c>
      <c r="O90">
        <f t="shared" si="8"/>
        <v>-27</v>
      </c>
    </row>
    <row r="91" spans="1:15" x14ac:dyDescent="0.2">
      <c r="A91" s="19">
        <v>89</v>
      </c>
      <c r="B91" s="19" t="s">
        <v>144</v>
      </c>
      <c r="C91" s="80" t="str">
        <f>VLOOKUP(B91,バーコード貼付!$A$1:$D$4652,2,FALSE)</f>
        <v>BS21/4(57)折曲ｼﾞｮｲﾝﾄ(両折れ)</v>
      </c>
      <c r="D91" s="77">
        <f>VLOOKUP(B91,バーコード貼付!$A$1:$D$4652,3,FALSE)</f>
        <v>10</v>
      </c>
      <c r="E91" s="77">
        <f>VLOOKUP(B91,バーコード貼付!$A$1:$D$4652,4,FALSE)</f>
        <v>2</v>
      </c>
      <c r="F91" s="40"/>
      <c r="G91" s="8">
        <f t="shared" si="6"/>
        <v>0</v>
      </c>
      <c r="H91" s="130"/>
      <c r="I91" s="8">
        <f t="shared" si="7"/>
        <v>0</v>
      </c>
      <c r="O91">
        <f t="shared" si="8"/>
        <v>-8</v>
      </c>
    </row>
    <row r="92" spans="1:15" x14ac:dyDescent="0.2">
      <c r="A92" s="19">
        <v>90</v>
      </c>
      <c r="B92" s="19" t="s">
        <v>145</v>
      </c>
      <c r="C92" s="80" t="str">
        <f>VLOOKUP(B92,バーコード貼付!$A$1:$D$4652,2,FALSE)</f>
        <v>BC23/4(70)折曲ｼﾞｮｲﾝﾄ(両折れ)</v>
      </c>
      <c r="D92" s="77">
        <f>VLOOKUP(B92,バーコード貼付!$A$1:$D$4652,3,FALSE)</f>
        <v>8</v>
      </c>
      <c r="E92" s="77">
        <f>VLOOKUP(B92,バーコード貼付!$A$1:$D$4652,4,FALSE)</f>
        <v>2</v>
      </c>
      <c r="F92" s="40"/>
      <c r="G92" s="8">
        <f t="shared" si="6"/>
        <v>0</v>
      </c>
      <c r="H92" s="130"/>
      <c r="I92" s="8">
        <f t="shared" si="7"/>
        <v>0</v>
      </c>
      <c r="O92">
        <f t="shared" si="8"/>
        <v>-6</v>
      </c>
    </row>
    <row r="93" spans="1:15" x14ac:dyDescent="0.2">
      <c r="A93" s="19">
        <v>91</v>
      </c>
      <c r="B93" s="19" t="s">
        <v>146</v>
      </c>
      <c r="C93" s="80" t="str">
        <f>VLOOKUP(B93,バーコード貼付!$A$1:$D$4652,2,FALSE)</f>
        <v>BC3”(76)折曲ｼﾞｮｲﾝﾄ(両折れ)</v>
      </c>
      <c r="D93" s="77">
        <f>VLOOKUP(B93,バーコード貼付!$A$1:$D$4652,3,FALSE)</f>
        <v>30</v>
      </c>
      <c r="E93" s="77">
        <f>VLOOKUP(B93,バーコード貼付!$A$1:$D$4652,4,FALSE)</f>
        <v>2</v>
      </c>
      <c r="F93" s="40"/>
      <c r="G93" s="8">
        <f t="shared" si="6"/>
        <v>0</v>
      </c>
      <c r="H93" s="130"/>
      <c r="I93" s="8">
        <f t="shared" si="7"/>
        <v>0</v>
      </c>
      <c r="O93">
        <f t="shared" si="8"/>
        <v>-28</v>
      </c>
    </row>
    <row r="94" spans="1:15" x14ac:dyDescent="0.2">
      <c r="A94" s="19">
        <v>92</v>
      </c>
      <c r="B94" s="19" t="s">
        <v>465</v>
      </c>
      <c r="C94" s="80" t="str">
        <f>VLOOKUP(B94,バーコード貼付!$A$1:$D$4652,2,FALSE)</f>
        <v>真鍮4”(100)釣ﾒﾀﾙ主軸ﾋﾟﾝ用ﾅｯﾄ</v>
      </c>
      <c r="D94" s="77">
        <f>VLOOKUP(B94,バーコード貼付!$A$1:$D$4652,3,FALSE)</f>
        <v>944</v>
      </c>
      <c r="E94" s="77">
        <f>VLOOKUP(B94,バーコード貼付!$A$1:$D$4652,4,FALSE)</f>
        <v>10</v>
      </c>
      <c r="F94" s="40"/>
      <c r="G94" s="8">
        <f t="shared" si="6"/>
        <v>0</v>
      </c>
      <c r="H94" s="130"/>
      <c r="I94" s="8">
        <f t="shared" si="7"/>
        <v>0</v>
      </c>
      <c r="O94">
        <f t="shared" si="8"/>
        <v>-934</v>
      </c>
    </row>
    <row r="95" spans="1:15" x14ac:dyDescent="0.2">
      <c r="A95" s="19">
        <v>93</v>
      </c>
      <c r="B95" s="19" t="s">
        <v>466</v>
      </c>
      <c r="C95" s="80" t="str">
        <f>VLOOKUP(B95,バーコード貼付!$A$1:$D$4652,2,FALSE)</f>
        <v>真鍮23/4(70)釣ﾒﾀﾙ主軸ﾋﾟﾝ用ﾅｯﾄ</v>
      </c>
      <c r="D95" s="77">
        <f>VLOOKUP(B95,バーコード貼付!$A$1:$D$4652,3,FALSE)</f>
        <v>910</v>
      </c>
      <c r="E95" s="77">
        <f>VLOOKUP(B95,バーコード貼付!$A$1:$D$4652,4,FALSE)</f>
        <v>50</v>
      </c>
      <c r="F95" s="40"/>
      <c r="G95" s="8">
        <f t="shared" si="6"/>
        <v>0</v>
      </c>
      <c r="H95" s="130"/>
      <c r="I95" s="8">
        <f t="shared" si="7"/>
        <v>0</v>
      </c>
      <c r="O95">
        <f t="shared" si="8"/>
        <v>-860</v>
      </c>
    </row>
    <row r="96" spans="1:15" x14ac:dyDescent="0.2">
      <c r="A96" s="19">
        <v>94</v>
      </c>
      <c r="B96" s="19" t="s">
        <v>468</v>
      </c>
      <c r="C96" s="80" t="str">
        <f>VLOOKUP(B96,バーコード貼付!$A$1:$D$4652,2,FALSE)</f>
        <v>真鍮22ﾕﾆﾊﾞｰｻﾙ主軸ﾋﾟﾝ用ﾅｯﾄ</v>
      </c>
      <c r="D96" s="77">
        <f>VLOOKUP(B96,バーコード貼付!$A$1:$D$4652,3,FALSE)</f>
        <v>4549</v>
      </c>
      <c r="E96" s="77">
        <f>VLOOKUP(B96,バーコード貼付!$A$1:$D$4652,4,FALSE)</f>
        <v>50</v>
      </c>
      <c r="F96" s="40"/>
      <c r="G96" s="8">
        <f t="shared" si="6"/>
        <v>0</v>
      </c>
      <c r="H96" s="130"/>
      <c r="I96" s="8">
        <f t="shared" si="7"/>
        <v>0</v>
      </c>
      <c r="O96">
        <f t="shared" si="8"/>
        <v>-4499</v>
      </c>
    </row>
    <row r="97" spans="1:15" x14ac:dyDescent="0.2">
      <c r="A97" s="19">
        <v>95</v>
      </c>
      <c r="B97" s="19" t="s">
        <v>469</v>
      </c>
      <c r="C97" s="80" t="str">
        <f>VLOOKUP(B97,バーコード貼付!$A$1:$D$4652,2,FALSE)</f>
        <v>真鍮25ﾕﾆﾊﾞｰｻﾙ主軸ﾋﾟﾝ用ﾅｯﾄ</v>
      </c>
      <c r="D97" s="77">
        <f>VLOOKUP(B97,バーコード貼付!$A$1:$D$4652,3,FALSE)</f>
        <v>3836</v>
      </c>
      <c r="E97" s="77">
        <f>VLOOKUP(B97,バーコード貼付!$A$1:$D$4652,4,FALSE)</f>
        <v>50</v>
      </c>
      <c r="F97" s="129"/>
      <c r="G97" s="8">
        <f t="shared" si="6"/>
        <v>0</v>
      </c>
      <c r="H97" s="130"/>
      <c r="I97" s="8">
        <f t="shared" si="7"/>
        <v>0</v>
      </c>
      <c r="O97">
        <f t="shared" si="8"/>
        <v>-3786</v>
      </c>
    </row>
    <row r="98" spans="1:15" x14ac:dyDescent="0.2">
      <c r="A98" s="19">
        <v>96</v>
      </c>
      <c r="B98" s="19" t="s">
        <v>470</v>
      </c>
      <c r="C98" s="80" t="str">
        <f>VLOOKUP(B98,バーコード貼付!$A$1:$D$4652,2,FALSE)</f>
        <v>真鍮30~36ﾕﾆﾊﾞｰｻﾙ主軸ﾋﾟﾝ用ﾅｯﾄ</v>
      </c>
      <c r="D98" s="77">
        <f>VLOOKUP(B98,バーコード貼付!$A$1:$D$4652,3,FALSE)</f>
        <v>1521</v>
      </c>
      <c r="E98" s="77">
        <f>VLOOKUP(B98,バーコード貼付!$A$1:$D$4652,4,FALSE)</f>
        <v>300</v>
      </c>
      <c r="F98" s="40"/>
      <c r="G98" s="8">
        <f t="shared" si="6"/>
        <v>0</v>
      </c>
      <c r="H98" s="130"/>
      <c r="I98" s="8">
        <f t="shared" si="7"/>
        <v>0</v>
      </c>
      <c r="O98">
        <f t="shared" si="8"/>
        <v>-1221</v>
      </c>
    </row>
    <row r="99" spans="1:15" x14ac:dyDescent="0.2">
      <c r="A99" s="19">
        <v>97</v>
      </c>
      <c r="B99" s="19" t="s">
        <v>472</v>
      </c>
      <c r="C99" s="80" t="str">
        <f>VLOOKUP(B99,バーコード貼付!$A$1:$D$4652,2,FALSE)</f>
        <v>真鍮42~45ﾕﾆﾊﾞｰｻﾙ主軸ﾋﾟﾝ用ﾅｯﾄ</v>
      </c>
      <c r="D99" s="77">
        <f>VLOOKUP(B99,バーコード貼付!$A$1:$D$4652,3,FALSE)</f>
        <v>285</v>
      </c>
      <c r="E99" s="77">
        <f>VLOOKUP(B99,バーコード貼付!$A$1:$D$4652,4,FALSE)</f>
        <v>100</v>
      </c>
      <c r="F99" s="129"/>
      <c r="G99" s="8">
        <f t="shared" si="6"/>
        <v>0</v>
      </c>
      <c r="H99" s="130"/>
      <c r="I99" s="8">
        <f t="shared" si="7"/>
        <v>0</v>
      </c>
      <c r="O99">
        <f t="shared" si="8"/>
        <v>-185</v>
      </c>
    </row>
    <row r="100" spans="1:15" x14ac:dyDescent="0.2">
      <c r="A100" s="19">
        <v>98</v>
      </c>
      <c r="B100" s="19" t="s">
        <v>473</v>
      </c>
      <c r="C100" s="80" t="str">
        <f>VLOOKUP(B100,バーコード貼付!$A$1:$D$4652,2,FALSE)</f>
        <v>真鍮60ﾕﾆﾊﾞｰｻﾙ主軸ﾋﾟﾝ用ﾅｯﾄ</v>
      </c>
      <c r="D100" s="77">
        <f>VLOOKUP(B100,バーコード貼付!$A$1:$D$4652,3,FALSE)</f>
        <v>1025</v>
      </c>
      <c r="E100" s="77">
        <f>VLOOKUP(B100,バーコード貼付!$A$1:$D$4652,4,FALSE)</f>
        <v>10</v>
      </c>
      <c r="F100" s="40"/>
      <c r="G100" s="8">
        <f t="shared" si="6"/>
        <v>0</v>
      </c>
      <c r="H100" s="130"/>
      <c r="I100" s="8">
        <f t="shared" si="7"/>
        <v>0</v>
      </c>
      <c r="O100">
        <f t="shared" si="8"/>
        <v>-1015</v>
      </c>
    </row>
    <row r="101" spans="1:15" x14ac:dyDescent="0.2">
      <c r="A101" s="19">
        <v>99</v>
      </c>
      <c r="B101" s="19" t="s">
        <v>474</v>
      </c>
      <c r="C101" s="80" t="str">
        <f>VLOOKUP(B101,バーコード貼付!$A$1:$D$4652,2,FALSE)</f>
        <v>真鍮70ﾕﾆﾊﾞｰｻﾙ主軸ﾋﾟﾝ用ﾅｯﾄ</v>
      </c>
      <c r="D101" s="77">
        <f>VLOOKUP(B101,バーコード貼付!$A$1:$D$4652,3,FALSE)</f>
        <v>308</v>
      </c>
      <c r="E101" s="77">
        <f>VLOOKUP(B101,バーコード貼付!$A$1:$D$4652,4,FALSE)</f>
        <v>10</v>
      </c>
      <c r="F101" s="40"/>
      <c r="G101" s="8">
        <f t="shared" si="6"/>
        <v>0</v>
      </c>
      <c r="H101" s="130"/>
      <c r="I101" s="8">
        <f t="shared" si="7"/>
        <v>0</v>
      </c>
      <c r="O101">
        <f t="shared" si="8"/>
        <v>-298</v>
      </c>
    </row>
  </sheetData>
  <sortState xmlns:xlrd2="http://schemas.microsoft.com/office/spreadsheetml/2017/richdata2" ref="A3:P101">
    <sortCondition descending="1" ref="G3:G101"/>
  </sortState>
  <phoneticPr fontId="9"/>
  <conditionalFormatting sqref="F3:F101">
    <cfRule type="cellIs" dxfId="9" priority="2" operator="lessThan">
      <formula>$F$1</formula>
    </cfRule>
  </conditionalFormatting>
  <conditionalFormatting sqref="G3:G101">
    <cfRule type="colorScale" priority="3">
      <colorScale>
        <cfvo type="num" val="0"/>
        <cfvo type="num" val="1"/>
        <color rgb="FF00B050"/>
        <color rgb="FFFFFF00"/>
      </colorScale>
    </cfRule>
  </conditionalFormatting>
  <conditionalFormatting sqref="H3:H101">
    <cfRule type="cellIs" dxfId="8" priority="1" operator="lessThan">
      <formula>$F$1</formula>
    </cfRule>
  </conditionalFormatting>
  <conditionalFormatting sqref="I3:I15">
    <cfRule type="colorScale" priority="24">
      <colorScale>
        <cfvo type="num" val="0"/>
        <cfvo type="num" val="1"/>
        <color rgb="FF00B050"/>
        <color rgb="FFFF0000"/>
      </colorScale>
    </cfRule>
  </conditionalFormatting>
  <conditionalFormatting sqref="I16:I23">
    <cfRule type="colorScale" priority="22">
      <colorScale>
        <cfvo type="num" val="0"/>
        <cfvo type="num" val="1"/>
        <color rgb="FF00B050"/>
        <color rgb="FFFF0000"/>
      </colorScale>
    </cfRule>
  </conditionalFormatting>
  <conditionalFormatting sqref="I24:I35">
    <cfRule type="colorScale" priority="20">
      <colorScale>
        <cfvo type="num" val="0"/>
        <cfvo type="num" val="1"/>
        <color rgb="FF00B050"/>
        <color rgb="FFFF0000"/>
      </colorScale>
    </cfRule>
  </conditionalFormatting>
  <conditionalFormatting sqref="I36:I42">
    <cfRule type="colorScale" priority="18">
      <colorScale>
        <cfvo type="num" val="0"/>
        <cfvo type="num" val="1"/>
        <color rgb="FF00B050"/>
        <color rgb="FFFF0000"/>
      </colorScale>
    </cfRule>
  </conditionalFormatting>
  <conditionalFormatting sqref="I43:I53">
    <cfRule type="colorScale" priority="16">
      <colorScale>
        <cfvo type="num" val="0"/>
        <cfvo type="num" val="1"/>
        <color rgb="FF00B050"/>
        <color rgb="FFFF0000"/>
      </colorScale>
    </cfRule>
  </conditionalFormatting>
  <conditionalFormatting sqref="I54:I61">
    <cfRule type="colorScale" priority="14">
      <colorScale>
        <cfvo type="num" val="0"/>
        <cfvo type="num" val="1"/>
        <color rgb="FF00B050"/>
        <color rgb="FFFF0000"/>
      </colorScale>
    </cfRule>
  </conditionalFormatting>
  <conditionalFormatting sqref="I62:I72">
    <cfRule type="colorScale" priority="12">
      <colorScale>
        <cfvo type="num" val="0"/>
        <cfvo type="num" val="1"/>
        <color rgb="FF00B050"/>
        <color rgb="FFFF0000"/>
      </colorScale>
    </cfRule>
  </conditionalFormatting>
  <conditionalFormatting sqref="I73:I79">
    <cfRule type="colorScale" priority="10">
      <colorScale>
        <cfvo type="num" val="0"/>
        <cfvo type="num" val="1"/>
        <color rgb="FF00B050"/>
        <color rgb="FFFF0000"/>
      </colorScale>
    </cfRule>
  </conditionalFormatting>
  <conditionalFormatting sqref="I80:I91">
    <cfRule type="colorScale" priority="8">
      <colorScale>
        <cfvo type="num" val="0"/>
        <cfvo type="num" val="1"/>
        <color rgb="FF00B050"/>
        <color rgb="FFFF0000"/>
      </colorScale>
    </cfRule>
  </conditionalFormatting>
  <conditionalFormatting sqref="I92:I101">
    <cfRule type="colorScale" priority="6">
      <colorScale>
        <cfvo type="num" val="0"/>
        <cfvo type="num" val="1"/>
        <color rgb="FF00B050"/>
        <color rgb="FFFF0000"/>
      </colorScale>
    </cfRule>
  </conditionalFormatting>
  <printOptions horizontalCentered="1"/>
  <pageMargins left="0.9055118110236221" right="0.70866141732283472" top="0.94488188976377963" bottom="0.74803149606299213" header="0.51181102362204722" footer="0.31496062992125984"/>
  <pageSetup paperSize="9" scale="74" fitToHeight="0" orientation="portrait" r:id="rId1"/>
  <headerFooter>
    <oddHeader>&amp;C引き揚げ装置金具&amp;R&amp;D</oddHeader>
    <oddFooter>&amp;C&amp;P/&amp;N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V21"/>
  <sheetViews>
    <sheetView zoomScale="130" zoomScaleNormal="130" workbookViewId="0">
      <pane ySplit="2" topLeftCell="A3" activePane="bottomLeft" state="frozen"/>
      <selection pane="bottomLeft" activeCell="C3" sqref="C3"/>
    </sheetView>
  </sheetViews>
  <sheetFormatPr defaultRowHeight="13.2" x14ac:dyDescent="0.2"/>
  <cols>
    <col min="1" max="1" width="6.109375" style="20" customWidth="1"/>
    <col min="2" max="2" width="9.109375" style="15" bestFit="1" customWidth="1"/>
    <col min="3" max="3" width="41.6640625" style="15" bestFit="1" customWidth="1"/>
    <col min="4" max="4" width="7.109375" style="20" bestFit="1" customWidth="1"/>
    <col min="5" max="5" width="7.109375" style="15" bestFit="1" customWidth="1"/>
    <col min="6" max="6" width="6.6640625" style="15" customWidth="1"/>
    <col min="7" max="7" width="4.6640625" style="15" customWidth="1"/>
    <col min="9" max="9" width="4.6640625" customWidth="1"/>
    <col min="10" max="12" width="2.6640625" style="107" customWidth="1"/>
    <col min="13" max="13" width="2.6640625" customWidth="1"/>
    <col min="14" max="14" width="2.6640625" style="107" customWidth="1"/>
    <col min="15" max="15" width="5.77734375" style="107" bestFit="1" customWidth="1"/>
    <col min="16" max="16" width="2.6640625" style="107" customWidth="1"/>
    <col min="17" max="48" width="4.6640625" style="107" customWidth="1"/>
  </cols>
  <sheetData>
    <row r="1" spans="1:48" x14ac:dyDescent="0.2">
      <c r="F1" s="61">
        <f ca="1">TODAY()-90</f>
        <v>46203</v>
      </c>
    </row>
    <row r="2" spans="1:48" s="5" customFormat="1" ht="30" customHeight="1" x14ac:dyDescent="0.2">
      <c r="A2" s="13" t="s">
        <v>975</v>
      </c>
      <c r="B2" s="13" t="s">
        <v>973</v>
      </c>
      <c r="C2" s="13" t="s">
        <v>16160</v>
      </c>
      <c r="D2" s="13" t="s">
        <v>974</v>
      </c>
      <c r="E2" s="13" t="s">
        <v>978</v>
      </c>
      <c r="F2" s="71" t="s">
        <v>3034</v>
      </c>
      <c r="G2" s="17">
        <f>SUM(G3:G21)</f>
        <v>1</v>
      </c>
      <c r="H2" s="72" t="s">
        <v>976</v>
      </c>
      <c r="I2" s="17">
        <f>SUM(I3:I21)</f>
        <v>0</v>
      </c>
      <c r="J2" s="106"/>
      <c r="K2" s="106"/>
      <c r="L2" s="106"/>
      <c r="N2" s="106"/>
      <c r="O2" s="106"/>
      <c r="P2" s="150">
        <f>P1+1</f>
        <v>1</v>
      </c>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row>
    <row r="3" spans="1:48" x14ac:dyDescent="0.2">
      <c r="A3" s="150">
        <v>1</v>
      </c>
      <c r="B3" s="19" t="s">
        <v>460</v>
      </c>
      <c r="C3" s="80" t="str">
        <f>VLOOKUP(B3,バーコード貼付!$A$1:$D$4652,2,FALSE)</f>
        <v>21/2(65)ﾎﾟﾝﾌﾟ用ｴﾙﾎﾞ</v>
      </c>
      <c r="D3" s="77">
        <f>VLOOKUP(B3,バーコード貼付!$A$1:$D$4652,3,FALSE)</f>
        <v>17</v>
      </c>
      <c r="E3" s="77">
        <f>VLOOKUP(B3,バーコード貼付!$A$1:$D$4652,4,FALSE)</f>
        <v>20</v>
      </c>
      <c r="F3" s="129">
        <v>46232</v>
      </c>
      <c r="G3" s="8">
        <f t="shared" ref="G3:G21" si="0">IF(D3-E3&gt;=0,0,1)</f>
        <v>1</v>
      </c>
      <c r="H3" s="130"/>
      <c r="I3" s="8">
        <f t="shared" ref="I3:I21" si="1">IF(AND(D3&lt;=0,D3-E3&lt;0),1,0)</f>
        <v>0</v>
      </c>
      <c r="O3">
        <f t="shared" ref="O3:O21" si="2">E3-D3</f>
        <v>3</v>
      </c>
    </row>
    <row r="4" spans="1:48" x14ac:dyDescent="0.2">
      <c r="A4" s="150">
        <v>2</v>
      </c>
      <c r="B4" s="19" t="s">
        <v>454</v>
      </c>
      <c r="C4" s="80" t="str">
        <f>VLOOKUP(B4,バーコード貼付!$A$1:$D$4652,2,FALSE)</f>
        <v>11/2(38)ﾎﾟﾝﾌﾟ用ｴﾙﾎﾞ部品袋ﾅｯﾄ</v>
      </c>
      <c r="D4" s="77">
        <f>VLOOKUP(B4,バーコード貼付!$A$1:$D$4652,3,FALSE)</f>
        <v>17</v>
      </c>
      <c r="E4" s="77">
        <v>5</v>
      </c>
      <c r="F4" s="138"/>
      <c r="G4" s="8">
        <f t="shared" si="0"/>
        <v>0</v>
      </c>
      <c r="H4" s="130"/>
      <c r="I4" s="8">
        <f t="shared" si="1"/>
        <v>0</v>
      </c>
      <c r="O4">
        <f t="shared" si="2"/>
        <v>-12</v>
      </c>
    </row>
    <row r="5" spans="1:48" x14ac:dyDescent="0.2">
      <c r="A5" s="150">
        <v>3</v>
      </c>
      <c r="B5" s="19" t="s">
        <v>453</v>
      </c>
      <c r="C5" s="80" t="str">
        <f>VLOOKUP(B5,バーコード貼付!$A$1:$D$4652,2,FALSE)</f>
        <v>11/2(38)ﾎﾟﾝﾌﾟ用ｴﾙﾎﾞ</v>
      </c>
      <c r="D5" s="77">
        <f>VLOOKUP(B5,バーコード貼付!$A$1:$D$4652,3,FALSE)</f>
        <v>364</v>
      </c>
      <c r="E5" s="77">
        <v>42</v>
      </c>
      <c r="F5" s="138"/>
      <c r="G5" s="8">
        <f t="shared" si="0"/>
        <v>0</v>
      </c>
      <c r="H5" s="130"/>
      <c r="I5" s="8">
        <f t="shared" si="1"/>
        <v>0</v>
      </c>
      <c r="O5">
        <f t="shared" si="2"/>
        <v>-322</v>
      </c>
    </row>
    <row r="6" spans="1:48" x14ac:dyDescent="0.2">
      <c r="A6" s="150">
        <v>4</v>
      </c>
      <c r="B6" s="19" t="s">
        <v>448</v>
      </c>
      <c r="C6" s="80" t="str">
        <f>VLOOKUP(B6,バーコード貼付!$A$1:$D$4652,2,FALSE)</f>
        <v>1”(25)ﾎﾟﾝﾌﾟ用ｴﾙﾎﾞ</v>
      </c>
      <c r="D6" s="77">
        <f>VLOOKUP(B6,バーコード貼付!$A$1:$D$4652,3,FALSE)</f>
        <v>127</v>
      </c>
      <c r="E6" s="77">
        <f>VLOOKUP(B6,バーコード貼付!$A$1:$D$4652,4,FALSE)</f>
        <v>50</v>
      </c>
      <c r="F6" s="129"/>
      <c r="G6" s="8">
        <f t="shared" si="0"/>
        <v>0</v>
      </c>
      <c r="H6" s="130"/>
      <c r="I6" s="8">
        <f t="shared" si="1"/>
        <v>0</v>
      </c>
      <c r="O6">
        <f t="shared" si="2"/>
        <v>-77</v>
      </c>
    </row>
    <row r="7" spans="1:48" x14ac:dyDescent="0.2">
      <c r="A7" s="150">
        <v>5</v>
      </c>
      <c r="B7" s="19" t="s">
        <v>451</v>
      </c>
      <c r="C7" s="80" t="str">
        <f>VLOOKUP(B7,バーコード貼付!$A$1:$D$4652,2,FALSE)</f>
        <v>11/4(32)ﾎﾟﾝﾌﾟ用ｴﾙﾎﾞ</v>
      </c>
      <c r="D7" s="77">
        <f>VLOOKUP(B7,バーコード貼付!$A$1:$D$4652,3,FALSE)</f>
        <v>217</v>
      </c>
      <c r="E7" s="77">
        <f>VLOOKUP(B7,バーコード貼付!$A$1:$D$4652,4,FALSE)</f>
        <v>50</v>
      </c>
      <c r="F7" s="14"/>
      <c r="G7" s="8">
        <f t="shared" si="0"/>
        <v>0</v>
      </c>
      <c r="H7" s="130"/>
      <c r="I7" s="8">
        <f t="shared" si="1"/>
        <v>0</v>
      </c>
      <c r="O7">
        <f t="shared" si="2"/>
        <v>-167</v>
      </c>
    </row>
    <row r="8" spans="1:48" x14ac:dyDescent="0.2">
      <c r="A8" s="150">
        <v>6</v>
      </c>
      <c r="B8" s="19" t="s">
        <v>457</v>
      </c>
      <c r="C8" s="80" t="str">
        <f>VLOOKUP(B8,バーコード貼付!$A$1:$D$4652,2,FALSE)</f>
        <v>2”(50)ﾎﾟﾝﾌﾟ用ｴﾙﾎﾞ</v>
      </c>
      <c r="D8" s="77">
        <f>VLOOKUP(B8,バーコード貼付!$A$1:$D$4652,3,FALSE)</f>
        <v>154</v>
      </c>
      <c r="E8" s="77">
        <f>VLOOKUP(B8,バーコード貼付!$A$1:$D$4652,4,FALSE)</f>
        <v>50</v>
      </c>
      <c r="F8" s="129"/>
      <c r="G8" s="8">
        <f t="shared" si="0"/>
        <v>0</v>
      </c>
      <c r="H8" s="130"/>
      <c r="I8" s="8">
        <f t="shared" si="1"/>
        <v>0</v>
      </c>
      <c r="O8">
        <f t="shared" si="2"/>
        <v>-104</v>
      </c>
    </row>
    <row r="9" spans="1:48" x14ac:dyDescent="0.2">
      <c r="A9" s="19">
        <v>7</v>
      </c>
      <c r="B9" s="19" t="s">
        <v>450</v>
      </c>
      <c r="C9" s="80" t="str">
        <f>VLOOKUP(B9,バーコード貼付!$A$1:$D$4652,2,FALSE)</f>
        <v>1”(25)ﾎﾟﾝﾌﾟ用ｴﾙﾎﾞ部品ﾀｹﾉｺ</v>
      </c>
      <c r="D9" s="77">
        <f>VLOOKUP(B9,バーコード貼付!$A$1:$D$4652,3,FALSE)</f>
        <v>285</v>
      </c>
      <c r="E9" s="77">
        <f>VLOOKUP(B9,バーコード貼付!$A$1:$D$4652,4,FALSE)</f>
        <v>5</v>
      </c>
      <c r="F9" s="14"/>
      <c r="G9" s="8">
        <f t="shared" si="0"/>
        <v>0</v>
      </c>
      <c r="H9" s="130"/>
      <c r="I9" s="8">
        <f t="shared" si="1"/>
        <v>0</v>
      </c>
      <c r="O9">
        <f t="shared" si="2"/>
        <v>-280</v>
      </c>
    </row>
    <row r="10" spans="1:48" x14ac:dyDescent="0.2">
      <c r="A10" s="19">
        <v>8</v>
      </c>
      <c r="B10" s="19" t="s">
        <v>456</v>
      </c>
      <c r="C10" s="80" t="str">
        <f>VLOOKUP(B10,バーコード貼付!$A$1:$D$4652,2,FALSE)</f>
        <v>BCPT11/2(38)*32ﾎﾟﾝﾌﾟｴﾙﾎﾞ用ﾀｹﾉｺ</v>
      </c>
      <c r="D10" s="77">
        <f>VLOOKUP(B10,バーコード貼付!$A$1:$D$4652,3,FALSE)</f>
        <v>81</v>
      </c>
      <c r="E10" s="77">
        <f>VLOOKUP(B10,バーコード貼付!$A$1:$D$4652,4,FALSE)</f>
        <v>5</v>
      </c>
      <c r="F10" s="129"/>
      <c r="G10" s="8">
        <f t="shared" si="0"/>
        <v>0</v>
      </c>
      <c r="H10" s="130"/>
      <c r="I10" s="8">
        <f t="shared" si="1"/>
        <v>0</v>
      </c>
      <c r="O10">
        <f t="shared" si="2"/>
        <v>-76</v>
      </c>
    </row>
    <row r="11" spans="1:48" x14ac:dyDescent="0.2">
      <c r="A11" s="19">
        <v>9</v>
      </c>
      <c r="B11" s="19" t="s">
        <v>452</v>
      </c>
      <c r="C11" s="80" t="str">
        <f>VLOOKUP(B11,バーコード貼付!$A$1:$D$4652,2,FALSE)</f>
        <v>11/4(32)ﾎﾟﾝﾌﾟ用ｴﾙﾎﾞ部品ﾀｹﾉｺ</v>
      </c>
      <c r="D11" s="77">
        <f>VLOOKUP(B11,バーコード貼付!$A$1:$D$4652,3,FALSE)</f>
        <v>6</v>
      </c>
      <c r="E11" s="77">
        <f>VLOOKUP(B11,バーコード貼付!$A$1:$D$4652,4,FALSE)</f>
        <v>5</v>
      </c>
      <c r="F11" s="129"/>
      <c r="G11" s="8">
        <f t="shared" si="0"/>
        <v>0</v>
      </c>
      <c r="H11" s="130"/>
      <c r="I11" s="8">
        <f t="shared" si="1"/>
        <v>0</v>
      </c>
      <c r="O11">
        <f t="shared" si="2"/>
        <v>-1</v>
      </c>
    </row>
    <row r="12" spans="1:48" x14ac:dyDescent="0.2">
      <c r="A12" s="19">
        <v>10</v>
      </c>
      <c r="B12" s="19" t="s">
        <v>455</v>
      </c>
      <c r="C12" s="80" t="str">
        <f>VLOOKUP(B12,バーコード貼付!$A$1:$D$4652,2,FALSE)</f>
        <v>11/2(38)ﾎﾟﾝﾌﾟ用ｴﾙﾎﾞ部品ﾀｹﾉｺ</v>
      </c>
      <c r="D12" s="77">
        <f>VLOOKUP(B12,バーコード貼付!$A$1:$D$4652,3,FALSE)</f>
        <v>291</v>
      </c>
      <c r="E12" s="77">
        <f>VLOOKUP(B12,バーコード貼付!$A$1:$D$4652,4,FALSE)</f>
        <v>5</v>
      </c>
      <c r="F12" s="14"/>
      <c r="G12" s="8">
        <f t="shared" si="0"/>
        <v>0</v>
      </c>
      <c r="H12" s="130"/>
      <c r="I12" s="8">
        <f t="shared" si="1"/>
        <v>0</v>
      </c>
      <c r="O12">
        <f t="shared" si="2"/>
        <v>-286</v>
      </c>
    </row>
    <row r="13" spans="1:48" x14ac:dyDescent="0.2">
      <c r="A13" s="19">
        <v>11</v>
      </c>
      <c r="B13" s="19" t="s">
        <v>459</v>
      </c>
      <c r="C13" s="80" t="str">
        <f>VLOOKUP(B13,バーコード貼付!$A$1:$D$4652,2,FALSE)</f>
        <v>2”(50)ﾎﾟﾝﾌﾟ用ｴﾙﾎﾞ部品ﾀｹﾉｺ</v>
      </c>
      <c r="D13" s="77">
        <f>VLOOKUP(B13,バーコード貼付!$A$1:$D$4652,3,FALSE)</f>
        <v>82</v>
      </c>
      <c r="E13" s="77">
        <f>VLOOKUP(B13,バーコード貼付!$A$1:$D$4652,4,FALSE)</f>
        <v>5</v>
      </c>
      <c r="F13" s="14"/>
      <c r="G13" s="8">
        <f t="shared" si="0"/>
        <v>0</v>
      </c>
      <c r="H13" s="130"/>
      <c r="I13" s="8">
        <f t="shared" si="1"/>
        <v>0</v>
      </c>
      <c r="O13">
        <f t="shared" si="2"/>
        <v>-77</v>
      </c>
    </row>
    <row r="14" spans="1:48" x14ac:dyDescent="0.2">
      <c r="A14" s="19">
        <v>12</v>
      </c>
      <c r="B14" s="19" t="s">
        <v>462</v>
      </c>
      <c r="C14" s="80" t="str">
        <f>VLOOKUP(B14,バーコード貼付!$A$1:$D$4652,2,FALSE)</f>
        <v>21/2(65)ﾎﾟﾝﾌﾟ用ｴﾙﾎﾞ部品ﾀｹﾉｺ</v>
      </c>
      <c r="D14" s="77">
        <f>VLOOKUP(B14,バーコード貼付!$A$1:$D$4652,3,FALSE)</f>
        <v>15</v>
      </c>
      <c r="E14" s="77">
        <f>VLOOKUP(B14,バーコード貼付!$A$1:$D$4652,4,FALSE)</f>
        <v>5</v>
      </c>
      <c r="F14" s="14"/>
      <c r="G14" s="8">
        <f t="shared" si="0"/>
        <v>0</v>
      </c>
      <c r="H14" s="130"/>
      <c r="I14" s="8">
        <f t="shared" si="1"/>
        <v>0</v>
      </c>
      <c r="O14">
        <f t="shared" si="2"/>
        <v>-10</v>
      </c>
    </row>
    <row r="15" spans="1:48" x14ac:dyDescent="0.2">
      <c r="A15" s="19">
        <v>13</v>
      </c>
      <c r="B15" s="19" t="s">
        <v>449</v>
      </c>
      <c r="C15" s="80" t="str">
        <f>VLOOKUP(B15,バーコード貼付!$A$1:$D$4652,2,FALSE)</f>
        <v>1”(11/4兼用)ﾎﾟﾝﾌﾟ用ｴﾙﾎﾞ部品袋ﾅｯﾄ</v>
      </c>
      <c r="D15" s="77">
        <f>VLOOKUP(B15,バーコード貼付!$A$1:$D$4652,3,FALSE)</f>
        <v>143</v>
      </c>
      <c r="E15" s="77">
        <f>VLOOKUP(B15,バーコード貼付!$A$1:$D$4652,4,FALSE)</f>
        <v>10</v>
      </c>
      <c r="F15" s="14"/>
      <c r="G15" s="8">
        <f t="shared" si="0"/>
        <v>0</v>
      </c>
      <c r="H15" s="130"/>
      <c r="I15" s="8">
        <f t="shared" si="1"/>
        <v>0</v>
      </c>
      <c r="O15">
        <f t="shared" si="2"/>
        <v>-133</v>
      </c>
    </row>
    <row r="16" spans="1:48" x14ac:dyDescent="0.2">
      <c r="A16" s="19">
        <v>14</v>
      </c>
      <c r="B16" s="19" t="s">
        <v>458</v>
      </c>
      <c r="C16" s="80" t="str">
        <f>VLOOKUP(B16,バーコード貼付!$A$1:$D$4652,2,FALSE)</f>
        <v>2”(50)ﾎﾟﾝﾌﾟ用ｴﾙﾎﾞ部品袋ﾅｯﾄ</v>
      </c>
      <c r="D16" s="77">
        <f>VLOOKUP(B16,バーコード貼付!$A$1:$D$4652,3,FALSE)</f>
        <v>77</v>
      </c>
      <c r="E16" s="77">
        <f>VLOOKUP(B16,バーコード貼付!$A$1:$D$4652,4,FALSE)</f>
        <v>5</v>
      </c>
      <c r="F16" s="14"/>
      <c r="G16" s="8">
        <f t="shared" si="0"/>
        <v>0</v>
      </c>
      <c r="H16" s="130"/>
      <c r="I16" s="8">
        <f t="shared" si="1"/>
        <v>0</v>
      </c>
      <c r="O16">
        <f t="shared" si="2"/>
        <v>-72</v>
      </c>
    </row>
    <row r="17" spans="1:15" x14ac:dyDescent="0.2">
      <c r="A17" s="19">
        <v>15</v>
      </c>
      <c r="B17" s="19" t="s">
        <v>461</v>
      </c>
      <c r="C17" s="80" t="str">
        <f>VLOOKUP(B17,バーコード貼付!$A$1:$D$4652,2,FALSE)</f>
        <v>21/2(65)ﾎﾟﾝﾌﾟ用ｴﾙﾎﾞ部品袋ﾅｯﾄ</v>
      </c>
      <c r="D17" s="77">
        <f>VLOOKUP(B17,バーコード貼付!$A$1:$D$4652,3,FALSE)</f>
        <v>44</v>
      </c>
      <c r="E17" s="77">
        <f>VLOOKUP(B17,バーコード貼付!$A$1:$D$4652,4,FALSE)</f>
        <v>5</v>
      </c>
      <c r="F17" s="14"/>
      <c r="G17" s="8">
        <f t="shared" si="0"/>
        <v>0</v>
      </c>
      <c r="H17" s="130"/>
      <c r="I17" s="8">
        <f t="shared" si="1"/>
        <v>0</v>
      </c>
      <c r="O17">
        <f t="shared" si="2"/>
        <v>-39</v>
      </c>
    </row>
    <row r="18" spans="1:15" x14ac:dyDescent="0.2">
      <c r="A18" s="19">
        <v>16</v>
      </c>
      <c r="B18" s="18" t="s">
        <v>336</v>
      </c>
      <c r="C18" s="80" t="str">
        <f>VLOOKUP(B18,バーコード貼付!$A$1:$D$4652,2,FALSE)</f>
        <v>BC1”(25)ﾎﾟﾝﾌﾟｽﾄﾚｰﾅｰ</v>
      </c>
      <c r="D18" s="77">
        <f>VLOOKUP(B18,バーコード貼付!$A$1:$D$4652,3,FALSE)</f>
        <v>76</v>
      </c>
      <c r="E18" s="77">
        <f>VLOOKUP(B18,バーコード貼付!$A$1:$D$4652,4,FALSE)</f>
        <v>15</v>
      </c>
      <c r="F18" s="137"/>
      <c r="G18" s="8">
        <f t="shared" si="0"/>
        <v>0</v>
      </c>
      <c r="H18" s="130"/>
      <c r="I18" s="8">
        <f t="shared" si="1"/>
        <v>0</v>
      </c>
      <c r="O18">
        <f t="shared" si="2"/>
        <v>-61</v>
      </c>
    </row>
    <row r="19" spans="1:15" x14ac:dyDescent="0.2">
      <c r="A19" s="19">
        <v>17</v>
      </c>
      <c r="B19" s="18" t="s">
        <v>337</v>
      </c>
      <c r="C19" s="80" t="str">
        <f>VLOOKUP(B19,バーコード貼付!$A$1:$D$4652,2,FALSE)</f>
        <v>BC11/4(32)ﾎﾟﾝﾌﾟｽﾄﾚｰﾅｰ</v>
      </c>
      <c r="D19" s="77">
        <f>VLOOKUP(B19,バーコード貼付!$A$1:$D$4652,3,FALSE)</f>
        <v>85</v>
      </c>
      <c r="E19" s="77">
        <f>VLOOKUP(B19,バーコード貼付!$A$1:$D$4652,4,FALSE)</f>
        <v>10</v>
      </c>
      <c r="F19" s="14"/>
      <c r="G19" s="8">
        <f t="shared" si="0"/>
        <v>0</v>
      </c>
      <c r="H19" s="130"/>
      <c r="I19" s="8">
        <f t="shared" si="1"/>
        <v>0</v>
      </c>
      <c r="O19">
        <f t="shared" si="2"/>
        <v>-75</v>
      </c>
    </row>
    <row r="20" spans="1:15" x14ac:dyDescent="0.2">
      <c r="A20" s="19">
        <v>18</v>
      </c>
      <c r="B20" s="18" t="s">
        <v>338</v>
      </c>
      <c r="C20" s="80" t="str">
        <f>VLOOKUP(B20,バーコード貼付!$A$1:$D$4652,2,FALSE)</f>
        <v>BC11/2(38)ﾎﾟﾝﾌﾟｽﾄﾚｰﾅｰ</v>
      </c>
      <c r="D20" s="77">
        <f>VLOOKUP(B20,バーコード貼付!$A$1:$D$4652,3,FALSE)</f>
        <v>167</v>
      </c>
      <c r="E20" s="77">
        <f>VLOOKUP(B20,バーコード貼付!$A$1:$D$4652,4,FALSE)</f>
        <v>30</v>
      </c>
      <c r="F20" s="129"/>
      <c r="G20" s="8">
        <f t="shared" si="0"/>
        <v>0</v>
      </c>
      <c r="H20" s="130"/>
      <c r="I20" s="8">
        <f t="shared" si="1"/>
        <v>0</v>
      </c>
      <c r="O20">
        <f t="shared" si="2"/>
        <v>-137</v>
      </c>
    </row>
    <row r="21" spans="1:15" x14ac:dyDescent="0.2">
      <c r="A21" s="19">
        <v>19</v>
      </c>
      <c r="B21" s="18" t="s">
        <v>339</v>
      </c>
      <c r="C21" s="80" t="str">
        <f>VLOOKUP(B21,バーコード貼付!$A$1:$D$4652,2,FALSE)</f>
        <v>BC2”(50)ﾎﾟﾝﾌﾟｽﾄﾚｰﾅｰ</v>
      </c>
      <c r="D21" s="77">
        <f>VLOOKUP(B21,バーコード貼付!$A$1:$D$4652,3,FALSE)</f>
        <v>149</v>
      </c>
      <c r="E21" s="77">
        <f>VLOOKUP(B21,バーコード貼付!$A$1:$D$4652,4,FALSE)</f>
        <v>10</v>
      </c>
      <c r="F21" s="14"/>
      <c r="G21" s="8">
        <f t="shared" si="0"/>
        <v>0</v>
      </c>
      <c r="H21" s="130"/>
      <c r="I21" s="8">
        <f t="shared" si="1"/>
        <v>0</v>
      </c>
      <c r="O21">
        <f t="shared" si="2"/>
        <v>-139</v>
      </c>
    </row>
  </sheetData>
  <sortState xmlns:xlrd2="http://schemas.microsoft.com/office/spreadsheetml/2017/richdata2" ref="A3:P21">
    <sortCondition descending="1" ref="G3:G21"/>
  </sortState>
  <phoneticPr fontId="9"/>
  <conditionalFormatting sqref="F3:F21">
    <cfRule type="cellIs" dxfId="7" priority="2" operator="lessThan">
      <formula>$F$1</formula>
    </cfRule>
  </conditionalFormatting>
  <conditionalFormatting sqref="G3:G21">
    <cfRule type="colorScale" priority="3">
      <colorScale>
        <cfvo type="num" val="0"/>
        <cfvo type="num" val="1"/>
        <color rgb="FF00B050"/>
        <color rgb="FFFFFF00"/>
      </colorScale>
    </cfRule>
  </conditionalFormatting>
  <conditionalFormatting sqref="H3:H21">
    <cfRule type="cellIs" dxfId="6" priority="1" operator="lessThan">
      <formula>$F$1</formula>
    </cfRule>
  </conditionalFormatting>
  <conditionalFormatting sqref="I3:I7">
    <cfRule type="colorScale" priority="10">
      <colorScale>
        <cfvo type="num" val="0"/>
        <cfvo type="num" val="1"/>
        <color rgb="FF00B050"/>
        <color rgb="FFFF0000"/>
      </colorScale>
    </cfRule>
  </conditionalFormatting>
  <conditionalFormatting sqref="I8:I13">
    <cfRule type="colorScale" priority="8">
      <colorScale>
        <cfvo type="num" val="0"/>
        <cfvo type="num" val="1"/>
        <color rgb="FF00B050"/>
        <color rgb="FFFF0000"/>
      </colorScale>
    </cfRule>
  </conditionalFormatting>
  <conditionalFormatting sqref="I14:I17">
    <cfRule type="colorScale" priority="6">
      <colorScale>
        <cfvo type="num" val="0"/>
        <cfvo type="num" val="1"/>
        <color rgb="FF00B050"/>
        <color rgb="FFFF0000"/>
      </colorScale>
    </cfRule>
  </conditionalFormatting>
  <conditionalFormatting sqref="I18:I21">
    <cfRule type="colorScale" priority="4">
      <colorScale>
        <cfvo type="num" val="0"/>
        <cfvo type="num" val="1"/>
        <color rgb="FF00B050"/>
        <color rgb="FFFF0000"/>
      </colorScale>
    </cfRule>
  </conditionalFormatting>
  <printOptions horizontalCentered="1"/>
  <pageMargins left="0.9055118110236221" right="0.70866141732283472" top="0.94488188976377963" bottom="0.74803149606299213" header="0.51181102362204722" footer="0.31496062992125984"/>
  <pageSetup paperSize="9" scale="70" fitToHeight="0" orientation="portrait" r:id="rId1"/>
  <headerFooter>
    <oddHeader>&amp;Cモノポン在庫状況&amp;R&amp;D</oddHeader>
    <oddFooter>&amp;C&amp;P/&amp;N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2AFD6-4D5A-44C1-A438-732A6C9CCE16}">
  <sheetPr>
    <pageSetUpPr fitToPage="1"/>
  </sheetPr>
  <dimension ref="A1:P88"/>
  <sheetViews>
    <sheetView zoomScale="130" zoomScaleNormal="130" workbookViewId="0">
      <pane ySplit="2" topLeftCell="A3" activePane="bottomLeft" state="frozen"/>
      <selection pane="bottomLeft" activeCell="C3" sqref="C3"/>
    </sheetView>
  </sheetViews>
  <sheetFormatPr defaultColWidth="9" defaultRowHeight="13.2" x14ac:dyDescent="0.2"/>
  <cols>
    <col min="1" max="1" width="5.21875" style="5" bestFit="1" customWidth="1"/>
    <col min="2" max="2" width="12.21875" style="5" bestFit="1" customWidth="1"/>
    <col min="3" max="3" width="31.21875" style="12" bestFit="1" customWidth="1"/>
    <col min="4" max="4" width="7.21875" style="78" bestFit="1" customWidth="1"/>
    <col min="5" max="5" width="7.21875" style="5" bestFit="1" customWidth="1"/>
    <col min="6" max="6" width="6.6640625" style="5" customWidth="1"/>
    <col min="7" max="7" width="4.6640625" style="5" customWidth="1"/>
    <col min="8" max="8" width="6.6640625" customWidth="1"/>
    <col min="9" max="9" width="4.6640625" style="5" customWidth="1"/>
    <col min="10" max="12" width="2.6640625" style="106" customWidth="1"/>
    <col min="13" max="13" width="2.6640625" customWidth="1"/>
    <col min="14" max="14" width="2.6640625" style="5" customWidth="1"/>
    <col min="15" max="15" width="6.44140625" style="106" bestFit="1" customWidth="1"/>
    <col min="16" max="16" width="2.6640625" style="5" customWidth="1"/>
    <col min="17" max="16384" width="9" style="5"/>
  </cols>
  <sheetData>
    <row r="1" spans="1:16" x14ac:dyDescent="0.2">
      <c r="F1" s="61">
        <f ca="1">TODAY()-90</f>
        <v>46203</v>
      </c>
    </row>
    <row r="2" spans="1:16" ht="30.75" customHeight="1" x14ac:dyDescent="0.2">
      <c r="A2" s="10" t="s">
        <v>975</v>
      </c>
      <c r="B2" s="10" t="s">
        <v>973</v>
      </c>
      <c r="C2" s="11" t="s">
        <v>16161</v>
      </c>
      <c r="D2" s="76" t="s">
        <v>974</v>
      </c>
      <c r="E2" s="10" t="s">
        <v>977</v>
      </c>
      <c r="F2" s="72" t="s">
        <v>3034</v>
      </c>
      <c r="G2" s="7">
        <f>SUM(G3:G88)</f>
        <v>21</v>
      </c>
      <c r="H2" s="142" t="s">
        <v>976</v>
      </c>
      <c r="I2" s="7">
        <f>SUM(I3:I88)</f>
        <v>1</v>
      </c>
      <c r="P2" s="150">
        <f>P1+1</f>
        <v>1</v>
      </c>
    </row>
    <row r="3" spans="1:16" x14ac:dyDescent="0.2">
      <c r="A3" s="150">
        <v>1</v>
      </c>
      <c r="B3" s="101" t="s">
        <v>3262</v>
      </c>
      <c r="C3" s="80" t="str">
        <f>VLOOKUP(B3,バーコード貼付!$A$1:$D$4652,2,FALSE)</f>
        <v>Zn25ﾌﾟﾛﾍﾟﾗ用保護亜鉛</v>
      </c>
      <c r="D3" s="77">
        <f>VLOOKUP(B3,バーコード貼付!$A$1:$D$4652,3,FALSE)</f>
        <v>222</v>
      </c>
      <c r="E3" s="77">
        <v>411</v>
      </c>
      <c r="F3" s="130">
        <v>46209</v>
      </c>
      <c r="G3" s="8">
        <f t="shared" ref="G3:G34" si="0">IF(D3-E3&gt;=0,0,1)</f>
        <v>1</v>
      </c>
      <c r="H3" s="129"/>
      <c r="I3" s="8">
        <f t="shared" ref="I3:I34" si="1">IF(AND(D3&lt;=0,D3-E3&lt;0),1,0)</f>
        <v>0</v>
      </c>
      <c r="O3">
        <f t="shared" ref="O3:O34" si="2">E3-D3</f>
        <v>189</v>
      </c>
    </row>
    <row r="4" spans="1:16" x14ac:dyDescent="0.2">
      <c r="A4" s="150">
        <v>2</v>
      </c>
      <c r="B4" s="101" t="s">
        <v>3316</v>
      </c>
      <c r="C4" s="80" t="str">
        <f>VLOOKUP(B4,バーコード貼付!$A$1:$D$4652,2,FALSE)</f>
        <v>Zn85ﾌﾟﾛﾍﾟﾗ用保護亜鉛</v>
      </c>
      <c r="D4" s="77">
        <f>VLOOKUP(B4,バーコード貼付!$A$1:$D$4652,3,FALSE)</f>
        <v>124</v>
      </c>
      <c r="E4" s="77">
        <f>VLOOKUP(B4,バーコード貼付!$A$1:$D$4652,4,FALSE)</f>
        <v>200</v>
      </c>
      <c r="F4" s="130">
        <v>46210</v>
      </c>
      <c r="G4" s="8">
        <f t="shared" si="0"/>
        <v>1</v>
      </c>
      <c r="H4" s="129"/>
      <c r="I4" s="8">
        <f t="shared" si="1"/>
        <v>0</v>
      </c>
      <c r="O4">
        <f t="shared" si="2"/>
        <v>76</v>
      </c>
    </row>
    <row r="5" spans="1:16" x14ac:dyDescent="0.2">
      <c r="A5" s="150">
        <v>3</v>
      </c>
      <c r="B5" s="101" t="s">
        <v>3304</v>
      </c>
      <c r="C5" s="80" t="str">
        <f>VLOOKUP(B5,バーコード貼付!$A$1:$D$4652,2,FALSE)</f>
        <v>Zn65(2つ割ﾛﾝｸﾞﾀｲﾌﾟ)ﾍﾟﾗ亜鉛</v>
      </c>
      <c r="D5" s="77">
        <f>VLOOKUP(B5,バーコード貼付!$A$1:$D$4652,3,FALSE)</f>
        <v>0</v>
      </c>
      <c r="E5" s="77">
        <v>81</v>
      </c>
      <c r="F5" s="130">
        <v>46210</v>
      </c>
      <c r="G5" s="8">
        <f t="shared" si="0"/>
        <v>1</v>
      </c>
      <c r="H5" s="129">
        <v>46238</v>
      </c>
      <c r="I5" s="8">
        <f t="shared" si="1"/>
        <v>1</v>
      </c>
      <c r="O5">
        <f t="shared" si="2"/>
        <v>81</v>
      </c>
    </row>
    <row r="6" spans="1:16" x14ac:dyDescent="0.2">
      <c r="A6" s="150">
        <v>4</v>
      </c>
      <c r="B6" s="101" t="s">
        <v>3342</v>
      </c>
      <c r="C6" s="80" t="str">
        <f>VLOOKUP(B6,バーコード貼付!$A$1:$D$4652,2,FALSE)</f>
        <v>Zn57.15(21/4)ﾌﾟﾛﾍﾟﾗ用保護亜鉛</v>
      </c>
      <c r="D6" s="77">
        <f>VLOOKUP(B6,バーコード貼付!$A$1:$D$4652,3,FALSE)</f>
        <v>24</v>
      </c>
      <c r="E6" s="77">
        <f>VLOOKUP(B6,バーコード貼付!$A$1:$D$4652,4,FALSE)</f>
        <v>30</v>
      </c>
      <c r="F6" s="129">
        <v>46218</v>
      </c>
      <c r="G6" s="8">
        <f t="shared" si="0"/>
        <v>1</v>
      </c>
      <c r="H6" s="129"/>
      <c r="I6" s="8">
        <f t="shared" si="1"/>
        <v>0</v>
      </c>
      <c r="O6">
        <f t="shared" si="2"/>
        <v>6</v>
      </c>
    </row>
    <row r="7" spans="1:16" x14ac:dyDescent="0.2">
      <c r="A7" s="150">
        <v>5</v>
      </c>
      <c r="B7" s="101" t="s">
        <v>3308</v>
      </c>
      <c r="C7" s="80" t="str">
        <f>VLOOKUP(B7,バーコード貼付!$A$1:$D$4652,2,FALSE)</f>
        <v>Zn70(2つ割ﾛﾝｸﾞﾀｲﾌﾟ)ﾍﾟﾗ亜鉛</v>
      </c>
      <c r="D7" s="77">
        <f>VLOOKUP(B7,バーコード貼付!$A$1:$D$4652,3,FALSE)</f>
        <v>29</v>
      </c>
      <c r="E7" s="77">
        <v>104</v>
      </c>
      <c r="F7" s="130">
        <v>46266</v>
      </c>
      <c r="G7" s="8">
        <f t="shared" si="0"/>
        <v>1</v>
      </c>
      <c r="H7" s="129"/>
      <c r="I7" s="8">
        <f t="shared" si="1"/>
        <v>0</v>
      </c>
      <c r="O7">
        <f t="shared" si="2"/>
        <v>75</v>
      </c>
    </row>
    <row r="8" spans="1:16" x14ac:dyDescent="0.2">
      <c r="A8" s="150">
        <v>6</v>
      </c>
      <c r="B8" s="101" t="s">
        <v>3284</v>
      </c>
      <c r="C8" s="80" t="str">
        <f>VLOOKUP(B8,バーコード貼付!$A$1:$D$4652,2,FALSE)</f>
        <v>Zn45ﾌﾟﾛﾍﾟﾗ用保護亜鉛</v>
      </c>
      <c r="D8" s="77">
        <f>VLOOKUP(B8,バーコード貼付!$A$1:$D$4652,3,FALSE)</f>
        <v>243</v>
      </c>
      <c r="E8" s="77">
        <v>697</v>
      </c>
      <c r="F8" s="130">
        <v>46234</v>
      </c>
      <c r="G8" s="8">
        <f t="shared" si="0"/>
        <v>1</v>
      </c>
      <c r="H8" s="129"/>
      <c r="I8" s="8">
        <f t="shared" si="1"/>
        <v>0</v>
      </c>
      <c r="O8">
        <f t="shared" si="2"/>
        <v>454</v>
      </c>
    </row>
    <row r="9" spans="1:16" x14ac:dyDescent="0.2">
      <c r="A9" s="150">
        <v>7</v>
      </c>
      <c r="B9" s="101" t="s">
        <v>3319</v>
      </c>
      <c r="C9" s="80" t="str">
        <f>VLOOKUP(B9,バーコード貼付!$A$1:$D$4652,2,FALSE)</f>
        <v>Zn90ﾌﾟﾛﾍﾟﾗ用保護亜鉛</v>
      </c>
      <c r="D9" s="77">
        <f>VLOOKUP(B9,バーコード貼付!$A$1:$D$4652,3,FALSE)</f>
        <v>142</v>
      </c>
      <c r="E9" s="77">
        <f>VLOOKUP(B9,バーコード貼付!$A$1:$D$4652,4,FALSE)</f>
        <v>200</v>
      </c>
      <c r="F9" s="129">
        <v>46237</v>
      </c>
      <c r="G9" s="8">
        <f t="shared" si="0"/>
        <v>1</v>
      </c>
      <c r="H9" s="129"/>
      <c r="I9" s="8">
        <f t="shared" si="1"/>
        <v>0</v>
      </c>
      <c r="O9">
        <f t="shared" si="2"/>
        <v>58</v>
      </c>
    </row>
    <row r="10" spans="1:16" x14ac:dyDescent="0.2">
      <c r="A10" s="150">
        <v>8</v>
      </c>
      <c r="B10" s="101" t="s">
        <v>3327</v>
      </c>
      <c r="C10" s="80" t="str">
        <f>VLOOKUP(B10,バーコード貼付!$A$1:$D$4652,2,FALSE)</f>
        <v>Zn100(2つ割ﾛﾝｸﾞﾀｲﾌﾟ)ﾍﾟﾗ亜鉛</v>
      </c>
      <c r="D10" s="77">
        <f>VLOOKUP(B10,バーコード貼付!$A$1:$D$4652,3,FALSE)</f>
        <v>2</v>
      </c>
      <c r="E10" s="77">
        <f>VLOOKUP(B10,バーコード貼付!$A$1:$D$4652,4,FALSE)</f>
        <v>5</v>
      </c>
      <c r="F10" s="129">
        <v>46237</v>
      </c>
      <c r="G10" s="8">
        <f t="shared" si="0"/>
        <v>1</v>
      </c>
      <c r="H10" s="129"/>
      <c r="I10" s="8">
        <f t="shared" si="1"/>
        <v>0</v>
      </c>
      <c r="O10">
        <f t="shared" si="2"/>
        <v>3</v>
      </c>
    </row>
    <row r="11" spans="1:16" x14ac:dyDescent="0.2">
      <c r="A11" s="150">
        <v>9</v>
      </c>
      <c r="B11" s="101" t="s">
        <v>3322</v>
      </c>
      <c r="C11" s="80" t="str">
        <f>VLOOKUP(B11,バーコード貼付!$A$1:$D$4652,2,FALSE)</f>
        <v>Zn95ﾌﾟﾛﾍﾟﾗ用保護亜鉛</v>
      </c>
      <c r="D11" s="77">
        <f>VLOOKUP(B11,バーコード貼付!$A$1:$D$4652,3,FALSE)</f>
        <v>60</v>
      </c>
      <c r="E11" s="77">
        <f>VLOOKUP(B11,バーコード貼付!$A$1:$D$4652,4,FALSE)</f>
        <v>100</v>
      </c>
      <c r="F11" s="130">
        <v>46240</v>
      </c>
      <c r="G11" s="8">
        <f t="shared" si="0"/>
        <v>1</v>
      </c>
      <c r="H11" s="129"/>
      <c r="I11" s="8">
        <f t="shared" si="1"/>
        <v>0</v>
      </c>
      <c r="O11">
        <f t="shared" si="2"/>
        <v>40</v>
      </c>
    </row>
    <row r="12" spans="1:16" x14ac:dyDescent="0.2">
      <c r="A12" s="150">
        <v>10</v>
      </c>
      <c r="B12" s="101" t="s">
        <v>3276</v>
      </c>
      <c r="C12" s="80" t="str">
        <f>VLOOKUP(B12,バーコード貼付!$A$1:$D$4652,2,FALSE)</f>
        <v>Zn40ﾌﾟﾛﾍﾟﾗ用保護亜鉛</v>
      </c>
      <c r="D12" s="77">
        <f>VLOOKUP(B12,バーコード貼付!$A$1:$D$4652,3,FALSE)</f>
        <v>360</v>
      </c>
      <c r="E12" s="77">
        <f>VLOOKUP(B12,バーコード貼付!$A$1:$D$4652,4,FALSE)</f>
        <v>500</v>
      </c>
      <c r="F12" s="130">
        <v>46241</v>
      </c>
      <c r="G12" s="8">
        <f t="shared" si="0"/>
        <v>1</v>
      </c>
      <c r="H12" s="129"/>
      <c r="I12" s="8">
        <f t="shared" si="1"/>
        <v>0</v>
      </c>
      <c r="O12">
        <f t="shared" si="2"/>
        <v>140</v>
      </c>
    </row>
    <row r="13" spans="1:16" x14ac:dyDescent="0.2">
      <c r="A13" s="150">
        <v>11</v>
      </c>
      <c r="B13" s="101" t="s">
        <v>3264</v>
      </c>
      <c r="C13" s="80" t="str">
        <f>VLOOKUP(B13,バーコード貼付!$A$1:$D$4652,2,FALSE)</f>
        <v>Zn30ﾌﾟﾛﾍﾟﾗ用保護亜鉛</v>
      </c>
      <c r="D13" s="77">
        <f>VLOOKUP(B13,バーコード貼付!$A$1:$D$4652,3,FALSE)</f>
        <v>75</v>
      </c>
      <c r="E13" s="77">
        <v>108</v>
      </c>
      <c r="F13" s="129">
        <v>46244</v>
      </c>
      <c r="G13" s="8">
        <f t="shared" si="0"/>
        <v>1</v>
      </c>
      <c r="H13" s="129"/>
      <c r="I13" s="8">
        <f t="shared" si="1"/>
        <v>0</v>
      </c>
      <c r="O13">
        <f t="shared" si="2"/>
        <v>33</v>
      </c>
    </row>
    <row r="14" spans="1:16" x14ac:dyDescent="0.2">
      <c r="A14" s="150">
        <v>12</v>
      </c>
      <c r="B14" s="101" t="s">
        <v>3291</v>
      </c>
      <c r="C14" s="80" t="str">
        <f>VLOOKUP(B14,バーコード貼付!$A$1:$D$4652,2,FALSE)</f>
        <v>Zn50ﾍﾟﾗ亜鉛(一体型ﾛﾝｸﾞﾀｲﾌﾟ)</v>
      </c>
      <c r="D14" s="77">
        <f>VLOOKUP(B14,バーコード貼付!$A$1:$D$4652,3,FALSE)</f>
        <v>89</v>
      </c>
      <c r="E14" s="77">
        <v>160</v>
      </c>
      <c r="F14" s="130">
        <v>46251</v>
      </c>
      <c r="G14" s="8">
        <f t="shared" si="0"/>
        <v>1</v>
      </c>
      <c r="H14" s="129"/>
      <c r="I14" s="8">
        <f t="shared" si="1"/>
        <v>0</v>
      </c>
      <c r="O14">
        <f t="shared" si="2"/>
        <v>71</v>
      </c>
    </row>
    <row r="15" spans="1:16" x14ac:dyDescent="0.2">
      <c r="A15" s="150">
        <v>13</v>
      </c>
      <c r="B15" s="101" t="s">
        <v>3296</v>
      </c>
      <c r="C15" s="80" t="str">
        <f>VLOOKUP(B15,バーコード貼付!$A$1:$D$4652,2,FALSE)</f>
        <v>Zn55(2つ割ﾛﾝｸﾞﾀｲﾌﾟ)ﾍﾟﾗ亜鉛</v>
      </c>
      <c r="D15" s="77">
        <f>VLOOKUP(B15,バーコード貼付!$A$1:$D$4652,3,FALSE)</f>
        <v>32</v>
      </c>
      <c r="E15" s="77">
        <v>81</v>
      </c>
      <c r="F15" s="130">
        <v>46253</v>
      </c>
      <c r="G15" s="8">
        <f t="shared" si="0"/>
        <v>1</v>
      </c>
      <c r="H15" s="129"/>
      <c r="I15" s="8">
        <f t="shared" si="1"/>
        <v>0</v>
      </c>
      <c r="O15">
        <f t="shared" si="2"/>
        <v>49</v>
      </c>
    </row>
    <row r="16" spans="1:16" x14ac:dyDescent="0.2">
      <c r="A16" s="150">
        <v>14</v>
      </c>
      <c r="B16" s="101" t="s">
        <v>3312</v>
      </c>
      <c r="C16" s="80" t="str">
        <f>VLOOKUP(B16,バーコード貼付!$A$1:$D$4652,2,FALSE)</f>
        <v>Zn75(2つ割ﾛﾝｸﾞﾀｲﾌﾟ)ﾍﾟﾗ亜鉛</v>
      </c>
      <c r="D16" s="77">
        <f>VLOOKUP(B16,バーコード貼付!$A$1:$D$4652,3,FALSE)</f>
        <v>23</v>
      </c>
      <c r="E16" s="77">
        <v>51</v>
      </c>
      <c r="F16" s="130">
        <v>46253</v>
      </c>
      <c r="G16" s="8">
        <f t="shared" si="0"/>
        <v>1</v>
      </c>
      <c r="H16" s="129"/>
      <c r="I16" s="8">
        <f t="shared" si="1"/>
        <v>0</v>
      </c>
      <c r="O16">
        <f t="shared" si="2"/>
        <v>28</v>
      </c>
    </row>
    <row r="17" spans="1:15" x14ac:dyDescent="0.2">
      <c r="A17" s="150">
        <v>15</v>
      </c>
      <c r="B17" s="101" t="s">
        <v>3309</v>
      </c>
      <c r="C17" s="80" t="str">
        <f>VLOOKUP(B17,バーコード貼付!$A$1:$D$4652,2,FALSE)</f>
        <v>Zn70E型ﾌﾟﾛﾍﾟﾗ用保護亜鉛流線型</v>
      </c>
      <c r="D17" s="77">
        <f>VLOOKUP(B17,バーコード貼付!$A$1:$D$4652,3,FALSE)</f>
        <v>3</v>
      </c>
      <c r="E17" s="77">
        <v>26</v>
      </c>
      <c r="F17" s="129">
        <v>46265</v>
      </c>
      <c r="G17" s="8">
        <f t="shared" si="0"/>
        <v>1</v>
      </c>
      <c r="H17" s="129"/>
      <c r="I17" s="8">
        <f t="shared" si="1"/>
        <v>0</v>
      </c>
      <c r="O17">
        <f t="shared" si="2"/>
        <v>23</v>
      </c>
    </row>
    <row r="18" spans="1:15" x14ac:dyDescent="0.2">
      <c r="A18" s="150">
        <v>16</v>
      </c>
      <c r="B18" s="101" t="s">
        <v>3303</v>
      </c>
      <c r="C18" s="80" t="str">
        <f>VLOOKUP(B18,バーコード貼付!$A$1:$D$4652,2,FALSE)</f>
        <v>Zn65ﾍﾟﾗ亜鉛(一体型ﾛﾝｸﾞﾀｲﾌﾟ)</v>
      </c>
      <c r="D18" s="77">
        <f>VLOOKUP(B18,バーコード貼付!$A$1:$D$4652,3,FALSE)</f>
        <v>93</v>
      </c>
      <c r="E18" s="77">
        <v>101</v>
      </c>
      <c r="F18" s="129">
        <v>46269</v>
      </c>
      <c r="G18" s="8">
        <f t="shared" si="0"/>
        <v>1</v>
      </c>
      <c r="H18" s="129"/>
      <c r="I18" s="8">
        <f t="shared" si="1"/>
        <v>0</v>
      </c>
      <c r="O18">
        <f t="shared" si="2"/>
        <v>8</v>
      </c>
    </row>
    <row r="19" spans="1:15" x14ac:dyDescent="0.2">
      <c r="A19" s="150">
        <v>17</v>
      </c>
      <c r="B19" s="101" t="s">
        <v>3293</v>
      </c>
      <c r="C19" s="80" t="str">
        <f>VLOOKUP(B19,バーコード貼付!$A$1:$D$4652,2,FALSE)</f>
        <v>Zn50E型ﾌﾟﾛﾍﾟﾗ用保護亜鉛流線型</v>
      </c>
      <c r="D19" s="77">
        <f>VLOOKUP(B19,バーコード貼付!$A$1:$D$4652,3,FALSE)</f>
        <v>15</v>
      </c>
      <c r="E19" s="77">
        <v>30</v>
      </c>
      <c r="F19" s="130">
        <v>46273</v>
      </c>
      <c r="G19" s="8">
        <f t="shared" si="0"/>
        <v>1</v>
      </c>
      <c r="H19" s="129"/>
      <c r="I19" s="8">
        <f t="shared" si="1"/>
        <v>0</v>
      </c>
      <c r="O19">
        <f t="shared" si="2"/>
        <v>15</v>
      </c>
    </row>
    <row r="20" spans="1:15" x14ac:dyDescent="0.2">
      <c r="A20" s="150">
        <v>18</v>
      </c>
      <c r="B20" s="101" t="s">
        <v>3298</v>
      </c>
      <c r="C20" s="80" t="str">
        <f>VLOOKUP(B20,バーコード貼付!$A$1:$D$4652,2,FALSE)</f>
        <v>Zn60ﾌﾟﾛﾍﾟﾗ用保護亜鉛</v>
      </c>
      <c r="D20" s="77">
        <f>VLOOKUP(B20,バーコード貼付!$A$1:$D$4652,3,FALSE)</f>
        <v>591</v>
      </c>
      <c r="E20" s="77">
        <v>699</v>
      </c>
      <c r="F20" s="130">
        <v>46281</v>
      </c>
      <c r="G20" s="8">
        <f t="shared" si="0"/>
        <v>1</v>
      </c>
      <c r="H20" s="129"/>
      <c r="I20" s="8">
        <f t="shared" si="1"/>
        <v>0</v>
      </c>
      <c r="O20">
        <f t="shared" si="2"/>
        <v>108</v>
      </c>
    </row>
    <row r="21" spans="1:15" x14ac:dyDescent="0.2">
      <c r="A21" s="150">
        <v>19</v>
      </c>
      <c r="B21" s="101" t="s">
        <v>3294</v>
      </c>
      <c r="C21" s="80" t="str">
        <f>VLOOKUP(B21,バーコード貼付!$A$1:$D$4652,2,FALSE)</f>
        <v>Zn55ﾌﾟﾛﾍﾟﾗ用保護亜鉛</v>
      </c>
      <c r="D21" s="77">
        <f>VLOOKUP(B21,バーコード貼付!$A$1:$D$4652,3,FALSE)</f>
        <v>666</v>
      </c>
      <c r="E21" s="77">
        <v>723</v>
      </c>
      <c r="F21" s="129">
        <v>46281</v>
      </c>
      <c r="G21" s="8">
        <f t="shared" si="0"/>
        <v>1</v>
      </c>
      <c r="H21" s="129"/>
      <c r="I21" s="8">
        <f t="shared" si="1"/>
        <v>0</v>
      </c>
      <c r="O21">
        <f t="shared" si="2"/>
        <v>57</v>
      </c>
    </row>
    <row r="22" spans="1:15" x14ac:dyDescent="0.2">
      <c r="A22" s="150">
        <v>20</v>
      </c>
      <c r="B22" s="101" t="s">
        <v>3315</v>
      </c>
      <c r="C22" s="80" t="str">
        <f>VLOOKUP(B22,バーコード貼付!$A$1:$D$4652,2,FALSE)</f>
        <v>Zn80(2つ割ﾛﾝｸﾞﾀｲﾌﾟ)ﾍﾟﾗ亜鉛</v>
      </c>
      <c r="D22" s="77">
        <f>VLOOKUP(B22,バーコード貼付!$A$1:$D$4652,3,FALSE)</f>
        <v>30</v>
      </c>
      <c r="E22" s="77">
        <v>44</v>
      </c>
      <c r="F22" s="129">
        <v>46281</v>
      </c>
      <c r="G22" s="8">
        <f t="shared" si="0"/>
        <v>1</v>
      </c>
      <c r="H22" s="129"/>
      <c r="I22" s="8">
        <f t="shared" si="1"/>
        <v>0</v>
      </c>
      <c r="O22">
        <f t="shared" si="2"/>
        <v>14</v>
      </c>
    </row>
    <row r="23" spans="1:15" x14ac:dyDescent="0.2">
      <c r="A23" s="150">
        <v>21</v>
      </c>
      <c r="B23" s="101" t="s">
        <v>3313</v>
      </c>
      <c r="C23" s="80" t="str">
        <f>VLOOKUP(B23,バーコード貼付!$A$1:$D$4652,2,FALSE)</f>
        <v>Zn80ﾌﾟﾛﾍﾟﾗ用保護亜鉛</v>
      </c>
      <c r="D23" s="77">
        <f>VLOOKUP(B23,バーコード貼付!$A$1:$D$4652,3,FALSE)</f>
        <v>391</v>
      </c>
      <c r="E23" s="77">
        <f>VLOOKUP(B23,バーコード貼付!$A$1:$D$4652,4,FALSE)</f>
        <v>400</v>
      </c>
      <c r="F23" s="129">
        <v>46293</v>
      </c>
      <c r="G23" s="8">
        <f t="shared" si="0"/>
        <v>1</v>
      </c>
      <c r="H23" s="129"/>
      <c r="I23" s="8">
        <f t="shared" si="1"/>
        <v>0</v>
      </c>
      <c r="O23">
        <f t="shared" si="2"/>
        <v>9</v>
      </c>
    </row>
    <row r="24" spans="1:15" x14ac:dyDescent="0.2">
      <c r="A24" s="150">
        <v>22</v>
      </c>
      <c r="B24" s="101" t="s">
        <v>3299</v>
      </c>
      <c r="C24" s="80" t="str">
        <f>VLOOKUP(B24,バーコード貼付!$A$1:$D$4652,2,FALSE)</f>
        <v>Zn60ﾍﾟﾗ亜鉛(一体型ﾛﾝｸﾞﾀｲﾌﾟ)</v>
      </c>
      <c r="D24" s="77">
        <f>VLOOKUP(B24,バーコード貼付!$A$1:$D$4652,3,FALSE)</f>
        <v>90</v>
      </c>
      <c r="E24" s="77">
        <v>10</v>
      </c>
      <c r="F24" s="130"/>
      <c r="G24" s="8">
        <f t="shared" si="0"/>
        <v>0</v>
      </c>
      <c r="H24" s="129"/>
      <c r="I24" s="8">
        <f t="shared" si="1"/>
        <v>0</v>
      </c>
      <c r="O24">
        <f t="shared" si="2"/>
        <v>-80</v>
      </c>
    </row>
    <row r="25" spans="1:15" x14ac:dyDescent="0.2">
      <c r="A25" s="150">
        <v>23</v>
      </c>
      <c r="B25" s="101" t="s">
        <v>3310</v>
      </c>
      <c r="C25" s="80" t="str">
        <f>VLOOKUP(B25,バーコード貼付!$A$1:$D$4652,2,FALSE)</f>
        <v>Zn75ﾌﾟﾛﾍﾟﾗ用保護亜鉛</v>
      </c>
      <c r="D25" s="77">
        <f>VLOOKUP(B25,バーコード貼付!$A$1:$D$4652,3,FALSE)</f>
        <v>523</v>
      </c>
      <c r="E25" s="77">
        <f>VLOOKUP(B25,バーコード貼付!$A$1:$D$4652,4,FALSE)</f>
        <v>400</v>
      </c>
      <c r="F25" s="130"/>
      <c r="G25" s="8">
        <f t="shared" si="0"/>
        <v>0</v>
      </c>
      <c r="H25" s="129"/>
      <c r="I25" s="8">
        <f t="shared" si="1"/>
        <v>0</v>
      </c>
      <c r="O25">
        <f t="shared" si="2"/>
        <v>-123</v>
      </c>
    </row>
    <row r="26" spans="1:15" x14ac:dyDescent="0.2">
      <c r="A26" s="150">
        <v>24</v>
      </c>
      <c r="B26" s="101" t="s">
        <v>3297</v>
      </c>
      <c r="C26" s="80" t="str">
        <f>VLOOKUP(B26,バーコード貼付!$A$1:$D$4652,2,FALSE)</f>
        <v>Zn55E型ﾌﾟﾛﾍﾟﾗ用保護亜鉛流線型</v>
      </c>
      <c r="D26" s="77">
        <f>VLOOKUP(B26,バーコード貼付!$A$1:$D$4652,3,FALSE)</f>
        <v>100</v>
      </c>
      <c r="E26" s="77">
        <v>26</v>
      </c>
      <c r="F26" s="130"/>
      <c r="G26" s="8">
        <f t="shared" si="0"/>
        <v>0</v>
      </c>
      <c r="H26" s="129"/>
      <c r="I26" s="8">
        <f t="shared" si="1"/>
        <v>0</v>
      </c>
      <c r="O26">
        <f t="shared" si="2"/>
        <v>-74</v>
      </c>
    </row>
    <row r="27" spans="1:15" x14ac:dyDescent="0.2">
      <c r="A27" s="150">
        <v>25</v>
      </c>
      <c r="B27" s="101" t="s">
        <v>3290</v>
      </c>
      <c r="C27" s="80" t="str">
        <f>VLOOKUP(B27,バーコード貼付!$A$1:$D$4652,2,FALSE)</f>
        <v>Zn50ﾌﾟﾛﾍﾟﾗ用保護亜鉛</v>
      </c>
      <c r="D27" s="77">
        <f>VLOOKUP(B27,バーコード貼付!$A$1:$D$4652,3,FALSE)</f>
        <v>739</v>
      </c>
      <c r="E27" s="77">
        <v>394</v>
      </c>
      <c r="F27" s="130"/>
      <c r="G27" s="8">
        <f t="shared" si="0"/>
        <v>0</v>
      </c>
      <c r="H27" s="129"/>
      <c r="I27" s="8">
        <f t="shared" si="1"/>
        <v>0</v>
      </c>
      <c r="O27">
        <f t="shared" si="2"/>
        <v>-345</v>
      </c>
    </row>
    <row r="28" spans="1:15" x14ac:dyDescent="0.2">
      <c r="A28" s="150">
        <v>26</v>
      </c>
      <c r="B28" s="101" t="s">
        <v>3331</v>
      </c>
      <c r="C28" s="80" t="str">
        <f>VLOOKUP(B28,バーコード貼付!$A$1:$D$4652,2,FALSE)</f>
        <v>Zn120ﾌﾟﾛﾍﾟﾗ用保護亜鉛</v>
      </c>
      <c r="D28" s="77">
        <f>VLOOKUP(B28,バーコード貼付!$A$1:$D$4652,3,FALSE)</f>
        <v>131</v>
      </c>
      <c r="E28" s="77">
        <v>81</v>
      </c>
      <c r="F28" s="129"/>
      <c r="G28" s="8">
        <f t="shared" si="0"/>
        <v>0</v>
      </c>
      <c r="H28" s="129"/>
      <c r="I28" s="8">
        <f t="shared" si="1"/>
        <v>0</v>
      </c>
      <c r="O28">
        <f t="shared" si="2"/>
        <v>-50</v>
      </c>
    </row>
    <row r="29" spans="1:15" x14ac:dyDescent="0.2">
      <c r="A29" s="150">
        <v>27</v>
      </c>
      <c r="B29" s="101" t="s">
        <v>3333</v>
      </c>
      <c r="C29" s="80" t="str">
        <f>VLOOKUP(B29,バーコード貼付!$A$1:$D$4652,2,FALSE)</f>
        <v>Zn130ﾌﾟﾛﾍﾟﾗ用保護亜鉛</v>
      </c>
      <c r="D29" s="77">
        <f>VLOOKUP(B29,バーコード貼付!$A$1:$D$4652,3,FALSE)</f>
        <v>115</v>
      </c>
      <c r="E29" s="77">
        <f>VLOOKUP(B29,バーコード貼付!$A$1:$D$4652,4,FALSE)</f>
        <v>20</v>
      </c>
      <c r="F29" s="129"/>
      <c r="G29" s="8">
        <f t="shared" si="0"/>
        <v>0</v>
      </c>
      <c r="H29" s="129"/>
      <c r="I29" s="8">
        <f t="shared" si="1"/>
        <v>0</v>
      </c>
      <c r="O29">
        <f t="shared" si="2"/>
        <v>-95</v>
      </c>
    </row>
    <row r="30" spans="1:15" x14ac:dyDescent="0.2">
      <c r="A30" s="150">
        <v>28</v>
      </c>
      <c r="B30" s="101" t="s">
        <v>3311</v>
      </c>
      <c r="C30" s="80" t="str">
        <f>VLOOKUP(B30,バーコード貼付!$A$1:$D$4652,2,FALSE)</f>
        <v>Zn75ﾍﾟﾗ亜鉛(一体型ﾛﾝｸﾞﾀｲﾌﾟ)</v>
      </c>
      <c r="D30" s="77">
        <f>VLOOKUP(B30,バーコード貼付!$A$1:$D$4652,3,FALSE)</f>
        <v>97</v>
      </c>
      <c r="E30" s="77">
        <v>51</v>
      </c>
      <c r="F30" s="129"/>
      <c r="G30" s="8">
        <f t="shared" si="0"/>
        <v>0</v>
      </c>
      <c r="H30" s="129"/>
      <c r="I30" s="8">
        <f t="shared" si="1"/>
        <v>0</v>
      </c>
      <c r="O30">
        <f t="shared" si="2"/>
        <v>-46</v>
      </c>
    </row>
    <row r="31" spans="1:15" x14ac:dyDescent="0.2">
      <c r="A31" s="150">
        <v>29</v>
      </c>
      <c r="B31" s="101" t="s">
        <v>3301</v>
      </c>
      <c r="C31" s="80" t="str">
        <f>VLOOKUP(B31,バーコード貼付!$A$1:$D$4652,2,FALSE)</f>
        <v>Zn60E型ﾌﾟﾛﾍﾟﾗ用保護亜鉛流線型</v>
      </c>
      <c r="D31" s="77">
        <f>VLOOKUP(B31,バーコード貼付!$A$1:$D$4652,3,FALSE)</f>
        <v>66</v>
      </c>
      <c r="E31" s="77">
        <v>47</v>
      </c>
      <c r="F31" s="130"/>
      <c r="G31" s="8">
        <f t="shared" si="0"/>
        <v>0</v>
      </c>
      <c r="H31" s="129"/>
      <c r="I31" s="8">
        <f t="shared" si="1"/>
        <v>0</v>
      </c>
      <c r="O31">
        <f t="shared" si="2"/>
        <v>-19</v>
      </c>
    </row>
    <row r="32" spans="1:15" x14ac:dyDescent="0.2">
      <c r="A32" s="150">
        <v>30</v>
      </c>
      <c r="B32" s="101" t="s">
        <v>3302</v>
      </c>
      <c r="C32" s="80" t="str">
        <f>VLOOKUP(B32,バーコード貼付!$A$1:$D$4652,2,FALSE)</f>
        <v>Zn65ﾌﾟﾛﾍﾟﾗ用保護亜鉛</v>
      </c>
      <c r="D32" s="77">
        <f>VLOOKUP(B32,バーコード貼付!$A$1:$D$4652,3,FALSE)</f>
        <v>427</v>
      </c>
      <c r="E32" s="77">
        <v>386</v>
      </c>
      <c r="F32" s="129"/>
      <c r="G32" s="8">
        <f t="shared" si="0"/>
        <v>0</v>
      </c>
      <c r="H32" s="129"/>
      <c r="I32" s="8">
        <f t="shared" si="1"/>
        <v>0</v>
      </c>
      <c r="O32">
        <f t="shared" si="2"/>
        <v>-41</v>
      </c>
    </row>
    <row r="33" spans="1:15" x14ac:dyDescent="0.2">
      <c r="A33" s="150">
        <v>31</v>
      </c>
      <c r="B33" s="101" t="s">
        <v>3328</v>
      </c>
      <c r="C33" s="80" t="str">
        <f>VLOOKUP(B33,バーコード貼付!$A$1:$D$4652,2,FALSE)</f>
        <v>Zn105ﾌﾟﾛﾍﾟﾗ用保護亜鉛</v>
      </c>
      <c r="D33" s="77">
        <f>VLOOKUP(B33,バーコード貼付!$A$1:$D$4652,3,FALSE)</f>
        <v>111</v>
      </c>
      <c r="E33" s="77">
        <f>VLOOKUP(B33,バーコード貼付!$A$1:$D$4652,4,FALSE)</f>
        <v>80</v>
      </c>
      <c r="F33" s="129"/>
      <c r="G33" s="8">
        <f t="shared" si="0"/>
        <v>0</v>
      </c>
      <c r="H33" s="129"/>
      <c r="I33" s="8">
        <f t="shared" si="1"/>
        <v>0</v>
      </c>
      <c r="O33">
        <f t="shared" si="2"/>
        <v>-31</v>
      </c>
    </row>
    <row r="34" spans="1:15" x14ac:dyDescent="0.2">
      <c r="A34" s="150">
        <v>32</v>
      </c>
      <c r="B34" s="101" t="s">
        <v>3285</v>
      </c>
      <c r="C34" s="80" t="str">
        <f>VLOOKUP(B34,バーコード貼付!$A$1:$D$4652,2,FALSE)</f>
        <v>Zn45ﾍﾟﾗ亜鉛(一体型ﾛﾝｸﾞﾀｲﾌﾟ)</v>
      </c>
      <c r="D34" s="77">
        <f>VLOOKUP(B34,バーコード貼付!$A$1:$D$4652,3,FALSE)</f>
        <v>95</v>
      </c>
      <c r="E34" s="77">
        <v>40</v>
      </c>
      <c r="F34" s="130"/>
      <c r="G34" s="8">
        <f t="shared" si="0"/>
        <v>0</v>
      </c>
      <c r="H34" s="129"/>
      <c r="I34" s="8">
        <f t="shared" si="1"/>
        <v>0</v>
      </c>
      <c r="O34">
        <f t="shared" si="2"/>
        <v>-55</v>
      </c>
    </row>
    <row r="35" spans="1:15" x14ac:dyDescent="0.2">
      <c r="A35" s="150">
        <v>33</v>
      </c>
      <c r="B35" s="101" t="s">
        <v>3287</v>
      </c>
      <c r="C35" s="80" t="str">
        <f>VLOOKUP(B35,バーコード貼付!$A$1:$D$4652,2,FALSE)</f>
        <v>Zn48ﾌﾟﾛﾍﾟﾗ用保護亜鉛</v>
      </c>
      <c r="D35" s="77">
        <f>VLOOKUP(B35,バーコード貼付!$A$1:$D$4652,3,FALSE)</f>
        <v>468</v>
      </c>
      <c r="E35" s="77">
        <v>89</v>
      </c>
      <c r="F35" s="129"/>
      <c r="G35" s="8">
        <f t="shared" ref="G35:G66" si="3">IF(D35-E35&gt;=0,0,1)</f>
        <v>0</v>
      </c>
      <c r="H35" s="129"/>
      <c r="I35" s="8">
        <f t="shared" ref="I35:I66" si="4">IF(AND(D35&lt;=0,D35-E35&lt;0),1,0)</f>
        <v>0</v>
      </c>
      <c r="O35">
        <f t="shared" ref="O35:O66" si="5">E35-D35</f>
        <v>-379</v>
      </c>
    </row>
    <row r="36" spans="1:15" x14ac:dyDescent="0.2">
      <c r="A36" s="150">
        <v>34</v>
      </c>
      <c r="B36" s="101" t="s">
        <v>3314</v>
      </c>
      <c r="C36" s="80" t="str">
        <f>VLOOKUP(B36,バーコード貼付!$A$1:$D$4652,2,FALSE)</f>
        <v>Zn80ﾍﾟﾗ亜鉛(一体型ﾛﾝｸﾞﾀｲﾌﾟ)</v>
      </c>
      <c r="D36" s="77">
        <f>VLOOKUP(B36,バーコード貼付!$A$1:$D$4652,3,FALSE)</f>
        <v>108</v>
      </c>
      <c r="E36" s="77">
        <f>VLOOKUP(B36,バーコード貼付!$A$1:$D$4652,4,FALSE)</f>
        <v>30</v>
      </c>
      <c r="F36" s="129"/>
      <c r="G36" s="8">
        <f t="shared" si="3"/>
        <v>0</v>
      </c>
      <c r="H36" s="129"/>
      <c r="I36" s="8">
        <f t="shared" si="4"/>
        <v>0</v>
      </c>
      <c r="O36">
        <f t="shared" si="5"/>
        <v>-78</v>
      </c>
    </row>
    <row r="37" spans="1:15" x14ac:dyDescent="0.2">
      <c r="A37" s="150">
        <v>35</v>
      </c>
      <c r="B37" s="101" t="s">
        <v>3325</v>
      </c>
      <c r="C37" s="80" t="str">
        <f>VLOOKUP(B37,バーコード貼付!$A$1:$D$4652,2,FALSE)</f>
        <v>Zn100ﾌﾟﾛﾍﾟﾗ用保護亜鉛</v>
      </c>
      <c r="D37" s="77">
        <f>VLOOKUP(B37,バーコード貼付!$A$1:$D$4652,3,FALSE)</f>
        <v>117</v>
      </c>
      <c r="E37" s="77">
        <f>VLOOKUP(B37,バーコード貼付!$A$1:$D$4652,4,FALSE)</f>
        <v>100</v>
      </c>
      <c r="F37" s="130"/>
      <c r="G37" s="8">
        <f t="shared" si="3"/>
        <v>0</v>
      </c>
      <c r="H37" s="129"/>
      <c r="I37" s="8">
        <f t="shared" si="4"/>
        <v>0</v>
      </c>
      <c r="O37">
        <f t="shared" si="5"/>
        <v>-17</v>
      </c>
    </row>
    <row r="38" spans="1:15" x14ac:dyDescent="0.2">
      <c r="A38" s="150">
        <v>36</v>
      </c>
      <c r="B38" s="101" t="s">
        <v>3300</v>
      </c>
      <c r="C38" s="80" t="str">
        <f>VLOOKUP(B38,バーコード貼付!$A$1:$D$4652,2,FALSE)</f>
        <v>Zn60(2つ割ﾛﾝｸﾞﾀｲﾌﾟ)ﾍﾟﾗ亜鉛</v>
      </c>
      <c r="D38" s="77">
        <f>VLOOKUP(B38,バーコード貼付!$A$1:$D$4652,3,FALSE)</f>
        <v>62</v>
      </c>
      <c r="E38" s="77">
        <v>61</v>
      </c>
      <c r="F38" s="130"/>
      <c r="G38" s="8">
        <f t="shared" si="3"/>
        <v>0</v>
      </c>
      <c r="H38" s="129"/>
      <c r="I38" s="8">
        <f t="shared" si="4"/>
        <v>0</v>
      </c>
      <c r="O38">
        <f t="shared" si="5"/>
        <v>-1</v>
      </c>
    </row>
    <row r="39" spans="1:15" x14ac:dyDescent="0.2">
      <c r="A39" s="150">
        <v>37</v>
      </c>
      <c r="B39" s="101" t="s">
        <v>3306</v>
      </c>
      <c r="C39" s="80" t="str">
        <f>VLOOKUP(B39,バーコード貼付!$A$1:$D$4652,2,FALSE)</f>
        <v>Zn70ﾌﾟﾛﾍﾟﾗ用保護亜鉛</v>
      </c>
      <c r="D39" s="77">
        <f>VLOOKUP(B39,バーコード貼付!$A$1:$D$4652,3,FALSE)</f>
        <v>676</v>
      </c>
      <c r="E39" s="77">
        <v>211</v>
      </c>
      <c r="F39" s="130"/>
      <c r="G39" s="8">
        <f t="shared" si="3"/>
        <v>0</v>
      </c>
      <c r="H39" s="129"/>
      <c r="I39" s="8">
        <f t="shared" si="4"/>
        <v>0</v>
      </c>
      <c r="O39">
        <f t="shared" si="5"/>
        <v>-465</v>
      </c>
    </row>
    <row r="40" spans="1:15" x14ac:dyDescent="0.2">
      <c r="A40" s="150">
        <v>38</v>
      </c>
      <c r="B40" s="101" t="s">
        <v>3343</v>
      </c>
      <c r="C40" s="80" t="str">
        <f>VLOOKUP(B40,バーコード貼付!$A$1:$D$4652,2,FALSE)</f>
        <v>Zn63.50(21/2)ﾌﾟﾛﾍﾟﾗ用保護亜鉛</v>
      </c>
      <c r="D40" s="77">
        <f>VLOOKUP(B40,バーコード貼付!$A$1:$D$4652,3,FALSE)</f>
        <v>5</v>
      </c>
      <c r="E40" s="77">
        <v>1</v>
      </c>
      <c r="F40" s="129"/>
      <c r="G40" s="8">
        <f t="shared" si="3"/>
        <v>0</v>
      </c>
      <c r="H40" s="129"/>
      <c r="I40" s="8">
        <f t="shared" si="4"/>
        <v>0</v>
      </c>
      <c r="O40">
        <f t="shared" si="5"/>
        <v>-4</v>
      </c>
    </row>
    <row r="41" spans="1:15" x14ac:dyDescent="0.2">
      <c r="A41" s="150">
        <v>39</v>
      </c>
      <c r="B41" s="101" t="s">
        <v>3307</v>
      </c>
      <c r="C41" s="80" t="str">
        <f>VLOOKUP(B41,バーコード貼付!$A$1:$D$4652,2,FALSE)</f>
        <v>Zn70ﾍﾟﾗ亜鉛(一体型ﾛﾝｸﾞﾀｲﾌﾟ)</v>
      </c>
      <c r="D41" s="77">
        <f>VLOOKUP(B41,バーコード貼付!$A$1:$D$4652,3,FALSE)</f>
        <v>79</v>
      </c>
      <c r="E41" s="77">
        <v>33</v>
      </c>
      <c r="F41" s="129"/>
      <c r="G41" s="8">
        <f t="shared" si="3"/>
        <v>0</v>
      </c>
      <c r="H41" s="129"/>
      <c r="I41" s="8">
        <f t="shared" si="4"/>
        <v>0</v>
      </c>
      <c r="O41">
        <f t="shared" si="5"/>
        <v>-46</v>
      </c>
    </row>
    <row r="42" spans="1:15" x14ac:dyDescent="0.2">
      <c r="A42" s="150">
        <v>40</v>
      </c>
      <c r="B42" s="101" t="s">
        <v>3346</v>
      </c>
      <c r="C42" s="80" t="str">
        <f>VLOOKUP(B42,バーコード貼付!$A$1:$D$4652,2,FALSE)</f>
        <v>Zn79.00ﾌﾟﾛﾍﾟﾗ用保護亜鉛</v>
      </c>
      <c r="D42" s="77">
        <f>VLOOKUP(B42,バーコード貼付!$A$1:$D$4652,3,FALSE)</f>
        <v>49</v>
      </c>
      <c r="E42" s="77">
        <v>11</v>
      </c>
      <c r="F42" s="129"/>
      <c r="G42" s="8">
        <f t="shared" si="3"/>
        <v>0</v>
      </c>
      <c r="H42" s="129"/>
      <c r="I42" s="8">
        <f t="shared" si="4"/>
        <v>0</v>
      </c>
      <c r="O42">
        <f t="shared" si="5"/>
        <v>-38</v>
      </c>
    </row>
    <row r="43" spans="1:15" x14ac:dyDescent="0.2">
      <c r="A43" s="150">
        <v>41</v>
      </c>
      <c r="B43" s="101" t="s">
        <v>3286</v>
      </c>
      <c r="C43" s="80" t="str">
        <f>VLOOKUP(B43,バーコード貼付!$A$1:$D$4652,2,FALSE)</f>
        <v>Zn45(2つ割ﾛﾝｸﾞﾀｲﾌﾟ)ﾍﾟﾗ亜鉛</v>
      </c>
      <c r="D43" s="77">
        <f>VLOOKUP(B43,バーコード貼付!$A$1:$D$4652,3,FALSE)</f>
        <v>127</v>
      </c>
      <c r="E43" s="77">
        <f>VLOOKUP(B43,バーコード貼付!$A$1:$D$4652,4,FALSE)</f>
        <v>50</v>
      </c>
      <c r="F43" s="130"/>
      <c r="G43" s="8">
        <f t="shared" si="3"/>
        <v>0</v>
      </c>
      <c r="H43" s="129"/>
      <c r="I43" s="8">
        <f t="shared" si="4"/>
        <v>0</v>
      </c>
      <c r="O43">
        <f t="shared" si="5"/>
        <v>-77</v>
      </c>
    </row>
    <row r="44" spans="1:15" x14ac:dyDescent="0.2">
      <c r="A44" s="150">
        <v>42</v>
      </c>
      <c r="B44" s="101" t="s">
        <v>3292</v>
      </c>
      <c r="C44" s="80" t="str">
        <f>VLOOKUP(B44,バーコード貼付!$A$1:$D$4652,2,FALSE)</f>
        <v>Zn50(2つ割ﾛﾝｸﾞﾀｲﾌﾟ)ﾍﾟﾗ亜鉛</v>
      </c>
      <c r="D44" s="77">
        <f>VLOOKUP(B44,バーコード貼付!$A$1:$D$4652,3,FALSE)</f>
        <v>175</v>
      </c>
      <c r="E44" s="77">
        <f>VLOOKUP(B44,バーコード貼付!$A$1:$D$4652,4,FALSE)</f>
        <v>140</v>
      </c>
      <c r="F44" s="130"/>
      <c r="G44" s="8">
        <f t="shared" si="3"/>
        <v>0</v>
      </c>
      <c r="H44" s="129"/>
      <c r="I44" s="8">
        <f t="shared" si="4"/>
        <v>0</v>
      </c>
      <c r="O44">
        <f t="shared" si="5"/>
        <v>-35</v>
      </c>
    </row>
    <row r="45" spans="1:15" x14ac:dyDescent="0.2">
      <c r="A45" s="150">
        <v>43</v>
      </c>
      <c r="B45" s="101" t="s">
        <v>3318</v>
      </c>
      <c r="C45" s="80" t="str">
        <f>VLOOKUP(B45,バーコード貼付!$A$1:$D$4652,2,FALSE)</f>
        <v>Zn85(2つ割ﾛﾝｸﾞﾀｲﾌﾟ)ﾍﾟﾗ亜鉛</v>
      </c>
      <c r="D45" s="77">
        <f>VLOOKUP(B45,バーコード貼付!$A$1:$D$4652,3,FALSE)</f>
        <v>41</v>
      </c>
      <c r="E45" s="77">
        <v>11</v>
      </c>
      <c r="F45" s="129"/>
      <c r="G45" s="8">
        <f t="shared" si="3"/>
        <v>0</v>
      </c>
      <c r="H45" s="129"/>
      <c r="I45" s="8">
        <f t="shared" si="4"/>
        <v>0</v>
      </c>
      <c r="O45">
        <f t="shared" si="5"/>
        <v>-30</v>
      </c>
    </row>
    <row r="46" spans="1:15" x14ac:dyDescent="0.2">
      <c r="A46" s="150">
        <v>44</v>
      </c>
      <c r="B46" s="101" t="s">
        <v>3345</v>
      </c>
      <c r="C46" s="80" t="str">
        <f>VLOOKUP(B46,バーコード貼付!$A$1:$D$4652,2,FALSE)</f>
        <v>Zn76.20(3”)ﾌﾟﾛﾍﾟﾗ用保護亜鉛</v>
      </c>
      <c r="D46" s="77">
        <f>VLOOKUP(B46,バーコード貼付!$A$1:$D$4652,3,FALSE)</f>
        <v>96</v>
      </c>
      <c r="E46" s="77">
        <v>11</v>
      </c>
      <c r="F46" s="129"/>
      <c r="G46" s="8">
        <f t="shared" si="3"/>
        <v>0</v>
      </c>
      <c r="H46" s="129"/>
      <c r="I46" s="8">
        <f t="shared" si="4"/>
        <v>0</v>
      </c>
      <c r="O46">
        <f t="shared" si="5"/>
        <v>-85</v>
      </c>
    </row>
    <row r="47" spans="1:15" x14ac:dyDescent="0.2">
      <c r="A47" s="150">
        <v>45</v>
      </c>
      <c r="B47" s="101" t="s">
        <v>3295</v>
      </c>
      <c r="C47" s="80" t="str">
        <f>VLOOKUP(B47,バーコード貼付!$A$1:$D$4652,2,FALSE)</f>
        <v>Zn55ﾍﾟﾗ亜鉛(一体型ﾛﾝｸﾞﾀｲﾌﾟ)</v>
      </c>
      <c r="D47" s="77">
        <f>VLOOKUP(B47,バーコード貼付!$A$1:$D$4652,3,FALSE)</f>
        <v>108</v>
      </c>
      <c r="E47" s="77">
        <v>43</v>
      </c>
      <c r="F47" s="130"/>
      <c r="G47" s="8">
        <f t="shared" si="3"/>
        <v>0</v>
      </c>
      <c r="H47" s="129"/>
      <c r="I47" s="8">
        <f t="shared" si="4"/>
        <v>0</v>
      </c>
      <c r="O47">
        <f t="shared" si="5"/>
        <v>-65</v>
      </c>
    </row>
    <row r="48" spans="1:15" x14ac:dyDescent="0.2">
      <c r="A48" s="150">
        <v>46</v>
      </c>
      <c r="B48" s="101" t="s">
        <v>3334</v>
      </c>
      <c r="C48" s="80" t="str">
        <f>VLOOKUP(B48,バーコード貼付!$A$1:$D$4652,2,FALSE)</f>
        <v>Zn135ﾌﾟﾛﾍﾟﾗ用保護亜鉛</v>
      </c>
      <c r="D48" s="77">
        <f>VLOOKUP(B48,バーコード貼付!$A$1:$D$4652,3,FALSE)</f>
        <v>51</v>
      </c>
      <c r="E48" s="77">
        <f>VLOOKUP(B48,バーコード貼付!$A$1:$D$4652,4,FALSE)</f>
        <v>15</v>
      </c>
      <c r="F48" s="130"/>
      <c r="G48" s="8">
        <f t="shared" si="3"/>
        <v>0</v>
      </c>
      <c r="H48" s="129"/>
      <c r="I48" s="8">
        <f t="shared" si="4"/>
        <v>0</v>
      </c>
      <c r="O48">
        <f t="shared" si="5"/>
        <v>-36</v>
      </c>
    </row>
    <row r="49" spans="1:15" x14ac:dyDescent="0.2">
      <c r="A49" s="150">
        <v>47</v>
      </c>
      <c r="B49" s="101" t="s">
        <v>3332</v>
      </c>
      <c r="C49" s="80" t="str">
        <f>VLOOKUP(B49,バーコード貼付!$A$1:$D$4652,2,FALSE)</f>
        <v>Zn125ﾌﾟﾛﾍﾟﾗ用保護亜鉛</v>
      </c>
      <c r="D49" s="77">
        <f>VLOOKUP(B49,バーコード貼付!$A$1:$D$4652,3,FALSE)</f>
        <v>78</v>
      </c>
      <c r="E49" s="77">
        <f>VLOOKUP(B49,バーコード貼付!$A$1:$D$4652,4,FALSE)</f>
        <v>30</v>
      </c>
      <c r="F49" s="130"/>
      <c r="G49" s="8">
        <f t="shared" si="3"/>
        <v>0</v>
      </c>
      <c r="H49" s="129"/>
      <c r="I49" s="8">
        <f t="shared" si="4"/>
        <v>0</v>
      </c>
      <c r="O49">
        <f t="shared" si="5"/>
        <v>-48</v>
      </c>
    </row>
    <row r="50" spans="1:15" x14ac:dyDescent="0.2">
      <c r="A50" s="150">
        <v>48</v>
      </c>
      <c r="B50" s="101" t="s">
        <v>3271</v>
      </c>
      <c r="C50" s="80" t="str">
        <f>VLOOKUP(B50,バーコード貼付!$A$1:$D$4652,2,FALSE)</f>
        <v>Zn35ﾍﾟﾗ亜鉛(一体型ﾛﾝｸﾞﾀｲﾌﾟ)</v>
      </c>
      <c r="D50" s="77">
        <f>VLOOKUP(B50,バーコード貼付!$A$1:$D$4652,3,FALSE)</f>
        <v>117</v>
      </c>
      <c r="E50" s="77">
        <v>14</v>
      </c>
      <c r="F50" s="130"/>
      <c r="G50" s="8">
        <f t="shared" si="3"/>
        <v>0</v>
      </c>
      <c r="H50" s="129"/>
      <c r="I50" s="8">
        <f t="shared" si="4"/>
        <v>0</v>
      </c>
      <c r="O50">
        <f t="shared" si="5"/>
        <v>-103</v>
      </c>
    </row>
    <row r="51" spans="1:15" x14ac:dyDescent="0.2">
      <c r="A51" s="150">
        <v>49</v>
      </c>
      <c r="B51" s="101" t="s">
        <v>3270</v>
      </c>
      <c r="C51" s="80" t="str">
        <f>VLOOKUP(B51,バーコード貼付!$A$1:$D$4652,2,FALSE)</f>
        <v>Zn35ﾌﾟﾛﾍﾟﾗ用保護亜鉛</v>
      </c>
      <c r="D51" s="77">
        <f>VLOOKUP(B51,バーコード貼付!$A$1:$D$4652,3,FALSE)</f>
        <v>537</v>
      </c>
      <c r="E51" s="77">
        <v>65</v>
      </c>
      <c r="F51" s="130"/>
      <c r="G51" s="8">
        <f t="shared" si="3"/>
        <v>0</v>
      </c>
      <c r="H51" s="129"/>
      <c r="I51" s="8">
        <f t="shared" si="4"/>
        <v>0</v>
      </c>
      <c r="O51">
        <f t="shared" si="5"/>
        <v>-472</v>
      </c>
    </row>
    <row r="52" spans="1:15" x14ac:dyDescent="0.2">
      <c r="A52" s="150">
        <v>50</v>
      </c>
      <c r="B52" s="101" t="s">
        <v>3281</v>
      </c>
      <c r="C52" s="80" t="str">
        <f>VLOOKUP(B52,バーコード貼付!$A$1:$D$4652,2,FALSE)</f>
        <v>Zn42(2つ割ﾛﾝｸﾞﾀｲﾌﾟ)ﾍﾟﾗ亜鉛</v>
      </c>
      <c r="D52" s="77">
        <f>VLOOKUP(B52,バーコード貼付!$A$1:$D$4652,3,FALSE)</f>
        <v>53</v>
      </c>
      <c r="E52" s="77">
        <v>1</v>
      </c>
      <c r="F52" s="130"/>
      <c r="G52" s="8">
        <f t="shared" si="3"/>
        <v>0</v>
      </c>
      <c r="H52" s="129"/>
      <c r="I52" s="8">
        <f t="shared" si="4"/>
        <v>0</v>
      </c>
      <c r="O52">
        <f t="shared" si="5"/>
        <v>-52</v>
      </c>
    </row>
    <row r="53" spans="1:15" x14ac:dyDescent="0.2">
      <c r="A53" s="150">
        <v>51</v>
      </c>
      <c r="B53" s="101" t="s">
        <v>3340</v>
      </c>
      <c r="C53" s="80" t="str">
        <f>VLOOKUP(B53,バーコード貼付!$A$1:$D$4652,2,FALSE)</f>
        <v>Zn44.45(13/4)ﾌﾟﾛﾍﾟﾗ用保護亜鉛</v>
      </c>
      <c r="D53" s="77">
        <f>VLOOKUP(B53,バーコード貼付!$A$1:$D$4652,3,FALSE)</f>
        <v>43</v>
      </c>
      <c r="E53" s="77">
        <f>VLOOKUP(B53,バーコード貼付!$A$1:$D$4652,4,FALSE)</f>
        <v>20</v>
      </c>
      <c r="F53" s="130"/>
      <c r="G53" s="8">
        <f t="shared" si="3"/>
        <v>0</v>
      </c>
      <c r="H53" s="129"/>
      <c r="I53" s="8">
        <f t="shared" si="4"/>
        <v>0</v>
      </c>
      <c r="O53">
        <f t="shared" si="5"/>
        <v>-23</v>
      </c>
    </row>
    <row r="54" spans="1:15" x14ac:dyDescent="0.2">
      <c r="A54" s="150">
        <v>52</v>
      </c>
      <c r="B54" s="101" t="s">
        <v>3330</v>
      </c>
      <c r="C54" s="80" t="str">
        <f>VLOOKUP(B54,バーコード貼付!$A$1:$D$4652,2,FALSE)</f>
        <v>Zn115ﾌﾟﾛﾍﾟﾗ用保護亜鉛</v>
      </c>
      <c r="D54" s="77">
        <f>VLOOKUP(B54,バーコード貼付!$A$1:$D$4652,3,FALSE)</f>
        <v>73</v>
      </c>
      <c r="E54" s="77">
        <v>28</v>
      </c>
      <c r="F54" s="129"/>
      <c r="G54" s="8">
        <f t="shared" si="3"/>
        <v>0</v>
      </c>
      <c r="H54" s="129"/>
      <c r="I54" s="8">
        <f t="shared" si="4"/>
        <v>0</v>
      </c>
      <c r="O54">
        <f t="shared" si="5"/>
        <v>-45</v>
      </c>
    </row>
    <row r="55" spans="1:15" x14ac:dyDescent="0.2">
      <c r="A55" s="150">
        <v>53</v>
      </c>
      <c r="B55" s="101" t="s">
        <v>3317</v>
      </c>
      <c r="C55" s="80" t="str">
        <f>VLOOKUP(B55,バーコード貼付!$A$1:$D$4652,2,FALSE)</f>
        <v>Zn85ﾍﾟﾗ亜鉛(一体型ﾛﾝｸﾞﾀｲﾌﾟ)</v>
      </c>
      <c r="D55" s="77">
        <f>VLOOKUP(B55,バーコード貼付!$A$1:$D$4652,3,FALSE)</f>
        <v>90</v>
      </c>
      <c r="E55" s="77">
        <v>5</v>
      </c>
      <c r="F55" s="130"/>
      <c r="G55" s="8">
        <f t="shared" si="3"/>
        <v>0</v>
      </c>
      <c r="H55" s="129"/>
      <c r="I55" s="8">
        <f t="shared" si="4"/>
        <v>0</v>
      </c>
      <c r="O55">
        <f t="shared" si="5"/>
        <v>-85</v>
      </c>
    </row>
    <row r="56" spans="1:15" x14ac:dyDescent="0.2">
      <c r="A56" s="150">
        <v>54</v>
      </c>
      <c r="B56" s="101" t="s">
        <v>3275</v>
      </c>
      <c r="C56" s="80" t="str">
        <f>VLOOKUP(B56,バーコード貼付!$A$1:$D$4652,2,FALSE)</f>
        <v>Zn38ﾍﾟﾗ亜鉛(一体型ﾛﾝｸﾞﾀｲﾌﾟ)</v>
      </c>
      <c r="D56" s="77">
        <f>VLOOKUP(B56,バーコード貼付!$A$1:$D$4652,3,FALSE)</f>
        <v>117</v>
      </c>
      <c r="E56" s="77">
        <v>12</v>
      </c>
      <c r="F56" s="129"/>
      <c r="G56" s="8">
        <f t="shared" si="3"/>
        <v>0</v>
      </c>
      <c r="H56" s="129"/>
      <c r="I56" s="8">
        <f t="shared" si="4"/>
        <v>0</v>
      </c>
      <c r="O56">
        <f t="shared" si="5"/>
        <v>-105</v>
      </c>
    </row>
    <row r="57" spans="1:15" x14ac:dyDescent="0.2">
      <c r="A57" s="150">
        <v>55</v>
      </c>
      <c r="B57" s="101" t="s">
        <v>3265</v>
      </c>
      <c r="C57" s="80" t="str">
        <f>VLOOKUP(B57,バーコード貼付!$A$1:$D$4652,2,FALSE)</f>
        <v>Zn30ﾍﾟﾗ亜鉛(一体型ﾛﾝｸﾞﾀｲﾌﾟ)</v>
      </c>
      <c r="D57" s="77">
        <f>VLOOKUP(B57,バーコード貼付!$A$1:$D$4652,3,FALSE)</f>
        <v>22</v>
      </c>
      <c r="E57" s="77">
        <v>9</v>
      </c>
      <c r="F57" s="130"/>
      <c r="G57" s="8">
        <f t="shared" si="3"/>
        <v>0</v>
      </c>
      <c r="H57" s="129"/>
      <c r="I57" s="8">
        <f t="shared" si="4"/>
        <v>0</v>
      </c>
      <c r="O57">
        <f t="shared" si="5"/>
        <v>-13</v>
      </c>
    </row>
    <row r="58" spans="1:15" x14ac:dyDescent="0.2">
      <c r="A58" s="150">
        <v>56</v>
      </c>
      <c r="B58" s="101" t="s">
        <v>3267</v>
      </c>
      <c r="C58" s="80" t="str">
        <f>VLOOKUP(B58,バーコード貼付!$A$1:$D$4652,2,FALSE)</f>
        <v>Zn32ﾍﾟﾗ亜鉛(一体型ﾛﾝｸﾞﾀｲﾌﾟ)</v>
      </c>
      <c r="D58" s="77">
        <f>VLOOKUP(B58,バーコード貼付!$A$1:$D$4652,3,FALSE)</f>
        <v>16</v>
      </c>
      <c r="E58" s="77">
        <v>10</v>
      </c>
      <c r="F58" s="129"/>
      <c r="G58" s="8">
        <f t="shared" si="3"/>
        <v>0</v>
      </c>
      <c r="H58" s="129"/>
      <c r="I58" s="8">
        <f t="shared" si="4"/>
        <v>0</v>
      </c>
      <c r="O58">
        <f t="shared" si="5"/>
        <v>-6</v>
      </c>
    </row>
    <row r="59" spans="1:15" x14ac:dyDescent="0.2">
      <c r="A59" s="150">
        <v>57</v>
      </c>
      <c r="B59" s="101" t="s">
        <v>3279</v>
      </c>
      <c r="C59" s="80" t="str">
        <f>VLOOKUP(B59,バーコード貼付!$A$1:$D$4652,2,FALSE)</f>
        <v>Zn42ﾌﾟﾛﾍﾟﾗ用保護亜鉛</v>
      </c>
      <c r="D59" s="77">
        <f>VLOOKUP(B59,バーコード貼付!$A$1:$D$4652,3,FALSE)</f>
        <v>136</v>
      </c>
      <c r="E59" s="77">
        <v>81</v>
      </c>
      <c r="F59" s="130"/>
      <c r="G59" s="8">
        <f t="shared" si="3"/>
        <v>0</v>
      </c>
      <c r="H59" s="129"/>
      <c r="I59" s="8">
        <f t="shared" si="4"/>
        <v>0</v>
      </c>
      <c r="O59">
        <f t="shared" si="5"/>
        <v>-55</v>
      </c>
    </row>
    <row r="60" spans="1:15" x14ac:dyDescent="0.2">
      <c r="A60" s="150">
        <v>58</v>
      </c>
      <c r="B60" s="101" t="s">
        <v>3272</v>
      </c>
      <c r="C60" s="80" t="str">
        <f>VLOOKUP(B60,バーコード貼付!$A$1:$D$4652,2,FALSE)</f>
        <v>Zn36ﾌﾟﾛﾍﾟﾗ用保護亜鉛</v>
      </c>
      <c r="D60" s="77">
        <f>VLOOKUP(B60,バーコード貼付!$A$1:$D$4652,3,FALSE)</f>
        <v>445</v>
      </c>
      <c r="E60" s="77">
        <v>49</v>
      </c>
      <c r="F60" s="129"/>
      <c r="G60" s="8">
        <f t="shared" si="3"/>
        <v>0</v>
      </c>
      <c r="H60" s="129"/>
      <c r="I60" s="8">
        <f t="shared" si="4"/>
        <v>0</v>
      </c>
      <c r="O60">
        <f t="shared" si="5"/>
        <v>-396</v>
      </c>
    </row>
    <row r="61" spans="1:15" x14ac:dyDescent="0.2">
      <c r="A61" s="150">
        <v>59</v>
      </c>
      <c r="B61" s="101" t="s">
        <v>3266</v>
      </c>
      <c r="C61" s="80" t="str">
        <f>VLOOKUP(B61,バーコード貼付!$A$1:$D$4652,2,FALSE)</f>
        <v>Zn32ﾌﾟﾛﾍﾟﾗ用保護亜鉛</v>
      </c>
      <c r="D61" s="77">
        <f>VLOOKUP(B61,バーコード貼付!$A$1:$D$4652,3,FALSE)</f>
        <v>48</v>
      </c>
      <c r="E61" s="77">
        <v>23</v>
      </c>
      <c r="F61" s="130"/>
      <c r="G61" s="8">
        <f t="shared" si="3"/>
        <v>0</v>
      </c>
      <c r="H61" s="129"/>
      <c r="I61" s="8">
        <f t="shared" si="4"/>
        <v>0</v>
      </c>
      <c r="O61">
        <f t="shared" si="5"/>
        <v>-25</v>
      </c>
    </row>
    <row r="62" spans="1:15" x14ac:dyDescent="0.2">
      <c r="A62" s="150">
        <v>60</v>
      </c>
      <c r="B62" s="101" t="s">
        <v>3341</v>
      </c>
      <c r="C62" s="80" t="str">
        <f>VLOOKUP(B62,バーコード貼付!$A$1:$D$4652,2,FALSE)</f>
        <v>Zn50.80(2”)ﾌﾟﾛﾍﾟﾗ用保護亜鉛</v>
      </c>
      <c r="D62" s="77">
        <f>VLOOKUP(B62,バーコード貼付!$A$1:$D$4652,3,FALSE)</f>
        <v>116</v>
      </c>
      <c r="E62" s="77">
        <v>28</v>
      </c>
      <c r="F62" s="130"/>
      <c r="G62" s="8">
        <f t="shared" si="3"/>
        <v>0</v>
      </c>
      <c r="H62" s="129"/>
      <c r="I62" s="8">
        <f t="shared" si="4"/>
        <v>0</v>
      </c>
      <c r="O62">
        <f t="shared" si="5"/>
        <v>-88</v>
      </c>
    </row>
    <row r="63" spans="1:15" x14ac:dyDescent="0.2">
      <c r="A63" s="150">
        <v>61</v>
      </c>
      <c r="B63" s="101" t="s">
        <v>3278</v>
      </c>
      <c r="C63" s="80" t="str">
        <f>VLOOKUP(B63,バーコード貼付!$A$1:$D$4652,2,FALSE)</f>
        <v>Zn40(2つ割ﾛﾝｸﾞﾀｲﾌﾟ)ﾍﾟﾗ亜鉛</v>
      </c>
      <c r="D63" s="77">
        <f>VLOOKUP(B63,バーコード貼付!$A$1:$D$4652,3,FALSE)</f>
        <v>64</v>
      </c>
      <c r="E63" s="77">
        <v>19</v>
      </c>
      <c r="F63" s="130"/>
      <c r="G63" s="8">
        <f t="shared" si="3"/>
        <v>0</v>
      </c>
      <c r="H63" s="129"/>
      <c r="I63" s="8">
        <f t="shared" si="4"/>
        <v>0</v>
      </c>
      <c r="O63">
        <f t="shared" si="5"/>
        <v>-45</v>
      </c>
    </row>
    <row r="64" spans="1:15" x14ac:dyDescent="0.2">
      <c r="A64" s="150">
        <v>62</v>
      </c>
      <c r="B64" s="101" t="s">
        <v>3338</v>
      </c>
      <c r="C64" s="80" t="str">
        <f>VLOOKUP(B64,バーコード貼付!$A$1:$D$4652,2,FALSE)</f>
        <v>Zn25.4(1”)ﾌﾟﾛﾍﾟﾗ用保護亜鉛</v>
      </c>
      <c r="D64" s="77">
        <f>VLOOKUP(B64,バーコード貼付!$A$1:$D$4652,3,FALSE)</f>
        <v>37</v>
      </c>
      <c r="E64" s="77">
        <f>VLOOKUP(B64,バーコード貼付!$A$1:$D$4652,4,FALSE)</f>
        <v>10</v>
      </c>
      <c r="F64" s="130"/>
      <c r="G64" s="8">
        <f t="shared" si="3"/>
        <v>0</v>
      </c>
      <c r="H64" s="129"/>
      <c r="I64" s="8">
        <f t="shared" si="4"/>
        <v>0</v>
      </c>
      <c r="O64">
        <f t="shared" si="5"/>
        <v>-27</v>
      </c>
    </row>
    <row r="65" spans="1:15" x14ac:dyDescent="0.2">
      <c r="A65" s="150">
        <v>63</v>
      </c>
      <c r="B65" s="101" t="s">
        <v>3289</v>
      </c>
      <c r="C65" s="80" t="str">
        <f>VLOOKUP(B65,バーコード貼付!$A$1:$D$4652,2,FALSE)</f>
        <v>Zn48(2つ割ﾛﾝｸﾞﾀｲﾌﾟ)ﾍﾟﾗ亜鉛</v>
      </c>
      <c r="D65" s="77">
        <f>VLOOKUP(B65,バーコード貼付!$A$1:$D$4652,3,FALSE)</f>
        <v>66</v>
      </c>
      <c r="E65" s="77">
        <v>16</v>
      </c>
      <c r="F65" s="129"/>
      <c r="G65" s="8">
        <f t="shared" si="3"/>
        <v>0</v>
      </c>
      <c r="H65" s="129"/>
      <c r="I65" s="8">
        <f t="shared" si="4"/>
        <v>0</v>
      </c>
      <c r="O65">
        <f t="shared" si="5"/>
        <v>-50</v>
      </c>
    </row>
    <row r="66" spans="1:15" x14ac:dyDescent="0.2">
      <c r="A66" s="150">
        <v>64</v>
      </c>
      <c r="B66" s="101" t="s">
        <v>3263</v>
      </c>
      <c r="C66" s="80" t="str">
        <f>VLOOKUP(B66,バーコード貼付!$A$1:$D$4652,2,FALSE)</f>
        <v>Zn28ﾌﾟﾛﾍﾟﾗ用保護亜鉛</v>
      </c>
      <c r="D66" s="77">
        <f>VLOOKUP(B66,バーコード貼付!$A$1:$D$4652,3,FALSE)</f>
        <v>459</v>
      </c>
      <c r="E66" s="77">
        <v>98</v>
      </c>
      <c r="F66" s="129"/>
      <c r="G66" s="8">
        <f t="shared" si="3"/>
        <v>0</v>
      </c>
      <c r="H66" s="129"/>
      <c r="I66" s="8">
        <f t="shared" si="4"/>
        <v>0</v>
      </c>
      <c r="O66">
        <f t="shared" si="5"/>
        <v>-361</v>
      </c>
    </row>
    <row r="67" spans="1:15" x14ac:dyDescent="0.2">
      <c r="A67" s="150">
        <v>65</v>
      </c>
      <c r="B67" s="101" t="s">
        <v>3324</v>
      </c>
      <c r="C67" s="80" t="str">
        <f>VLOOKUP(B67,バーコード貼付!$A$1:$D$4652,2,FALSE)</f>
        <v>Zn95(2つ割ﾛﾝｸﾞﾀｲﾌﾟ)ﾍﾟﾗ亜鉛</v>
      </c>
      <c r="D67" s="77">
        <f>VLOOKUP(B67,バーコード貼付!$A$1:$D$4652,3,FALSE)</f>
        <v>33</v>
      </c>
      <c r="E67" s="77">
        <v>6</v>
      </c>
      <c r="F67" s="129"/>
      <c r="G67" s="8">
        <f t="shared" ref="G67:G88" si="6">IF(D67-E67&gt;=0,0,1)</f>
        <v>0</v>
      </c>
      <c r="H67" s="129"/>
      <c r="I67" s="8">
        <f t="shared" ref="I67:I88" si="7">IF(AND(D67&lt;=0,D67-E67&lt;0),1,0)</f>
        <v>0</v>
      </c>
      <c r="O67">
        <f t="shared" ref="O67:O88" si="8">E67-D67</f>
        <v>-27</v>
      </c>
    </row>
    <row r="68" spans="1:15" x14ac:dyDescent="0.2">
      <c r="A68" s="150">
        <v>66</v>
      </c>
      <c r="B68" s="101" t="s">
        <v>3277</v>
      </c>
      <c r="C68" s="80" t="str">
        <f>VLOOKUP(B68,バーコード貼付!$A$1:$D$4652,2,FALSE)</f>
        <v>Zn40ﾍﾟﾗ亜鉛(一体型ﾛﾝｸﾞﾀｲﾌﾟ)</v>
      </c>
      <c r="D68" s="77">
        <f>VLOOKUP(B68,バーコード貼付!$A$1:$D$4652,3,FALSE)</f>
        <v>45</v>
      </c>
      <c r="E68" s="77">
        <v>9</v>
      </c>
      <c r="F68" s="129"/>
      <c r="G68" s="8">
        <f t="shared" si="6"/>
        <v>0</v>
      </c>
      <c r="H68" s="129"/>
      <c r="I68" s="8">
        <f t="shared" si="7"/>
        <v>0</v>
      </c>
      <c r="O68">
        <f t="shared" si="8"/>
        <v>-36</v>
      </c>
    </row>
    <row r="69" spans="1:15" x14ac:dyDescent="0.2">
      <c r="A69" s="150">
        <v>67</v>
      </c>
      <c r="B69" s="101" t="s">
        <v>3321</v>
      </c>
      <c r="C69" s="80" t="str">
        <f>VLOOKUP(B69,バーコード貼付!$A$1:$D$4652,2,FALSE)</f>
        <v>Zn90(2つ割ﾛﾝｸﾞﾀｲﾌﾟ)ﾍﾟﾗ亜鉛</v>
      </c>
      <c r="D69" s="77">
        <f>VLOOKUP(B69,バーコード貼付!$A$1:$D$4652,3,FALSE)</f>
        <v>14</v>
      </c>
      <c r="E69" s="77">
        <v>6</v>
      </c>
      <c r="F69" s="130"/>
      <c r="G69" s="8">
        <f t="shared" si="6"/>
        <v>0</v>
      </c>
      <c r="H69" s="129"/>
      <c r="I69" s="8">
        <f t="shared" si="7"/>
        <v>0</v>
      </c>
      <c r="O69">
        <f t="shared" si="8"/>
        <v>-8</v>
      </c>
    </row>
    <row r="70" spans="1:15" x14ac:dyDescent="0.2">
      <c r="A70" s="150">
        <v>68</v>
      </c>
      <c r="B70" s="101" t="s">
        <v>3282</v>
      </c>
      <c r="C70" s="80" t="str">
        <f>VLOOKUP(B70,バーコード貼付!$A$1:$D$4652,2,FALSE)</f>
        <v>Zn44ﾌﾟﾛﾍﾟﾗ用保護亜鉛</v>
      </c>
      <c r="D70" s="77">
        <f>VLOOKUP(B70,バーコード貼付!$A$1:$D$4652,3,FALSE)</f>
        <v>447</v>
      </c>
      <c r="E70" s="77">
        <v>22</v>
      </c>
      <c r="F70" s="130"/>
      <c r="G70" s="8">
        <f t="shared" si="6"/>
        <v>0</v>
      </c>
      <c r="H70" s="129"/>
      <c r="I70" s="8">
        <f t="shared" si="7"/>
        <v>0</v>
      </c>
      <c r="O70">
        <f t="shared" si="8"/>
        <v>-425</v>
      </c>
    </row>
    <row r="71" spans="1:15" x14ac:dyDescent="0.2">
      <c r="A71" s="150">
        <v>69</v>
      </c>
      <c r="B71" s="101" t="s">
        <v>3274</v>
      </c>
      <c r="C71" s="80" t="str">
        <f>VLOOKUP(B71,バーコード貼付!$A$1:$D$4652,2,FALSE)</f>
        <v>Zn38ﾌﾟﾛﾍﾟﾗ用保護亜鉛</v>
      </c>
      <c r="D71" s="77">
        <f>VLOOKUP(B71,バーコード貼付!$A$1:$D$4652,3,FALSE)</f>
        <v>315</v>
      </c>
      <c r="E71" s="77">
        <v>137</v>
      </c>
      <c r="F71" s="130"/>
      <c r="G71" s="8">
        <f t="shared" si="6"/>
        <v>0</v>
      </c>
      <c r="H71" s="129"/>
      <c r="I71" s="8">
        <f t="shared" si="7"/>
        <v>0</v>
      </c>
      <c r="O71">
        <f t="shared" si="8"/>
        <v>-178</v>
      </c>
    </row>
    <row r="72" spans="1:15" x14ac:dyDescent="0.2">
      <c r="A72" s="150">
        <v>70</v>
      </c>
      <c r="B72" s="101" t="s">
        <v>3280</v>
      </c>
      <c r="C72" s="80" t="str">
        <f>VLOOKUP(B72,バーコード貼付!$A$1:$D$4652,2,FALSE)</f>
        <v>Zn42ﾍﾟﾗ亜鉛(一体型ﾛﾝｸﾞﾀｲﾌﾟ)</v>
      </c>
      <c r="D72" s="77">
        <f>VLOOKUP(B72,バーコード貼付!$A$1:$D$4652,3,FALSE)</f>
        <v>61</v>
      </c>
      <c r="E72" s="77">
        <v>5</v>
      </c>
      <c r="F72" s="130"/>
      <c r="G72" s="8">
        <f t="shared" si="6"/>
        <v>0</v>
      </c>
      <c r="H72" s="129"/>
      <c r="I72" s="8">
        <f t="shared" si="7"/>
        <v>0</v>
      </c>
      <c r="O72">
        <f t="shared" si="8"/>
        <v>-56</v>
      </c>
    </row>
    <row r="73" spans="1:15" x14ac:dyDescent="0.2">
      <c r="A73" s="150">
        <v>71</v>
      </c>
      <c r="B73" s="101" t="s">
        <v>3335</v>
      </c>
      <c r="C73" s="80" t="str">
        <f>VLOOKUP(B73,バーコード貼付!$A$1:$D$4652,2,FALSE)</f>
        <v>Zn140ﾌﾟﾛﾍﾟﾗ用保護亜鉛</v>
      </c>
      <c r="D73" s="77">
        <f>VLOOKUP(B73,バーコード貼付!$A$1:$D$4652,3,FALSE)</f>
        <v>27</v>
      </c>
      <c r="E73" s="77">
        <v>8</v>
      </c>
      <c r="F73" s="129"/>
      <c r="G73" s="8">
        <f t="shared" si="6"/>
        <v>0</v>
      </c>
      <c r="H73" s="129"/>
      <c r="I73" s="8">
        <f t="shared" si="7"/>
        <v>0</v>
      </c>
      <c r="O73">
        <f t="shared" si="8"/>
        <v>-19</v>
      </c>
    </row>
    <row r="74" spans="1:15" x14ac:dyDescent="0.2">
      <c r="A74" s="150">
        <v>72</v>
      </c>
      <c r="B74" s="101" t="s">
        <v>3283</v>
      </c>
      <c r="C74" s="80" t="str">
        <f>VLOOKUP(B74,バーコード貼付!$A$1:$D$4652,2,FALSE)</f>
        <v>Zn44ﾍﾟﾗ亜鉛(一体型ﾛﾝｸﾞﾀｲﾌﾟ)</v>
      </c>
      <c r="D74" s="77">
        <f>VLOOKUP(B74,バーコード貼付!$A$1:$D$4652,3,FALSE)</f>
        <v>65</v>
      </c>
      <c r="E74" s="77">
        <v>46</v>
      </c>
      <c r="F74" s="129"/>
      <c r="G74" s="8">
        <f t="shared" si="6"/>
        <v>0</v>
      </c>
      <c r="H74" s="129"/>
      <c r="I74" s="8">
        <f t="shared" si="7"/>
        <v>0</v>
      </c>
      <c r="O74">
        <f t="shared" si="8"/>
        <v>-19</v>
      </c>
    </row>
    <row r="75" spans="1:15" x14ac:dyDescent="0.2">
      <c r="A75" s="150">
        <v>73</v>
      </c>
      <c r="B75" s="101" t="s">
        <v>3326</v>
      </c>
      <c r="C75" s="80" t="str">
        <f>VLOOKUP(B75,バーコード貼付!$A$1:$D$4652,2,FALSE)</f>
        <v>Zn100ﾍﾟﾗ亜鉛(一体型ﾛﾝｸﾞﾀｲﾌﾟ)</v>
      </c>
      <c r="D75" s="77">
        <f>VLOOKUP(B75,バーコード貼付!$A$1:$D$4652,3,FALSE)</f>
        <v>8</v>
      </c>
      <c r="E75" s="77">
        <v>2</v>
      </c>
      <c r="F75" s="130"/>
      <c r="G75" s="8">
        <f t="shared" si="6"/>
        <v>0</v>
      </c>
      <c r="H75" s="129"/>
      <c r="I75" s="8">
        <f t="shared" si="7"/>
        <v>0</v>
      </c>
      <c r="O75">
        <f t="shared" si="8"/>
        <v>-6</v>
      </c>
    </row>
    <row r="76" spans="1:15" x14ac:dyDescent="0.2">
      <c r="A76" s="150">
        <v>74</v>
      </c>
      <c r="B76" s="101" t="s">
        <v>3305</v>
      </c>
      <c r="C76" s="80" t="str">
        <f>VLOOKUP(B76,バーコード貼付!$A$1:$D$4652,2,FALSE)</f>
        <v>Zn65E型ﾌﾟﾛﾍﾟﾗ用保護亜鉛流線型</v>
      </c>
      <c r="D76" s="77">
        <f>VLOOKUP(B76,バーコード貼付!$A$1:$D$4652,3,FALSE)</f>
        <v>50</v>
      </c>
      <c r="E76" s="77">
        <v>10</v>
      </c>
      <c r="F76" s="130"/>
      <c r="G76" s="8">
        <f t="shared" si="6"/>
        <v>0</v>
      </c>
      <c r="H76" s="129"/>
      <c r="I76" s="8">
        <f t="shared" si="7"/>
        <v>0</v>
      </c>
      <c r="O76">
        <f t="shared" si="8"/>
        <v>-40</v>
      </c>
    </row>
    <row r="77" spans="1:15" x14ac:dyDescent="0.2">
      <c r="A77" s="150">
        <v>75</v>
      </c>
      <c r="B77" s="101" t="s">
        <v>3288</v>
      </c>
      <c r="C77" s="80" t="str">
        <f>VLOOKUP(B77,バーコード貼付!$A$1:$D$4652,2,FALSE)</f>
        <v>Zn48ﾍﾟﾗ亜鉛(一体型ﾛﾝｸﾞﾀｲﾌﾟ)</v>
      </c>
      <c r="D77" s="77">
        <f>VLOOKUP(B77,バーコード貼付!$A$1:$D$4652,3,FALSE)</f>
        <v>67</v>
      </c>
      <c r="E77" s="77">
        <v>7</v>
      </c>
      <c r="F77" s="130"/>
      <c r="G77" s="8">
        <f t="shared" si="6"/>
        <v>0</v>
      </c>
      <c r="H77" s="129"/>
      <c r="I77" s="8">
        <f t="shared" si="7"/>
        <v>0</v>
      </c>
      <c r="O77">
        <f t="shared" si="8"/>
        <v>-60</v>
      </c>
    </row>
    <row r="78" spans="1:15" x14ac:dyDescent="0.2">
      <c r="A78" s="150">
        <v>76</v>
      </c>
      <c r="B78" s="101" t="s">
        <v>3269</v>
      </c>
      <c r="C78" s="80" t="str">
        <f>VLOOKUP(B78,バーコード貼付!$A$1:$D$4652,2,FALSE)</f>
        <v>Zn34ﾍﾟﾗ亜鉛(一体型ﾛﾝｸﾞﾀｲﾌﾟ)</v>
      </c>
      <c r="D78" s="77">
        <f>VLOOKUP(B78,バーコード貼付!$A$1:$D$4652,3,FALSE)</f>
        <v>45</v>
      </c>
      <c r="E78" s="77">
        <v>31</v>
      </c>
      <c r="F78" s="130"/>
      <c r="G78" s="8">
        <f t="shared" si="6"/>
        <v>0</v>
      </c>
      <c r="H78" s="129"/>
      <c r="I78" s="8">
        <f t="shared" si="7"/>
        <v>0</v>
      </c>
      <c r="O78">
        <f t="shared" si="8"/>
        <v>-14</v>
      </c>
    </row>
    <row r="79" spans="1:15" x14ac:dyDescent="0.2">
      <c r="A79" s="150">
        <v>77</v>
      </c>
      <c r="B79" s="101" t="s">
        <v>3337</v>
      </c>
      <c r="C79" s="80" t="str">
        <f>VLOOKUP(B79,バーコード貼付!$A$1:$D$4652,2,FALSE)</f>
        <v>Zn150ﾌﾟﾛﾍﾟﾗ用保護亜鉛</v>
      </c>
      <c r="D79" s="77">
        <f>VLOOKUP(B79,バーコード貼付!$A$1:$D$4652,3,FALSE)</f>
        <v>19</v>
      </c>
      <c r="E79" s="77">
        <f>VLOOKUP(B79,バーコード貼付!$A$1:$D$4652,4,FALSE)</f>
        <v>10</v>
      </c>
      <c r="F79" s="130"/>
      <c r="G79" s="8">
        <f t="shared" si="6"/>
        <v>0</v>
      </c>
      <c r="H79" s="129"/>
      <c r="I79" s="8">
        <f t="shared" si="7"/>
        <v>0</v>
      </c>
      <c r="O79">
        <f t="shared" si="8"/>
        <v>-9</v>
      </c>
    </row>
    <row r="80" spans="1:15" x14ac:dyDescent="0.2">
      <c r="A80" s="19">
        <v>78</v>
      </c>
      <c r="B80" s="101" t="s">
        <v>3261</v>
      </c>
      <c r="C80" s="80" t="str">
        <f>VLOOKUP(B80,バーコード貼付!$A$1:$D$4652,2,FALSE)</f>
        <v>Zn22ﾌﾟﾛﾍﾟﾗ用保護亜鉛</v>
      </c>
      <c r="D80" s="77">
        <f>VLOOKUP(B80,バーコード貼付!$A$1:$D$4652,3,FALSE)</f>
        <v>442</v>
      </c>
      <c r="E80" s="77">
        <f>VLOOKUP(B80,バーコード貼付!$A$1:$D$4652,4,FALSE)</f>
        <v>150</v>
      </c>
      <c r="F80" s="129"/>
      <c r="G80" s="8">
        <f t="shared" si="6"/>
        <v>0</v>
      </c>
      <c r="H80" s="129"/>
      <c r="I80" s="8">
        <f t="shared" si="7"/>
        <v>0</v>
      </c>
      <c r="O80">
        <f t="shared" si="8"/>
        <v>-292</v>
      </c>
    </row>
    <row r="81" spans="1:15" x14ac:dyDescent="0.2">
      <c r="A81" s="19">
        <v>79</v>
      </c>
      <c r="B81" s="101" t="s">
        <v>3268</v>
      </c>
      <c r="C81" s="80" t="str">
        <f>VLOOKUP(B81,バーコード貼付!$A$1:$D$4652,2,FALSE)</f>
        <v>Zn34ﾌﾟﾛﾍﾟﾗ用保護亜鉛</v>
      </c>
      <c r="D81" s="77">
        <f>VLOOKUP(B81,バーコード貼付!$A$1:$D$4652,3,FALSE)</f>
        <v>204</v>
      </c>
      <c r="E81" s="77">
        <f>VLOOKUP(B81,バーコード貼付!$A$1:$D$4652,4,FALSE)</f>
        <v>150</v>
      </c>
      <c r="F81" s="128"/>
      <c r="G81" s="8">
        <f t="shared" si="6"/>
        <v>0</v>
      </c>
      <c r="H81" s="129"/>
      <c r="I81" s="8">
        <f t="shared" si="7"/>
        <v>0</v>
      </c>
      <c r="O81">
        <f t="shared" si="8"/>
        <v>-54</v>
      </c>
    </row>
    <row r="82" spans="1:15" x14ac:dyDescent="0.2">
      <c r="A82" s="19">
        <v>80</v>
      </c>
      <c r="B82" s="101" t="s">
        <v>3329</v>
      </c>
      <c r="C82" s="80" t="str">
        <f>VLOOKUP(B82,バーコード貼付!$A$1:$D$4652,2,FALSE)</f>
        <v>Zn110ﾌﾟﾛﾍﾟﾗ用保護亜鉛</v>
      </c>
      <c r="D82" s="77">
        <f>VLOOKUP(B82,バーコード貼付!$A$1:$D$4652,3,FALSE)</f>
        <v>95</v>
      </c>
      <c r="E82" s="77">
        <f>VLOOKUP(B82,バーコード貼付!$A$1:$D$4652,4,FALSE)</f>
        <v>80</v>
      </c>
      <c r="F82" s="129"/>
      <c r="G82" s="8">
        <f t="shared" si="6"/>
        <v>0</v>
      </c>
      <c r="H82" s="129"/>
      <c r="I82" s="8">
        <f t="shared" si="7"/>
        <v>0</v>
      </c>
      <c r="O82">
        <f t="shared" si="8"/>
        <v>-15</v>
      </c>
    </row>
    <row r="83" spans="1:15" x14ac:dyDescent="0.2">
      <c r="A83" s="19">
        <v>81</v>
      </c>
      <c r="B83" s="101" t="s">
        <v>3336</v>
      </c>
      <c r="C83" s="80" t="str">
        <f>VLOOKUP(B83,バーコード貼付!$A$1:$D$4652,2,FALSE)</f>
        <v>Zn145ﾌﾟﾛﾍﾟﾗ用保護亜鉛</v>
      </c>
      <c r="D83" s="77">
        <f>VLOOKUP(B83,バーコード貼付!$A$1:$D$4652,3,FALSE)</f>
        <v>14</v>
      </c>
      <c r="E83" s="77">
        <f>VLOOKUP(B83,バーコード貼付!$A$1:$D$4652,4,FALSE)</f>
        <v>10</v>
      </c>
      <c r="F83" s="130"/>
      <c r="G83" s="8">
        <f t="shared" si="6"/>
        <v>0</v>
      </c>
      <c r="H83" s="129"/>
      <c r="I83" s="8">
        <f t="shared" si="7"/>
        <v>0</v>
      </c>
      <c r="O83">
        <f t="shared" si="8"/>
        <v>-4</v>
      </c>
    </row>
    <row r="84" spans="1:15" x14ac:dyDescent="0.2">
      <c r="A84" s="19">
        <v>82</v>
      </c>
      <c r="B84" s="101" t="s">
        <v>3273</v>
      </c>
      <c r="C84" s="80" t="str">
        <f>VLOOKUP(B84,バーコード貼付!$A$1:$D$4652,2,FALSE)</f>
        <v>Zn36ﾍﾟﾗ亜鉛(一体型ﾛﾝｸﾞﾀｲﾌﾟ)</v>
      </c>
      <c r="D84" s="77">
        <f>VLOOKUP(B84,バーコード貼付!$A$1:$D$4652,3,FALSE)</f>
        <v>69</v>
      </c>
      <c r="E84" s="77">
        <f>VLOOKUP(B84,バーコード貼付!$A$1:$D$4652,4,FALSE)</f>
        <v>30</v>
      </c>
      <c r="F84" s="129"/>
      <c r="G84" s="8">
        <f t="shared" si="6"/>
        <v>0</v>
      </c>
      <c r="H84" s="129"/>
      <c r="I84" s="8">
        <f t="shared" si="7"/>
        <v>0</v>
      </c>
      <c r="O84">
        <f t="shared" si="8"/>
        <v>-39</v>
      </c>
    </row>
    <row r="85" spans="1:15" x14ac:dyDescent="0.2">
      <c r="A85" s="19">
        <v>83</v>
      </c>
      <c r="B85" s="101" t="s">
        <v>3320</v>
      </c>
      <c r="C85" s="80" t="str">
        <f>VLOOKUP(B85,バーコード貼付!$A$1:$D$4652,2,FALSE)</f>
        <v>Zn90ﾍﾟﾗ亜鉛(一体型ﾛﾝｸﾞﾀｲﾌﾟ)</v>
      </c>
      <c r="D85" s="77">
        <f>VLOOKUP(B85,バーコード貼付!$A$1:$D$4652,3,FALSE)</f>
        <v>39</v>
      </c>
      <c r="E85" s="77">
        <f>VLOOKUP(B85,バーコード貼付!$A$1:$D$4652,4,FALSE)</f>
        <v>10</v>
      </c>
      <c r="F85" s="130"/>
      <c r="G85" s="8">
        <f t="shared" si="6"/>
        <v>0</v>
      </c>
      <c r="H85" s="129"/>
      <c r="I85" s="8">
        <f t="shared" si="7"/>
        <v>0</v>
      </c>
      <c r="O85">
        <f t="shared" si="8"/>
        <v>-29</v>
      </c>
    </row>
    <row r="86" spans="1:15" x14ac:dyDescent="0.2">
      <c r="A86" s="19">
        <v>84</v>
      </c>
      <c r="B86" s="101" t="s">
        <v>3323</v>
      </c>
      <c r="C86" s="80" t="str">
        <f>VLOOKUP(B86,バーコード貼付!$A$1:$D$4652,2,FALSE)</f>
        <v>Zn95ﾍﾟﾗ亜鉛(一体型ﾛﾝｸﾞﾀｲﾌﾟ)</v>
      </c>
      <c r="D86" s="77">
        <f>VLOOKUP(B86,バーコード貼付!$A$1:$D$4652,3,FALSE)</f>
        <v>15</v>
      </c>
      <c r="E86" s="77">
        <f>VLOOKUP(B86,バーコード貼付!$A$1:$D$4652,4,FALSE)</f>
        <v>10</v>
      </c>
      <c r="F86" s="129"/>
      <c r="G86" s="8">
        <f t="shared" si="6"/>
        <v>0</v>
      </c>
      <c r="H86" s="129"/>
      <c r="I86" s="8">
        <f t="shared" si="7"/>
        <v>0</v>
      </c>
      <c r="O86">
        <f t="shared" si="8"/>
        <v>-5</v>
      </c>
    </row>
    <row r="87" spans="1:15" x14ac:dyDescent="0.2">
      <c r="A87" s="19">
        <v>85</v>
      </c>
      <c r="B87" s="101" t="s">
        <v>3339</v>
      </c>
      <c r="C87" s="80" t="str">
        <f>VLOOKUP(B87,バーコード貼付!$A$1:$D$4652,2,FALSE)</f>
        <v>Zn28.57(11/8)ﾌﾟﾛﾍﾟﾗ用保護亜鉛</v>
      </c>
      <c r="D87" s="77">
        <f>VLOOKUP(B87,バーコード貼付!$A$1:$D$4652,3,FALSE)</f>
        <v>98</v>
      </c>
      <c r="E87" s="77">
        <f>VLOOKUP(B87,バーコード貼付!$A$1:$D$4652,4,FALSE)</f>
        <v>10</v>
      </c>
      <c r="F87" s="129"/>
      <c r="G87" s="8">
        <f t="shared" si="6"/>
        <v>0</v>
      </c>
      <c r="H87" s="129"/>
      <c r="I87" s="8">
        <f t="shared" si="7"/>
        <v>0</v>
      </c>
      <c r="O87">
        <f t="shared" si="8"/>
        <v>-88</v>
      </c>
    </row>
    <row r="88" spans="1:15" x14ac:dyDescent="0.2">
      <c r="A88" s="19">
        <v>86</v>
      </c>
      <c r="B88" s="101" t="s">
        <v>3344</v>
      </c>
      <c r="C88" s="80" t="str">
        <f>VLOOKUP(B88,バーコード貼付!$A$1:$D$4652,2,FALSE)</f>
        <v>Zn74.00ﾌﾟﾛﾍﾟﾗ用保護亜鉛</v>
      </c>
      <c r="D88" s="77">
        <f>VLOOKUP(B88,バーコード貼付!$A$1:$D$4652,3,FALSE)</f>
        <v>130</v>
      </c>
      <c r="E88" s="77">
        <f>VLOOKUP(B88,バーコード貼付!$A$1:$D$4652,4,FALSE)</f>
        <v>10</v>
      </c>
      <c r="F88" s="130"/>
      <c r="G88" s="8">
        <f t="shared" si="6"/>
        <v>0</v>
      </c>
      <c r="H88" s="129"/>
      <c r="I88" s="8">
        <f t="shared" si="7"/>
        <v>0</v>
      </c>
      <c r="O88">
        <f t="shared" si="8"/>
        <v>-120</v>
      </c>
    </row>
  </sheetData>
  <sortState xmlns:xlrd2="http://schemas.microsoft.com/office/spreadsheetml/2017/richdata2" ref="A3:P88">
    <sortCondition descending="1" ref="G3:G88"/>
  </sortState>
  <phoneticPr fontId="9"/>
  <conditionalFormatting sqref="F3:F88">
    <cfRule type="cellIs" dxfId="5" priority="2" operator="lessThan">
      <formula>$F$1</formula>
    </cfRule>
  </conditionalFormatting>
  <conditionalFormatting sqref="G3:G88">
    <cfRule type="colorScale" priority="3">
      <colorScale>
        <cfvo type="num" val="0"/>
        <cfvo type="num" val="1"/>
        <color rgb="FF00B050"/>
        <color rgb="FFFFFF00"/>
      </colorScale>
    </cfRule>
  </conditionalFormatting>
  <conditionalFormatting sqref="H3:H88">
    <cfRule type="cellIs" dxfId="4" priority="1" operator="lessThan">
      <formula>$F$1</formula>
    </cfRule>
  </conditionalFormatting>
  <conditionalFormatting sqref="I3">
    <cfRule type="colorScale" priority="117">
      <colorScale>
        <cfvo type="num" val="0"/>
        <cfvo type="num" val="1"/>
        <color rgb="FF00B050"/>
        <color rgb="FFFF0000"/>
      </colorScale>
    </cfRule>
  </conditionalFormatting>
  <conditionalFormatting sqref="I3:I6">
    <cfRule type="colorScale" priority="114">
      <colorScale>
        <cfvo type="num" val="0"/>
        <cfvo type="num" val="1"/>
        <color rgb="FF00B050"/>
        <color rgb="FFFF0000"/>
      </colorScale>
    </cfRule>
  </conditionalFormatting>
  <conditionalFormatting sqref="I7">
    <cfRule type="colorScale" priority="112">
      <colorScale>
        <cfvo type="num" val="0"/>
        <cfvo type="num" val="1"/>
        <color rgb="FF00B050"/>
        <color rgb="FFFF0000"/>
      </colorScale>
    </cfRule>
  </conditionalFormatting>
  <conditionalFormatting sqref="I8">
    <cfRule type="colorScale" priority="111">
      <colorScale>
        <cfvo type="num" val="0"/>
        <cfvo type="num" val="1"/>
        <color rgb="FF00B050"/>
        <color rgb="FFFF0000"/>
      </colorScale>
    </cfRule>
  </conditionalFormatting>
  <conditionalFormatting sqref="I8:I11">
    <cfRule type="colorScale" priority="108">
      <colorScale>
        <cfvo type="num" val="0"/>
        <cfvo type="num" val="1"/>
        <color rgb="FF00B050"/>
        <color rgb="FFFF0000"/>
      </colorScale>
    </cfRule>
  </conditionalFormatting>
  <conditionalFormatting sqref="I12">
    <cfRule type="colorScale" priority="106">
      <colorScale>
        <cfvo type="num" val="0"/>
        <cfvo type="num" val="1"/>
        <color rgb="FF00B050"/>
        <color rgb="FFFF0000"/>
      </colorScale>
    </cfRule>
  </conditionalFormatting>
  <conditionalFormatting sqref="I13">
    <cfRule type="colorScale" priority="105">
      <colorScale>
        <cfvo type="num" val="0"/>
        <cfvo type="num" val="1"/>
        <color rgb="FF00B050"/>
        <color rgb="FFFF0000"/>
      </colorScale>
    </cfRule>
  </conditionalFormatting>
  <conditionalFormatting sqref="I13:I16">
    <cfRule type="colorScale" priority="102">
      <colorScale>
        <cfvo type="num" val="0"/>
        <cfvo type="num" val="1"/>
        <color rgb="FF00B050"/>
        <color rgb="FFFF0000"/>
      </colorScale>
    </cfRule>
  </conditionalFormatting>
  <conditionalFormatting sqref="I17">
    <cfRule type="colorScale" priority="100">
      <colorScale>
        <cfvo type="num" val="0"/>
        <cfvo type="num" val="1"/>
        <color rgb="FF00B050"/>
        <color rgb="FFFF0000"/>
      </colorScale>
    </cfRule>
  </conditionalFormatting>
  <conditionalFormatting sqref="I18">
    <cfRule type="colorScale" priority="99">
      <colorScale>
        <cfvo type="num" val="0"/>
        <cfvo type="num" val="1"/>
        <color rgb="FF00B050"/>
        <color rgb="FFFF0000"/>
      </colorScale>
    </cfRule>
  </conditionalFormatting>
  <conditionalFormatting sqref="I18:I21">
    <cfRule type="colorScale" priority="96">
      <colorScale>
        <cfvo type="num" val="0"/>
        <cfvo type="num" val="1"/>
        <color rgb="FF00B050"/>
        <color rgb="FFFF0000"/>
      </colorScale>
    </cfRule>
  </conditionalFormatting>
  <conditionalFormatting sqref="I22">
    <cfRule type="colorScale" priority="94">
      <colorScale>
        <cfvo type="num" val="0"/>
        <cfvo type="num" val="1"/>
        <color rgb="FF00B050"/>
        <color rgb="FFFF0000"/>
      </colorScale>
    </cfRule>
  </conditionalFormatting>
  <conditionalFormatting sqref="I23">
    <cfRule type="colorScale" priority="93">
      <colorScale>
        <cfvo type="num" val="0"/>
        <cfvo type="num" val="1"/>
        <color rgb="FF00B050"/>
        <color rgb="FFFF0000"/>
      </colorScale>
    </cfRule>
  </conditionalFormatting>
  <conditionalFormatting sqref="I23:I26">
    <cfRule type="colorScale" priority="90">
      <colorScale>
        <cfvo type="num" val="0"/>
        <cfvo type="num" val="1"/>
        <color rgb="FF00B050"/>
        <color rgb="FFFF0000"/>
      </colorScale>
    </cfRule>
  </conditionalFormatting>
  <conditionalFormatting sqref="I27">
    <cfRule type="colorScale" priority="88">
      <colorScale>
        <cfvo type="num" val="0"/>
        <cfvo type="num" val="1"/>
        <color rgb="FF00B050"/>
        <color rgb="FFFF0000"/>
      </colorScale>
    </cfRule>
  </conditionalFormatting>
  <conditionalFormatting sqref="I28">
    <cfRule type="colorScale" priority="87">
      <colorScale>
        <cfvo type="num" val="0"/>
        <cfvo type="num" val="1"/>
        <color rgb="FF00B050"/>
        <color rgb="FFFF0000"/>
      </colorScale>
    </cfRule>
  </conditionalFormatting>
  <conditionalFormatting sqref="I28:I31">
    <cfRule type="colorScale" priority="84">
      <colorScale>
        <cfvo type="num" val="0"/>
        <cfvo type="num" val="1"/>
        <color rgb="FF00B050"/>
        <color rgb="FFFF0000"/>
      </colorScale>
    </cfRule>
  </conditionalFormatting>
  <conditionalFormatting sqref="I32">
    <cfRule type="colorScale" priority="82">
      <colorScale>
        <cfvo type="num" val="0"/>
        <cfvo type="num" val="1"/>
        <color rgb="FF00B050"/>
        <color rgb="FFFF0000"/>
      </colorScale>
    </cfRule>
  </conditionalFormatting>
  <conditionalFormatting sqref="I33">
    <cfRule type="colorScale" priority="81">
      <colorScale>
        <cfvo type="num" val="0"/>
        <cfvo type="num" val="1"/>
        <color rgb="FF00B050"/>
        <color rgb="FFFF0000"/>
      </colorScale>
    </cfRule>
  </conditionalFormatting>
  <conditionalFormatting sqref="I33:I36">
    <cfRule type="colorScale" priority="78">
      <colorScale>
        <cfvo type="num" val="0"/>
        <cfvo type="num" val="1"/>
        <color rgb="FF00B050"/>
        <color rgb="FFFF0000"/>
      </colorScale>
    </cfRule>
  </conditionalFormatting>
  <conditionalFormatting sqref="I37">
    <cfRule type="colorScale" priority="76">
      <colorScale>
        <cfvo type="num" val="0"/>
        <cfvo type="num" val="1"/>
        <color rgb="FF00B050"/>
        <color rgb="FFFF0000"/>
      </colorScale>
    </cfRule>
  </conditionalFormatting>
  <conditionalFormatting sqref="I38:I40">
    <cfRule type="colorScale" priority="74">
      <colorScale>
        <cfvo type="num" val="0"/>
        <cfvo type="num" val="1"/>
        <color rgb="FF00B050"/>
        <color rgb="FFFF0000"/>
      </colorScale>
    </cfRule>
  </conditionalFormatting>
  <conditionalFormatting sqref="I41">
    <cfRule type="colorScale" priority="72">
      <colorScale>
        <cfvo type="num" val="0"/>
        <cfvo type="num" val="1"/>
        <color rgb="FF00B050"/>
        <color rgb="FFFF0000"/>
      </colorScale>
    </cfRule>
  </conditionalFormatting>
  <conditionalFormatting sqref="I42">
    <cfRule type="colorScale" priority="71">
      <colorScale>
        <cfvo type="num" val="0"/>
        <cfvo type="num" val="1"/>
        <color rgb="FF00B050"/>
        <color rgb="FFFF0000"/>
      </colorScale>
    </cfRule>
  </conditionalFormatting>
  <conditionalFormatting sqref="I42:I45">
    <cfRule type="colorScale" priority="68">
      <colorScale>
        <cfvo type="num" val="0"/>
        <cfvo type="num" val="1"/>
        <color rgb="FF00B050"/>
        <color rgb="FFFF0000"/>
      </colorScale>
    </cfRule>
  </conditionalFormatting>
  <conditionalFormatting sqref="I46">
    <cfRule type="colorScale" priority="66">
      <colorScale>
        <cfvo type="num" val="0"/>
        <cfvo type="num" val="1"/>
        <color rgb="FF00B050"/>
        <color rgb="FFFF0000"/>
      </colorScale>
    </cfRule>
  </conditionalFormatting>
  <conditionalFormatting sqref="I47">
    <cfRule type="colorScale" priority="65">
      <colorScale>
        <cfvo type="num" val="0"/>
        <cfvo type="num" val="1"/>
        <color rgb="FF00B050"/>
        <color rgb="FFFF0000"/>
      </colorScale>
    </cfRule>
  </conditionalFormatting>
  <conditionalFormatting sqref="I47:I50">
    <cfRule type="colorScale" priority="62">
      <colorScale>
        <cfvo type="num" val="0"/>
        <cfvo type="num" val="1"/>
        <color rgb="FF00B050"/>
        <color rgb="FFFF0000"/>
      </colorScale>
    </cfRule>
  </conditionalFormatting>
  <conditionalFormatting sqref="I51">
    <cfRule type="colorScale" priority="60">
      <colorScale>
        <cfvo type="num" val="0"/>
        <cfvo type="num" val="1"/>
        <color rgb="FF00B050"/>
        <color rgb="FFFF0000"/>
      </colorScale>
    </cfRule>
  </conditionalFormatting>
  <conditionalFormatting sqref="I52">
    <cfRule type="colorScale" priority="59">
      <colorScale>
        <cfvo type="num" val="0"/>
        <cfvo type="num" val="1"/>
        <color rgb="FF00B050"/>
        <color rgb="FFFF0000"/>
      </colorScale>
    </cfRule>
  </conditionalFormatting>
  <conditionalFormatting sqref="I52:I55">
    <cfRule type="colorScale" priority="56">
      <colorScale>
        <cfvo type="num" val="0"/>
        <cfvo type="num" val="1"/>
        <color rgb="FF00B050"/>
        <color rgb="FFFF0000"/>
      </colorScale>
    </cfRule>
  </conditionalFormatting>
  <conditionalFormatting sqref="I56">
    <cfRule type="colorScale" priority="54">
      <colorScale>
        <cfvo type="num" val="0"/>
        <cfvo type="num" val="1"/>
        <color rgb="FF00B050"/>
        <color rgb="FFFF0000"/>
      </colorScale>
    </cfRule>
  </conditionalFormatting>
  <conditionalFormatting sqref="I57:I59">
    <cfRule type="colorScale" priority="52">
      <colorScale>
        <cfvo type="num" val="0"/>
        <cfvo type="num" val="1"/>
        <color rgb="FF00B050"/>
        <color rgb="FFFF0000"/>
      </colorScale>
    </cfRule>
  </conditionalFormatting>
  <conditionalFormatting sqref="I60">
    <cfRule type="colorScale" priority="50">
      <colorScale>
        <cfvo type="num" val="0"/>
        <cfvo type="num" val="1"/>
        <color rgb="FF00B050"/>
        <color rgb="FFFF0000"/>
      </colorScale>
    </cfRule>
  </conditionalFormatting>
  <conditionalFormatting sqref="I61">
    <cfRule type="colorScale" priority="49">
      <colorScale>
        <cfvo type="num" val="0"/>
        <cfvo type="num" val="1"/>
        <color rgb="FF00B050"/>
        <color rgb="FFFF0000"/>
      </colorScale>
    </cfRule>
  </conditionalFormatting>
  <conditionalFormatting sqref="I61:I64">
    <cfRule type="colorScale" priority="46">
      <colorScale>
        <cfvo type="num" val="0"/>
        <cfvo type="num" val="1"/>
        <color rgb="FF00B050"/>
        <color rgb="FFFF0000"/>
      </colorScale>
    </cfRule>
  </conditionalFormatting>
  <conditionalFormatting sqref="I65">
    <cfRule type="colorScale" priority="44">
      <colorScale>
        <cfvo type="num" val="0"/>
        <cfvo type="num" val="1"/>
        <color rgb="FF00B050"/>
        <color rgb="FFFF0000"/>
      </colorScale>
    </cfRule>
  </conditionalFormatting>
  <conditionalFormatting sqref="I66:I68">
    <cfRule type="colorScale" priority="42">
      <colorScale>
        <cfvo type="num" val="0"/>
        <cfvo type="num" val="1"/>
        <color rgb="FF00B050"/>
        <color rgb="FFFF0000"/>
      </colorScale>
    </cfRule>
  </conditionalFormatting>
  <conditionalFormatting sqref="I69">
    <cfRule type="colorScale" priority="40">
      <colorScale>
        <cfvo type="num" val="0"/>
        <cfvo type="num" val="1"/>
        <color rgb="FF00B050"/>
        <color rgb="FFFF0000"/>
      </colorScale>
    </cfRule>
  </conditionalFormatting>
  <conditionalFormatting sqref="I70">
    <cfRule type="colorScale" priority="39">
      <colorScale>
        <cfvo type="num" val="0"/>
        <cfvo type="num" val="1"/>
        <color rgb="FF00B050"/>
        <color rgb="FFFF0000"/>
      </colorScale>
    </cfRule>
  </conditionalFormatting>
  <conditionalFormatting sqref="I70:I73">
    <cfRule type="colorScale" priority="36">
      <colorScale>
        <cfvo type="num" val="0"/>
        <cfvo type="num" val="1"/>
        <color rgb="FF00B050"/>
        <color rgb="FFFF0000"/>
      </colorScale>
    </cfRule>
  </conditionalFormatting>
  <conditionalFormatting sqref="I74">
    <cfRule type="colorScale" priority="34">
      <colorScale>
        <cfvo type="num" val="0"/>
        <cfvo type="num" val="1"/>
        <color rgb="FF00B050"/>
        <color rgb="FFFF0000"/>
      </colorScale>
    </cfRule>
  </conditionalFormatting>
  <conditionalFormatting sqref="I75:I77">
    <cfRule type="colorScale" priority="32">
      <colorScale>
        <cfvo type="num" val="0"/>
        <cfvo type="num" val="1"/>
        <color rgb="FF00B050"/>
        <color rgb="FFFF0000"/>
      </colorScale>
    </cfRule>
  </conditionalFormatting>
  <conditionalFormatting sqref="I78">
    <cfRule type="colorScale" priority="30">
      <colorScale>
        <cfvo type="num" val="0"/>
        <cfvo type="num" val="1"/>
        <color rgb="FF00B050"/>
        <color rgb="FFFF0000"/>
      </colorScale>
    </cfRule>
  </conditionalFormatting>
  <conditionalFormatting sqref="I79">
    <cfRule type="colorScale" priority="29">
      <colorScale>
        <cfvo type="num" val="0"/>
        <cfvo type="num" val="1"/>
        <color rgb="FF00B050"/>
        <color rgb="FFFF0000"/>
      </colorScale>
    </cfRule>
  </conditionalFormatting>
  <conditionalFormatting sqref="I79:I82">
    <cfRule type="colorScale" priority="26">
      <colorScale>
        <cfvo type="num" val="0"/>
        <cfvo type="num" val="1"/>
        <color rgb="FF00B050"/>
        <color rgb="FFFF0000"/>
      </colorScale>
    </cfRule>
  </conditionalFormatting>
  <conditionalFormatting sqref="I83">
    <cfRule type="colorScale" priority="24">
      <colorScale>
        <cfvo type="num" val="0"/>
        <cfvo type="num" val="1"/>
        <color rgb="FF00B050"/>
        <color rgb="FFFF0000"/>
      </colorScale>
    </cfRule>
  </conditionalFormatting>
  <conditionalFormatting sqref="I84:I86">
    <cfRule type="colorScale" priority="22">
      <colorScale>
        <cfvo type="num" val="0"/>
        <cfvo type="num" val="1"/>
        <color rgb="FF00B050"/>
        <color rgb="FFFF0000"/>
      </colorScale>
    </cfRule>
  </conditionalFormatting>
  <conditionalFormatting sqref="I87">
    <cfRule type="colorScale" priority="20">
      <colorScale>
        <cfvo type="num" val="0"/>
        <cfvo type="num" val="1"/>
        <color rgb="FF00B050"/>
        <color rgb="FFFF0000"/>
      </colorScale>
    </cfRule>
  </conditionalFormatting>
  <conditionalFormatting sqref="I88">
    <cfRule type="colorScale" priority="19">
      <colorScale>
        <cfvo type="num" val="0"/>
        <cfvo type="num" val="1"/>
        <color rgb="FF00B050"/>
        <color rgb="FFFF0000"/>
      </colorScale>
    </cfRule>
    <cfRule type="colorScale" priority="16">
      <colorScale>
        <cfvo type="num" val="0"/>
        <cfvo type="num" val="1"/>
        <color rgb="FF00B050"/>
        <color rgb="FFFF0000"/>
      </colorScale>
    </cfRule>
  </conditionalFormatting>
  <printOptions horizontalCentered="1"/>
  <pageMargins left="0.70866141732283472" right="0.31496062992125984" top="0.94488188976377963" bottom="0.55118110236220474" header="0.51181102362204722" footer="0.31496062992125984"/>
  <pageSetup paperSize="9" scale="83" fitToHeight="0" orientation="portrait" r:id="rId1"/>
  <headerFooter>
    <oddHeader>&amp;Cスタン在庫状況&amp;R&amp;D</oddHeader>
    <oddFooter>&amp;C&amp;P/&amp;N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CCED-F939-4D6A-A7A2-6BF392A4A6EE}">
  <sheetPr>
    <pageSetUpPr fitToPage="1"/>
  </sheetPr>
  <dimension ref="A1:W84"/>
  <sheetViews>
    <sheetView zoomScale="130" zoomScaleNormal="130" workbookViewId="0">
      <pane ySplit="2" topLeftCell="A3" activePane="bottomLeft" state="frozen"/>
      <selection pane="bottomLeft" activeCell="C3" sqref="C3"/>
    </sheetView>
  </sheetViews>
  <sheetFormatPr defaultColWidth="9" defaultRowHeight="13.2" x14ac:dyDescent="0.2"/>
  <cols>
    <col min="1" max="1" width="4" style="5" customWidth="1"/>
    <col min="2" max="2" width="14.6640625" style="5" bestFit="1" customWidth="1"/>
    <col min="3" max="3" width="37.77734375" style="12" bestFit="1" customWidth="1"/>
    <col min="4" max="4" width="7.21875" style="78" bestFit="1" customWidth="1"/>
    <col min="5" max="5" width="7.21875" style="5" bestFit="1" customWidth="1"/>
    <col min="6" max="6" width="6.6640625" style="5" customWidth="1"/>
    <col min="7" max="7" width="4.6640625" style="5" customWidth="1"/>
    <col min="8" max="8" width="6.6640625" customWidth="1"/>
    <col min="9" max="9" width="4.6640625" style="5" customWidth="1"/>
    <col min="10" max="12" width="2.6640625" style="106" customWidth="1"/>
    <col min="13" max="13" width="2.6640625" customWidth="1"/>
    <col min="14" max="14" width="2.6640625" style="106" customWidth="1"/>
    <col min="15" max="15" width="5.88671875" style="106" bestFit="1" customWidth="1"/>
    <col min="16" max="16" width="2.6640625" style="106" customWidth="1"/>
    <col min="17" max="23" width="4.6640625" style="106" customWidth="1"/>
    <col min="24" max="16384" width="9" style="5"/>
  </cols>
  <sheetData>
    <row r="1" spans="1:16" x14ac:dyDescent="0.2">
      <c r="F1" s="61">
        <f ca="1">TODAY()-90</f>
        <v>46203</v>
      </c>
    </row>
    <row r="2" spans="1:16" ht="30.75" customHeight="1" x14ac:dyDescent="0.2">
      <c r="A2" s="10" t="s">
        <v>975</v>
      </c>
      <c r="B2" s="10" t="s">
        <v>973</v>
      </c>
      <c r="C2" s="11" t="s">
        <v>16162</v>
      </c>
      <c r="D2" s="76" t="s">
        <v>974</v>
      </c>
      <c r="E2" s="10" t="s">
        <v>977</v>
      </c>
      <c r="F2" s="71" t="s">
        <v>3034</v>
      </c>
      <c r="G2" s="7">
        <f>SUM(G3:G84)</f>
        <v>6</v>
      </c>
      <c r="H2" s="72" t="s">
        <v>976</v>
      </c>
      <c r="I2" s="7">
        <f>SUM(I3:I84)</f>
        <v>0</v>
      </c>
      <c r="P2" s="150">
        <f>P1+1</f>
        <v>1</v>
      </c>
    </row>
    <row r="3" spans="1:16" s="106" customFormat="1" x14ac:dyDescent="0.2">
      <c r="A3" s="150">
        <v>1</v>
      </c>
      <c r="B3" s="101" t="s">
        <v>3201</v>
      </c>
      <c r="C3" s="80" t="str">
        <f>VLOOKUP(B3,バーコード貼付!$A$1:$D$4652,2,FALSE)</f>
        <v>400*325(3159)亜鉛板完成品綴線ﾎﾞﾙﾄ付</v>
      </c>
      <c r="D3" s="77">
        <f>VLOOKUP(B3,バーコード貼付!$A$1:$D$4652,3,FALSE)</f>
        <v>12</v>
      </c>
      <c r="E3" s="77">
        <v>16</v>
      </c>
      <c r="F3" s="129">
        <v>46239</v>
      </c>
      <c r="G3" s="8">
        <f t="shared" ref="G3:G34" si="0">IF(D3-E3&gt;=0,0,1)</f>
        <v>1</v>
      </c>
      <c r="H3" s="129"/>
      <c r="I3" s="8">
        <f t="shared" ref="I3:I34" si="1">IF(AND(D3&lt;=0,D3-E3&lt;0),1,0)</f>
        <v>0</v>
      </c>
      <c r="O3">
        <f t="shared" ref="O3:O34" si="2">E3-D3</f>
        <v>4</v>
      </c>
    </row>
    <row r="4" spans="1:16" s="106" customFormat="1" x14ac:dyDescent="0.2">
      <c r="A4" s="150">
        <v>2</v>
      </c>
      <c r="B4" s="101" t="s">
        <v>3180</v>
      </c>
      <c r="C4" s="80" t="str">
        <f>VLOOKUP(B4,バーコード貼付!$A$1:$D$4652,2,FALSE)</f>
        <v>200*105(1259)亜鉛板完成品綴線ﾎﾞﾙﾄ付</v>
      </c>
      <c r="D4" s="77">
        <f>VLOOKUP(B4,バーコード貼付!$A$1:$D$4652,3,FALSE)</f>
        <v>21</v>
      </c>
      <c r="E4" s="77">
        <f>VLOOKUP(B4,バーコード貼付!$A$1:$D$4652,4,FALSE)</f>
        <v>30</v>
      </c>
      <c r="F4" s="129">
        <v>46240</v>
      </c>
      <c r="G4" s="8">
        <f t="shared" si="0"/>
        <v>1</v>
      </c>
      <c r="H4" s="129"/>
      <c r="I4" s="8">
        <f t="shared" si="1"/>
        <v>0</v>
      </c>
      <c r="O4">
        <f t="shared" si="2"/>
        <v>9</v>
      </c>
    </row>
    <row r="5" spans="1:16" s="106" customFormat="1" x14ac:dyDescent="0.2">
      <c r="A5" s="150">
        <v>3</v>
      </c>
      <c r="B5" s="101" t="s">
        <v>3200</v>
      </c>
      <c r="C5" s="80" t="str">
        <f>VLOOKUP(B5,バーコード貼付!$A$1:$D$4652,2,FALSE)</f>
        <v>390*310(3009)亜鉛板完成品綴線ﾎﾞﾙﾄ付</v>
      </c>
      <c r="D5" s="77">
        <f>VLOOKUP(B5,バーコード貼付!$A$1:$D$4652,3,FALSE)</f>
        <v>4</v>
      </c>
      <c r="E5" s="77">
        <v>12</v>
      </c>
      <c r="F5" s="129">
        <v>46246</v>
      </c>
      <c r="G5" s="8">
        <f t="shared" si="0"/>
        <v>1</v>
      </c>
      <c r="H5" s="129"/>
      <c r="I5" s="8">
        <f t="shared" si="1"/>
        <v>0</v>
      </c>
      <c r="O5">
        <f t="shared" si="2"/>
        <v>8</v>
      </c>
    </row>
    <row r="6" spans="1:16" s="106" customFormat="1" x14ac:dyDescent="0.2">
      <c r="A6" s="150">
        <v>4</v>
      </c>
      <c r="B6" s="101" t="s">
        <v>3185</v>
      </c>
      <c r="C6" s="80" t="str">
        <f>VLOOKUP(B6,バーコード貼付!$A$1:$D$4652,2,FALSE)</f>
        <v>260*145(1909)亜鉛板完成品綴線ﾎﾞﾙﾄ付</v>
      </c>
      <c r="D6" s="77">
        <f>VLOOKUP(B6,バーコード貼付!$A$1:$D$4652,3,FALSE)</f>
        <v>11</v>
      </c>
      <c r="E6" s="77">
        <f>VLOOKUP(B6,バーコード貼付!$A$1:$D$4652,4,FALSE)</f>
        <v>15</v>
      </c>
      <c r="F6" s="129">
        <v>46260</v>
      </c>
      <c r="G6" s="8">
        <f t="shared" si="0"/>
        <v>1</v>
      </c>
      <c r="H6" s="129"/>
      <c r="I6" s="8">
        <f t="shared" si="1"/>
        <v>0</v>
      </c>
      <c r="O6">
        <f t="shared" si="2"/>
        <v>4</v>
      </c>
    </row>
    <row r="7" spans="1:16" s="106" customFormat="1" x14ac:dyDescent="0.2">
      <c r="A7" s="150">
        <v>5</v>
      </c>
      <c r="B7" s="101" t="s">
        <v>3186</v>
      </c>
      <c r="C7" s="80" t="str">
        <f>VLOOKUP(B7,バーコード貼付!$A$1:$D$4652,2,FALSE)</f>
        <v>280*155(2009)亜鉛板完成品綴線ﾎﾞﾙﾄ付</v>
      </c>
      <c r="D7" s="77">
        <f>VLOOKUP(B7,バーコード貼付!$A$1:$D$4652,3,FALSE)</f>
        <v>21</v>
      </c>
      <c r="E7" s="77">
        <f>VLOOKUP(B7,バーコード貼付!$A$1:$D$4652,4,FALSE)</f>
        <v>30</v>
      </c>
      <c r="F7" s="129">
        <v>46269</v>
      </c>
      <c r="G7" s="8">
        <f t="shared" si="0"/>
        <v>1</v>
      </c>
      <c r="H7" s="129"/>
      <c r="I7" s="8">
        <f t="shared" si="1"/>
        <v>0</v>
      </c>
      <c r="O7">
        <f t="shared" si="2"/>
        <v>9</v>
      </c>
    </row>
    <row r="8" spans="1:16" s="106" customFormat="1" x14ac:dyDescent="0.2">
      <c r="A8" s="150">
        <v>6</v>
      </c>
      <c r="B8" s="101" t="s">
        <v>3219</v>
      </c>
      <c r="C8" s="80" t="str">
        <f>VLOOKUP(B8,バーコード貼付!$A$1:$D$4652,2,FALSE)</f>
        <v>ｽﾃﾝM10*35亜鉛板取付ｷｬｯﾌﾟﾎﾞﾙﾄ</v>
      </c>
      <c r="D8" s="77">
        <f>VLOOKUP(B8,バーコード貼付!$A$1:$D$4652,3,FALSE)</f>
        <v>156</v>
      </c>
      <c r="E8" s="77">
        <f>VLOOKUP(B8,バーコード貼付!$A$1:$D$4652,4,FALSE)</f>
        <v>200</v>
      </c>
      <c r="F8" s="129">
        <v>46282</v>
      </c>
      <c r="G8" s="8">
        <f t="shared" si="0"/>
        <v>1</v>
      </c>
      <c r="H8" s="129"/>
      <c r="I8" s="8">
        <f t="shared" si="1"/>
        <v>0</v>
      </c>
      <c r="O8">
        <f t="shared" si="2"/>
        <v>44</v>
      </c>
    </row>
    <row r="9" spans="1:16" s="106" customFormat="1" x14ac:dyDescent="0.2">
      <c r="A9" s="150">
        <v>7</v>
      </c>
      <c r="B9" s="101" t="s">
        <v>3243</v>
      </c>
      <c r="C9" s="80" t="str">
        <f>VLOOKUP(B9,バーコード貼付!$A$1:$D$4652,2,FALSE)</f>
        <v>300*160*20亜鉛板素材(座ｸﾞﾘなし)</v>
      </c>
      <c r="D9" s="77">
        <f>VLOOKUP(B9,バーコード貼付!$A$1:$D$4652,3,FALSE)</f>
        <v>13</v>
      </c>
      <c r="E9" s="77">
        <f>VLOOKUP(B9,バーコード貼付!$A$1:$D$4652,4,FALSE)</f>
        <v>5</v>
      </c>
      <c r="F9" s="130"/>
      <c r="G9" s="8">
        <f t="shared" si="0"/>
        <v>0</v>
      </c>
      <c r="H9" s="129"/>
      <c r="I9" s="8">
        <f t="shared" si="1"/>
        <v>0</v>
      </c>
      <c r="O9">
        <f t="shared" si="2"/>
        <v>-8</v>
      </c>
    </row>
    <row r="10" spans="1:16" s="106" customFormat="1" x14ac:dyDescent="0.2">
      <c r="A10" s="150">
        <v>8</v>
      </c>
      <c r="B10" s="101" t="s">
        <v>3250</v>
      </c>
      <c r="C10" s="80" t="str">
        <f>VLOOKUP(B10,バーコード貼付!$A$1:$D$4652,2,FALSE)</f>
        <v>380*210*25亜鉛板素材(座ｸﾞﾘなし)</v>
      </c>
      <c r="D10" s="77">
        <f>VLOOKUP(B10,バーコード貼付!$A$1:$D$4652,3,FALSE)</f>
        <v>22</v>
      </c>
      <c r="E10" s="77">
        <f>VLOOKUP(B10,バーコード貼付!$A$1:$D$4652,4,FALSE)</f>
        <v>10</v>
      </c>
      <c r="F10" s="130"/>
      <c r="G10" s="8">
        <f t="shared" si="0"/>
        <v>0</v>
      </c>
      <c r="H10" s="129"/>
      <c r="I10" s="8">
        <f t="shared" si="1"/>
        <v>0</v>
      </c>
      <c r="O10">
        <f t="shared" si="2"/>
        <v>-12</v>
      </c>
    </row>
    <row r="11" spans="1:16" s="106" customFormat="1" x14ac:dyDescent="0.2">
      <c r="A11" s="150">
        <v>9</v>
      </c>
      <c r="B11" s="101" t="s">
        <v>3184</v>
      </c>
      <c r="C11" s="80" t="str">
        <f>VLOOKUP(B11,バーコード貼付!$A$1:$D$4652,2,FALSE)</f>
        <v>250*140(1809)亜鉛板完成品綴線ﾎﾞﾙﾄ付</v>
      </c>
      <c r="D11" s="77">
        <f>VLOOKUP(B11,バーコード貼付!$A$1:$D$4652,3,FALSE)</f>
        <v>47</v>
      </c>
      <c r="E11" s="77">
        <f>VLOOKUP(B11,バーコード貼付!$A$1:$D$4652,4,FALSE)</f>
        <v>25</v>
      </c>
      <c r="F11" s="129"/>
      <c r="G11" s="8">
        <f t="shared" si="0"/>
        <v>0</v>
      </c>
      <c r="H11" s="129"/>
      <c r="I11" s="8">
        <f t="shared" si="1"/>
        <v>0</v>
      </c>
      <c r="O11">
        <f t="shared" si="2"/>
        <v>-22</v>
      </c>
    </row>
    <row r="12" spans="1:16" s="106" customFormat="1" x14ac:dyDescent="0.2">
      <c r="A12" s="150">
        <v>10</v>
      </c>
      <c r="B12" s="101" t="s">
        <v>3213</v>
      </c>
      <c r="C12" s="80" t="str">
        <f>VLOOKUP(B12,バーコード貼付!$A$1:$D$4652,2,FALSE)</f>
        <v>130*70*15(1009)亜鉛板完綴線ﾎﾞﾙﾄ付</v>
      </c>
      <c r="D12" s="77">
        <f>VLOOKUP(B12,バーコード貼付!$A$1:$D$4652,3,FALSE)</f>
        <v>55</v>
      </c>
      <c r="E12" s="77">
        <v>22</v>
      </c>
      <c r="F12" s="129"/>
      <c r="G12" s="8">
        <f t="shared" si="0"/>
        <v>0</v>
      </c>
      <c r="H12" s="129"/>
      <c r="I12" s="8">
        <f t="shared" si="1"/>
        <v>0</v>
      </c>
      <c r="O12">
        <f t="shared" si="2"/>
        <v>-33</v>
      </c>
    </row>
    <row r="13" spans="1:16" s="106" customFormat="1" x14ac:dyDescent="0.2">
      <c r="A13" s="150">
        <v>11</v>
      </c>
      <c r="B13" s="101" t="s">
        <v>3182</v>
      </c>
      <c r="C13" s="80" t="str">
        <f>VLOOKUP(B13,バーコード貼付!$A$1:$D$4652,2,FALSE)</f>
        <v>220*120(1509)亜鉛板完成品綴線ﾎﾞﾙﾄ付</v>
      </c>
      <c r="D13" s="77">
        <f>VLOOKUP(B13,バーコード貼付!$A$1:$D$4652,3,FALSE)</f>
        <v>42</v>
      </c>
      <c r="E13" s="77">
        <f>VLOOKUP(B13,バーコード貼付!$A$1:$D$4652,4,FALSE)</f>
        <v>25</v>
      </c>
      <c r="F13" s="129"/>
      <c r="G13" s="8">
        <f t="shared" si="0"/>
        <v>0</v>
      </c>
      <c r="H13" s="129"/>
      <c r="I13" s="8">
        <f t="shared" si="1"/>
        <v>0</v>
      </c>
      <c r="O13">
        <f t="shared" si="2"/>
        <v>-17</v>
      </c>
    </row>
    <row r="14" spans="1:16" s="106" customFormat="1" x14ac:dyDescent="0.2">
      <c r="A14" s="150">
        <v>12</v>
      </c>
      <c r="B14" s="101" t="s">
        <v>3245</v>
      </c>
      <c r="C14" s="80" t="str">
        <f>VLOOKUP(B14,バーコード貼付!$A$1:$D$4652,2,FALSE)</f>
        <v>320*175*20亜鉛板素材(座ｸﾞﾘなし)</v>
      </c>
      <c r="D14" s="77">
        <f>VLOOKUP(B14,バーコード貼付!$A$1:$D$4652,3,FALSE)</f>
        <v>13</v>
      </c>
      <c r="E14" s="77">
        <v>7</v>
      </c>
      <c r="F14" s="130"/>
      <c r="G14" s="8">
        <f t="shared" si="0"/>
        <v>0</v>
      </c>
      <c r="H14" s="129"/>
      <c r="I14" s="8">
        <f t="shared" si="1"/>
        <v>0</v>
      </c>
      <c r="O14">
        <f t="shared" si="2"/>
        <v>-6</v>
      </c>
    </row>
    <row r="15" spans="1:16" s="106" customFormat="1" x14ac:dyDescent="0.2">
      <c r="A15" s="150">
        <v>13</v>
      </c>
      <c r="B15" s="101" t="s">
        <v>3244</v>
      </c>
      <c r="C15" s="80" t="str">
        <f>VLOOKUP(B15,バーコード貼付!$A$1:$D$4652,2,FALSE)</f>
        <v>310*165*20亜鉛板素材(座ｸﾞﾘなし)</v>
      </c>
      <c r="D15" s="77">
        <f>VLOOKUP(B15,バーコード貼付!$A$1:$D$4652,3,FALSE)</f>
        <v>14</v>
      </c>
      <c r="E15" s="77">
        <f>VLOOKUP(B15,バーコード貼付!$A$1:$D$4652,4,FALSE)</f>
        <v>7</v>
      </c>
      <c r="F15" s="130"/>
      <c r="G15" s="8">
        <f t="shared" si="0"/>
        <v>0</v>
      </c>
      <c r="H15" s="129"/>
      <c r="I15" s="8">
        <f t="shared" si="1"/>
        <v>0</v>
      </c>
      <c r="O15">
        <f t="shared" si="2"/>
        <v>-7</v>
      </c>
    </row>
    <row r="16" spans="1:16" s="106" customFormat="1" x14ac:dyDescent="0.2">
      <c r="A16" s="150">
        <v>14</v>
      </c>
      <c r="B16" s="101" t="s">
        <v>3202</v>
      </c>
      <c r="C16" s="80" t="str">
        <f>VLOOKUP(B16,バーコード貼付!$A$1:$D$4652,2,FALSE)</f>
        <v>420*340(3309)亜鉛板完成品綴線ﾎﾞﾙﾄ付</v>
      </c>
      <c r="D16" s="77">
        <f>VLOOKUP(B16,バーコード貼付!$A$1:$D$4652,3,FALSE)</f>
        <v>15</v>
      </c>
      <c r="E16" s="77">
        <f>VLOOKUP(B16,バーコード貼付!$A$1:$D$4652,4,FALSE)</f>
        <v>10</v>
      </c>
      <c r="F16" s="129"/>
      <c r="G16" s="8">
        <f t="shared" si="0"/>
        <v>0</v>
      </c>
      <c r="H16" s="129"/>
      <c r="I16" s="8">
        <f t="shared" si="1"/>
        <v>0</v>
      </c>
      <c r="O16">
        <f t="shared" si="2"/>
        <v>-5</v>
      </c>
    </row>
    <row r="17" spans="1:15" s="106" customFormat="1" x14ac:dyDescent="0.2">
      <c r="A17" s="150">
        <v>15</v>
      </c>
      <c r="B17" s="101" t="s">
        <v>3192</v>
      </c>
      <c r="C17" s="80" t="str">
        <f>VLOOKUP(B17,バーコード貼付!$A$1:$D$4652,2,FALSE)</f>
        <v>350*208(2609)亜鉛板完成品綴線ﾎﾞﾙﾄ付</v>
      </c>
      <c r="D17" s="77">
        <f>VLOOKUP(B17,バーコード貼付!$A$1:$D$4652,3,FALSE)</f>
        <v>22</v>
      </c>
      <c r="E17" s="77">
        <f>VLOOKUP(B17,バーコード貼付!$A$1:$D$4652,4,FALSE)</f>
        <v>8</v>
      </c>
      <c r="F17" s="129"/>
      <c r="G17" s="8">
        <f t="shared" si="0"/>
        <v>0</v>
      </c>
      <c r="H17" s="129"/>
      <c r="I17" s="8">
        <f t="shared" si="1"/>
        <v>0</v>
      </c>
      <c r="O17">
        <f t="shared" si="2"/>
        <v>-14</v>
      </c>
    </row>
    <row r="18" spans="1:15" s="106" customFormat="1" x14ac:dyDescent="0.2">
      <c r="A18" s="150">
        <v>16</v>
      </c>
      <c r="B18" s="101" t="s">
        <v>3204</v>
      </c>
      <c r="C18" s="80" t="str">
        <f>VLOOKUP(B18,バーコード貼付!$A$1:$D$4652,2,FALSE)</f>
        <v>440*365(3559)亜鉛板完成品綴線ﾎﾞﾙﾄ付</v>
      </c>
      <c r="D18" s="77">
        <f>VLOOKUP(B18,バーコード貼付!$A$1:$D$4652,3,FALSE)</f>
        <v>27</v>
      </c>
      <c r="E18" s="77">
        <v>9</v>
      </c>
      <c r="F18" s="129"/>
      <c r="G18" s="8">
        <f t="shared" si="0"/>
        <v>0</v>
      </c>
      <c r="H18" s="129"/>
      <c r="I18" s="8">
        <f t="shared" si="1"/>
        <v>0</v>
      </c>
      <c r="O18">
        <f t="shared" si="2"/>
        <v>-18</v>
      </c>
    </row>
    <row r="19" spans="1:15" s="106" customFormat="1" x14ac:dyDescent="0.2">
      <c r="A19" s="150">
        <v>17</v>
      </c>
      <c r="B19" s="101" t="s">
        <v>3193</v>
      </c>
      <c r="C19" s="80" t="str">
        <f>VLOOKUP(B19,バーコード貼付!$A$1:$D$4652,2,FALSE)</f>
        <v>360*200(2709)亜鉛板完成品綴線ﾎﾞﾙﾄ付</v>
      </c>
      <c r="D19" s="77">
        <f>VLOOKUP(B19,バーコード貼付!$A$1:$D$4652,3,FALSE)</f>
        <v>14</v>
      </c>
      <c r="E19" s="77">
        <f>VLOOKUP(B19,バーコード貼付!$A$1:$D$4652,4,FALSE)</f>
        <v>5</v>
      </c>
      <c r="F19" s="129"/>
      <c r="G19" s="8">
        <f t="shared" si="0"/>
        <v>0</v>
      </c>
      <c r="H19" s="129"/>
      <c r="I19" s="8">
        <f t="shared" si="1"/>
        <v>0</v>
      </c>
      <c r="O19">
        <f t="shared" si="2"/>
        <v>-9</v>
      </c>
    </row>
    <row r="20" spans="1:15" s="106" customFormat="1" x14ac:dyDescent="0.2">
      <c r="A20" s="150">
        <v>18</v>
      </c>
      <c r="B20" s="101" t="s">
        <v>3181</v>
      </c>
      <c r="C20" s="80" t="str">
        <f>VLOOKUP(B20,バーコード貼付!$A$1:$D$4652,2,FALSE)</f>
        <v>210*110(1409)亜鉛板完成品綴線ﾎﾞﾙﾄ付</v>
      </c>
      <c r="D20" s="77">
        <f>VLOOKUP(B20,バーコード貼付!$A$1:$D$4652,3,FALSE)</f>
        <v>44</v>
      </c>
      <c r="E20" s="77">
        <f>VLOOKUP(B20,バーコード貼付!$A$1:$D$4652,4,FALSE)</f>
        <v>30</v>
      </c>
      <c r="F20" s="129"/>
      <c r="G20" s="8">
        <f t="shared" si="0"/>
        <v>0</v>
      </c>
      <c r="H20" s="129"/>
      <c r="I20" s="8">
        <f t="shared" si="1"/>
        <v>0</v>
      </c>
      <c r="O20">
        <f t="shared" si="2"/>
        <v>-14</v>
      </c>
    </row>
    <row r="21" spans="1:15" s="106" customFormat="1" x14ac:dyDescent="0.2">
      <c r="A21" s="150">
        <v>19</v>
      </c>
      <c r="B21" s="101" t="s">
        <v>3194</v>
      </c>
      <c r="C21" s="80" t="str">
        <f>VLOOKUP(B21,バーコード貼付!$A$1:$D$4652,2,FALSE)</f>
        <v>380*223(2809)亜鉛板完成品綴線ﾎﾞﾙﾄ付</v>
      </c>
      <c r="D21" s="77">
        <f>VLOOKUP(B21,バーコード貼付!$A$1:$D$4652,3,FALSE)</f>
        <v>15</v>
      </c>
      <c r="E21" s="77">
        <f>VLOOKUP(B21,バーコード貼付!$A$1:$D$4652,4,FALSE)</f>
        <v>10</v>
      </c>
      <c r="F21" s="129"/>
      <c r="G21" s="8">
        <f t="shared" si="0"/>
        <v>0</v>
      </c>
      <c r="H21" s="129"/>
      <c r="I21" s="8">
        <f t="shared" si="1"/>
        <v>0</v>
      </c>
      <c r="O21">
        <f t="shared" si="2"/>
        <v>-5</v>
      </c>
    </row>
    <row r="22" spans="1:15" s="106" customFormat="1" x14ac:dyDescent="0.2">
      <c r="A22" s="150">
        <v>20</v>
      </c>
      <c r="B22" s="101" t="s">
        <v>3179</v>
      </c>
      <c r="C22" s="80" t="str">
        <f>VLOOKUP(B22,バーコード貼付!$A$1:$D$4652,2,FALSE)</f>
        <v>170*90(1109)亜鉛板完成品綴線ﾎﾞﾙﾄ付</v>
      </c>
      <c r="D22" s="77">
        <f>VLOOKUP(B22,バーコード貼付!$A$1:$D$4652,3,FALSE)</f>
        <v>46</v>
      </c>
      <c r="E22" s="77">
        <v>26</v>
      </c>
      <c r="F22" s="129"/>
      <c r="G22" s="8">
        <f t="shared" si="0"/>
        <v>0</v>
      </c>
      <c r="H22" s="129"/>
      <c r="I22" s="8">
        <f t="shared" si="1"/>
        <v>0</v>
      </c>
      <c r="O22">
        <f t="shared" si="2"/>
        <v>-20</v>
      </c>
    </row>
    <row r="23" spans="1:15" s="106" customFormat="1" x14ac:dyDescent="0.2">
      <c r="A23" s="150">
        <v>21</v>
      </c>
      <c r="B23" s="101" t="s">
        <v>3188</v>
      </c>
      <c r="C23" s="80" t="str">
        <f>VLOOKUP(B23,バーコード貼付!$A$1:$D$4652,2,FALSE)</f>
        <v>310*175(2209)亜鉛板完成品綴線ﾎﾞﾙﾄ付</v>
      </c>
      <c r="D23" s="77">
        <f>VLOOKUP(B23,バーコード貼付!$A$1:$D$4652,3,FALSE)</f>
        <v>26</v>
      </c>
      <c r="E23" s="77">
        <f>VLOOKUP(B23,バーコード貼付!$A$1:$D$4652,4,FALSE)</f>
        <v>10</v>
      </c>
      <c r="F23" s="129"/>
      <c r="G23" s="8">
        <f t="shared" si="0"/>
        <v>0</v>
      </c>
      <c r="H23" s="129"/>
      <c r="I23" s="8">
        <f t="shared" si="1"/>
        <v>0</v>
      </c>
      <c r="O23">
        <f t="shared" si="2"/>
        <v>-16</v>
      </c>
    </row>
    <row r="24" spans="1:15" s="106" customFormat="1" x14ac:dyDescent="0.2">
      <c r="A24" s="150">
        <v>22</v>
      </c>
      <c r="B24" s="101" t="s">
        <v>3187</v>
      </c>
      <c r="C24" s="80" t="str">
        <f>VLOOKUP(B24,バーコード貼付!$A$1:$D$4652,2,FALSE)</f>
        <v>300*167(2109)亜鉛板完成品綴線ﾎﾞﾙﾄ付</v>
      </c>
      <c r="D24" s="77">
        <f>VLOOKUP(B24,バーコード貼付!$A$1:$D$4652,3,FALSE)</f>
        <v>32</v>
      </c>
      <c r="E24" s="77">
        <f>VLOOKUP(B24,バーコード貼付!$A$1:$D$4652,4,FALSE)</f>
        <v>25</v>
      </c>
      <c r="F24" s="129"/>
      <c r="G24" s="8">
        <f t="shared" si="0"/>
        <v>0</v>
      </c>
      <c r="H24" s="129"/>
      <c r="I24" s="8">
        <f t="shared" si="1"/>
        <v>0</v>
      </c>
      <c r="O24">
        <f t="shared" si="2"/>
        <v>-7</v>
      </c>
    </row>
    <row r="25" spans="1:15" s="106" customFormat="1" x14ac:dyDescent="0.2">
      <c r="A25" s="150">
        <v>23</v>
      </c>
      <c r="B25" s="101" t="s">
        <v>3183</v>
      </c>
      <c r="C25" s="80" t="str">
        <f>VLOOKUP(B25,バーコード貼付!$A$1:$D$4652,2,FALSE)</f>
        <v>240*130(1709)亜鉛板完成品綴線ﾎﾞﾙﾄ付</v>
      </c>
      <c r="D25" s="77">
        <f>VLOOKUP(B25,バーコード貼付!$A$1:$D$4652,3,FALSE)</f>
        <v>60</v>
      </c>
      <c r="E25" s="77">
        <v>24</v>
      </c>
      <c r="F25" s="129"/>
      <c r="G25" s="8">
        <f t="shared" si="0"/>
        <v>0</v>
      </c>
      <c r="H25" s="129"/>
      <c r="I25" s="8">
        <f t="shared" si="1"/>
        <v>0</v>
      </c>
      <c r="O25">
        <f t="shared" si="2"/>
        <v>-36</v>
      </c>
    </row>
    <row r="26" spans="1:15" s="106" customFormat="1" x14ac:dyDescent="0.2">
      <c r="A26" s="150">
        <v>24</v>
      </c>
      <c r="B26" s="101" t="s">
        <v>3220</v>
      </c>
      <c r="C26" s="80" t="str">
        <f>VLOOKUP(B26,バーコード貼付!$A$1:$D$4652,2,FALSE)</f>
        <v>ｽﾃﾝM12*30亜鉛板取付ｷｬｯﾌﾟﾎﾞﾙﾄ</v>
      </c>
      <c r="D26" s="77">
        <f>VLOOKUP(B26,バーコード貼付!$A$1:$D$4652,3,FALSE)</f>
        <v>180</v>
      </c>
      <c r="E26" s="77">
        <f>VLOOKUP(B26,バーコード貼付!$A$1:$D$4652,4,FALSE)</f>
        <v>150</v>
      </c>
      <c r="F26" s="130"/>
      <c r="G26" s="8">
        <f t="shared" si="0"/>
        <v>0</v>
      </c>
      <c r="H26" s="129"/>
      <c r="I26" s="8">
        <f t="shared" si="1"/>
        <v>0</v>
      </c>
      <c r="O26">
        <f t="shared" si="2"/>
        <v>-30</v>
      </c>
    </row>
    <row r="27" spans="1:15" s="106" customFormat="1" x14ac:dyDescent="0.2">
      <c r="A27" s="150">
        <v>25</v>
      </c>
      <c r="B27" s="101" t="s">
        <v>3216</v>
      </c>
      <c r="C27" s="80" t="str">
        <f>VLOOKUP(B27,バーコード貼付!$A$1:$D$4652,2,FALSE)</f>
        <v>160*85*17(1209)亜鉛板完綴線ﾎﾞﾙﾄ付</v>
      </c>
      <c r="D27" s="77">
        <f>VLOOKUP(B27,バーコード貼付!$A$1:$D$4652,3,FALSE)</f>
        <v>30</v>
      </c>
      <c r="E27" s="77">
        <f>VLOOKUP(B27,バーコード貼付!$A$1:$D$4652,4,FALSE)</f>
        <v>18</v>
      </c>
      <c r="F27" s="129"/>
      <c r="G27" s="8">
        <f t="shared" si="0"/>
        <v>0</v>
      </c>
      <c r="H27" s="129"/>
      <c r="I27" s="8">
        <f t="shared" si="1"/>
        <v>0</v>
      </c>
      <c r="O27">
        <f t="shared" si="2"/>
        <v>-12</v>
      </c>
    </row>
    <row r="28" spans="1:15" s="106" customFormat="1" x14ac:dyDescent="0.2">
      <c r="A28" s="150">
        <v>26</v>
      </c>
      <c r="B28" s="101" t="s">
        <v>3218</v>
      </c>
      <c r="C28" s="80" t="str">
        <f>VLOOKUP(B28,バーコード貼付!$A$1:$D$4652,2,FALSE)</f>
        <v>ｽﾃﾝM8*30亜鉛板取付ｷｬｯﾌﾟﾎﾞﾙﾄ</v>
      </c>
      <c r="D28" s="77">
        <f>VLOOKUP(B28,バーコード貼付!$A$1:$D$4652,3,FALSE)</f>
        <v>136</v>
      </c>
      <c r="E28" s="77">
        <f>VLOOKUP(B28,バーコード貼付!$A$1:$D$4652,4,FALSE)</f>
        <v>30</v>
      </c>
      <c r="F28" s="130"/>
      <c r="G28" s="8">
        <f t="shared" si="0"/>
        <v>0</v>
      </c>
      <c r="H28" s="129"/>
      <c r="I28" s="8">
        <f t="shared" si="1"/>
        <v>0</v>
      </c>
      <c r="O28">
        <f t="shared" si="2"/>
        <v>-106</v>
      </c>
    </row>
    <row r="29" spans="1:15" s="106" customFormat="1" x14ac:dyDescent="0.2">
      <c r="A29" s="150">
        <v>27</v>
      </c>
      <c r="B29" s="101" t="s">
        <v>3212</v>
      </c>
      <c r="C29" s="80" t="str">
        <f>VLOOKUP(B29,バーコード貼付!$A$1:$D$4652,2,FALSE)</f>
        <v>110*65*15(909)亜鉛板完綴線ﾎﾞﾙﾄ付</v>
      </c>
      <c r="D29" s="77">
        <f>VLOOKUP(B29,バーコード貼付!$A$1:$D$4652,3,FALSE)</f>
        <v>28</v>
      </c>
      <c r="E29" s="77">
        <f>VLOOKUP(B29,バーコード貼付!$A$1:$D$4652,4,FALSE)</f>
        <v>20</v>
      </c>
      <c r="F29" s="129"/>
      <c r="G29" s="8">
        <f t="shared" si="0"/>
        <v>0</v>
      </c>
      <c r="H29" s="129"/>
      <c r="I29" s="8">
        <f t="shared" si="1"/>
        <v>0</v>
      </c>
      <c r="O29">
        <f t="shared" si="2"/>
        <v>-8</v>
      </c>
    </row>
    <row r="30" spans="1:15" s="106" customFormat="1" x14ac:dyDescent="0.2">
      <c r="A30" s="150">
        <v>28</v>
      </c>
      <c r="B30" s="101" t="s">
        <v>3217</v>
      </c>
      <c r="C30" s="80" t="str">
        <f>VLOOKUP(B30,バーコード貼付!$A$1:$D$4652,2,FALSE)</f>
        <v>180*110*17(1309)亜鉛板完綴線ﾎﾞﾙﾄ付</v>
      </c>
      <c r="D30" s="77">
        <f>VLOOKUP(B30,バーコード貼付!$A$1:$D$4652,3,FALSE)</f>
        <v>18</v>
      </c>
      <c r="E30" s="77">
        <v>11</v>
      </c>
      <c r="F30" s="129"/>
      <c r="G30" s="8">
        <f t="shared" si="0"/>
        <v>0</v>
      </c>
      <c r="H30" s="129"/>
      <c r="I30" s="8">
        <f t="shared" si="1"/>
        <v>0</v>
      </c>
      <c r="O30">
        <f t="shared" si="2"/>
        <v>-7</v>
      </c>
    </row>
    <row r="31" spans="1:15" s="106" customFormat="1" x14ac:dyDescent="0.2">
      <c r="A31" s="150">
        <v>29</v>
      </c>
      <c r="B31" s="101" t="s">
        <v>3215</v>
      </c>
      <c r="C31" s="80" t="str">
        <f>VLOOKUP(B31,バーコード貼付!$A$1:$D$4652,2,FALSE)</f>
        <v>150*80*17(1109A)亜鉛板完綴線ﾎﾞﾙﾄ付</v>
      </c>
      <c r="D31" s="77">
        <f>VLOOKUP(B31,バーコード貼付!$A$1:$D$4652,3,FALSE)</f>
        <v>34</v>
      </c>
      <c r="E31" s="77">
        <f>VLOOKUP(B31,バーコード貼付!$A$1:$D$4652,4,FALSE)</f>
        <v>22</v>
      </c>
      <c r="F31" s="129"/>
      <c r="G31" s="8">
        <f t="shared" si="0"/>
        <v>0</v>
      </c>
      <c r="H31" s="129"/>
      <c r="I31" s="8">
        <f t="shared" si="1"/>
        <v>0</v>
      </c>
      <c r="O31">
        <f t="shared" si="2"/>
        <v>-12</v>
      </c>
    </row>
    <row r="32" spans="1:15" s="106" customFormat="1" x14ac:dyDescent="0.2">
      <c r="A32" s="150">
        <v>30</v>
      </c>
      <c r="B32" s="101" t="s">
        <v>3236</v>
      </c>
      <c r="C32" s="80" t="str">
        <f>VLOOKUP(B32,バーコード貼付!$A$1:$D$4652,2,FALSE)</f>
        <v>200*90*20亜鉛板素材(座ｸﾞﾘなし)</v>
      </c>
      <c r="D32" s="77">
        <f>VLOOKUP(B32,バーコード貼付!$A$1:$D$4652,3,FALSE)</f>
        <v>14</v>
      </c>
      <c r="E32" s="77">
        <f>VLOOKUP(B32,バーコード貼付!$A$1:$D$4652,4,FALSE)</f>
        <v>10</v>
      </c>
      <c r="F32" s="130"/>
      <c r="G32" s="8">
        <f t="shared" si="0"/>
        <v>0</v>
      </c>
      <c r="H32" s="129"/>
      <c r="I32" s="8">
        <f t="shared" si="1"/>
        <v>0</v>
      </c>
      <c r="O32">
        <f t="shared" si="2"/>
        <v>-4</v>
      </c>
    </row>
    <row r="33" spans="1:15" s="106" customFormat="1" x14ac:dyDescent="0.2">
      <c r="A33" s="150">
        <v>31</v>
      </c>
      <c r="B33" s="101" t="s">
        <v>3189</v>
      </c>
      <c r="C33" s="80" t="str">
        <f>VLOOKUP(B33,バーコード貼付!$A$1:$D$4652,2,FALSE)</f>
        <v>320*181(2309)亜鉛板完成品綴線ﾎﾞﾙﾄ付</v>
      </c>
      <c r="D33" s="77">
        <f>VLOOKUP(B33,バーコード貼付!$A$1:$D$4652,3,FALSE)</f>
        <v>8</v>
      </c>
      <c r="E33" s="77">
        <v>8</v>
      </c>
      <c r="F33" s="129"/>
      <c r="G33" s="8">
        <f t="shared" si="0"/>
        <v>0</v>
      </c>
      <c r="H33" s="129"/>
      <c r="I33" s="8">
        <f t="shared" si="1"/>
        <v>0</v>
      </c>
      <c r="O33">
        <f t="shared" si="2"/>
        <v>0</v>
      </c>
    </row>
    <row r="34" spans="1:15" s="106" customFormat="1" x14ac:dyDescent="0.2">
      <c r="A34" s="150">
        <v>32</v>
      </c>
      <c r="B34" s="101" t="s">
        <v>3214</v>
      </c>
      <c r="C34" s="80" t="str">
        <f>VLOOKUP(B34,バーコード貼付!$A$1:$D$4652,2,FALSE)</f>
        <v>140*90*15(1059)亜鉛板完綴線ﾎﾞﾙﾄ付</v>
      </c>
      <c r="D34" s="77">
        <f>VLOOKUP(B34,バーコード貼付!$A$1:$D$4652,3,FALSE)</f>
        <v>22</v>
      </c>
      <c r="E34" s="77">
        <v>13</v>
      </c>
      <c r="F34" s="129"/>
      <c r="G34" s="8">
        <f t="shared" si="0"/>
        <v>0</v>
      </c>
      <c r="H34" s="129"/>
      <c r="I34" s="8">
        <f t="shared" si="1"/>
        <v>0</v>
      </c>
      <c r="O34">
        <f t="shared" si="2"/>
        <v>-9</v>
      </c>
    </row>
    <row r="35" spans="1:15" s="106" customFormat="1" x14ac:dyDescent="0.2">
      <c r="A35" s="150">
        <v>33</v>
      </c>
      <c r="B35" s="101" t="s">
        <v>3235</v>
      </c>
      <c r="C35" s="80" t="str">
        <f>VLOOKUP(B35,バーコード貼付!$A$1:$D$4652,2,FALSE)</f>
        <v>170*86*17亜鉛板素材(座ｸﾞﾘなし)</v>
      </c>
      <c r="D35" s="77">
        <f>VLOOKUP(B35,バーコード貼付!$A$1:$D$4652,3,FALSE)</f>
        <v>21</v>
      </c>
      <c r="E35" s="77">
        <f>VLOOKUP(B35,バーコード貼付!$A$1:$D$4652,4,FALSE)</f>
        <v>12</v>
      </c>
      <c r="F35" s="130"/>
      <c r="G35" s="8">
        <f t="shared" ref="G35:G66" si="3">IF(D35-E35&gt;=0,0,1)</f>
        <v>0</v>
      </c>
      <c r="H35" s="129"/>
      <c r="I35" s="8">
        <f t="shared" ref="I35:I66" si="4">IF(AND(D35&lt;=0,D35-E35&lt;0),1,0)</f>
        <v>0</v>
      </c>
      <c r="O35">
        <f t="shared" ref="O35:O66" si="5">E35-D35</f>
        <v>-9</v>
      </c>
    </row>
    <row r="36" spans="1:15" s="106" customFormat="1" x14ac:dyDescent="0.2">
      <c r="A36" s="150">
        <v>34</v>
      </c>
      <c r="B36" s="101" t="s">
        <v>3252</v>
      </c>
      <c r="C36" s="80" t="str">
        <f>VLOOKUP(B36,バーコード貼付!$A$1:$D$4652,2,FALSE)</f>
        <v>430*305*25亜鉛板素材(座ｸﾞﾘなし)</v>
      </c>
      <c r="D36" s="77">
        <f>VLOOKUP(B36,バーコード貼付!$A$1:$D$4652,3,FALSE)</f>
        <v>8</v>
      </c>
      <c r="E36" s="77">
        <f>VLOOKUP(B36,バーコード貼付!$A$1:$D$4652,4,FALSE)</f>
        <v>7</v>
      </c>
      <c r="F36" s="130"/>
      <c r="G36" s="8">
        <f t="shared" si="3"/>
        <v>0</v>
      </c>
      <c r="H36" s="129"/>
      <c r="I36" s="8">
        <f t="shared" si="4"/>
        <v>0</v>
      </c>
      <c r="O36">
        <f t="shared" si="5"/>
        <v>-1</v>
      </c>
    </row>
    <row r="37" spans="1:15" s="106" customFormat="1" x14ac:dyDescent="0.2">
      <c r="A37" s="150">
        <v>35</v>
      </c>
      <c r="B37" s="101" t="s">
        <v>3240</v>
      </c>
      <c r="C37" s="80" t="str">
        <f>VLOOKUP(B37,バーコード貼付!$A$1:$D$4652,2,FALSE)</f>
        <v>250*140*20亜鉛板素材(座ｸﾞﾘなし)</v>
      </c>
      <c r="D37" s="77">
        <f>VLOOKUP(B37,バーコード貼付!$A$1:$D$4652,3,FALSE)</f>
        <v>16</v>
      </c>
      <c r="E37" s="77">
        <f>VLOOKUP(B37,バーコード貼付!$A$1:$D$4652,4,FALSE)</f>
        <v>8</v>
      </c>
      <c r="F37" s="130"/>
      <c r="G37" s="8">
        <f t="shared" si="3"/>
        <v>0</v>
      </c>
      <c r="H37" s="129"/>
      <c r="I37" s="8">
        <f t="shared" si="4"/>
        <v>0</v>
      </c>
      <c r="O37">
        <f t="shared" si="5"/>
        <v>-8</v>
      </c>
    </row>
    <row r="38" spans="1:15" s="106" customFormat="1" x14ac:dyDescent="0.2">
      <c r="A38" s="150">
        <v>36</v>
      </c>
      <c r="B38" s="101" t="s">
        <v>3209</v>
      </c>
      <c r="C38" s="80" t="str">
        <f>VLOOKUP(B38,バーコード貼付!$A$1:$D$4652,2,FALSE)</f>
        <v>100*60*15(809)亜鉛板完綴線ﾎﾞﾙﾄ付</v>
      </c>
      <c r="D38" s="77">
        <f>VLOOKUP(B38,バーコード貼付!$A$1:$D$4652,3,FALSE)</f>
        <v>20</v>
      </c>
      <c r="E38" s="77">
        <f>VLOOKUP(B38,バーコード貼付!$A$1:$D$4652,4,FALSE)</f>
        <v>7</v>
      </c>
      <c r="F38" s="129"/>
      <c r="G38" s="8">
        <f t="shared" si="3"/>
        <v>0</v>
      </c>
      <c r="H38" s="129"/>
      <c r="I38" s="8">
        <f t="shared" si="4"/>
        <v>0</v>
      </c>
      <c r="O38">
        <f t="shared" si="5"/>
        <v>-13</v>
      </c>
    </row>
    <row r="39" spans="1:15" s="106" customFormat="1" x14ac:dyDescent="0.2">
      <c r="A39" s="150">
        <v>37</v>
      </c>
      <c r="B39" s="101" t="s">
        <v>3206</v>
      </c>
      <c r="C39" s="80" t="str">
        <f>VLOOKUP(B39,バーコード貼付!$A$1:$D$4652,2,FALSE)</f>
        <v>480*400(3909)亜鉛板完成品綴線ﾎﾞﾙﾄ付</v>
      </c>
      <c r="D39" s="77">
        <f>VLOOKUP(B39,バーコード貼付!$A$1:$D$4652,3,FALSE)</f>
        <v>5</v>
      </c>
      <c r="E39" s="77">
        <f>VLOOKUP(B39,バーコード貼付!$A$1:$D$4652,4,FALSE)</f>
        <v>5</v>
      </c>
      <c r="F39" s="129"/>
      <c r="G39" s="8">
        <f t="shared" si="3"/>
        <v>0</v>
      </c>
      <c r="H39" s="129"/>
      <c r="I39" s="8">
        <f t="shared" si="4"/>
        <v>0</v>
      </c>
      <c r="O39">
        <f t="shared" si="5"/>
        <v>0</v>
      </c>
    </row>
    <row r="40" spans="1:15" s="106" customFormat="1" x14ac:dyDescent="0.2">
      <c r="A40" s="150">
        <v>38</v>
      </c>
      <c r="B40" s="101" t="s">
        <v>3211</v>
      </c>
      <c r="C40" s="80" t="str">
        <f>VLOOKUP(B40,バーコード貼付!$A$1:$D$4652,2,FALSE)</f>
        <v>540*445(4359)亜鉛板完成品綴線ﾎﾞﾙﾄ付</v>
      </c>
      <c r="D40" s="77">
        <f>VLOOKUP(B40,バーコード貼付!$A$1:$D$4652,3,FALSE)</f>
        <v>4</v>
      </c>
      <c r="E40" s="77">
        <f>VLOOKUP(B40,バーコード貼付!$A$1:$D$4652,4,FALSE)</f>
        <v>3</v>
      </c>
      <c r="F40" s="129"/>
      <c r="G40" s="8">
        <f t="shared" si="3"/>
        <v>0</v>
      </c>
      <c r="H40" s="129"/>
      <c r="I40" s="8">
        <f t="shared" si="4"/>
        <v>0</v>
      </c>
      <c r="O40">
        <f t="shared" si="5"/>
        <v>-1</v>
      </c>
    </row>
    <row r="41" spans="1:15" s="106" customFormat="1" x14ac:dyDescent="0.2">
      <c r="A41" s="150">
        <v>39</v>
      </c>
      <c r="B41" s="101" t="s">
        <v>3241</v>
      </c>
      <c r="C41" s="80" t="str">
        <f>VLOOKUP(B41,バーコード貼付!$A$1:$D$4652,2,FALSE)</f>
        <v>260*145*20亜鉛板素材(座ｸﾞﾘなし)</v>
      </c>
      <c r="D41" s="77">
        <f>VLOOKUP(B41,バーコード貼付!$A$1:$D$4652,3,FALSE)</f>
        <v>14</v>
      </c>
      <c r="E41" s="77">
        <f>VLOOKUP(B41,バーコード貼付!$A$1:$D$4652,4,FALSE)</f>
        <v>5</v>
      </c>
      <c r="F41" s="130"/>
      <c r="G41" s="8">
        <f t="shared" si="3"/>
        <v>0</v>
      </c>
      <c r="H41" s="129"/>
      <c r="I41" s="8">
        <f t="shared" si="4"/>
        <v>0</v>
      </c>
      <c r="O41">
        <f t="shared" si="5"/>
        <v>-9</v>
      </c>
    </row>
    <row r="42" spans="1:15" s="106" customFormat="1" x14ac:dyDescent="0.2">
      <c r="A42" s="150">
        <v>40</v>
      </c>
      <c r="B42" s="101" t="s">
        <v>3242</v>
      </c>
      <c r="C42" s="80" t="str">
        <f>VLOOKUP(B42,バーコード貼付!$A$1:$D$4652,2,FALSE)</f>
        <v>280*150*20亜鉛板素材(座ｸﾞﾘなし)</v>
      </c>
      <c r="D42" s="77">
        <f>VLOOKUP(B42,バーコード貼付!$A$1:$D$4652,3,FALSE)</f>
        <v>12</v>
      </c>
      <c r="E42" s="77">
        <f>VLOOKUP(B42,バーコード貼付!$A$1:$D$4652,4,FALSE)</f>
        <v>5</v>
      </c>
      <c r="F42" s="130"/>
      <c r="G42" s="8">
        <f t="shared" si="3"/>
        <v>0</v>
      </c>
      <c r="H42" s="129"/>
      <c r="I42" s="8">
        <f t="shared" si="4"/>
        <v>0</v>
      </c>
      <c r="O42">
        <f t="shared" si="5"/>
        <v>-7</v>
      </c>
    </row>
    <row r="43" spans="1:15" s="106" customFormat="1" x14ac:dyDescent="0.2">
      <c r="A43" s="150">
        <v>41</v>
      </c>
      <c r="B43" s="101" t="s">
        <v>3225</v>
      </c>
      <c r="C43" s="80" t="str">
        <f>VLOOKUP(B43,バーコード貼付!$A$1:$D$4652,2,FALSE)</f>
        <v>260*145*20亜鉛板素材</v>
      </c>
      <c r="D43" s="77">
        <f>VLOOKUP(B43,バーコード貼付!$A$1:$D$4652,3,FALSE)</f>
        <v>2</v>
      </c>
      <c r="E43" s="77">
        <v>2</v>
      </c>
      <c r="F43" s="130"/>
      <c r="G43" s="8">
        <f t="shared" si="3"/>
        <v>0</v>
      </c>
      <c r="H43" s="129"/>
      <c r="I43" s="8">
        <f t="shared" si="4"/>
        <v>0</v>
      </c>
      <c r="O43">
        <f t="shared" si="5"/>
        <v>0</v>
      </c>
    </row>
    <row r="44" spans="1:15" s="106" customFormat="1" x14ac:dyDescent="0.2">
      <c r="A44" s="150">
        <v>42</v>
      </c>
      <c r="B44" s="101" t="s">
        <v>3221</v>
      </c>
      <c r="C44" s="80" t="str">
        <f>VLOOKUP(B44,バーコード貼付!$A$1:$D$4652,2,FALSE)</f>
        <v>ｽﾃﾝM12*45亜鉛板取付ｷｬｯﾌﾟﾎﾞﾙﾄ</v>
      </c>
      <c r="D44" s="77">
        <f>VLOOKUP(B44,バーコード貼付!$A$1:$D$4652,3,FALSE)</f>
        <v>30</v>
      </c>
      <c r="E44" s="77">
        <f>VLOOKUP(B44,バーコード貼付!$A$1:$D$4652,4,FALSE)</f>
        <v>10</v>
      </c>
      <c r="F44" s="130"/>
      <c r="G44" s="8">
        <f t="shared" si="3"/>
        <v>0</v>
      </c>
      <c r="H44" s="129"/>
      <c r="I44" s="8">
        <f t="shared" si="4"/>
        <v>0</v>
      </c>
      <c r="O44">
        <f t="shared" si="5"/>
        <v>-20</v>
      </c>
    </row>
    <row r="45" spans="1:15" s="106" customFormat="1" x14ac:dyDescent="0.2">
      <c r="A45" s="150">
        <v>43</v>
      </c>
      <c r="B45" s="101" t="s">
        <v>3238</v>
      </c>
      <c r="C45" s="80" t="str">
        <f>VLOOKUP(B45,バーコード貼付!$A$1:$D$4652,2,FALSE)</f>
        <v>220*110*20亜鉛板素材(座ｸﾞﾘなし)</v>
      </c>
      <c r="D45" s="77">
        <f>VLOOKUP(B45,バーコード貼付!$A$1:$D$4652,3,FALSE)</f>
        <v>20</v>
      </c>
      <c r="E45" s="77">
        <f>VLOOKUP(B45,バーコード貼付!$A$1:$D$4652,4,FALSE)</f>
        <v>10</v>
      </c>
      <c r="F45" s="130"/>
      <c r="G45" s="8">
        <f t="shared" si="3"/>
        <v>0</v>
      </c>
      <c r="H45" s="129"/>
      <c r="I45" s="8">
        <f t="shared" si="4"/>
        <v>0</v>
      </c>
      <c r="O45">
        <f t="shared" si="5"/>
        <v>-10</v>
      </c>
    </row>
    <row r="46" spans="1:15" s="106" customFormat="1" x14ac:dyDescent="0.2">
      <c r="A46" s="150">
        <v>44</v>
      </c>
      <c r="B46" s="101" t="s">
        <v>3239</v>
      </c>
      <c r="C46" s="80" t="str">
        <f>VLOOKUP(B46,バーコード貼付!$A$1:$D$4652,2,FALSE)</f>
        <v>240*120*20亜鉛板素材(座ｸﾞﾘなし)</v>
      </c>
      <c r="D46" s="77">
        <f>VLOOKUP(B46,バーコード貼付!$A$1:$D$4652,3,FALSE)</f>
        <v>16</v>
      </c>
      <c r="E46" s="77">
        <f>VLOOKUP(B46,バーコード貼付!$A$1:$D$4652,4,FALSE)</f>
        <v>10</v>
      </c>
      <c r="F46" s="130"/>
      <c r="G46" s="8">
        <f t="shared" si="3"/>
        <v>0</v>
      </c>
      <c r="H46" s="129"/>
      <c r="I46" s="8">
        <f t="shared" si="4"/>
        <v>0</v>
      </c>
      <c r="O46">
        <f t="shared" si="5"/>
        <v>-6</v>
      </c>
    </row>
    <row r="47" spans="1:15" s="106" customFormat="1" x14ac:dyDescent="0.2">
      <c r="A47" s="150">
        <v>45</v>
      </c>
      <c r="B47" s="101" t="s">
        <v>3256</v>
      </c>
      <c r="C47" s="80" t="str">
        <f>VLOOKUP(B47,バーコード貼付!$A$1:$D$4652,2,FALSE)</f>
        <v>500*360*25亜鉛板素材(座ｸﾞﾘなし)</v>
      </c>
      <c r="D47" s="77">
        <f>VLOOKUP(B47,バーコード貼付!$A$1:$D$4652,3,FALSE)</f>
        <v>8</v>
      </c>
      <c r="E47" s="77">
        <v>1</v>
      </c>
      <c r="F47" s="130"/>
      <c r="G47" s="8">
        <f t="shared" si="3"/>
        <v>0</v>
      </c>
      <c r="H47" s="129"/>
      <c r="I47" s="8">
        <f t="shared" si="4"/>
        <v>0</v>
      </c>
      <c r="O47">
        <f t="shared" si="5"/>
        <v>-7</v>
      </c>
    </row>
    <row r="48" spans="1:15" s="106" customFormat="1" x14ac:dyDescent="0.2">
      <c r="A48" s="150">
        <v>46</v>
      </c>
      <c r="B48" s="101" t="s">
        <v>3251</v>
      </c>
      <c r="C48" s="80" t="str">
        <f>VLOOKUP(B48,バーコード貼付!$A$1:$D$4652,2,FALSE)</f>
        <v>390*210*25亜鉛板素材(座ｸﾞﾘなし)</v>
      </c>
      <c r="D48" s="77">
        <f>VLOOKUP(B48,バーコード貼付!$A$1:$D$4652,3,FALSE)</f>
        <v>6</v>
      </c>
      <c r="E48" s="77">
        <f>VLOOKUP(B48,バーコード貼付!$A$1:$D$4652,4,FALSE)</f>
        <v>4</v>
      </c>
      <c r="F48" s="130"/>
      <c r="G48" s="8">
        <f t="shared" si="3"/>
        <v>0</v>
      </c>
      <c r="H48" s="129"/>
      <c r="I48" s="8">
        <f t="shared" si="4"/>
        <v>0</v>
      </c>
      <c r="O48">
        <f t="shared" si="5"/>
        <v>-2</v>
      </c>
    </row>
    <row r="49" spans="1:15" s="106" customFormat="1" x14ac:dyDescent="0.2">
      <c r="A49" s="150">
        <v>47</v>
      </c>
      <c r="B49" s="101" t="s">
        <v>3259</v>
      </c>
      <c r="C49" s="80" t="str">
        <f>VLOOKUP(B49,バーコード貼付!$A$1:$D$4652,2,FALSE)</f>
        <v>550*430*30亜鉛板素材(座ｸﾞﾘなし)</v>
      </c>
      <c r="D49" s="77">
        <f>VLOOKUP(B49,バーコード貼付!$A$1:$D$4652,3,FALSE)</f>
        <v>2</v>
      </c>
      <c r="E49" s="77">
        <f>VLOOKUP(B49,バーコード貼付!$A$1:$D$4652,4,FALSE)</f>
        <v>2</v>
      </c>
      <c r="F49" s="130"/>
      <c r="G49" s="8">
        <f t="shared" si="3"/>
        <v>0</v>
      </c>
      <c r="H49" s="129"/>
      <c r="I49" s="8">
        <f t="shared" si="4"/>
        <v>0</v>
      </c>
      <c r="O49">
        <f t="shared" si="5"/>
        <v>0</v>
      </c>
    </row>
    <row r="50" spans="1:15" s="106" customFormat="1" x14ac:dyDescent="0.2">
      <c r="A50" s="19">
        <v>48</v>
      </c>
      <c r="B50" s="101" t="s">
        <v>3190</v>
      </c>
      <c r="C50" s="80" t="str">
        <f>VLOOKUP(B50,バーコード貼付!$A$1:$D$4652,2,FALSE)</f>
        <v>330*180(2409)亜鉛板完成品綴線ﾎﾞﾙﾄ付</v>
      </c>
      <c r="D50" s="77">
        <f>VLOOKUP(B50,バーコード貼付!$A$1:$D$4652,3,FALSE)</f>
        <v>14</v>
      </c>
      <c r="E50" s="77">
        <f>VLOOKUP(B50,バーコード貼付!$A$1:$D$4652,4,FALSE)</f>
        <v>5</v>
      </c>
      <c r="F50" s="129"/>
      <c r="G50" s="8">
        <f t="shared" si="3"/>
        <v>0</v>
      </c>
      <c r="H50" s="129"/>
      <c r="I50" s="8">
        <f t="shared" si="4"/>
        <v>0</v>
      </c>
      <c r="O50">
        <f t="shared" si="5"/>
        <v>-9</v>
      </c>
    </row>
    <row r="51" spans="1:15" s="106" customFormat="1" x14ac:dyDescent="0.2">
      <c r="A51" s="19">
        <v>49</v>
      </c>
      <c r="B51" s="101" t="s">
        <v>3191</v>
      </c>
      <c r="C51" s="80" t="str">
        <f>VLOOKUP(B51,バーコード貼付!$A$1:$D$4652,2,FALSE)</f>
        <v>340*200(2509)亜鉛板完成品綴線ﾎﾞﾙﾄ付</v>
      </c>
      <c r="D51" s="77">
        <f>VLOOKUP(B51,バーコード貼付!$A$1:$D$4652,3,FALSE)</f>
        <v>11</v>
      </c>
      <c r="E51" s="77">
        <f>VLOOKUP(B51,バーコード貼付!$A$1:$D$4652,4,FALSE)</f>
        <v>5</v>
      </c>
      <c r="F51" s="129"/>
      <c r="G51" s="8">
        <f t="shared" si="3"/>
        <v>0</v>
      </c>
      <c r="H51" s="129"/>
      <c r="I51" s="8">
        <f t="shared" si="4"/>
        <v>0</v>
      </c>
      <c r="O51">
        <f t="shared" si="5"/>
        <v>-6</v>
      </c>
    </row>
    <row r="52" spans="1:15" s="106" customFormat="1" x14ac:dyDescent="0.2">
      <c r="A52" s="19">
        <v>50</v>
      </c>
      <c r="B52" s="101" t="s">
        <v>3195</v>
      </c>
      <c r="C52" s="80" t="str">
        <f>VLOOKUP(B52,バーコード貼付!$A$1:$D$4652,2,FALSE)</f>
        <v>390*210(2909)亜鉛板完成品綴線ﾎﾞﾙﾄ付</v>
      </c>
      <c r="D52" s="77">
        <f>VLOOKUP(B52,バーコード貼付!$A$1:$D$4652,3,FALSE)</f>
        <v>7</v>
      </c>
      <c r="E52" s="77">
        <f>VLOOKUP(B52,バーコード貼付!$A$1:$D$4652,4,FALSE)</f>
        <v>5</v>
      </c>
      <c r="F52" s="129"/>
      <c r="G52" s="8">
        <f t="shared" si="3"/>
        <v>0</v>
      </c>
      <c r="H52" s="129"/>
      <c r="I52" s="8">
        <f t="shared" si="4"/>
        <v>0</v>
      </c>
      <c r="O52">
        <f t="shared" si="5"/>
        <v>-2</v>
      </c>
    </row>
    <row r="53" spans="1:15" s="106" customFormat="1" x14ac:dyDescent="0.2">
      <c r="A53" s="19">
        <v>51</v>
      </c>
      <c r="B53" s="101" t="s">
        <v>3196</v>
      </c>
      <c r="C53" s="80" t="str">
        <f>VLOOKUP(B53,バーコード貼付!$A$1:$D$4652,2,FALSE)</f>
        <v>430*305(3009)亜鉛板完成品綴線ﾎﾞﾙﾄ付</v>
      </c>
      <c r="D53" s="77">
        <f>VLOOKUP(B53,バーコード貼付!$A$1:$D$4652,3,FALSE)</f>
        <v>1</v>
      </c>
      <c r="E53" s="77">
        <v>1</v>
      </c>
      <c r="F53" s="129"/>
      <c r="G53" s="8">
        <f t="shared" si="3"/>
        <v>0</v>
      </c>
      <c r="H53" s="129"/>
      <c r="I53" s="8">
        <f t="shared" si="4"/>
        <v>0</v>
      </c>
      <c r="O53">
        <f t="shared" si="5"/>
        <v>0</v>
      </c>
    </row>
    <row r="54" spans="1:15" s="106" customFormat="1" x14ac:dyDescent="0.2">
      <c r="A54" s="19">
        <v>52</v>
      </c>
      <c r="B54" s="101" t="s">
        <v>3197</v>
      </c>
      <c r="C54" s="80" t="str">
        <f>VLOOKUP(B54,バーコード貼付!$A$1:$D$4652,2,FALSE)</f>
        <v>460*325(3209)亜鉛板完成品綴線ﾎﾞﾙﾄ付</v>
      </c>
      <c r="D54" s="77">
        <f>VLOOKUP(B54,バーコード貼付!$A$1:$D$4652,3,FALSE)</f>
        <v>1</v>
      </c>
      <c r="E54" s="77">
        <v>1</v>
      </c>
      <c r="F54" s="129"/>
      <c r="G54" s="8">
        <f t="shared" si="3"/>
        <v>0</v>
      </c>
      <c r="H54" s="129"/>
      <c r="I54" s="8">
        <f t="shared" si="4"/>
        <v>0</v>
      </c>
      <c r="O54">
        <f t="shared" si="5"/>
        <v>0</v>
      </c>
    </row>
    <row r="55" spans="1:15" s="106" customFormat="1" x14ac:dyDescent="0.2">
      <c r="A55" s="19">
        <v>53</v>
      </c>
      <c r="B55" s="101" t="s">
        <v>3198</v>
      </c>
      <c r="C55" s="80" t="str">
        <f>VLOOKUP(B55,バーコード貼付!$A$1:$D$4652,2,FALSE)</f>
        <v>470*340(3309)亜鉛板完成品綴線ﾎﾞﾙﾄ付</v>
      </c>
      <c r="D55" s="77">
        <f>VLOOKUP(B55,バーコード貼付!$A$1:$D$4652,3,FALSE)</f>
        <v>5</v>
      </c>
      <c r="E55" s="77">
        <f>VLOOKUP(B55,バーコード貼付!$A$1:$D$4652,4,FALSE)</f>
        <v>1</v>
      </c>
      <c r="F55" s="129"/>
      <c r="G55" s="8">
        <f t="shared" si="3"/>
        <v>0</v>
      </c>
      <c r="H55" s="129"/>
      <c r="I55" s="8">
        <f t="shared" si="4"/>
        <v>0</v>
      </c>
      <c r="O55">
        <f t="shared" si="5"/>
        <v>-4</v>
      </c>
    </row>
    <row r="56" spans="1:15" s="106" customFormat="1" x14ac:dyDescent="0.2">
      <c r="A56" s="19">
        <v>54</v>
      </c>
      <c r="B56" s="101" t="s">
        <v>3199</v>
      </c>
      <c r="C56" s="80" t="str">
        <f>VLOOKUP(B56,バーコード貼付!$A$1:$D$4652,2,FALSE)</f>
        <v>480*350(3409)亜鉛板完成品綴線ﾎﾞﾙﾄ付</v>
      </c>
      <c r="D56" s="77">
        <f>VLOOKUP(B56,バーコード貼付!$A$1:$D$4652,3,FALSE)</f>
        <v>5</v>
      </c>
      <c r="E56" s="77">
        <f>VLOOKUP(B56,バーコード貼付!$A$1:$D$4652,4,FALSE)</f>
        <v>1</v>
      </c>
      <c r="F56" s="129"/>
      <c r="G56" s="8">
        <f t="shared" si="3"/>
        <v>0</v>
      </c>
      <c r="H56" s="129"/>
      <c r="I56" s="8">
        <f t="shared" si="4"/>
        <v>0</v>
      </c>
      <c r="O56">
        <f t="shared" si="5"/>
        <v>-4</v>
      </c>
    </row>
    <row r="57" spans="1:15" s="106" customFormat="1" x14ac:dyDescent="0.2">
      <c r="A57" s="19">
        <v>55</v>
      </c>
      <c r="B57" s="101" t="s">
        <v>3203</v>
      </c>
      <c r="C57" s="80" t="str">
        <f>VLOOKUP(B57,バーコード貼付!$A$1:$D$4652,2,FALSE)</f>
        <v>430*350(3409)亜鉛板完成品綴線ﾎﾞﾙﾄ付</v>
      </c>
      <c r="D57" s="77">
        <f>VLOOKUP(B57,バーコード貼付!$A$1:$D$4652,3,FALSE)</f>
        <v>7</v>
      </c>
      <c r="E57" s="77">
        <f>VLOOKUP(B57,バーコード貼付!$A$1:$D$4652,4,FALSE)</f>
        <v>6</v>
      </c>
      <c r="F57" s="129"/>
      <c r="G57" s="8">
        <f t="shared" si="3"/>
        <v>0</v>
      </c>
      <c r="H57" s="129"/>
      <c r="I57" s="8">
        <f t="shared" si="4"/>
        <v>0</v>
      </c>
      <c r="O57">
        <f t="shared" si="5"/>
        <v>-1</v>
      </c>
    </row>
    <row r="58" spans="1:15" s="106" customFormat="1" x14ac:dyDescent="0.2">
      <c r="A58" s="19">
        <v>56</v>
      </c>
      <c r="B58" s="101" t="s">
        <v>3205</v>
      </c>
      <c r="C58" s="80" t="str">
        <f>VLOOKUP(B58,バーコード貼付!$A$1:$D$4652,2,FALSE)</f>
        <v>460*385(3759)亜鉛板完成品綴線ﾎﾞﾙﾄ付</v>
      </c>
      <c r="D58" s="77">
        <f>VLOOKUP(B58,バーコード貼付!$A$1:$D$4652,3,FALSE)</f>
        <v>16</v>
      </c>
      <c r="E58" s="77">
        <f>VLOOKUP(B58,バーコード貼付!$A$1:$D$4652,4,FALSE)</f>
        <v>3</v>
      </c>
      <c r="F58" s="129"/>
      <c r="G58" s="8">
        <f t="shared" si="3"/>
        <v>0</v>
      </c>
      <c r="H58" s="129"/>
      <c r="I58" s="8">
        <f t="shared" si="4"/>
        <v>0</v>
      </c>
      <c r="O58">
        <f t="shared" si="5"/>
        <v>-13</v>
      </c>
    </row>
    <row r="59" spans="1:15" s="106" customFormat="1" x14ac:dyDescent="0.2">
      <c r="A59" s="19">
        <v>57</v>
      </c>
      <c r="B59" s="101" t="s">
        <v>3207</v>
      </c>
      <c r="C59" s="80" t="str">
        <f>VLOOKUP(B59,バーコード貼付!$A$1:$D$4652,2,FALSE)</f>
        <v>500*415(4059)亜鉛板完成品綴線ﾎﾞﾙﾄ付</v>
      </c>
      <c r="D59" s="77">
        <f>VLOOKUP(B59,バーコード貼付!$A$1:$D$4652,3,FALSE)</f>
        <v>18</v>
      </c>
      <c r="E59" s="77">
        <f>VLOOKUP(B59,バーコード貼付!$A$1:$D$4652,4,FALSE)</f>
        <v>3</v>
      </c>
      <c r="F59" s="129"/>
      <c r="G59" s="8">
        <f t="shared" si="3"/>
        <v>0</v>
      </c>
      <c r="H59" s="129"/>
      <c r="I59" s="8">
        <f t="shared" si="4"/>
        <v>0</v>
      </c>
      <c r="O59">
        <f t="shared" si="5"/>
        <v>-15</v>
      </c>
    </row>
    <row r="60" spans="1:15" s="106" customFormat="1" x14ac:dyDescent="0.2">
      <c r="A60" s="19">
        <v>58</v>
      </c>
      <c r="B60" s="101" t="s">
        <v>3208</v>
      </c>
      <c r="C60" s="80" t="str">
        <f>VLOOKUP(B60,バーコード貼付!$A$1:$D$4652,2,FALSE)</f>
        <v>510*425(4159)亜鉛板完成品綴線ﾎﾞﾙﾄ付</v>
      </c>
      <c r="D60" s="77">
        <f>VLOOKUP(B60,バーコード貼付!$A$1:$D$4652,3,FALSE)</f>
        <v>11</v>
      </c>
      <c r="E60" s="77">
        <f>VLOOKUP(B60,バーコード貼付!$A$1:$D$4652,4,FALSE)</f>
        <v>5</v>
      </c>
      <c r="F60" s="129"/>
      <c r="G60" s="8">
        <f t="shared" si="3"/>
        <v>0</v>
      </c>
      <c r="H60" s="129"/>
      <c r="I60" s="8">
        <f t="shared" si="4"/>
        <v>0</v>
      </c>
      <c r="O60">
        <f t="shared" si="5"/>
        <v>-6</v>
      </c>
    </row>
    <row r="61" spans="1:15" s="106" customFormat="1" x14ac:dyDescent="0.2">
      <c r="A61" s="19">
        <v>59</v>
      </c>
      <c r="B61" s="101" t="s">
        <v>3210</v>
      </c>
      <c r="C61" s="80" t="str">
        <f>VLOOKUP(B61,バーコード貼付!$A$1:$D$4652,2,FALSE)</f>
        <v>530*435(4259)亜鉛板完成品綴線ﾎﾞﾙﾄ付</v>
      </c>
      <c r="D61" s="77">
        <f>VLOOKUP(B61,バーコード貼付!$A$1:$D$4652,3,FALSE)</f>
        <v>5</v>
      </c>
      <c r="E61" s="77">
        <f>VLOOKUP(B61,バーコード貼付!$A$1:$D$4652,4,FALSE)</f>
        <v>3</v>
      </c>
      <c r="F61" s="129"/>
      <c r="G61" s="8">
        <f t="shared" si="3"/>
        <v>0</v>
      </c>
      <c r="H61" s="129"/>
      <c r="I61" s="8">
        <f t="shared" si="4"/>
        <v>0</v>
      </c>
      <c r="O61">
        <f t="shared" si="5"/>
        <v>-2</v>
      </c>
    </row>
    <row r="62" spans="1:15" s="106" customFormat="1" x14ac:dyDescent="0.2">
      <c r="A62" s="19">
        <v>60</v>
      </c>
      <c r="B62" s="101" t="s">
        <v>3229</v>
      </c>
      <c r="C62" s="80" t="str">
        <f>VLOOKUP(B62,バーコード貼付!$A$1:$D$4652,2,FALSE)</f>
        <v>320*175*20亜鉛板素材</v>
      </c>
      <c r="D62" s="77">
        <f>VLOOKUP(B62,バーコード貼付!$A$1:$D$4652,3,FALSE)</f>
        <v>15</v>
      </c>
      <c r="E62" s="77">
        <v>15</v>
      </c>
      <c r="F62" s="130"/>
      <c r="G62" s="8">
        <f t="shared" si="3"/>
        <v>0</v>
      </c>
      <c r="H62" s="129"/>
      <c r="I62" s="8">
        <f t="shared" si="4"/>
        <v>0</v>
      </c>
      <c r="O62">
        <f t="shared" si="5"/>
        <v>0</v>
      </c>
    </row>
    <row r="63" spans="1:15" s="106" customFormat="1" x14ac:dyDescent="0.2">
      <c r="A63" s="19">
        <v>61</v>
      </c>
      <c r="B63" s="101" t="s">
        <v>3230</v>
      </c>
      <c r="C63" s="80" t="str">
        <f>VLOOKUP(B63,バーコード貼付!$A$1:$D$4652,2,FALSE)</f>
        <v>330*180*20亜鉛板素材</v>
      </c>
      <c r="D63" s="77">
        <f>VLOOKUP(B63,バーコード貼付!$A$1:$D$4652,3,FALSE)</f>
        <v>1</v>
      </c>
      <c r="E63" s="77">
        <v>1</v>
      </c>
      <c r="F63" s="130"/>
      <c r="G63" s="8">
        <f t="shared" si="3"/>
        <v>0</v>
      </c>
      <c r="H63" s="129"/>
      <c r="I63" s="8">
        <f t="shared" si="4"/>
        <v>0</v>
      </c>
      <c r="O63">
        <f t="shared" si="5"/>
        <v>0</v>
      </c>
    </row>
    <row r="64" spans="1:15" s="106" customFormat="1" x14ac:dyDescent="0.2">
      <c r="A64" s="19">
        <v>62</v>
      </c>
      <c r="B64" s="101" t="s">
        <v>3231</v>
      </c>
      <c r="C64" s="80" t="str">
        <f>VLOOKUP(B64,バーコード貼付!$A$1:$D$4652,2,FALSE)</f>
        <v>340*185*20亜鉛板素材</v>
      </c>
      <c r="D64" s="77">
        <f>VLOOKUP(B64,バーコード貼付!$A$1:$D$4652,3,FALSE)</f>
        <v>6</v>
      </c>
      <c r="E64" s="77">
        <v>6</v>
      </c>
      <c r="F64" s="130"/>
      <c r="G64" s="8">
        <f t="shared" si="3"/>
        <v>0</v>
      </c>
      <c r="H64" s="129"/>
      <c r="I64" s="8">
        <f t="shared" si="4"/>
        <v>0</v>
      </c>
      <c r="O64">
        <f t="shared" si="5"/>
        <v>0</v>
      </c>
    </row>
    <row r="65" spans="1:15" s="106" customFormat="1" x14ac:dyDescent="0.2">
      <c r="A65" s="19">
        <v>63</v>
      </c>
      <c r="B65" s="101" t="s">
        <v>3232</v>
      </c>
      <c r="C65" s="80" t="str">
        <f>VLOOKUP(B65,バーコード貼付!$A$1:$D$4652,2,FALSE)</f>
        <v>360*200*20亜鉛板素材</v>
      </c>
      <c r="D65" s="77">
        <f>VLOOKUP(B65,バーコード貼付!$A$1:$D$4652,3,FALSE)</f>
        <v>8</v>
      </c>
      <c r="E65" s="77">
        <v>8</v>
      </c>
      <c r="F65" s="130"/>
      <c r="G65" s="8">
        <f t="shared" si="3"/>
        <v>0</v>
      </c>
      <c r="H65" s="129"/>
      <c r="I65" s="8">
        <f t="shared" si="4"/>
        <v>0</v>
      </c>
      <c r="O65">
        <f t="shared" si="5"/>
        <v>0</v>
      </c>
    </row>
    <row r="66" spans="1:15" s="106" customFormat="1" x14ac:dyDescent="0.2">
      <c r="A66" s="19">
        <v>64</v>
      </c>
      <c r="B66" s="101" t="s">
        <v>3237</v>
      </c>
      <c r="C66" s="80" t="str">
        <f>VLOOKUP(B66,バーコード貼付!$A$1:$D$4652,2,FALSE)</f>
        <v>210*95*20亜鉛板素材(座ｸﾞﾘなし)</v>
      </c>
      <c r="D66" s="77">
        <f>VLOOKUP(B66,バーコード貼付!$A$1:$D$4652,3,FALSE)</f>
        <v>15</v>
      </c>
      <c r="E66" s="77">
        <f>VLOOKUP(B66,バーコード貼付!$A$1:$D$4652,4,FALSE)</f>
        <v>7</v>
      </c>
      <c r="F66" s="130"/>
      <c r="G66" s="8">
        <f t="shared" si="3"/>
        <v>0</v>
      </c>
      <c r="H66" s="129"/>
      <c r="I66" s="8">
        <f t="shared" si="4"/>
        <v>0</v>
      </c>
      <c r="O66">
        <f t="shared" si="5"/>
        <v>-8</v>
      </c>
    </row>
    <row r="67" spans="1:15" s="106" customFormat="1" x14ac:dyDescent="0.2">
      <c r="A67" s="19">
        <v>65</v>
      </c>
      <c r="B67" s="101" t="s">
        <v>3246</v>
      </c>
      <c r="C67" s="80" t="str">
        <f>VLOOKUP(B67,バーコード貼付!$A$1:$D$4652,2,FALSE)</f>
        <v>330*180*20亜鉛板素材(座ｸﾞﾘなし)</v>
      </c>
      <c r="D67" s="77">
        <f>VLOOKUP(B67,バーコード貼付!$A$1:$D$4652,3,FALSE)</f>
        <v>6</v>
      </c>
      <c r="E67" s="77">
        <f>VLOOKUP(B67,バーコード貼付!$A$1:$D$4652,4,FALSE)</f>
        <v>3</v>
      </c>
      <c r="F67" s="130"/>
      <c r="G67" s="8">
        <f t="shared" ref="G67:G76" si="6">IF(D67-E67&gt;=0,0,1)</f>
        <v>0</v>
      </c>
      <c r="H67" s="129"/>
      <c r="I67" s="8">
        <f t="shared" ref="I67:I76" si="7">IF(AND(D67&lt;=0,D67-E67&lt;0),1,0)</f>
        <v>0</v>
      </c>
      <c r="O67">
        <f t="shared" ref="O67:O76" si="8">E67-D67</f>
        <v>-3</v>
      </c>
    </row>
    <row r="68" spans="1:15" s="106" customFormat="1" x14ac:dyDescent="0.2">
      <c r="A68" s="19">
        <v>66</v>
      </c>
      <c r="B68" s="101" t="s">
        <v>3247</v>
      </c>
      <c r="C68" s="80" t="str">
        <f>VLOOKUP(B68,バーコード貼付!$A$1:$D$4652,2,FALSE)</f>
        <v>340*185*20亜鉛板素材(座ｸﾞﾘなし)</v>
      </c>
      <c r="D68" s="77">
        <f>VLOOKUP(B68,バーコード貼付!$A$1:$D$4652,3,FALSE)</f>
        <v>3</v>
      </c>
      <c r="E68" s="77">
        <f>VLOOKUP(B68,バーコード貼付!$A$1:$D$4652,4,FALSE)</f>
        <v>2</v>
      </c>
      <c r="F68" s="130"/>
      <c r="G68" s="8">
        <f t="shared" si="6"/>
        <v>0</v>
      </c>
      <c r="H68" s="129"/>
      <c r="I68" s="8">
        <f t="shared" si="7"/>
        <v>0</v>
      </c>
      <c r="O68">
        <f t="shared" si="8"/>
        <v>-1</v>
      </c>
    </row>
    <row r="69" spans="1:15" s="106" customFormat="1" x14ac:dyDescent="0.2">
      <c r="A69" s="19">
        <v>67</v>
      </c>
      <c r="B69" s="101" t="s">
        <v>3248</v>
      </c>
      <c r="C69" s="80" t="str">
        <f>VLOOKUP(B69,バーコード貼付!$A$1:$D$4652,2,FALSE)</f>
        <v>350*190*20亜鉛板素材(座ｸﾞﾘなし)</v>
      </c>
      <c r="D69" s="77">
        <f>VLOOKUP(B69,バーコード貼付!$A$1:$D$4652,3,FALSE)</f>
        <v>9</v>
      </c>
      <c r="E69" s="77">
        <f>VLOOKUP(B69,バーコード貼付!$A$1:$D$4652,4,FALSE)</f>
        <v>3</v>
      </c>
      <c r="F69" s="130"/>
      <c r="G69" s="8">
        <f t="shared" si="6"/>
        <v>0</v>
      </c>
      <c r="H69" s="129"/>
      <c r="I69" s="8">
        <f t="shared" si="7"/>
        <v>0</v>
      </c>
      <c r="O69">
        <f t="shared" si="8"/>
        <v>-6</v>
      </c>
    </row>
    <row r="70" spans="1:15" s="106" customFormat="1" x14ac:dyDescent="0.2">
      <c r="A70" s="19">
        <v>68</v>
      </c>
      <c r="B70" s="101" t="s">
        <v>3249</v>
      </c>
      <c r="C70" s="80" t="str">
        <f>VLOOKUP(B70,バーコード貼付!$A$1:$D$4652,2,FALSE)</f>
        <v>360*200*20亜鉛板素材(座ｸﾞﾘなし)</v>
      </c>
      <c r="D70" s="77">
        <f>VLOOKUP(B70,バーコード貼付!$A$1:$D$4652,3,FALSE)</f>
        <v>3</v>
      </c>
      <c r="E70" s="77">
        <f>VLOOKUP(B70,バーコード貼付!$A$1:$D$4652,4,FALSE)</f>
        <v>2</v>
      </c>
      <c r="F70" s="130"/>
      <c r="G70" s="8">
        <f t="shared" si="6"/>
        <v>0</v>
      </c>
      <c r="H70" s="129"/>
      <c r="I70" s="8">
        <f t="shared" si="7"/>
        <v>0</v>
      </c>
      <c r="O70">
        <f t="shared" si="8"/>
        <v>-1</v>
      </c>
    </row>
    <row r="71" spans="1:15" s="106" customFormat="1" x14ac:dyDescent="0.2">
      <c r="A71" s="19">
        <v>69</v>
      </c>
      <c r="B71" s="101" t="s">
        <v>3253</v>
      </c>
      <c r="C71" s="80" t="str">
        <f>VLOOKUP(B71,バーコード貼付!$A$1:$D$4652,2,FALSE)</f>
        <v>460*325*25亜鉛板素材(座ｸﾞﾘなし)</v>
      </c>
      <c r="D71" s="77">
        <f>VLOOKUP(B71,バーコード貼付!$A$1:$D$4652,3,FALSE)</f>
        <v>9</v>
      </c>
      <c r="E71" s="77">
        <f>VLOOKUP(B71,バーコード貼付!$A$1:$D$4652,4,FALSE)</f>
        <v>7</v>
      </c>
      <c r="F71" s="130"/>
      <c r="G71" s="8">
        <f t="shared" si="6"/>
        <v>0</v>
      </c>
      <c r="H71" s="129"/>
      <c r="I71" s="8">
        <f t="shared" si="7"/>
        <v>0</v>
      </c>
      <c r="O71">
        <f t="shared" si="8"/>
        <v>-2</v>
      </c>
    </row>
    <row r="72" spans="1:15" s="106" customFormat="1" x14ac:dyDescent="0.2">
      <c r="A72" s="19">
        <v>70</v>
      </c>
      <c r="B72" s="101" t="s">
        <v>3254</v>
      </c>
      <c r="C72" s="80" t="str">
        <f>VLOOKUP(B72,バーコード貼付!$A$1:$D$4652,2,FALSE)</f>
        <v>470*340*25亜鉛板素材(座ｸﾞﾘなし)</v>
      </c>
      <c r="D72" s="77">
        <f>VLOOKUP(B72,バーコード貼付!$A$1:$D$4652,3,FALSE)</f>
        <v>6</v>
      </c>
      <c r="E72" s="77">
        <f>VLOOKUP(B72,バーコード貼付!$A$1:$D$4652,4,FALSE)</f>
        <v>3</v>
      </c>
      <c r="F72" s="130"/>
      <c r="G72" s="8">
        <f t="shared" si="6"/>
        <v>0</v>
      </c>
      <c r="H72" s="129"/>
      <c r="I72" s="8">
        <f t="shared" si="7"/>
        <v>0</v>
      </c>
      <c r="O72">
        <f t="shared" si="8"/>
        <v>-3</v>
      </c>
    </row>
    <row r="73" spans="1:15" s="106" customFormat="1" x14ac:dyDescent="0.2">
      <c r="A73" s="19">
        <v>71</v>
      </c>
      <c r="B73" s="101" t="s">
        <v>3255</v>
      </c>
      <c r="C73" s="80" t="str">
        <f>VLOOKUP(B73,バーコード貼付!$A$1:$D$4652,2,FALSE)</f>
        <v>480*350*25亜鉛板素材(座ｸﾞﾘなし)</v>
      </c>
      <c r="D73" s="77">
        <f>VLOOKUP(B73,バーコード貼付!$A$1:$D$4652,3,FALSE)</f>
        <v>5</v>
      </c>
      <c r="E73" s="77">
        <f>VLOOKUP(B73,バーコード貼付!$A$1:$D$4652,4,FALSE)</f>
        <v>3</v>
      </c>
      <c r="F73" s="130"/>
      <c r="G73" s="8">
        <f t="shared" si="6"/>
        <v>0</v>
      </c>
      <c r="H73" s="129"/>
      <c r="I73" s="8">
        <f t="shared" si="7"/>
        <v>0</v>
      </c>
      <c r="O73">
        <f t="shared" si="8"/>
        <v>-2</v>
      </c>
    </row>
    <row r="74" spans="1:15" s="106" customFormat="1" x14ac:dyDescent="0.2">
      <c r="A74" s="19">
        <v>72</v>
      </c>
      <c r="B74" s="101" t="s">
        <v>3257</v>
      </c>
      <c r="C74" s="80" t="str">
        <f>VLOOKUP(B74,バーコード貼付!$A$1:$D$4652,2,FALSE)</f>
        <v>520*390*25亜鉛板素材(座ｸﾞﾘなし)</v>
      </c>
      <c r="D74" s="77">
        <f>VLOOKUP(B74,バーコード貼付!$A$1:$D$4652,3,FALSE)</f>
        <v>7</v>
      </c>
      <c r="E74" s="77">
        <f>VLOOKUP(B74,バーコード貼付!$A$1:$D$4652,4,FALSE)</f>
        <v>3</v>
      </c>
      <c r="F74" s="130"/>
      <c r="G74" s="8">
        <f t="shared" si="6"/>
        <v>0</v>
      </c>
      <c r="H74" s="129"/>
      <c r="I74" s="8">
        <f t="shared" si="7"/>
        <v>0</v>
      </c>
      <c r="O74">
        <f t="shared" si="8"/>
        <v>-4</v>
      </c>
    </row>
    <row r="75" spans="1:15" s="106" customFormat="1" x14ac:dyDescent="0.2">
      <c r="A75" s="19">
        <v>73</v>
      </c>
      <c r="B75" s="101" t="s">
        <v>3258</v>
      </c>
      <c r="C75" s="80" t="str">
        <f>VLOOKUP(B75,バーコード貼付!$A$1:$D$4652,2,FALSE)</f>
        <v>530*405*25亜鉛板素材(座ｸﾞﾘなし)</v>
      </c>
      <c r="D75" s="77">
        <f>VLOOKUP(B75,バーコード貼付!$A$1:$D$4652,3,FALSE)</f>
        <v>5</v>
      </c>
      <c r="E75" s="77">
        <f>VLOOKUP(B75,バーコード貼付!$A$1:$D$4652,4,FALSE)</f>
        <v>2</v>
      </c>
      <c r="F75" s="130"/>
      <c r="G75" s="8">
        <f t="shared" si="6"/>
        <v>0</v>
      </c>
      <c r="H75" s="129"/>
      <c r="I75" s="8">
        <f t="shared" si="7"/>
        <v>0</v>
      </c>
      <c r="O75">
        <f t="shared" si="8"/>
        <v>-3</v>
      </c>
    </row>
    <row r="76" spans="1:15" s="106" customFormat="1" x14ac:dyDescent="0.2">
      <c r="A76" s="19">
        <v>74</v>
      </c>
      <c r="B76" s="101" t="s">
        <v>3260</v>
      </c>
      <c r="C76" s="80" t="str">
        <f>VLOOKUP(B76,バーコード貼付!$A$1:$D$4652,2,FALSE)</f>
        <v>560*440*35亜鉛板素材(座ｸﾞﾘなし)</v>
      </c>
      <c r="D76" s="77">
        <f>VLOOKUP(B76,バーコード貼付!$A$1:$D$4652,3,FALSE)</f>
        <v>2</v>
      </c>
      <c r="E76" s="77">
        <f>VLOOKUP(B76,バーコード貼付!$A$1:$D$4652,4,FALSE)</f>
        <v>2</v>
      </c>
      <c r="F76" s="130"/>
      <c r="G76" s="8">
        <f t="shared" si="6"/>
        <v>0</v>
      </c>
      <c r="H76" s="129"/>
      <c r="I76" s="8">
        <f t="shared" si="7"/>
        <v>0</v>
      </c>
      <c r="O76">
        <f t="shared" si="8"/>
        <v>0</v>
      </c>
    </row>
    <row r="77" spans="1:15" s="106" customFormat="1" x14ac:dyDescent="0.2">
      <c r="A77" s="150"/>
      <c r="B77" s="101" t="s">
        <v>3226</v>
      </c>
      <c r="C77" s="80" t="e">
        <f>VLOOKUP(B77,バーコード貼付!$A$1:$D$4652,2,FALSE)</f>
        <v>#N/A</v>
      </c>
      <c r="D77" s="77" t="e">
        <f>VLOOKUP(B77,バーコード貼付!$A$1:$D$4652,3,FALSE)</f>
        <v>#N/A</v>
      </c>
      <c r="E77" s="77"/>
      <c r="F77" s="130"/>
      <c r="G77" s="8"/>
      <c r="H77" s="129"/>
      <c r="I77" s="8"/>
      <c r="O77"/>
    </row>
    <row r="78" spans="1:15" s="106" customFormat="1" x14ac:dyDescent="0.2">
      <c r="A78" s="150"/>
      <c r="B78" s="101" t="s">
        <v>3227</v>
      </c>
      <c r="C78" s="80" t="e">
        <f>VLOOKUP(B78,バーコード貼付!$A$1:$D$4652,2,FALSE)</f>
        <v>#N/A</v>
      </c>
      <c r="D78" s="77" t="e">
        <f>VLOOKUP(B78,バーコード貼付!$A$1:$D$4652,3,FALSE)</f>
        <v>#N/A</v>
      </c>
      <c r="E78" s="77"/>
      <c r="F78" s="130"/>
      <c r="G78" s="8"/>
      <c r="H78" s="129"/>
      <c r="I78" s="8"/>
      <c r="O78"/>
    </row>
    <row r="79" spans="1:15" s="106" customFormat="1" x14ac:dyDescent="0.2">
      <c r="A79" s="150"/>
      <c r="B79" s="101" t="s">
        <v>3228</v>
      </c>
      <c r="C79" s="80" t="e">
        <f>VLOOKUP(B79,バーコード貼付!$A$1:$D$4652,2,FALSE)</f>
        <v>#N/A</v>
      </c>
      <c r="D79" s="77" t="e">
        <f>VLOOKUP(B79,バーコード貼付!$A$1:$D$4652,3,FALSE)</f>
        <v>#N/A</v>
      </c>
      <c r="E79" s="77"/>
      <c r="F79" s="130"/>
      <c r="G79" s="8"/>
      <c r="H79" s="129"/>
      <c r="I79" s="8"/>
      <c r="O79"/>
    </row>
    <row r="80" spans="1:15" s="106" customFormat="1" x14ac:dyDescent="0.2">
      <c r="A80" s="150"/>
      <c r="B80" s="101" t="s">
        <v>3234</v>
      </c>
      <c r="C80" s="80" t="e">
        <f>VLOOKUP(B80,バーコード貼付!$A$1:$D$4652,2,FALSE)</f>
        <v>#N/A</v>
      </c>
      <c r="D80" s="77" t="e">
        <f>VLOOKUP(B80,バーコード貼付!$A$1:$D$4652,3,FALSE)</f>
        <v>#N/A</v>
      </c>
      <c r="E80" s="77"/>
      <c r="F80" s="130"/>
      <c r="G80" s="8"/>
      <c r="H80" s="129"/>
      <c r="I80" s="8"/>
      <c r="O80"/>
    </row>
    <row r="81" spans="1:15" s="106" customFormat="1" x14ac:dyDescent="0.2">
      <c r="A81" s="19"/>
      <c r="B81" s="101" t="s">
        <v>3222</v>
      </c>
      <c r="C81" s="80" t="e">
        <f>VLOOKUP(B81,バーコード貼付!$A$1:$D$4652,2,FALSE)</f>
        <v>#N/A</v>
      </c>
      <c r="D81" s="77" t="e">
        <f>VLOOKUP(B81,バーコード貼付!$A$1:$D$4652,3,FALSE)</f>
        <v>#N/A</v>
      </c>
      <c r="E81" s="77"/>
      <c r="F81" s="130"/>
      <c r="G81" s="8"/>
      <c r="H81" s="129"/>
      <c r="I81" s="8"/>
      <c r="O81"/>
    </row>
    <row r="82" spans="1:15" s="106" customFormat="1" x14ac:dyDescent="0.2">
      <c r="A82" s="19"/>
      <c r="B82" s="101" t="s">
        <v>3223</v>
      </c>
      <c r="C82" s="80" t="e">
        <f>VLOOKUP(B82,バーコード貼付!$A$1:$D$4652,2,FALSE)</f>
        <v>#N/A</v>
      </c>
      <c r="D82" s="77" t="e">
        <f>VLOOKUP(B82,バーコード貼付!$A$1:$D$4652,3,FALSE)</f>
        <v>#N/A</v>
      </c>
      <c r="E82" s="77"/>
      <c r="F82" s="130"/>
      <c r="G82" s="8"/>
      <c r="H82" s="129"/>
      <c r="I82" s="8"/>
      <c r="O82"/>
    </row>
    <row r="83" spans="1:15" s="106" customFormat="1" x14ac:dyDescent="0.2">
      <c r="A83" s="19"/>
      <c r="B83" s="101" t="s">
        <v>3224</v>
      </c>
      <c r="C83" s="80" t="e">
        <f>VLOOKUP(B83,バーコード貼付!$A$1:$D$4652,2,FALSE)</f>
        <v>#N/A</v>
      </c>
      <c r="D83" s="77" t="e">
        <f>VLOOKUP(B83,バーコード貼付!$A$1:$D$4652,3,FALSE)</f>
        <v>#N/A</v>
      </c>
      <c r="E83" s="77"/>
      <c r="F83" s="130"/>
      <c r="G83" s="8"/>
      <c r="H83" s="129"/>
      <c r="I83" s="8"/>
      <c r="O83"/>
    </row>
    <row r="84" spans="1:15" s="106" customFormat="1" x14ac:dyDescent="0.2">
      <c r="A84" s="19"/>
      <c r="B84" s="101" t="s">
        <v>3233</v>
      </c>
      <c r="C84" s="80" t="e">
        <f>VLOOKUP(B84,バーコード貼付!$A$1:$D$4652,2,FALSE)</f>
        <v>#N/A</v>
      </c>
      <c r="D84" s="77" t="e">
        <f>VLOOKUP(B84,バーコード貼付!$A$1:$D$4652,3,FALSE)</f>
        <v>#N/A</v>
      </c>
      <c r="E84" s="77"/>
      <c r="F84" s="130"/>
      <c r="G84" s="8"/>
      <c r="H84" s="129"/>
      <c r="I84" s="8"/>
      <c r="O84"/>
    </row>
  </sheetData>
  <sortState xmlns:xlrd2="http://schemas.microsoft.com/office/spreadsheetml/2017/richdata2" ref="A3:P84">
    <sortCondition descending="1" ref="G3:G84"/>
  </sortState>
  <phoneticPr fontId="9"/>
  <conditionalFormatting sqref="F3:F84">
    <cfRule type="cellIs" dxfId="3" priority="2" operator="lessThan">
      <formula>$F$1</formula>
    </cfRule>
  </conditionalFormatting>
  <conditionalFormatting sqref="G3:G80">
    <cfRule type="colorScale" priority="3">
      <colorScale>
        <cfvo type="num" val="0"/>
        <cfvo type="num" val="1"/>
        <color rgb="FF00B050"/>
        <color rgb="FFFFFF00"/>
      </colorScale>
    </cfRule>
  </conditionalFormatting>
  <conditionalFormatting sqref="G81:G84">
    <cfRule type="colorScale" priority="33">
      <colorScale>
        <cfvo type="num" val="0"/>
        <cfvo type="num" val="1"/>
        <color rgb="FF00B050"/>
        <color rgb="FFFF0000"/>
      </colorScale>
    </cfRule>
  </conditionalFormatting>
  <conditionalFormatting sqref="H3:H84">
    <cfRule type="cellIs" dxfId="2" priority="1" operator="lessThan">
      <formula>$F$1</formula>
    </cfRule>
  </conditionalFormatting>
  <conditionalFormatting sqref="I3:I41">
    <cfRule type="colorScale" priority="114">
      <colorScale>
        <cfvo type="num" val="0"/>
        <cfvo type="num" val="1"/>
        <color rgb="FF00B050"/>
        <color rgb="FFFF0000"/>
      </colorScale>
    </cfRule>
    <cfRule type="colorScale" priority="117">
      <colorScale>
        <cfvo type="num" val="0"/>
        <cfvo type="num" val="1"/>
        <color rgb="FF00B050"/>
        <color rgb="FFFF0000"/>
      </colorScale>
    </cfRule>
  </conditionalFormatting>
  <conditionalFormatting sqref="I42:I44">
    <cfRule type="colorScale" priority="74">
      <colorScale>
        <cfvo type="num" val="0"/>
        <cfvo type="num" val="1"/>
        <color rgb="FF00B050"/>
        <color rgb="FFFF0000"/>
      </colorScale>
    </cfRule>
  </conditionalFormatting>
  <conditionalFormatting sqref="I45">
    <cfRule type="colorScale" priority="72">
      <colorScale>
        <cfvo type="num" val="0"/>
        <cfvo type="num" val="1"/>
        <color rgb="FF00B050"/>
        <color rgb="FFFF0000"/>
      </colorScale>
    </cfRule>
  </conditionalFormatting>
  <conditionalFormatting sqref="I46:I58">
    <cfRule type="colorScale" priority="44">
      <colorScale>
        <cfvo type="num" val="0"/>
        <cfvo type="num" val="1"/>
        <color rgb="FF00B050"/>
        <color rgb="FFFF0000"/>
      </colorScale>
    </cfRule>
  </conditionalFormatting>
  <conditionalFormatting sqref="I59:I84">
    <cfRule type="colorScale" priority="32">
      <colorScale>
        <cfvo type="num" val="0"/>
        <cfvo type="num" val="1"/>
        <color rgb="FF00B050"/>
        <color rgb="FFFF0000"/>
      </colorScale>
    </cfRule>
  </conditionalFormatting>
  <printOptions horizontalCentered="1"/>
  <pageMargins left="0.70866141732283472" right="0.31496062992125984" top="0.94488188976377963" bottom="0.55118110236220474" header="0.51181102362204722" footer="0.31496062992125984"/>
  <pageSetup paperSize="9" scale="83" fitToHeight="0" orientation="portrait" r:id="rId1"/>
  <headerFooter>
    <oddHeader>&amp;Cスタン在庫状況&amp;R&amp;D</oddHeader>
    <oddFooter>&amp;C&amp;P/&amp;N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E7965-6649-42CD-8CCC-F4A30A4E3D13}">
  <sheetPr>
    <pageSetUpPr fitToPage="1"/>
  </sheetPr>
  <dimension ref="A1:AK38"/>
  <sheetViews>
    <sheetView tabSelected="1" zoomScale="130" zoomScaleNormal="130" workbookViewId="0">
      <pane ySplit="2" topLeftCell="A33" activePane="bottomLeft" state="frozen"/>
      <selection pane="bottomLeft" activeCell="C3" sqref="C3"/>
    </sheetView>
  </sheetViews>
  <sheetFormatPr defaultColWidth="9" defaultRowHeight="13.2" x14ac:dyDescent="0.2"/>
  <cols>
    <col min="1" max="1" width="4" style="5" customWidth="1"/>
    <col min="2" max="2" width="12.44140625" style="5" customWidth="1"/>
    <col min="3" max="3" width="44" style="12" customWidth="1"/>
    <col min="4" max="4" width="7.109375" style="78" customWidth="1"/>
    <col min="5" max="5" width="7.109375" style="5" customWidth="1"/>
    <col min="6" max="6" width="6.6640625" style="5" customWidth="1"/>
    <col min="7" max="7" width="4.6640625" style="5" customWidth="1"/>
    <col min="8" max="8" width="6.6640625" customWidth="1"/>
    <col min="9" max="9" width="4.6640625" style="5" customWidth="1"/>
    <col min="10" max="12" width="2.6640625" style="106" customWidth="1"/>
    <col min="13" max="13" width="2.6640625" customWidth="1"/>
    <col min="14" max="14" width="2.6640625" style="106" customWidth="1"/>
    <col min="15" max="15" width="5.88671875" style="106" bestFit="1" customWidth="1"/>
    <col min="16" max="16" width="2.6640625" style="106" customWidth="1"/>
    <col min="17" max="37" width="4.6640625" style="106" customWidth="1"/>
    <col min="38" max="16384" width="9" style="5"/>
  </cols>
  <sheetData>
    <row r="1" spans="1:16" x14ac:dyDescent="0.2">
      <c r="F1" s="61">
        <f ca="1">TODAY()-120</f>
        <v>46173</v>
      </c>
    </row>
    <row r="2" spans="1:16" ht="30.75" customHeight="1" x14ac:dyDescent="0.2">
      <c r="A2" s="10" t="s">
        <v>975</v>
      </c>
      <c r="B2" s="10" t="s">
        <v>973</v>
      </c>
      <c r="C2" s="11" t="s">
        <v>16163</v>
      </c>
      <c r="D2" s="76" t="s">
        <v>974</v>
      </c>
      <c r="E2" s="10" t="s">
        <v>977</v>
      </c>
      <c r="F2" s="71" t="s">
        <v>3034</v>
      </c>
      <c r="G2" s="7">
        <f>SUM(G3:G38)</f>
        <v>0</v>
      </c>
      <c r="H2" s="72" t="s">
        <v>976</v>
      </c>
      <c r="I2" s="7">
        <f>SUM(I3:I38)</f>
        <v>0</v>
      </c>
      <c r="P2" s="150">
        <f>P1+1</f>
        <v>1</v>
      </c>
    </row>
    <row r="3" spans="1:16" x14ac:dyDescent="0.2">
      <c r="A3" s="150">
        <v>1</v>
      </c>
      <c r="B3" s="101" t="s">
        <v>3067</v>
      </c>
      <c r="C3" s="80" t="str">
        <f>VLOOKUP(B3,バーコード貼付!$A$1:$D$4652,2,FALSE)</f>
        <v>高力HB-3ﾄﾞﾗﾑ(素材)</v>
      </c>
      <c r="D3" s="77">
        <f>VLOOKUP(B3,バーコード貼付!$A$1:$D$4652,3,FALSE)</f>
        <v>19</v>
      </c>
      <c r="E3" s="77">
        <v>11</v>
      </c>
      <c r="F3" s="129"/>
      <c r="G3" s="8">
        <f t="shared" ref="G3:G9" si="0">IF(D3-E3&gt;=0,0,1)</f>
        <v>0</v>
      </c>
      <c r="H3" s="129"/>
      <c r="I3" s="8">
        <f t="shared" ref="I3:I9" si="1">IF(AND(D3&lt;=0,D3-E3&lt;0),1,0)</f>
        <v>0</v>
      </c>
      <c r="O3">
        <f t="shared" ref="O3:O9" si="2">E3-D3</f>
        <v>-8</v>
      </c>
    </row>
    <row r="4" spans="1:16" x14ac:dyDescent="0.2">
      <c r="A4" s="150">
        <v>2</v>
      </c>
      <c r="B4" s="101" t="s">
        <v>3085</v>
      </c>
      <c r="C4" s="80" t="str">
        <f>VLOOKUP(B4,バーコード貼付!$A$1:$D$4652,2,FALSE)</f>
        <v>高力HB-7ﾄﾞﾗﾑ(素材)</v>
      </c>
      <c r="D4" s="77">
        <f>VLOOKUP(B4,バーコード貼付!$A$1:$D$4652,3,FALSE)</f>
        <v>23</v>
      </c>
      <c r="E4" s="77">
        <f>VLOOKUP(B4,バーコード貼付!$A$1:$D$4652,4,FALSE)</f>
        <v>5</v>
      </c>
      <c r="F4" s="129"/>
      <c r="G4" s="8">
        <f t="shared" si="0"/>
        <v>0</v>
      </c>
      <c r="H4" s="129"/>
      <c r="I4" s="8">
        <f t="shared" si="1"/>
        <v>0</v>
      </c>
      <c r="O4">
        <f t="shared" si="2"/>
        <v>-18</v>
      </c>
    </row>
    <row r="5" spans="1:16" x14ac:dyDescent="0.2">
      <c r="A5" s="150">
        <v>3</v>
      </c>
      <c r="B5" s="101" t="s">
        <v>3076</v>
      </c>
      <c r="C5" s="80" t="str">
        <f>VLOOKUP(B5,バーコード貼付!$A$1:$D$4652,2,FALSE)</f>
        <v>高力HB-5ﾄﾞﾗﾑ(素材)</v>
      </c>
      <c r="D5" s="77">
        <f>VLOOKUP(B5,バーコード貼付!$A$1:$D$4652,3,FALSE)</f>
        <v>26</v>
      </c>
      <c r="E5" s="77">
        <f>VLOOKUP(B5,バーコード貼付!$A$1:$D$4652,4,FALSE)</f>
        <v>5</v>
      </c>
      <c r="F5" s="132"/>
      <c r="G5" s="8">
        <f t="shared" si="0"/>
        <v>0</v>
      </c>
      <c r="H5" s="129"/>
      <c r="I5" s="8">
        <f t="shared" si="1"/>
        <v>0</v>
      </c>
      <c r="O5">
        <f t="shared" si="2"/>
        <v>-21</v>
      </c>
    </row>
    <row r="6" spans="1:16" x14ac:dyDescent="0.2">
      <c r="A6" s="150">
        <v>4</v>
      </c>
      <c r="B6" s="101" t="s">
        <v>3081</v>
      </c>
      <c r="C6" s="80" t="str">
        <f>VLOOKUP(B6,バーコード貼付!$A$1:$D$4652,2,FALSE)</f>
        <v>高力HB-6ﾄﾞﾗﾑ(素材)</v>
      </c>
      <c r="D6" s="77">
        <f>VLOOKUP(B6,バーコード貼付!$A$1:$D$4652,3,FALSE)</f>
        <v>17</v>
      </c>
      <c r="E6" s="77">
        <v>2</v>
      </c>
      <c r="F6" s="130"/>
      <c r="G6" s="8">
        <f t="shared" si="0"/>
        <v>0</v>
      </c>
      <c r="H6" s="129"/>
      <c r="I6" s="8">
        <f t="shared" si="1"/>
        <v>0</v>
      </c>
      <c r="O6">
        <f t="shared" si="2"/>
        <v>-15</v>
      </c>
    </row>
    <row r="7" spans="1:16" x14ac:dyDescent="0.2">
      <c r="A7" s="150">
        <v>5</v>
      </c>
      <c r="B7" s="101" t="s">
        <v>3060</v>
      </c>
      <c r="C7" s="80" t="str">
        <f>VLOOKUP(B7,バーコード貼付!$A$1:$D$4652,2,FALSE)</f>
        <v>高力HB-1ﾄﾞﾗﾑ(素材)</v>
      </c>
      <c r="D7" s="77">
        <f>VLOOKUP(B7,バーコード貼付!$A$1:$D$4652,3,FALSE)</f>
        <v>5</v>
      </c>
      <c r="E7" s="77">
        <f>VLOOKUP(B7,バーコード貼付!$A$1:$D$4652,4,FALSE)</f>
        <v>1</v>
      </c>
      <c r="F7" s="130"/>
      <c r="G7" s="8">
        <f t="shared" si="0"/>
        <v>0</v>
      </c>
      <c r="H7" s="129"/>
      <c r="I7" s="8">
        <f t="shared" si="1"/>
        <v>0</v>
      </c>
      <c r="O7">
        <f t="shared" si="2"/>
        <v>-4</v>
      </c>
    </row>
    <row r="8" spans="1:16" x14ac:dyDescent="0.2">
      <c r="A8" s="150">
        <v>6</v>
      </c>
      <c r="B8" s="101" t="s">
        <v>3063</v>
      </c>
      <c r="C8" s="80" t="str">
        <f>VLOOKUP(B8,バーコード貼付!$A$1:$D$4652,2,FALSE)</f>
        <v>高力HB-2ﾄﾞﾗﾑ(素材)</v>
      </c>
      <c r="D8" s="77">
        <f>VLOOKUP(B8,バーコード貼付!$A$1:$D$4652,3,FALSE)</f>
        <v>15</v>
      </c>
      <c r="E8" s="77">
        <f>VLOOKUP(B8,バーコード貼付!$A$1:$D$4652,4,FALSE)</f>
        <v>1</v>
      </c>
      <c r="F8" s="129"/>
      <c r="G8" s="8">
        <f t="shared" si="0"/>
        <v>0</v>
      </c>
      <c r="H8" s="129"/>
      <c r="I8" s="8">
        <f t="shared" si="1"/>
        <v>0</v>
      </c>
      <c r="O8">
        <f t="shared" si="2"/>
        <v>-14</v>
      </c>
    </row>
    <row r="9" spans="1:16" x14ac:dyDescent="0.2">
      <c r="A9" s="150">
        <v>7</v>
      </c>
      <c r="B9" s="101" t="s">
        <v>3071</v>
      </c>
      <c r="C9" s="80" t="str">
        <f>VLOOKUP(B9,バーコード貼付!$A$1:$D$4652,2,FALSE)</f>
        <v>高力HB-4ﾄﾞﾗﾑ(素材)</v>
      </c>
      <c r="D9" s="77">
        <f>VLOOKUP(B9,バーコード貼付!$A$1:$D$4652,3,FALSE)</f>
        <v>26</v>
      </c>
      <c r="E9" s="77">
        <f>VLOOKUP(B9,バーコード貼付!$A$1:$D$4652,4,FALSE)</f>
        <v>5</v>
      </c>
      <c r="F9" s="130"/>
      <c r="G9" s="8">
        <f t="shared" si="0"/>
        <v>0</v>
      </c>
      <c r="H9" s="129"/>
      <c r="I9" s="8">
        <f t="shared" si="1"/>
        <v>0</v>
      </c>
      <c r="O9">
        <f t="shared" si="2"/>
        <v>-21</v>
      </c>
    </row>
    <row r="10" spans="1:16" x14ac:dyDescent="0.2">
      <c r="A10" s="143"/>
      <c r="B10" s="101" t="s">
        <v>3087</v>
      </c>
      <c r="C10" s="80" t="e">
        <f>VLOOKUP(B10,バーコード貼付!$A$1:$D$4652,2,FALSE)</f>
        <v>#N/A</v>
      </c>
      <c r="D10" s="77" t="e">
        <f>VLOOKUP(B10,バーコード貼付!$A$1:$D$4652,3,FALSE)</f>
        <v>#N/A</v>
      </c>
      <c r="E10" s="77"/>
      <c r="F10" s="130"/>
      <c r="G10" s="8"/>
      <c r="H10" s="129"/>
      <c r="I10" s="8"/>
      <c r="O10"/>
    </row>
    <row r="11" spans="1:16" x14ac:dyDescent="0.2">
      <c r="A11" s="143"/>
      <c r="B11" s="101" t="s">
        <v>3091</v>
      </c>
      <c r="C11" s="80" t="e">
        <f>VLOOKUP(B11,バーコード貼付!$A$1:$D$4652,2,FALSE)</f>
        <v>#N/A</v>
      </c>
      <c r="D11" s="77" t="e">
        <f>VLOOKUP(B11,バーコード貼付!$A$1:$D$4652,3,FALSE)</f>
        <v>#N/A</v>
      </c>
      <c r="E11" s="77"/>
      <c r="F11" s="130"/>
      <c r="G11" s="8"/>
      <c r="H11" s="129"/>
      <c r="I11" s="8"/>
      <c r="O11"/>
    </row>
    <row r="12" spans="1:16" x14ac:dyDescent="0.2">
      <c r="A12" s="143"/>
      <c r="B12" s="101" t="s">
        <v>3088</v>
      </c>
      <c r="C12" s="80" t="e">
        <f>VLOOKUP(B12,バーコード貼付!$A$1:$D$4652,2,FALSE)</f>
        <v>#N/A</v>
      </c>
      <c r="D12" s="77" t="e">
        <f>VLOOKUP(B12,バーコード貼付!$A$1:$D$4652,3,FALSE)</f>
        <v>#N/A</v>
      </c>
      <c r="E12" s="77"/>
      <c r="F12" s="130"/>
      <c r="G12" s="8"/>
      <c r="H12" s="129"/>
      <c r="I12" s="8"/>
      <c r="O12"/>
    </row>
    <row r="13" spans="1:16" x14ac:dyDescent="0.2">
      <c r="A13" s="143"/>
      <c r="B13" s="101" t="s">
        <v>3086</v>
      </c>
      <c r="C13" s="80" t="e">
        <f>VLOOKUP(B13,バーコード貼付!$A$1:$D$4652,2,FALSE)</f>
        <v>#N/A</v>
      </c>
      <c r="D13" s="77" t="e">
        <f>VLOOKUP(B13,バーコード貼付!$A$1:$D$4652,3,FALSE)</f>
        <v>#N/A</v>
      </c>
      <c r="E13" s="77"/>
      <c r="F13" s="130"/>
      <c r="G13" s="8"/>
      <c r="H13" s="129"/>
      <c r="I13" s="8"/>
      <c r="O13"/>
    </row>
    <row r="14" spans="1:16" x14ac:dyDescent="0.2">
      <c r="A14" s="143"/>
      <c r="B14" s="101" t="s">
        <v>3093</v>
      </c>
      <c r="C14" s="80" t="e">
        <f>VLOOKUP(B14,バーコード貼付!$A$1:$D$4652,2,FALSE)</f>
        <v>#N/A</v>
      </c>
      <c r="D14" s="77" t="e">
        <f>VLOOKUP(B14,バーコード貼付!$A$1:$D$4652,3,FALSE)</f>
        <v>#N/A</v>
      </c>
      <c r="E14" s="77"/>
      <c r="F14" s="129"/>
      <c r="G14" s="8"/>
      <c r="H14" s="129"/>
      <c r="I14" s="8"/>
      <c r="O14"/>
    </row>
    <row r="15" spans="1:16" x14ac:dyDescent="0.2">
      <c r="A15" s="19"/>
      <c r="B15" s="101" t="s">
        <v>3089</v>
      </c>
      <c r="C15" s="80" t="e">
        <f>VLOOKUP(B15,バーコード貼付!$A$1:$D$4652,2,FALSE)</f>
        <v>#N/A</v>
      </c>
      <c r="D15" s="77" t="e">
        <f>VLOOKUP(B15,バーコード貼付!$A$1:$D$4652,3,FALSE)</f>
        <v>#N/A</v>
      </c>
      <c r="E15" s="77"/>
      <c r="F15" s="131"/>
      <c r="G15" s="8"/>
      <c r="H15" s="134"/>
      <c r="I15" s="8"/>
      <c r="O15"/>
    </row>
    <row r="16" spans="1:16" x14ac:dyDescent="0.2">
      <c r="A16" s="19"/>
      <c r="B16" s="101" t="s">
        <v>3090</v>
      </c>
      <c r="C16" s="80" t="e">
        <f>VLOOKUP(B16,バーコード貼付!$A$1:$D$4652,2,FALSE)</f>
        <v>#N/A</v>
      </c>
      <c r="D16" s="77" t="e">
        <f>VLOOKUP(B16,バーコード貼付!$A$1:$D$4652,3,FALSE)</f>
        <v>#N/A</v>
      </c>
      <c r="E16" s="77"/>
      <c r="F16" s="131"/>
      <c r="G16" s="8"/>
      <c r="H16" s="134"/>
      <c r="I16" s="8"/>
      <c r="O16"/>
    </row>
    <row r="17" spans="1:15" x14ac:dyDescent="0.2">
      <c r="A17" s="19"/>
      <c r="B17" s="101" t="s">
        <v>3092</v>
      </c>
      <c r="C17" s="80" t="e">
        <f>VLOOKUP(B17,バーコード貼付!$A$1:$D$4652,2,FALSE)</f>
        <v>#N/A</v>
      </c>
      <c r="D17" s="77" t="e">
        <f>VLOOKUP(B17,バーコード貼付!$A$1:$D$4652,3,FALSE)</f>
        <v>#N/A</v>
      </c>
      <c r="E17" s="77"/>
      <c r="F17" s="130"/>
      <c r="G17" s="8"/>
      <c r="H17" s="130"/>
      <c r="I17" s="8"/>
      <c r="O17"/>
    </row>
    <row r="18" spans="1:15" x14ac:dyDescent="0.2">
      <c r="A18" s="19"/>
      <c r="B18" s="101" t="s">
        <v>3058</v>
      </c>
      <c r="C18" s="80" t="e">
        <f>VLOOKUP(B18,バーコード貼付!$A$1:$D$4652,2,FALSE)</f>
        <v>#N/A</v>
      </c>
      <c r="D18" s="77" t="e">
        <f>VLOOKUP(B18,バーコード貼付!$A$1:$D$4652,3,FALSE)</f>
        <v>#N/A</v>
      </c>
      <c r="E18" s="77"/>
      <c r="F18" s="128"/>
      <c r="G18" s="8"/>
      <c r="H18" s="129"/>
      <c r="I18" s="8"/>
      <c r="O18"/>
    </row>
    <row r="19" spans="1:15" x14ac:dyDescent="0.2">
      <c r="A19" s="19"/>
      <c r="B19" s="101" t="s">
        <v>3059</v>
      </c>
      <c r="C19" s="80" t="e">
        <f>VLOOKUP(B19,バーコード貼付!$A$1:$D$4652,2,FALSE)</f>
        <v>#N/A</v>
      </c>
      <c r="D19" s="77" t="e">
        <f>VLOOKUP(B19,バーコード貼付!$A$1:$D$4652,3,FALSE)</f>
        <v>#N/A</v>
      </c>
      <c r="E19" s="77"/>
      <c r="F19" s="130"/>
      <c r="G19" s="8"/>
      <c r="H19" s="129"/>
      <c r="I19" s="8"/>
      <c r="O19"/>
    </row>
    <row r="20" spans="1:15" x14ac:dyDescent="0.2">
      <c r="A20" s="19"/>
      <c r="B20" s="101" t="s">
        <v>3061</v>
      </c>
      <c r="C20" s="80" t="e">
        <f>VLOOKUP(B20,バーコード貼付!$A$1:$D$4652,2,FALSE)</f>
        <v>#N/A</v>
      </c>
      <c r="D20" s="77" t="e">
        <f>VLOOKUP(B20,バーコード貼付!$A$1:$D$4652,3,FALSE)</f>
        <v>#N/A</v>
      </c>
      <c r="E20" s="77"/>
      <c r="F20" s="129"/>
      <c r="G20" s="8"/>
      <c r="H20" s="129"/>
      <c r="I20" s="8"/>
      <c r="O20"/>
    </row>
    <row r="21" spans="1:15" x14ac:dyDescent="0.2">
      <c r="A21" s="19"/>
      <c r="B21" s="101" t="s">
        <v>3062</v>
      </c>
      <c r="C21" s="80" t="e">
        <f>VLOOKUP(B21,バーコード貼付!$A$1:$D$4652,2,FALSE)</f>
        <v>#N/A</v>
      </c>
      <c r="D21" s="77" t="e">
        <f>VLOOKUP(B21,バーコード貼付!$A$1:$D$4652,3,FALSE)</f>
        <v>#N/A</v>
      </c>
      <c r="E21" s="77"/>
      <c r="F21" s="130"/>
      <c r="G21" s="8"/>
      <c r="H21" s="129"/>
      <c r="I21" s="8"/>
      <c r="O21"/>
    </row>
    <row r="22" spans="1:15" x14ac:dyDescent="0.2">
      <c r="A22" s="19"/>
      <c r="B22" s="101" t="s">
        <v>3064</v>
      </c>
      <c r="C22" s="80" t="e">
        <f>VLOOKUP(B22,バーコード貼付!$A$1:$D$4652,2,FALSE)</f>
        <v>#N/A</v>
      </c>
      <c r="D22" s="77" t="e">
        <f>VLOOKUP(B22,バーコード貼付!$A$1:$D$4652,3,FALSE)</f>
        <v>#N/A</v>
      </c>
      <c r="E22" s="77"/>
      <c r="F22" s="130"/>
      <c r="G22" s="8"/>
      <c r="H22" s="129"/>
      <c r="I22" s="8"/>
      <c r="O22"/>
    </row>
    <row r="23" spans="1:15" x14ac:dyDescent="0.2">
      <c r="A23" s="19"/>
      <c r="B23" s="101" t="s">
        <v>3065</v>
      </c>
      <c r="C23" s="80" t="e">
        <f>VLOOKUP(B23,バーコード貼付!$A$1:$D$4652,2,FALSE)</f>
        <v>#N/A</v>
      </c>
      <c r="D23" s="77" t="e">
        <f>VLOOKUP(B23,バーコード貼付!$A$1:$D$4652,3,FALSE)</f>
        <v>#N/A</v>
      </c>
      <c r="E23" s="77"/>
      <c r="F23" s="128"/>
      <c r="G23" s="8"/>
      <c r="H23" s="129"/>
      <c r="I23" s="8"/>
      <c r="O23"/>
    </row>
    <row r="24" spans="1:15" x14ac:dyDescent="0.2">
      <c r="A24" s="19"/>
      <c r="B24" s="101" t="s">
        <v>3066</v>
      </c>
      <c r="C24" s="80" t="e">
        <f>VLOOKUP(B24,バーコード貼付!$A$1:$D$4652,2,FALSE)</f>
        <v>#N/A</v>
      </c>
      <c r="D24" s="77" t="e">
        <f>VLOOKUP(B24,バーコード貼付!$A$1:$D$4652,3,FALSE)</f>
        <v>#N/A</v>
      </c>
      <c r="E24" s="77"/>
      <c r="F24" s="130"/>
      <c r="G24" s="8"/>
      <c r="H24" s="129"/>
      <c r="I24" s="8"/>
      <c r="O24"/>
    </row>
    <row r="25" spans="1:15" x14ac:dyDescent="0.2">
      <c r="A25" s="19"/>
      <c r="B25" s="101" t="s">
        <v>3068</v>
      </c>
      <c r="C25" s="80" t="e">
        <f>VLOOKUP(B25,バーコード貼付!$A$1:$D$4652,2,FALSE)</f>
        <v>#N/A</v>
      </c>
      <c r="D25" s="77" t="e">
        <f>VLOOKUP(B25,バーコード貼付!$A$1:$D$4652,3,FALSE)</f>
        <v>#N/A</v>
      </c>
      <c r="E25" s="77"/>
      <c r="F25" s="129"/>
      <c r="G25" s="8"/>
      <c r="H25" s="129"/>
      <c r="I25" s="8"/>
      <c r="O25"/>
    </row>
    <row r="26" spans="1:15" x14ac:dyDescent="0.2">
      <c r="A26" s="19"/>
      <c r="B26" s="101" t="s">
        <v>3069</v>
      </c>
      <c r="C26" s="80" t="e">
        <f>VLOOKUP(B26,バーコード貼付!$A$1:$D$4652,2,FALSE)</f>
        <v>#N/A</v>
      </c>
      <c r="D26" s="77" t="e">
        <f>VLOOKUP(B26,バーコード貼付!$A$1:$D$4652,3,FALSE)</f>
        <v>#N/A</v>
      </c>
      <c r="E26" s="77"/>
      <c r="F26" s="130"/>
      <c r="G26" s="8"/>
      <c r="H26" s="129"/>
      <c r="I26" s="8"/>
      <c r="O26"/>
    </row>
    <row r="27" spans="1:15" x14ac:dyDescent="0.2">
      <c r="A27" s="19"/>
      <c r="B27" s="101" t="s">
        <v>3070</v>
      </c>
      <c r="C27" s="80" t="e">
        <f>VLOOKUP(B27,バーコード貼付!$A$1:$D$4652,2,FALSE)</f>
        <v>#N/A</v>
      </c>
      <c r="D27" s="77" t="e">
        <f>VLOOKUP(B27,バーコード貼付!$A$1:$D$4652,3,FALSE)</f>
        <v>#N/A</v>
      </c>
      <c r="E27" s="77"/>
      <c r="F27" s="130"/>
      <c r="G27" s="8"/>
      <c r="H27" s="129"/>
      <c r="I27" s="8"/>
      <c r="O27"/>
    </row>
    <row r="28" spans="1:15" x14ac:dyDescent="0.2">
      <c r="A28" s="19"/>
      <c r="B28" s="101" t="s">
        <v>3072</v>
      </c>
      <c r="C28" s="80" t="e">
        <f>VLOOKUP(B28,バーコード貼付!$A$1:$D$4652,2,FALSE)</f>
        <v>#N/A</v>
      </c>
      <c r="D28" s="77" t="e">
        <f>VLOOKUP(B28,バーコード貼付!$A$1:$D$4652,3,FALSE)</f>
        <v>#N/A</v>
      </c>
      <c r="E28" s="77"/>
      <c r="F28" s="128"/>
      <c r="G28" s="8"/>
      <c r="H28" s="129"/>
      <c r="I28" s="8"/>
      <c r="O28"/>
    </row>
    <row r="29" spans="1:15" x14ac:dyDescent="0.2">
      <c r="A29" s="19"/>
      <c r="B29" s="101" t="s">
        <v>3073</v>
      </c>
      <c r="C29" s="80" t="e">
        <f>VLOOKUP(B29,バーコード貼付!$A$1:$D$4652,2,FALSE)</f>
        <v>#N/A</v>
      </c>
      <c r="D29" s="77" t="e">
        <f>VLOOKUP(B29,バーコード貼付!$A$1:$D$4652,3,FALSE)</f>
        <v>#N/A</v>
      </c>
      <c r="E29" s="77"/>
      <c r="F29" s="130"/>
      <c r="G29" s="8"/>
      <c r="H29" s="129"/>
      <c r="I29" s="8"/>
      <c r="O29"/>
    </row>
    <row r="30" spans="1:15" x14ac:dyDescent="0.2">
      <c r="A30" s="19"/>
      <c r="B30" s="101" t="s">
        <v>3074</v>
      </c>
      <c r="C30" s="80" t="e">
        <f>VLOOKUP(B30,バーコード貼付!$A$1:$D$4652,2,FALSE)</f>
        <v>#N/A</v>
      </c>
      <c r="D30" s="77" t="e">
        <f>VLOOKUP(B30,バーコード貼付!$A$1:$D$4652,3,FALSE)</f>
        <v>#N/A</v>
      </c>
      <c r="E30" s="77"/>
      <c r="F30" s="129"/>
      <c r="G30" s="8"/>
      <c r="H30" s="129"/>
      <c r="I30" s="8"/>
      <c r="O30"/>
    </row>
    <row r="31" spans="1:15" x14ac:dyDescent="0.2">
      <c r="A31" s="19"/>
      <c r="B31" s="101" t="s">
        <v>3075</v>
      </c>
      <c r="C31" s="80" t="e">
        <f>VLOOKUP(B31,バーコード貼付!$A$1:$D$4652,2,FALSE)</f>
        <v>#N/A</v>
      </c>
      <c r="D31" s="77" t="e">
        <f>VLOOKUP(B31,バーコード貼付!$A$1:$D$4652,3,FALSE)</f>
        <v>#N/A</v>
      </c>
      <c r="E31" s="77"/>
      <c r="F31" s="130"/>
      <c r="G31" s="8"/>
      <c r="H31" s="129"/>
      <c r="I31" s="8"/>
      <c r="O31"/>
    </row>
    <row r="32" spans="1:15" x14ac:dyDescent="0.2">
      <c r="A32" s="19"/>
      <c r="B32" s="101" t="s">
        <v>3077</v>
      </c>
      <c r="C32" s="80" t="e">
        <f>VLOOKUP(B32,バーコード貼付!$A$1:$D$4652,2,FALSE)</f>
        <v>#N/A</v>
      </c>
      <c r="D32" s="77" t="e">
        <f>VLOOKUP(B32,バーコード貼付!$A$1:$D$4652,3,FALSE)</f>
        <v>#N/A</v>
      </c>
      <c r="E32" s="77"/>
      <c r="F32" s="130"/>
      <c r="G32" s="8"/>
      <c r="H32" s="129"/>
      <c r="I32" s="8"/>
      <c r="O32"/>
    </row>
    <row r="33" spans="1:15" x14ac:dyDescent="0.2">
      <c r="A33" s="19"/>
      <c r="B33" s="101" t="s">
        <v>3078</v>
      </c>
      <c r="C33" s="80" t="e">
        <f>VLOOKUP(B33,バーコード貼付!$A$1:$D$4652,2,FALSE)</f>
        <v>#N/A</v>
      </c>
      <c r="D33" s="77" t="e">
        <f>VLOOKUP(B33,バーコード貼付!$A$1:$D$4652,3,FALSE)</f>
        <v>#N/A</v>
      </c>
      <c r="E33" s="77"/>
      <c r="F33" s="128"/>
      <c r="G33" s="8"/>
      <c r="H33" s="129"/>
      <c r="I33" s="8"/>
      <c r="O33"/>
    </row>
    <row r="34" spans="1:15" x14ac:dyDescent="0.2">
      <c r="A34" s="19"/>
      <c r="B34" s="101" t="s">
        <v>3079</v>
      </c>
      <c r="C34" s="80" t="e">
        <f>VLOOKUP(B34,バーコード貼付!$A$1:$D$4652,2,FALSE)</f>
        <v>#N/A</v>
      </c>
      <c r="D34" s="77" t="e">
        <f>VLOOKUP(B34,バーコード貼付!$A$1:$D$4652,3,FALSE)</f>
        <v>#N/A</v>
      </c>
      <c r="E34" s="77"/>
      <c r="F34" s="130"/>
      <c r="G34" s="8"/>
      <c r="H34" s="129"/>
      <c r="I34" s="8"/>
      <c r="O34"/>
    </row>
    <row r="35" spans="1:15" x14ac:dyDescent="0.2">
      <c r="A35" s="19"/>
      <c r="B35" s="101" t="s">
        <v>3080</v>
      </c>
      <c r="C35" s="80" t="e">
        <f>VLOOKUP(B35,バーコード貼付!$A$1:$D$4652,2,FALSE)</f>
        <v>#N/A</v>
      </c>
      <c r="D35" s="77" t="e">
        <f>VLOOKUP(B35,バーコード貼付!$A$1:$D$4652,3,FALSE)</f>
        <v>#N/A</v>
      </c>
      <c r="E35" s="77"/>
      <c r="F35" s="129"/>
      <c r="G35" s="8"/>
      <c r="H35" s="129"/>
      <c r="I35" s="8"/>
      <c r="O35"/>
    </row>
    <row r="36" spans="1:15" x14ac:dyDescent="0.2">
      <c r="A36" s="19"/>
      <c r="B36" s="101" t="s">
        <v>3082</v>
      </c>
      <c r="C36" s="80" t="e">
        <f>VLOOKUP(B36,バーコード貼付!$A$1:$D$4652,2,FALSE)</f>
        <v>#N/A</v>
      </c>
      <c r="D36" s="77" t="e">
        <f>VLOOKUP(B36,バーコード貼付!$A$1:$D$4652,3,FALSE)</f>
        <v>#N/A</v>
      </c>
      <c r="E36" s="77"/>
      <c r="F36" s="130"/>
      <c r="G36" s="8"/>
      <c r="H36" s="129"/>
      <c r="I36" s="8"/>
      <c r="O36"/>
    </row>
    <row r="37" spans="1:15" x14ac:dyDescent="0.2">
      <c r="A37" s="19"/>
      <c r="B37" s="101" t="s">
        <v>3083</v>
      </c>
      <c r="C37" s="80" t="e">
        <f>VLOOKUP(B37,バーコード貼付!$A$1:$D$4652,2,FALSE)</f>
        <v>#N/A</v>
      </c>
      <c r="D37" s="77" t="e">
        <f>VLOOKUP(B37,バーコード貼付!$A$1:$D$4652,3,FALSE)</f>
        <v>#N/A</v>
      </c>
      <c r="E37" s="77"/>
      <c r="F37" s="131"/>
      <c r="G37" s="8"/>
      <c r="H37" s="134"/>
      <c r="I37" s="8"/>
      <c r="O37"/>
    </row>
    <row r="38" spans="1:15" x14ac:dyDescent="0.2">
      <c r="A38" s="19"/>
      <c r="B38" s="101" t="s">
        <v>3084</v>
      </c>
      <c r="C38" s="80" t="e">
        <f>VLOOKUP(B38,バーコード貼付!$A$1:$D$4652,2,FALSE)</f>
        <v>#N/A</v>
      </c>
      <c r="D38" s="77" t="e">
        <f>VLOOKUP(B38,バーコード貼付!$A$1:$D$4652,3,FALSE)</f>
        <v>#N/A</v>
      </c>
      <c r="E38" s="77"/>
      <c r="F38" s="130"/>
      <c r="G38" s="8"/>
      <c r="H38" s="129"/>
      <c r="I38" s="8"/>
      <c r="O38"/>
    </row>
  </sheetData>
  <sortState xmlns:xlrd2="http://schemas.microsoft.com/office/spreadsheetml/2017/richdata2" ref="A3:P38">
    <sortCondition descending="1" ref="G3:G38"/>
  </sortState>
  <phoneticPr fontId="9"/>
  <conditionalFormatting sqref="F3:F38">
    <cfRule type="cellIs" dxfId="1" priority="2" operator="lessThan">
      <formula>$F$1</formula>
    </cfRule>
  </conditionalFormatting>
  <conditionalFormatting sqref="G3:G17">
    <cfRule type="colorScale" priority="3">
      <colorScale>
        <cfvo type="num" val="0"/>
        <cfvo type="num" val="1"/>
        <color rgb="FF00B050"/>
        <color rgb="FFFFFF00"/>
      </colorScale>
    </cfRule>
  </conditionalFormatting>
  <conditionalFormatting sqref="G18:G23">
    <cfRule type="colorScale" priority="56">
      <colorScale>
        <cfvo type="num" val="0"/>
        <cfvo type="num" val="1"/>
        <color rgb="FF00B050"/>
        <color rgb="FFFF0000"/>
      </colorScale>
    </cfRule>
  </conditionalFormatting>
  <conditionalFormatting sqref="G24:G26">
    <cfRule type="colorScale" priority="31">
      <colorScale>
        <cfvo type="num" val="0"/>
        <cfvo type="num" val="1"/>
        <color rgb="FF00B050"/>
        <color rgb="FFFF0000"/>
      </colorScale>
    </cfRule>
  </conditionalFormatting>
  <conditionalFormatting sqref="G27">
    <cfRule type="colorScale" priority="29">
      <colorScale>
        <cfvo type="num" val="0"/>
        <cfvo type="num" val="1"/>
        <color rgb="FF00B050"/>
        <color rgb="FFFF0000"/>
      </colorScale>
    </cfRule>
  </conditionalFormatting>
  <conditionalFormatting sqref="G28">
    <cfRule type="colorScale" priority="26">
      <colorScale>
        <cfvo type="num" val="0"/>
        <cfvo type="num" val="1"/>
        <color rgb="FF00B050"/>
        <color rgb="FFFF0000"/>
      </colorScale>
    </cfRule>
  </conditionalFormatting>
  <conditionalFormatting sqref="G29:G31">
    <cfRule type="colorScale" priority="25">
      <colorScale>
        <cfvo type="num" val="0"/>
        <cfvo type="num" val="1"/>
        <color rgb="FF00B050"/>
        <color rgb="FFFF0000"/>
      </colorScale>
    </cfRule>
  </conditionalFormatting>
  <conditionalFormatting sqref="G32">
    <cfRule type="colorScale" priority="23">
      <colorScale>
        <cfvo type="num" val="0"/>
        <cfvo type="num" val="1"/>
        <color rgb="FF00B050"/>
        <color rgb="FFFF0000"/>
      </colorScale>
    </cfRule>
  </conditionalFormatting>
  <conditionalFormatting sqref="G33">
    <cfRule type="colorScale" priority="20">
      <colorScale>
        <cfvo type="num" val="0"/>
        <cfvo type="num" val="1"/>
        <color rgb="FF00B050"/>
        <color rgb="FFFF0000"/>
      </colorScale>
    </cfRule>
  </conditionalFormatting>
  <conditionalFormatting sqref="G34:G36">
    <cfRule type="colorScale" priority="19">
      <colorScale>
        <cfvo type="num" val="0"/>
        <cfvo type="num" val="1"/>
        <color rgb="FF00B050"/>
        <color rgb="FFFF0000"/>
      </colorScale>
    </cfRule>
  </conditionalFormatting>
  <conditionalFormatting sqref="G37">
    <cfRule type="colorScale" priority="17">
      <colorScale>
        <cfvo type="num" val="0"/>
        <cfvo type="num" val="1"/>
        <color rgb="FF00B050"/>
        <color rgb="FFFF0000"/>
      </colorScale>
    </cfRule>
  </conditionalFormatting>
  <conditionalFormatting sqref="G38">
    <cfRule type="colorScale" priority="14">
      <colorScale>
        <cfvo type="num" val="0"/>
        <cfvo type="num" val="1"/>
        <color rgb="FF00B050"/>
        <color rgb="FFFF0000"/>
      </colorScale>
    </cfRule>
  </conditionalFormatting>
  <conditionalFormatting sqref="H3:H38">
    <cfRule type="cellIs" dxfId="0" priority="1" operator="lessThan">
      <formula>$F$1</formula>
    </cfRule>
  </conditionalFormatting>
  <conditionalFormatting sqref="I3:I23">
    <cfRule type="colorScale" priority="54">
      <colorScale>
        <cfvo type="num" val="0"/>
        <cfvo type="num" val="1"/>
        <color rgb="FF00B050"/>
        <color rgb="FFFF0000"/>
      </colorScale>
    </cfRule>
    <cfRule type="colorScale" priority="57">
      <colorScale>
        <cfvo type="num" val="0"/>
        <cfvo type="num" val="1"/>
        <color rgb="FF00B050"/>
        <color rgb="FFFF0000"/>
      </colorScale>
    </cfRule>
  </conditionalFormatting>
  <conditionalFormatting sqref="I24:I26">
    <cfRule type="colorScale" priority="30">
      <colorScale>
        <cfvo type="num" val="0"/>
        <cfvo type="num" val="1"/>
        <color rgb="FF00B050"/>
        <color rgb="FFFF0000"/>
      </colorScale>
    </cfRule>
  </conditionalFormatting>
  <conditionalFormatting sqref="I27">
    <cfRule type="colorScale" priority="28">
      <colorScale>
        <cfvo type="num" val="0"/>
        <cfvo type="num" val="1"/>
        <color rgb="FF00B050"/>
        <color rgb="FFFF0000"/>
      </colorScale>
    </cfRule>
  </conditionalFormatting>
  <conditionalFormatting sqref="I28">
    <cfRule type="colorScale" priority="27">
      <colorScale>
        <cfvo type="num" val="0"/>
        <cfvo type="num" val="1"/>
        <color rgb="FF00B050"/>
        <color rgb="FFFF0000"/>
      </colorScale>
    </cfRule>
  </conditionalFormatting>
  <conditionalFormatting sqref="I28:I31">
    <cfRule type="colorScale" priority="24">
      <colorScale>
        <cfvo type="num" val="0"/>
        <cfvo type="num" val="1"/>
        <color rgb="FF00B050"/>
        <color rgb="FFFF0000"/>
      </colorScale>
    </cfRule>
  </conditionalFormatting>
  <conditionalFormatting sqref="I32">
    <cfRule type="colorScale" priority="22">
      <colorScale>
        <cfvo type="num" val="0"/>
        <cfvo type="num" val="1"/>
        <color rgb="FF00B050"/>
        <color rgb="FFFF0000"/>
      </colorScale>
    </cfRule>
  </conditionalFormatting>
  <conditionalFormatting sqref="I33">
    <cfRule type="colorScale" priority="21">
      <colorScale>
        <cfvo type="num" val="0"/>
        <cfvo type="num" val="1"/>
        <color rgb="FF00B050"/>
        <color rgb="FFFF0000"/>
      </colorScale>
    </cfRule>
  </conditionalFormatting>
  <conditionalFormatting sqref="I33:I36">
    <cfRule type="colorScale" priority="18">
      <colorScale>
        <cfvo type="num" val="0"/>
        <cfvo type="num" val="1"/>
        <color rgb="FF00B050"/>
        <color rgb="FFFF0000"/>
      </colorScale>
    </cfRule>
  </conditionalFormatting>
  <conditionalFormatting sqref="I37">
    <cfRule type="colorScale" priority="16">
      <colorScale>
        <cfvo type="num" val="0"/>
        <cfvo type="num" val="1"/>
        <color rgb="FF00B050"/>
        <color rgb="FFFF0000"/>
      </colorScale>
    </cfRule>
  </conditionalFormatting>
  <conditionalFormatting sqref="I38">
    <cfRule type="colorScale" priority="12">
      <colorScale>
        <cfvo type="num" val="0"/>
        <cfvo type="num" val="1"/>
        <color rgb="FF00B050"/>
        <color rgb="FFFF0000"/>
      </colorScale>
    </cfRule>
    <cfRule type="colorScale" priority="15">
      <colorScale>
        <cfvo type="num" val="0"/>
        <cfvo type="num" val="1"/>
        <color rgb="FF00B050"/>
        <color rgb="FFFF0000"/>
      </colorScale>
    </cfRule>
  </conditionalFormatting>
  <printOptions horizontalCentered="1"/>
  <pageMargins left="0.70866141732283472" right="0.31496062992125984" top="0.94488188976377963" bottom="0.55118110236220474" header="0.51181102362204722" footer="0.31496062992125984"/>
  <pageSetup paperSize="9" scale="83" fitToHeight="0" orientation="portrait" r:id="rId1"/>
  <headerFooter>
    <oddHeader>&amp;Cスタン在庫状況&amp;R&amp;D</oddHeader>
    <oddFooter>&amp;C&amp;P/&amp;N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C6E2C-94AF-483C-A3FA-7D3433C8E999}">
  <dimension ref="C3:E37"/>
  <sheetViews>
    <sheetView workbookViewId="0">
      <selection activeCell="E6" sqref="E6"/>
    </sheetView>
  </sheetViews>
  <sheetFormatPr defaultRowHeight="13.2" x14ac:dyDescent="0.2"/>
  <cols>
    <col min="3" max="3" width="5" customWidth="1"/>
    <col min="4" max="4" width="53.88671875" customWidth="1"/>
  </cols>
  <sheetData>
    <row r="3" spans="3:5" x14ac:dyDescent="0.2">
      <c r="C3" s="3">
        <v>1</v>
      </c>
      <c r="D3" s="3" t="s">
        <v>3356</v>
      </c>
    </row>
    <row r="4" spans="3:5" x14ac:dyDescent="0.2">
      <c r="C4" s="3">
        <v>2</v>
      </c>
      <c r="D4" s="102" t="s">
        <v>3362</v>
      </c>
    </row>
    <row r="5" spans="3:5" x14ac:dyDescent="0.2">
      <c r="C5" s="3">
        <v>3</v>
      </c>
      <c r="D5" s="102" t="s">
        <v>3045</v>
      </c>
      <c r="E5" t="s">
        <v>3370</v>
      </c>
    </row>
    <row r="6" spans="3:5" x14ac:dyDescent="0.2">
      <c r="C6" s="3">
        <v>4</v>
      </c>
      <c r="D6" s="102" t="s">
        <v>3354</v>
      </c>
      <c r="E6" s="155" t="s">
        <v>3371</v>
      </c>
    </row>
    <row r="7" spans="3:5" x14ac:dyDescent="0.2">
      <c r="C7" s="3">
        <v>5</v>
      </c>
      <c r="D7" s="3" t="s">
        <v>3368</v>
      </c>
      <c r="E7" t="s">
        <v>3372</v>
      </c>
    </row>
    <row r="8" spans="3:5" x14ac:dyDescent="0.2">
      <c r="C8" s="3">
        <v>6</v>
      </c>
      <c r="D8" s="3" t="s">
        <v>3363</v>
      </c>
      <c r="E8" t="s">
        <v>3373</v>
      </c>
    </row>
    <row r="9" spans="3:5" x14ac:dyDescent="0.2">
      <c r="C9" s="3">
        <v>7</v>
      </c>
      <c r="D9" s="102" t="s">
        <v>3051</v>
      </c>
      <c r="E9" s="119" t="s">
        <v>3374</v>
      </c>
    </row>
    <row r="10" spans="3:5" x14ac:dyDescent="0.2">
      <c r="C10" s="3">
        <v>8</v>
      </c>
      <c r="D10" s="102" t="s">
        <v>3359</v>
      </c>
    </row>
    <row r="11" spans="3:5" x14ac:dyDescent="0.2">
      <c r="C11" s="3">
        <v>9</v>
      </c>
      <c r="D11" s="102" t="s">
        <v>3365</v>
      </c>
      <c r="E11" t="s">
        <v>3375</v>
      </c>
    </row>
    <row r="12" spans="3:5" x14ac:dyDescent="0.2">
      <c r="C12" s="3">
        <v>10</v>
      </c>
      <c r="D12" s="3" t="s">
        <v>3360</v>
      </c>
    </row>
    <row r="13" spans="3:5" x14ac:dyDescent="0.2">
      <c r="C13" s="3">
        <v>11</v>
      </c>
      <c r="D13" s="3" t="s">
        <v>3358</v>
      </c>
      <c r="E13" s="102"/>
    </row>
    <row r="14" spans="3:5" x14ac:dyDescent="0.2">
      <c r="C14" s="3">
        <v>12</v>
      </c>
      <c r="D14" s="3" t="s">
        <v>3050</v>
      </c>
      <c r="E14" t="s">
        <v>3468</v>
      </c>
    </row>
    <row r="15" spans="3:5" x14ac:dyDescent="0.2">
      <c r="C15" s="3">
        <v>13</v>
      </c>
      <c r="D15" s="3" t="s">
        <v>3355</v>
      </c>
      <c r="E15" t="s">
        <v>3469</v>
      </c>
    </row>
    <row r="16" spans="3:5" x14ac:dyDescent="0.2">
      <c r="C16" s="3">
        <v>14</v>
      </c>
      <c r="D16" s="3" t="s">
        <v>3043</v>
      </c>
      <c r="E16" t="s">
        <v>3470</v>
      </c>
    </row>
    <row r="17" spans="3:5" x14ac:dyDescent="0.2">
      <c r="C17" s="3">
        <v>15</v>
      </c>
      <c r="D17" s="3" t="s">
        <v>3357</v>
      </c>
    </row>
    <row r="18" spans="3:5" x14ac:dyDescent="0.2">
      <c r="C18" s="3">
        <v>16</v>
      </c>
      <c r="D18" s="3" t="s">
        <v>3366</v>
      </c>
      <c r="E18" t="s">
        <v>3471</v>
      </c>
    </row>
    <row r="19" spans="3:5" x14ac:dyDescent="0.2">
      <c r="C19" s="3">
        <v>17</v>
      </c>
      <c r="D19" s="3" t="s">
        <v>3357</v>
      </c>
      <c r="E19" t="s">
        <v>3472</v>
      </c>
    </row>
    <row r="20" spans="3:5" x14ac:dyDescent="0.2">
      <c r="C20" s="3">
        <v>18</v>
      </c>
      <c r="D20" s="3" t="s">
        <v>3367</v>
      </c>
      <c r="E20" t="s">
        <v>3473</v>
      </c>
    </row>
    <row r="21" spans="3:5" x14ac:dyDescent="0.2">
      <c r="C21" s="3">
        <v>19</v>
      </c>
      <c r="D21" s="3"/>
    </row>
    <row r="22" spans="3:5" x14ac:dyDescent="0.2">
      <c r="C22" s="3">
        <v>20</v>
      </c>
      <c r="D22" s="3" t="s">
        <v>3361</v>
      </c>
    </row>
    <row r="23" spans="3:5" x14ac:dyDescent="0.2">
      <c r="C23" s="3">
        <v>21</v>
      </c>
      <c r="D23" s="3"/>
      <c r="E23" t="s">
        <v>3474</v>
      </c>
    </row>
    <row r="24" spans="3:5" x14ac:dyDescent="0.2">
      <c r="C24" s="3">
        <v>22</v>
      </c>
      <c r="D24" s="3" t="s">
        <v>3364</v>
      </c>
      <c r="E24" t="s">
        <v>3475</v>
      </c>
    </row>
    <row r="25" spans="3:5" x14ac:dyDescent="0.2">
      <c r="C25" s="3">
        <v>23</v>
      </c>
      <c r="D25" s="3"/>
    </row>
    <row r="26" spans="3:5" x14ac:dyDescent="0.2">
      <c r="C26" s="3">
        <v>24</v>
      </c>
      <c r="D26" s="3"/>
      <c r="E26" t="s">
        <v>3476</v>
      </c>
    </row>
    <row r="28" spans="3:5" x14ac:dyDescent="0.2">
      <c r="E28" t="s">
        <v>3477</v>
      </c>
    </row>
    <row r="30" spans="3:5" x14ac:dyDescent="0.2">
      <c r="E30" t="s">
        <v>3478</v>
      </c>
    </row>
    <row r="32" spans="3:5" ht="14.25" customHeight="1" x14ac:dyDescent="0.2"/>
    <row r="33" spans="5:5" x14ac:dyDescent="0.2">
      <c r="E33" t="s">
        <v>3481</v>
      </c>
    </row>
    <row r="34" spans="5:5" x14ac:dyDescent="0.2">
      <c r="E34" t="s">
        <v>3482</v>
      </c>
    </row>
    <row r="35" spans="5:5" x14ac:dyDescent="0.2">
      <c r="E35" t="s">
        <v>3483</v>
      </c>
    </row>
    <row r="36" spans="5:5" x14ac:dyDescent="0.2">
      <c r="E36" t="s">
        <v>3484</v>
      </c>
    </row>
    <row r="37" spans="5:5" x14ac:dyDescent="0.2">
      <c r="E37" t="s">
        <v>3485</v>
      </c>
    </row>
  </sheetData>
  <phoneticPr fontId="9"/>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O3882"/>
  <sheetViews>
    <sheetView topLeftCell="A80" zoomScale="84" zoomScaleNormal="84" workbookViewId="0">
      <selection activeCell="A84" sqref="A84:L84"/>
    </sheetView>
  </sheetViews>
  <sheetFormatPr defaultRowHeight="13.2" x14ac:dyDescent="0.2"/>
  <cols>
    <col min="1" max="1" width="3.6640625" style="41" customWidth="1"/>
    <col min="2" max="3" width="3.6640625" style="20" customWidth="1"/>
    <col min="4" max="4" width="21.109375" style="15" bestFit="1" customWidth="1"/>
    <col min="5" max="5" width="47.6640625" style="15" customWidth="1"/>
    <col min="6" max="7" width="5.6640625" style="15" customWidth="1"/>
    <col min="8" max="12" width="5.6640625" customWidth="1"/>
    <col min="13" max="13" width="15.6640625" customWidth="1"/>
  </cols>
  <sheetData>
    <row r="1" spans="1:12" ht="19.2" x14ac:dyDescent="0.2">
      <c r="A1" s="218" t="s">
        <v>2535</v>
      </c>
      <c r="B1" s="219"/>
      <c r="C1" s="219"/>
      <c r="D1" s="219"/>
      <c r="E1" s="219"/>
      <c r="F1" s="219"/>
      <c r="G1" s="219"/>
      <c r="H1" s="219"/>
      <c r="I1" s="219"/>
      <c r="J1" s="219"/>
      <c r="K1" s="219"/>
      <c r="L1" s="220"/>
    </row>
    <row r="2" spans="1:12" s="34" customFormat="1" ht="16.2" x14ac:dyDescent="0.2">
      <c r="A2" s="209" t="s">
        <v>2061</v>
      </c>
      <c r="B2" s="210"/>
      <c r="C2" s="210"/>
      <c r="D2" s="210"/>
      <c r="E2" s="210"/>
      <c r="F2" s="210"/>
      <c r="G2" s="210"/>
      <c r="H2" s="210"/>
      <c r="I2" s="210"/>
      <c r="J2" s="210"/>
      <c r="K2" s="210"/>
      <c r="L2" s="211"/>
    </row>
    <row r="3" spans="1:12" s="5" customFormat="1" x14ac:dyDescent="0.2">
      <c r="A3" s="24" t="s">
        <v>975</v>
      </c>
      <c r="B3" s="21"/>
      <c r="C3" s="21"/>
      <c r="D3" s="52" t="s">
        <v>973</v>
      </c>
      <c r="E3" s="13" t="s">
        <v>1156</v>
      </c>
      <c r="F3" s="39" t="s">
        <v>2298</v>
      </c>
      <c r="G3" s="13" t="s">
        <v>1205</v>
      </c>
      <c r="H3" s="13" t="s">
        <v>1206</v>
      </c>
      <c r="I3" s="13" t="s">
        <v>977</v>
      </c>
      <c r="J3" s="13" t="s">
        <v>976</v>
      </c>
      <c r="K3" s="13" t="s">
        <v>1166</v>
      </c>
      <c r="L3" s="13" t="s">
        <v>1167</v>
      </c>
    </row>
    <row r="4" spans="1:12" x14ac:dyDescent="0.2">
      <c r="A4" s="18">
        <v>1</v>
      </c>
      <c r="B4" s="18"/>
      <c r="C4" s="18"/>
      <c r="D4" s="30" t="s">
        <v>3055</v>
      </c>
      <c r="E4" s="28" t="e">
        <f>VLOOKUP(D4,バーコード貼付!A$4048:C$6329,2,FALSE)</f>
        <v>#N/A</v>
      </c>
      <c r="F4" s="40"/>
      <c r="G4" s="19"/>
      <c r="H4" s="152">
        <f>VLOOKUP(D4,バーコード貼付!A$2:C$2086,3,FALSE)</f>
        <v>27</v>
      </c>
      <c r="I4" s="42">
        <f>'4'!E3</f>
        <v>17</v>
      </c>
      <c r="J4" s="9">
        <f>IF(AND(H4&lt;=0,H4-I4&lt;0),1,0)</f>
        <v>0</v>
      </c>
      <c r="K4" s="19"/>
      <c r="L4" s="19"/>
    </row>
    <row r="5" spans="1:12" x14ac:dyDescent="0.2">
      <c r="A5" s="18"/>
      <c r="B5" s="18">
        <v>1</v>
      </c>
      <c r="C5" s="18">
        <v>1</v>
      </c>
      <c r="D5" s="30"/>
      <c r="E5" s="28" t="s">
        <v>2062</v>
      </c>
      <c r="F5" s="40"/>
      <c r="G5" s="19"/>
      <c r="H5" s="152" t="e">
        <v>#N/A</v>
      </c>
      <c r="I5" s="19">
        <v>10</v>
      </c>
      <c r="J5" s="9" t="e">
        <v>#N/A</v>
      </c>
      <c r="K5" s="19"/>
      <c r="L5" s="19"/>
    </row>
    <row r="6" spans="1:12" x14ac:dyDescent="0.2">
      <c r="A6" s="18"/>
      <c r="B6" s="8"/>
      <c r="C6" s="18">
        <v>2</v>
      </c>
      <c r="D6" s="30"/>
      <c r="E6" s="28" t="s">
        <v>2066</v>
      </c>
      <c r="F6" s="40"/>
      <c r="G6" s="19"/>
      <c r="H6" s="152" t="e">
        <v>#N/A</v>
      </c>
      <c r="I6" s="19">
        <v>10</v>
      </c>
      <c r="J6" s="9" t="e">
        <v>#N/A</v>
      </c>
      <c r="K6" s="19"/>
      <c r="L6" s="19"/>
    </row>
    <row r="7" spans="1:12" x14ac:dyDescent="0.2">
      <c r="A7" s="18"/>
      <c r="B7" s="8">
        <v>2</v>
      </c>
      <c r="C7" s="18"/>
      <c r="D7" s="30"/>
      <c r="E7" s="28" t="s">
        <v>2064</v>
      </c>
      <c r="F7" s="40"/>
      <c r="G7" s="19"/>
      <c r="H7" s="152" t="e">
        <v>#N/A</v>
      </c>
      <c r="I7" s="19">
        <v>10</v>
      </c>
      <c r="J7" s="9" t="e">
        <v>#N/A</v>
      </c>
      <c r="K7" s="19"/>
      <c r="L7" s="19"/>
    </row>
    <row r="8" spans="1:12" x14ac:dyDescent="0.2">
      <c r="A8" s="18"/>
      <c r="B8" s="8">
        <v>3</v>
      </c>
      <c r="C8" s="18"/>
      <c r="D8" s="30"/>
      <c r="E8" s="28" t="s">
        <v>2065</v>
      </c>
      <c r="F8" s="40"/>
      <c r="G8" s="19"/>
      <c r="H8" s="152" t="e">
        <v>#N/A</v>
      </c>
      <c r="I8" s="19">
        <v>10</v>
      </c>
      <c r="J8" s="9" t="e">
        <v>#N/A</v>
      </c>
      <c r="K8" s="19"/>
      <c r="L8" s="19"/>
    </row>
    <row r="9" spans="1:12" s="34" customFormat="1" ht="16.2" x14ac:dyDescent="0.2">
      <c r="A9" s="209" t="s">
        <v>2067</v>
      </c>
      <c r="B9" s="210"/>
      <c r="C9" s="210"/>
      <c r="D9" s="210"/>
      <c r="E9" s="210"/>
      <c r="F9" s="210"/>
      <c r="G9" s="210"/>
      <c r="H9" s="210"/>
      <c r="I9" s="210"/>
      <c r="J9" s="210"/>
      <c r="K9" s="210"/>
      <c r="L9" s="211"/>
    </row>
    <row r="10" spans="1:12" s="5" customFormat="1" x14ac:dyDescent="0.2">
      <c r="A10" s="24" t="s">
        <v>975</v>
      </c>
      <c r="B10" s="21"/>
      <c r="C10" s="21"/>
      <c r="D10" s="52" t="s">
        <v>973</v>
      </c>
      <c r="E10" s="13" t="s">
        <v>1156</v>
      </c>
      <c r="F10" s="39" t="s">
        <v>2298</v>
      </c>
      <c r="G10" s="13" t="s">
        <v>1205</v>
      </c>
      <c r="H10" s="13" t="s">
        <v>1206</v>
      </c>
      <c r="I10" s="13" t="s">
        <v>977</v>
      </c>
      <c r="J10" s="13" t="s">
        <v>976</v>
      </c>
      <c r="K10" s="13" t="s">
        <v>1166</v>
      </c>
      <c r="L10" s="13" t="s">
        <v>1167</v>
      </c>
    </row>
    <row r="11" spans="1:12" x14ac:dyDescent="0.2">
      <c r="A11" s="8">
        <v>1</v>
      </c>
      <c r="B11" s="8"/>
      <c r="C11" s="8"/>
      <c r="D11" s="30" t="s">
        <v>291</v>
      </c>
      <c r="E11" s="28" t="e">
        <f>VLOOKUP(D11,バーコード貼付!A$4048:C$6329,2,FALSE)</f>
        <v>#N/A</v>
      </c>
      <c r="F11" s="40"/>
      <c r="G11" s="19"/>
      <c r="H11" s="77" t="e">
        <v>#N/A</v>
      </c>
      <c r="I11" s="42">
        <v>2</v>
      </c>
      <c r="J11" s="9" t="e">
        <v>#N/A</v>
      </c>
      <c r="K11" s="19"/>
      <c r="L11" s="19"/>
    </row>
    <row r="12" spans="1:12" x14ac:dyDescent="0.2">
      <c r="A12" s="8"/>
      <c r="B12" s="18">
        <v>1</v>
      </c>
      <c r="C12" s="18">
        <v>1</v>
      </c>
      <c r="D12" s="30"/>
      <c r="E12" s="28" t="s">
        <v>2062</v>
      </c>
      <c r="F12" s="40"/>
      <c r="G12" s="19"/>
      <c r="H12" s="152" t="e">
        <v>#N/A</v>
      </c>
      <c r="I12" s="19">
        <v>2</v>
      </c>
      <c r="J12" s="9" t="e">
        <v>#N/A</v>
      </c>
      <c r="K12" s="19"/>
      <c r="L12" s="19"/>
    </row>
    <row r="13" spans="1:12" x14ac:dyDescent="0.2">
      <c r="A13" s="8"/>
      <c r="B13" s="8"/>
      <c r="C13" s="18">
        <v>2</v>
      </c>
      <c r="D13" s="30"/>
      <c r="E13" s="28" t="s">
        <v>2066</v>
      </c>
      <c r="F13" s="40"/>
      <c r="G13" s="19"/>
      <c r="H13" s="152" t="e">
        <v>#N/A</v>
      </c>
      <c r="I13" s="19">
        <v>2</v>
      </c>
      <c r="J13" s="9" t="e">
        <v>#N/A</v>
      </c>
      <c r="K13" s="19"/>
      <c r="L13" s="19"/>
    </row>
    <row r="14" spans="1:12" x14ac:dyDescent="0.2">
      <c r="A14" s="8"/>
      <c r="B14" s="8">
        <v>2</v>
      </c>
      <c r="C14" s="18"/>
      <c r="D14" s="30"/>
      <c r="E14" s="28" t="s">
        <v>2064</v>
      </c>
      <c r="F14" s="40"/>
      <c r="G14" s="19"/>
      <c r="H14" s="152" t="e">
        <v>#N/A</v>
      </c>
      <c r="I14" s="19">
        <v>2</v>
      </c>
      <c r="J14" s="9" t="e">
        <v>#N/A</v>
      </c>
      <c r="K14" s="19"/>
      <c r="L14" s="19"/>
    </row>
    <row r="15" spans="1:12" x14ac:dyDescent="0.2">
      <c r="A15" s="8"/>
      <c r="B15" s="8">
        <f>B14+1</f>
        <v>3</v>
      </c>
      <c r="C15" s="18"/>
      <c r="D15" s="30"/>
      <c r="E15" s="28" t="s">
        <v>2065</v>
      </c>
      <c r="F15" s="40"/>
      <c r="G15" s="19"/>
      <c r="H15" s="152" t="e">
        <v>#N/A</v>
      </c>
      <c r="I15" s="19">
        <v>2</v>
      </c>
      <c r="J15" s="9" t="e">
        <v>#N/A</v>
      </c>
      <c r="K15" s="19"/>
      <c r="L15" s="19"/>
    </row>
    <row r="16" spans="1:12" s="34" customFormat="1" ht="16.2" x14ac:dyDescent="0.2">
      <c r="A16" s="209" t="s">
        <v>2068</v>
      </c>
      <c r="B16" s="210"/>
      <c r="C16" s="210"/>
      <c r="D16" s="210"/>
      <c r="E16" s="210"/>
      <c r="F16" s="210"/>
      <c r="G16" s="210"/>
      <c r="H16" s="210"/>
      <c r="I16" s="210"/>
      <c r="J16" s="210"/>
      <c r="K16" s="210"/>
      <c r="L16" s="211"/>
    </row>
    <row r="17" spans="1:12" s="5" customFormat="1" x14ac:dyDescent="0.2">
      <c r="A17" s="24" t="s">
        <v>975</v>
      </c>
      <c r="B17" s="21"/>
      <c r="C17" s="21"/>
      <c r="D17" s="52" t="s">
        <v>973</v>
      </c>
      <c r="E17" s="13" t="s">
        <v>1156</v>
      </c>
      <c r="F17" s="39" t="s">
        <v>2298</v>
      </c>
      <c r="G17" s="13" t="s">
        <v>1205</v>
      </c>
      <c r="H17" s="13" t="s">
        <v>1206</v>
      </c>
      <c r="I17" s="13" t="s">
        <v>977</v>
      </c>
      <c r="J17" s="13" t="s">
        <v>976</v>
      </c>
      <c r="K17" s="13" t="s">
        <v>1166</v>
      </c>
      <c r="L17" s="13" t="s">
        <v>1167</v>
      </c>
    </row>
    <row r="18" spans="1:12" x14ac:dyDescent="0.2">
      <c r="A18" s="8">
        <v>1</v>
      </c>
      <c r="B18" s="8"/>
      <c r="C18" s="8"/>
      <c r="D18" s="30" t="s">
        <v>292</v>
      </c>
      <c r="E18" s="28" t="e">
        <f>VLOOKUP(D18,バーコード貼付!A$4048:C$6329,2,FALSE)</f>
        <v>#N/A</v>
      </c>
      <c r="F18" s="40"/>
      <c r="G18" s="19"/>
      <c r="H18" s="77" t="e">
        <v>#N/A</v>
      </c>
      <c r="I18" s="42">
        <v>25</v>
      </c>
      <c r="J18" s="9" t="e">
        <v>#N/A</v>
      </c>
      <c r="K18" s="19"/>
      <c r="L18" s="19"/>
    </row>
    <row r="19" spans="1:12" x14ac:dyDescent="0.2">
      <c r="A19" s="8"/>
      <c r="B19" s="8">
        <v>1</v>
      </c>
      <c r="C19" s="8">
        <v>1</v>
      </c>
      <c r="D19" s="30"/>
      <c r="E19" s="28" t="s">
        <v>2062</v>
      </c>
      <c r="F19" s="40"/>
      <c r="G19" s="19"/>
      <c r="H19" s="152" t="e">
        <v>#N/A</v>
      </c>
      <c r="I19" s="19">
        <v>25</v>
      </c>
      <c r="J19" s="9" t="e">
        <v>#N/A</v>
      </c>
      <c r="K19" s="19"/>
      <c r="L19" s="19"/>
    </row>
    <row r="20" spans="1:12" x14ac:dyDescent="0.2">
      <c r="A20" s="8"/>
      <c r="B20" s="8"/>
      <c r="C20" s="18">
        <v>2</v>
      </c>
      <c r="D20" s="30" t="s">
        <v>1154</v>
      </c>
      <c r="E20" s="28" t="str">
        <f>VLOOKUP(D20,バーコード貼付!A$4048:C$6329,2,FALSE)</f>
        <v>(ｼｮｯﾄ場)FRPﾗｯﾊﾟ1”</v>
      </c>
      <c r="F20" s="40"/>
      <c r="G20" s="19"/>
      <c r="H20" s="77">
        <f>VLOOKUP(D20,バーコード貼付!$A$4048:$C$6329,3,FALSE)</f>
        <v>181</v>
      </c>
      <c r="I20" s="19">
        <f>I$19</f>
        <v>25</v>
      </c>
      <c r="J20" s="9">
        <f>IF(AND(H20&lt;=0,H20-I20&lt;0),1,0)</f>
        <v>0</v>
      </c>
      <c r="K20" s="19"/>
      <c r="L20" s="19"/>
    </row>
    <row r="21" spans="1:12" x14ac:dyDescent="0.2">
      <c r="A21" s="8"/>
      <c r="B21" s="8">
        <v>2</v>
      </c>
      <c r="C21" s="18"/>
      <c r="D21" s="30" t="s">
        <v>2281</v>
      </c>
      <c r="E21" s="28" t="str">
        <f>VLOOKUP(D21,バーコード貼付!A$4048:C$6329,2,FALSE)</f>
        <v>(ｼｮｯﾄ場)六角ﾅｯﾄ1”</v>
      </c>
      <c r="F21" s="40"/>
      <c r="G21" s="19"/>
      <c r="H21" s="77">
        <f>VLOOKUP(D21,バーコード貼付!$A$4048:$C$6329,3,FALSE)</f>
        <v>191</v>
      </c>
      <c r="I21" s="19">
        <f>I$19</f>
        <v>25</v>
      </c>
      <c r="J21" s="9">
        <f>IF(AND(H21&lt;=0,H21-I21&lt;0),1,0)</f>
        <v>0</v>
      </c>
      <c r="K21" s="19"/>
      <c r="L21" s="19"/>
    </row>
    <row r="22" spans="1:12" x14ac:dyDescent="0.2">
      <c r="A22" s="8"/>
      <c r="B22" s="8">
        <f>B21+1</f>
        <v>3</v>
      </c>
      <c r="C22" s="18"/>
      <c r="D22" s="30" t="s">
        <v>2289</v>
      </c>
      <c r="E22" s="28" t="str">
        <f>VLOOKUP(D22,バーコード貼付!A$4048:C$6329,2,FALSE)</f>
        <v>(ｼｮｯﾄ場)丸座金1”</v>
      </c>
      <c r="F22" s="40"/>
      <c r="G22" s="19"/>
      <c r="H22" s="77">
        <f>VLOOKUP(D22,バーコード貼付!$A$4048:$C$6329,3,FALSE)</f>
        <v>226</v>
      </c>
      <c r="I22" s="19">
        <f>I$19</f>
        <v>25</v>
      </c>
      <c r="J22" s="9">
        <f>IF(AND(H22&lt;=0,H22-I22&lt;0),1,0)</f>
        <v>0</v>
      </c>
      <c r="K22" s="19"/>
      <c r="L22" s="19"/>
    </row>
    <row r="23" spans="1:12" s="34" customFormat="1" ht="16.2" x14ac:dyDescent="0.2">
      <c r="A23" s="209" t="s">
        <v>2069</v>
      </c>
      <c r="B23" s="210"/>
      <c r="C23" s="210"/>
      <c r="D23" s="210"/>
      <c r="E23" s="210"/>
      <c r="F23" s="210"/>
      <c r="G23" s="210"/>
      <c r="H23" s="210"/>
      <c r="I23" s="210"/>
      <c r="J23" s="210"/>
      <c r="K23" s="210"/>
      <c r="L23" s="211"/>
    </row>
    <row r="24" spans="1:12" s="5" customFormat="1" x14ac:dyDescent="0.2">
      <c r="A24" s="24" t="s">
        <v>975</v>
      </c>
      <c r="B24" s="21"/>
      <c r="C24" s="21"/>
      <c r="D24" s="52" t="s">
        <v>973</v>
      </c>
      <c r="E24" s="13" t="s">
        <v>1156</v>
      </c>
      <c r="F24" s="39" t="s">
        <v>2298</v>
      </c>
      <c r="G24" s="13" t="s">
        <v>1205</v>
      </c>
      <c r="H24" s="13" t="s">
        <v>1206</v>
      </c>
      <c r="I24" s="13" t="s">
        <v>977</v>
      </c>
      <c r="J24" s="13" t="s">
        <v>976</v>
      </c>
      <c r="K24" s="13" t="s">
        <v>1166</v>
      </c>
      <c r="L24" s="13" t="s">
        <v>1167</v>
      </c>
    </row>
    <row r="25" spans="1:12" x14ac:dyDescent="0.2">
      <c r="A25" s="8">
        <v>1</v>
      </c>
      <c r="B25" s="8"/>
      <c r="C25" s="8"/>
      <c r="D25" s="30" t="s">
        <v>2088</v>
      </c>
      <c r="E25" s="28" t="e">
        <f>VLOOKUP(D25,バーコード貼付!A$4048:C$6329,2,FALSE)</f>
        <v>#N/A</v>
      </c>
      <c r="F25" s="40"/>
      <c r="G25" s="19"/>
      <c r="H25" s="77" t="e">
        <v>#N/A</v>
      </c>
      <c r="I25" s="42">
        <v>60</v>
      </c>
      <c r="J25" s="9" t="e">
        <v>#N/A</v>
      </c>
      <c r="K25" s="19"/>
      <c r="L25" s="19"/>
    </row>
    <row r="26" spans="1:12" x14ac:dyDescent="0.2">
      <c r="A26" s="8"/>
      <c r="B26" s="8">
        <v>1</v>
      </c>
      <c r="C26" s="8">
        <v>1</v>
      </c>
      <c r="D26" s="30"/>
      <c r="E26" s="28" t="s">
        <v>2062</v>
      </c>
      <c r="F26" s="40"/>
      <c r="G26" s="19"/>
      <c r="H26" s="152" t="e">
        <v>#N/A</v>
      </c>
      <c r="I26" s="19">
        <v>60</v>
      </c>
      <c r="J26" s="9" t="e">
        <v>#N/A</v>
      </c>
      <c r="K26" s="19"/>
      <c r="L26" s="19"/>
    </row>
    <row r="27" spans="1:12" x14ac:dyDescent="0.2">
      <c r="A27" s="8"/>
      <c r="B27" s="8"/>
      <c r="C27" s="8">
        <v>2</v>
      </c>
      <c r="D27" s="30" t="s">
        <v>1142</v>
      </c>
      <c r="E27" s="28" t="str">
        <f>VLOOKUP(D27,バーコード貼付!A$4048:C$6329,2,FALSE)</f>
        <v>(ｼｮｯﾄ場)FRP分離式ﾗｯﾊﾟ11/4</v>
      </c>
      <c r="F27" s="40"/>
      <c r="G27" s="19"/>
      <c r="H27" s="77">
        <f>VLOOKUP(D27,バーコード貼付!$A$4048:$C$6329,3,FALSE)</f>
        <v>89</v>
      </c>
      <c r="I27" s="19">
        <f>I$25</f>
        <v>60</v>
      </c>
      <c r="J27" s="9">
        <f>IF(AND(H27&lt;=0,H27-I27&lt;0),1,0)</f>
        <v>0</v>
      </c>
      <c r="K27" s="19"/>
      <c r="L27" s="19"/>
    </row>
    <row r="28" spans="1:12" x14ac:dyDescent="0.2">
      <c r="A28" s="18"/>
      <c r="B28" s="8">
        <f>B26+1</f>
        <v>2</v>
      </c>
      <c r="C28" s="18">
        <v>1</v>
      </c>
      <c r="D28" s="30" t="s">
        <v>293</v>
      </c>
      <c r="E28" s="28" t="e">
        <f>VLOOKUP(D28,バーコード貼付!A$4048:C$6329,2,FALSE)</f>
        <v>#N/A</v>
      </c>
      <c r="F28" s="40"/>
      <c r="G28" s="19"/>
      <c r="H28" s="77" t="e">
        <v>#N/A</v>
      </c>
      <c r="I28" s="19">
        <v>60</v>
      </c>
      <c r="J28" s="9" t="e">
        <v>#N/A</v>
      </c>
      <c r="K28" s="14"/>
      <c r="L28" s="14"/>
    </row>
    <row r="29" spans="1:12" x14ac:dyDescent="0.2">
      <c r="A29" s="18"/>
      <c r="B29" s="8"/>
      <c r="C29" s="18">
        <v>2</v>
      </c>
      <c r="D29" s="30" t="s">
        <v>294</v>
      </c>
      <c r="E29" s="28" t="e">
        <f>VLOOKUP(D29,バーコード貼付!A$4048:C$6329,2,FALSE)</f>
        <v>#N/A</v>
      </c>
      <c r="F29" s="40"/>
      <c r="G29" s="19"/>
      <c r="H29" s="77" t="e">
        <v>#N/A</v>
      </c>
      <c r="I29" s="19">
        <v>15</v>
      </c>
      <c r="J29" s="9" t="e">
        <v>#N/A</v>
      </c>
      <c r="K29" s="14"/>
      <c r="L29" s="14"/>
    </row>
    <row r="30" spans="1:12" x14ac:dyDescent="0.2">
      <c r="A30" s="18"/>
      <c r="B30" s="8"/>
      <c r="C30" s="18">
        <v>3</v>
      </c>
      <c r="D30" s="30" t="s">
        <v>1220</v>
      </c>
      <c r="E30" s="28" t="str">
        <f>VLOOKUP(D30,バーコード貼付!A$4048:C$6329,2,FALSE)</f>
        <v>(ｼｮｯﾄ場)分離式ﾗｯﾊﾟｱﾐ11/4</v>
      </c>
      <c r="F30" s="40"/>
      <c r="G30" s="19"/>
      <c r="H30" s="77">
        <f>VLOOKUP(D30,バーコード貼付!$A$4048:$C$6329,3,FALSE)</f>
        <v>0</v>
      </c>
      <c r="I30" s="19">
        <f>I$25</f>
        <v>60</v>
      </c>
      <c r="J30" s="9">
        <f>IF(AND(H30&lt;=0,H30-I30&lt;0),1,0)</f>
        <v>1</v>
      </c>
      <c r="K30" s="14"/>
      <c r="L30" s="14"/>
    </row>
    <row r="31" spans="1:12" x14ac:dyDescent="0.2">
      <c r="A31" s="18"/>
      <c r="B31" s="8">
        <v>3</v>
      </c>
      <c r="C31" s="18"/>
      <c r="D31" s="30" t="s">
        <v>2282</v>
      </c>
      <c r="E31" s="28" t="str">
        <f>VLOOKUP(D31,バーコード貼付!A$4048:C$6329,2,FALSE)</f>
        <v>(ｼｮｯﾄ場)六角ﾅｯﾄ11/4</v>
      </c>
      <c r="F31" s="40"/>
      <c r="G31" s="19"/>
      <c r="H31" s="77">
        <f>VLOOKUP(D31,バーコード貼付!$A$4048:$C$6329,3,FALSE)</f>
        <v>1119</v>
      </c>
      <c r="I31" s="19">
        <f>I$25</f>
        <v>60</v>
      </c>
      <c r="J31" s="9">
        <f>IF(AND(H31&lt;=0,H31-I31&lt;0),1,0)</f>
        <v>0</v>
      </c>
      <c r="K31" s="14"/>
      <c r="L31" s="14"/>
    </row>
    <row r="32" spans="1:12" x14ac:dyDescent="0.2">
      <c r="A32" s="18"/>
      <c r="B32" s="8">
        <v>4</v>
      </c>
      <c r="C32" s="18"/>
      <c r="D32" s="30" t="s">
        <v>2290</v>
      </c>
      <c r="E32" s="28" t="str">
        <f>VLOOKUP(D32,バーコード貼付!A$4048:C$6329,2,FALSE)</f>
        <v>(ｼｮｯﾄ場)丸座金11/4</v>
      </c>
      <c r="F32" s="40"/>
      <c r="G32" s="19"/>
      <c r="H32" s="77">
        <f>VLOOKUP(D32,バーコード貼付!$A$4048:$C$6329,3,FALSE)</f>
        <v>1743</v>
      </c>
      <c r="I32" s="19">
        <f>I$25</f>
        <v>60</v>
      </c>
      <c r="J32" s="9">
        <f>IF(AND(H32&lt;=0,H32-I32&lt;0),1,0)</f>
        <v>0</v>
      </c>
      <c r="K32" s="14"/>
      <c r="L32" s="14"/>
    </row>
    <row r="33" spans="1:12" s="34" customFormat="1" ht="16.2" x14ac:dyDescent="0.2">
      <c r="A33" s="209" t="s">
        <v>2071</v>
      </c>
      <c r="B33" s="210"/>
      <c r="C33" s="210"/>
      <c r="D33" s="210"/>
      <c r="E33" s="210"/>
      <c r="F33" s="210"/>
      <c r="G33" s="210"/>
      <c r="H33" s="210"/>
      <c r="I33" s="210"/>
      <c r="J33" s="210"/>
      <c r="K33" s="210"/>
      <c r="L33" s="211"/>
    </row>
    <row r="34" spans="1:12" s="5" customFormat="1" x14ac:dyDescent="0.2">
      <c r="A34" s="24" t="s">
        <v>975</v>
      </c>
      <c r="B34" s="21"/>
      <c r="C34" s="21"/>
      <c r="D34" s="52" t="s">
        <v>973</v>
      </c>
      <c r="E34" s="13" t="s">
        <v>1156</v>
      </c>
      <c r="F34" s="39" t="s">
        <v>2298</v>
      </c>
      <c r="G34" s="13" t="s">
        <v>1205</v>
      </c>
      <c r="H34" s="13" t="s">
        <v>1206</v>
      </c>
      <c r="I34" s="13" t="s">
        <v>977</v>
      </c>
      <c r="J34" s="13" t="s">
        <v>976</v>
      </c>
      <c r="K34" s="13" t="s">
        <v>1166</v>
      </c>
      <c r="L34" s="13" t="s">
        <v>1167</v>
      </c>
    </row>
    <row r="35" spans="1:12" x14ac:dyDescent="0.2">
      <c r="A35" s="8">
        <v>1</v>
      </c>
      <c r="B35" s="8"/>
      <c r="C35" s="8"/>
      <c r="D35" s="30" t="s">
        <v>298</v>
      </c>
      <c r="E35" s="28" t="e">
        <f>VLOOKUP(D35,バーコード貼付!A$4048:C$6329,2,FALSE)</f>
        <v>#N/A</v>
      </c>
      <c r="F35" s="40"/>
      <c r="G35" s="19"/>
      <c r="H35" s="77" t="e">
        <v>#N/A</v>
      </c>
      <c r="I35" s="42">
        <v>70</v>
      </c>
      <c r="J35" s="9" t="e">
        <v>#N/A</v>
      </c>
      <c r="K35" s="19"/>
      <c r="L35" s="19"/>
    </row>
    <row r="36" spans="1:12" x14ac:dyDescent="0.2">
      <c r="A36" s="8"/>
      <c r="B36" s="18">
        <v>1</v>
      </c>
      <c r="C36" s="18">
        <v>1</v>
      </c>
      <c r="D36" s="30"/>
      <c r="E36" s="28" t="s">
        <v>2227</v>
      </c>
      <c r="F36" s="40">
        <v>42606</v>
      </c>
      <c r="G36" s="19">
        <v>70</v>
      </c>
      <c r="H36" s="152" t="e">
        <v>#N/A</v>
      </c>
      <c r="I36" s="19">
        <v>70</v>
      </c>
      <c r="J36" s="9" t="e">
        <v>#N/A</v>
      </c>
      <c r="K36" s="19"/>
      <c r="L36" s="19"/>
    </row>
    <row r="37" spans="1:12" x14ac:dyDescent="0.2">
      <c r="A37" s="8"/>
      <c r="B37" s="8"/>
      <c r="C37" s="18">
        <v>2</v>
      </c>
      <c r="D37" s="30" t="s">
        <v>1143</v>
      </c>
      <c r="E37" s="28" t="str">
        <f>VLOOKUP(D37,バーコード貼付!A$4048:C$6329,2,FALSE)</f>
        <v>(ｼｮｯﾄ場)FRP分離式ﾗｯﾊﾟ11/2</v>
      </c>
      <c r="F37" s="40"/>
      <c r="G37" s="19"/>
      <c r="H37" s="77">
        <f>VLOOKUP(D37,バーコード貼付!$A$4048:$C$6329,3,FALSE)</f>
        <v>0</v>
      </c>
      <c r="I37" s="19">
        <f>I$35</f>
        <v>70</v>
      </c>
      <c r="J37" s="9">
        <f>IF(AND(H37&lt;=0,H37-I37&lt;0),1,0)</f>
        <v>1</v>
      </c>
      <c r="K37" s="19"/>
      <c r="L37" s="19"/>
    </row>
    <row r="38" spans="1:12" x14ac:dyDescent="0.2">
      <c r="A38" s="8"/>
      <c r="B38" s="8">
        <v>2</v>
      </c>
      <c r="C38" s="18">
        <v>1</v>
      </c>
      <c r="D38" s="30" t="s">
        <v>296</v>
      </c>
      <c r="E38" s="28" t="e">
        <f>VLOOKUP(D38,バーコード貼付!A$4048:C$6329,2,FALSE)</f>
        <v>#N/A</v>
      </c>
      <c r="F38" s="40"/>
      <c r="G38" s="19"/>
      <c r="H38" s="77" t="e">
        <v>#N/A</v>
      </c>
      <c r="I38" s="19">
        <v>70</v>
      </c>
      <c r="J38" s="9" t="e">
        <v>#N/A</v>
      </c>
      <c r="K38" s="19"/>
      <c r="L38" s="19"/>
    </row>
    <row r="39" spans="1:12" x14ac:dyDescent="0.2">
      <c r="A39" s="8"/>
      <c r="B39" s="8"/>
      <c r="C39" s="18">
        <v>2</v>
      </c>
      <c r="D39" s="30" t="s">
        <v>297</v>
      </c>
      <c r="E39" s="28" t="str">
        <f>VLOOKUP(D39,バーコード貼付!A$4048:C$6329,2,FALSE)</f>
        <v>11/2分離型ﾗｯﾊﾟ用網ﾌﾀのみ丸穴</v>
      </c>
      <c r="F39" s="40"/>
      <c r="G39" s="19"/>
      <c r="H39" s="77" t="e">
        <v>#N/A</v>
      </c>
      <c r="I39" s="19">
        <v>45</v>
      </c>
      <c r="J39" s="9" t="e">
        <v>#N/A</v>
      </c>
      <c r="K39" s="19"/>
      <c r="L39" s="19"/>
    </row>
    <row r="40" spans="1:12" x14ac:dyDescent="0.2">
      <c r="A40" s="8"/>
      <c r="B40" s="8"/>
      <c r="C40" s="18">
        <v>3</v>
      </c>
      <c r="D40" s="30" t="s">
        <v>1219</v>
      </c>
      <c r="E40" s="28" t="str">
        <f>VLOOKUP(D40,バーコード貼付!A$4048:C$6329,2,FALSE)</f>
        <v>(ｼｮｯﾄ場)分離式ﾗｯﾊﾟｱﾐ11/2</v>
      </c>
      <c r="F40" s="40"/>
      <c r="G40" s="19"/>
      <c r="H40" s="77">
        <f>VLOOKUP(D40,バーコード貼付!$A$4048:$C$6329,3,FALSE)</f>
        <v>0</v>
      </c>
      <c r="I40" s="19">
        <f>I$35</f>
        <v>70</v>
      </c>
      <c r="J40" s="9">
        <f>IF(AND(H40&lt;=0,H40-I40&lt;0),1,0)</f>
        <v>1</v>
      </c>
      <c r="K40" s="19"/>
      <c r="L40" s="19"/>
    </row>
    <row r="41" spans="1:12" x14ac:dyDescent="0.2">
      <c r="A41" s="8"/>
      <c r="B41" s="8">
        <v>3</v>
      </c>
      <c r="C41" s="18"/>
      <c r="D41" s="30" t="s">
        <v>2283</v>
      </c>
      <c r="E41" s="28" t="str">
        <f>VLOOKUP(D41,バーコード貼付!A$4048:C$6329,2,FALSE)</f>
        <v>(ｼｮｯﾄ場)六角ﾅｯﾄ11/2</v>
      </c>
      <c r="F41" s="40"/>
      <c r="G41" s="19"/>
      <c r="H41" s="77">
        <f>VLOOKUP(D41,バーコード貼付!$A$4048:$C$6329,3,FALSE)</f>
        <v>851</v>
      </c>
      <c r="I41" s="19">
        <f>I$35</f>
        <v>70</v>
      </c>
      <c r="J41" s="9">
        <f>IF(AND(H41&lt;=0,H41-I41&lt;0),1,0)</f>
        <v>0</v>
      </c>
      <c r="K41" s="19"/>
      <c r="L41" s="19"/>
    </row>
    <row r="42" spans="1:12" x14ac:dyDescent="0.2">
      <c r="A42" s="8"/>
      <c r="B42" s="8">
        <v>4</v>
      </c>
      <c r="C42" s="18"/>
      <c r="D42" s="30" t="s">
        <v>2291</v>
      </c>
      <c r="E42" s="28" t="str">
        <f>VLOOKUP(D42,バーコード貼付!A$4048:C$6329,2,FALSE)</f>
        <v>(ｼｮｯﾄ場)丸座金11/2</v>
      </c>
      <c r="F42" s="40"/>
      <c r="G42" s="19"/>
      <c r="H42" s="77">
        <f>VLOOKUP(D42,バーコード貼付!$A$4048:$C$6329,3,FALSE)</f>
        <v>302</v>
      </c>
      <c r="I42" s="19">
        <f>I$35</f>
        <v>70</v>
      </c>
      <c r="J42" s="9">
        <f>IF(AND(H42&lt;=0,H42-I42&lt;0),1,0)</f>
        <v>0</v>
      </c>
      <c r="K42" s="19"/>
      <c r="L42" s="19"/>
    </row>
    <row r="43" spans="1:12" s="34" customFormat="1" ht="16.2" x14ac:dyDescent="0.2">
      <c r="A43" s="209" t="s">
        <v>2072</v>
      </c>
      <c r="B43" s="210"/>
      <c r="C43" s="210"/>
      <c r="D43" s="210"/>
      <c r="E43" s="210"/>
      <c r="F43" s="210"/>
      <c r="G43" s="210"/>
      <c r="H43" s="210"/>
      <c r="I43" s="210"/>
      <c r="J43" s="210"/>
      <c r="K43" s="210"/>
      <c r="L43" s="211"/>
    </row>
    <row r="44" spans="1:12" s="5" customFormat="1" x14ac:dyDescent="0.2">
      <c r="A44" s="24" t="s">
        <v>975</v>
      </c>
      <c r="B44" s="21"/>
      <c r="C44" s="21"/>
      <c r="D44" s="52" t="s">
        <v>973</v>
      </c>
      <c r="E44" s="13" t="s">
        <v>1156</v>
      </c>
      <c r="F44" s="39" t="s">
        <v>2298</v>
      </c>
      <c r="G44" s="13" t="s">
        <v>1205</v>
      </c>
      <c r="H44" s="13" t="s">
        <v>1206</v>
      </c>
      <c r="I44" s="13" t="s">
        <v>977</v>
      </c>
      <c r="J44" s="13" t="s">
        <v>976</v>
      </c>
      <c r="K44" s="13" t="s">
        <v>1166</v>
      </c>
      <c r="L44" s="13" t="s">
        <v>1167</v>
      </c>
    </row>
    <row r="45" spans="1:12" x14ac:dyDescent="0.2">
      <c r="A45" s="8">
        <v>1</v>
      </c>
      <c r="B45" s="8"/>
      <c r="C45" s="8"/>
      <c r="D45" s="30" t="s">
        <v>299</v>
      </c>
      <c r="E45" s="28" t="e">
        <f>VLOOKUP(D45,バーコード貼付!A$4048:C$6329,2,FALSE)</f>
        <v>#N/A</v>
      </c>
      <c r="F45" s="40"/>
      <c r="G45" s="19"/>
      <c r="H45" s="77" t="e">
        <v>#N/A</v>
      </c>
      <c r="I45" s="42">
        <v>6</v>
      </c>
      <c r="J45" s="9" t="e">
        <v>#N/A</v>
      </c>
      <c r="K45" s="19"/>
      <c r="L45" s="19"/>
    </row>
    <row r="46" spans="1:12" x14ac:dyDescent="0.2">
      <c r="A46" s="8"/>
      <c r="B46" s="18">
        <v>1</v>
      </c>
      <c r="C46" s="18">
        <v>1</v>
      </c>
      <c r="D46" s="30"/>
      <c r="E46" s="28" t="s">
        <v>2062</v>
      </c>
      <c r="F46" s="40"/>
      <c r="G46" s="19"/>
      <c r="H46" s="152" t="e">
        <v>#N/A</v>
      </c>
      <c r="I46" s="19">
        <v>6</v>
      </c>
      <c r="J46" s="9" t="e">
        <v>#N/A</v>
      </c>
      <c r="K46" s="19"/>
      <c r="L46" s="19"/>
    </row>
    <row r="47" spans="1:12" x14ac:dyDescent="0.2">
      <c r="A47" s="8"/>
      <c r="B47" s="8"/>
      <c r="C47" s="18">
        <v>2</v>
      </c>
      <c r="D47" s="30"/>
      <c r="E47" s="28" t="s">
        <v>2066</v>
      </c>
      <c r="F47" s="40"/>
      <c r="G47" s="19"/>
      <c r="H47" s="152" t="e">
        <v>#N/A</v>
      </c>
      <c r="I47" s="19">
        <v>6</v>
      </c>
      <c r="J47" s="9" t="e">
        <v>#N/A</v>
      </c>
      <c r="K47" s="19"/>
      <c r="L47" s="19"/>
    </row>
    <row r="48" spans="1:12" x14ac:dyDescent="0.2">
      <c r="A48" s="8"/>
      <c r="B48" s="8">
        <v>2</v>
      </c>
      <c r="C48" s="18">
        <v>1</v>
      </c>
      <c r="D48" s="30"/>
      <c r="E48" s="28" t="s">
        <v>2070</v>
      </c>
      <c r="F48" s="40"/>
      <c r="G48" s="19"/>
      <c r="H48" s="152" t="e">
        <v>#N/A</v>
      </c>
      <c r="I48" s="19">
        <v>6</v>
      </c>
      <c r="J48" s="9" t="e">
        <v>#N/A</v>
      </c>
      <c r="K48" s="19"/>
      <c r="L48" s="19"/>
    </row>
    <row r="49" spans="1:12" x14ac:dyDescent="0.2">
      <c r="A49" s="8"/>
      <c r="B49" s="8"/>
      <c r="C49" s="18">
        <v>2</v>
      </c>
      <c r="D49" s="30"/>
      <c r="E49" s="28" t="s">
        <v>2078</v>
      </c>
      <c r="F49" s="40"/>
      <c r="G49" s="19"/>
      <c r="H49" s="152" t="e">
        <v>#N/A</v>
      </c>
      <c r="I49" s="19">
        <v>6</v>
      </c>
      <c r="J49" s="9" t="e">
        <v>#N/A</v>
      </c>
      <c r="K49" s="19"/>
      <c r="L49" s="19"/>
    </row>
    <row r="50" spans="1:12" x14ac:dyDescent="0.2">
      <c r="A50" s="8"/>
      <c r="B50" s="8">
        <v>3</v>
      </c>
      <c r="C50" s="18"/>
      <c r="D50" s="30" t="s">
        <v>2284</v>
      </c>
      <c r="E50" s="28" t="str">
        <f>VLOOKUP(D50,バーコード貼付!A$4048:C$6329,2,FALSE)</f>
        <v>(ｼｮｯﾄ場)六角ﾅｯﾄ13/4</v>
      </c>
      <c r="F50" s="40"/>
      <c r="G50" s="19"/>
      <c r="H50" s="77">
        <f>VLOOKUP(D50,バーコード貼付!$A$4048:$C$6329,3,FALSE)</f>
        <v>0</v>
      </c>
      <c r="I50" s="19">
        <f>I$45</f>
        <v>6</v>
      </c>
      <c r="J50" s="9">
        <f>IF(AND(H50&lt;=0,H50-I50&lt;0),1,0)</f>
        <v>1</v>
      </c>
      <c r="K50" s="19"/>
      <c r="L50" s="19"/>
    </row>
    <row r="51" spans="1:12" x14ac:dyDescent="0.2">
      <c r="A51" s="8"/>
      <c r="B51" s="8">
        <v>4</v>
      </c>
      <c r="C51" s="18"/>
      <c r="D51" s="30" t="s">
        <v>2292</v>
      </c>
      <c r="E51" s="28" t="str">
        <f>VLOOKUP(D51,バーコード貼付!A$4048:C$6329,2,FALSE)</f>
        <v>(ｼｮｯﾄ場)丸座金13/4</v>
      </c>
      <c r="F51" s="40"/>
      <c r="G51" s="19"/>
      <c r="H51" s="77">
        <f>VLOOKUP(D51,バーコード貼付!$A$4048:$C$6329,3,FALSE)</f>
        <v>73</v>
      </c>
      <c r="I51" s="19">
        <f>I$45</f>
        <v>6</v>
      </c>
      <c r="J51" s="9">
        <f>IF(AND(H51&lt;=0,H51-I51&lt;0),1,0)</f>
        <v>0</v>
      </c>
      <c r="K51" s="19"/>
      <c r="L51" s="19"/>
    </row>
    <row r="52" spans="1:12" s="34" customFormat="1" ht="16.2" x14ac:dyDescent="0.2">
      <c r="A52" s="209" t="s">
        <v>2073</v>
      </c>
      <c r="B52" s="210"/>
      <c r="C52" s="210"/>
      <c r="D52" s="210"/>
      <c r="E52" s="210"/>
      <c r="F52" s="210"/>
      <c r="G52" s="210"/>
      <c r="H52" s="210"/>
      <c r="I52" s="210"/>
      <c r="J52" s="210"/>
      <c r="K52" s="210"/>
      <c r="L52" s="211"/>
    </row>
    <row r="53" spans="1:12" s="5" customFormat="1" x14ac:dyDescent="0.2">
      <c r="A53" s="24" t="s">
        <v>975</v>
      </c>
      <c r="B53" s="21"/>
      <c r="C53" s="21"/>
      <c r="D53" s="52" t="s">
        <v>973</v>
      </c>
      <c r="E53" s="13" t="s">
        <v>1156</v>
      </c>
      <c r="F53" s="39" t="s">
        <v>2298</v>
      </c>
      <c r="G53" s="13" t="s">
        <v>1205</v>
      </c>
      <c r="H53" s="13" t="s">
        <v>1206</v>
      </c>
      <c r="I53" s="13" t="s">
        <v>977</v>
      </c>
      <c r="J53" s="13" t="s">
        <v>976</v>
      </c>
      <c r="K53" s="13" t="s">
        <v>1166</v>
      </c>
      <c r="L53" s="13" t="s">
        <v>1167</v>
      </c>
    </row>
    <row r="54" spans="1:12" x14ac:dyDescent="0.2">
      <c r="A54" s="8">
        <v>1</v>
      </c>
      <c r="B54" s="8"/>
      <c r="C54" s="8"/>
      <c r="D54" s="30" t="s">
        <v>302</v>
      </c>
      <c r="E54" s="28" t="e">
        <f>VLOOKUP(D54,バーコード貼付!A$4048:C$6329,2,FALSE)</f>
        <v>#N/A</v>
      </c>
      <c r="F54" s="40"/>
      <c r="G54" s="19"/>
      <c r="H54" s="77" t="e">
        <v>#N/A</v>
      </c>
      <c r="I54" s="42">
        <v>0</v>
      </c>
      <c r="J54" s="9" t="e">
        <v>#N/A</v>
      </c>
      <c r="K54" s="19"/>
      <c r="L54" s="19"/>
    </row>
    <row r="55" spans="1:12" x14ac:dyDescent="0.2">
      <c r="A55" s="8">
        <f>A54+1</f>
        <v>2</v>
      </c>
      <c r="B55" s="8"/>
      <c r="C55" s="8"/>
      <c r="D55" s="30" t="s">
        <v>303</v>
      </c>
      <c r="E55" s="28" t="e">
        <f>VLOOKUP(D55,バーコード貼付!A$4048:C$6329,2,FALSE)</f>
        <v>#N/A</v>
      </c>
      <c r="F55" s="40"/>
      <c r="G55" s="19"/>
      <c r="H55" s="77" t="e">
        <v>#N/A</v>
      </c>
      <c r="I55" s="42">
        <v>50</v>
      </c>
      <c r="J55" s="9" t="e">
        <v>#N/A</v>
      </c>
      <c r="K55" s="19"/>
      <c r="L55" s="19"/>
    </row>
    <row r="56" spans="1:12" x14ac:dyDescent="0.2">
      <c r="A56" s="8"/>
      <c r="B56" s="18">
        <v>1</v>
      </c>
      <c r="C56" s="18">
        <v>1</v>
      </c>
      <c r="D56" s="30"/>
      <c r="E56" s="28" t="s">
        <v>2062</v>
      </c>
      <c r="F56" s="40"/>
      <c r="G56" s="19"/>
      <c r="H56" s="152" t="e">
        <v>#N/A</v>
      </c>
      <c r="I56" s="19">
        <v>50</v>
      </c>
      <c r="J56" s="9" t="e">
        <v>#N/A</v>
      </c>
      <c r="K56" s="19"/>
      <c r="L56" s="19"/>
    </row>
    <row r="57" spans="1:12" x14ac:dyDescent="0.2">
      <c r="A57" s="8"/>
      <c r="B57" s="8"/>
      <c r="C57" s="18">
        <v>2</v>
      </c>
      <c r="D57" s="30" t="s">
        <v>1144</v>
      </c>
      <c r="E57" s="28" t="str">
        <f>VLOOKUP(D57,バーコード貼付!A$4048:C$6329,2,FALSE)</f>
        <v>(ｼｮｯﾄ場)FRP分離式ﾗｯﾊﾟ2”</v>
      </c>
      <c r="F57" s="40"/>
      <c r="G57" s="19"/>
      <c r="H57" s="77">
        <f>VLOOKUP(D57,バーコード貼付!$A$4048:$C$6329,3,FALSE)</f>
        <v>0</v>
      </c>
      <c r="I57" s="19">
        <f>I$55</f>
        <v>50</v>
      </c>
      <c r="J57" s="9">
        <f>IF(AND(H57&lt;=0,H57-I57&lt;0),1,0)</f>
        <v>1</v>
      </c>
      <c r="K57" s="19"/>
      <c r="L57" s="19"/>
    </row>
    <row r="58" spans="1:12" x14ac:dyDescent="0.2">
      <c r="A58" s="8"/>
      <c r="B58" s="8">
        <v>2</v>
      </c>
      <c r="C58" s="18">
        <v>1</v>
      </c>
      <c r="D58" s="30" t="s">
        <v>300</v>
      </c>
      <c r="E58" s="28" t="e">
        <f>VLOOKUP(D58,バーコード貼付!A$4048:C$6329,2,FALSE)</f>
        <v>#N/A</v>
      </c>
      <c r="F58" s="40"/>
      <c r="G58" s="19"/>
      <c r="H58" s="77" t="e">
        <v>#N/A</v>
      </c>
      <c r="I58" s="19">
        <v>52</v>
      </c>
      <c r="J58" s="9" t="e">
        <v>#N/A</v>
      </c>
      <c r="K58" s="19"/>
      <c r="L58" s="19"/>
    </row>
    <row r="59" spans="1:12" x14ac:dyDescent="0.2">
      <c r="A59" s="8"/>
      <c r="B59" s="8"/>
      <c r="C59" s="18">
        <v>2</v>
      </c>
      <c r="D59" s="30" t="s">
        <v>301</v>
      </c>
      <c r="E59" s="28" t="e">
        <f>VLOOKUP(D59,バーコード貼付!A$4048:C$6329,2,FALSE)</f>
        <v>#N/A</v>
      </c>
      <c r="F59" s="40"/>
      <c r="G59" s="19"/>
      <c r="H59" s="77" t="e">
        <v>#N/A</v>
      </c>
      <c r="I59" s="19">
        <v>16</v>
      </c>
      <c r="J59" s="9" t="e">
        <v>#N/A</v>
      </c>
      <c r="K59" s="19"/>
      <c r="L59" s="19"/>
    </row>
    <row r="60" spans="1:12" x14ac:dyDescent="0.2">
      <c r="A60" s="8"/>
      <c r="B60" s="8"/>
      <c r="C60" s="18">
        <v>3</v>
      </c>
      <c r="D60" s="30" t="s">
        <v>1216</v>
      </c>
      <c r="E60" s="28" t="str">
        <f>VLOOKUP(D60,バーコード貼付!A$4048:C$6329,2,FALSE)</f>
        <v>(ｼｮｯﾄ場)分離式ﾗｯﾊﾟｱﾐ2”</v>
      </c>
      <c r="F60" s="40"/>
      <c r="G60" s="19"/>
      <c r="H60" s="77">
        <f>VLOOKUP(D60,バーコード貼付!$A$4048:$C$6329,3,FALSE)</f>
        <v>23</v>
      </c>
      <c r="I60" s="19">
        <f>I$55</f>
        <v>50</v>
      </c>
      <c r="J60" s="9">
        <f>IF(AND(H60&lt;=0,H60-I60&lt;0),1,0)</f>
        <v>0</v>
      </c>
      <c r="K60" s="19"/>
      <c r="L60" s="19"/>
    </row>
    <row r="61" spans="1:12" x14ac:dyDescent="0.2">
      <c r="A61" s="8"/>
      <c r="B61" s="8">
        <v>3</v>
      </c>
      <c r="C61" s="18"/>
      <c r="D61" s="30" t="s">
        <v>2285</v>
      </c>
      <c r="E61" s="28" t="str">
        <f>VLOOKUP(D61,バーコード貼付!A$4048:C$6329,2,FALSE)</f>
        <v>(ｼｮｯﾄ場)六角ﾅｯﾄ2”</v>
      </c>
      <c r="F61" s="40"/>
      <c r="G61" s="19"/>
      <c r="H61" s="77">
        <f>VLOOKUP(D61,バーコード貼付!$A$4048:$C$6329,3,FALSE)</f>
        <v>358</v>
      </c>
      <c r="I61" s="19">
        <f>I$55</f>
        <v>50</v>
      </c>
      <c r="J61" s="9">
        <f>IF(AND(H61&lt;=0,H61-I61&lt;0),1,0)</f>
        <v>0</v>
      </c>
      <c r="K61" s="19"/>
      <c r="L61" s="19"/>
    </row>
    <row r="62" spans="1:12" x14ac:dyDescent="0.2">
      <c r="A62" s="8"/>
      <c r="B62" s="8">
        <v>4</v>
      </c>
      <c r="C62" s="18"/>
      <c r="D62" s="30" t="s">
        <v>2293</v>
      </c>
      <c r="E62" s="28" t="str">
        <f>VLOOKUP(D62,バーコード貼付!A$4048:C$6329,2,FALSE)</f>
        <v>(ｼｮｯﾄ場)丸座金2”</v>
      </c>
      <c r="F62" s="40"/>
      <c r="G62" s="19"/>
      <c r="H62" s="77">
        <f>VLOOKUP(D62,バーコード貼付!$A$4048:$C$6329,3,FALSE)</f>
        <v>405</v>
      </c>
      <c r="I62" s="19">
        <f>I$55</f>
        <v>50</v>
      </c>
      <c r="J62" s="9">
        <f>IF(AND(H62&lt;=0,H62-I62&lt;0),1,0)</f>
        <v>0</v>
      </c>
      <c r="K62" s="19"/>
      <c r="L62" s="19"/>
    </row>
    <row r="63" spans="1:12" s="34" customFormat="1" ht="16.2" x14ac:dyDescent="0.2">
      <c r="A63" s="209" t="s">
        <v>2074</v>
      </c>
      <c r="B63" s="210"/>
      <c r="C63" s="210"/>
      <c r="D63" s="210"/>
      <c r="E63" s="210"/>
      <c r="F63" s="210"/>
      <c r="G63" s="210"/>
      <c r="H63" s="210"/>
      <c r="I63" s="210"/>
      <c r="J63" s="210"/>
      <c r="K63" s="210"/>
      <c r="L63" s="211"/>
    </row>
    <row r="64" spans="1:12" s="5" customFormat="1" x14ac:dyDescent="0.2">
      <c r="A64" s="24" t="s">
        <v>975</v>
      </c>
      <c r="B64" s="21"/>
      <c r="C64" s="21"/>
      <c r="D64" s="52" t="s">
        <v>973</v>
      </c>
      <c r="E64" s="13" t="s">
        <v>1156</v>
      </c>
      <c r="F64" s="39" t="s">
        <v>2298</v>
      </c>
      <c r="G64" s="13" t="s">
        <v>1205</v>
      </c>
      <c r="H64" s="13" t="s">
        <v>1206</v>
      </c>
      <c r="I64" s="13" t="s">
        <v>977</v>
      </c>
      <c r="J64" s="13" t="s">
        <v>976</v>
      </c>
      <c r="K64" s="13" t="s">
        <v>1166</v>
      </c>
      <c r="L64" s="13" t="s">
        <v>1167</v>
      </c>
    </row>
    <row r="65" spans="1:12" x14ac:dyDescent="0.2">
      <c r="A65" s="8">
        <v>1</v>
      </c>
      <c r="B65" s="8"/>
      <c r="C65" s="8"/>
      <c r="D65" s="30" t="s">
        <v>306</v>
      </c>
      <c r="E65" s="28" t="e">
        <f>VLOOKUP(D65,バーコード貼付!A$4048:C$6329,2,FALSE)</f>
        <v>#N/A</v>
      </c>
      <c r="F65" s="40"/>
      <c r="G65" s="19"/>
      <c r="H65" s="77" t="e">
        <v>#N/A</v>
      </c>
      <c r="I65" s="42">
        <v>45</v>
      </c>
      <c r="J65" s="9" t="e">
        <v>#N/A</v>
      </c>
      <c r="K65" s="19"/>
      <c r="L65" s="19"/>
    </row>
    <row r="66" spans="1:12" x14ac:dyDescent="0.2">
      <c r="A66" s="8"/>
      <c r="B66" s="18">
        <v>1</v>
      </c>
      <c r="C66" s="18">
        <v>1</v>
      </c>
      <c r="D66" s="30"/>
      <c r="E66" s="28" t="s">
        <v>2062</v>
      </c>
      <c r="F66" s="40"/>
      <c r="G66" s="19"/>
      <c r="H66" s="152" t="e">
        <v>#N/A</v>
      </c>
      <c r="I66" s="19">
        <v>45</v>
      </c>
      <c r="J66" s="9" t="e">
        <v>#N/A</v>
      </c>
      <c r="K66" s="19"/>
      <c r="L66" s="19"/>
    </row>
    <row r="67" spans="1:12" x14ac:dyDescent="0.2">
      <c r="A67" s="8"/>
      <c r="B67" s="8"/>
      <c r="C67" s="18">
        <v>2</v>
      </c>
      <c r="D67" s="30" t="s">
        <v>1145</v>
      </c>
      <c r="E67" s="28" t="str">
        <f>VLOOKUP(D67,バーコード貼付!A$4048:C$6329,2,FALSE)</f>
        <v>(ｼｮｯﾄ場)FRP分離式ﾗｯﾊﾟ21/2</v>
      </c>
      <c r="F67" s="40"/>
      <c r="G67" s="19"/>
      <c r="H67" s="77">
        <f>VLOOKUP(D67,バーコード貼付!$A$4048:$C$6329,3,FALSE)</f>
        <v>0</v>
      </c>
      <c r="I67" s="19">
        <f>I$65</f>
        <v>45</v>
      </c>
      <c r="J67" s="9">
        <f>IF(AND(H67&lt;=0,H67-I67&lt;0),1,0)</f>
        <v>1</v>
      </c>
      <c r="K67" s="19"/>
      <c r="L67" s="19"/>
    </row>
    <row r="68" spans="1:12" x14ac:dyDescent="0.2">
      <c r="A68" s="8"/>
      <c r="B68" s="8">
        <v>2</v>
      </c>
      <c r="C68" s="18">
        <v>1</v>
      </c>
      <c r="D68" s="30" t="s">
        <v>304</v>
      </c>
      <c r="E68" s="28" t="e">
        <f>VLOOKUP(D68,バーコード貼付!A$4048:C$6329,2,FALSE)</f>
        <v>#N/A</v>
      </c>
      <c r="F68" s="40"/>
      <c r="G68" s="19"/>
      <c r="H68" s="77" t="e">
        <v>#N/A</v>
      </c>
      <c r="I68" s="19">
        <v>45</v>
      </c>
      <c r="J68" s="9" t="e">
        <v>#N/A</v>
      </c>
      <c r="K68" s="19"/>
      <c r="L68" s="19"/>
    </row>
    <row r="69" spans="1:12" x14ac:dyDescent="0.2">
      <c r="A69" s="8"/>
      <c r="B69" s="8"/>
      <c r="C69" s="18">
        <v>2</v>
      </c>
      <c r="D69" s="30" t="s">
        <v>305</v>
      </c>
      <c r="E69" s="28" t="e">
        <f>VLOOKUP(D69,バーコード貼付!A$4048:C$6329,2,FALSE)</f>
        <v>#N/A</v>
      </c>
      <c r="F69" s="40"/>
      <c r="G69" s="19"/>
      <c r="H69" s="77" t="e">
        <v>#N/A</v>
      </c>
      <c r="I69" s="19">
        <v>60</v>
      </c>
      <c r="J69" s="9" t="e">
        <v>#N/A</v>
      </c>
      <c r="K69" s="19"/>
      <c r="L69" s="19"/>
    </row>
    <row r="70" spans="1:12" x14ac:dyDescent="0.2">
      <c r="A70" s="8"/>
      <c r="B70" s="8"/>
      <c r="C70" s="18">
        <v>3</v>
      </c>
      <c r="D70" s="30" t="s">
        <v>1217</v>
      </c>
      <c r="E70" s="28" t="str">
        <f>VLOOKUP(D70,バーコード貼付!A$4048:C$6329,2,FALSE)</f>
        <v>(ｼｮｯﾄ場)分離式ﾗｯﾊﾟｱﾐ21/2</v>
      </c>
      <c r="F70" s="40"/>
      <c r="G70" s="19"/>
      <c r="H70" s="77">
        <f>VLOOKUP(D70,バーコード貼付!$A$4048:$C$6329,3,FALSE)</f>
        <v>0</v>
      </c>
      <c r="I70" s="19">
        <f>I$65</f>
        <v>45</v>
      </c>
      <c r="J70" s="9">
        <f>IF(AND(H70&lt;=0,H70-I70&lt;0),1,0)</f>
        <v>1</v>
      </c>
      <c r="K70" s="19"/>
      <c r="L70" s="19"/>
    </row>
    <row r="71" spans="1:12" x14ac:dyDescent="0.2">
      <c r="A71" s="8"/>
      <c r="B71" s="8">
        <v>3</v>
      </c>
      <c r="C71" s="18"/>
      <c r="D71" s="30" t="s">
        <v>2286</v>
      </c>
      <c r="E71" s="28" t="str">
        <f>VLOOKUP(D71,バーコード貼付!A$4048:C$6329,2,FALSE)</f>
        <v>(ｼｮｯﾄ場)六角ﾅｯﾄ21/2</v>
      </c>
      <c r="F71" s="40"/>
      <c r="G71" s="19"/>
      <c r="H71" s="77">
        <f>VLOOKUP(D71,バーコード貼付!$A$4048:$C$6329,3,FALSE)</f>
        <v>0</v>
      </c>
      <c r="I71" s="19">
        <f>I$65</f>
        <v>45</v>
      </c>
      <c r="J71" s="9">
        <f>IF(AND(H71&lt;=0,H71-I71&lt;0),1,0)</f>
        <v>1</v>
      </c>
      <c r="K71" s="19"/>
      <c r="L71" s="19"/>
    </row>
    <row r="72" spans="1:12" x14ac:dyDescent="0.2">
      <c r="A72" s="8"/>
      <c r="B72" s="8">
        <v>4</v>
      </c>
      <c r="C72" s="18"/>
      <c r="D72" s="30" t="s">
        <v>2294</v>
      </c>
      <c r="E72" s="28" t="str">
        <f>VLOOKUP(D72,バーコード貼付!A$4048:C$6329,2,FALSE)</f>
        <v>(ｼｮｯﾄ場)丸座金21/2</v>
      </c>
      <c r="F72" s="40"/>
      <c r="G72" s="19"/>
      <c r="H72" s="77">
        <f>VLOOKUP(D72,バーコード貼付!$A$4048:$C$6329,3,FALSE)</f>
        <v>574</v>
      </c>
      <c r="I72" s="19">
        <f>I$65</f>
        <v>45</v>
      </c>
      <c r="J72" s="9">
        <f>IF(AND(H72&lt;=0,H72-I72&lt;0),1,0)</f>
        <v>0</v>
      </c>
      <c r="K72" s="19"/>
      <c r="L72" s="19"/>
    </row>
    <row r="73" spans="1:12" s="34" customFormat="1" ht="16.2" x14ac:dyDescent="0.2">
      <c r="A73" s="209" t="s">
        <v>2075</v>
      </c>
      <c r="B73" s="210"/>
      <c r="C73" s="210"/>
      <c r="D73" s="210"/>
      <c r="E73" s="210"/>
      <c r="F73" s="210"/>
      <c r="G73" s="210"/>
      <c r="H73" s="210"/>
      <c r="I73" s="210"/>
      <c r="J73" s="210"/>
      <c r="K73" s="210"/>
      <c r="L73" s="211"/>
    </row>
    <row r="74" spans="1:12" s="5" customFormat="1" x14ac:dyDescent="0.2">
      <c r="A74" s="24" t="s">
        <v>975</v>
      </c>
      <c r="B74" s="21"/>
      <c r="C74" s="21"/>
      <c r="D74" s="52" t="s">
        <v>973</v>
      </c>
      <c r="E74" s="13" t="s">
        <v>1156</v>
      </c>
      <c r="F74" s="39" t="s">
        <v>2298</v>
      </c>
      <c r="G74" s="13" t="s">
        <v>1205</v>
      </c>
      <c r="H74" s="13" t="s">
        <v>1206</v>
      </c>
      <c r="I74" s="13" t="s">
        <v>977</v>
      </c>
      <c r="J74" s="13" t="s">
        <v>976</v>
      </c>
      <c r="K74" s="13" t="s">
        <v>1166</v>
      </c>
      <c r="L74" s="13" t="s">
        <v>1167</v>
      </c>
    </row>
    <row r="75" spans="1:12" x14ac:dyDescent="0.2">
      <c r="A75" s="8">
        <v>1</v>
      </c>
      <c r="B75" s="8"/>
      <c r="C75" s="8"/>
      <c r="D75" s="30" t="s">
        <v>309</v>
      </c>
      <c r="E75" s="28" t="e">
        <f>VLOOKUP(D75,バーコード貼付!A$4048:C$6329,2,FALSE)</f>
        <v>#N/A</v>
      </c>
      <c r="F75" s="40"/>
      <c r="G75" s="19"/>
      <c r="H75" s="77" t="e">
        <v>#N/A</v>
      </c>
      <c r="I75" s="42">
        <v>0</v>
      </c>
      <c r="J75" s="9" t="e">
        <v>#N/A</v>
      </c>
      <c r="K75" s="19"/>
      <c r="L75" s="19"/>
    </row>
    <row r="76" spans="1:12" x14ac:dyDescent="0.2">
      <c r="A76" s="8">
        <v>2</v>
      </c>
      <c r="B76" s="8"/>
      <c r="C76" s="8"/>
      <c r="D76" s="30" t="s">
        <v>310</v>
      </c>
      <c r="E76" s="28" t="e">
        <f>VLOOKUP(D76,バーコード貼付!A$4048:C$6329,2,FALSE)</f>
        <v>#N/A</v>
      </c>
      <c r="F76" s="40"/>
      <c r="G76" s="19"/>
      <c r="H76" s="77" t="e">
        <v>#N/A</v>
      </c>
      <c r="I76" s="42">
        <v>10</v>
      </c>
      <c r="J76" s="9" t="e">
        <v>#N/A</v>
      </c>
      <c r="K76" s="19"/>
      <c r="L76" s="19"/>
    </row>
    <row r="77" spans="1:12" x14ac:dyDescent="0.2">
      <c r="A77" s="8"/>
      <c r="B77" s="18">
        <v>1</v>
      </c>
      <c r="C77" s="18">
        <v>1</v>
      </c>
      <c r="D77" s="30"/>
      <c r="E77" s="28" t="s">
        <v>2062</v>
      </c>
      <c r="F77" s="40"/>
      <c r="G77" s="19"/>
      <c r="H77" s="152" t="e">
        <v>#N/A</v>
      </c>
      <c r="I77" s="19">
        <v>10</v>
      </c>
      <c r="J77" s="9" t="e">
        <v>#N/A</v>
      </c>
      <c r="K77" s="19"/>
      <c r="L77" s="19"/>
    </row>
    <row r="78" spans="1:12" x14ac:dyDescent="0.2">
      <c r="A78" s="8"/>
      <c r="B78" s="8"/>
      <c r="C78" s="18">
        <v>2</v>
      </c>
      <c r="D78" s="30" t="s">
        <v>1146</v>
      </c>
      <c r="E78" s="28" t="str">
        <f>VLOOKUP(D78,バーコード貼付!A$4048:C$6329,2,FALSE)</f>
        <v>(ｼｮｯﾄ場)FRP分離式ﾗｯﾊﾟ3”</v>
      </c>
      <c r="F78" s="40"/>
      <c r="G78" s="19"/>
      <c r="H78" s="77">
        <f>VLOOKUP(D78,バーコード貼付!$A$4048:$C$6329,3,FALSE)</f>
        <v>0</v>
      </c>
      <c r="I78" s="19">
        <f>I$76</f>
        <v>10</v>
      </c>
      <c r="J78" s="9">
        <f>IF(AND(H78&lt;=0,H78-I78&lt;0),1,0)</f>
        <v>1</v>
      </c>
      <c r="K78" s="19"/>
      <c r="L78" s="19"/>
    </row>
    <row r="79" spans="1:12" x14ac:dyDescent="0.2">
      <c r="A79" s="8"/>
      <c r="B79" s="8">
        <v>2</v>
      </c>
      <c r="C79" s="18">
        <v>1</v>
      </c>
      <c r="D79" s="30" t="s">
        <v>307</v>
      </c>
      <c r="E79" s="28" t="e">
        <f>VLOOKUP(D79,バーコード貼付!A$4048:C$6329,2,FALSE)</f>
        <v>#N/A</v>
      </c>
      <c r="F79" s="40"/>
      <c r="G79" s="19"/>
      <c r="H79" s="77" t="e">
        <v>#N/A</v>
      </c>
      <c r="I79" s="19">
        <v>10</v>
      </c>
      <c r="J79" s="9" t="e">
        <v>#N/A</v>
      </c>
      <c r="K79" s="19"/>
      <c r="L79" s="19"/>
    </row>
    <row r="80" spans="1:12" x14ac:dyDescent="0.2">
      <c r="A80" s="8"/>
      <c r="B80" s="8"/>
      <c r="C80" s="18">
        <v>2</v>
      </c>
      <c r="D80" s="30" t="s">
        <v>308</v>
      </c>
      <c r="E80" s="28" t="e">
        <f>VLOOKUP(D80,バーコード貼付!A$4048:C$6329,2,FALSE)</f>
        <v>#N/A</v>
      </c>
      <c r="F80" s="40"/>
      <c r="G80" s="19"/>
      <c r="H80" s="77" t="e">
        <v>#N/A</v>
      </c>
      <c r="I80" s="19">
        <v>15</v>
      </c>
      <c r="J80" s="9" t="e">
        <v>#N/A</v>
      </c>
      <c r="K80" s="19"/>
      <c r="L80" s="19"/>
    </row>
    <row r="81" spans="1:12" x14ac:dyDescent="0.2">
      <c r="A81" s="8"/>
      <c r="B81" s="8"/>
      <c r="C81" s="18">
        <v>3</v>
      </c>
      <c r="D81" s="30" t="s">
        <v>1218</v>
      </c>
      <c r="E81" s="28" t="str">
        <f>VLOOKUP(D81,バーコード貼付!A$4048:C$6329,2,FALSE)</f>
        <v>(ｼｮｯﾄ場)分離式ﾗｯﾊﾟｱﾐ3”</v>
      </c>
      <c r="F81" s="40"/>
      <c r="G81" s="19"/>
      <c r="H81" s="77">
        <f>VLOOKUP(D81,バーコード貼付!$A$4048:$C$6329,3,FALSE)</f>
        <v>14</v>
      </c>
      <c r="I81" s="19">
        <f>I$76</f>
        <v>10</v>
      </c>
      <c r="J81" s="9">
        <f>IF(AND(H81&lt;=0,H81-I81&lt;0),1,0)</f>
        <v>0</v>
      </c>
      <c r="K81" s="19"/>
      <c r="L81" s="19"/>
    </row>
    <row r="82" spans="1:12" x14ac:dyDescent="0.2">
      <c r="A82" s="8"/>
      <c r="B82" s="8">
        <v>3</v>
      </c>
      <c r="C82" s="18"/>
      <c r="D82" s="30" t="s">
        <v>2287</v>
      </c>
      <c r="E82" s="28" t="str">
        <f>VLOOKUP(D82,バーコード貼付!A$4048:C$6329,2,FALSE)</f>
        <v>(ｼｮｯﾄ場)六角ﾅｯﾄ3”</v>
      </c>
      <c r="F82" s="40"/>
      <c r="G82" s="19"/>
      <c r="H82" s="77">
        <f>VLOOKUP(D82,バーコード貼付!$A$4048:$C$6329,3,FALSE)</f>
        <v>39</v>
      </c>
      <c r="I82" s="19">
        <f>I$76</f>
        <v>10</v>
      </c>
      <c r="J82" s="9">
        <f>IF(AND(H82&lt;=0,H82-I82&lt;0),1,0)</f>
        <v>0</v>
      </c>
      <c r="K82" s="19"/>
      <c r="L82" s="19"/>
    </row>
    <row r="83" spans="1:12" x14ac:dyDescent="0.2">
      <c r="A83" s="8"/>
      <c r="B83" s="8">
        <v>4</v>
      </c>
      <c r="C83" s="18"/>
      <c r="D83" s="30" t="s">
        <v>2295</v>
      </c>
      <c r="E83" s="28" t="str">
        <f>VLOOKUP(D83,バーコード貼付!A$4048:C$6329,2,FALSE)</f>
        <v>(ｼｮｯﾄ場)丸座金3”</v>
      </c>
      <c r="F83" s="40"/>
      <c r="G83" s="19"/>
      <c r="H83" s="77">
        <f>VLOOKUP(D83,バーコード貼付!$A$4048:$C$6329,3,FALSE)</f>
        <v>0</v>
      </c>
      <c r="I83" s="19">
        <f>I$76</f>
        <v>10</v>
      </c>
      <c r="J83" s="9">
        <f>IF(AND(H83&lt;=0,H83-I83&lt;0),1,0)</f>
        <v>1</v>
      </c>
      <c r="K83" s="19"/>
      <c r="L83" s="19"/>
    </row>
    <row r="84" spans="1:12" s="34" customFormat="1" ht="16.2" x14ac:dyDescent="0.2">
      <c r="A84" s="209" t="s">
        <v>2076</v>
      </c>
      <c r="B84" s="210"/>
      <c r="C84" s="210"/>
      <c r="D84" s="210"/>
      <c r="E84" s="210"/>
      <c r="F84" s="210"/>
      <c r="G84" s="210"/>
      <c r="H84" s="210"/>
      <c r="I84" s="210"/>
      <c r="J84" s="210"/>
      <c r="K84" s="210"/>
      <c r="L84" s="211"/>
    </row>
    <row r="85" spans="1:12" s="5" customFormat="1" x14ac:dyDescent="0.2">
      <c r="A85" s="24" t="s">
        <v>975</v>
      </c>
      <c r="B85" s="69"/>
      <c r="C85" s="21"/>
      <c r="D85" s="52" t="s">
        <v>973</v>
      </c>
      <c r="E85" s="13" t="s">
        <v>1156</v>
      </c>
      <c r="F85" s="39" t="s">
        <v>2298</v>
      </c>
      <c r="G85" s="13" t="s">
        <v>1205</v>
      </c>
      <c r="H85" s="13" t="s">
        <v>1206</v>
      </c>
      <c r="I85" s="13" t="s">
        <v>977</v>
      </c>
      <c r="J85" s="13" t="s">
        <v>976</v>
      </c>
      <c r="K85" s="13" t="s">
        <v>1166</v>
      </c>
      <c r="L85" s="13" t="s">
        <v>1167</v>
      </c>
    </row>
    <row r="86" spans="1:12" x14ac:dyDescent="0.2">
      <c r="A86" s="8">
        <v>1</v>
      </c>
      <c r="B86" s="8"/>
      <c r="C86" s="8"/>
      <c r="D86" s="30" t="s">
        <v>313</v>
      </c>
      <c r="E86" s="28" t="e">
        <f>VLOOKUP(D86,バーコード貼付!A$4048:C$6329,2,FALSE)</f>
        <v>#N/A</v>
      </c>
      <c r="F86" s="40"/>
      <c r="G86" s="19"/>
      <c r="H86" s="77" t="e">
        <v>#N/A</v>
      </c>
      <c r="I86" s="42">
        <v>0</v>
      </c>
      <c r="J86" s="9" t="e">
        <v>#N/A</v>
      </c>
      <c r="K86" s="19"/>
      <c r="L86" s="19"/>
    </row>
    <row r="87" spans="1:12" x14ac:dyDescent="0.2">
      <c r="A87" s="8">
        <v>2</v>
      </c>
      <c r="B87" s="8"/>
      <c r="C87" s="8"/>
      <c r="D87" s="30" t="s">
        <v>314</v>
      </c>
      <c r="E87" s="28" t="e">
        <f>VLOOKUP(D87,バーコード貼付!A$4048:C$6329,2,FALSE)</f>
        <v>#N/A</v>
      </c>
      <c r="F87" s="40"/>
      <c r="G87" s="19"/>
      <c r="H87" s="77" t="e">
        <v>#N/A</v>
      </c>
      <c r="I87" s="42">
        <v>3</v>
      </c>
      <c r="J87" s="9" t="e">
        <v>#N/A</v>
      </c>
      <c r="K87" s="19"/>
      <c r="L87" s="19"/>
    </row>
    <row r="88" spans="1:12" x14ac:dyDescent="0.2">
      <c r="A88" s="8"/>
      <c r="B88" s="18">
        <v>1</v>
      </c>
      <c r="C88" s="18">
        <v>1</v>
      </c>
      <c r="D88" s="30"/>
      <c r="E88" s="28" t="s">
        <v>2062</v>
      </c>
      <c r="F88" s="40"/>
      <c r="G88" s="19"/>
      <c r="H88" s="152" t="e">
        <v>#N/A</v>
      </c>
      <c r="I88" s="19">
        <v>3</v>
      </c>
      <c r="J88" s="9" t="e">
        <v>#N/A</v>
      </c>
      <c r="K88" s="19"/>
      <c r="L88" s="19"/>
    </row>
    <row r="89" spans="1:12" x14ac:dyDescent="0.2">
      <c r="A89" s="8"/>
      <c r="B89" s="8"/>
      <c r="C89" s="18">
        <v>2</v>
      </c>
      <c r="D89" s="30" t="s">
        <v>1147</v>
      </c>
      <c r="E89" s="28" t="str">
        <f>VLOOKUP(D89,バーコード貼付!A$4048:C$6329,2,FALSE)</f>
        <v>(ｼｮｯﾄ場)FRP分離式ﾗｯﾊﾟ4”</v>
      </c>
      <c r="F89" s="40"/>
      <c r="G89" s="19"/>
      <c r="H89" s="77">
        <f>VLOOKUP(D89,バーコード貼付!$A$4048:$C$6329,3,FALSE)</f>
        <v>10</v>
      </c>
      <c r="I89" s="19">
        <f>I$88</f>
        <v>3</v>
      </c>
      <c r="J89" s="9">
        <f>IF(AND(H89&lt;=0,H89-I89&lt;0),1,0)</f>
        <v>0</v>
      </c>
      <c r="K89" s="19"/>
      <c r="L89" s="19"/>
    </row>
    <row r="90" spans="1:12" x14ac:dyDescent="0.2">
      <c r="A90" s="8"/>
      <c r="B90" s="8">
        <v>2</v>
      </c>
      <c r="C90" s="18">
        <v>1</v>
      </c>
      <c r="D90" s="30" t="s">
        <v>311</v>
      </c>
      <c r="E90" s="28" t="e">
        <f>VLOOKUP(D90,バーコード貼付!A$4048:C$6329,2,FALSE)</f>
        <v>#N/A</v>
      </c>
      <c r="F90" s="40"/>
      <c r="G90" s="19"/>
      <c r="H90" s="77" t="e">
        <v>#N/A</v>
      </c>
      <c r="I90" s="19">
        <v>3</v>
      </c>
      <c r="J90" s="9" t="e">
        <v>#N/A</v>
      </c>
      <c r="K90" s="19"/>
      <c r="L90" s="19"/>
    </row>
    <row r="91" spans="1:12" x14ac:dyDescent="0.2">
      <c r="A91" s="8"/>
      <c r="B91" s="8"/>
      <c r="C91" s="18">
        <v>2</v>
      </c>
      <c r="D91" s="30" t="s">
        <v>312</v>
      </c>
      <c r="E91" s="28" t="e">
        <f>VLOOKUP(D91,バーコード貼付!A$4048:C$6329,2,FALSE)</f>
        <v>#N/A</v>
      </c>
      <c r="F91" s="40"/>
      <c r="G91" s="19"/>
      <c r="H91" s="77" t="e">
        <v>#N/A</v>
      </c>
      <c r="I91" s="19">
        <v>5</v>
      </c>
      <c r="J91" s="9" t="e">
        <v>#N/A</v>
      </c>
      <c r="K91" s="19"/>
      <c r="L91" s="19"/>
    </row>
    <row r="92" spans="1:12" x14ac:dyDescent="0.2">
      <c r="A92" s="8"/>
      <c r="B92" s="8"/>
      <c r="C92" s="18">
        <v>3</v>
      </c>
      <c r="D92" s="30" t="s">
        <v>1221</v>
      </c>
      <c r="E92" s="28" t="str">
        <f>VLOOKUP(D92,バーコード貼付!A$4048:C$6329,2,FALSE)</f>
        <v>(ｼｮｯﾄ場)分離式ﾗｯﾊﾟｱﾐ4”</v>
      </c>
      <c r="F92" s="40"/>
      <c r="G92" s="19"/>
      <c r="H92" s="77">
        <f>VLOOKUP(D92,バーコード貼付!$A$4048:$C$6329,3,FALSE)</f>
        <v>80</v>
      </c>
      <c r="I92" s="19">
        <f>I$88</f>
        <v>3</v>
      </c>
      <c r="J92" s="9">
        <f>IF(AND(H92&lt;=0,H92-I92&lt;0),1,0)</f>
        <v>0</v>
      </c>
      <c r="K92" s="19"/>
      <c r="L92" s="19"/>
    </row>
    <row r="93" spans="1:12" x14ac:dyDescent="0.2">
      <c r="A93" s="8"/>
      <c r="B93" s="8">
        <v>3</v>
      </c>
      <c r="C93" s="18"/>
      <c r="D93" s="30" t="s">
        <v>2288</v>
      </c>
      <c r="E93" s="28" t="str">
        <f>VLOOKUP(D93,バーコード貼付!A$4048:C$6329,2,FALSE)</f>
        <v>(ｼｮｯﾄ場)六角ﾅｯﾄ4”</v>
      </c>
      <c r="F93" s="40"/>
      <c r="G93" s="19"/>
      <c r="H93" s="77">
        <f>VLOOKUP(D93,バーコード貼付!$A$4048:$C$6329,3,FALSE)</f>
        <v>28</v>
      </c>
      <c r="I93" s="19">
        <f>I$88</f>
        <v>3</v>
      </c>
      <c r="J93" s="9">
        <f>IF(AND(H93&lt;=0,H93-I93&lt;0),1,0)</f>
        <v>0</v>
      </c>
      <c r="K93" s="19"/>
      <c r="L93" s="19"/>
    </row>
    <row r="94" spans="1:12" x14ac:dyDescent="0.2">
      <c r="A94" s="8"/>
      <c r="B94" s="8">
        <v>4</v>
      </c>
      <c r="C94" s="18"/>
      <c r="D94" s="30" t="s">
        <v>2296</v>
      </c>
      <c r="E94" s="28" t="str">
        <f>VLOOKUP(D94,バーコード貼付!A$4048:C$6329,2,FALSE)</f>
        <v>(ｼｮｯﾄ場)丸座金4”</v>
      </c>
      <c r="F94" s="40"/>
      <c r="G94" s="19"/>
      <c r="H94" s="77">
        <f>VLOOKUP(D94,バーコード貼付!$A$4048:$C$6329,3,FALSE)</f>
        <v>30</v>
      </c>
      <c r="I94" s="19">
        <f>I$88</f>
        <v>3</v>
      </c>
      <c r="J94" s="9">
        <f>IF(AND(H94&lt;=0,H94-I94&lt;0),1,0)</f>
        <v>0</v>
      </c>
      <c r="K94" s="19"/>
      <c r="L94" s="19"/>
    </row>
    <row r="95" spans="1:12" ht="16.2" x14ac:dyDescent="0.2">
      <c r="A95" s="162" t="s">
        <v>2536</v>
      </c>
      <c r="B95" s="163"/>
      <c r="C95" s="163"/>
      <c r="D95" s="163"/>
      <c r="E95" s="163"/>
      <c r="F95" s="163"/>
      <c r="G95" s="163"/>
      <c r="H95" s="163"/>
      <c r="I95" s="163"/>
      <c r="J95" s="163"/>
      <c r="K95" s="163"/>
      <c r="L95" s="164"/>
    </row>
    <row r="96" spans="1:12" ht="16.2" x14ac:dyDescent="0.2">
      <c r="A96" s="209" t="s">
        <v>2077</v>
      </c>
      <c r="B96" s="210"/>
      <c r="C96" s="210"/>
      <c r="D96" s="210"/>
      <c r="E96" s="210"/>
      <c r="F96" s="210"/>
      <c r="G96" s="210"/>
      <c r="H96" s="210"/>
      <c r="I96" s="210"/>
      <c r="J96" s="210"/>
      <c r="K96" s="210"/>
      <c r="L96" s="211"/>
    </row>
    <row r="97" spans="1:12" x14ac:dyDescent="0.2">
      <c r="A97" s="24" t="s">
        <v>975</v>
      </c>
      <c r="B97" s="69"/>
      <c r="C97" s="21"/>
      <c r="D97" s="52" t="s">
        <v>973</v>
      </c>
      <c r="E97" s="13" t="s">
        <v>1156</v>
      </c>
      <c r="F97" s="39" t="s">
        <v>2298</v>
      </c>
      <c r="G97" s="13" t="s">
        <v>1205</v>
      </c>
      <c r="H97" s="13" t="s">
        <v>1206</v>
      </c>
      <c r="I97" s="13" t="s">
        <v>977</v>
      </c>
      <c r="J97" s="13" t="s">
        <v>976</v>
      </c>
      <c r="K97" s="13" t="s">
        <v>1166</v>
      </c>
      <c r="L97" s="13" t="s">
        <v>1167</v>
      </c>
    </row>
    <row r="98" spans="1:12" ht="13.5" customHeight="1" x14ac:dyDescent="0.2">
      <c r="A98" s="8">
        <v>1</v>
      </c>
      <c r="B98" s="8"/>
      <c r="C98" s="8"/>
      <c r="D98" s="30" t="s">
        <v>204</v>
      </c>
      <c r="E98" s="28" t="e">
        <f>VLOOKUP(D98,バーコード貼付!A$4048:C$6329,2,FALSE)</f>
        <v>#N/A</v>
      </c>
      <c r="F98" s="40"/>
      <c r="G98" s="19"/>
      <c r="H98" s="77" t="e">
        <v>#N/A</v>
      </c>
      <c r="I98" s="42">
        <v>10</v>
      </c>
      <c r="J98" s="9" t="e">
        <v>#N/A</v>
      </c>
      <c r="K98" s="19"/>
      <c r="L98" s="19"/>
    </row>
    <row r="99" spans="1:12" ht="13.5" customHeight="1" x14ac:dyDescent="0.2">
      <c r="A99" s="8"/>
      <c r="B99" s="8">
        <v>1</v>
      </c>
      <c r="C99" s="8"/>
      <c r="D99" s="30"/>
      <c r="E99" s="28" t="s">
        <v>2062</v>
      </c>
      <c r="F99" s="40"/>
      <c r="G99" s="19"/>
      <c r="H99" s="152" t="e">
        <v>#N/A</v>
      </c>
      <c r="I99" s="19">
        <v>10</v>
      </c>
      <c r="J99" s="9" t="e">
        <v>#N/A</v>
      </c>
      <c r="K99" s="19"/>
      <c r="L99" s="19"/>
    </row>
    <row r="100" spans="1:12" ht="13.5" customHeight="1" x14ac:dyDescent="0.2">
      <c r="A100" s="8"/>
      <c r="B100" s="8">
        <f>B99+1</f>
        <v>2</v>
      </c>
      <c r="C100" s="8"/>
      <c r="D100" s="30"/>
      <c r="E100" s="28" t="s">
        <v>2066</v>
      </c>
      <c r="F100" s="40"/>
      <c r="G100" s="19"/>
      <c r="H100" s="152" t="e">
        <v>#N/A</v>
      </c>
      <c r="I100" s="19">
        <v>10</v>
      </c>
      <c r="J100" s="9" t="e">
        <v>#N/A</v>
      </c>
      <c r="K100" s="19"/>
      <c r="L100" s="19"/>
    </row>
    <row r="101" spans="1:12" ht="13.5" customHeight="1" x14ac:dyDescent="0.2">
      <c r="A101" s="8"/>
      <c r="B101" s="8">
        <v>3</v>
      </c>
      <c r="C101" s="8">
        <v>1</v>
      </c>
      <c r="D101" s="30"/>
      <c r="E101" s="28" t="s">
        <v>2063</v>
      </c>
      <c r="F101" s="40"/>
      <c r="G101" s="19"/>
      <c r="H101" s="152" t="e">
        <v>#N/A</v>
      </c>
      <c r="I101" s="19">
        <v>10</v>
      </c>
      <c r="J101" s="9" t="e">
        <v>#N/A</v>
      </c>
      <c r="K101" s="19"/>
      <c r="L101" s="19"/>
    </row>
    <row r="102" spans="1:12" ht="13.5" customHeight="1" x14ac:dyDescent="0.2">
      <c r="A102" s="8"/>
      <c r="B102" s="8"/>
      <c r="C102" s="8">
        <v>2</v>
      </c>
      <c r="D102" s="30"/>
      <c r="E102" s="28" t="s">
        <v>2079</v>
      </c>
      <c r="F102" s="40"/>
      <c r="G102" s="19"/>
      <c r="H102" s="152" t="e">
        <v>#N/A</v>
      </c>
      <c r="I102" s="19">
        <v>10</v>
      </c>
      <c r="J102" s="9" t="e">
        <v>#N/A</v>
      </c>
      <c r="K102" s="19"/>
      <c r="L102" s="19"/>
    </row>
    <row r="103" spans="1:12" ht="13.5" customHeight="1" x14ac:dyDescent="0.2">
      <c r="A103" s="8"/>
      <c r="B103" s="8">
        <v>4</v>
      </c>
      <c r="C103" s="8"/>
      <c r="D103" s="30"/>
      <c r="E103" s="28" t="s">
        <v>2064</v>
      </c>
      <c r="F103" s="40"/>
      <c r="G103" s="19"/>
      <c r="H103" s="152" t="e">
        <v>#N/A</v>
      </c>
      <c r="I103" s="19">
        <v>20</v>
      </c>
      <c r="J103" s="9" t="e">
        <v>#N/A</v>
      </c>
      <c r="K103" s="19"/>
      <c r="L103" s="19"/>
    </row>
    <row r="104" spans="1:12" ht="13.5" customHeight="1" x14ac:dyDescent="0.2">
      <c r="A104" s="159" t="s">
        <v>2080</v>
      </c>
      <c r="B104" s="160"/>
      <c r="C104" s="160"/>
      <c r="D104" s="160"/>
      <c r="E104" s="160"/>
      <c r="F104" s="160"/>
      <c r="G104" s="160"/>
      <c r="H104" s="160"/>
      <c r="I104" s="160"/>
      <c r="J104" s="160"/>
      <c r="K104" s="160"/>
      <c r="L104" s="161"/>
    </row>
    <row r="105" spans="1:12" ht="13.5" customHeight="1" x14ac:dyDescent="0.2">
      <c r="A105" s="24" t="s">
        <v>975</v>
      </c>
      <c r="B105" s="69"/>
      <c r="C105" s="21"/>
      <c r="D105" s="52" t="s">
        <v>973</v>
      </c>
      <c r="E105" s="13" t="s">
        <v>1156</v>
      </c>
      <c r="F105" s="39" t="s">
        <v>2298</v>
      </c>
      <c r="G105" s="13" t="s">
        <v>1205</v>
      </c>
      <c r="H105" s="13" t="s">
        <v>1206</v>
      </c>
      <c r="I105" s="13" t="s">
        <v>977</v>
      </c>
      <c r="J105" s="13" t="s">
        <v>976</v>
      </c>
      <c r="K105" s="13" t="s">
        <v>1166</v>
      </c>
      <c r="L105" s="13" t="s">
        <v>1167</v>
      </c>
    </row>
    <row r="106" spans="1:12" ht="13.5" customHeight="1" x14ac:dyDescent="0.2">
      <c r="A106" s="8">
        <v>1</v>
      </c>
      <c r="B106" s="8"/>
      <c r="C106" s="8"/>
      <c r="D106" s="30" t="s">
        <v>206</v>
      </c>
      <c r="E106" s="28" t="e">
        <f>VLOOKUP(D106,バーコード貼付!A$4048:C$6329,2,FALSE)</f>
        <v>#N/A</v>
      </c>
      <c r="F106" s="40"/>
      <c r="G106" s="19"/>
      <c r="H106" s="77" t="e">
        <v>#N/A</v>
      </c>
      <c r="I106" s="42">
        <v>7</v>
      </c>
      <c r="J106" s="9" t="e">
        <v>#N/A</v>
      </c>
      <c r="K106" s="19"/>
      <c r="L106" s="19"/>
    </row>
    <row r="107" spans="1:12" ht="13.5" customHeight="1" x14ac:dyDescent="0.2">
      <c r="A107" s="8"/>
      <c r="B107" s="8">
        <v>1</v>
      </c>
      <c r="C107" s="8"/>
      <c r="D107" s="30"/>
      <c r="E107" s="28" t="s">
        <v>2062</v>
      </c>
      <c r="F107" s="40"/>
      <c r="G107" s="19"/>
      <c r="H107" s="152" t="e">
        <v>#N/A</v>
      </c>
      <c r="I107" s="19">
        <v>7</v>
      </c>
      <c r="J107" s="9" t="e">
        <v>#N/A</v>
      </c>
      <c r="K107" s="19"/>
      <c r="L107" s="19"/>
    </row>
    <row r="108" spans="1:12" ht="13.5" customHeight="1" x14ac:dyDescent="0.2">
      <c r="A108" s="8"/>
      <c r="B108" s="8">
        <f>B107+1</f>
        <v>2</v>
      </c>
      <c r="C108" s="8"/>
      <c r="D108" s="30"/>
      <c r="E108" s="28" t="s">
        <v>2066</v>
      </c>
      <c r="F108" s="40"/>
      <c r="G108" s="19"/>
      <c r="H108" s="152" t="e">
        <v>#N/A</v>
      </c>
      <c r="I108" s="19">
        <v>7</v>
      </c>
      <c r="J108" s="9" t="e">
        <v>#N/A</v>
      </c>
      <c r="K108" s="19"/>
      <c r="L108" s="19"/>
    </row>
    <row r="109" spans="1:12" ht="13.5" customHeight="1" x14ac:dyDescent="0.2">
      <c r="A109" s="8"/>
      <c r="B109" s="8">
        <v>3</v>
      </c>
      <c r="C109" s="8">
        <v>1</v>
      </c>
      <c r="D109" s="30"/>
      <c r="E109" s="28" t="s">
        <v>2063</v>
      </c>
      <c r="F109" s="40"/>
      <c r="G109" s="19"/>
      <c r="H109" s="152" t="e">
        <v>#N/A</v>
      </c>
      <c r="I109" s="19">
        <v>7</v>
      </c>
      <c r="J109" s="9" t="e">
        <v>#N/A</v>
      </c>
      <c r="K109" s="19"/>
      <c r="L109" s="19"/>
    </row>
    <row r="110" spans="1:12" ht="13.5" customHeight="1" x14ac:dyDescent="0.2">
      <c r="A110" s="8"/>
      <c r="B110" s="8"/>
      <c r="C110" s="8">
        <v>2</v>
      </c>
      <c r="D110" s="30" t="s">
        <v>2274</v>
      </c>
      <c r="E110" s="28" t="str">
        <f>VLOOKUP(D110,バーコード貼付!A$4048:C$6329,2,FALSE)</f>
        <v>(ｼｮｯﾄ場)ﾃｰﾊﾟｰ座金25</v>
      </c>
      <c r="F110" s="40"/>
      <c r="G110" s="19"/>
      <c r="H110" s="77">
        <f>VLOOKUP(D110,バーコード貼付!$A$4048:$C$6329,3,FALSE)</f>
        <v>0</v>
      </c>
      <c r="I110" s="19">
        <f>I$106</f>
        <v>7</v>
      </c>
      <c r="J110" s="9">
        <f>IF(AND(H110&lt;=0,H110-I110&lt;0),1,0)</f>
        <v>1</v>
      </c>
      <c r="K110" s="19"/>
      <c r="L110" s="19"/>
    </row>
    <row r="111" spans="1:12" ht="13.5" customHeight="1" x14ac:dyDescent="0.2">
      <c r="A111" s="8"/>
      <c r="B111" s="8">
        <v>4</v>
      </c>
      <c r="C111" s="8"/>
      <c r="D111" s="30" t="s">
        <v>2281</v>
      </c>
      <c r="E111" s="28" t="str">
        <f>VLOOKUP(D111,バーコード貼付!A$4048:C$6329,2,FALSE)</f>
        <v>(ｼｮｯﾄ場)六角ﾅｯﾄ1”</v>
      </c>
      <c r="F111" s="40"/>
      <c r="G111" s="19"/>
      <c r="H111" s="77">
        <f>VLOOKUP(D111,バーコード貼付!$A$4048:$C$6329,3,FALSE)</f>
        <v>191</v>
      </c>
      <c r="I111" s="19">
        <f>I$106*2</f>
        <v>14</v>
      </c>
      <c r="J111" s="9">
        <f>IF(AND(H111&lt;=0,H111-I111&lt;0),1,0)</f>
        <v>0</v>
      </c>
      <c r="K111" s="19"/>
      <c r="L111" s="19"/>
    </row>
    <row r="112" spans="1:12" ht="13.5" customHeight="1" x14ac:dyDescent="0.2">
      <c r="A112" s="159" t="s">
        <v>2081</v>
      </c>
      <c r="B112" s="160"/>
      <c r="C112" s="160"/>
      <c r="D112" s="160"/>
      <c r="E112" s="160"/>
      <c r="F112" s="160"/>
      <c r="G112" s="160"/>
      <c r="H112" s="160"/>
      <c r="I112" s="160"/>
      <c r="J112" s="160"/>
      <c r="K112" s="160"/>
      <c r="L112" s="161"/>
    </row>
    <row r="113" spans="1:12" ht="13.5" customHeight="1" x14ac:dyDescent="0.2">
      <c r="A113" s="24" t="s">
        <v>975</v>
      </c>
      <c r="B113" s="69"/>
      <c r="C113" s="21"/>
      <c r="D113" s="52" t="s">
        <v>973</v>
      </c>
      <c r="E113" s="13" t="s">
        <v>1156</v>
      </c>
      <c r="F113" s="39" t="s">
        <v>2298</v>
      </c>
      <c r="G113" s="13" t="s">
        <v>1205</v>
      </c>
      <c r="H113" s="13" t="s">
        <v>1206</v>
      </c>
      <c r="I113" s="13" t="s">
        <v>977</v>
      </c>
      <c r="J113" s="13" t="s">
        <v>976</v>
      </c>
      <c r="K113" s="13" t="s">
        <v>1166</v>
      </c>
      <c r="L113" s="13" t="s">
        <v>1167</v>
      </c>
    </row>
    <row r="114" spans="1:12" ht="13.5" customHeight="1" x14ac:dyDescent="0.2">
      <c r="A114" s="8">
        <v>1</v>
      </c>
      <c r="B114" s="8"/>
      <c r="C114" s="8"/>
      <c r="D114" s="30" t="s">
        <v>295</v>
      </c>
      <c r="E114" s="28" t="e">
        <f>VLOOKUP(D114,バーコード貼付!A$4048:C$6329,2,FALSE)</f>
        <v>#N/A</v>
      </c>
      <c r="F114" s="40"/>
      <c r="G114" s="19"/>
      <c r="H114" s="77" t="e">
        <v>#N/A</v>
      </c>
      <c r="I114" s="42">
        <v>60</v>
      </c>
      <c r="J114" s="9" t="e">
        <v>#N/A</v>
      </c>
      <c r="K114" s="19"/>
      <c r="L114" s="19"/>
    </row>
    <row r="115" spans="1:12" ht="13.5" customHeight="1" x14ac:dyDescent="0.2">
      <c r="A115" s="8"/>
      <c r="B115" s="8"/>
      <c r="C115" s="8"/>
      <c r="D115" s="30" t="s">
        <v>208</v>
      </c>
      <c r="E115" s="28" t="e">
        <f>VLOOKUP(D115,バーコード貼付!A$4048:C$6329,2,FALSE)</f>
        <v>#N/A</v>
      </c>
      <c r="F115" s="40"/>
      <c r="G115" s="19"/>
      <c r="H115" s="77" t="e">
        <v>#N/A</v>
      </c>
      <c r="I115" s="42">
        <v>100</v>
      </c>
      <c r="J115" s="9" t="e">
        <v>#N/A</v>
      </c>
      <c r="K115" s="19"/>
      <c r="L115" s="19"/>
    </row>
    <row r="116" spans="1:12" ht="13.5" customHeight="1" x14ac:dyDescent="0.2">
      <c r="A116" s="8"/>
      <c r="B116" s="8"/>
      <c r="C116" s="8"/>
      <c r="D116" s="30" t="s">
        <v>209</v>
      </c>
      <c r="E116" s="28" t="e">
        <f>VLOOKUP(D116,バーコード貼付!A$4048:C$6329,2,FALSE)</f>
        <v>#N/A</v>
      </c>
      <c r="F116" s="40"/>
      <c r="G116" s="19"/>
      <c r="H116" s="77" t="e">
        <v>#N/A</v>
      </c>
      <c r="I116" s="42">
        <v>35</v>
      </c>
      <c r="J116" s="9" t="e">
        <v>#N/A</v>
      </c>
      <c r="K116" s="19"/>
      <c r="L116" s="19"/>
    </row>
    <row r="117" spans="1:12" ht="13.5" customHeight="1" x14ac:dyDescent="0.2">
      <c r="A117" s="8"/>
      <c r="B117" s="8">
        <v>1</v>
      </c>
      <c r="C117" s="8"/>
      <c r="D117" s="30"/>
      <c r="E117" s="28" t="s">
        <v>2062</v>
      </c>
      <c r="F117" s="40"/>
      <c r="G117" s="19"/>
      <c r="H117" s="152" t="e">
        <v>#N/A</v>
      </c>
      <c r="I117" s="19">
        <v>35</v>
      </c>
      <c r="J117" s="9" t="e">
        <v>#N/A</v>
      </c>
      <c r="K117" s="19"/>
      <c r="L117" s="19"/>
    </row>
    <row r="118" spans="1:12" ht="13.5" customHeight="1" x14ac:dyDescent="0.2">
      <c r="A118" s="8"/>
      <c r="B118" s="8">
        <f>B117+1</f>
        <v>2</v>
      </c>
      <c r="C118" s="8"/>
      <c r="D118" s="28" t="s">
        <v>1148</v>
      </c>
      <c r="E118" s="28" t="str">
        <f>VLOOKUP(D118,バーコード貼付!A$4048:C$6329,2,FALSE)</f>
        <v>(ｼｮｯﾄ場)ST分離式ﾗｯﾊﾟ11/4</v>
      </c>
      <c r="F118" s="40"/>
      <c r="G118" s="19"/>
      <c r="H118" s="77">
        <f>VLOOKUP(D118,バーコード貼付!$A$4048:$C$6329,3,FALSE)</f>
        <v>100</v>
      </c>
      <c r="I118" s="19">
        <f>I$116</f>
        <v>35</v>
      </c>
      <c r="J118" s="9">
        <f>IF(AND(H118&lt;=0,H118-I118&lt;0),1,0)</f>
        <v>0</v>
      </c>
      <c r="K118" s="19"/>
      <c r="L118" s="19"/>
    </row>
    <row r="119" spans="1:12" ht="13.5" customHeight="1" x14ac:dyDescent="0.2">
      <c r="A119" s="8"/>
      <c r="B119" s="8">
        <f>B118+1</f>
        <v>3</v>
      </c>
      <c r="C119" s="8">
        <v>1</v>
      </c>
      <c r="D119" s="30"/>
      <c r="E119" s="28" t="s">
        <v>2070</v>
      </c>
      <c r="F119" s="40"/>
      <c r="G119" s="19"/>
      <c r="H119" s="152" t="e">
        <v>#N/A</v>
      </c>
      <c r="I119" s="19">
        <v>35</v>
      </c>
      <c r="J119" s="9" t="e">
        <v>#N/A</v>
      </c>
      <c r="K119" s="19"/>
      <c r="L119" s="19"/>
    </row>
    <row r="120" spans="1:12" ht="13.5" customHeight="1" x14ac:dyDescent="0.2">
      <c r="A120" s="8"/>
      <c r="B120" s="8"/>
      <c r="C120" s="8">
        <v>2</v>
      </c>
      <c r="D120" s="30" t="s">
        <v>1220</v>
      </c>
      <c r="E120" s="28" t="str">
        <f>VLOOKUP(D120,バーコード貼付!A$4048:C$6329,2,FALSE)</f>
        <v>(ｼｮｯﾄ場)分離式ﾗｯﾊﾟｱﾐ11/4</v>
      </c>
      <c r="F120" s="40"/>
      <c r="G120" s="19"/>
      <c r="H120" s="77">
        <f>VLOOKUP(D120,バーコード貼付!$A$4048:$C$6329,3,FALSE)</f>
        <v>0</v>
      </c>
      <c r="I120" s="19">
        <f>I$116</f>
        <v>35</v>
      </c>
      <c r="J120" s="9">
        <f>IF(AND(H120&lt;=0,H120-I120&lt;0),1,0)</f>
        <v>1</v>
      </c>
      <c r="K120" s="19"/>
      <c r="L120" s="19"/>
    </row>
    <row r="121" spans="1:12" ht="13.5" customHeight="1" x14ac:dyDescent="0.2">
      <c r="A121" s="8"/>
      <c r="B121" s="8">
        <v>4</v>
      </c>
      <c r="C121" s="8">
        <v>1</v>
      </c>
      <c r="D121" s="30"/>
      <c r="E121" s="28" t="s">
        <v>2063</v>
      </c>
      <c r="F121" s="40"/>
      <c r="G121" s="19"/>
      <c r="H121" s="152" t="e">
        <v>#N/A</v>
      </c>
      <c r="I121" s="19">
        <v>35</v>
      </c>
      <c r="J121" s="9" t="e">
        <v>#N/A</v>
      </c>
      <c r="K121" s="19"/>
      <c r="L121" s="19"/>
    </row>
    <row r="122" spans="1:12" ht="13.5" customHeight="1" x14ac:dyDescent="0.2">
      <c r="A122" s="8"/>
      <c r="B122" s="8"/>
      <c r="C122" s="8">
        <v>2</v>
      </c>
      <c r="D122" s="30" t="s">
        <v>2275</v>
      </c>
      <c r="E122" s="28" t="str">
        <f>VLOOKUP(D122,バーコード貼付!A$4048:C$6329,2,FALSE)</f>
        <v>(ｼｮｯﾄ場)ﾃｰﾊﾟｰ座金32</v>
      </c>
      <c r="F122" s="40"/>
      <c r="G122" s="19"/>
      <c r="H122" s="77">
        <f>VLOOKUP(D122,バーコード貼付!$A$4048:$C$6329,3,FALSE)</f>
        <v>77</v>
      </c>
      <c r="I122" s="19">
        <f>I$116</f>
        <v>35</v>
      </c>
      <c r="J122" s="9">
        <f>IF(AND(H122&lt;=0,H122-I122&lt;0),1,0)</f>
        <v>0</v>
      </c>
      <c r="K122" s="19"/>
      <c r="L122" s="19"/>
    </row>
    <row r="123" spans="1:12" ht="13.5" customHeight="1" x14ac:dyDescent="0.2">
      <c r="A123" s="8"/>
      <c r="B123" s="8">
        <v>5</v>
      </c>
      <c r="C123" s="8"/>
      <c r="D123" s="30" t="s">
        <v>2282</v>
      </c>
      <c r="E123" s="28" t="str">
        <f>VLOOKUP(D123,バーコード貼付!A$4048:C$6329,2,FALSE)</f>
        <v>(ｼｮｯﾄ場)六角ﾅｯﾄ11/4</v>
      </c>
      <c r="F123" s="40"/>
      <c r="G123" s="19"/>
      <c r="H123" s="77">
        <f>VLOOKUP(D123,バーコード貼付!$A$4048:$C$6329,3,FALSE)</f>
        <v>1119</v>
      </c>
      <c r="I123" s="19">
        <f>I$116*2</f>
        <v>70</v>
      </c>
      <c r="J123" s="9">
        <f>IF(AND(H123&lt;=0,H123-I123&lt;0),1,0)</f>
        <v>0</v>
      </c>
      <c r="K123" s="19"/>
      <c r="L123" s="19"/>
    </row>
    <row r="124" spans="1:12" ht="13.5" customHeight="1" x14ac:dyDescent="0.2">
      <c r="A124" s="159" t="s">
        <v>2082</v>
      </c>
      <c r="B124" s="160"/>
      <c r="C124" s="160"/>
      <c r="D124" s="160"/>
      <c r="E124" s="160"/>
      <c r="F124" s="160"/>
      <c r="G124" s="160"/>
      <c r="H124" s="160"/>
      <c r="I124" s="160"/>
      <c r="J124" s="160"/>
      <c r="K124" s="160"/>
      <c r="L124" s="161"/>
    </row>
    <row r="125" spans="1:12" ht="13.5" customHeight="1" x14ac:dyDescent="0.2">
      <c r="A125" s="24" t="s">
        <v>975</v>
      </c>
      <c r="B125" s="69"/>
      <c r="C125" s="21"/>
      <c r="D125" s="52" t="s">
        <v>973</v>
      </c>
      <c r="E125" s="13" t="s">
        <v>1156</v>
      </c>
      <c r="F125" s="39" t="s">
        <v>2298</v>
      </c>
      <c r="G125" s="13" t="s">
        <v>1205</v>
      </c>
      <c r="H125" s="13" t="s">
        <v>1206</v>
      </c>
      <c r="I125" s="13" t="s">
        <v>977</v>
      </c>
      <c r="J125" s="13" t="s">
        <v>976</v>
      </c>
      <c r="K125" s="13" t="s">
        <v>1166</v>
      </c>
      <c r="L125" s="13" t="s">
        <v>1167</v>
      </c>
    </row>
    <row r="126" spans="1:12" ht="13.5" customHeight="1" x14ac:dyDescent="0.2">
      <c r="A126" s="8">
        <v>1</v>
      </c>
      <c r="B126" s="8"/>
      <c r="C126" s="8"/>
      <c r="D126" s="30" t="s">
        <v>211</v>
      </c>
      <c r="E126" s="28" t="e">
        <f>VLOOKUP(D126,バーコード貼付!A$4048:C$6329,2,FALSE)</f>
        <v>#N/A</v>
      </c>
      <c r="F126" s="40"/>
      <c r="G126" s="19"/>
      <c r="H126" s="77" t="e">
        <v>#N/A</v>
      </c>
      <c r="I126" s="42">
        <v>4</v>
      </c>
      <c r="J126" s="19" t="e">
        <v>#N/A</v>
      </c>
      <c r="K126" s="19"/>
      <c r="L126" s="19"/>
    </row>
    <row r="127" spans="1:12" ht="13.5" customHeight="1" x14ac:dyDescent="0.2">
      <c r="A127" s="8">
        <v>2</v>
      </c>
      <c r="B127" s="8"/>
      <c r="C127" s="8"/>
      <c r="D127" s="30" t="s">
        <v>212</v>
      </c>
      <c r="E127" s="28" t="e">
        <f>VLOOKUP(D127,バーコード貼付!A$4048:C$6329,2,FALSE)</f>
        <v>#N/A</v>
      </c>
      <c r="F127" s="40"/>
      <c r="G127" s="19"/>
      <c r="H127" s="77" t="e">
        <v>#N/A</v>
      </c>
      <c r="I127" s="42">
        <v>45</v>
      </c>
      <c r="J127" s="19" t="e">
        <v>#N/A</v>
      </c>
      <c r="K127" s="19"/>
      <c r="L127" s="19"/>
    </row>
    <row r="128" spans="1:12" ht="13.5" customHeight="1" x14ac:dyDescent="0.2">
      <c r="A128" s="8"/>
      <c r="B128" s="8">
        <v>1</v>
      </c>
      <c r="C128" s="8"/>
      <c r="D128" s="30"/>
      <c r="E128" s="28" t="s">
        <v>2227</v>
      </c>
      <c r="F128" s="40">
        <v>42606</v>
      </c>
      <c r="G128" s="19">
        <v>19</v>
      </c>
      <c r="H128" s="152" t="e">
        <v>#N/A</v>
      </c>
      <c r="I128" s="19">
        <v>45</v>
      </c>
      <c r="J128" s="19" t="e">
        <v>#N/A</v>
      </c>
      <c r="K128" s="19"/>
      <c r="L128" s="19"/>
    </row>
    <row r="129" spans="1:12" ht="13.5" customHeight="1" x14ac:dyDescent="0.2">
      <c r="A129" s="8"/>
      <c r="B129" s="8">
        <f>B128+1</f>
        <v>2</v>
      </c>
      <c r="C129" s="8"/>
      <c r="D129" s="30" t="s">
        <v>1149</v>
      </c>
      <c r="E129" s="28" t="str">
        <f>VLOOKUP(D129,バーコード貼付!A$4048:C$6329,2,FALSE)</f>
        <v>(ｼｮｯﾄ場)ST分離式ﾗｯﾊﾟ11/2</v>
      </c>
      <c r="F129" s="40"/>
      <c r="G129" s="19"/>
      <c r="H129" s="77">
        <f>VLOOKUP(D129,バーコード貼付!$A$4048:$C$6329,3,FALSE)</f>
        <v>0</v>
      </c>
      <c r="I129" s="19">
        <f>I$127</f>
        <v>45</v>
      </c>
      <c r="J129" s="19">
        <f>IF(H129&gt;=I129,0,1)</f>
        <v>1</v>
      </c>
      <c r="K129" s="19"/>
      <c r="L129" s="19"/>
    </row>
    <row r="130" spans="1:12" ht="13.5" customHeight="1" x14ac:dyDescent="0.2">
      <c r="A130" s="8"/>
      <c r="B130" s="8">
        <f>B129+1</f>
        <v>3</v>
      </c>
      <c r="C130" s="8">
        <v>1</v>
      </c>
      <c r="D130" s="30"/>
      <c r="E130" s="28" t="s">
        <v>2070</v>
      </c>
      <c r="F130" s="40"/>
      <c r="G130" s="19"/>
      <c r="H130" s="152" t="e">
        <v>#N/A</v>
      </c>
      <c r="I130" s="19">
        <v>45</v>
      </c>
      <c r="J130" s="19" t="e">
        <v>#N/A</v>
      </c>
      <c r="K130" s="19"/>
      <c r="L130" s="19"/>
    </row>
    <row r="131" spans="1:12" ht="13.5" customHeight="1" x14ac:dyDescent="0.2">
      <c r="A131" s="8"/>
      <c r="B131" s="8"/>
      <c r="C131" s="8">
        <v>2</v>
      </c>
      <c r="D131" s="30" t="s">
        <v>1219</v>
      </c>
      <c r="E131" s="28" t="str">
        <f>VLOOKUP(D131,バーコード貼付!A$4048:C$6329,2,FALSE)</f>
        <v>(ｼｮｯﾄ場)分離式ﾗｯﾊﾟｱﾐ11/2</v>
      </c>
      <c r="F131" s="40"/>
      <c r="G131" s="19"/>
      <c r="H131" s="77">
        <f>VLOOKUP(D131,バーコード貼付!$A$4048:$C$6329,3,FALSE)</f>
        <v>0</v>
      </c>
      <c r="I131" s="19">
        <f>I$127</f>
        <v>45</v>
      </c>
      <c r="J131" s="19">
        <f>IF(H131&gt;=I131,0,1)</f>
        <v>1</v>
      </c>
      <c r="K131" s="19"/>
      <c r="L131" s="19"/>
    </row>
    <row r="132" spans="1:12" ht="13.5" customHeight="1" x14ac:dyDescent="0.2">
      <c r="A132" s="8"/>
      <c r="B132" s="8">
        <v>4</v>
      </c>
      <c r="C132" s="8">
        <v>1</v>
      </c>
      <c r="D132" s="30"/>
      <c r="E132" s="28" t="s">
        <v>2063</v>
      </c>
      <c r="F132" s="40"/>
      <c r="G132" s="19"/>
      <c r="H132" s="152" t="e">
        <v>#N/A</v>
      </c>
      <c r="I132" s="19">
        <v>45</v>
      </c>
      <c r="J132" s="19" t="e">
        <v>#N/A</v>
      </c>
      <c r="K132" s="19"/>
      <c r="L132" s="19"/>
    </row>
    <row r="133" spans="1:12" ht="13.5" customHeight="1" x14ac:dyDescent="0.2">
      <c r="A133" s="8"/>
      <c r="B133" s="8"/>
      <c r="C133" s="8">
        <v>2</v>
      </c>
      <c r="D133" s="30" t="s">
        <v>2276</v>
      </c>
      <c r="E133" s="28" t="str">
        <f>VLOOKUP(D133,バーコード貼付!A$4048:C$6329,2,FALSE)</f>
        <v>(ｼｮｯﾄ場)ﾃｰﾊﾟｰ座金38</v>
      </c>
      <c r="F133" s="40"/>
      <c r="G133" s="19"/>
      <c r="H133" s="77">
        <f>VLOOKUP(D133,バーコード貼付!$A$4048:$C$6329,3,FALSE)</f>
        <v>0</v>
      </c>
      <c r="I133" s="19">
        <f>I$127</f>
        <v>45</v>
      </c>
      <c r="J133" s="19">
        <f>IF(H133&gt;=I133,0,1)</f>
        <v>1</v>
      </c>
      <c r="K133" s="19"/>
      <c r="L133" s="19"/>
    </row>
    <row r="134" spans="1:12" ht="13.5" customHeight="1" x14ac:dyDescent="0.2">
      <c r="A134" s="8"/>
      <c r="B134" s="8">
        <v>5</v>
      </c>
      <c r="C134" s="8"/>
      <c r="D134" s="30" t="s">
        <v>2283</v>
      </c>
      <c r="E134" s="28" t="str">
        <f>VLOOKUP(D134,バーコード貼付!A$4048:C$6329,2,FALSE)</f>
        <v>(ｼｮｯﾄ場)六角ﾅｯﾄ11/2</v>
      </c>
      <c r="F134" s="40"/>
      <c r="G134" s="19"/>
      <c r="H134" s="77">
        <f>VLOOKUP(D134,バーコード貼付!$A$4048:$C$6329,3,FALSE)</f>
        <v>851</v>
      </c>
      <c r="I134" s="19">
        <f>I$127*2</f>
        <v>90</v>
      </c>
      <c r="J134" s="19">
        <f>IF(H134&gt;=I134,0,1)</f>
        <v>0</v>
      </c>
      <c r="K134" s="19"/>
      <c r="L134" s="19"/>
    </row>
    <row r="135" spans="1:12" ht="13.5" customHeight="1" x14ac:dyDescent="0.2">
      <c r="A135" s="8"/>
      <c r="B135" s="8"/>
      <c r="C135" s="8"/>
      <c r="D135" s="30"/>
      <c r="E135" s="28"/>
      <c r="F135" s="40"/>
      <c r="G135" s="19"/>
      <c r="H135" s="67"/>
      <c r="I135" s="19"/>
      <c r="J135" s="19"/>
      <c r="K135" s="19"/>
      <c r="L135" s="19"/>
    </row>
    <row r="136" spans="1:12" ht="13.5" customHeight="1" x14ac:dyDescent="0.2">
      <c r="A136" s="209" t="s">
        <v>2083</v>
      </c>
      <c r="B136" s="210"/>
      <c r="C136" s="210"/>
      <c r="D136" s="210"/>
      <c r="E136" s="210"/>
      <c r="F136" s="210"/>
      <c r="G136" s="210"/>
      <c r="H136" s="210"/>
      <c r="I136" s="210"/>
      <c r="J136" s="210"/>
      <c r="K136" s="210"/>
      <c r="L136" s="211"/>
    </row>
    <row r="137" spans="1:12" ht="13.5" customHeight="1" x14ac:dyDescent="0.2">
      <c r="A137" s="24" t="s">
        <v>975</v>
      </c>
      <c r="B137" s="69"/>
      <c r="C137" s="21"/>
      <c r="D137" s="52" t="s">
        <v>973</v>
      </c>
      <c r="E137" s="13" t="s">
        <v>1156</v>
      </c>
      <c r="F137" s="39" t="s">
        <v>2298</v>
      </c>
      <c r="G137" s="13" t="s">
        <v>1205</v>
      </c>
      <c r="H137" s="13" t="s">
        <v>1206</v>
      </c>
      <c r="I137" s="13" t="s">
        <v>977</v>
      </c>
      <c r="J137" s="13" t="s">
        <v>976</v>
      </c>
      <c r="K137" s="13" t="s">
        <v>1166</v>
      </c>
      <c r="L137" s="13" t="s">
        <v>1167</v>
      </c>
    </row>
    <row r="138" spans="1:12" ht="13.5" customHeight="1" x14ac:dyDescent="0.2">
      <c r="A138" s="8">
        <v>1</v>
      </c>
      <c r="B138" s="8"/>
      <c r="C138" s="8"/>
      <c r="D138" s="30" t="s">
        <v>213</v>
      </c>
      <c r="E138" s="28" t="e">
        <f>VLOOKUP(D138,バーコード貼付!A$4048:C$6329,2,FALSE)</f>
        <v>#N/A</v>
      </c>
      <c r="F138" s="40"/>
      <c r="G138" s="19"/>
      <c r="H138" s="77" t="e">
        <v>#N/A</v>
      </c>
      <c r="I138" s="42">
        <v>5</v>
      </c>
      <c r="J138" s="19" t="e">
        <v>#N/A</v>
      </c>
      <c r="K138" s="19"/>
      <c r="L138" s="19"/>
    </row>
    <row r="139" spans="1:12" ht="13.5" customHeight="1" x14ac:dyDescent="0.2">
      <c r="A139" s="8"/>
      <c r="B139" s="8">
        <v>1</v>
      </c>
      <c r="C139" s="8"/>
      <c r="D139" s="30"/>
      <c r="E139" s="28" t="s">
        <v>2062</v>
      </c>
      <c r="F139" s="40"/>
      <c r="G139" s="19"/>
      <c r="H139" s="152" t="e">
        <v>#N/A</v>
      </c>
      <c r="I139" s="19">
        <v>5</v>
      </c>
      <c r="J139" s="19" t="e">
        <v>#N/A</v>
      </c>
      <c r="K139" s="19"/>
      <c r="L139" s="19"/>
    </row>
    <row r="140" spans="1:12" ht="13.5" customHeight="1" x14ac:dyDescent="0.2">
      <c r="A140" s="8"/>
      <c r="B140" s="8">
        <f>B139+1</f>
        <v>2</v>
      </c>
      <c r="C140" s="8"/>
      <c r="D140" s="30"/>
      <c r="E140" s="28" t="s">
        <v>2066</v>
      </c>
      <c r="F140" s="40"/>
      <c r="G140" s="19"/>
      <c r="H140" s="152" t="e">
        <v>#N/A</v>
      </c>
      <c r="I140" s="19">
        <v>5</v>
      </c>
      <c r="J140" s="19" t="e">
        <v>#N/A</v>
      </c>
      <c r="K140" s="19"/>
      <c r="L140" s="19"/>
    </row>
    <row r="141" spans="1:12" ht="13.5" customHeight="1" x14ac:dyDescent="0.2">
      <c r="A141" s="8"/>
      <c r="B141" s="8">
        <f>B140+1</f>
        <v>3</v>
      </c>
      <c r="C141" s="8">
        <v>1</v>
      </c>
      <c r="D141" s="30"/>
      <c r="E141" s="28" t="s">
        <v>2070</v>
      </c>
      <c r="F141" s="40"/>
      <c r="G141" s="19"/>
      <c r="H141" s="152" t="e">
        <v>#N/A</v>
      </c>
      <c r="I141" s="19">
        <v>5</v>
      </c>
      <c r="J141" s="19" t="e">
        <v>#N/A</v>
      </c>
      <c r="K141" s="19"/>
      <c r="L141" s="19"/>
    </row>
    <row r="142" spans="1:12" ht="13.5" customHeight="1" x14ac:dyDescent="0.2">
      <c r="A142" s="8"/>
      <c r="B142" s="8"/>
      <c r="C142" s="8">
        <v>2</v>
      </c>
      <c r="D142" s="30"/>
      <c r="E142" s="28" t="s">
        <v>2078</v>
      </c>
      <c r="F142" s="40"/>
      <c r="G142" s="19"/>
      <c r="H142" s="152" t="e">
        <v>#N/A</v>
      </c>
      <c r="I142" s="19">
        <v>5</v>
      </c>
      <c r="J142" s="19" t="e">
        <v>#N/A</v>
      </c>
      <c r="K142" s="19"/>
      <c r="L142" s="19"/>
    </row>
    <row r="143" spans="1:12" ht="13.5" customHeight="1" x14ac:dyDescent="0.2">
      <c r="A143" s="8"/>
      <c r="B143" s="8">
        <v>4</v>
      </c>
      <c r="C143" s="8">
        <v>1</v>
      </c>
      <c r="D143" s="30"/>
      <c r="E143" s="28" t="s">
        <v>2063</v>
      </c>
      <c r="F143" s="40"/>
      <c r="G143" s="19"/>
      <c r="H143" s="152" t="e">
        <v>#N/A</v>
      </c>
      <c r="I143" s="19">
        <v>5</v>
      </c>
      <c r="J143" s="19" t="e">
        <v>#N/A</v>
      </c>
      <c r="K143" s="19"/>
      <c r="L143" s="19"/>
    </row>
    <row r="144" spans="1:12" ht="13.5" customHeight="1" x14ac:dyDescent="0.2">
      <c r="A144" s="8"/>
      <c r="B144" s="8"/>
      <c r="C144" s="8">
        <v>2</v>
      </c>
      <c r="D144" s="30"/>
      <c r="E144" s="28" t="s">
        <v>2079</v>
      </c>
      <c r="F144" s="40"/>
      <c r="G144" s="19"/>
      <c r="H144" s="152" t="e">
        <v>#N/A</v>
      </c>
      <c r="I144" s="19">
        <v>5</v>
      </c>
      <c r="J144" s="19" t="e">
        <v>#N/A</v>
      </c>
      <c r="K144" s="19"/>
      <c r="L144" s="19"/>
    </row>
    <row r="145" spans="1:12" ht="13.5" customHeight="1" x14ac:dyDescent="0.2">
      <c r="A145" s="8"/>
      <c r="B145" s="8">
        <v>5</v>
      </c>
      <c r="C145" s="8"/>
      <c r="D145" s="30" t="s">
        <v>2284</v>
      </c>
      <c r="E145" s="28" t="str">
        <f>VLOOKUP(D145,バーコード貼付!A$4048:C$6329,2,FALSE)</f>
        <v>(ｼｮｯﾄ場)六角ﾅｯﾄ13/4</v>
      </c>
      <c r="F145" s="40"/>
      <c r="G145" s="19"/>
      <c r="H145" s="77">
        <f>VLOOKUP(D145,バーコード貼付!$A$4048:$C$6329,3,FALSE)</f>
        <v>0</v>
      </c>
      <c r="I145" s="19">
        <f>I$138*2</f>
        <v>10</v>
      </c>
      <c r="J145" s="19">
        <f>IF(H145&gt;=I145,0,1)</f>
        <v>1</v>
      </c>
      <c r="K145" s="19"/>
      <c r="L145" s="19"/>
    </row>
    <row r="146" spans="1:12" ht="13.5" customHeight="1" x14ac:dyDescent="0.2">
      <c r="A146" s="8"/>
      <c r="B146" s="8"/>
      <c r="C146" s="8"/>
      <c r="D146" s="30"/>
      <c r="E146" s="28"/>
      <c r="F146" s="40"/>
      <c r="G146" s="19"/>
      <c r="H146" s="67"/>
      <c r="I146" s="19"/>
      <c r="J146" s="19"/>
      <c r="K146" s="19"/>
      <c r="L146" s="19"/>
    </row>
    <row r="147" spans="1:12" ht="13.5" customHeight="1" x14ac:dyDescent="0.2">
      <c r="A147" s="209" t="s">
        <v>2084</v>
      </c>
      <c r="B147" s="210"/>
      <c r="C147" s="210"/>
      <c r="D147" s="210"/>
      <c r="E147" s="210"/>
      <c r="F147" s="210"/>
      <c r="G147" s="210"/>
      <c r="H147" s="210"/>
      <c r="I147" s="210"/>
      <c r="J147" s="210"/>
      <c r="K147" s="210"/>
      <c r="L147" s="211"/>
    </row>
    <row r="148" spans="1:12" ht="13.5" customHeight="1" x14ac:dyDescent="0.2">
      <c r="A148" s="24" t="s">
        <v>975</v>
      </c>
      <c r="B148" s="69"/>
      <c r="C148" s="21"/>
      <c r="D148" s="52" t="s">
        <v>973</v>
      </c>
      <c r="E148" s="13" t="s">
        <v>1156</v>
      </c>
      <c r="F148" s="39" t="s">
        <v>2298</v>
      </c>
      <c r="G148" s="13" t="s">
        <v>1205</v>
      </c>
      <c r="H148" s="13" t="s">
        <v>1206</v>
      </c>
      <c r="I148" s="13" t="s">
        <v>977</v>
      </c>
      <c r="J148" s="13" t="s">
        <v>976</v>
      </c>
      <c r="K148" s="13" t="s">
        <v>1166</v>
      </c>
      <c r="L148" s="13" t="s">
        <v>1167</v>
      </c>
    </row>
    <row r="149" spans="1:12" ht="13.5" customHeight="1" x14ac:dyDescent="0.2">
      <c r="A149" s="8">
        <v>1</v>
      </c>
      <c r="B149" s="8"/>
      <c r="C149" s="8"/>
      <c r="D149" s="30" t="s">
        <v>215</v>
      </c>
      <c r="E149" s="28" t="e">
        <f>VLOOKUP(D149,バーコード貼付!A$4048:C$6329,2,FALSE)</f>
        <v>#N/A</v>
      </c>
      <c r="F149" s="40"/>
      <c r="G149" s="19"/>
      <c r="H149" s="77" t="e">
        <v>#N/A</v>
      </c>
      <c r="I149" s="42">
        <v>110</v>
      </c>
      <c r="J149" s="19" t="e">
        <v>#N/A</v>
      </c>
      <c r="K149" s="19"/>
      <c r="L149" s="19"/>
    </row>
    <row r="150" spans="1:12" ht="13.5" customHeight="1" x14ac:dyDescent="0.2">
      <c r="A150" s="8"/>
      <c r="B150" s="8">
        <v>1</v>
      </c>
      <c r="C150" s="8"/>
      <c r="D150" s="30"/>
      <c r="E150" s="28" t="s">
        <v>2062</v>
      </c>
      <c r="F150" s="40"/>
      <c r="G150" s="19"/>
      <c r="H150" s="152" t="e">
        <v>#N/A</v>
      </c>
      <c r="I150" s="19">
        <v>110</v>
      </c>
      <c r="J150" s="19" t="e">
        <v>#N/A</v>
      </c>
      <c r="K150" s="19"/>
      <c r="L150" s="19"/>
    </row>
    <row r="151" spans="1:12" ht="13.5" customHeight="1" x14ac:dyDescent="0.2">
      <c r="A151" s="8"/>
      <c r="B151" s="8">
        <f>B150+1</f>
        <v>2</v>
      </c>
      <c r="C151" s="8"/>
      <c r="D151" s="30" t="s">
        <v>1153</v>
      </c>
      <c r="E151" s="28" t="str">
        <f>VLOOKUP(D151,バーコード貼付!A$4048:C$6329,2,FALSE)</f>
        <v>(ｼｮｯﾄ場)ST分離式ﾗｯﾊﾟ2”</v>
      </c>
      <c r="F151" s="40"/>
      <c r="G151" s="19"/>
      <c r="H151" s="77">
        <f>VLOOKUP(D151,バーコード貼付!$A$4048:$C$6329,3,FALSE)</f>
        <v>100</v>
      </c>
      <c r="I151" s="19">
        <f>I$149</f>
        <v>110</v>
      </c>
      <c r="J151" s="19">
        <f>IF(H151&gt;=I151,0,1)</f>
        <v>1</v>
      </c>
      <c r="K151" s="19"/>
      <c r="L151" s="19"/>
    </row>
    <row r="152" spans="1:12" ht="13.5" customHeight="1" x14ac:dyDescent="0.2">
      <c r="A152" s="8"/>
      <c r="B152" s="8">
        <f>B151+1</f>
        <v>3</v>
      </c>
      <c r="C152" s="8">
        <v>1</v>
      </c>
      <c r="D152" s="30"/>
      <c r="E152" s="28" t="s">
        <v>2070</v>
      </c>
      <c r="F152" s="40"/>
      <c r="G152" s="19"/>
      <c r="H152" s="152" t="e">
        <v>#N/A</v>
      </c>
      <c r="I152" s="19">
        <v>110</v>
      </c>
      <c r="J152" s="19" t="e">
        <v>#N/A</v>
      </c>
      <c r="K152" s="19"/>
      <c r="L152" s="19"/>
    </row>
    <row r="153" spans="1:12" ht="13.5" customHeight="1" x14ac:dyDescent="0.2">
      <c r="A153" s="8"/>
      <c r="B153" s="8"/>
      <c r="C153" s="8">
        <v>2</v>
      </c>
      <c r="D153" s="30" t="s">
        <v>1216</v>
      </c>
      <c r="E153" s="28" t="str">
        <f>VLOOKUP(D153,バーコード貼付!A$4048:C$6329,2,FALSE)</f>
        <v>(ｼｮｯﾄ場)分離式ﾗｯﾊﾟｱﾐ2”</v>
      </c>
      <c r="F153" s="40"/>
      <c r="G153" s="19"/>
      <c r="H153" s="77">
        <f>VLOOKUP(D153,バーコード貼付!$A$4048:$C$6329,3,FALSE)</f>
        <v>23</v>
      </c>
      <c r="I153" s="19">
        <f>I$149</f>
        <v>110</v>
      </c>
      <c r="J153" s="19">
        <f>IF(H153&gt;=I153,0,1)</f>
        <v>1</v>
      </c>
      <c r="K153" s="19"/>
      <c r="L153" s="19"/>
    </row>
    <row r="154" spans="1:12" ht="13.5" customHeight="1" x14ac:dyDescent="0.2">
      <c r="A154" s="8"/>
      <c r="B154" s="8">
        <v>4</v>
      </c>
      <c r="C154" s="8">
        <v>1</v>
      </c>
      <c r="D154" s="30"/>
      <c r="E154" s="28" t="s">
        <v>2063</v>
      </c>
      <c r="F154" s="40"/>
      <c r="G154" s="19"/>
      <c r="H154" s="152" t="e">
        <v>#N/A</v>
      </c>
      <c r="I154" s="19">
        <v>110</v>
      </c>
      <c r="J154" s="19" t="e">
        <v>#N/A</v>
      </c>
      <c r="K154" s="19"/>
      <c r="L154" s="19"/>
    </row>
    <row r="155" spans="1:12" ht="13.5" customHeight="1" x14ac:dyDescent="0.2">
      <c r="A155" s="8"/>
      <c r="B155" s="8"/>
      <c r="C155" s="8">
        <v>2</v>
      </c>
      <c r="D155" s="30" t="s">
        <v>2277</v>
      </c>
      <c r="E155" s="28" t="str">
        <f>VLOOKUP(D155,バーコード貼付!A$4048:C$6329,2,FALSE)</f>
        <v>(ｼｮｯﾄ場)ﾃｰﾊﾟｰ座金50</v>
      </c>
      <c r="F155" s="40"/>
      <c r="G155" s="19"/>
      <c r="H155" s="77">
        <f>VLOOKUP(D155,バーコード貼付!$A$4048:$C$6329,3,FALSE)</f>
        <v>0</v>
      </c>
      <c r="I155" s="19">
        <f>I$149</f>
        <v>110</v>
      </c>
      <c r="J155" s="19">
        <f>IF(H155&gt;=I155,0,1)</f>
        <v>1</v>
      </c>
      <c r="K155" s="19"/>
      <c r="L155" s="19"/>
    </row>
    <row r="156" spans="1:12" ht="13.5" customHeight="1" x14ac:dyDescent="0.2">
      <c r="A156" s="8"/>
      <c r="B156" s="8">
        <v>5</v>
      </c>
      <c r="C156" s="8"/>
      <c r="D156" s="30" t="s">
        <v>2285</v>
      </c>
      <c r="E156" s="28" t="str">
        <f>VLOOKUP(D156,バーコード貼付!A$4048:C$6329,2,FALSE)</f>
        <v>(ｼｮｯﾄ場)六角ﾅｯﾄ2”</v>
      </c>
      <c r="F156" s="40"/>
      <c r="G156" s="19"/>
      <c r="H156" s="77">
        <f>VLOOKUP(D156,バーコード貼付!$A$4048:$C$6329,3,FALSE)</f>
        <v>358</v>
      </c>
      <c r="I156" s="19">
        <f>I$149*2</f>
        <v>220</v>
      </c>
      <c r="J156" s="19">
        <f>IF(H156&gt;=I156,0,1)</f>
        <v>0</v>
      </c>
      <c r="K156" s="19"/>
      <c r="L156" s="19"/>
    </row>
    <row r="157" spans="1:12" ht="13.5" customHeight="1" x14ac:dyDescent="0.2">
      <c r="A157" s="8"/>
      <c r="B157" s="8"/>
      <c r="C157" s="8"/>
      <c r="D157" s="30"/>
      <c r="E157" s="28"/>
      <c r="F157" s="40"/>
      <c r="G157" s="19"/>
      <c r="H157" s="67"/>
      <c r="I157" s="19"/>
      <c r="J157" s="19"/>
      <c r="K157" s="19"/>
      <c r="L157" s="19"/>
    </row>
    <row r="158" spans="1:12" ht="13.5" customHeight="1" x14ac:dyDescent="0.2">
      <c r="A158" s="209" t="s">
        <v>2085</v>
      </c>
      <c r="B158" s="210"/>
      <c r="C158" s="210"/>
      <c r="D158" s="210"/>
      <c r="E158" s="210"/>
      <c r="F158" s="210"/>
      <c r="G158" s="210"/>
      <c r="H158" s="210"/>
      <c r="I158" s="210"/>
      <c r="J158" s="210"/>
      <c r="K158" s="210"/>
      <c r="L158" s="211"/>
    </row>
    <row r="159" spans="1:12" ht="13.5" customHeight="1" x14ac:dyDescent="0.2">
      <c r="A159" s="24" t="s">
        <v>975</v>
      </c>
      <c r="B159" s="69"/>
      <c r="C159" s="21"/>
      <c r="D159" s="52" t="s">
        <v>973</v>
      </c>
      <c r="E159" s="13" t="s">
        <v>1156</v>
      </c>
      <c r="F159" s="39" t="s">
        <v>2298</v>
      </c>
      <c r="G159" s="13" t="s">
        <v>1205</v>
      </c>
      <c r="H159" s="13" t="s">
        <v>1206</v>
      </c>
      <c r="I159" s="13" t="s">
        <v>977</v>
      </c>
      <c r="J159" s="13" t="s">
        <v>976</v>
      </c>
      <c r="K159" s="13" t="s">
        <v>1166</v>
      </c>
      <c r="L159" s="13" t="s">
        <v>1167</v>
      </c>
    </row>
    <row r="160" spans="1:12" ht="13.5" customHeight="1" x14ac:dyDescent="0.2">
      <c r="A160" s="8">
        <v>1</v>
      </c>
      <c r="B160" s="8"/>
      <c r="C160" s="8"/>
      <c r="D160" s="30" t="s">
        <v>217</v>
      </c>
      <c r="E160" s="28" t="e">
        <f>VLOOKUP(D160,バーコード貼付!A$4048:C$6329,2,FALSE)</f>
        <v>#N/A</v>
      </c>
      <c r="F160" s="40"/>
      <c r="G160" s="19"/>
      <c r="H160" s="77" t="e">
        <v>#N/A</v>
      </c>
      <c r="I160" s="42">
        <v>25</v>
      </c>
      <c r="J160" s="19" t="e">
        <v>#N/A</v>
      </c>
      <c r="K160" s="19"/>
      <c r="L160" s="19"/>
    </row>
    <row r="161" spans="1:12" ht="13.5" customHeight="1" x14ac:dyDescent="0.2">
      <c r="A161" s="8"/>
      <c r="B161" s="8">
        <v>1</v>
      </c>
      <c r="C161" s="8"/>
      <c r="D161" s="30"/>
      <c r="E161" s="28" t="s">
        <v>2062</v>
      </c>
      <c r="F161" s="40"/>
      <c r="G161" s="19"/>
      <c r="H161" s="152" t="e">
        <v>#N/A</v>
      </c>
      <c r="I161" s="19">
        <v>25</v>
      </c>
      <c r="J161" s="19" t="e">
        <v>#N/A</v>
      </c>
      <c r="K161" s="19"/>
      <c r="L161" s="19"/>
    </row>
    <row r="162" spans="1:12" ht="13.5" customHeight="1" x14ac:dyDescent="0.2">
      <c r="A162" s="8"/>
      <c r="B162" s="8">
        <f>B161+1</f>
        <v>2</v>
      </c>
      <c r="C162" s="8"/>
      <c r="D162" s="30" t="s">
        <v>1150</v>
      </c>
      <c r="E162" s="28" t="str">
        <f>VLOOKUP(D162,バーコード貼付!A$4048:C$6329,2,FALSE)</f>
        <v>(ｼｮｯﾄ場)ST分離式ﾗｯﾊﾟ21/2</v>
      </c>
      <c r="F162" s="40"/>
      <c r="G162" s="19"/>
      <c r="H162" s="77">
        <f>VLOOKUP(D162,バーコード貼付!$A$4048:$C$6329,3,FALSE)</f>
        <v>0</v>
      </c>
      <c r="I162" s="19">
        <f>I$160</f>
        <v>25</v>
      </c>
      <c r="J162" s="19">
        <f>IF(H162&gt;=I162,0,1)</f>
        <v>1</v>
      </c>
      <c r="K162" s="19"/>
      <c r="L162" s="19"/>
    </row>
    <row r="163" spans="1:12" ht="13.5" customHeight="1" x14ac:dyDescent="0.2">
      <c r="A163" s="8"/>
      <c r="B163" s="8">
        <f>B162+1</f>
        <v>3</v>
      </c>
      <c r="C163" s="8">
        <v>1</v>
      </c>
      <c r="D163" s="30"/>
      <c r="E163" s="28" t="s">
        <v>2070</v>
      </c>
      <c r="F163" s="40"/>
      <c r="G163" s="19"/>
      <c r="H163" s="152" t="e">
        <v>#N/A</v>
      </c>
      <c r="I163" s="19">
        <v>25</v>
      </c>
      <c r="J163" s="19" t="e">
        <v>#N/A</v>
      </c>
      <c r="K163" s="19"/>
      <c r="L163" s="19"/>
    </row>
    <row r="164" spans="1:12" ht="13.5" customHeight="1" x14ac:dyDescent="0.2">
      <c r="A164" s="8"/>
      <c r="B164" s="8"/>
      <c r="C164" s="8">
        <v>2</v>
      </c>
      <c r="D164" s="30" t="s">
        <v>1217</v>
      </c>
      <c r="E164" s="28" t="str">
        <f>VLOOKUP(D164,バーコード貼付!A$4048:C$6329,2,FALSE)</f>
        <v>(ｼｮｯﾄ場)分離式ﾗｯﾊﾟｱﾐ21/2</v>
      </c>
      <c r="F164" s="40"/>
      <c r="G164" s="19"/>
      <c r="H164" s="77">
        <f>VLOOKUP(D164,バーコード貼付!$A$4048:$C$6329,3,FALSE)</f>
        <v>0</v>
      </c>
      <c r="I164" s="19">
        <f>I$160</f>
        <v>25</v>
      </c>
      <c r="J164" s="19">
        <f>IF(H164&gt;=I164,0,1)</f>
        <v>1</v>
      </c>
      <c r="K164" s="19"/>
      <c r="L164" s="19"/>
    </row>
    <row r="165" spans="1:12" ht="13.5" customHeight="1" x14ac:dyDescent="0.2">
      <c r="A165" s="8"/>
      <c r="B165" s="8">
        <v>4</v>
      </c>
      <c r="C165" s="8">
        <v>1</v>
      </c>
      <c r="D165" s="30"/>
      <c r="E165" s="28" t="s">
        <v>2063</v>
      </c>
      <c r="F165" s="40"/>
      <c r="G165" s="19"/>
      <c r="H165" s="152" t="e">
        <v>#N/A</v>
      </c>
      <c r="I165" s="19">
        <v>25</v>
      </c>
      <c r="J165" s="19" t="e">
        <v>#N/A</v>
      </c>
      <c r="K165" s="19"/>
      <c r="L165" s="19"/>
    </row>
    <row r="166" spans="1:12" ht="13.5" customHeight="1" x14ac:dyDescent="0.2">
      <c r="A166" s="8"/>
      <c r="B166" s="8"/>
      <c r="C166" s="8">
        <v>2</v>
      </c>
      <c r="D166" s="30" t="s">
        <v>2278</v>
      </c>
      <c r="E166" s="28" t="str">
        <f>VLOOKUP(D166,バーコード貼付!A$4048:C$6329,2,FALSE)</f>
        <v>(ｼｮｯﾄ場)ﾃｰﾊﾟｰ座金65</v>
      </c>
      <c r="F166" s="40"/>
      <c r="G166" s="19"/>
      <c r="H166" s="77">
        <f>VLOOKUP(D166,バーコード貼付!$A$4048:$C$6329,3,FALSE)</f>
        <v>0</v>
      </c>
      <c r="I166" s="19">
        <f>I$160</f>
        <v>25</v>
      </c>
      <c r="J166" s="19">
        <f>IF(H166&gt;=I166,0,1)</f>
        <v>1</v>
      </c>
      <c r="K166" s="19"/>
      <c r="L166" s="19"/>
    </row>
    <row r="167" spans="1:12" ht="13.5" customHeight="1" x14ac:dyDescent="0.2">
      <c r="A167" s="8"/>
      <c r="B167" s="8">
        <v>5</v>
      </c>
      <c r="C167" s="8"/>
      <c r="D167" s="30" t="s">
        <v>2286</v>
      </c>
      <c r="E167" s="28" t="str">
        <f>VLOOKUP(D167,バーコード貼付!A$4048:C$6329,2,FALSE)</f>
        <v>(ｼｮｯﾄ場)六角ﾅｯﾄ21/2</v>
      </c>
      <c r="F167" s="40"/>
      <c r="G167" s="19"/>
      <c r="H167" s="77">
        <f>VLOOKUP(D167,バーコード貼付!$A$4048:$C$6329,3,FALSE)</f>
        <v>0</v>
      </c>
      <c r="I167" s="19">
        <f>I$160*2</f>
        <v>50</v>
      </c>
      <c r="J167" s="19">
        <f>IF(H167&gt;=I167,0,1)</f>
        <v>1</v>
      </c>
      <c r="K167" s="19"/>
      <c r="L167" s="19"/>
    </row>
    <row r="168" spans="1:12" ht="13.5" customHeight="1" x14ac:dyDescent="0.2">
      <c r="A168" s="8"/>
      <c r="B168" s="8"/>
      <c r="C168" s="8"/>
      <c r="D168" s="30"/>
      <c r="E168" s="28"/>
      <c r="F168" s="40"/>
      <c r="G168" s="19"/>
      <c r="H168" s="67"/>
      <c r="I168" s="19"/>
      <c r="J168" s="19"/>
      <c r="K168" s="19"/>
      <c r="L168" s="19"/>
    </row>
    <row r="169" spans="1:12" ht="13.5" customHeight="1" x14ac:dyDescent="0.2">
      <c r="A169" s="209" t="s">
        <v>2086</v>
      </c>
      <c r="B169" s="210"/>
      <c r="C169" s="210"/>
      <c r="D169" s="210"/>
      <c r="E169" s="210"/>
      <c r="F169" s="210"/>
      <c r="G169" s="210"/>
      <c r="H169" s="210"/>
      <c r="I169" s="210"/>
      <c r="J169" s="210"/>
      <c r="K169" s="210"/>
      <c r="L169" s="211"/>
    </row>
    <row r="170" spans="1:12" ht="13.5" customHeight="1" x14ac:dyDescent="0.2">
      <c r="A170" s="24" t="s">
        <v>975</v>
      </c>
      <c r="B170" s="69"/>
      <c r="C170" s="21"/>
      <c r="D170" s="52" t="s">
        <v>973</v>
      </c>
      <c r="E170" s="13" t="s">
        <v>1156</v>
      </c>
      <c r="F170" s="39" t="s">
        <v>2298</v>
      </c>
      <c r="G170" s="13" t="s">
        <v>1205</v>
      </c>
      <c r="H170" s="13" t="s">
        <v>1206</v>
      </c>
      <c r="I170" s="13" t="s">
        <v>977</v>
      </c>
      <c r="J170" s="13" t="s">
        <v>976</v>
      </c>
      <c r="K170" s="13" t="s">
        <v>1166</v>
      </c>
      <c r="L170" s="13" t="s">
        <v>1167</v>
      </c>
    </row>
    <row r="171" spans="1:12" ht="13.5" customHeight="1" x14ac:dyDescent="0.2">
      <c r="A171" s="8">
        <v>1</v>
      </c>
      <c r="B171" s="8"/>
      <c r="C171" s="8"/>
      <c r="D171" s="30" t="s">
        <v>218</v>
      </c>
      <c r="E171" s="28" t="e">
        <f>VLOOKUP(D171,バーコード貼付!A$4048:C$6329,2,FALSE)</f>
        <v>#N/A</v>
      </c>
      <c r="F171" s="40"/>
      <c r="G171" s="19"/>
      <c r="H171" s="77" t="e">
        <v>#N/A</v>
      </c>
      <c r="I171" s="42">
        <v>0</v>
      </c>
      <c r="J171" s="19" t="e">
        <v>#N/A</v>
      </c>
      <c r="K171" s="19"/>
      <c r="L171" s="19"/>
    </row>
    <row r="172" spans="1:12" ht="13.5" customHeight="1" x14ac:dyDescent="0.2">
      <c r="A172" s="8"/>
      <c r="B172" s="8"/>
      <c r="C172" s="8"/>
      <c r="D172" s="30" t="s">
        <v>219</v>
      </c>
      <c r="E172" s="28" t="e">
        <f>VLOOKUP(D172,バーコード貼付!A$4048:C$6329,2,FALSE)</f>
        <v>#N/A</v>
      </c>
      <c r="F172" s="40"/>
      <c r="G172" s="19"/>
      <c r="H172" s="77" t="e">
        <v>#N/A</v>
      </c>
      <c r="I172" s="42">
        <v>15</v>
      </c>
      <c r="J172" s="19" t="e">
        <v>#N/A</v>
      </c>
      <c r="K172" s="19"/>
      <c r="L172" s="19"/>
    </row>
    <row r="173" spans="1:12" ht="13.5" customHeight="1" x14ac:dyDescent="0.2">
      <c r="A173" s="8"/>
      <c r="B173" s="8">
        <v>1</v>
      </c>
      <c r="C173" s="8"/>
      <c r="D173" s="30"/>
      <c r="E173" s="28" t="s">
        <v>2062</v>
      </c>
      <c r="F173" s="40"/>
      <c r="G173" s="19"/>
      <c r="H173" s="152" t="e">
        <v>#N/A</v>
      </c>
      <c r="I173" s="19">
        <v>15</v>
      </c>
      <c r="J173" s="19" t="e">
        <v>#N/A</v>
      </c>
      <c r="K173" s="19"/>
      <c r="L173" s="19"/>
    </row>
    <row r="174" spans="1:12" ht="13.5" customHeight="1" x14ac:dyDescent="0.2">
      <c r="A174" s="8"/>
      <c r="B174" s="8">
        <f>B173+1</f>
        <v>2</v>
      </c>
      <c r="C174" s="8"/>
      <c r="D174" s="30" t="s">
        <v>1151</v>
      </c>
      <c r="E174" s="28" t="str">
        <f>VLOOKUP(D174,バーコード貼付!A$4048:C$6329,2,FALSE)</f>
        <v>(ｼｮｯﾄ場)ST分離式ﾗｯﾊﾟ3”</v>
      </c>
      <c r="F174" s="40"/>
      <c r="G174" s="19"/>
      <c r="H174" s="77">
        <f>VLOOKUP(D174,バーコード貼付!$A$4048:$C$6329,3,FALSE)</f>
        <v>297</v>
      </c>
      <c r="I174" s="19">
        <f>I$172</f>
        <v>15</v>
      </c>
      <c r="J174" s="19">
        <f>IF(H174&gt;=I174,0,1)</f>
        <v>0</v>
      </c>
      <c r="K174" s="19"/>
      <c r="L174" s="19"/>
    </row>
    <row r="175" spans="1:12" ht="13.5" customHeight="1" x14ac:dyDescent="0.2">
      <c r="A175" s="8"/>
      <c r="B175" s="8">
        <f>B174+1</f>
        <v>3</v>
      </c>
      <c r="C175" s="8">
        <v>1</v>
      </c>
      <c r="D175" s="30"/>
      <c r="E175" s="28" t="s">
        <v>2070</v>
      </c>
      <c r="F175" s="40"/>
      <c r="G175" s="19"/>
      <c r="H175" s="152" t="e">
        <v>#N/A</v>
      </c>
      <c r="I175" s="19">
        <v>15</v>
      </c>
      <c r="J175" s="19" t="e">
        <v>#N/A</v>
      </c>
      <c r="K175" s="19"/>
      <c r="L175" s="19"/>
    </row>
    <row r="176" spans="1:12" ht="13.5" customHeight="1" x14ac:dyDescent="0.2">
      <c r="A176" s="8"/>
      <c r="B176" s="8"/>
      <c r="C176" s="8">
        <v>2</v>
      </c>
      <c r="D176" s="30" t="s">
        <v>1218</v>
      </c>
      <c r="E176" s="28" t="str">
        <f>VLOOKUP(D176,バーコード貼付!A$4048:C$6329,2,FALSE)</f>
        <v>(ｼｮｯﾄ場)分離式ﾗｯﾊﾟｱﾐ3”</v>
      </c>
      <c r="F176" s="40"/>
      <c r="G176" s="19"/>
      <c r="H176" s="77">
        <f>VLOOKUP(D176,バーコード貼付!$A$4048:$C$6329,3,FALSE)</f>
        <v>14</v>
      </c>
      <c r="I176" s="19">
        <f>I$172</f>
        <v>15</v>
      </c>
      <c r="J176" s="19">
        <f>IF(H176&gt;=I176,0,1)</f>
        <v>1</v>
      </c>
      <c r="K176" s="19"/>
      <c r="L176" s="19"/>
    </row>
    <row r="177" spans="1:12" ht="13.5" customHeight="1" x14ac:dyDescent="0.2">
      <c r="A177" s="8"/>
      <c r="B177" s="8">
        <v>4</v>
      </c>
      <c r="C177" s="8">
        <v>1</v>
      </c>
      <c r="D177" s="30"/>
      <c r="E177" s="28" t="s">
        <v>2063</v>
      </c>
      <c r="F177" s="40"/>
      <c r="G177" s="19"/>
      <c r="H177" s="152" t="e">
        <v>#N/A</v>
      </c>
      <c r="I177" s="19">
        <v>15</v>
      </c>
      <c r="J177" s="19" t="e">
        <v>#N/A</v>
      </c>
      <c r="K177" s="19"/>
      <c r="L177" s="19"/>
    </row>
    <row r="178" spans="1:12" ht="13.5" customHeight="1" x14ac:dyDescent="0.2">
      <c r="A178" s="8"/>
      <c r="B178" s="8"/>
      <c r="C178" s="8">
        <v>2</v>
      </c>
      <c r="D178" s="30" t="s">
        <v>2279</v>
      </c>
      <c r="E178" s="28" t="str">
        <f>VLOOKUP(D178,バーコード貼付!A$4048:C$6329,2,FALSE)</f>
        <v>(ｼｮｯﾄ場)ﾃｰﾊﾟｰ座金75</v>
      </c>
      <c r="F178" s="40"/>
      <c r="G178" s="19"/>
      <c r="H178" s="77">
        <f>VLOOKUP(D178,バーコード貼付!$A$4048:$C$6329,3,FALSE)</f>
        <v>392</v>
      </c>
      <c r="I178" s="19">
        <f>I$172</f>
        <v>15</v>
      </c>
      <c r="J178" s="19">
        <f>IF(H178&gt;=I178,0,1)</f>
        <v>0</v>
      </c>
      <c r="K178" s="19"/>
      <c r="L178" s="19"/>
    </row>
    <row r="179" spans="1:12" ht="13.5" customHeight="1" x14ac:dyDescent="0.2">
      <c r="A179" s="8"/>
      <c r="B179" s="8">
        <v>5</v>
      </c>
      <c r="C179" s="8"/>
      <c r="D179" s="30" t="s">
        <v>2287</v>
      </c>
      <c r="E179" s="28" t="str">
        <f>VLOOKUP(D179,バーコード貼付!A$4048:C$6329,2,FALSE)</f>
        <v>(ｼｮｯﾄ場)六角ﾅｯﾄ3”</v>
      </c>
      <c r="F179" s="40"/>
      <c r="G179" s="19"/>
      <c r="H179" s="77">
        <f>VLOOKUP(D179,バーコード貼付!$A$4048:$C$6329,3,FALSE)</f>
        <v>39</v>
      </c>
      <c r="I179" s="19">
        <f>I$172*2</f>
        <v>30</v>
      </c>
      <c r="J179" s="19">
        <f>IF(H179&gt;=I179,0,1)</f>
        <v>0</v>
      </c>
      <c r="K179" s="19"/>
      <c r="L179" s="19"/>
    </row>
    <row r="180" spans="1:12" ht="13.5" customHeight="1" x14ac:dyDescent="0.2">
      <c r="A180" s="8"/>
      <c r="B180" s="8"/>
      <c r="C180" s="8"/>
      <c r="D180" s="30"/>
      <c r="E180" s="28"/>
      <c r="F180" s="40"/>
      <c r="G180" s="19"/>
      <c r="H180" s="67"/>
      <c r="I180" s="19"/>
      <c r="J180" s="19"/>
      <c r="K180" s="19"/>
      <c r="L180" s="19"/>
    </row>
    <row r="181" spans="1:12" ht="13.5" customHeight="1" x14ac:dyDescent="0.2">
      <c r="A181" s="209" t="s">
        <v>2087</v>
      </c>
      <c r="B181" s="210"/>
      <c r="C181" s="210"/>
      <c r="D181" s="210"/>
      <c r="E181" s="210"/>
      <c r="F181" s="210"/>
      <c r="G181" s="210"/>
      <c r="H181" s="210"/>
      <c r="I181" s="210"/>
      <c r="J181" s="210"/>
      <c r="K181" s="210"/>
      <c r="L181" s="211"/>
    </row>
    <row r="182" spans="1:12" ht="13.5" customHeight="1" x14ac:dyDescent="0.2">
      <c r="A182" s="24" t="s">
        <v>975</v>
      </c>
      <c r="B182" s="69"/>
      <c r="C182" s="21"/>
      <c r="D182" s="52" t="s">
        <v>973</v>
      </c>
      <c r="E182" s="13" t="s">
        <v>1156</v>
      </c>
      <c r="F182" s="39" t="s">
        <v>2298</v>
      </c>
      <c r="G182" s="13" t="s">
        <v>1205</v>
      </c>
      <c r="H182" s="13" t="s">
        <v>1206</v>
      </c>
      <c r="I182" s="13" t="s">
        <v>977</v>
      </c>
      <c r="J182" s="13" t="s">
        <v>976</v>
      </c>
      <c r="K182" s="13" t="s">
        <v>1166</v>
      </c>
      <c r="L182" s="13" t="s">
        <v>1167</v>
      </c>
    </row>
    <row r="183" spans="1:12" ht="13.5" customHeight="1" x14ac:dyDescent="0.2">
      <c r="A183" s="8">
        <v>1</v>
      </c>
      <c r="B183" s="8"/>
      <c r="C183" s="8"/>
      <c r="D183" s="30" t="s">
        <v>220</v>
      </c>
      <c r="E183" s="28" t="e">
        <f>VLOOKUP(D183,バーコード貼付!A$4048:C$6329,2,FALSE)</f>
        <v>#N/A</v>
      </c>
      <c r="F183" s="40"/>
      <c r="G183" s="19"/>
      <c r="H183" s="77" t="e">
        <v>#N/A</v>
      </c>
      <c r="I183" s="42">
        <v>2</v>
      </c>
      <c r="J183" s="19" t="e">
        <v>#N/A</v>
      </c>
      <c r="K183" s="19"/>
      <c r="L183" s="19"/>
    </row>
    <row r="184" spans="1:12" ht="13.5" customHeight="1" x14ac:dyDescent="0.2">
      <c r="A184" s="8"/>
      <c r="B184" s="8">
        <v>1</v>
      </c>
      <c r="C184" s="8"/>
      <c r="D184" s="30"/>
      <c r="E184" s="28" t="s">
        <v>2062</v>
      </c>
      <c r="F184" s="40"/>
      <c r="G184" s="19"/>
      <c r="H184" s="152" t="e">
        <v>#N/A</v>
      </c>
      <c r="I184" s="19">
        <v>2</v>
      </c>
      <c r="J184" s="19" t="e">
        <v>#N/A</v>
      </c>
      <c r="K184" s="19"/>
      <c r="L184" s="19"/>
    </row>
    <row r="185" spans="1:12" ht="13.5" customHeight="1" x14ac:dyDescent="0.2">
      <c r="A185" s="8"/>
      <c r="B185" s="8">
        <f>B184+1</f>
        <v>2</v>
      </c>
      <c r="C185" s="8"/>
      <c r="D185" s="30" t="s">
        <v>1152</v>
      </c>
      <c r="E185" s="28" t="str">
        <f>VLOOKUP(D185,バーコード貼付!A$4048:C$6329,2,FALSE)</f>
        <v>(ｼｮｯﾄ場)ST分離式ﾗｯﾊﾟ4”</v>
      </c>
      <c r="F185" s="40"/>
      <c r="G185" s="19"/>
      <c r="H185" s="77">
        <f>VLOOKUP(D185,バーコード貼付!$A$4048:$C$6329,3,FALSE)</f>
        <v>0</v>
      </c>
      <c r="I185" s="19">
        <f>I$183</f>
        <v>2</v>
      </c>
      <c r="J185" s="19">
        <f>IF(H185&gt;=I185,0,1)</f>
        <v>1</v>
      </c>
      <c r="K185" s="19"/>
      <c r="L185" s="19"/>
    </row>
    <row r="186" spans="1:12" ht="13.5" customHeight="1" x14ac:dyDescent="0.2">
      <c r="A186" s="8"/>
      <c r="B186" s="8">
        <f>B185+1</f>
        <v>3</v>
      </c>
      <c r="C186" s="8">
        <v>1</v>
      </c>
      <c r="D186" s="30"/>
      <c r="E186" s="28" t="s">
        <v>2070</v>
      </c>
      <c r="F186" s="40"/>
      <c r="G186" s="19"/>
      <c r="H186" s="152" t="e">
        <v>#N/A</v>
      </c>
      <c r="I186" s="19">
        <v>2</v>
      </c>
      <c r="J186" s="19" t="e">
        <v>#N/A</v>
      </c>
      <c r="K186" s="19"/>
      <c r="L186" s="19"/>
    </row>
    <row r="187" spans="1:12" ht="13.5" customHeight="1" x14ac:dyDescent="0.2">
      <c r="A187" s="8"/>
      <c r="B187" s="8"/>
      <c r="C187" s="8">
        <v>2</v>
      </c>
      <c r="D187" s="30" t="s">
        <v>1221</v>
      </c>
      <c r="E187" s="28" t="str">
        <f>VLOOKUP(D187,バーコード貼付!A$4048:C$6329,2,FALSE)</f>
        <v>(ｼｮｯﾄ場)分離式ﾗｯﾊﾟｱﾐ4”</v>
      </c>
      <c r="F187" s="40"/>
      <c r="G187" s="19"/>
      <c r="H187" s="77">
        <f>VLOOKUP(D187,バーコード貼付!$A$4048:$C$6329,3,FALSE)</f>
        <v>80</v>
      </c>
      <c r="I187" s="19">
        <f>I$183</f>
        <v>2</v>
      </c>
      <c r="J187" s="19">
        <f>IF(H187&gt;=I187,0,1)</f>
        <v>0</v>
      </c>
      <c r="K187" s="19"/>
      <c r="L187" s="19"/>
    </row>
    <row r="188" spans="1:12" ht="13.5" customHeight="1" x14ac:dyDescent="0.2">
      <c r="A188" s="8"/>
      <c r="B188" s="8">
        <v>4</v>
      </c>
      <c r="C188" s="8">
        <v>1</v>
      </c>
      <c r="D188" s="30"/>
      <c r="E188" s="28" t="s">
        <v>2063</v>
      </c>
      <c r="F188" s="40"/>
      <c r="G188" s="19"/>
      <c r="H188" s="152" t="e">
        <v>#N/A</v>
      </c>
      <c r="I188" s="19">
        <v>2</v>
      </c>
      <c r="J188" s="19" t="e">
        <v>#N/A</v>
      </c>
      <c r="K188" s="19"/>
      <c r="L188" s="19"/>
    </row>
    <row r="189" spans="1:12" ht="13.5" customHeight="1" x14ac:dyDescent="0.2">
      <c r="A189" s="8"/>
      <c r="B189" s="8"/>
      <c r="C189" s="8">
        <v>2</v>
      </c>
      <c r="D189" s="30" t="s">
        <v>2280</v>
      </c>
      <c r="E189" s="28" t="str">
        <f>VLOOKUP(D189,バーコード貼付!A$4048:C$6329,2,FALSE)</f>
        <v>(ｼｮｯﾄ場)ﾃｰﾊﾟｰ座金4”</v>
      </c>
      <c r="F189" s="40"/>
      <c r="G189" s="19"/>
      <c r="H189" s="77">
        <f>VLOOKUP(D189,バーコード貼付!$A$4048:$C$6329,3,FALSE)</f>
        <v>0</v>
      </c>
      <c r="I189" s="19">
        <f>I$183</f>
        <v>2</v>
      </c>
      <c r="J189" s="19">
        <f>IF(H189&gt;=I189,0,1)</f>
        <v>1</v>
      </c>
      <c r="K189" s="19"/>
      <c r="L189" s="19"/>
    </row>
    <row r="190" spans="1:12" ht="13.5" customHeight="1" x14ac:dyDescent="0.2">
      <c r="A190" s="8"/>
      <c r="B190" s="8">
        <v>5</v>
      </c>
      <c r="C190" s="8"/>
      <c r="D190" s="30" t="s">
        <v>2288</v>
      </c>
      <c r="E190" s="28" t="str">
        <f>VLOOKUP(D190,バーコード貼付!A$4048:C$6329,2,FALSE)</f>
        <v>(ｼｮｯﾄ場)六角ﾅｯﾄ4”</v>
      </c>
      <c r="F190" s="40"/>
      <c r="G190" s="19"/>
      <c r="H190" s="77">
        <f>VLOOKUP(D190,バーコード貼付!$A$4048:$C$6329,3,FALSE)</f>
        <v>28</v>
      </c>
      <c r="I190" s="19">
        <f>I$183*2</f>
        <v>4</v>
      </c>
      <c r="J190" s="19">
        <f>IF(H190&gt;=I190,0,1)</f>
        <v>0</v>
      </c>
      <c r="K190" s="19"/>
      <c r="L190" s="19"/>
    </row>
    <row r="191" spans="1:12" ht="13.5" customHeight="1" x14ac:dyDescent="0.2">
      <c r="A191" s="8"/>
      <c r="B191" s="8"/>
      <c r="C191" s="8"/>
      <c r="D191" s="30"/>
      <c r="E191" s="28"/>
      <c r="F191" s="40"/>
      <c r="G191" s="19"/>
      <c r="H191" s="67"/>
      <c r="I191" s="19"/>
      <c r="J191" s="19"/>
      <c r="K191" s="19"/>
      <c r="L191" s="19"/>
    </row>
    <row r="192" spans="1:12" ht="19.2" x14ac:dyDescent="0.2">
      <c r="A192" s="212" t="s">
        <v>2537</v>
      </c>
      <c r="B192" s="213"/>
      <c r="C192" s="213"/>
      <c r="D192" s="213"/>
      <c r="E192" s="213"/>
      <c r="F192" s="213"/>
      <c r="G192" s="213"/>
      <c r="H192" s="213"/>
      <c r="I192" s="213"/>
      <c r="J192" s="213"/>
      <c r="K192" s="213"/>
      <c r="L192" s="214"/>
    </row>
    <row r="193" spans="1:12" ht="16.2" x14ac:dyDescent="0.2">
      <c r="A193" s="215" t="s">
        <v>2089</v>
      </c>
      <c r="B193" s="216"/>
      <c r="C193" s="216"/>
      <c r="D193" s="216"/>
      <c r="E193" s="216"/>
      <c r="F193" s="216"/>
      <c r="G193" s="216"/>
      <c r="H193" s="216"/>
      <c r="I193" s="216"/>
      <c r="J193" s="216"/>
      <c r="K193" s="216"/>
      <c r="L193" s="217"/>
    </row>
    <row r="194" spans="1:12" x14ac:dyDescent="0.2">
      <c r="A194" s="24" t="s">
        <v>975</v>
      </c>
      <c r="B194" s="69"/>
      <c r="C194" s="21"/>
      <c r="D194" s="52" t="s">
        <v>973</v>
      </c>
      <c r="E194" s="13" t="s">
        <v>1156</v>
      </c>
      <c r="F194" s="39" t="s">
        <v>2298</v>
      </c>
      <c r="G194" s="13" t="s">
        <v>1205</v>
      </c>
      <c r="H194" s="13" t="s">
        <v>1206</v>
      </c>
      <c r="I194" s="13" t="s">
        <v>977</v>
      </c>
      <c r="J194" s="13" t="s">
        <v>976</v>
      </c>
      <c r="K194" s="13" t="s">
        <v>1166</v>
      </c>
      <c r="L194" s="13" t="s">
        <v>1167</v>
      </c>
    </row>
    <row r="195" spans="1:12" x14ac:dyDescent="0.2">
      <c r="A195" s="18">
        <v>1</v>
      </c>
      <c r="B195" s="18"/>
      <c r="C195" s="18"/>
      <c r="D195" s="30" t="s">
        <v>202</v>
      </c>
      <c r="E195" s="28" t="e">
        <f>VLOOKUP(D195,バーコード貼付!A$4048:C$6329,2,FALSE)</f>
        <v>#N/A</v>
      </c>
      <c r="F195" s="40"/>
      <c r="G195" s="19"/>
      <c r="H195" s="77" t="e">
        <v>#N/A</v>
      </c>
      <c r="I195" s="42">
        <v>2</v>
      </c>
      <c r="J195" s="19" t="e">
        <v>#N/A</v>
      </c>
      <c r="K195" s="19"/>
      <c r="L195" s="19"/>
    </row>
    <row r="196" spans="1:12" x14ac:dyDescent="0.2">
      <c r="A196" s="8">
        <f t="shared" ref="A196:A201" si="0">A195+1</f>
        <v>2</v>
      </c>
      <c r="B196" s="8"/>
      <c r="C196" s="8"/>
      <c r="D196" s="30" t="s">
        <v>203</v>
      </c>
      <c r="E196" s="28" t="e">
        <f>VLOOKUP(D196,バーコード貼付!A$4048:C$6329,2,FALSE)</f>
        <v>#N/A</v>
      </c>
      <c r="F196" s="40"/>
      <c r="G196" s="19"/>
      <c r="H196" s="77" t="e">
        <v>#N/A</v>
      </c>
      <c r="I196" s="42">
        <v>20</v>
      </c>
      <c r="J196" s="19" t="e">
        <v>#N/A</v>
      </c>
      <c r="K196" s="19"/>
      <c r="L196" s="19"/>
    </row>
    <row r="197" spans="1:12" x14ac:dyDescent="0.2">
      <c r="A197" s="8">
        <f t="shared" si="0"/>
        <v>3</v>
      </c>
      <c r="B197" s="8"/>
      <c r="C197" s="8"/>
      <c r="D197" s="30" t="s">
        <v>205</v>
      </c>
      <c r="E197" s="28" t="e">
        <f>VLOOKUP(D197,バーコード貼付!A$4048:C$6329,2,FALSE)</f>
        <v>#N/A</v>
      </c>
      <c r="F197" s="40"/>
      <c r="G197" s="19"/>
      <c r="H197" s="77" t="e">
        <v>#N/A</v>
      </c>
      <c r="I197" s="42">
        <v>30</v>
      </c>
      <c r="J197" s="19" t="e">
        <v>#N/A</v>
      </c>
      <c r="K197" s="19"/>
      <c r="L197" s="19"/>
    </row>
    <row r="198" spans="1:12" x14ac:dyDescent="0.2">
      <c r="A198" s="8">
        <f t="shared" si="0"/>
        <v>4</v>
      </c>
      <c r="B198" s="8"/>
      <c r="C198" s="8"/>
      <c r="D198" s="30" t="s">
        <v>207</v>
      </c>
      <c r="E198" s="28" t="e">
        <f>VLOOKUP(D198,バーコード貼付!A$4048:C$6329,2,FALSE)</f>
        <v>#N/A</v>
      </c>
      <c r="F198" s="40"/>
      <c r="G198" s="19"/>
      <c r="H198" s="77" t="e">
        <v>#N/A</v>
      </c>
      <c r="I198" s="42">
        <v>15</v>
      </c>
      <c r="J198" s="19" t="e">
        <v>#N/A</v>
      </c>
      <c r="K198" s="19"/>
      <c r="L198" s="19"/>
    </row>
    <row r="199" spans="1:12" x14ac:dyDescent="0.2">
      <c r="A199" s="8">
        <f t="shared" si="0"/>
        <v>5</v>
      </c>
      <c r="B199" s="8"/>
      <c r="C199" s="8"/>
      <c r="D199" s="30" t="s">
        <v>210</v>
      </c>
      <c r="E199" s="28" t="e">
        <f>VLOOKUP(D199,バーコード貼付!A$4048:C$6329,2,FALSE)</f>
        <v>#N/A</v>
      </c>
      <c r="F199" s="40"/>
      <c r="G199" s="19"/>
      <c r="H199" s="77" t="e">
        <v>#N/A</v>
      </c>
      <c r="I199" s="42">
        <v>18</v>
      </c>
      <c r="J199" s="19" t="e">
        <v>#N/A</v>
      </c>
      <c r="K199" s="19"/>
      <c r="L199" s="19"/>
    </row>
    <row r="200" spans="1:12" x14ac:dyDescent="0.2">
      <c r="A200" s="8">
        <f t="shared" si="0"/>
        <v>6</v>
      </c>
      <c r="B200" s="8"/>
      <c r="C200" s="8"/>
      <c r="D200" s="30" t="s">
        <v>214</v>
      </c>
      <c r="E200" s="28" t="e">
        <f>VLOOKUP(D200,バーコード貼付!A$4048:C$6329,2,FALSE)</f>
        <v>#N/A</v>
      </c>
      <c r="F200" s="40"/>
      <c r="G200" s="19"/>
      <c r="H200" s="77" t="e">
        <v>#N/A</v>
      </c>
      <c r="I200" s="42">
        <v>30</v>
      </c>
      <c r="J200" s="19" t="e">
        <v>#N/A</v>
      </c>
      <c r="K200" s="19"/>
      <c r="L200" s="19"/>
    </row>
    <row r="201" spans="1:12" x14ac:dyDescent="0.2">
      <c r="A201" s="8">
        <f t="shared" si="0"/>
        <v>7</v>
      </c>
      <c r="B201" s="8"/>
      <c r="C201" s="8"/>
      <c r="D201" s="30" t="s">
        <v>216</v>
      </c>
      <c r="E201" s="28" t="e">
        <f>VLOOKUP(D201,バーコード貼付!A$4048:C$6329,2,FALSE)</f>
        <v>#N/A</v>
      </c>
      <c r="F201" s="40"/>
      <c r="G201" s="19"/>
      <c r="H201" s="77" t="e">
        <v>#N/A</v>
      </c>
      <c r="I201" s="42">
        <v>5</v>
      </c>
      <c r="J201" s="19" t="e">
        <v>#N/A</v>
      </c>
      <c r="K201" s="19"/>
      <c r="L201" s="19"/>
    </row>
    <row r="202" spans="1:12" ht="13.5" customHeight="1" x14ac:dyDescent="0.2">
      <c r="A202" s="58"/>
      <c r="B202" s="58"/>
      <c r="C202" s="58"/>
      <c r="D202" s="58"/>
      <c r="E202" s="58"/>
      <c r="F202" s="58"/>
      <c r="G202" s="58"/>
      <c r="H202" s="67"/>
      <c r="I202" s="58"/>
      <c r="J202" s="58"/>
      <c r="K202" s="58"/>
      <c r="L202" s="58"/>
    </row>
    <row r="203" spans="1:12" s="32" customFormat="1" ht="16.2" x14ac:dyDescent="0.2">
      <c r="A203" s="215" t="s">
        <v>1073</v>
      </c>
      <c r="B203" s="216"/>
      <c r="C203" s="216"/>
      <c r="D203" s="216"/>
      <c r="E203" s="216"/>
      <c r="F203" s="216"/>
      <c r="G203" s="216"/>
      <c r="H203" s="216"/>
      <c r="I203" s="216"/>
      <c r="J203" s="216"/>
      <c r="K203" s="216"/>
      <c r="L203" s="217"/>
    </row>
    <row r="204" spans="1:12" s="5" customFormat="1" x14ac:dyDescent="0.2">
      <c r="A204" s="24" t="s">
        <v>975</v>
      </c>
      <c r="B204" s="21"/>
      <c r="C204" s="21"/>
      <c r="D204" s="52" t="s">
        <v>973</v>
      </c>
      <c r="E204" s="13" t="s">
        <v>1156</v>
      </c>
      <c r="F204" s="39" t="s">
        <v>2298</v>
      </c>
      <c r="G204" s="13" t="s">
        <v>1205</v>
      </c>
      <c r="H204" s="13" t="s">
        <v>1206</v>
      </c>
      <c r="I204" s="13" t="s">
        <v>977</v>
      </c>
      <c r="J204" s="13" t="s">
        <v>976</v>
      </c>
      <c r="K204" s="13" t="s">
        <v>1166</v>
      </c>
      <c r="L204" s="13" t="s">
        <v>1167</v>
      </c>
    </row>
    <row r="205" spans="1:12" x14ac:dyDescent="0.2">
      <c r="A205" s="18"/>
      <c r="B205" s="18">
        <v>1</v>
      </c>
      <c r="C205" s="18"/>
      <c r="D205" s="30" t="s">
        <v>248</v>
      </c>
      <c r="E205" s="28" t="e">
        <f>VLOOKUP(D205,バーコード貼付!A$4048:C$6329,2,FALSE)</f>
        <v>#N/A</v>
      </c>
      <c r="F205" s="40"/>
      <c r="G205" s="19"/>
      <c r="H205" s="77" t="e">
        <v>#N/A</v>
      </c>
      <c r="I205" s="19">
        <v>5</v>
      </c>
      <c r="J205" s="19" t="e">
        <v>#N/A</v>
      </c>
      <c r="K205" s="19"/>
      <c r="L205" s="19"/>
    </row>
    <row r="206" spans="1:12" x14ac:dyDescent="0.2">
      <c r="A206" s="45"/>
      <c r="B206" s="46"/>
      <c r="C206" s="46"/>
      <c r="D206" s="47"/>
      <c r="E206" s="48"/>
      <c r="F206" s="49"/>
      <c r="G206" s="50"/>
      <c r="H206" s="67"/>
      <c r="I206" s="50"/>
      <c r="J206" s="50"/>
      <c r="K206" s="50"/>
      <c r="L206" s="51"/>
    </row>
    <row r="207" spans="1:12" s="32" customFormat="1" ht="16.2" x14ac:dyDescent="0.2">
      <c r="A207" s="200" t="s">
        <v>1063</v>
      </c>
      <c r="B207" s="201"/>
      <c r="C207" s="201"/>
      <c r="D207" s="201"/>
      <c r="E207" s="201"/>
      <c r="F207" s="201"/>
      <c r="G207" s="201"/>
      <c r="H207" s="201"/>
      <c r="I207" s="201"/>
      <c r="J207" s="201"/>
      <c r="K207" s="201"/>
      <c r="L207" s="202"/>
    </row>
    <row r="208" spans="1:12" s="5" customFormat="1" x14ac:dyDescent="0.2">
      <c r="A208" s="24" t="s">
        <v>975</v>
      </c>
      <c r="B208" s="21"/>
      <c r="C208" s="21"/>
      <c r="D208" s="52" t="s">
        <v>973</v>
      </c>
      <c r="E208" s="13" t="s">
        <v>1156</v>
      </c>
      <c r="F208" s="39" t="s">
        <v>2298</v>
      </c>
      <c r="G208" s="13" t="s">
        <v>1205</v>
      </c>
      <c r="H208" s="13" t="s">
        <v>1206</v>
      </c>
      <c r="I208" s="13" t="s">
        <v>977</v>
      </c>
      <c r="J208" s="13" t="s">
        <v>976</v>
      </c>
      <c r="K208" s="13" t="s">
        <v>1166</v>
      </c>
      <c r="L208" s="13" t="s">
        <v>1167</v>
      </c>
    </row>
    <row r="209" spans="1:13" x14ac:dyDescent="0.2">
      <c r="A209" s="8">
        <v>1</v>
      </c>
      <c r="B209" s="8"/>
      <c r="C209" s="8"/>
      <c r="D209" s="30" t="s">
        <v>1204</v>
      </c>
      <c r="E209" s="28" t="e">
        <f>VLOOKUP(D209,バーコード貼付!A$4048:C$6329,2,FALSE)</f>
        <v>#N/A</v>
      </c>
      <c r="F209" s="40"/>
      <c r="G209" s="19"/>
      <c r="H209" s="77" t="e">
        <v>#N/A</v>
      </c>
      <c r="I209" s="42">
        <v>10</v>
      </c>
      <c r="J209" s="19" t="e">
        <v>#N/A</v>
      </c>
      <c r="K209" s="19"/>
      <c r="L209" s="19"/>
    </row>
    <row r="210" spans="1:13" ht="13.5" customHeight="1" x14ac:dyDescent="0.2">
      <c r="A210" s="8">
        <v>2</v>
      </c>
      <c r="B210" s="8"/>
      <c r="C210" s="8"/>
      <c r="D210" s="30" t="s">
        <v>230</v>
      </c>
      <c r="E210" s="28" t="e">
        <f>VLOOKUP(D210,バーコード貼付!A$4048:C$6329,2,FALSE)</f>
        <v>#N/A</v>
      </c>
      <c r="F210" s="40"/>
      <c r="G210" s="19"/>
      <c r="H210" s="77" t="e">
        <v>#N/A</v>
      </c>
      <c r="I210" s="42">
        <v>3</v>
      </c>
      <c r="J210" s="19" t="e">
        <v>#N/A</v>
      </c>
      <c r="K210" s="19"/>
      <c r="L210" s="19"/>
      <c r="M210" s="29"/>
    </row>
    <row r="211" spans="1:13" x14ac:dyDescent="0.2">
      <c r="A211" s="8">
        <v>3</v>
      </c>
      <c r="B211" s="8"/>
      <c r="C211" s="8"/>
      <c r="D211" s="36" t="s">
        <v>231</v>
      </c>
      <c r="E211" s="28" t="e">
        <f>VLOOKUP(D211,バーコード貼付!A$4048:C$6329,2,FALSE)</f>
        <v>#N/A</v>
      </c>
      <c r="F211" s="40"/>
      <c r="G211" s="19"/>
      <c r="H211" s="77" t="e">
        <v>#N/A</v>
      </c>
      <c r="I211" s="43">
        <v>10</v>
      </c>
      <c r="J211" s="19" t="e">
        <v>#N/A</v>
      </c>
      <c r="K211" s="8"/>
      <c r="L211" s="8"/>
    </row>
    <row r="212" spans="1:13" x14ac:dyDescent="0.2">
      <c r="A212" s="8"/>
      <c r="B212" s="8">
        <v>1</v>
      </c>
      <c r="C212" s="8">
        <v>1</v>
      </c>
      <c r="D212" s="30"/>
      <c r="E212" s="16" t="s">
        <v>1072</v>
      </c>
      <c r="F212" s="40"/>
      <c r="G212" s="19"/>
      <c r="H212" s="152" t="e">
        <v>#N/A</v>
      </c>
      <c r="I212" s="8">
        <v>23</v>
      </c>
      <c r="J212" s="19" t="e">
        <v>#N/A</v>
      </c>
      <c r="K212" s="8"/>
      <c r="L212" s="8"/>
    </row>
    <row r="213" spans="1:13" x14ac:dyDescent="0.2">
      <c r="A213" s="8"/>
      <c r="B213" s="8"/>
      <c r="C213" s="8">
        <v>2</v>
      </c>
      <c r="D213" s="36"/>
      <c r="E213" s="16" t="s">
        <v>1071</v>
      </c>
      <c r="F213" s="40"/>
      <c r="G213" s="19"/>
      <c r="H213" s="152" t="e">
        <v>#N/A</v>
      </c>
      <c r="I213" s="8">
        <v>23</v>
      </c>
      <c r="J213" s="19" t="e">
        <v>#N/A</v>
      </c>
      <c r="K213" s="8"/>
      <c r="L213" s="8"/>
    </row>
    <row r="214" spans="1:13" x14ac:dyDescent="0.2">
      <c r="A214" s="31"/>
      <c r="B214" s="8">
        <v>2</v>
      </c>
      <c r="C214" s="8"/>
      <c r="D214" s="30" t="s">
        <v>986</v>
      </c>
      <c r="E214" s="28" t="str">
        <f>VLOOKUP(D214,バーコード貼付!A$4048:C$6329,2,FALSE)</f>
        <v>3/4(19)ﾎﾞ-ﾙ型ｷﾝｸﾞｽﾄﾝ用ﾎﾞｰﾙ玉</v>
      </c>
      <c r="F214" s="40"/>
      <c r="G214" s="19"/>
      <c r="H214" s="77">
        <f>VLOOKUP(D214,バーコード貼付!$A$4048:$C$6329,3,FALSE)</f>
        <v>2360</v>
      </c>
      <c r="I214" s="8">
        <f>I$212</f>
        <v>23</v>
      </c>
      <c r="J214" s="19">
        <f>IF(H214&gt;=I214,0,1)</f>
        <v>0</v>
      </c>
      <c r="K214" s="8"/>
      <c r="L214" s="8"/>
    </row>
    <row r="215" spans="1:13" x14ac:dyDescent="0.2">
      <c r="A215" s="8"/>
      <c r="B215" s="8">
        <f t="shared" ref="B215:B223" si="1">B214+1</f>
        <v>3</v>
      </c>
      <c r="C215" s="8"/>
      <c r="D215" s="30" t="s">
        <v>995</v>
      </c>
      <c r="E215" s="28" t="str">
        <f>VLOOKUP(D215,バーコード貼付!A$4048:C$6329,2,FALSE)</f>
        <v>3/4(19)ﾎﾞ-ﾙ型ｷﾝｸﾞｽﾄﾝ用ｽﾋﾟﾝﾄﾞﾙ</v>
      </c>
      <c r="F215" s="40"/>
      <c r="G215" s="19"/>
      <c r="H215" s="77">
        <f>VLOOKUP(D215,バーコード貼付!$A$4048:$C$6329,3,FALSE)</f>
        <v>1331</v>
      </c>
      <c r="I215" s="8">
        <f>I$212</f>
        <v>23</v>
      </c>
      <c r="J215" s="19">
        <f>IF(H215&gt;=I215,0,1)</f>
        <v>0</v>
      </c>
      <c r="K215" s="8"/>
      <c r="L215" s="8"/>
    </row>
    <row r="216" spans="1:13" x14ac:dyDescent="0.2">
      <c r="A216" s="8"/>
      <c r="B216" s="8">
        <f t="shared" si="1"/>
        <v>4</v>
      </c>
      <c r="C216" s="8"/>
      <c r="D216" s="30" t="s">
        <v>1021</v>
      </c>
      <c r="E216" s="28" t="str">
        <f>VLOOKUP(D216,バーコード貼付!A$4048:C$6329,2,FALSE)</f>
        <v>3/4(19)ﾎﾞ-ﾙ型ｷﾝｸﾞｽﾄﾝ用ﾎﾟﾘｴﾁ</v>
      </c>
      <c r="F216" s="40"/>
      <c r="G216" s="19"/>
      <c r="H216" s="77">
        <f>VLOOKUP(D216,バーコード貼付!$A$4048:$C$6329,3,FALSE)</f>
        <v>1540</v>
      </c>
      <c r="I216" s="8">
        <f>I$212</f>
        <v>23</v>
      </c>
      <c r="J216" s="19">
        <f>IF(H216&gt;=I216,0,1)</f>
        <v>0</v>
      </c>
      <c r="K216" s="8"/>
      <c r="L216" s="8"/>
    </row>
    <row r="217" spans="1:13" x14ac:dyDescent="0.2">
      <c r="A217" s="8"/>
      <c r="B217" s="8">
        <f t="shared" si="1"/>
        <v>5</v>
      </c>
      <c r="C217" s="8"/>
      <c r="D217" s="30" t="s">
        <v>1012</v>
      </c>
      <c r="E217" s="28" t="str">
        <f>VLOOKUP(D217,バーコード貼付!A$4048:C$6329,2,FALSE)</f>
        <v>3/4(19)ﾎﾞ-ﾙ型ｷﾝｸﾞｽﾄﾝ用ﾃﾌﾛﾝ</v>
      </c>
      <c r="F217" s="40"/>
      <c r="G217" s="19"/>
      <c r="H217" s="77">
        <f>VLOOKUP(D217,バーコード貼付!$A$4048:$C$6329,3,FALSE)</f>
        <v>940</v>
      </c>
      <c r="I217" s="8">
        <f>I$212</f>
        <v>23</v>
      </c>
      <c r="J217" s="19">
        <f>IF(H217&gt;=I217,0,1)</f>
        <v>0</v>
      </c>
      <c r="K217" s="8"/>
      <c r="L217" s="8"/>
    </row>
    <row r="218" spans="1:13" x14ac:dyDescent="0.2">
      <c r="A218" s="8"/>
      <c r="B218" s="8">
        <f t="shared" si="1"/>
        <v>6</v>
      </c>
      <c r="C218" s="8"/>
      <c r="D218" s="36"/>
      <c r="E218" s="16" t="s">
        <v>1058</v>
      </c>
      <c r="F218" s="40"/>
      <c r="G218" s="19"/>
      <c r="H218" s="152" t="e">
        <v>#N/A</v>
      </c>
      <c r="I218" s="8">
        <v>23</v>
      </c>
      <c r="J218" s="19" t="e">
        <v>#N/A</v>
      </c>
      <c r="K218" s="8"/>
      <c r="L218" s="8"/>
    </row>
    <row r="219" spans="1:13" x14ac:dyDescent="0.2">
      <c r="A219" s="8"/>
      <c r="B219" s="8">
        <f t="shared" si="1"/>
        <v>7</v>
      </c>
      <c r="C219" s="8"/>
      <c r="D219" s="36"/>
      <c r="E219" s="16" t="s">
        <v>1059</v>
      </c>
      <c r="F219" s="40"/>
      <c r="G219" s="19"/>
      <c r="H219" s="152" t="e">
        <v>#N/A</v>
      </c>
      <c r="I219" s="8">
        <v>23</v>
      </c>
      <c r="J219" s="19" t="e">
        <v>#N/A</v>
      </c>
      <c r="K219" s="8"/>
      <c r="L219" s="8"/>
    </row>
    <row r="220" spans="1:13" x14ac:dyDescent="0.2">
      <c r="A220" s="8"/>
      <c r="B220" s="8">
        <f t="shared" si="1"/>
        <v>8</v>
      </c>
      <c r="C220" s="8"/>
      <c r="D220" s="30" t="s">
        <v>1004</v>
      </c>
      <c r="E220" s="28" t="str">
        <f>VLOOKUP(D220,バーコード貼付!A$4048:C$6329,2,FALSE)</f>
        <v>3/4(19)ﾎﾞ-ﾙ型ｷﾝｸﾞｽﾄﾝ用ﾊﾟｯｷﾝ押ｴ</v>
      </c>
      <c r="F220" s="40"/>
      <c r="G220" s="19"/>
      <c r="H220" s="77">
        <f>VLOOKUP(D220,バーコード貼付!$A$4048:$C$6329,3,FALSE)</f>
        <v>1050</v>
      </c>
      <c r="I220" s="8">
        <f>I$212</f>
        <v>23</v>
      </c>
      <c r="J220" s="19">
        <f>IF(H220&gt;=I220,0,1)</f>
        <v>0</v>
      </c>
      <c r="K220" s="8"/>
      <c r="L220" s="8"/>
    </row>
    <row r="221" spans="1:13" x14ac:dyDescent="0.2">
      <c r="A221" s="8"/>
      <c r="B221" s="8">
        <f t="shared" si="1"/>
        <v>9</v>
      </c>
      <c r="C221" s="8"/>
      <c r="D221" s="36"/>
      <c r="E221" s="16" t="s">
        <v>1060</v>
      </c>
      <c r="F221" s="40"/>
      <c r="G221" s="19"/>
      <c r="H221" s="152" t="e">
        <v>#N/A</v>
      </c>
      <c r="I221" s="8">
        <v>23</v>
      </c>
      <c r="J221" s="19" t="e">
        <v>#N/A</v>
      </c>
      <c r="K221" s="8"/>
      <c r="L221" s="8"/>
    </row>
    <row r="222" spans="1:13" x14ac:dyDescent="0.2">
      <c r="A222" s="8"/>
      <c r="B222" s="8">
        <f t="shared" si="1"/>
        <v>10</v>
      </c>
      <c r="C222" s="8"/>
      <c r="D222" s="36"/>
      <c r="E222" s="16" t="s">
        <v>1061</v>
      </c>
      <c r="F222" s="40"/>
      <c r="G222" s="19"/>
      <c r="H222" s="152" t="e">
        <v>#N/A</v>
      </c>
      <c r="I222" s="8">
        <v>92</v>
      </c>
      <c r="J222" s="19" t="e">
        <v>#N/A</v>
      </c>
      <c r="K222" s="8"/>
      <c r="L222" s="8"/>
    </row>
    <row r="223" spans="1:13" x14ac:dyDescent="0.2">
      <c r="A223" s="8"/>
      <c r="B223" s="8">
        <f t="shared" si="1"/>
        <v>11</v>
      </c>
      <c r="C223" s="8">
        <v>1</v>
      </c>
      <c r="D223" s="30" t="s">
        <v>1208</v>
      </c>
      <c r="E223" s="28" t="str">
        <f>VLOOKUP(D223,バーコード貼付!A$4048:C$6329,2,FALSE)</f>
        <v>(ｼｮｯﾄ場)ｷﾝｸﾞｽﾄﾝﾊﾝﾄﾞﾙ19</v>
      </c>
      <c r="F223" s="40"/>
      <c r="G223" s="19"/>
      <c r="H223" s="77">
        <f>VLOOKUP(D223,バーコード貼付!$A$4048:$C$6329,3,FALSE)</f>
        <v>560</v>
      </c>
      <c r="I223" s="8">
        <f>I$212</f>
        <v>23</v>
      </c>
      <c r="J223" s="19">
        <f>IF(H223&gt;=I223,0,1)</f>
        <v>0</v>
      </c>
      <c r="K223" s="8"/>
      <c r="L223" s="8"/>
    </row>
    <row r="224" spans="1:13" x14ac:dyDescent="0.2">
      <c r="A224" s="8"/>
      <c r="B224" s="8"/>
      <c r="C224" s="8">
        <v>2</v>
      </c>
      <c r="D224" s="30"/>
      <c r="E224" s="28" t="s">
        <v>2036</v>
      </c>
      <c r="F224" s="40"/>
      <c r="G224" s="19"/>
      <c r="H224" s="152" t="e">
        <v>#N/A</v>
      </c>
      <c r="I224" s="8">
        <v>23</v>
      </c>
      <c r="J224" s="19" t="e">
        <v>#N/A</v>
      </c>
      <c r="K224" s="8"/>
      <c r="L224" s="8"/>
    </row>
    <row r="225" spans="1:12" x14ac:dyDescent="0.2">
      <c r="A225" s="8"/>
      <c r="B225" s="8">
        <f>B223+1</f>
        <v>12</v>
      </c>
      <c r="C225" s="8"/>
      <c r="D225" s="30" t="s">
        <v>249</v>
      </c>
      <c r="E225" s="28" t="e">
        <f>VLOOKUP(D225,バーコード貼付!A$4048:C$6329,2,FALSE)</f>
        <v>#N/A</v>
      </c>
      <c r="F225" s="40"/>
      <c r="G225" s="19"/>
      <c r="H225" s="77" t="e">
        <v>#N/A</v>
      </c>
      <c r="I225" s="8">
        <v>37</v>
      </c>
      <c r="J225" s="19" t="e">
        <v>#N/A</v>
      </c>
      <c r="K225" s="8"/>
      <c r="L225" s="8"/>
    </row>
    <row r="226" spans="1:12" x14ac:dyDescent="0.2">
      <c r="A226" s="8"/>
      <c r="B226" s="8">
        <f>B225+1</f>
        <v>13</v>
      </c>
      <c r="C226" s="8"/>
      <c r="D226" s="30" t="s">
        <v>250</v>
      </c>
      <c r="E226" s="28" t="e">
        <f>VLOOKUP(D226,バーコード貼付!A$4048:C$6329,2,FALSE)</f>
        <v>#N/A</v>
      </c>
      <c r="F226" s="40"/>
      <c r="G226" s="19"/>
      <c r="H226" s="77" t="e">
        <v>#N/A</v>
      </c>
      <c r="I226" s="8">
        <v>2</v>
      </c>
      <c r="J226" s="19" t="e">
        <v>#N/A</v>
      </c>
      <c r="K226" s="19"/>
      <c r="L226" s="19"/>
    </row>
    <row r="227" spans="1:12" x14ac:dyDescent="0.2">
      <c r="A227" s="8"/>
      <c r="B227" s="8"/>
      <c r="C227" s="8"/>
      <c r="D227" s="30"/>
      <c r="E227" s="28"/>
      <c r="F227" s="40"/>
      <c r="G227" s="19"/>
      <c r="H227" s="67"/>
      <c r="I227" s="19"/>
      <c r="J227" s="19"/>
      <c r="K227" s="19"/>
      <c r="L227" s="19"/>
    </row>
    <row r="228" spans="1:12" s="32" customFormat="1" ht="16.2" x14ac:dyDescent="0.2">
      <c r="A228" s="200" t="s">
        <v>1062</v>
      </c>
      <c r="B228" s="201"/>
      <c r="C228" s="201"/>
      <c r="D228" s="201"/>
      <c r="E228" s="201"/>
      <c r="F228" s="201"/>
      <c r="G228" s="201"/>
      <c r="H228" s="201"/>
      <c r="I228" s="201"/>
      <c r="J228" s="201"/>
      <c r="K228" s="201"/>
      <c r="L228" s="202"/>
    </row>
    <row r="229" spans="1:12" s="5" customFormat="1" x14ac:dyDescent="0.2">
      <c r="A229" s="24" t="s">
        <v>975</v>
      </c>
      <c r="B229" s="21"/>
      <c r="C229" s="21"/>
      <c r="D229" s="52" t="s">
        <v>973</v>
      </c>
      <c r="E229" s="13" t="s">
        <v>1156</v>
      </c>
      <c r="F229" s="39" t="s">
        <v>2298</v>
      </c>
      <c r="G229" s="13" t="s">
        <v>1205</v>
      </c>
      <c r="H229" s="13" t="s">
        <v>1206</v>
      </c>
      <c r="I229" s="13" t="s">
        <v>977</v>
      </c>
      <c r="J229" s="13" t="s">
        <v>976</v>
      </c>
      <c r="K229" s="13" t="s">
        <v>1166</v>
      </c>
      <c r="L229" s="13" t="s">
        <v>1167</v>
      </c>
    </row>
    <row r="230" spans="1:12" x14ac:dyDescent="0.2">
      <c r="A230" s="8">
        <v>1</v>
      </c>
      <c r="B230" s="8"/>
      <c r="C230" s="8"/>
      <c r="D230" s="30" t="s">
        <v>222</v>
      </c>
      <c r="E230" s="28" t="e">
        <f>VLOOKUP(D230,バーコード貼付!A$4048:C$6329,2,FALSE)</f>
        <v>#N/A</v>
      </c>
      <c r="F230" s="40"/>
      <c r="G230" s="19"/>
      <c r="H230" s="77" t="e">
        <v>#N/A</v>
      </c>
      <c r="I230" s="42">
        <v>5</v>
      </c>
      <c r="J230" s="19" t="e">
        <v>#N/A</v>
      </c>
      <c r="K230" s="19"/>
      <c r="L230" s="19"/>
    </row>
    <row r="231" spans="1:12" x14ac:dyDescent="0.2">
      <c r="A231" s="8">
        <v>2</v>
      </c>
      <c r="B231" s="8"/>
      <c r="C231" s="8"/>
      <c r="D231" s="30" t="s">
        <v>232</v>
      </c>
      <c r="E231" s="28" t="e">
        <f>VLOOKUP(D231,バーコード貼付!A$4048:C$6329,2,FALSE)</f>
        <v>#N/A</v>
      </c>
      <c r="F231" s="40"/>
      <c r="G231" s="19"/>
      <c r="H231" s="77" t="e">
        <v>#N/A</v>
      </c>
      <c r="I231" s="43">
        <v>70</v>
      </c>
      <c r="J231" s="19" t="e">
        <v>#N/A</v>
      </c>
      <c r="K231" s="8"/>
      <c r="L231" s="8"/>
    </row>
    <row r="232" spans="1:12" x14ac:dyDescent="0.2">
      <c r="A232" s="8"/>
      <c r="B232" s="8">
        <v>1</v>
      </c>
      <c r="C232" s="8">
        <v>1</v>
      </c>
      <c r="D232" s="36"/>
      <c r="E232" s="16" t="s">
        <v>2037</v>
      </c>
      <c r="F232" s="40"/>
      <c r="G232" s="19"/>
      <c r="H232" s="152" t="e">
        <v>#N/A</v>
      </c>
      <c r="I232" s="8">
        <v>75</v>
      </c>
      <c r="J232" s="19" t="e">
        <v>#N/A</v>
      </c>
      <c r="K232" s="8"/>
      <c r="L232" s="8"/>
    </row>
    <row r="233" spans="1:12" x14ac:dyDescent="0.2">
      <c r="A233" s="8"/>
      <c r="B233" s="8"/>
      <c r="C233" s="8">
        <v>2</v>
      </c>
      <c r="D233" s="36"/>
      <c r="E233" s="16" t="s">
        <v>2038</v>
      </c>
      <c r="F233" s="40"/>
      <c r="G233" s="19"/>
      <c r="H233" s="152" t="e">
        <v>#N/A</v>
      </c>
      <c r="I233" s="8">
        <v>75</v>
      </c>
      <c r="J233" s="19" t="e">
        <v>#N/A</v>
      </c>
      <c r="K233" s="8"/>
      <c r="L233" s="8"/>
    </row>
    <row r="234" spans="1:12" x14ac:dyDescent="0.2">
      <c r="A234" s="8"/>
      <c r="B234" s="8">
        <v>2</v>
      </c>
      <c r="C234" s="8"/>
      <c r="D234" s="30" t="s">
        <v>987</v>
      </c>
      <c r="E234" s="28" t="str">
        <f>VLOOKUP(D234,バーコード貼付!A$4048:C$6329,2,FALSE)</f>
        <v>1”(25)ﾎﾞ-ﾙ型ｷﾝｸﾞｽﾄﾝ用ﾎﾞｰﾙ玉</v>
      </c>
      <c r="F234" s="40"/>
      <c r="G234" s="19"/>
      <c r="H234" s="77">
        <f>VLOOKUP(D234,バーコード貼付!$A$4048:$C$6329,3,FALSE)</f>
        <v>415</v>
      </c>
      <c r="I234" s="8">
        <f>I$232</f>
        <v>75</v>
      </c>
      <c r="J234" s="19">
        <f>IF(H234&gt;=I234,0,1)</f>
        <v>0</v>
      </c>
      <c r="K234" s="8"/>
      <c r="L234" s="8"/>
    </row>
    <row r="235" spans="1:12" x14ac:dyDescent="0.2">
      <c r="A235" s="8"/>
      <c r="B235" s="8">
        <v>3</v>
      </c>
      <c r="C235" s="8"/>
      <c r="D235" s="30" t="s">
        <v>996</v>
      </c>
      <c r="E235" s="28" t="str">
        <f>VLOOKUP(D235,バーコード貼付!A$4048:C$6329,2,FALSE)</f>
        <v>1”(25)ﾎﾞ-ﾙ型ｷﾝｸﾞｽﾄﾝ用ｽﾋﾟﾝﾄﾞﾙ</v>
      </c>
      <c r="F235" s="40"/>
      <c r="G235" s="19"/>
      <c r="H235" s="77">
        <f>VLOOKUP(D235,バーコード貼付!$A$4048:$C$6329,3,FALSE)</f>
        <v>559</v>
      </c>
      <c r="I235" s="8">
        <f>I$232</f>
        <v>75</v>
      </c>
      <c r="J235" s="19">
        <f>IF(H235&gt;=I235,0,1)</f>
        <v>0</v>
      </c>
      <c r="K235" s="8"/>
      <c r="L235" s="8"/>
    </row>
    <row r="236" spans="1:12" x14ac:dyDescent="0.2">
      <c r="A236" s="8"/>
      <c r="B236" s="8">
        <v>4</v>
      </c>
      <c r="C236" s="8"/>
      <c r="D236" s="30" t="s">
        <v>1022</v>
      </c>
      <c r="E236" s="28" t="str">
        <f>VLOOKUP(D236,バーコード貼付!A$4048:C$6329,2,FALSE)</f>
        <v>1”(25)ﾎﾞ-ﾙ型ｷﾝｸﾞｽﾄﾝ用ﾎﾟﾘｴﾁ</v>
      </c>
      <c r="F236" s="40"/>
      <c r="G236" s="19"/>
      <c r="H236" s="77">
        <f>VLOOKUP(D236,バーコード貼付!$A$4048:$C$6329,3,FALSE)</f>
        <v>705</v>
      </c>
      <c r="I236" s="8">
        <f>I$232</f>
        <v>75</v>
      </c>
      <c r="J236" s="19">
        <f>IF(H236&gt;=I236,0,1)</f>
        <v>0</v>
      </c>
      <c r="K236" s="8"/>
      <c r="L236" s="8"/>
    </row>
    <row r="237" spans="1:12" x14ac:dyDescent="0.2">
      <c r="A237" s="8"/>
      <c r="B237" s="8">
        <v>5</v>
      </c>
      <c r="C237" s="8"/>
      <c r="D237" s="30" t="s">
        <v>1013</v>
      </c>
      <c r="E237" s="28" t="str">
        <f>VLOOKUP(D237,バーコード貼付!A$4048:C$6329,2,FALSE)</f>
        <v>1”(25)ﾎﾞ-ﾙ型ｷﾝｸﾞｽﾄﾝ用ﾃﾌﾛﾝ</v>
      </c>
      <c r="F237" s="40"/>
      <c r="G237" s="19"/>
      <c r="H237" s="77">
        <f>VLOOKUP(D237,バーコード貼付!$A$4048:$C$6329,3,FALSE)</f>
        <v>1720</v>
      </c>
      <c r="I237" s="8">
        <f>I$232</f>
        <v>75</v>
      </c>
      <c r="J237" s="19">
        <f>IF(H237&gt;=I237,0,1)</f>
        <v>0</v>
      </c>
      <c r="K237" s="8"/>
      <c r="L237" s="8"/>
    </row>
    <row r="238" spans="1:12" x14ac:dyDescent="0.2">
      <c r="A238" s="8"/>
      <c r="B238" s="8">
        <v>6</v>
      </c>
      <c r="C238" s="8"/>
      <c r="D238" s="36"/>
      <c r="E238" s="16" t="s">
        <v>1058</v>
      </c>
      <c r="F238" s="40"/>
      <c r="G238" s="19"/>
      <c r="H238" s="152" t="e">
        <v>#N/A</v>
      </c>
      <c r="I238" s="8">
        <v>75</v>
      </c>
      <c r="J238" s="19" t="e">
        <v>#N/A</v>
      </c>
      <c r="K238" s="8"/>
      <c r="L238" s="8"/>
    </row>
    <row r="239" spans="1:12" x14ac:dyDescent="0.2">
      <c r="A239" s="8"/>
      <c r="B239" s="8">
        <v>7</v>
      </c>
      <c r="C239" s="8"/>
      <c r="D239" s="36"/>
      <c r="E239" s="16" t="s">
        <v>1059</v>
      </c>
      <c r="F239" s="40"/>
      <c r="G239" s="19"/>
      <c r="H239" s="152" t="e">
        <v>#N/A</v>
      </c>
      <c r="I239" s="8">
        <v>75</v>
      </c>
      <c r="J239" s="19" t="e">
        <v>#N/A</v>
      </c>
      <c r="K239" s="8"/>
      <c r="L239" s="8"/>
    </row>
    <row r="240" spans="1:12" x14ac:dyDescent="0.2">
      <c r="A240" s="8"/>
      <c r="B240" s="8">
        <v>8</v>
      </c>
      <c r="C240" s="8"/>
      <c r="D240" s="30" t="s">
        <v>1005</v>
      </c>
      <c r="E240" s="28" t="str">
        <f>VLOOKUP(D240,バーコード貼付!A$4048:C$6329,2,FALSE)</f>
        <v>1”(25)ﾎﾞ-ﾙ型ｷﾝｸﾞｽﾄﾝ用ﾊﾟｯｷﾝ押ｴ</v>
      </c>
      <c r="F240" s="40"/>
      <c r="G240" s="19"/>
      <c r="H240" s="77">
        <f>VLOOKUP(D240,バーコード貼付!$A$4048:$C$6329,3,FALSE)</f>
        <v>29</v>
      </c>
      <c r="I240" s="8">
        <f>I$232</f>
        <v>75</v>
      </c>
      <c r="J240" s="19">
        <f>IF(H240&gt;=I240,0,1)</f>
        <v>1</v>
      </c>
      <c r="K240" s="8"/>
      <c r="L240" s="8"/>
    </row>
    <row r="241" spans="1:12" x14ac:dyDescent="0.2">
      <c r="A241" s="8"/>
      <c r="B241" s="8">
        <v>9</v>
      </c>
      <c r="C241" s="8"/>
      <c r="D241" s="36"/>
      <c r="E241" s="16" t="s">
        <v>1060</v>
      </c>
      <c r="F241" s="40"/>
      <c r="G241" s="19"/>
      <c r="H241" s="152" t="e">
        <v>#N/A</v>
      </c>
      <c r="I241" s="8">
        <v>75</v>
      </c>
      <c r="J241" s="19" t="e">
        <v>#N/A</v>
      </c>
      <c r="K241" s="8"/>
      <c r="L241" s="8"/>
    </row>
    <row r="242" spans="1:12" x14ac:dyDescent="0.2">
      <c r="A242" s="8"/>
      <c r="B242" s="8">
        <v>10</v>
      </c>
      <c r="C242" s="8"/>
      <c r="D242" s="36"/>
      <c r="E242" s="16" t="s">
        <v>1061</v>
      </c>
      <c r="F242" s="40"/>
      <c r="G242" s="19"/>
      <c r="H242" s="152" t="e">
        <v>#N/A</v>
      </c>
      <c r="I242" s="8">
        <v>300</v>
      </c>
      <c r="J242" s="19" t="e">
        <v>#N/A</v>
      </c>
      <c r="K242" s="8"/>
      <c r="L242" s="8"/>
    </row>
    <row r="243" spans="1:12" x14ac:dyDescent="0.2">
      <c r="A243" s="8"/>
      <c r="B243" s="8">
        <v>11</v>
      </c>
      <c r="C243" s="8">
        <v>1</v>
      </c>
      <c r="D243" s="30" t="s">
        <v>1209</v>
      </c>
      <c r="E243" s="28" t="str">
        <f>VLOOKUP(D243,バーコード貼付!A$4048:C$6329,2,FALSE)</f>
        <v>(ｼｮｯﾄ場)ｷﾝｸﾞｽﾄﾝﾊﾝﾄﾞﾙ25</v>
      </c>
      <c r="F243" s="40"/>
      <c r="G243" s="19"/>
      <c r="H243" s="77">
        <f>VLOOKUP(D243,バーコード貼付!$A$4048:$C$6329,3,FALSE)</f>
        <v>0</v>
      </c>
      <c r="I243" s="8">
        <f>I$232</f>
        <v>75</v>
      </c>
      <c r="J243" s="19">
        <f>IF(H243&gt;=I243,0,1)</f>
        <v>1</v>
      </c>
      <c r="K243" s="8"/>
      <c r="L243" s="8"/>
    </row>
    <row r="244" spans="1:12" x14ac:dyDescent="0.2">
      <c r="A244" s="8"/>
      <c r="B244" s="8"/>
      <c r="C244" s="8">
        <v>2</v>
      </c>
      <c r="D244" s="30"/>
      <c r="E244" s="28" t="s">
        <v>2039</v>
      </c>
      <c r="F244" s="40"/>
      <c r="G244" s="19"/>
      <c r="H244" s="152" t="e">
        <v>#N/A</v>
      </c>
      <c r="I244" s="8">
        <v>75</v>
      </c>
      <c r="J244" s="19" t="e">
        <v>#N/A</v>
      </c>
      <c r="K244" s="8"/>
      <c r="L244" s="8"/>
    </row>
    <row r="245" spans="1:12" x14ac:dyDescent="0.2">
      <c r="A245" s="8"/>
      <c r="B245" s="8">
        <v>12</v>
      </c>
      <c r="C245" s="8"/>
      <c r="D245" s="30" t="s">
        <v>251</v>
      </c>
      <c r="E245" s="28" t="e">
        <f>VLOOKUP(D245,バーコード貼付!A$4048:C$6329,2,FALSE)</f>
        <v>#N/A</v>
      </c>
      <c r="F245" s="40"/>
      <c r="G245" s="19"/>
      <c r="H245" s="77" t="e">
        <v>#N/A</v>
      </c>
      <c r="I245" s="8">
        <v>58</v>
      </c>
      <c r="J245" s="19" t="e">
        <v>#N/A</v>
      </c>
      <c r="K245" s="19"/>
      <c r="L245" s="19"/>
    </row>
    <row r="246" spans="1:12" x14ac:dyDescent="0.2">
      <c r="A246" s="68"/>
      <c r="B246" s="57"/>
      <c r="C246" s="57"/>
      <c r="D246" s="47"/>
      <c r="E246" s="48"/>
      <c r="F246" s="49"/>
      <c r="G246" s="50"/>
      <c r="H246" s="67"/>
      <c r="I246" s="57"/>
      <c r="J246" s="50"/>
      <c r="K246" s="50"/>
      <c r="L246" s="51"/>
    </row>
    <row r="247" spans="1:12" s="32" customFormat="1" ht="16.2" x14ac:dyDescent="0.2">
      <c r="A247" s="200" t="s">
        <v>1064</v>
      </c>
      <c r="B247" s="201"/>
      <c r="C247" s="201"/>
      <c r="D247" s="201"/>
      <c r="E247" s="201"/>
      <c r="F247" s="201"/>
      <c r="G247" s="201"/>
      <c r="H247" s="201"/>
      <c r="I247" s="201"/>
      <c r="J247" s="201"/>
      <c r="K247" s="201"/>
      <c r="L247" s="202"/>
    </row>
    <row r="248" spans="1:12" s="5" customFormat="1" x14ac:dyDescent="0.2">
      <c r="A248" s="24" t="s">
        <v>975</v>
      </c>
      <c r="B248" s="21"/>
      <c r="C248" s="21"/>
      <c r="D248" s="52" t="s">
        <v>973</v>
      </c>
      <c r="E248" s="13" t="s">
        <v>1156</v>
      </c>
      <c r="F248" s="39" t="s">
        <v>2298</v>
      </c>
      <c r="G248" s="13" t="s">
        <v>1205</v>
      </c>
      <c r="H248" s="13" t="s">
        <v>1206</v>
      </c>
      <c r="I248" s="13" t="s">
        <v>977</v>
      </c>
      <c r="J248" s="13" t="s">
        <v>976</v>
      </c>
      <c r="K248" s="13" t="s">
        <v>1166</v>
      </c>
      <c r="L248" s="13" t="s">
        <v>1167</v>
      </c>
    </row>
    <row r="249" spans="1:12" x14ac:dyDescent="0.2">
      <c r="A249" s="8">
        <v>1</v>
      </c>
      <c r="B249" s="8"/>
      <c r="C249" s="8"/>
      <c r="D249" s="30" t="s">
        <v>223</v>
      </c>
      <c r="E249" s="28" t="e">
        <f>VLOOKUP(D249,バーコード貼付!A$4048:C$6329,2,FALSE)</f>
        <v>#N/A</v>
      </c>
      <c r="F249" s="40"/>
      <c r="G249" s="19"/>
      <c r="H249" s="77" t="e">
        <v>#N/A</v>
      </c>
      <c r="I249" s="43">
        <v>8</v>
      </c>
      <c r="J249" s="19" t="e">
        <v>#N/A</v>
      </c>
      <c r="K249" s="8"/>
      <c r="L249" s="8"/>
    </row>
    <row r="250" spans="1:12" x14ac:dyDescent="0.2">
      <c r="A250" s="8">
        <v>2</v>
      </c>
      <c r="B250" s="8"/>
      <c r="C250" s="8"/>
      <c r="D250" s="30" t="s">
        <v>233</v>
      </c>
      <c r="E250" s="28" t="e">
        <f>VLOOKUP(D250,バーコード貼付!A$4048:C$6329,2,FALSE)</f>
        <v>#N/A</v>
      </c>
      <c r="F250" s="40"/>
      <c r="G250" s="19"/>
      <c r="H250" s="77" t="e">
        <v>#N/A</v>
      </c>
      <c r="I250" s="43">
        <v>50</v>
      </c>
      <c r="J250" s="19" t="e">
        <v>#N/A</v>
      </c>
      <c r="K250" s="8"/>
      <c r="L250" s="8"/>
    </row>
    <row r="251" spans="1:12" x14ac:dyDescent="0.2">
      <c r="A251" s="8">
        <v>3</v>
      </c>
      <c r="B251" s="8"/>
      <c r="C251" s="8"/>
      <c r="D251" s="36" t="s">
        <v>241</v>
      </c>
      <c r="E251" s="28" t="e">
        <f>VLOOKUP(D251,バーコード貼付!A$4048:C$6329,2,FALSE)</f>
        <v>#N/A</v>
      </c>
      <c r="F251" s="40"/>
      <c r="G251" s="19"/>
      <c r="H251" s="77" t="e">
        <v>#N/A</v>
      </c>
      <c r="I251" s="43">
        <v>35</v>
      </c>
      <c r="J251" s="19" t="e">
        <v>#N/A</v>
      </c>
      <c r="K251" s="8"/>
      <c r="L251" s="8"/>
    </row>
    <row r="252" spans="1:12" x14ac:dyDescent="0.2">
      <c r="A252" s="8">
        <v>4</v>
      </c>
      <c r="B252" s="8"/>
      <c r="C252" s="8"/>
      <c r="D252" s="36" t="s">
        <v>240</v>
      </c>
      <c r="E252" s="28" t="e">
        <f>VLOOKUP(D252,バーコード貼付!A$4048:C$6329,2,FALSE)</f>
        <v>#N/A</v>
      </c>
      <c r="F252" s="40"/>
      <c r="G252" s="19"/>
      <c r="H252" s="77" t="e">
        <v>#N/A</v>
      </c>
      <c r="I252" s="43">
        <v>15</v>
      </c>
      <c r="J252" s="19" t="e">
        <v>#N/A</v>
      </c>
      <c r="K252" s="8"/>
      <c r="L252" s="8"/>
    </row>
    <row r="253" spans="1:12" x14ac:dyDescent="0.2">
      <c r="A253" s="8"/>
      <c r="B253" s="8">
        <v>1</v>
      </c>
      <c r="C253" s="8">
        <v>1</v>
      </c>
      <c r="D253" s="36"/>
      <c r="E253" s="16" t="s">
        <v>2040</v>
      </c>
      <c r="F253" s="40"/>
      <c r="G253" s="19"/>
      <c r="H253" s="152" t="e">
        <v>#N/A</v>
      </c>
      <c r="I253" s="8">
        <v>50</v>
      </c>
      <c r="J253" s="19" t="e">
        <v>#N/A</v>
      </c>
      <c r="K253" s="8"/>
      <c r="L253" s="8"/>
    </row>
    <row r="254" spans="1:12" x14ac:dyDescent="0.2">
      <c r="A254" s="8"/>
      <c r="B254" s="8"/>
      <c r="C254" s="8">
        <v>2</v>
      </c>
      <c r="D254" s="36"/>
      <c r="E254" s="16" t="s">
        <v>2041</v>
      </c>
      <c r="F254" s="40"/>
      <c r="G254" s="19"/>
      <c r="H254" s="152" t="e">
        <v>#N/A</v>
      </c>
      <c r="I254" s="19">
        <v>50</v>
      </c>
      <c r="J254" s="19" t="e">
        <v>#N/A</v>
      </c>
      <c r="K254" s="8"/>
      <c r="L254" s="8"/>
    </row>
    <row r="255" spans="1:12" x14ac:dyDescent="0.2">
      <c r="A255" s="8"/>
      <c r="B255" s="8">
        <f>B253+1</f>
        <v>2</v>
      </c>
      <c r="C255" s="8"/>
      <c r="D255" s="30" t="s">
        <v>988</v>
      </c>
      <c r="E255" s="28" t="str">
        <f>VLOOKUP(D255,バーコード貼付!A$4048:C$6329,2,FALSE)</f>
        <v>11/4(32)ﾎﾞ-ﾙ型ｷﾝｸﾞｽﾄﾝ用ﾎﾞｰﾙ玉</v>
      </c>
      <c r="F255" s="40"/>
      <c r="G255" s="19"/>
      <c r="H255" s="77">
        <f>VLOOKUP(D255,バーコード貼付!$A$4048:$C$6329,3,FALSE)</f>
        <v>240</v>
      </c>
      <c r="I255" s="19">
        <f t="shared" ref="I255:I260" si="2">I$253</f>
        <v>50</v>
      </c>
      <c r="J255" s="19">
        <f t="shared" ref="J255:J260" si="3">IF(H255&gt;=I255,0,1)</f>
        <v>0</v>
      </c>
      <c r="K255" s="19"/>
      <c r="L255" s="19"/>
    </row>
    <row r="256" spans="1:12" x14ac:dyDescent="0.2">
      <c r="A256" s="8"/>
      <c r="B256" s="8">
        <f t="shared" ref="B256:B263" si="4">B255+1</f>
        <v>3</v>
      </c>
      <c r="C256" s="8"/>
      <c r="D256" s="30" t="s">
        <v>997</v>
      </c>
      <c r="E256" s="28" t="str">
        <f>VLOOKUP(D256,バーコード貼付!A$4048:C$6329,2,FALSE)</f>
        <v>11/4(32)ﾎﾞ-ﾙ型ｷﾝｸﾞｽﾄﾝ用ｽﾋﾟﾝﾄﾞﾙ</v>
      </c>
      <c r="F256" s="40"/>
      <c r="G256" s="19"/>
      <c r="H256" s="77">
        <f>VLOOKUP(D256,バーコード貼付!$A$4048:$C$6329,3,FALSE)</f>
        <v>383</v>
      </c>
      <c r="I256" s="19">
        <f t="shared" si="2"/>
        <v>50</v>
      </c>
      <c r="J256" s="19">
        <f t="shared" si="3"/>
        <v>0</v>
      </c>
      <c r="K256" s="19"/>
      <c r="L256" s="19"/>
    </row>
    <row r="257" spans="1:12" x14ac:dyDescent="0.2">
      <c r="A257" s="8"/>
      <c r="B257" s="8">
        <f t="shared" si="4"/>
        <v>4</v>
      </c>
      <c r="C257" s="8"/>
      <c r="D257" s="30" t="s">
        <v>1023</v>
      </c>
      <c r="E257" s="28" t="str">
        <f>VLOOKUP(D257,バーコード貼付!A$4048:C$6329,2,FALSE)</f>
        <v>11/4(32)ﾎﾞ-ﾙ型ｷﾝｸﾞｽﾄﾝ用ﾎﾟﾘｴﾁ</v>
      </c>
      <c r="F257" s="40"/>
      <c r="G257" s="19"/>
      <c r="H257" s="77">
        <f>VLOOKUP(D257,バーコード貼付!$A$4048:$C$6329,3,FALSE)</f>
        <v>782</v>
      </c>
      <c r="I257" s="19">
        <f t="shared" si="2"/>
        <v>50</v>
      </c>
      <c r="J257" s="19">
        <f t="shared" si="3"/>
        <v>0</v>
      </c>
      <c r="K257" s="19"/>
      <c r="L257" s="19"/>
    </row>
    <row r="258" spans="1:12" x14ac:dyDescent="0.2">
      <c r="A258" s="8"/>
      <c r="B258" s="8">
        <f t="shared" si="4"/>
        <v>5</v>
      </c>
      <c r="C258" s="8"/>
      <c r="D258" s="30" t="s">
        <v>1014</v>
      </c>
      <c r="E258" s="28" t="str">
        <f>VLOOKUP(D258,バーコード貼付!A$4048:C$6329,2,FALSE)</f>
        <v>11/4(32)ﾎﾞ-ﾙ型ｷﾝｸﾞｽﾄﾝ用ﾃﾌﾛﾝ</v>
      </c>
      <c r="F258" s="40"/>
      <c r="G258" s="19"/>
      <c r="H258" s="77">
        <f>VLOOKUP(D258,バーコード貼付!$A$4048:$C$6329,3,FALSE)</f>
        <v>741</v>
      </c>
      <c r="I258" s="19">
        <f t="shared" si="2"/>
        <v>50</v>
      </c>
      <c r="J258" s="19">
        <f t="shared" si="3"/>
        <v>0</v>
      </c>
      <c r="K258" s="19"/>
      <c r="L258" s="19"/>
    </row>
    <row r="259" spans="1:12" x14ac:dyDescent="0.2">
      <c r="A259" s="8"/>
      <c r="B259" s="8">
        <f t="shared" si="4"/>
        <v>6</v>
      </c>
      <c r="C259" s="8"/>
      <c r="D259" s="30" t="s">
        <v>1029</v>
      </c>
      <c r="E259" s="28" t="str">
        <f>VLOOKUP(D259,バーコード貼付!A$4048:C$6329,2,FALSE)</f>
        <v>11/4(32)ﾎﾞ-ﾙ型ｷﾝｸﾞｽﾄﾝ用Oﾘﾝｸﾞ</v>
      </c>
      <c r="F259" s="40"/>
      <c r="G259" s="19"/>
      <c r="H259" s="77">
        <f>VLOOKUP(D259,バーコード貼付!$A$4048:$C$6329,3,FALSE)</f>
        <v>293</v>
      </c>
      <c r="I259" s="19">
        <f t="shared" si="2"/>
        <v>50</v>
      </c>
      <c r="J259" s="19">
        <f t="shared" si="3"/>
        <v>0</v>
      </c>
      <c r="K259" s="19"/>
      <c r="L259" s="19"/>
    </row>
    <row r="260" spans="1:12" x14ac:dyDescent="0.2">
      <c r="A260" s="8"/>
      <c r="B260" s="8">
        <f t="shared" si="4"/>
        <v>7</v>
      </c>
      <c r="C260" s="8"/>
      <c r="D260" s="30" t="s">
        <v>1006</v>
      </c>
      <c r="E260" s="28" t="str">
        <f>VLOOKUP(D260,バーコード貼付!A$4048:C$6329,2,FALSE)</f>
        <v>11/4(32)ﾎﾞ-ﾙ型ｷﾝｸﾞｽﾄﾝ用ﾊﾟｯｷﾝ押ｴ</v>
      </c>
      <c r="F260" s="40"/>
      <c r="G260" s="19"/>
      <c r="H260" s="77">
        <f>VLOOKUP(D260,バーコード貼付!$A$4048:$C$6329,3,FALSE)</f>
        <v>1000</v>
      </c>
      <c r="I260" s="19">
        <f t="shared" si="2"/>
        <v>50</v>
      </c>
      <c r="J260" s="19">
        <f t="shared" si="3"/>
        <v>0</v>
      </c>
      <c r="K260" s="19"/>
      <c r="L260" s="19"/>
    </row>
    <row r="261" spans="1:12" x14ac:dyDescent="0.2">
      <c r="A261" s="8"/>
      <c r="B261" s="8">
        <f t="shared" si="4"/>
        <v>8</v>
      </c>
      <c r="C261" s="8"/>
      <c r="D261" s="36"/>
      <c r="E261" s="16" t="s">
        <v>1060</v>
      </c>
      <c r="F261" s="40"/>
      <c r="G261" s="19"/>
      <c r="H261" s="152" t="e">
        <v>#N/A</v>
      </c>
      <c r="I261" s="19">
        <v>50</v>
      </c>
      <c r="J261" s="19" t="e">
        <v>#N/A</v>
      </c>
      <c r="K261" s="8"/>
      <c r="L261" s="8"/>
    </row>
    <row r="262" spans="1:12" x14ac:dyDescent="0.2">
      <c r="A262" s="8"/>
      <c r="B262" s="8">
        <f t="shared" si="4"/>
        <v>9</v>
      </c>
      <c r="C262" s="8"/>
      <c r="D262" s="36"/>
      <c r="E262" s="16" t="s">
        <v>1061</v>
      </c>
      <c r="F262" s="40"/>
      <c r="G262" s="19"/>
      <c r="H262" s="152" t="e">
        <v>#N/A</v>
      </c>
      <c r="I262" s="19">
        <v>200</v>
      </c>
      <c r="J262" s="19" t="e">
        <v>#N/A</v>
      </c>
      <c r="K262" s="8"/>
      <c r="L262" s="8"/>
    </row>
    <row r="263" spans="1:12" x14ac:dyDescent="0.2">
      <c r="A263" s="8"/>
      <c r="B263" s="8">
        <f t="shared" si="4"/>
        <v>10</v>
      </c>
      <c r="C263" s="8">
        <v>1</v>
      </c>
      <c r="D263" s="30" t="s">
        <v>1210</v>
      </c>
      <c r="E263" s="28" t="str">
        <f>VLOOKUP(D263,バーコード貼付!A$4048:C$6329,2,FALSE)</f>
        <v>(ｼｮｯﾄ場)ｷﾝｸﾞｽﾄﾝﾊﾝﾄﾞﾙ32</v>
      </c>
      <c r="F263" s="40"/>
      <c r="G263" s="19"/>
      <c r="H263" s="77">
        <f>VLOOKUP(D263,バーコード貼付!$A$4048:$C$6329,3,FALSE)</f>
        <v>0</v>
      </c>
      <c r="I263" s="19">
        <f>I$253</f>
        <v>50</v>
      </c>
      <c r="J263" s="19">
        <f>IF(H263&gt;=I263,0,1)</f>
        <v>1</v>
      </c>
      <c r="K263" s="8"/>
      <c r="L263" s="8"/>
    </row>
    <row r="264" spans="1:12" x14ac:dyDescent="0.2">
      <c r="A264" s="8"/>
      <c r="B264" s="8"/>
      <c r="C264" s="8">
        <v>2</v>
      </c>
      <c r="D264" s="30"/>
      <c r="E264" s="28" t="s">
        <v>2042</v>
      </c>
      <c r="F264" s="40"/>
      <c r="G264" s="19"/>
      <c r="H264" s="152" t="e">
        <v>#N/A</v>
      </c>
      <c r="I264" s="19">
        <v>50</v>
      </c>
      <c r="J264" s="19" t="e">
        <v>#N/A</v>
      </c>
      <c r="K264" s="8"/>
      <c r="L264" s="8"/>
    </row>
    <row r="265" spans="1:12" x14ac:dyDescent="0.2">
      <c r="A265" s="8"/>
      <c r="B265" s="8">
        <f>B263+1</f>
        <v>11</v>
      </c>
      <c r="C265" s="8"/>
      <c r="D265" s="30" t="s">
        <v>252</v>
      </c>
      <c r="E265" s="28" t="e">
        <f>VLOOKUP(D265,バーコード貼付!A$4048:C$6329,2,FALSE)</f>
        <v>#N/A</v>
      </c>
      <c r="F265" s="40"/>
      <c r="G265" s="19"/>
      <c r="H265" s="77" t="e">
        <v>#N/A</v>
      </c>
      <c r="I265" s="19">
        <v>200</v>
      </c>
      <c r="J265" s="19" t="e">
        <v>#N/A</v>
      </c>
      <c r="K265" s="19"/>
      <c r="L265" s="19"/>
    </row>
    <row r="266" spans="1:12" x14ac:dyDescent="0.2">
      <c r="A266" s="8"/>
      <c r="B266" s="8">
        <f>B265+1</f>
        <v>12</v>
      </c>
      <c r="C266" s="8">
        <v>1</v>
      </c>
      <c r="D266" s="30" t="s">
        <v>257</v>
      </c>
      <c r="E266" s="28" t="e">
        <f>VLOOKUP(D266,バーコード貼付!A$4048:C$6329,2,FALSE)</f>
        <v>#N/A</v>
      </c>
      <c r="F266" s="40"/>
      <c r="G266" s="19"/>
      <c r="H266" s="77" t="e">
        <v>#N/A</v>
      </c>
      <c r="I266" s="19">
        <v>40</v>
      </c>
      <c r="J266" s="19" t="e">
        <v>#N/A</v>
      </c>
      <c r="K266" s="19"/>
      <c r="L266" s="19"/>
    </row>
    <row r="267" spans="1:12" x14ac:dyDescent="0.2">
      <c r="A267" s="8"/>
      <c r="B267" s="8"/>
      <c r="C267" s="8">
        <f t="shared" ref="C267:C278" si="5">C266+1</f>
        <v>2</v>
      </c>
      <c r="D267" s="30" t="s">
        <v>264</v>
      </c>
      <c r="E267" s="28" t="e">
        <f>VLOOKUP(D267,バーコード貼付!A$4048:C$6329,2,FALSE)</f>
        <v>#N/A</v>
      </c>
      <c r="F267" s="40"/>
      <c r="G267" s="19"/>
      <c r="H267" s="77" t="e">
        <v>#N/A</v>
      </c>
      <c r="I267" s="19">
        <v>75</v>
      </c>
      <c r="J267" s="19" t="e">
        <v>#N/A</v>
      </c>
      <c r="K267" s="19"/>
      <c r="L267" s="19"/>
    </row>
    <row r="268" spans="1:12" x14ac:dyDescent="0.2">
      <c r="A268" s="8"/>
      <c r="B268" s="8"/>
      <c r="C268" s="8">
        <f t="shared" si="5"/>
        <v>3</v>
      </c>
      <c r="D268" s="30" t="s">
        <v>265</v>
      </c>
      <c r="E268" s="28" t="e">
        <f>VLOOKUP(D268,バーコード貼付!A$4048:C$6329,2,FALSE)</f>
        <v>#N/A</v>
      </c>
      <c r="F268" s="40"/>
      <c r="G268" s="19"/>
      <c r="H268" s="77" t="e">
        <v>#N/A</v>
      </c>
      <c r="I268" s="19">
        <v>28</v>
      </c>
      <c r="J268" s="19" t="e">
        <v>#N/A</v>
      </c>
      <c r="K268" s="19"/>
      <c r="L268" s="19"/>
    </row>
    <row r="269" spans="1:12" x14ac:dyDescent="0.2">
      <c r="A269" s="8"/>
      <c r="B269" s="8"/>
      <c r="C269" s="8">
        <f t="shared" si="5"/>
        <v>4</v>
      </c>
      <c r="D269" s="30" t="s">
        <v>282</v>
      </c>
      <c r="E269" s="28" t="e">
        <f>VLOOKUP(D269,バーコード貼付!A$4048:C$6329,2,FALSE)</f>
        <v>#N/A</v>
      </c>
      <c r="F269" s="40"/>
      <c r="G269" s="19"/>
      <c r="H269" s="77" t="e">
        <v>#N/A</v>
      </c>
      <c r="I269" s="19">
        <v>20</v>
      </c>
      <c r="J269" s="19" t="e">
        <v>#N/A</v>
      </c>
      <c r="K269" s="19"/>
      <c r="L269" s="19"/>
    </row>
    <row r="270" spans="1:12" x14ac:dyDescent="0.2">
      <c r="A270" s="8"/>
      <c r="B270" s="8"/>
      <c r="C270" s="8">
        <f t="shared" si="5"/>
        <v>5</v>
      </c>
      <c r="D270" s="30" t="s">
        <v>281</v>
      </c>
      <c r="E270" s="28" t="e">
        <f>VLOOKUP(D270,バーコード貼付!A$4048:C$6329,2,FALSE)</f>
        <v>#N/A</v>
      </c>
      <c r="F270" s="40"/>
      <c r="G270" s="19"/>
      <c r="H270" s="77" t="e">
        <v>#N/A</v>
      </c>
      <c r="I270" s="19">
        <v>57</v>
      </c>
      <c r="J270" s="19" t="e">
        <v>#N/A</v>
      </c>
      <c r="K270" s="19"/>
      <c r="L270" s="19"/>
    </row>
    <row r="271" spans="1:12" x14ac:dyDescent="0.2">
      <c r="A271" s="8"/>
      <c r="B271" s="8"/>
      <c r="C271" s="8">
        <f t="shared" si="5"/>
        <v>6</v>
      </c>
      <c r="D271" s="30" t="s">
        <v>273</v>
      </c>
      <c r="E271" s="28" t="e">
        <f>VLOOKUP(D271,バーコード貼付!A$4048:C$6329,2,FALSE)</f>
        <v>#N/A</v>
      </c>
      <c r="F271" s="40"/>
      <c r="G271" s="19"/>
      <c r="H271" s="77" t="e">
        <v>#N/A</v>
      </c>
      <c r="I271" s="19">
        <v>22</v>
      </c>
      <c r="J271" s="19" t="e">
        <v>#N/A</v>
      </c>
      <c r="K271" s="19"/>
      <c r="L271" s="19"/>
    </row>
    <row r="272" spans="1:12" x14ac:dyDescent="0.2">
      <c r="A272" s="8"/>
      <c r="B272" s="8"/>
      <c r="C272" s="8">
        <f t="shared" si="5"/>
        <v>7</v>
      </c>
      <c r="D272" s="30" t="s">
        <v>274</v>
      </c>
      <c r="E272" s="28" t="e">
        <f>VLOOKUP(D272,バーコード貼付!A$4048:C$6329,2,FALSE)</f>
        <v>#N/A</v>
      </c>
      <c r="F272" s="40"/>
      <c r="G272" s="19"/>
      <c r="H272" s="77" t="e">
        <v>#N/A</v>
      </c>
      <c r="I272" s="19">
        <v>3</v>
      </c>
      <c r="J272" s="19" t="e">
        <v>#N/A</v>
      </c>
      <c r="K272" s="19"/>
      <c r="L272" s="19"/>
    </row>
    <row r="273" spans="1:12" x14ac:dyDescent="0.2">
      <c r="A273" s="8"/>
      <c r="B273" s="8"/>
      <c r="C273" s="8">
        <f t="shared" si="5"/>
        <v>8</v>
      </c>
      <c r="D273" s="30" t="s">
        <v>1036</v>
      </c>
      <c r="E273" s="28" t="str">
        <f>VLOOKUP(D273,バーコード貼付!A$4048:C$6329,2,FALSE)</f>
        <v>11/4(35)ｷﾝｸﾞｽﾄﾝ用角ﾌﾗﾝｼﾞ</v>
      </c>
      <c r="F273" s="40"/>
      <c r="G273" s="19"/>
      <c r="H273" s="77">
        <v>5</v>
      </c>
      <c r="I273" s="19" t="e">
        <v>#N/A</v>
      </c>
      <c r="J273" s="19" t="e">
        <v>#N/A</v>
      </c>
      <c r="K273" s="19"/>
      <c r="L273" s="19"/>
    </row>
    <row r="274" spans="1:12" x14ac:dyDescent="0.2">
      <c r="A274" s="8"/>
      <c r="B274" s="8"/>
      <c r="C274" s="8">
        <f t="shared" si="5"/>
        <v>9</v>
      </c>
      <c r="D274" s="30" t="s">
        <v>1037</v>
      </c>
      <c r="E274" s="28" t="str">
        <f>VLOOKUP(D274,バーコード貼付!A$4048:C$6329,2,FALSE)</f>
        <v>11/4(43)ｷﾝｸﾞｽﾄﾝ用角ﾌﾗﾝｼﾞ</v>
      </c>
      <c r="F274" s="40"/>
      <c r="G274" s="19"/>
      <c r="H274" s="77">
        <v>6</v>
      </c>
      <c r="I274" s="19" t="e">
        <v>#N/A</v>
      </c>
      <c r="J274" s="19" t="e">
        <v>#N/A</v>
      </c>
      <c r="K274" s="19"/>
      <c r="L274" s="19"/>
    </row>
    <row r="275" spans="1:12" x14ac:dyDescent="0.2">
      <c r="A275" s="8"/>
      <c r="B275" s="8"/>
      <c r="C275" s="8">
        <f t="shared" si="5"/>
        <v>10</v>
      </c>
      <c r="D275" s="30" t="s">
        <v>1050</v>
      </c>
      <c r="E275" s="28" t="str">
        <f>VLOOKUP(D275,バーコード貼付!A$4048:C$6329,2,FALSE)</f>
        <v>SS400ｷﾝｸﾞｽﾄﾝ用角ﾌﾗﾝｼﾞ11/4(25A</v>
      </c>
      <c r="F275" s="40"/>
      <c r="G275" s="19"/>
      <c r="H275" s="77">
        <v>0</v>
      </c>
      <c r="I275" s="19" t="e">
        <v>#N/A</v>
      </c>
      <c r="J275" s="19" t="e">
        <v>#N/A</v>
      </c>
      <c r="K275" s="19"/>
      <c r="L275" s="19"/>
    </row>
    <row r="276" spans="1:12" x14ac:dyDescent="0.2">
      <c r="A276" s="8"/>
      <c r="B276" s="8"/>
      <c r="C276" s="8">
        <f t="shared" si="5"/>
        <v>11</v>
      </c>
      <c r="D276" s="30" t="s">
        <v>1051</v>
      </c>
      <c r="E276" s="28" t="str">
        <f>VLOOKUP(D276,バーコード貼付!A$4048:C$6329,2,FALSE)</f>
        <v>SS400ｷﾝｸﾞｽﾄﾝ用角ﾌﾗﾝｼﾞ11/4(32A</v>
      </c>
      <c r="F276" s="40"/>
      <c r="G276" s="19"/>
      <c r="H276" s="77">
        <v>0</v>
      </c>
      <c r="I276" s="19" t="e">
        <v>#N/A</v>
      </c>
      <c r="J276" s="19" t="e">
        <v>#N/A</v>
      </c>
      <c r="K276" s="19"/>
      <c r="L276" s="19"/>
    </row>
    <row r="277" spans="1:12" x14ac:dyDescent="0.2">
      <c r="A277" s="8"/>
      <c r="B277" s="8"/>
      <c r="C277" s="8">
        <f t="shared" si="5"/>
        <v>12</v>
      </c>
      <c r="D277" s="30" t="s">
        <v>1041</v>
      </c>
      <c r="E277" s="28" t="str">
        <f>VLOOKUP(D277,バーコード貼付!A$4048:C$6329,2,FALSE)</f>
        <v>SUSｷﾝｸﾞｽﾄﾝ用角ﾌﾗﾝｼﾞ11/4(25A)</v>
      </c>
      <c r="F277" s="40"/>
      <c r="G277" s="19"/>
      <c r="H277" s="77">
        <v>23</v>
      </c>
      <c r="I277" s="19" t="e">
        <v>#N/A</v>
      </c>
      <c r="J277" s="19" t="e">
        <v>#N/A</v>
      </c>
      <c r="K277" s="19"/>
      <c r="L277" s="19"/>
    </row>
    <row r="278" spans="1:12" x14ac:dyDescent="0.2">
      <c r="A278" s="8"/>
      <c r="B278" s="8"/>
      <c r="C278" s="8">
        <f t="shared" si="5"/>
        <v>13</v>
      </c>
      <c r="D278" s="30" t="s">
        <v>1042</v>
      </c>
      <c r="E278" s="28" t="str">
        <f>VLOOKUP(D278,バーコード貼付!A$4048:C$6329,2,FALSE)</f>
        <v>SUSｷﾝｸﾞｽﾄﾝ用角ﾌﾗﾝｼﾞ11/4(32A)</v>
      </c>
      <c r="F278" s="40"/>
      <c r="G278" s="19"/>
      <c r="H278" s="77">
        <v>13</v>
      </c>
      <c r="I278" s="19" t="e">
        <v>#N/A</v>
      </c>
      <c r="J278" s="19" t="e">
        <v>#N/A</v>
      </c>
      <c r="K278" s="19"/>
      <c r="L278" s="19"/>
    </row>
    <row r="279" spans="1:12" x14ac:dyDescent="0.2">
      <c r="A279" s="68"/>
      <c r="B279" s="57"/>
      <c r="C279" s="57"/>
      <c r="D279" s="47"/>
      <c r="E279" s="48"/>
      <c r="F279" s="49"/>
      <c r="G279" s="50"/>
      <c r="H279" s="67"/>
      <c r="I279" s="50"/>
      <c r="J279" s="50"/>
      <c r="K279" s="50"/>
      <c r="L279" s="51"/>
    </row>
    <row r="280" spans="1:12" s="32" customFormat="1" ht="16.2" x14ac:dyDescent="0.2">
      <c r="A280" s="200" t="s">
        <v>1065</v>
      </c>
      <c r="B280" s="201"/>
      <c r="C280" s="201"/>
      <c r="D280" s="201"/>
      <c r="E280" s="201"/>
      <c r="F280" s="201"/>
      <c r="G280" s="201"/>
      <c r="H280" s="201"/>
      <c r="I280" s="201"/>
      <c r="J280" s="201"/>
      <c r="K280" s="201"/>
      <c r="L280" s="202"/>
    </row>
    <row r="281" spans="1:12" s="5" customFormat="1" x14ac:dyDescent="0.2">
      <c r="A281" s="24" t="s">
        <v>975</v>
      </c>
      <c r="B281" s="21"/>
      <c r="C281" s="21"/>
      <c r="D281" s="52" t="s">
        <v>973</v>
      </c>
      <c r="E281" s="13" t="s">
        <v>1156</v>
      </c>
      <c r="F281" s="39" t="s">
        <v>2298</v>
      </c>
      <c r="G281" s="13" t="s">
        <v>1205</v>
      </c>
      <c r="H281" s="13" t="s">
        <v>1206</v>
      </c>
      <c r="I281" s="13" t="s">
        <v>977</v>
      </c>
      <c r="J281" s="13" t="s">
        <v>976</v>
      </c>
      <c r="K281" s="13" t="s">
        <v>1166</v>
      </c>
      <c r="L281" s="13" t="s">
        <v>1167</v>
      </c>
    </row>
    <row r="282" spans="1:12" x14ac:dyDescent="0.2">
      <c r="A282" s="8">
        <v>1</v>
      </c>
      <c r="B282" s="8"/>
      <c r="C282" s="8"/>
      <c r="D282" s="30" t="s">
        <v>224</v>
      </c>
      <c r="E282" s="28" t="e">
        <f>VLOOKUP(D282,バーコード貼付!A$4048:C$6329,2,FALSE)</f>
        <v>#N/A</v>
      </c>
      <c r="F282" s="40"/>
      <c r="G282" s="19"/>
      <c r="H282" s="77" t="e">
        <v>#N/A</v>
      </c>
      <c r="I282" s="43">
        <v>2</v>
      </c>
      <c r="J282" s="19" t="e">
        <v>#N/A</v>
      </c>
      <c r="K282" s="8"/>
      <c r="L282" s="8"/>
    </row>
    <row r="283" spans="1:12" x14ac:dyDescent="0.2">
      <c r="A283" s="8">
        <f>A282+1</f>
        <v>2</v>
      </c>
      <c r="B283" s="8"/>
      <c r="C283" s="8"/>
      <c r="D283" s="30" t="s">
        <v>234</v>
      </c>
      <c r="E283" s="28" t="e">
        <f>VLOOKUP(D283,バーコード貼付!A$4048:C$6329,2,FALSE)</f>
        <v>#N/A</v>
      </c>
      <c r="F283" s="40"/>
      <c r="G283" s="19"/>
      <c r="H283" s="77" t="e">
        <v>#N/A</v>
      </c>
      <c r="I283" s="43">
        <v>30</v>
      </c>
      <c r="J283" s="19" t="e">
        <v>#N/A</v>
      </c>
      <c r="K283" s="8"/>
      <c r="L283" s="8"/>
    </row>
    <row r="284" spans="1:12" x14ac:dyDescent="0.2">
      <c r="A284" s="8">
        <f>A283+1</f>
        <v>3</v>
      </c>
      <c r="B284" s="8"/>
      <c r="C284" s="8"/>
      <c r="D284" s="36" t="s">
        <v>242</v>
      </c>
      <c r="E284" s="28" t="str">
        <f>VLOOKUP(D284,バーコード貼付!A$4048:C$6329,2,FALSE)</f>
        <v>38ﾎﾞｰﾙｷﾝｸﾞｽﾄﾝ用本体(ｴﾙﾎﾞ付)</v>
      </c>
      <c r="F284" s="40"/>
      <c r="G284" s="19"/>
      <c r="H284" s="77" t="e">
        <v>#N/A</v>
      </c>
      <c r="I284" s="43">
        <v>15</v>
      </c>
      <c r="J284" s="19" t="e">
        <v>#N/A</v>
      </c>
      <c r="K284" s="8"/>
      <c r="L284" s="8"/>
    </row>
    <row r="285" spans="1:12" x14ac:dyDescent="0.2">
      <c r="A285" s="8"/>
      <c r="B285" s="8">
        <v>1</v>
      </c>
      <c r="C285" s="8">
        <v>1</v>
      </c>
      <c r="D285" s="36"/>
      <c r="E285" s="16" t="s">
        <v>2043</v>
      </c>
      <c r="F285" s="40"/>
      <c r="G285" s="19"/>
      <c r="H285" s="152" t="e">
        <v>#N/A</v>
      </c>
      <c r="I285" s="8">
        <v>45</v>
      </c>
      <c r="J285" s="19" t="e">
        <v>#N/A</v>
      </c>
      <c r="K285" s="8"/>
      <c r="L285" s="8"/>
    </row>
    <row r="286" spans="1:12" x14ac:dyDescent="0.2">
      <c r="A286" s="8"/>
      <c r="B286" s="8"/>
      <c r="C286" s="8">
        <v>2</v>
      </c>
      <c r="D286" s="36"/>
      <c r="E286" s="16" t="s">
        <v>2044</v>
      </c>
      <c r="F286" s="40"/>
      <c r="G286" s="19"/>
      <c r="H286" s="152" t="e">
        <v>#N/A</v>
      </c>
      <c r="I286" s="19">
        <v>45</v>
      </c>
      <c r="J286" s="19" t="e">
        <v>#N/A</v>
      </c>
      <c r="K286" s="8"/>
      <c r="L286" s="8"/>
    </row>
    <row r="287" spans="1:12" x14ac:dyDescent="0.2">
      <c r="A287" s="8"/>
      <c r="B287" s="8">
        <f>B285+1</f>
        <v>2</v>
      </c>
      <c r="C287" s="8"/>
      <c r="D287" s="30" t="s">
        <v>989</v>
      </c>
      <c r="E287" s="28" t="str">
        <f>VLOOKUP(D287,バーコード貼付!A$4048:C$6329,2,FALSE)</f>
        <v>11/2(38)ﾎﾞ-ﾙ型ｷﾝｸﾞｽﾄﾝ用ﾎﾞｰﾙ玉</v>
      </c>
      <c r="F287" s="40"/>
      <c r="G287" s="19"/>
      <c r="H287" s="77" t="e">
        <v>#N/A</v>
      </c>
      <c r="I287" s="19">
        <v>45</v>
      </c>
      <c r="J287" s="19" t="e">
        <v>#N/A</v>
      </c>
      <c r="K287" s="19"/>
      <c r="L287" s="19"/>
    </row>
    <row r="288" spans="1:12" x14ac:dyDescent="0.2">
      <c r="A288" s="8"/>
      <c r="B288" s="8">
        <f t="shared" ref="B288:B295" si="6">B287+1</f>
        <v>3</v>
      </c>
      <c r="C288" s="8"/>
      <c r="D288" s="30" t="s">
        <v>998</v>
      </c>
      <c r="E288" s="28" t="str">
        <f>VLOOKUP(D288,バーコード貼付!A$4048:C$6329,2,FALSE)</f>
        <v>11/2(38)ﾎﾞ-ﾙ型ｷﾝｸﾞｽﾄﾝ用ｽﾋﾟﾝﾄﾞﾙ</v>
      </c>
      <c r="F288" s="40"/>
      <c r="G288" s="19"/>
      <c r="H288" s="77">
        <f>VLOOKUP(D288,バーコード貼付!$A$4048:$C$6329,3,FALSE)</f>
        <v>0</v>
      </c>
      <c r="I288" s="19">
        <f>I$285</f>
        <v>45</v>
      </c>
      <c r="J288" s="19">
        <f>IF(H288&gt;=I288,0,1)</f>
        <v>1</v>
      </c>
      <c r="K288" s="19"/>
      <c r="L288" s="19"/>
    </row>
    <row r="289" spans="1:12" x14ac:dyDescent="0.2">
      <c r="A289" s="8"/>
      <c r="B289" s="8">
        <f t="shared" si="6"/>
        <v>4</v>
      </c>
      <c r="C289" s="8"/>
      <c r="D289" s="30" t="s">
        <v>1024</v>
      </c>
      <c r="E289" s="28" t="str">
        <f>VLOOKUP(D289,バーコード貼付!A$4048:C$6329,2,FALSE)</f>
        <v>38~45ﾎﾞ-ﾙ型ｷﾝｸﾞｽﾄﾝ用ﾎﾟﾘｴﾁ</v>
      </c>
      <c r="F289" s="40"/>
      <c r="G289" s="19"/>
      <c r="H289" s="77">
        <f>VLOOKUP(D289,バーコード貼付!$A$4048:$C$6329,3,FALSE)</f>
        <v>1855</v>
      </c>
      <c r="I289" s="19">
        <f>I$285</f>
        <v>45</v>
      </c>
      <c r="J289" s="19">
        <f>IF(H289&gt;=I289,0,1)</f>
        <v>0</v>
      </c>
      <c r="K289" s="19"/>
      <c r="L289" s="19"/>
    </row>
    <row r="290" spans="1:12" x14ac:dyDescent="0.2">
      <c r="A290" s="8"/>
      <c r="B290" s="8">
        <f t="shared" si="6"/>
        <v>5</v>
      </c>
      <c r="C290" s="8"/>
      <c r="D290" s="30" t="s">
        <v>1015</v>
      </c>
      <c r="E290" s="28" t="str">
        <f>VLOOKUP(D290,バーコード貼付!A$4048:C$6329,2,FALSE)</f>
        <v>11/2(38)ﾎﾞ-ﾙ型ｷﾝｸﾞｽﾄﾝ用ﾃﾌﾛﾝ</v>
      </c>
      <c r="F290" s="40"/>
      <c r="G290" s="19"/>
      <c r="H290" s="77">
        <f>VLOOKUP(D290,バーコード貼付!$A$4048:$C$6329,3,FALSE)</f>
        <v>1300</v>
      </c>
      <c r="I290" s="19">
        <f>I$285</f>
        <v>45</v>
      </c>
      <c r="J290" s="19">
        <f>IF(H290&gt;=I290,0,1)</f>
        <v>0</v>
      </c>
      <c r="K290" s="19"/>
      <c r="L290" s="19"/>
    </row>
    <row r="291" spans="1:12" x14ac:dyDescent="0.2">
      <c r="A291" s="8"/>
      <c r="B291" s="8">
        <f t="shared" si="6"/>
        <v>6</v>
      </c>
      <c r="C291" s="8"/>
      <c r="D291" s="30" t="s">
        <v>1030</v>
      </c>
      <c r="E291" s="28" t="str">
        <f>VLOOKUP(D291,バーコード貼付!A$4048:C$6329,2,FALSE)</f>
        <v>11/2(38)ﾎﾞ-ﾙ型ｷﾝｸﾞｽﾄﾝ用Oﾘﾝｸﾞ</v>
      </c>
      <c r="F291" s="40"/>
      <c r="G291" s="19"/>
      <c r="H291" s="77">
        <f>VLOOKUP(D291,バーコード貼付!$A$4048:$C$6329,3,FALSE)</f>
        <v>0</v>
      </c>
      <c r="I291" s="19">
        <f>I$285</f>
        <v>45</v>
      </c>
      <c r="J291" s="19">
        <f>IF(H291&gt;=I291,0,1)</f>
        <v>1</v>
      </c>
      <c r="K291" s="3"/>
      <c r="L291" s="3"/>
    </row>
    <row r="292" spans="1:12" x14ac:dyDescent="0.2">
      <c r="A292" s="8"/>
      <c r="B292" s="8">
        <f t="shared" si="6"/>
        <v>7</v>
      </c>
      <c r="C292" s="8"/>
      <c r="D292" s="30" t="s">
        <v>1007</v>
      </c>
      <c r="E292" s="28" t="str">
        <f>VLOOKUP(D292,バーコード貼付!A$4048:C$6329,2,FALSE)</f>
        <v>38~45ﾎﾞ-ﾙ型ｷﾝｸﾞｽﾄﾝ用ﾊﾟｯｷﾝ押ｴ</v>
      </c>
      <c r="F292" s="40"/>
      <c r="G292" s="19"/>
      <c r="H292" s="77">
        <f>VLOOKUP(D292,バーコード貼付!$A$4048:$C$6329,3,FALSE)</f>
        <v>600</v>
      </c>
      <c r="I292" s="19">
        <f>I$285</f>
        <v>45</v>
      </c>
      <c r="J292" s="19">
        <f>IF(H292&gt;=I292,0,1)</f>
        <v>0</v>
      </c>
      <c r="K292" s="19"/>
      <c r="L292" s="19"/>
    </row>
    <row r="293" spans="1:12" x14ac:dyDescent="0.2">
      <c r="A293" s="8"/>
      <c r="B293" s="8">
        <f t="shared" si="6"/>
        <v>8</v>
      </c>
      <c r="C293" s="8"/>
      <c r="D293" s="36"/>
      <c r="E293" s="16" t="s">
        <v>1060</v>
      </c>
      <c r="F293" s="40"/>
      <c r="G293" s="19"/>
      <c r="H293" s="152" t="e">
        <v>#N/A</v>
      </c>
      <c r="I293" s="19">
        <v>45</v>
      </c>
      <c r="J293" s="19" t="e">
        <v>#N/A</v>
      </c>
      <c r="K293" s="19"/>
      <c r="L293" s="19"/>
    </row>
    <row r="294" spans="1:12" x14ac:dyDescent="0.2">
      <c r="A294" s="8"/>
      <c r="B294" s="8">
        <f t="shared" si="6"/>
        <v>9</v>
      </c>
      <c r="C294" s="8"/>
      <c r="D294" s="36"/>
      <c r="E294" s="16" t="s">
        <v>1061</v>
      </c>
      <c r="F294" s="40"/>
      <c r="G294" s="19"/>
      <c r="H294" s="152" t="e">
        <v>#N/A</v>
      </c>
      <c r="I294" s="19">
        <v>180</v>
      </c>
      <c r="J294" s="19" t="e">
        <v>#N/A</v>
      </c>
      <c r="K294" s="8"/>
      <c r="L294" s="8"/>
    </row>
    <row r="295" spans="1:12" x14ac:dyDescent="0.2">
      <c r="A295" s="8"/>
      <c r="B295" s="8">
        <f t="shared" si="6"/>
        <v>10</v>
      </c>
      <c r="C295" s="8">
        <v>1</v>
      </c>
      <c r="D295" s="30" t="s">
        <v>1211</v>
      </c>
      <c r="E295" s="28" t="str">
        <f>VLOOKUP(D295,バーコード貼付!A$4048:C$6329,2,FALSE)</f>
        <v>(ｼｮｯﾄ場)ｷﾝｸﾞｽﾄﾝﾊﾝﾄﾞﾙ38</v>
      </c>
      <c r="F295" s="40"/>
      <c r="G295" s="19"/>
      <c r="H295" s="77">
        <f>VLOOKUP(D295,バーコード貼付!$A$4048:$C$6329,3,FALSE)</f>
        <v>0</v>
      </c>
      <c r="I295" s="19">
        <f>I$285</f>
        <v>45</v>
      </c>
      <c r="J295" s="19">
        <f>IF(H295&gt;=I295,0,1)</f>
        <v>1</v>
      </c>
      <c r="K295" s="8"/>
      <c r="L295" s="8"/>
    </row>
    <row r="296" spans="1:12" x14ac:dyDescent="0.2">
      <c r="A296" s="8"/>
      <c r="B296" s="8"/>
      <c r="C296" s="8">
        <v>2</v>
      </c>
      <c r="D296" s="30"/>
      <c r="E296" s="28" t="s">
        <v>2045</v>
      </c>
      <c r="F296" s="40"/>
      <c r="G296" s="19"/>
      <c r="H296" s="152" t="e">
        <v>#N/A</v>
      </c>
      <c r="I296" s="19">
        <v>45</v>
      </c>
      <c r="J296" s="19" t="e">
        <v>#N/A</v>
      </c>
      <c r="K296" s="8"/>
      <c r="L296" s="8"/>
    </row>
    <row r="297" spans="1:12" x14ac:dyDescent="0.2">
      <c r="A297" s="8"/>
      <c r="B297" s="8">
        <f>B295+1</f>
        <v>11</v>
      </c>
      <c r="C297" s="8"/>
      <c r="D297" s="30" t="s">
        <v>253</v>
      </c>
      <c r="E297" s="28" t="e">
        <f>VLOOKUP(D297,バーコード貼付!A$4048:C$6329,2,FALSE)</f>
        <v>#N/A</v>
      </c>
      <c r="F297" s="40"/>
      <c r="G297" s="19"/>
      <c r="H297" s="77" t="e">
        <v>#N/A</v>
      </c>
      <c r="I297" s="19">
        <v>137</v>
      </c>
      <c r="J297" s="19" t="e">
        <v>#N/A</v>
      </c>
      <c r="K297" s="8"/>
      <c r="L297" s="8"/>
    </row>
    <row r="298" spans="1:12" x14ac:dyDescent="0.2">
      <c r="A298" s="8"/>
      <c r="B298" s="8">
        <v>12</v>
      </c>
      <c r="C298" s="8">
        <v>1</v>
      </c>
      <c r="D298" s="30" t="s">
        <v>258</v>
      </c>
      <c r="E298" s="28" t="e">
        <f>VLOOKUP(D298,バーコード貼付!A$4048:C$6329,2,FALSE)</f>
        <v>#N/A</v>
      </c>
      <c r="F298" s="40"/>
      <c r="G298" s="19"/>
      <c r="H298" s="77" t="e">
        <v>#N/A</v>
      </c>
      <c r="I298" s="19">
        <v>50</v>
      </c>
      <c r="J298" s="19" t="e">
        <v>#N/A</v>
      </c>
      <c r="K298" s="19"/>
      <c r="L298" s="19"/>
    </row>
    <row r="299" spans="1:12" x14ac:dyDescent="0.2">
      <c r="A299" s="8"/>
      <c r="B299" s="8"/>
      <c r="C299" s="8">
        <f t="shared" ref="C299:C304" si="7">C298+1</f>
        <v>2</v>
      </c>
      <c r="D299" s="30" t="s">
        <v>266</v>
      </c>
      <c r="E299" s="28" t="e">
        <f>VLOOKUP(D299,バーコード貼付!A$4048:C$6329,2,FALSE)</f>
        <v>#N/A</v>
      </c>
      <c r="F299" s="40"/>
      <c r="G299" s="19"/>
      <c r="H299" s="77" t="e">
        <v>#N/A</v>
      </c>
      <c r="I299" s="19">
        <v>113</v>
      </c>
      <c r="J299" s="19" t="e">
        <v>#N/A</v>
      </c>
      <c r="K299" s="19"/>
      <c r="L299" s="19"/>
    </row>
    <row r="300" spans="1:12" x14ac:dyDescent="0.2">
      <c r="A300" s="8"/>
      <c r="B300" s="8"/>
      <c r="C300" s="8">
        <f t="shared" si="7"/>
        <v>3</v>
      </c>
      <c r="D300" s="30" t="s">
        <v>283</v>
      </c>
      <c r="E300" s="28" t="e">
        <f>VLOOKUP(D300,バーコード貼付!A$4048:C$6329,2,FALSE)</f>
        <v>#N/A</v>
      </c>
      <c r="F300" s="40"/>
      <c r="G300" s="19"/>
      <c r="H300" s="77" t="e">
        <v>#N/A</v>
      </c>
      <c r="I300" s="19">
        <v>59</v>
      </c>
      <c r="J300" s="19" t="e">
        <v>#N/A</v>
      </c>
      <c r="K300" s="19"/>
      <c r="L300" s="19"/>
    </row>
    <row r="301" spans="1:12" x14ac:dyDescent="0.2">
      <c r="A301" s="8"/>
      <c r="B301" s="8"/>
      <c r="C301" s="8">
        <f t="shared" si="7"/>
        <v>4</v>
      </c>
      <c r="D301" s="30" t="s">
        <v>275</v>
      </c>
      <c r="E301" s="28" t="e">
        <f>VLOOKUP(D301,バーコード貼付!A$4048:C$6329,2,FALSE)</f>
        <v>#N/A</v>
      </c>
      <c r="F301" s="40"/>
      <c r="G301" s="19"/>
      <c r="H301" s="77" t="e">
        <v>#N/A</v>
      </c>
      <c r="I301" s="19">
        <v>34</v>
      </c>
      <c r="J301" s="19" t="e">
        <v>#N/A</v>
      </c>
      <c r="K301" s="19"/>
      <c r="L301" s="19"/>
    </row>
    <row r="302" spans="1:12" x14ac:dyDescent="0.2">
      <c r="A302" s="8"/>
      <c r="B302" s="8"/>
      <c r="C302" s="8">
        <f t="shared" si="7"/>
        <v>5</v>
      </c>
      <c r="D302" s="30" t="s">
        <v>1038</v>
      </c>
      <c r="E302" s="28" t="str">
        <f>VLOOKUP(D302,バーコード貼付!A$4048:C$6329,2,FALSE)</f>
        <v>11/2(49)ｷﾝｸﾞｽﾄﾝ用角ﾌﾗﾝｼﾞ</v>
      </c>
      <c r="F302" s="40"/>
      <c r="G302" s="19"/>
      <c r="H302" s="77">
        <v>22</v>
      </c>
      <c r="I302" s="19" t="e">
        <v>#N/A</v>
      </c>
      <c r="J302" s="19" t="e">
        <v>#N/A</v>
      </c>
      <c r="K302" s="19"/>
      <c r="L302" s="19"/>
    </row>
    <row r="303" spans="1:12" x14ac:dyDescent="0.2">
      <c r="A303" s="8"/>
      <c r="B303" s="8"/>
      <c r="C303" s="8">
        <f t="shared" si="7"/>
        <v>6</v>
      </c>
      <c r="D303" s="30" t="s">
        <v>1052</v>
      </c>
      <c r="E303" s="28" t="str">
        <f>VLOOKUP(D303,バーコード貼付!A$4048:C$6329,2,FALSE)</f>
        <v>SS400ｷﾝｸﾞｽﾄﾝ用角ﾌﾗﾝｼﾞ11/2(40A</v>
      </c>
      <c r="F303" s="40"/>
      <c r="G303" s="19"/>
      <c r="H303" s="77">
        <v>0</v>
      </c>
      <c r="I303" s="19" t="e">
        <v>#N/A</v>
      </c>
      <c r="J303" s="19" t="e">
        <v>#N/A</v>
      </c>
      <c r="K303" s="19"/>
      <c r="L303" s="19"/>
    </row>
    <row r="304" spans="1:12" x14ac:dyDescent="0.2">
      <c r="A304" s="8"/>
      <c r="B304" s="8"/>
      <c r="C304" s="8">
        <f t="shared" si="7"/>
        <v>7</v>
      </c>
      <c r="D304" s="30" t="s">
        <v>1043</v>
      </c>
      <c r="E304" s="28" t="str">
        <f>VLOOKUP(D304,バーコード貼付!A$4048:C$6329,2,FALSE)</f>
        <v>SUSｷﾝｸﾞｽﾄﾝ用角ﾌﾗﾝｼﾞ11/2(40A)</v>
      </c>
      <c r="F304" s="40"/>
      <c r="G304" s="19"/>
      <c r="H304" s="77">
        <v>0</v>
      </c>
      <c r="I304" s="19" t="e">
        <v>#N/A</v>
      </c>
      <c r="J304" s="19" t="e">
        <v>#N/A</v>
      </c>
      <c r="K304" s="19"/>
      <c r="L304" s="19"/>
    </row>
    <row r="305" spans="1:12" x14ac:dyDescent="0.2">
      <c r="A305" s="8"/>
      <c r="B305" s="8"/>
      <c r="C305" s="8"/>
      <c r="D305" s="30"/>
      <c r="E305" s="28"/>
      <c r="F305" s="40"/>
      <c r="G305" s="19"/>
      <c r="H305" s="67"/>
      <c r="I305" s="19"/>
      <c r="J305" s="19"/>
      <c r="K305" s="19"/>
      <c r="L305" s="19"/>
    </row>
    <row r="306" spans="1:12" s="32" customFormat="1" ht="16.2" x14ac:dyDescent="0.2">
      <c r="A306" s="200" t="s">
        <v>1066</v>
      </c>
      <c r="B306" s="201"/>
      <c r="C306" s="201"/>
      <c r="D306" s="201"/>
      <c r="E306" s="201"/>
      <c r="F306" s="201"/>
      <c r="G306" s="201"/>
      <c r="H306" s="201"/>
      <c r="I306" s="201"/>
      <c r="J306" s="201"/>
      <c r="K306" s="201"/>
      <c r="L306" s="202"/>
    </row>
    <row r="307" spans="1:12" s="5" customFormat="1" x14ac:dyDescent="0.2">
      <c r="A307" s="24" t="s">
        <v>975</v>
      </c>
      <c r="B307" s="21"/>
      <c r="C307" s="21"/>
      <c r="D307" s="52" t="s">
        <v>973</v>
      </c>
      <c r="E307" s="13" t="s">
        <v>1156</v>
      </c>
      <c r="F307" s="39" t="s">
        <v>2298</v>
      </c>
      <c r="G307" s="13" t="s">
        <v>1205</v>
      </c>
      <c r="H307" s="13" t="s">
        <v>1206</v>
      </c>
      <c r="I307" s="13" t="s">
        <v>977</v>
      </c>
      <c r="J307" s="13" t="s">
        <v>976</v>
      </c>
      <c r="K307" s="13" t="s">
        <v>1166</v>
      </c>
      <c r="L307" s="13" t="s">
        <v>1167</v>
      </c>
    </row>
    <row r="308" spans="1:12" x14ac:dyDescent="0.2">
      <c r="A308" s="8">
        <v>1</v>
      </c>
      <c r="B308" s="8"/>
      <c r="C308" s="8"/>
      <c r="D308" s="30" t="s">
        <v>225</v>
      </c>
      <c r="E308" s="28" t="e">
        <f>VLOOKUP(D308,バーコード貼付!A$4048:C$6329,2,FALSE)</f>
        <v>#N/A</v>
      </c>
      <c r="F308" s="40"/>
      <c r="G308" s="19"/>
      <c r="H308" s="77" t="e">
        <v>#N/A</v>
      </c>
      <c r="I308" s="43">
        <v>2</v>
      </c>
      <c r="J308" s="19" t="e">
        <v>#N/A</v>
      </c>
      <c r="K308" s="8"/>
      <c r="L308" s="8"/>
    </row>
    <row r="309" spans="1:12" x14ac:dyDescent="0.2">
      <c r="A309" s="8">
        <f>A308+1</f>
        <v>2</v>
      </c>
      <c r="B309" s="8"/>
      <c r="C309" s="8"/>
      <c r="D309" s="30" t="s">
        <v>235</v>
      </c>
      <c r="E309" s="28" t="e">
        <f>VLOOKUP(D309,バーコード貼付!A$4048:C$6329,2,FALSE)</f>
        <v>#N/A</v>
      </c>
      <c r="F309" s="40"/>
      <c r="G309" s="19"/>
      <c r="H309" s="77" t="e">
        <v>#N/A</v>
      </c>
      <c r="I309" s="43">
        <v>5</v>
      </c>
      <c r="J309" s="19" t="e">
        <v>#N/A</v>
      </c>
      <c r="K309" s="8"/>
      <c r="L309" s="8"/>
    </row>
    <row r="310" spans="1:12" x14ac:dyDescent="0.2">
      <c r="A310" s="8">
        <f>A309+1</f>
        <v>3</v>
      </c>
      <c r="B310" s="8"/>
      <c r="C310" s="8"/>
      <c r="D310" s="36" t="s">
        <v>243</v>
      </c>
      <c r="E310" s="28" t="e">
        <f>VLOOKUP(D310,バーコード貼付!A$4048:C$6329,2,FALSE)</f>
        <v>#N/A</v>
      </c>
      <c r="F310" s="40"/>
      <c r="G310" s="19"/>
      <c r="H310" s="77" t="e">
        <v>#N/A</v>
      </c>
      <c r="I310" s="43">
        <v>2</v>
      </c>
      <c r="J310" s="19" t="e">
        <v>#N/A</v>
      </c>
      <c r="K310" s="8"/>
      <c r="L310" s="8"/>
    </row>
    <row r="311" spans="1:12" x14ac:dyDescent="0.2">
      <c r="A311" s="8"/>
      <c r="B311" s="8">
        <f>B310+1</f>
        <v>1</v>
      </c>
      <c r="C311" s="8">
        <v>1</v>
      </c>
      <c r="D311" s="36"/>
      <c r="E311" s="16" t="s">
        <v>2046</v>
      </c>
      <c r="F311" s="40"/>
      <c r="G311" s="19"/>
      <c r="H311" s="152" t="e">
        <v>#N/A</v>
      </c>
      <c r="I311" s="8">
        <v>7</v>
      </c>
      <c r="J311" s="19" t="e">
        <v>#N/A</v>
      </c>
      <c r="K311" s="8"/>
      <c r="L311" s="8"/>
    </row>
    <row r="312" spans="1:12" x14ac:dyDescent="0.2">
      <c r="A312" s="8"/>
      <c r="B312" s="8"/>
      <c r="C312" s="8">
        <v>2</v>
      </c>
      <c r="D312" s="36"/>
      <c r="E312" s="16" t="s">
        <v>2047</v>
      </c>
      <c r="F312" s="40"/>
      <c r="G312" s="19"/>
      <c r="H312" s="152" t="e">
        <v>#N/A</v>
      </c>
      <c r="I312" s="19">
        <v>7</v>
      </c>
      <c r="J312" s="19" t="e">
        <v>#N/A</v>
      </c>
      <c r="K312" s="8"/>
      <c r="L312" s="8"/>
    </row>
    <row r="313" spans="1:12" x14ac:dyDescent="0.2">
      <c r="A313" s="8"/>
      <c r="B313" s="8">
        <f>B311+1</f>
        <v>2</v>
      </c>
      <c r="C313" s="8"/>
      <c r="D313" s="30" t="s">
        <v>990</v>
      </c>
      <c r="E313" s="28" t="str">
        <f>VLOOKUP(D313,バーコード貼付!A$4048:C$6329,2,FALSE)</f>
        <v>13/4(45)ﾎﾞ-ﾙ型ｷﾝｸﾞｽﾄﾝ用ﾎﾞｰﾙ玉</v>
      </c>
      <c r="F313" s="40"/>
      <c r="G313" s="19"/>
      <c r="H313" s="77">
        <f>VLOOKUP(D313,バーコード貼付!$A$4048:$C$6329,3,FALSE)</f>
        <v>168</v>
      </c>
      <c r="I313" s="19">
        <f t="shared" ref="I313:I318" si="8">I$311</f>
        <v>7</v>
      </c>
      <c r="J313" s="19">
        <f t="shared" ref="J313:J318" si="9">IF(H313&gt;=I313,0,1)</f>
        <v>0</v>
      </c>
      <c r="K313" s="19"/>
      <c r="L313" s="19"/>
    </row>
    <row r="314" spans="1:12" x14ac:dyDescent="0.2">
      <c r="A314" s="8"/>
      <c r="B314" s="8">
        <f>B313+1</f>
        <v>3</v>
      </c>
      <c r="C314" s="8"/>
      <c r="D314" s="30" t="s">
        <v>999</v>
      </c>
      <c r="E314" s="28" t="str">
        <f>VLOOKUP(D314,バーコード貼付!A$4048:C$6329,2,FALSE)</f>
        <v>13/4(45)ﾎﾞ-ﾙ型ｷﾝｸﾞｽﾄﾝ用ｽﾋﾟﾝﾄﾞﾙ</v>
      </c>
      <c r="F314" s="40"/>
      <c r="G314" s="19"/>
      <c r="H314" s="77">
        <f>VLOOKUP(D314,バーコード貼付!$A$4048:$C$6329,3,FALSE)</f>
        <v>670</v>
      </c>
      <c r="I314" s="19">
        <f t="shared" si="8"/>
        <v>7</v>
      </c>
      <c r="J314" s="19">
        <f t="shared" si="9"/>
        <v>0</v>
      </c>
      <c r="K314" s="19"/>
      <c r="L314" s="19"/>
    </row>
    <row r="315" spans="1:12" x14ac:dyDescent="0.2">
      <c r="A315" s="8"/>
      <c r="B315" s="8">
        <f>B314+1</f>
        <v>4</v>
      </c>
      <c r="C315" s="8"/>
      <c r="D315" s="30" t="s">
        <v>1024</v>
      </c>
      <c r="E315" s="28" t="str">
        <f>VLOOKUP(D315,バーコード貼付!A$4048:C$6329,2,FALSE)</f>
        <v>38~45ﾎﾞ-ﾙ型ｷﾝｸﾞｽﾄﾝ用ﾎﾟﾘｴﾁ</v>
      </c>
      <c r="F315" s="40"/>
      <c r="G315" s="19"/>
      <c r="H315" s="77">
        <f>VLOOKUP(D315,バーコード貼付!$A$4048:$C$6329,3,FALSE)</f>
        <v>1855</v>
      </c>
      <c r="I315" s="19">
        <f t="shared" si="8"/>
        <v>7</v>
      </c>
      <c r="J315" s="19">
        <f t="shared" si="9"/>
        <v>0</v>
      </c>
      <c r="K315" s="8"/>
      <c r="L315" s="8"/>
    </row>
    <row r="316" spans="1:12" x14ac:dyDescent="0.2">
      <c r="A316" s="8"/>
      <c r="B316" s="8">
        <f>B315+1</f>
        <v>5</v>
      </c>
      <c r="C316" s="8"/>
      <c r="D316" s="30" t="s">
        <v>1016</v>
      </c>
      <c r="E316" s="28" t="str">
        <f>VLOOKUP(D316,バーコード貼付!A$4048:C$6329,2,FALSE)</f>
        <v>13/4(45)ﾎﾞ-ﾙ型ｷﾝｸﾞｽﾄﾝ用ﾃﾌﾛﾝ</v>
      </c>
      <c r="F316" s="40"/>
      <c r="G316" s="19"/>
      <c r="H316" s="77">
        <f>VLOOKUP(D316,バーコード貼付!$A$4048:$C$6329,3,FALSE)</f>
        <v>1150</v>
      </c>
      <c r="I316" s="19">
        <f t="shared" si="8"/>
        <v>7</v>
      </c>
      <c r="J316" s="19">
        <f t="shared" si="9"/>
        <v>0</v>
      </c>
      <c r="K316" s="19"/>
      <c r="L316" s="19"/>
    </row>
    <row r="317" spans="1:12" x14ac:dyDescent="0.2">
      <c r="A317" s="8"/>
      <c r="B317" s="8">
        <v>6</v>
      </c>
      <c r="C317" s="8"/>
      <c r="D317" s="30" t="s">
        <v>1031</v>
      </c>
      <c r="E317" s="28" t="str">
        <f>VLOOKUP(D317,バーコード貼付!A$4048:C$6329,2,FALSE)</f>
        <v>13/4(45)ﾎﾞ-ﾙ型ｷﾝｸﾞｽﾄﾝ用Oﾘﾝｸﾞ</v>
      </c>
      <c r="F317" s="40"/>
      <c r="G317" s="19"/>
      <c r="H317" s="77">
        <f>VLOOKUP(D317,バーコード貼付!$A$4048:$C$6329,3,FALSE)</f>
        <v>649</v>
      </c>
      <c r="I317" s="19">
        <f t="shared" si="8"/>
        <v>7</v>
      </c>
      <c r="J317" s="19">
        <f t="shared" si="9"/>
        <v>0</v>
      </c>
      <c r="K317" s="19"/>
      <c r="L317" s="19"/>
    </row>
    <row r="318" spans="1:12" x14ac:dyDescent="0.2">
      <c r="A318" s="8"/>
      <c r="B318" s="8">
        <f>B317+1</f>
        <v>7</v>
      </c>
      <c r="C318" s="8"/>
      <c r="D318" s="30" t="s">
        <v>1007</v>
      </c>
      <c r="E318" s="28" t="str">
        <f>VLOOKUP(D318,バーコード貼付!A$4048:C$6329,2,FALSE)</f>
        <v>38~45ﾎﾞ-ﾙ型ｷﾝｸﾞｽﾄﾝ用ﾊﾟｯｷﾝ押ｴ</v>
      </c>
      <c r="F318" s="40"/>
      <c r="G318" s="19"/>
      <c r="H318" s="77">
        <f>VLOOKUP(D318,バーコード貼付!$A$4048:$C$6329,3,FALSE)</f>
        <v>600</v>
      </c>
      <c r="I318" s="19">
        <f t="shared" si="8"/>
        <v>7</v>
      </c>
      <c r="J318" s="19">
        <f t="shared" si="9"/>
        <v>0</v>
      </c>
      <c r="K318" s="8"/>
      <c r="L318" s="8"/>
    </row>
    <row r="319" spans="1:12" x14ac:dyDescent="0.2">
      <c r="A319" s="8"/>
      <c r="B319" s="8">
        <f>B318+1</f>
        <v>8</v>
      </c>
      <c r="C319" s="8"/>
      <c r="D319" s="36"/>
      <c r="E319" s="16" t="s">
        <v>1060</v>
      </c>
      <c r="F319" s="40"/>
      <c r="G319" s="19"/>
      <c r="H319" s="152" t="e">
        <v>#N/A</v>
      </c>
      <c r="I319" s="19">
        <v>7</v>
      </c>
      <c r="J319" s="19" t="e">
        <v>#N/A</v>
      </c>
      <c r="K319" s="8"/>
      <c r="L319" s="8"/>
    </row>
    <row r="320" spans="1:12" x14ac:dyDescent="0.2">
      <c r="A320" s="8"/>
      <c r="B320" s="8">
        <f>B319+1</f>
        <v>9</v>
      </c>
      <c r="C320" s="8"/>
      <c r="D320" s="36"/>
      <c r="E320" s="16" t="s">
        <v>1061</v>
      </c>
      <c r="F320" s="40"/>
      <c r="G320" s="19"/>
      <c r="H320" s="152" t="e">
        <v>#N/A</v>
      </c>
      <c r="I320" s="19">
        <v>28</v>
      </c>
      <c r="J320" s="19" t="e">
        <v>#N/A</v>
      </c>
      <c r="K320" s="8"/>
      <c r="L320" s="8"/>
    </row>
    <row r="321" spans="1:13" x14ac:dyDescent="0.2">
      <c r="A321" s="8"/>
      <c r="B321" s="8">
        <f>B320+1</f>
        <v>10</v>
      </c>
      <c r="C321" s="8">
        <v>1</v>
      </c>
      <c r="D321" s="30"/>
      <c r="E321" s="28" t="s">
        <v>2048</v>
      </c>
      <c r="F321" s="40"/>
      <c r="G321" s="19"/>
      <c r="H321" s="152" t="e">
        <v>#N/A</v>
      </c>
      <c r="I321" s="19">
        <v>7</v>
      </c>
      <c r="J321" s="19" t="e">
        <v>#N/A</v>
      </c>
      <c r="K321" s="8"/>
      <c r="L321" s="8"/>
      <c r="M321" s="33"/>
    </row>
    <row r="322" spans="1:13" x14ac:dyDescent="0.2">
      <c r="A322" s="8"/>
      <c r="B322" s="8"/>
      <c r="C322" s="8">
        <v>2</v>
      </c>
      <c r="D322" s="30"/>
      <c r="E322" s="28" t="s">
        <v>2049</v>
      </c>
      <c r="F322" s="40"/>
      <c r="G322" s="19"/>
      <c r="H322" s="152" t="e">
        <v>#N/A</v>
      </c>
      <c r="I322" s="19">
        <v>7</v>
      </c>
      <c r="J322" s="19" t="e">
        <v>#N/A</v>
      </c>
      <c r="K322" s="8"/>
      <c r="L322" s="8"/>
      <c r="M322" s="33"/>
    </row>
    <row r="323" spans="1:13" x14ac:dyDescent="0.2">
      <c r="A323" s="8"/>
      <c r="B323" s="8">
        <f>B321+1</f>
        <v>11</v>
      </c>
      <c r="C323" s="8">
        <v>1</v>
      </c>
      <c r="D323" s="30" t="s">
        <v>259</v>
      </c>
      <c r="E323" s="28" t="e">
        <f>VLOOKUP(D323,バーコード貼付!A$4048:C$6329,2,FALSE)</f>
        <v>#N/A</v>
      </c>
      <c r="F323" s="40"/>
      <c r="G323" s="19"/>
      <c r="H323" s="77" t="e">
        <v>#N/A</v>
      </c>
      <c r="I323" s="19">
        <v>20</v>
      </c>
      <c r="J323" s="19" t="e">
        <v>#N/A</v>
      </c>
      <c r="K323" s="19"/>
      <c r="L323" s="19"/>
    </row>
    <row r="324" spans="1:13" x14ac:dyDescent="0.2">
      <c r="A324" s="8"/>
      <c r="B324" s="8"/>
      <c r="C324" s="8">
        <f>C323+1</f>
        <v>2</v>
      </c>
      <c r="D324" s="30" t="s">
        <v>267</v>
      </c>
      <c r="E324" s="28" t="e">
        <f>VLOOKUP(D324,バーコード貼付!A$4048:C$6329,2,FALSE)</f>
        <v>#N/A</v>
      </c>
      <c r="F324" s="40"/>
      <c r="G324" s="19"/>
      <c r="H324" s="77" t="e">
        <v>#N/A</v>
      </c>
      <c r="I324" s="19">
        <v>22</v>
      </c>
      <c r="J324" s="19" t="e">
        <v>#N/A</v>
      </c>
      <c r="K324" s="19"/>
      <c r="L324" s="19"/>
    </row>
    <row r="325" spans="1:13" x14ac:dyDescent="0.2">
      <c r="A325" s="8"/>
      <c r="B325" s="8"/>
      <c r="C325" s="8">
        <f>C324+1</f>
        <v>3</v>
      </c>
      <c r="D325" s="30" t="s">
        <v>284</v>
      </c>
      <c r="E325" s="28" t="e">
        <f>VLOOKUP(D325,バーコード貼付!A$4048:C$6329,2,FALSE)</f>
        <v>#N/A</v>
      </c>
      <c r="F325" s="40"/>
      <c r="G325" s="19"/>
      <c r="H325" s="77" t="e">
        <v>#N/A</v>
      </c>
      <c r="I325" s="19">
        <v>30</v>
      </c>
      <c r="J325" s="19" t="e">
        <v>#N/A</v>
      </c>
      <c r="K325" s="19"/>
      <c r="L325" s="19"/>
    </row>
    <row r="326" spans="1:13" x14ac:dyDescent="0.2">
      <c r="A326" s="8"/>
      <c r="B326" s="8"/>
      <c r="C326" s="8">
        <f>C325+1</f>
        <v>4</v>
      </c>
      <c r="D326" s="30" t="s">
        <v>276</v>
      </c>
      <c r="E326" s="28" t="e">
        <f>VLOOKUP(D326,バーコード貼付!A$4048:C$6329,2,FALSE)</f>
        <v>#N/A</v>
      </c>
      <c r="F326" s="40"/>
      <c r="G326" s="19"/>
      <c r="H326" s="77" t="e">
        <v>#N/A</v>
      </c>
      <c r="I326" s="19">
        <v>2</v>
      </c>
      <c r="J326" s="19" t="e">
        <v>#N/A</v>
      </c>
      <c r="K326" s="19"/>
      <c r="L326" s="19"/>
    </row>
    <row r="327" spans="1:13" x14ac:dyDescent="0.2">
      <c r="A327" s="8"/>
      <c r="B327" s="8"/>
      <c r="C327" s="8">
        <f>C326+1</f>
        <v>5</v>
      </c>
      <c r="D327" s="30" t="s">
        <v>1044</v>
      </c>
      <c r="E327" s="28" t="str">
        <f>VLOOKUP(D327,バーコード貼付!A$4048:C$6329,2,FALSE)</f>
        <v>SUSｷﾝｸﾞｽﾄﾝ用角ﾌﾗﾝｼﾞ2”(50A)</v>
      </c>
      <c r="F327" s="40"/>
      <c r="G327" s="19"/>
      <c r="H327" s="77">
        <v>10</v>
      </c>
      <c r="I327" s="19" t="e">
        <v>#N/A</v>
      </c>
      <c r="J327" s="19" t="e">
        <v>#N/A</v>
      </c>
      <c r="K327" s="19"/>
      <c r="L327" s="19"/>
    </row>
    <row r="328" spans="1:13" x14ac:dyDescent="0.2">
      <c r="A328" s="68"/>
      <c r="B328" s="57"/>
      <c r="C328" s="57"/>
      <c r="D328" s="47"/>
      <c r="E328" s="48"/>
      <c r="F328" s="49"/>
      <c r="G328" s="50"/>
      <c r="H328" s="67"/>
      <c r="I328" s="50"/>
      <c r="J328" s="50"/>
      <c r="K328" s="50"/>
      <c r="L328" s="51"/>
    </row>
    <row r="329" spans="1:13" s="32" customFormat="1" ht="16.2" x14ac:dyDescent="0.2">
      <c r="A329" s="200" t="s">
        <v>1067</v>
      </c>
      <c r="B329" s="201"/>
      <c r="C329" s="201"/>
      <c r="D329" s="201"/>
      <c r="E329" s="201"/>
      <c r="F329" s="201"/>
      <c r="G329" s="201"/>
      <c r="H329" s="201"/>
      <c r="I329" s="201"/>
      <c r="J329" s="201"/>
      <c r="K329" s="201"/>
      <c r="L329" s="202"/>
    </row>
    <row r="330" spans="1:13" s="5" customFormat="1" x14ac:dyDescent="0.2">
      <c r="A330" s="24" t="s">
        <v>975</v>
      </c>
      <c r="B330" s="21"/>
      <c r="C330" s="21"/>
      <c r="D330" s="52" t="s">
        <v>973</v>
      </c>
      <c r="E330" s="13" t="s">
        <v>1156</v>
      </c>
      <c r="F330" s="39" t="s">
        <v>2298</v>
      </c>
      <c r="G330" s="13" t="s">
        <v>1205</v>
      </c>
      <c r="H330" s="13" t="s">
        <v>1206</v>
      </c>
      <c r="I330" s="13" t="s">
        <v>977</v>
      </c>
      <c r="J330" s="13" t="s">
        <v>976</v>
      </c>
      <c r="K330" s="13" t="s">
        <v>1166</v>
      </c>
      <c r="L330" s="13" t="s">
        <v>1167</v>
      </c>
    </row>
    <row r="331" spans="1:13" x14ac:dyDescent="0.2">
      <c r="A331" s="8">
        <v>1</v>
      </c>
      <c r="B331" s="8"/>
      <c r="C331" s="8"/>
      <c r="D331" s="30" t="s">
        <v>226</v>
      </c>
      <c r="E331" s="28" t="e">
        <f>VLOOKUP(D331,バーコード貼付!A$4048:C$6329,2,FALSE)</f>
        <v>#N/A</v>
      </c>
      <c r="F331" s="40"/>
      <c r="G331" s="19"/>
      <c r="H331" s="77" t="e">
        <v>#N/A</v>
      </c>
      <c r="I331" s="43">
        <v>20</v>
      </c>
      <c r="J331" s="19" t="e">
        <v>#N/A</v>
      </c>
      <c r="K331" s="8"/>
      <c r="L331" s="8"/>
    </row>
    <row r="332" spans="1:13" x14ac:dyDescent="0.2">
      <c r="A332" s="8">
        <f>A331+1</f>
        <v>2</v>
      </c>
      <c r="B332" s="8"/>
      <c r="C332" s="8"/>
      <c r="D332" s="30" t="s">
        <v>236</v>
      </c>
      <c r="E332" s="28" t="e">
        <f>VLOOKUP(D332,バーコード貼付!A$4048:C$6329,2,FALSE)</f>
        <v>#N/A</v>
      </c>
      <c r="F332" s="40"/>
      <c r="G332" s="19"/>
      <c r="H332" s="77" t="e">
        <v>#N/A</v>
      </c>
      <c r="I332" s="43">
        <v>60</v>
      </c>
      <c r="J332" s="19" t="e">
        <v>#N/A</v>
      </c>
      <c r="K332" s="8"/>
      <c r="L332" s="8"/>
    </row>
    <row r="333" spans="1:13" x14ac:dyDescent="0.2">
      <c r="A333" s="8">
        <f>A332+1</f>
        <v>3</v>
      </c>
      <c r="B333" s="8"/>
      <c r="C333" s="8"/>
      <c r="D333" s="36" t="s">
        <v>244</v>
      </c>
      <c r="E333" s="28" t="e">
        <f>VLOOKUP(D333,バーコード貼付!A$4048:C$6329,2,FALSE)</f>
        <v>#N/A</v>
      </c>
      <c r="F333" s="40"/>
      <c r="G333" s="19"/>
      <c r="H333" s="77" t="e">
        <v>#N/A</v>
      </c>
      <c r="I333" s="43">
        <v>35</v>
      </c>
      <c r="J333" s="19" t="e">
        <v>#N/A</v>
      </c>
      <c r="K333" s="8"/>
      <c r="L333" s="8"/>
    </row>
    <row r="334" spans="1:13" x14ac:dyDescent="0.2">
      <c r="A334" s="8"/>
      <c r="B334" s="8">
        <f>B333+1</f>
        <v>1</v>
      </c>
      <c r="C334" s="8">
        <v>1</v>
      </c>
      <c r="D334" s="36"/>
      <c r="E334" s="16" t="s">
        <v>2050</v>
      </c>
      <c r="F334" s="40"/>
      <c r="G334" s="19"/>
      <c r="H334" s="152" t="e">
        <v>#N/A</v>
      </c>
      <c r="I334" s="19">
        <v>115</v>
      </c>
      <c r="J334" s="19" t="e">
        <v>#N/A</v>
      </c>
      <c r="K334" s="8"/>
      <c r="L334" s="8"/>
    </row>
    <row r="335" spans="1:13" x14ac:dyDescent="0.2">
      <c r="A335" s="8"/>
      <c r="B335" s="8"/>
      <c r="C335" s="8">
        <v>2</v>
      </c>
      <c r="D335" s="36"/>
      <c r="E335" s="16" t="s">
        <v>2051</v>
      </c>
      <c r="F335" s="40"/>
      <c r="G335" s="19"/>
      <c r="H335" s="152" t="e">
        <v>#N/A</v>
      </c>
      <c r="I335" s="19">
        <v>115</v>
      </c>
      <c r="J335" s="19" t="e">
        <v>#N/A</v>
      </c>
      <c r="K335" s="8"/>
      <c r="L335" s="8"/>
    </row>
    <row r="336" spans="1:13" x14ac:dyDescent="0.2">
      <c r="A336" s="8"/>
      <c r="B336" s="8">
        <f>B334+1</f>
        <v>2</v>
      </c>
      <c r="C336" s="8"/>
      <c r="D336" s="30" t="s">
        <v>991</v>
      </c>
      <c r="E336" s="28" t="str">
        <f>VLOOKUP(D336,バーコード貼付!A$4048:C$6329,2,FALSE)</f>
        <v>2”(50)ﾎﾞ-ﾙ型ｷﾝｸﾞｽﾄﾝ用ﾎﾞｰﾙ玉</v>
      </c>
      <c r="F336" s="40"/>
      <c r="G336" s="19"/>
      <c r="H336" s="77">
        <f>VLOOKUP(D336,バーコード貼付!$A$4048:$C$6329,3,FALSE)</f>
        <v>1204</v>
      </c>
      <c r="I336" s="19">
        <f>I$334</f>
        <v>115</v>
      </c>
      <c r="J336" s="19">
        <f t="shared" ref="J336:J341" si="10">IF(H336&gt;=I336,0,1)</f>
        <v>0</v>
      </c>
      <c r="K336" s="19"/>
      <c r="L336" s="19"/>
    </row>
    <row r="337" spans="1:12" x14ac:dyDescent="0.2">
      <c r="A337" s="8"/>
      <c r="B337" s="8">
        <f t="shared" ref="B337:B344" si="11">B336+1</f>
        <v>3</v>
      </c>
      <c r="C337" s="8"/>
      <c r="D337" s="30" t="s">
        <v>1000</v>
      </c>
      <c r="E337" s="28" t="str">
        <f>VLOOKUP(D337,バーコード貼付!A$4048:C$6329,2,FALSE)</f>
        <v>2”(50)ﾎﾞ-ﾙ型ｷﾝｸﾞｽﾄﾝ用ｽﾋﾟﾝﾄﾞﾙ</v>
      </c>
      <c r="F337" s="40"/>
      <c r="G337" s="19"/>
      <c r="H337" s="77">
        <f>VLOOKUP(D337,バーコード貼付!$A$4048:$C$6329,3,FALSE)</f>
        <v>291</v>
      </c>
      <c r="I337" s="19">
        <f>I$334</f>
        <v>115</v>
      </c>
      <c r="J337" s="19">
        <f t="shared" si="10"/>
        <v>0</v>
      </c>
      <c r="K337" s="19"/>
      <c r="L337" s="19"/>
    </row>
    <row r="338" spans="1:12" x14ac:dyDescent="0.2">
      <c r="A338" s="8"/>
      <c r="B338" s="8">
        <f t="shared" si="11"/>
        <v>4</v>
      </c>
      <c r="C338" s="8"/>
      <c r="D338" s="30" t="s">
        <v>1025</v>
      </c>
      <c r="E338" s="28" t="str">
        <f>VLOOKUP(D338,バーコード貼付!A$4048:C$6329,2,FALSE)</f>
        <v>2”(50)ﾎﾞ-ﾙ型ｷﾝｸﾞｽﾄﾝ用ﾎﾟﾘｴﾁ</v>
      </c>
      <c r="F338" s="40"/>
      <c r="G338" s="19"/>
      <c r="H338" s="77">
        <f>VLOOKUP(D338,バーコード貼付!$A$4048:$C$6329,3,FALSE)</f>
        <v>1492</v>
      </c>
      <c r="I338" s="19">
        <f>I$334</f>
        <v>115</v>
      </c>
      <c r="J338" s="19">
        <f t="shared" si="10"/>
        <v>0</v>
      </c>
      <c r="K338" s="19"/>
      <c r="L338" s="19"/>
    </row>
    <row r="339" spans="1:12" x14ac:dyDescent="0.2">
      <c r="A339" s="8"/>
      <c r="B339" s="8">
        <f t="shared" si="11"/>
        <v>5</v>
      </c>
      <c r="C339" s="8"/>
      <c r="D339" s="30" t="s">
        <v>1017</v>
      </c>
      <c r="E339" s="28" t="str">
        <f>VLOOKUP(D339,バーコード貼付!A$4048:C$6329,2,FALSE)</f>
        <v>2”(50)ﾎﾞ-ﾙ型ｷﾝｸﾞｽﾄﾝ用ﾃﾌﾛﾝ</v>
      </c>
      <c r="F339" s="40"/>
      <c r="G339" s="19"/>
      <c r="H339" s="77">
        <f>VLOOKUP(D339,バーコード貼付!$A$4048:$C$6329,3,FALSE)</f>
        <v>2840</v>
      </c>
      <c r="I339" s="19">
        <f>I$334</f>
        <v>115</v>
      </c>
      <c r="J339" s="19">
        <f t="shared" si="10"/>
        <v>0</v>
      </c>
      <c r="K339" s="19"/>
      <c r="L339" s="19"/>
    </row>
    <row r="340" spans="1:12" x14ac:dyDescent="0.2">
      <c r="A340" s="8"/>
      <c r="B340" s="8">
        <f t="shared" si="11"/>
        <v>6</v>
      </c>
      <c r="C340" s="8"/>
      <c r="D340" s="30" t="s">
        <v>1032</v>
      </c>
      <c r="E340" s="28" t="str">
        <f>VLOOKUP(D340,バーコード貼付!A$4048:C$6329,2,FALSE)</f>
        <v>2”(50)ﾎﾞ-ﾙ型ｷﾝｸﾞｽﾄﾝ用Oﾘﾝｸﾞ</v>
      </c>
      <c r="F340" s="40"/>
      <c r="G340" s="19"/>
      <c r="H340" s="77">
        <f>VLOOKUP(D340,バーコード貼付!$A$4048:$C$6329,3,FALSE)</f>
        <v>882</v>
      </c>
      <c r="I340" s="19">
        <f>I$336</f>
        <v>115</v>
      </c>
      <c r="J340" s="19">
        <f t="shared" si="10"/>
        <v>0</v>
      </c>
      <c r="K340" s="8"/>
      <c r="L340" s="8"/>
    </row>
    <row r="341" spans="1:12" x14ac:dyDescent="0.2">
      <c r="A341" s="8"/>
      <c r="B341" s="8">
        <f t="shared" si="11"/>
        <v>7</v>
      </c>
      <c r="C341" s="8"/>
      <c r="D341" s="30" t="s">
        <v>1008</v>
      </c>
      <c r="E341" s="28" t="str">
        <f>VLOOKUP(D341,バーコード貼付!A$4048:C$6329,2,FALSE)</f>
        <v>2”(50)ﾎﾞ-ﾙ型ｷﾝｸﾞｽﾄﾝ用ﾊﾟｯｷﾝ押ｴ</v>
      </c>
      <c r="F341" s="40"/>
      <c r="G341" s="19"/>
      <c r="H341" s="77">
        <f>VLOOKUP(D341,バーコード貼付!$A$4048:$C$6329,3,FALSE)</f>
        <v>70</v>
      </c>
      <c r="I341" s="19">
        <f>I$336</f>
        <v>115</v>
      </c>
      <c r="J341" s="19">
        <f t="shared" si="10"/>
        <v>1</v>
      </c>
      <c r="K341" s="19"/>
      <c r="L341" s="19"/>
    </row>
    <row r="342" spans="1:12" x14ac:dyDescent="0.2">
      <c r="A342" s="8"/>
      <c r="B342" s="8">
        <f t="shared" si="11"/>
        <v>8</v>
      </c>
      <c r="C342" s="8"/>
      <c r="D342"/>
      <c r="E342" s="16" t="s">
        <v>1060</v>
      </c>
      <c r="F342" s="40"/>
      <c r="G342" s="19"/>
      <c r="H342" s="152" t="e">
        <v>#N/A</v>
      </c>
      <c r="I342" s="19">
        <v>115</v>
      </c>
      <c r="J342" s="19" t="e">
        <v>#N/A</v>
      </c>
      <c r="K342" s="19"/>
      <c r="L342" s="19"/>
    </row>
    <row r="343" spans="1:12" x14ac:dyDescent="0.2">
      <c r="A343" s="8"/>
      <c r="B343" s="8">
        <f t="shared" si="11"/>
        <v>9</v>
      </c>
      <c r="C343" s="8"/>
      <c r="D343" s="36"/>
      <c r="E343" s="16" t="s">
        <v>1061</v>
      </c>
      <c r="F343" s="40"/>
      <c r="G343" s="19"/>
      <c r="H343" s="152" t="e">
        <v>#N/A</v>
      </c>
      <c r="I343" s="19">
        <v>460</v>
      </c>
      <c r="J343" s="19" t="e">
        <v>#N/A</v>
      </c>
      <c r="K343" s="8"/>
      <c r="L343" s="8"/>
    </row>
    <row r="344" spans="1:12" x14ac:dyDescent="0.2">
      <c r="A344" s="8"/>
      <c r="B344" s="8">
        <f t="shared" si="11"/>
        <v>10</v>
      </c>
      <c r="C344" s="8">
        <v>1</v>
      </c>
      <c r="D344" s="30" t="s">
        <v>1212</v>
      </c>
      <c r="E344" s="28" t="str">
        <f>VLOOKUP(D344,バーコード貼付!A$4048:C$6329,2,FALSE)</f>
        <v>(ｼｮｯﾄ場)ｷﾝｸﾞｽﾄﾝﾊﾝﾄﾞﾙ50</v>
      </c>
      <c r="F344" s="40"/>
      <c r="G344" s="19"/>
      <c r="H344" s="77">
        <f>VLOOKUP(D344,バーコード貼付!$A$4048:$C$6329,3,FALSE)</f>
        <v>71</v>
      </c>
      <c r="I344" s="19">
        <f>I$334</f>
        <v>115</v>
      </c>
      <c r="J344" s="19">
        <f>IF(H344&gt;=I344,0,1)</f>
        <v>1</v>
      </c>
      <c r="K344" s="8"/>
      <c r="L344" s="8"/>
    </row>
    <row r="345" spans="1:12" x14ac:dyDescent="0.2">
      <c r="A345" s="8"/>
      <c r="B345" s="8"/>
      <c r="C345" s="8">
        <v>2</v>
      </c>
      <c r="D345"/>
      <c r="E345" s="28" t="s">
        <v>2052</v>
      </c>
      <c r="F345" s="40"/>
      <c r="G345" s="19"/>
      <c r="H345" s="152" t="e">
        <v>#N/A</v>
      </c>
      <c r="I345" s="19"/>
      <c r="J345" s="19" t="e">
        <v>#N/A</v>
      </c>
      <c r="K345" s="8"/>
      <c r="L345" s="8"/>
    </row>
    <row r="346" spans="1:12" x14ac:dyDescent="0.2">
      <c r="A346" s="8"/>
      <c r="B346" s="8">
        <v>11</v>
      </c>
      <c r="C346" s="8"/>
      <c r="D346" s="30" t="s">
        <v>254</v>
      </c>
      <c r="E346" s="28" t="e">
        <f>VLOOKUP(D346,バーコード貼付!A$4048:C$6329,2,FALSE)</f>
        <v>#N/A</v>
      </c>
      <c r="F346" s="40"/>
      <c r="G346" s="19"/>
      <c r="H346" s="77" t="e">
        <v>#N/A</v>
      </c>
      <c r="I346" s="19">
        <v>20</v>
      </c>
      <c r="J346" s="19" t="e">
        <v>#N/A</v>
      </c>
      <c r="K346" s="19"/>
      <c r="L346" s="19"/>
    </row>
    <row r="347" spans="1:12" x14ac:dyDescent="0.2">
      <c r="A347" s="8"/>
      <c r="B347" s="8">
        <v>12</v>
      </c>
      <c r="C347" s="8">
        <v>1</v>
      </c>
      <c r="D347" s="30" t="s">
        <v>260</v>
      </c>
      <c r="E347" s="28" t="e">
        <f>VLOOKUP(D347,バーコード貼付!A$4048:C$6329,2,FALSE)</f>
        <v>#N/A</v>
      </c>
      <c r="F347" s="40"/>
      <c r="G347" s="19"/>
      <c r="H347" s="77" t="e">
        <v>#N/A</v>
      </c>
      <c r="I347" s="19">
        <v>59</v>
      </c>
      <c r="J347" s="19" t="e">
        <v>#N/A</v>
      </c>
      <c r="K347" s="19"/>
      <c r="L347" s="19"/>
    </row>
    <row r="348" spans="1:12" x14ac:dyDescent="0.2">
      <c r="A348" s="8"/>
      <c r="B348" s="8"/>
      <c r="C348" s="8">
        <f t="shared" ref="C348:C354" si="12">C347+1</f>
        <v>2</v>
      </c>
      <c r="D348" s="30" t="s">
        <v>268</v>
      </c>
      <c r="E348" s="28" t="e">
        <f>VLOOKUP(D348,バーコード貼付!A$4048:C$6329,2,FALSE)</f>
        <v>#N/A</v>
      </c>
      <c r="F348" s="40"/>
      <c r="G348" s="19"/>
      <c r="H348" s="77" t="e">
        <v>#N/A</v>
      </c>
      <c r="I348" s="19">
        <v>88</v>
      </c>
      <c r="J348" s="19" t="e">
        <v>#N/A</v>
      </c>
      <c r="K348" s="19"/>
      <c r="L348" s="19"/>
    </row>
    <row r="349" spans="1:12" x14ac:dyDescent="0.2">
      <c r="A349" s="8"/>
      <c r="B349" s="8"/>
      <c r="C349" s="8">
        <f t="shared" si="12"/>
        <v>3</v>
      </c>
      <c r="D349" s="30" t="s">
        <v>269</v>
      </c>
      <c r="E349" s="28" t="e">
        <f>VLOOKUP(D349,バーコード貼付!A$4048:C$6329,2,FALSE)</f>
        <v>#N/A</v>
      </c>
      <c r="F349" s="40"/>
      <c r="G349" s="19"/>
      <c r="H349" s="77" t="e">
        <v>#N/A</v>
      </c>
      <c r="I349" s="19">
        <v>36</v>
      </c>
      <c r="J349" s="19" t="e">
        <v>#N/A</v>
      </c>
      <c r="K349" s="19"/>
      <c r="L349" s="19"/>
    </row>
    <row r="350" spans="1:12" x14ac:dyDescent="0.2">
      <c r="A350" s="8"/>
      <c r="B350" s="8"/>
      <c r="C350" s="8">
        <f t="shared" si="12"/>
        <v>4</v>
      </c>
      <c r="D350" s="30" t="s">
        <v>285</v>
      </c>
      <c r="E350" s="28" t="str">
        <f>VLOOKUP(D350,バーコード貼付!A$4048:C$6329,2,FALSE)</f>
        <v>2”(50)ﾎﾞｰﾙｷﾝｸﾞｽﾄﾝ用ｴﾙﾎﾞﾌﾗﾝｼﾞのみ</v>
      </c>
      <c r="F350" s="40"/>
      <c r="G350" s="19"/>
      <c r="H350" s="77" t="e">
        <v>#N/A</v>
      </c>
      <c r="I350" s="19">
        <v>30</v>
      </c>
      <c r="J350" s="19" t="e">
        <v>#N/A</v>
      </c>
      <c r="K350" s="19"/>
      <c r="L350" s="19"/>
    </row>
    <row r="351" spans="1:12" x14ac:dyDescent="0.2">
      <c r="A351" s="8"/>
      <c r="B351" s="8"/>
      <c r="C351" s="8">
        <f t="shared" si="12"/>
        <v>5</v>
      </c>
      <c r="D351" s="30" t="s">
        <v>286</v>
      </c>
      <c r="E351" s="28" t="e">
        <f>VLOOKUP(D351,バーコード貼付!A$4048:C$6329,2,FALSE)</f>
        <v>#N/A</v>
      </c>
      <c r="F351" s="40"/>
      <c r="G351" s="19"/>
      <c r="H351" s="77" t="e">
        <v>#N/A</v>
      </c>
      <c r="I351" s="19">
        <v>30</v>
      </c>
      <c r="J351" s="19" t="e">
        <v>#N/A</v>
      </c>
      <c r="K351" s="19"/>
      <c r="L351" s="19"/>
    </row>
    <row r="352" spans="1:12" x14ac:dyDescent="0.2">
      <c r="A352" s="8"/>
      <c r="B352" s="8"/>
      <c r="C352" s="8">
        <f t="shared" si="12"/>
        <v>6</v>
      </c>
      <c r="D352" s="30" t="s">
        <v>277</v>
      </c>
      <c r="E352" s="28" t="e">
        <f>VLOOKUP(D352,バーコード貼付!A$4048:C$6329,2,FALSE)</f>
        <v>#N/A</v>
      </c>
      <c r="F352" s="40"/>
      <c r="G352" s="19"/>
      <c r="H352" s="77" t="e">
        <v>#N/A</v>
      </c>
      <c r="I352" s="19">
        <v>31</v>
      </c>
      <c r="J352" s="19" t="e">
        <v>#N/A</v>
      </c>
      <c r="K352" s="19"/>
      <c r="L352" s="19"/>
    </row>
    <row r="353" spans="1:12" x14ac:dyDescent="0.2">
      <c r="A353" s="8"/>
      <c r="B353" s="8"/>
      <c r="C353" s="8">
        <f t="shared" si="12"/>
        <v>7</v>
      </c>
      <c r="D353" s="30" t="s">
        <v>1039</v>
      </c>
      <c r="E353" s="28" t="str">
        <f>VLOOKUP(D353,バーコード貼付!A$4048:C$6329,2,FALSE)</f>
        <v>2”(61)ｷﾝｸﾞｽﾄﾝ用角ﾌﾗﾝｼﾞ</v>
      </c>
      <c r="F353" s="40"/>
      <c r="G353" s="19"/>
      <c r="H353" s="77">
        <v>13</v>
      </c>
      <c r="I353" s="19" t="e">
        <v>#N/A</v>
      </c>
      <c r="J353" s="19" t="e">
        <v>#N/A</v>
      </c>
      <c r="K353" s="19"/>
      <c r="L353" s="19"/>
    </row>
    <row r="354" spans="1:12" x14ac:dyDescent="0.2">
      <c r="A354" s="8"/>
      <c r="B354" s="8"/>
      <c r="C354" s="8">
        <f t="shared" si="12"/>
        <v>8</v>
      </c>
      <c r="D354" s="30" t="s">
        <v>1053</v>
      </c>
      <c r="E354" s="28" t="str">
        <f>VLOOKUP(D354,バーコード貼付!A$4048:C$6329,2,FALSE)</f>
        <v>SS400ｷﾝｸﾞｽﾄﾝ用角ﾌﾗﾝｼﾞ2”(50A</v>
      </c>
      <c r="F354" s="40"/>
      <c r="G354" s="19"/>
      <c r="H354" s="77">
        <v>0</v>
      </c>
      <c r="I354" s="19" t="e">
        <v>#N/A</v>
      </c>
      <c r="J354" s="19" t="e">
        <v>#N/A</v>
      </c>
      <c r="K354" s="19"/>
      <c r="L354" s="19"/>
    </row>
    <row r="355" spans="1:12" x14ac:dyDescent="0.2">
      <c r="A355" s="68"/>
      <c r="B355" s="57"/>
      <c r="C355" s="57"/>
      <c r="D355" s="47"/>
      <c r="E355" s="48"/>
      <c r="F355" s="49"/>
      <c r="G355" s="50"/>
      <c r="H355" s="67"/>
      <c r="I355" s="50"/>
      <c r="J355" s="50"/>
      <c r="K355" s="50"/>
      <c r="L355" s="51"/>
    </row>
    <row r="356" spans="1:12" s="32" customFormat="1" ht="16.2" x14ac:dyDescent="0.2">
      <c r="A356" s="200" t="s">
        <v>1068</v>
      </c>
      <c r="B356" s="201"/>
      <c r="C356" s="201"/>
      <c r="D356" s="201"/>
      <c r="E356" s="201"/>
      <c r="F356" s="201"/>
      <c r="G356" s="201"/>
      <c r="H356" s="201"/>
      <c r="I356" s="201"/>
      <c r="J356" s="201"/>
      <c r="K356" s="201"/>
      <c r="L356" s="202"/>
    </row>
    <row r="357" spans="1:12" s="5" customFormat="1" x14ac:dyDescent="0.2">
      <c r="A357" s="24" t="s">
        <v>975</v>
      </c>
      <c r="B357" s="21"/>
      <c r="C357" s="21"/>
      <c r="D357" s="52" t="s">
        <v>973</v>
      </c>
      <c r="E357" s="13" t="s">
        <v>1156</v>
      </c>
      <c r="F357" s="39" t="s">
        <v>2298</v>
      </c>
      <c r="G357" s="13" t="s">
        <v>1205</v>
      </c>
      <c r="H357" s="13" t="s">
        <v>1206</v>
      </c>
      <c r="I357" s="13" t="s">
        <v>977</v>
      </c>
      <c r="J357" s="13" t="s">
        <v>976</v>
      </c>
      <c r="K357" s="13" t="s">
        <v>1166</v>
      </c>
      <c r="L357" s="13" t="s">
        <v>1167</v>
      </c>
    </row>
    <row r="358" spans="1:12" x14ac:dyDescent="0.2">
      <c r="A358" s="8">
        <v>1</v>
      </c>
      <c r="B358" s="8"/>
      <c r="C358" s="8"/>
      <c r="D358" s="30" t="s">
        <v>227</v>
      </c>
      <c r="E358" s="28" t="e">
        <f>VLOOKUP(D358,バーコード貼付!A$4048:C$6329,2,FALSE)</f>
        <v>#N/A</v>
      </c>
      <c r="F358" s="40"/>
      <c r="G358" s="19"/>
      <c r="H358" s="77" t="e">
        <v>#N/A</v>
      </c>
      <c r="I358" s="43">
        <v>5</v>
      </c>
      <c r="J358" s="19" t="e">
        <v>#N/A</v>
      </c>
      <c r="K358" s="8"/>
      <c r="L358" s="8"/>
    </row>
    <row r="359" spans="1:12" x14ac:dyDescent="0.2">
      <c r="A359" s="8">
        <f>A358+1</f>
        <v>2</v>
      </c>
      <c r="B359" s="8"/>
      <c r="C359" s="8"/>
      <c r="D359" s="30" t="s">
        <v>237</v>
      </c>
      <c r="E359" s="28" t="e">
        <f>VLOOKUP(D359,バーコード貼付!A$4048:C$6329,2,FALSE)</f>
        <v>#N/A</v>
      </c>
      <c r="F359" s="40"/>
      <c r="G359" s="19"/>
      <c r="H359" s="77" t="e">
        <v>#N/A</v>
      </c>
      <c r="I359" s="43">
        <v>30</v>
      </c>
      <c r="J359" s="19" t="e">
        <v>#N/A</v>
      </c>
      <c r="K359" s="8"/>
      <c r="L359" s="8"/>
    </row>
    <row r="360" spans="1:12" x14ac:dyDescent="0.2">
      <c r="A360" s="8">
        <f>A359+1</f>
        <v>3</v>
      </c>
      <c r="B360" s="8"/>
      <c r="C360" s="8"/>
      <c r="D360" s="36" t="s">
        <v>245</v>
      </c>
      <c r="E360" s="28" t="e">
        <f>VLOOKUP(D360,バーコード貼付!A$4048:C$6329,2,FALSE)</f>
        <v>#N/A</v>
      </c>
      <c r="F360" s="40"/>
      <c r="G360" s="19"/>
      <c r="H360" s="77" t="e">
        <v>#N/A</v>
      </c>
      <c r="I360" s="43">
        <v>15</v>
      </c>
      <c r="J360" s="19" t="e">
        <v>#N/A</v>
      </c>
      <c r="K360" s="8"/>
      <c r="L360" s="8"/>
    </row>
    <row r="361" spans="1:12" x14ac:dyDescent="0.2">
      <c r="A361" s="8"/>
      <c r="B361" s="8">
        <f>B360+1</f>
        <v>1</v>
      </c>
      <c r="C361" s="8">
        <v>1</v>
      </c>
      <c r="D361" s="36"/>
      <c r="E361" s="16" t="s">
        <v>2053</v>
      </c>
      <c r="F361" s="40"/>
      <c r="G361" s="19"/>
      <c r="H361" s="152" t="e">
        <v>#N/A</v>
      </c>
      <c r="I361" s="19">
        <v>50</v>
      </c>
      <c r="J361" s="19" t="e">
        <v>#N/A</v>
      </c>
      <c r="K361" s="8"/>
      <c r="L361" s="8"/>
    </row>
    <row r="362" spans="1:12" x14ac:dyDescent="0.2">
      <c r="A362" s="8"/>
      <c r="B362" s="8"/>
      <c r="C362" s="8">
        <v>2</v>
      </c>
      <c r="D362" s="36"/>
      <c r="E362" s="16" t="s">
        <v>2054</v>
      </c>
      <c r="F362" s="40"/>
      <c r="G362" s="19"/>
      <c r="H362" s="152" t="e">
        <v>#N/A</v>
      </c>
      <c r="I362" s="19">
        <v>50</v>
      </c>
      <c r="J362" s="19" t="e">
        <v>#N/A</v>
      </c>
      <c r="K362" s="8"/>
      <c r="L362" s="8"/>
    </row>
    <row r="363" spans="1:12" x14ac:dyDescent="0.2">
      <c r="A363" s="8"/>
      <c r="B363" s="8">
        <f>B361+1</f>
        <v>2</v>
      </c>
      <c r="C363" s="8"/>
      <c r="D363" s="30" t="s">
        <v>992</v>
      </c>
      <c r="E363" s="28" t="str">
        <f>VLOOKUP(D363,バーコード貼付!A$4048:C$6329,2,FALSE)</f>
        <v>21/2(65)ﾎﾞ-ﾙ型ｷﾝｸﾞｽﾄﾝ用ﾎﾞｰﾙ玉</v>
      </c>
      <c r="F363" s="40"/>
      <c r="G363" s="19"/>
      <c r="H363" s="77">
        <f>VLOOKUP(D363,バーコード貼付!$A$4048:$C$6329,3,FALSE)</f>
        <v>980</v>
      </c>
      <c r="I363" s="19">
        <f t="shared" ref="I363:I368" si="13">I$361</f>
        <v>50</v>
      </c>
      <c r="J363" s="19">
        <f t="shared" ref="J363:J368" si="14">IF(H363&gt;=I363,0,1)</f>
        <v>0</v>
      </c>
      <c r="K363" s="19"/>
      <c r="L363" s="19"/>
    </row>
    <row r="364" spans="1:12" x14ac:dyDescent="0.2">
      <c r="A364" s="8"/>
      <c r="B364" s="8">
        <f t="shared" ref="B364:B371" si="15">B363+1</f>
        <v>3</v>
      </c>
      <c r="C364" s="8"/>
      <c r="D364" s="30" t="s">
        <v>1001</v>
      </c>
      <c r="E364" s="28" t="str">
        <f>VLOOKUP(D364,バーコード貼付!A$4048:C$6329,2,FALSE)</f>
        <v>21/2(65)ﾎﾞ-ﾙ型ｷﾝｸﾞｽﾄﾝ用ｽﾋﾟﾝﾄﾞﾙ</v>
      </c>
      <c r="F364" s="40"/>
      <c r="G364" s="19"/>
      <c r="H364" s="77">
        <f>VLOOKUP(D364,バーコード貼付!$A$4048:$C$6329,3,FALSE)</f>
        <v>400</v>
      </c>
      <c r="I364" s="19">
        <f t="shared" si="13"/>
        <v>50</v>
      </c>
      <c r="J364" s="19">
        <f t="shared" si="14"/>
        <v>0</v>
      </c>
      <c r="K364" s="19"/>
      <c r="L364" s="19"/>
    </row>
    <row r="365" spans="1:12" x14ac:dyDescent="0.2">
      <c r="A365" s="8"/>
      <c r="B365" s="8">
        <f t="shared" si="15"/>
        <v>4</v>
      </c>
      <c r="C365" s="8"/>
      <c r="D365" s="30" t="s">
        <v>1026</v>
      </c>
      <c r="E365" s="28" t="str">
        <f>VLOOKUP(D365,バーコード貼付!A$4048:C$6329,2,FALSE)</f>
        <v>21/2(65)ﾎﾞ-ﾙ型ｷﾝｸﾞｽﾄﾝ用ﾎﾟﾘｴﾁ</v>
      </c>
      <c r="F365" s="40"/>
      <c r="G365" s="19"/>
      <c r="H365" s="77">
        <f>VLOOKUP(D365,バーコード貼付!$A$4048:$C$6329,3,FALSE)</f>
        <v>2872</v>
      </c>
      <c r="I365" s="19">
        <f t="shared" si="13"/>
        <v>50</v>
      </c>
      <c r="J365" s="19">
        <f t="shared" si="14"/>
        <v>0</v>
      </c>
      <c r="K365" s="19"/>
      <c r="L365" s="19"/>
    </row>
    <row r="366" spans="1:12" x14ac:dyDescent="0.2">
      <c r="A366" s="8"/>
      <c r="B366" s="8">
        <f t="shared" si="15"/>
        <v>5</v>
      </c>
      <c r="C366" s="8"/>
      <c r="D366" s="30" t="s">
        <v>1018</v>
      </c>
      <c r="E366" s="28" t="str">
        <f>VLOOKUP(D366,バーコード貼付!A$4048:C$6329,2,FALSE)</f>
        <v>21/2(65)ﾎﾞ-ﾙ型ｷﾝｸﾞｽﾄﾝ用ﾃﾌﾛﾝ</v>
      </c>
      <c r="F366" s="40"/>
      <c r="G366" s="19"/>
      <c r="H366" s="77">
        <f>VLOOKUP(D366,バーコード貼付!$A$4048:$C$6329,3,FALSE)</f>
        <v>1920</v>
      </c>
      <c r="I366" s="19">
        <f t="shared" si="13"/>
        <v>50</v>
      </c>
      <c r="J366" s="19">
        <f t="shared" si="14"/>
        <v>0</v>
      </c>
      <c r="K366" s="19"/>
      <c r="L366" s="19"/>
    </row>
    <row r="367" spans="1:12" x14ac:dyDescent="0.2">
      <c r="A367" s="8"/>
      <c r="B367" s="8">
        <f t="shared" si="15"/>
        <v>6</v>
      </c>
      <c r="C367" s="8"/>
      <c r="D367" s="30" t="s">
        <v>1033</v>
      </c>
      <c r="E367" s="28" t="str">
        <f>VLOOKUP(D367,バーコード貼付!A$4048:C$6329,2,FALSE)</f>
        <v>21/2(65)ﾎﾞ-ﾙ型ｷﾝｸﾞｽﾄﾝ用Oﾘﾝｸﾞ</v>
      </c>
      <c r="F367" s="40"/>
      <c r="G367" s="19"/>
      <c r="H367" s="77">
        <f>VLOOKUP(D367,バーコード貼付!$A$4048:$C$6329,3,FALSE)</f>
        <v>845</v>
      </c>
      <c r="I367" s="19">
        <f t="shared" si="13"/>
        <v>50</v>
      </c>
      <c r="J367" s="19">
        <f t="shared" si="14"/>
        <v>0</v>
      </c>
      <c r="K367" s="19"/>
      <c r="L367" s="19"/>
    </row>
    <row r="368" spans="1:12" x14ac:dyDescent="0.2">
      <c r="A368" s="8"/>
      <c r="B368" s="8">
        <f t="shared" si="15"/>
        <v>7</v>
      </c>
      <c r="C368" s="8"/>
      <c r="D368" s="30" t="s">
        <v>1009</v>
      </c>
      <c r="E368" s="28" t="str">
        <f>VLOOKUP(D368,バーコード貼付!A$4048:C$6329,2,FALSE)</f>
        <v>21/2(65)ﾎﾞ-ﾙ型ｷﾝｸﾞｽﾄﾝ用ﾊﾟｯｷﾝ押ｴ</v>
      </c>
      <c r="F368" s="40"/>
      <c r="G368" s="19"/>
      <c r="H368" s="77">
        <f>VLOOKUP(D368,バーコード貼付!$A$4048:$C$6329,3,FALSE)</f>
        <v>328</v>
      </c>
      <c r="I368" s="19">
        <f t="shared" si="13"/>
        <v>50</v>
      </c>
      <c r="J368" s="19">
        <f t="shared" si="14"/>
        <v>0</v>
      </c>
      <c r="K368" s="19"/>
      <c r="L368" s="19"/>
    </row>
    <row r="369" spans="1:12" x14ac:dyDescent="0.2">
      <c r="A369" s="8"/>
      <c r="B369" s="8">
        <f t="shared" si="15"/>
        <v>8</v>
      </c>
      <c r="C369" s="8"/>
      <c r="D369" s="36"/>
      <c r="E369" s="16" t="s">
        <v>1060</v>
      </c>
      <c r="F369" s="40"/>
      <c r="G369" s="19"/>
      <c r="H369" s="152" t="e">
        <v>#N/A</v>
      </c>
      <c r="I369" s="19">
        <v>50</v>
      </c>
      <c r="J369" s="19" t="e">
        <v>#N/A</v>
      </c>
      <c r="K369" s="8"/>
      <c r="L369" s="8"/>
    </row>
    <row r="370" spans="1:12" x14ac:dyDescent="0.2">
      <c r="A370" s="8"/>
      <c r="B370" s="8">
        <f t="shared" si="15"/>
        <v>9</v>
      </c>
      <c r="C370" s="8"/>
      <c r="D370" s="36"/>
      <c r="E370" s="16" t="s">
        <v>1061</v>
      </c>
      <c r="F370" s="40"/>
      <c r="G370" s="19"/>
      <c r="H370" s="152" t="e">
        <v>#N/A</v>
      </c>
      <c r="I370" s="19">
        <v>200</v>
      </c>
      <c r="J370" s="19" t="e">
        <v>#N/A</v>
      </c>
      <c r="K370" s="8"/>
      <c r="L370" s="8"/>
    </row>
    <row r="371" spans="1:12" x14ac:dyDescent="0.2">
      <c r="A371" s="8"/>
      <c r="B371" s="8">
        <f t="shared" si="15"/>
        <v>10</v>
      </c>
      <c r="C371" s="8">
        <v>1</v>
      </c>
      <c r="D371" s="30" t="s">
        <v>1213</v>
      </c>
      <c r="E371" s="28" t="str">
        <f>VLOOKUP(D371,バーコード貼付!A$4048:C$6329,2,FALSE)</f>
        <v>(ｼｮｯﾄ場)ｷﾝｸﾞｽﾄﾝﾊﾝﾄﾞﾙ65</v>
      </c>
      <c r="F371" s="40"/>
      <c r="G371" s="19"/>
      <c r="H371" s="77">
        <f>VLOOKUP(D371,バーコード貼付!$A$4048:$C$6329,3,FALSE)</f>
        <v>0</v>
      </c>
      <c r="I371" s="19">
        <f>I$361</f>
        <v>50</v>
      </c>
      <c r="J371" s="19">
        <f>IF(H371&gt;=I371,0,1)</f>
        <v>1</v>
      </c>
      <c r="K371" s="8"/>
      <c r="L371" s="8"/>
    </row>
    <row r="372" spans="1:12" x14ac:dyDescent="0.2">
      <c r="A372" s="8"/>
      <c r="B372" s="8"/>
      <c r="C372" s="8">
        <v>2</v>
      </c>
      <c r="D372" s="30"/>
      <c r="E372" s="28" t="s">
        <v>2055</v>
      </c>
      <c r="F372" s="40"/>
      <c r="G372" s="19"/>
      <c r="H372" s="152" t="e">
        <v>#N/A</v>
      </c>
      <c r="I372" s="19">
        <v>50</v>
      </c>
      <c r="J372" s="19" t="e">
        <v>#N/A</v>
      </c>
      <c r="K372" s="8"/>
      <c r="L372" s="8"/>
    </row>
    <row r="373" spans="1:12" x14ac:dyDescent="0.2">
      <c r="A373" s="8"/>
      <c r="B373" s="8">
        <v>11</v>
      </c>
      <c r="C373" s="8"/>
      <c r="D373" s="30" t="s">
        <v>255</v>
      </c>
      <c r="E373" s="28" t="e">
        <f>VLOOKUP(D373,バーコード貼付!A$4048:C$6329,2,FALSE)</f>
        <v>#N/A</v>
      </c>
      <c r="F373" s="40"/>
      <c r="G373" s="19"/>
      <c r="H373" s="77" t="e">
        <v>#N/A</v>
      </c>
      <c r="I373" s="19">
        <v>5</v>
      </c>
      <c r="J373" s="19" t="e">
        <v>#N/A</v>
      </c>
      <c r="K373" s="19"/>
      <c r="L373" s="19"/>
    </row>
    <row r="374" spans="1:12" x14ac:dyDescent="0.2">
      <c r="A374" s="8"/>
      <c r="B374" s="8">
        <f>B373+1</f>
        <v>12</v>
      </c>
      <c r="C374" s="8">
        <v>1</v>
      </c>
      <c r="D374" s="30" t="s">
        <v>261</v>
      </c>
      <c r="E374" s="28" t="e">
        <f>VLOOKUP(D374,バーコード貼付!A$4048:C$6329,2,FALSE)</f>
        <v>#N/A</v>
      </c>
      <c r="F374" s="40"/>
      <c r="G374" s="19"/>
      <c r="H374" s="77" t="e">
        <v>#N/A</v>
      </c>
      <c r="I374" s="19">
        <v>66</v>
      </c>
      <c r="J374" s="19" t="e">
        <v>#N/A</v>
      </c>
      <c r="K374" s="19"/>
      <c r="L374" s="19"/>
    </row>
    <row r="375" spans="1:12" x14ac:dyDescent="0.2">
      <c r="A375" s="8"/>
      <c r="B375" s="8"/>
      <c r="C375" s="8">
        <f t="shared" ref="C375:C382" si="16">C374+1</f>
        <v>2</v>
      </c>
      <c r="D375" s="30" t="s">
        <v>270</v>
      </c>
      <c r="E375" s="28" t="e">
        <f>VLOOKUP(D375,バーコード貼付!A$4048:C$6329,2,FALSE)</f>
        <v>#N/A</v>
      </c>
      <c r="F375" s="40"/>
      <c r="G375" s="19"/>
      <c r="H375" s="77" t="e">
        <v>#N/A</v>
      </c>
      <c r="I375" s="19">
        <v>90</v>
      </c>
      <c r="J375" s="19" t="e">
        <v>#N/A</v>
      </c>
      <c r="K375" s="19"/>
      <c r="L375" s="19"/>
    </row>
    <row r="376" spans="1:12" x14ac:dyDescent="0.2">
      <c r="A376" s="8"/>
      <c r="B376" s="8"/>
      <c r="C376" s="8">
        <f t="shared" si="16"/>
        <v>3</v>
      </c>
      <c r="D376" s="30" t="s">
        <v>287</v>
      </c>
      <c r="E376" s="28" t="e">
        <f>VLOOKUP(D376,バーコード貼付!A$4048:C$6329,2,FALSE)</f>
        <v>#N/A</v>
      </c>
      <c r="F376" s="40"/>
      <c r="G376" s="19"/>
      <c r="H376" s="77" t="e">
        <v>#N/A</v>
      </c>
      <c r="I376" s="19">
        <v>30</v>
      </c>
      <c r="J376" s="19" t="e">
        <v>#N/A</v>
      </c>
      <c r="K376" s="19"/>
      <c r="L376" s="19"/>
    </row>
    <row r="377" spans="1:12" x14ac:dyDescent="0.2">
      <c r="A377" s="8"/>
      <c r="B377" s="8"/>
      <c r="C377" s="8">
        <f t="shared" si="16"/>
        <v>4</v>
      </c>
      <c r="D377" s="30" t="s">
        <v>278</v>
      </c>
      <c r="E377" s="28" t="e">
        <f>VLOOKUP(D377,バーコード貼付!A$4048:C$6329,2,FALSE)</f>
        <v>#N/A</v>
      </c>
      <c r="F377" s="40"/>
      <c r="G377" s="19"/>
      <c r="H377" s="77" t="e">
        <v>#N/A</v>
      </c>
      <c r="I377" s="19">
        <v>24</v>
      </c>
      <c r="J377" s="19" t="e">
        <v>#N/A</v>
      </c>
      <c r="K377" s="19"/>
      <c r="L377" s="19"/>
    </row>
    <row r="378" spans="1:12" x14ac:dyDescent="0.2">
      <c r="A378" s="8"/>
      <c r="B378" s="8"/>
      <c r="C378" s="8">
        <f t="shared" si="16"/>
        <v>5</v>
      </c>
      <c r="D378" s="30" t="s">
        <v>1040</v>
      </c>
      <c r="E378" s="28" t="str">
        <f>VLOOKUP(D378,バーコード貼付!A$4048:C$6329,2,FALSE)</f>
        <v>21/2(77)ｷﾝｸﾞｽﾄﾝ用角ﾌﾗﾝｼﾞ</v>
      </c>
      <c r="F378" s="40"/>
      <c r="G378" s="19"/>
      <c r="H378" s="77">
        <v>22</v>
      </c>
      <c r="I378" s="19" t="e">
        <v>#N/A</v>
      </c>
      <c r="J378" s="19" t="e">
        <v>#N/A</v>
      </c>
      <c r="K378" s="19"/>
      <c r="L378" s="19"/>
    </row>
    <row r="379" spans="1:12" x14ac:dyDescent="0.2">
      <c r="A379" s="8"/>
      <c r="B379" s="8"/>
      <c r="C379" s="8">
        <f t="shared" si="16"/>
        <v>6</v>
      </c>
      <c r="D379" s="30" t="s">
        <v>1054</v>
      </c>
      <c r="E379" s="28" t="str">
        <f>VLOOKUP(D379,バーコード貼付!A$4048:C$6329,2,FALSE)</f>
        <v>SS400ｷﾝｸﾞｽﾄﾝ用角ﾌﾗﾝｼﾞ21/2(50A</v>
      </c>
      <c r="F379" s="40"/>
      <c r="G379" s="19"/>
      <c r="H379" s="77">
        <v>20</v>
      </c>
      <c r="I379" s="19" t="e">
        <v>#N/A</v>
      </c>
      <c r="J379" s="19" t="e">
        <v>#N/A</v>
      </c>
      <c r="K379" s="19"/>
      <c r="L379" s="19"/>
    </row>
    <row r="380" spans="1:12" x14ac:dyDescent="0.2">
      <c r="A380" s="8"/>
      <c r="B380" s="8"/>
      <c r="C380" s="8">
        <f t="shared" si="16"/>
        <v>7</v>
      </c>
      <c r="D380" s="30" t="s">
        <v>1055</v>
      </c>
      <c r="E380" s="28" t="str">
        <f>VLOOKUP(D380,バーコード貼付!A$4048:C$6329,2,FALSE)</f>
        <v>SS400ｷﾝｸﾞｽﾄﾝ用角ﾌﾗﾝｼﾞ21/2(65A</v>
      </c>
      <c r="F380" s="40"/>
      <c r="G380" s="19"/>
      <c r="H380" s="77">
        <v>0</v>
      </c>
      <c r="I380" s="19" t="e">
        <v>#N/A</v>
      </c>
      <c r="J380" s="19" t="e">
        <v>#N/A</v>
      </c>
      <c r="K380" s="19"/>
      <c r="L380" s="19"/>
    </row>
    <row r="381" spans="1:12" x14ac:dyDescent="0.2">
      <c r="A381" s="8"/>
      <c r="B381" s="8"/>
      <c r="C381" s="8">
        <f t="shared" si="16"/>
        <v>8</v>
      </c>
      <c r="D381" s="30" t="s">
        <v>1045</v>
      </c>
      <c r="E381" s="28" t="str">
        <f>VLOOKUP(D381,バーコード貼付!A$4048:C$6329,2,FALSE)</f>
        <v>SUSｷﾝｸﾞｽﾄﾝ用角ﾌﾗﾝｼﾞ21/2(50A)</v>
      </c>
      <c r="F381" s="40"/>
      <c r="G381" s="19"/>
      <c r="H381" s="77">
        <v>15</v>
      </c>
      <c r="I381" s="19" t="e">
        <v>#N/A</v>
      </c>
      <c r="J381" s="19" t="e">
        <v>#N/A</v>
      </c>
      <c r="K381" s="19"/>
      <c r="L381" s="19"/>
    </row>
    <row r="382" spans="1:12" x14ac:dyDescent="0.2">
      <c r="A382" s="8"/>
      <c r="B382" s="8"/>
      <c r="C382" s="8">
        <f t="shared" si="16"/>
        <v>9</v>
      </c>
      <c r="D382" s="30" t="s">
        <v>1046</v>
      </c>
      <c r="E382" s="28" t="str">
        <f>VLOOKUP(D382,バーコード貼付!A$4048:C$6329,2,FALSE)</f>
        <v>SUSｷﾝｸﾞｽﾄﾝ用角ﾌﾗﾝｼﾞ21/2(65A)</v>
      </c>
      <c r="F382" s="40"/>
      <c r="G382" s="19"/>
      <c r="H382" s="77">
        <v>0</v>
      </c>
      <c r="I382" s="19" t="e">
        <v>#N/A</v>
      </c>
      <c r="J382" s="19" t="e">
        <v>#N/A</v>
      </c>
      <c r="K382" s="19"/>
      <c r="L382" s="19"/>
    </row>
    <row r="383" spans="1:12" x14ac:dyDescent="0.2">
      <c r="A383" s="68"/>
      <c r="B383" s="57"/>
      <c r="C383" s="57"/>
      <c r="D383" s="47"/>
      <c r="E383" s="48"/>
      <c r="F383" s="49"/>
      <c r="G383" s="50"/>
      <c r="H383" s="67"/>
      <c r="I383" s="50"/>
      <c r="J383" s="50"/>
      <c r="K383" s="50"/>
      <c r="L383" s="51"/>
    </row>
    <row r="384" spans="1:12" s="32" customFormat="1" ht="16.2" x14ac:dyDescent="0.2">
      <c r="A384" s="200" t="s">
        <v>1069</v>
      </c>
      <c r="B384" s="201"/>
      <c r="C384" s="201"/>
      <c r="D384" s="201"/>
      <c r="E384" s="201"/>
      <c r="F384" s="201"/>
      <c r="G384" s="201"/>
      <c r="H384" s="201"/>
      <c r="I384" s="201"/>
      <c r="J384" s="201"/>
      <c r="K384" s="201"/>
      <c r="L384" s="202"/>
    </row>
    <row r="385" spans="1:12" s="5" customFormat="1" x14ac:dyDescent="0.2">
      <c r="A385" s="24" t="s">
        <v>975</v>
      </c>
      <c r="B385" s="21"/>
      <c r="C385" s="21"/>
      <c r="D385" s="52" t="s">
        <v>973</v>
      </c>
      <c r="E385" s="13" t="s">
        <v>1156</v>
      </c>
      <c r="F385" s="39" t="s">
        <v>2298</v>
      </c>
      <c r="G385" s="13" t="s">
        <v>1205</v>
      </c>
      <c r="H385" s="13" t="s">
        <v>1206</v>
      </c>
      <c r="I385" s="13" t="s">
        <v>977</v>
      </c>
      <c r="J385" s="13" t="s">
        <v>976</v>
      </c>
      <c r="K385" s="13" t="s">
        <v>1166</v>
      </c>
      <c r="L385" s="13" t="s">
        <v>1167</v>
      </c>
    </row>
    <row r="386" spans="1:12" x14ac:dyDescent="0.2">
      <c r="A386" s="8">
        <v>1</v>
      </c>
      <c r="B386" s="8"/>
      <c r="C386" s="8"/>
      <c r="D386" s="30" t="s">
        <v>228</v>
      </c>
      <c r="E386" s="28" t="e">
        <f>VLOOKUP(D386,バーコード貼付!A$4048:C$6329,2,FALSE)</f>
        <v>#N/A</v>
      </c>
      <c r="F386" s="40"/>
      <c r="G386" s="19"/>
      <c r="H386" s="77" t="e">
        <v>#N/A</v>
      </c>
      <c r="I386" s="43">
        <v>16</v>
      </c>
      <c r="J386" s="19" t="e">
        <v>#N/A</v>
      </c>
      <c r="K386" s="8"/>
      <c r="L386" s="8"/>
    </row>
    <row r="387" spans="1:12" x14ac:dyDescent="0.2">
      <c r="A387" s="8">
        <f>A386+1</f>
        <v>2</v>
      </c>
      <c r="B387" s="8"/>
      <c r="C387" s="8"/>
      <c r="D387" s="36" t="s">
        <v>238</v>
      </c>
      <c r="E387" s="28" t="e">
        <f>VLOOKUP(D387,バーコード貼付!A$4048:C$6329,2,FALSE)</f>
        <v>#N/A</v>
      </c>
      <c r="F387" s="40"/>
      <c r="G387" s="19"/>
      <c r="H387" s="77" t="e">
        <v>#N/A</v>
      </c>
      <c r="I387" s="43">
        <v>6</v>
      </c>
      <c r="J387" s="19" t="e">
        <v>#N/A</v>
      </c>
      <c r="K387" s="8"/>
      <c r="L387" s="8"/>
    </row>
    <row r="388" spans="1:12" x14ac:dyDescent="0.2">
      <c r="A388" s="8">
        <f>A387+1</f>
        <v>3</v>
      </c>
      <c r="B388" s="8"/>
      <c r="C388" s="8"/>
      <c r="D388" s="36" t="s">
        <v>246</v>
      </c>
      <c r="E388" s="28" t="e">
        <f>VLOOKUP(D388,バーコード貼付!A$4048:C$6329,2,FALSE)</f>
        <v>#N/A</v>
      </c>
      <c r="F388" s="40"/>
      <c r="G388" s="19"/>
      <c r="H388" s="77" t="e">
        <v>#N/A</v>
      </c>
      <c r="I388" s="43">
        <v>15</v>
      </c>
      <c r="J388" s="19" t="e">
        <v>#N/A</v>
      </c>
      <c r="K388" s="8"/>
      <c r="L388" s="8"/>
    </row>
    <row r="389" spans="1:12" x14ac:dyDescent="0.2">
      <c r="A389" s="8"/>
      <c r="B389" s="8">
        <f>B388+1</f>
        <v>1</v>
      </c>
      <c r="C389" s="8">
        <v>1</v>
      </c>
      <c r="D389" s="36" t="s">
        <v>1207</v>
      </c>
      <c r="E389" s="28" t="str">
        <f>VLOOKUP(D389,バーコード貼付!A$4048:C$6329,2,FALSE)</f>
        <v>(ｼｮｯﾄ場)ｷﾝｸﾞｽﾄﾝ本体75</v>
      </c>
      <c r="F389" s="40"/>
      <c r="G389" s="19"/>
      <c r="H389" s="77">
        <f>VLOOKUP(D389,バーコード貼付!$A$4048:$C$6329,3,FALSE)</f>
        <v>0</v>
      </c>
      <c r="I389" s="19">
        <f>I386+I387+I388</f>
        <v>37</v>
      </c>
      <c r="J389" s="19">
        <f>IF(H389&gt;=I389,0,1)</f>
        <v>1</v>
      </c>
      <c r="K389" s="8"/>
      <c r="L389" s="8"/>
    </row>
    <row r="390" spans="1:12" x14ac:dyDescent="0.2">
      <c r="A390" s="8"/>
      <c r="B390" s="8"/>
      <c r="C390" s="8">
        <v>2</v>
      </c>
      <c r="D390" s="36"/>
      <c r="E390" s="16" t="s">
        <v>2056</v>
      </c>
      <c r="F390" s="40"/>
      <c r="G390" s="19"/>
      <c r="H390" s="152" t="e">
        <v>#N/A</v>
      </c>
      <c r="I390" s="19">
        <v>37</v>
      </c>
      <c r="J390" s="19" t="e">
        <v>#N/A</v>
      </c>
      <c r="K390" s="8"/>
      <c r="L390" s="8"/>
    </row>
    <row r="391" spans="1:12" x14ac:dyDescent="0.2">
      <c r="A391" s="8"/>
      <c r="B391" s="8">
        <f>B389+1</f>
        <v>2</v>
      </c>
      <c r="C391" s="8"/>
      <c r="D391" s="30" t="s">
        <v>993</v>
      </c>
      <c r="E391" s="28" t="str">
        <f>VLOOKUP(D391,バーコード貼付!A$4048:C$6329,2,FALSE)</f>
        <v>3”(76)ﾎﾞ-ﾙ型ｷﾝｸﾞｽﾄﾝ用ﾎﾞｰﾙ玉</v>
      </c>
      <c r="F391" s="40"/>
      <c r="G391" s="19"/>
      <c r="H391" s="77">
        <f>VLOOKUP(D391,バーコード貼付!$A$4048:$C$6329,3,FALSE)</f>
        <v>174</v>
      </c>
      <c r="I391" s="19">
        <f t="shared" ref="I391:I396" si="17">I$389</f>
        <v>37</v>
      </c>
      <c r="J391" s="19">
        <f t="shared" ref="J391:J396" si="18">IF(H391&gt;=I391,0,1)</f>
        <v>0</v>
      </c>
      <c r="K391" s="19"/>
      <c r="L391" s="19"/>
    </row>
    <row r="392" spans="1:12" x14ac:dyDescent="0.2">
      <c r="A392" s="8"/>
      <c r="B392" s="8">
        <f t="shared" ref="B392:B399" si="19">B391+1</f>
        <v>3</v>
      </c>
      <c r="C392" s="8"/>
      <c r="D392" s="30" t="s">
        <v>1002</v>
      </c>
      <c r="E392" s="28" t="str">
        <f>VLOOKUP(D392,バーコード貼付!A$4048:C$6329,2,FALSE)</f>
        <v>3”(76)ﾎﾞ-ﾙ型ｷﾝｸﾞｽﾄﾝ用ｽﾋﾟﾝﾄﾞﾙ</v>
      </c>
      <c r="F392" s="40"/>
      <c r="G392" s="19"/>
      <c r="H392" s="77">
        <f>VLOOKUP(D392,バーコード貼付!$A$4048:$C$6329,3,FALSE)</f>
        <v>130</v>
      </c>
      <c r="I392" s="19">
        <f t="shared" si="17"/>
        <v>37</v>
      </c>
      <c r="J392" s="19">
        <f t="shared" si="18"/>
        <v>0</v>
      </c>
      <c r="K392" s="19"/>
      <c r="L392" s="19"/>
    </row>
    <row r="393" spans="1:12" x14ac:dyDescent="0.2">
      <c r="A393" s="8"/>
      <c r="B393" s="8">
        <f t="shared" si="19"/>
        <v>4</v>
      </c>
      <c r="C393" s="8"/>
      <c r="D393" s="30" t="s">
        <v>1027</v>
      </c>
      <c r="E393" s="28" t="str">
        <f>VLOOKUP(D393,バーコード貼付!A$4048:C$6329,2,FALSE)</f>
        <v>3”(76)ﾎﾞ-ﾙ型ｷﾝｸﾞｽﾄﾝ用ﾎﾟﾘｴﾁ</v>
      </c>
      <c r="F393" s="40"/>
      <c r="G393" s="19"/>
      <c r="H393" s="77">
        <f>VLOOKUP(D393,バーコード貼付!$A$4048:$C$6329,3,FALSE)</f>
        <v>487</v>
      </c>
      <c r="I393" s="19">
        <f t="shared" si="17"/>
        <v>37</v>
      </c>
      <c r="J393" s="19">
        <f t="shared" si="18"/>
        <v>0</v>
      </c>
      <c r="K393" s="19"/>
      <c r="L393" s="19"/>
    </row>
    <row r="394" spans="1:12" x14ac:dyDescent="0.2">
      <c r="A394" s="8"/>
      <c r="B394" s="8">
        <f t="shared" si="19"/>
        <v>5</v>
      </c>
      <c r="C394" s="8"/>
      <c r="D394" s="30" t="s">
        <v>1019</v>
      </c>
      <c r="E394" s="28" t="str">
        <f>VLOOKUP(D394,バーコード貼付!A$4048:C$6329,2,FALSE)</f>
        <v>3”(76)ﾎﾞ-ﾙ型ｷﾝｸﾞｽﾄﾝ用ﾃﾌﾛﾝ</v>
      </c>
      <c r="F394" s="40"/>
      <c r="G394" s="19"/>
      <c r="H394" s="77">
        <f>VLOOKUP(D394,バーコード貼付!$A$4048:$C$6329,3,FALSE)</f>
        <v>720</v>
      </c>
      <c r="I394" s="19">
        <f t="shared" si="17"/>
        <v>37</v>
      </c>
      <c r="J394" s="19">
        <f t="shared" si="18"/>
        <v>0</v>
      </c>
      <c r="K394" s="19"/>
      <c r="L394" s="19"/>
    </row>
    <row r="395" spans="1:12" x14ac:dyDescent="0.2">
      <c r="A395" s="8"/>
      <c r="B395" s="8">
        <f t="shared" si="19"/>
        <v>6</v>
      </c>
      <c r="C395" s="8"/>
      <c r="D395" s="30" t="s">
        <v>1034</v>
      </c>
      <c r="E395" s="28" t="str">
        <f>VLOOKUP(D395,バーコード貼付!A$4048:C$6329,2,FALSE)</f>
        <v>3”(76)ﾎﾞ-ﾙ型ｷﾝｸﾞｽﾄﾝ用Oﾘﾝｸﾞ</v>
      </c>
      <c r="F395" s="40"/>
      <c r="G395" s="19"/>
      <c r="H395" s="77">
        <f>VLOOKUP(D395,バーコード貼付!$A$4048:$C$6329,3,FALSE)</f>
        <v>49</v>
      </c>
      <c r="I395" s="19">
        <f t="shared" si="17"/>
        <v>37</v>
      </c>
      <c r="J395" s="19">
        <f t="shared" si="18"/>
        <v>0</v>
      </c>
      <c r="K395" s="19"/>
      <c r="L395" s="19"/>
    </row>
    <row r="396" spans="1:12" x14ac:dyDescent="0.2">
      <c r="A396" s="8"/>
      <c r="B396" s="8">
        <f t="shared" si="19"/>
        <v>7</v>
      </c>
      <c r="C396" s="8"/>
      <c r="D396" s="30" t="s">
        <v>1010</v>
      </c>
      <c r="E396" s="28" t="str">
        <f>VLOOKUP(D396,バーコード貼付!A$4048:C$6329,2,FALSE)</f>
        <v>3”(76)ﾎﾞ-ﾙ型ｷﾝｸﾞｽﾄﾝ用ﾊﾟｯｷﾝ押ｴ</v>
      </c>
      <c r="F396" s="40"/>
      <c r="G396" s="19"/>
      <c r="H396" s="77">
        <f>VLOOKUP(D396,バーコード貼付!$A$4048:$C$6329,3,FALSE)</f>
        <v>200</v>
      </c>
      <c r="I396" s="19">
        <f t="shared" si="17"/>
        <v>37</v>
      </c>
      <c r="J396" s="19">
        <f t="shared" si="18"/>
        <v>0</v>
      </c>
      <c r="K396" s="19"/>
      <c r="L396" s="19"/>
    </row>
    <row r="397" spans="1:12" x14ac:dyDescent="0.2">
      <c r="A397" s="8"/>
      <c r="B397" s="8">
        <f t="shared" si="19"/>
        <v>8</v>
      </c>
      <c r="C397" s="8"/>
      <c r="D397" s="36"/>
      <c r="E397" s="16" t="s">
        <v>1060</v>
      </c>
      <c r="F397" s="40"/>
      <c r="G397" s="19"/>
      <c r="H397" s="152" t="e">
        <v>#N/A</v>
      </c>
      <c r="I397" s="19">
        <v>37</v>
      </c>
      <c r="J397" s="19" t="e">
        <v>#N/A</v>
      </c>
      <c r="K397" s="8"/>
      <c r="L397" s="8"/>
    </row>
    <row r="398" spans="1:12" x14ac:dyDescent="0.2">
      <c r="A398" s="8"/>
      <c r="B398" s="8">
        <f t="shared" si="19"/>
        <v>9</v>
      </c>
      <c r="C398" s="8"/>
      <c r="D398" s="36"/>
      <c r="E398" s="16" t="s">
        <v>1061</v>
      </c>
      <c r="F398" s="40"/>
      <c r="G398" s="19"/>
      <c r="H398" s="152" t="e">
        <v>#N/A</v>
      </c>
      <c r="I398" s="19">
        <v>148</v>
      </c>
      <c r="J398" s="19" t="e">
        <v>#N/A</v>
      </c>
      <c r="K398" s="8"/>
      <c r="L398" s="8"/>
    </row>
    <row r="399" spans="1:12" x14ac:dyDescent="0.2">
      <c r="A399" s="8"/>
      <c r="B399" s="8">
        <f t="shared" si="19"/>
        <v>10</v>
      </c>
      <c r="C399" s="8">
        <v>1</v>
      </c>
      <c r="D399" s="30" t="s">
        <v>1214</v>
      </c>
      <c r="E399" s="28" t="str">
        <f>VLOOKUP(D399,バーコード貼付!A$4048:C$6329,2,FALSE)</f>
        <v>(ｼｮｯﾄ場)ｷﾝｸﾞｽﾄﾝﾊﾝﾄﾞﾙ75</v>
      </c>
      <c r="F399" s="40"/>
      <c r="G399" s="19"/>
      <c r="H399" s="77">
        <f>VLOOKUP(D399,バーコード貼付!$A$4048:$C$6329,3,FALSE)</f>
        <v>0</v>
      </c>
      <c r="I399" s="19">
        <f>I$389</f>
        <v>37</v>
      </c>
      <c r="J399" s="19">
        <f>IF(H399&gt;=I399,0,1)</f>
        <v>1</v>
      </c>
      <c r="K399" s="8"/>
      <c r="L399" s="8"/>
    </row>
    <row r="400" spans="1:12" x14ac:dyDescent="0.2">
      <c r="A400" s="8"/>
      <c r="B400" s="8"/>
      <c r="C400" s="8">
        <v>2</v>
      </c>
      <c r="D400" s="30"/>
      <c r="E400" s="28" t="s">
        <v>2057</v>
      </c>
      <c r="F400" s="40"/>
      <c r="G400" s="19"/>
      <c r="H400" s="152" t="e">
        <v>#N/A</v>
      </c>
      <c r="I400" s="19">
        <v>37</v>
      </c>
      <c r="J400" s="19" t="e">
        <v>#N/A</v>
      </c>
      <c r="K400" s="8"/>
      <c r="L400" s="8"/>
    </row>
    <row r="401" spans="1:12" x14ac:dyDescent="0.2">
      <c r="A401" s="8"/>
      <c r="B401" s="8">
        <f>B399+1</f>
        <v>11</v>
      </c>
      <c r="C401" s="8"/>
      <c r="D401" s="30" t="s">
        <v>256</v>
      </c>
      <c r="E401" s="28" t="e">
        <f>VLOOKUP(D401,バーコード貼付!A$4048:C$6329,2,FALSE)</f>
        <v>#N/A</v>
      </c>
      <c r="F401" s="40"/>
      <c r="G401" s="19"/>
      <c r="H401" s="77" t="e">
        <v>#N/A</v>
      </c>
      <c r="I401" s="19">
        <v>10</v>
      </c>
      <c r="J401" s="19" t="e">
        <v>#N/A</v>
      </c>
      <c r="K401" s="19"/>
      <c r="L401" s="19"/>
    </row>
    <row r="402" spans="1:12" x14ac:dyDescent="0.2">
      <c r="A402" s="8"/>
      <c r="B402" s="8">
        <f>B401+1</f>
        <v>12</v>
      </c>
      <c r="C402" s="8">
        <v>1</v>
      </c>
      <c r="D402" s="30" t="s">
        <v>262</v>
      </c>
      <c r="E402" s="28" t="e">
        <f>VLOOKUP(D402,バーコード貼付!A$4048:C$6329,2,FALSE)</f>
        <v>#N/A</v>
      </c>
      <c r="F402" s="40"/>
      <c r="G402" s="19"/>
      <c r="H402" s="77" t="e">
        <v>#N/A</v>
      </c>
      <c r="I402" s="19">
        <v>54</v>
      </c>
      <c r="J402" s="19" t="e">
        <v>#N/A</v>
      </c>
      <c r="K402" s="19"/>
      <c r="L402" s="19"/>
    </row>
    <row r="403" spans="1:12" x14ac:dyDescent="0.2">
      <c r="A403" s="8"/>
      <c r="B403" s="8"/>
      <c r="C403" s="8">
        <f t="shared" ref="C403:C409" si="20">C402+1</f>
        <v>2</v>
      </c>
      <c r="D403" s="30" t="s">
        <v>271</v>
      </c>
      <c r="E403" s="28" t="e">
        <f>VLOOKUP(D403,バーコード貼付!A$4048:C$6329,2,FALSE)</f>
        <v>#N/A</v>
      </c>
      <c r="F403" s="40"/>
      <c r="G403" s="19"/>
      <c r="H403" s="77" t="e">
        <v>#N/A</v>
      </c>
      <c r="I403" s="19">
        <v>51</v>
      </c>
      <c r="J403" s="19" t="e">
        <v>#N/A</v>
      </c>
      <c r="K403" s="19"/>
      <c r="L403" s="19"/>
    </row>
    <row r="404" spans="1:12" x14ac:dyDescent="0.2">
      <c r="A404" s="8"/>
      <c r="B404" s="8"/>
      <c r="C404" s="8">
        <f t="shared" si="20"/>
        <v>3</v>
      </c>
      <c r="D404" s="30" t="s">
        <v>288</v>
      </c>
      <c r="E404" s="28" t="e">
        <f>VLOOKUP(D404,バーコード貼付!A$4048:C$6329,2,FALSE)</f>
        <v>#N/A</v>
      </c>
      <c r="F404" s="40"/>
      <c r="G404" s="19"/>
      <c r="H404" s="77" t="e">
        <v>#N/A</v>
      </c>
      <c r="I404" s="19">
        <v>30</v>
      </c>
      <c r="J404" s="19" t="e">
        <v>#N/A</v>
      </c>
      <c r="K404" s="19"/>
      <c r="L404" s="19"/>
    </row>
    <row r="405" spans="1:12" x14ac:dyDescent="0.2">
      <c r="A405" s="8"/>
      <c r="B405" s="8"/>
      <c r="C405" s="8">
        <f t="shared" si="20"/>
        <v>4</v>
      </c>
      <c r="D405" s="30" t="s">
        <v>279</v>
      </c>
      <c r="E405" s="28" t="e">
        <f>VLOOKUP(D405,バーコード貼付!A$4048:C$6329,2,FALSE)</f>
        <v>#N/A</v>
      </c>
      <c r="F405" s="40"/>
      <c r="G405" s="19"/>
      <c r="H405" s="77" t="e">
        <v>#N/A</v>
      </c>
      <c r="I405" s="19">
        <v>22</v>
      </c>
      <c r="J405" s="19" t="e">
        <v>#N/A</v>
      </c>
      <c r="K405" s="19"/>
      <c r="L405" s="19"/>
    </row>
    <row r="406" spans="1:12" x14ac:dyDescent="0.2">
      <c r="A406" s="8"/>
      <c r="B406" s="8"/>
      <c r="C406" s="8">
        <f t="shared" si="20"/>
        <v>5</v>
      </c>
      <c r="D406" s="30" t="s">
        <v>1056</v>
      </c>
      <c r="E406" s="28" t="str">
        <f>VLOOKUP(D406,バーコード貼付!A$4048:C$6329,2,FALSE)</f>
        <v>SS400ｷﾝｸﾞｽﾄﾝ用角ﾌﾗﾝｼﾞ3”(65A</v>
      </c>
      <c r="F406" s="40"/>
      <c r="G406" s="19"/>
      <c r="H406" s="77">
        <v>0</v>
      </c>
      <c r="I406" s="19" t="e">
        <v>#N/A</v>
      </c>
      <c r="J406" s="19" t="e">
        <v>#N/A</v>
      </c>
      <c r="K406" s="19"/>
      <c r="L406" s="19"/>
    </row>
    <row r="407" spans="1:12" x14ac:dyDescent="0.2">
      <c r="A407" s="8"/>
      <c r="B407" s="8"/>
      <c r="C407" s="8">
        <f t="shared" si="20"/>
        <v>6</v>
      </c>
      <c r="D407" s="30" t="s">
        <v>1057</v>
      </c>
      <c r="E407" s="28" t="str">
        <f>VLOOKUP(D407,バーコード貼付!A$4048:C$6329,2,FALSE)</f>
        <v>SS400ｷﾝｸﾞｽﾄﾝ用角ﾌﾗﾝｼﾞ3”(75A</v>
      </c>
      <c r="F407" s="40"/>
      <c r="G407" s="19"/>
      <c r="H407" s="77">
        <v>0</v>
      </c>
      <c r="I407" s="19" t="e">
        <v>#N/A</v>
      </c>
      <c r="J407" s="19" t="e">
        <v>#N/A</v>
      </c>
      <c r="K407" s="19"/>
      <c r="L407" s="19"/>
    </row>
    <row r="408" spans="1:12" x14ac:dyDescent="0.2">
      <c r="A408" s="8"/>
      <c r="B408" s="8"/>
      <c r="C408" s="8">
        <f t="shared" si="20"/>
        <v>7</v>
      </c>
      <c r="D408" s="30" t="s">
        <v>1047</v>
      </c>
      <c r="E408" s="28" t="str">
        <f>VLOOKUP(D408,バーコード貼付!A$4048:C$6329,2,FALSE)</f>
        <v>SUSｷﾝｸﾞｽﾄﾝ用角ﾌﾗﾝｼﾞ3”(65A)</v>
      </c>
      <c r="F408" s="40"/>
      <c r="G408" s="19"/>
      <c r="H408" s="77">
        <v>28</v>
      </c>
      <c r="I408" s="19" t="e">
        <v>#N/A</v>
      </c>
      <c r="J408" s="19" t="e">
        <v>#N/A</v>
      </c>
      <c r="K408" s="19"/>
      <c r="L408" s="19"/>
    </row>
    <row r="409" spans="1:12" x14ac:dyDescent="0.2">
      <c r="A409" s="8"/>
      <c r="B409" s="8"/>
      <c r="C409" s="8">
        <f t="shared" si="20"/>
        <v>8</v>
      </c>
      <c r="D409" s="30" t="s">
        <v>1048</v>
      </c>
      <c r="E409" s="28" t="str">
        <f>VLOOKUP(D409,バーコード貼付!A$4048:C$6329,2,FALSE)</f>
        <v>SUSｷﾝｸﾞｽﾄﾝ用角ﾌﾗﾝｼﾞ3”(75A)</v>
      </c>
      <c r="F409" s="40"/>
      <c r="G409" s="19"/>
      <c r="H409" s="77">
        <v>9</v>
      </c>
      <c r="I409" s="19" t="e">
        <v>#N/A</v>
      </c>
      <c r="J409" s="19" t="e">
        <v>#N/A</v>
      </c>
      <c r="K409" s="19"/>
      <c r="L409" s="19"/>
    </row>
    <row r="410" spans="1:12" x14ac:dyDescent="0.2">
      <c r="A410" s="68"/>
      <c r="B410" s="57"/>
      <c r="C410" s="57"/>
      <c r="D410" s="47"/>
      <c r="E410" s="48"/>
      <c r="F410" s="49"/>
      <c r="G410" s="50"/>
      <c r="H410" s="67"/>
      <c r="I410" s="50"/>
      <c r="J410" s="50"/>
      <c r="K410" s="50"/>
      <c r="L410" s="51"/>
    </row>
    <row r="411" spans="1:12" s="32" customFormat="1" ht="16.2" x14ac:dyDescent="0.2">
      <c r="A411" s="200" t="s">
        <v>1070</v>
      </c>
      <c r="B411" s="201"/>
      <c r="C411" s="201"/>
      <c r="D411" s="201"/>
      <c r="E411" s="201"/>
      <c r="F411" s="201"/>
      <c r="G411" s="201"/>
      <c r="H411" s="201"/>
      <c r="I411" s="201"/>
      <c r="J411" s="201"/>
      <c r="K411" s="201"/>
      <c r="L411" s="202"/>
    </row>
    <row r="412" spans="1:12" s="5" customFormat="1" x14ac:dyDescent="0.2">
      <c r="A412" s="24" t="s">
        <v>975</v>
      </c>
      <c r="B412" s="21"/>
      <c r="C412" s="21"/>
      <c r="D412" s="52" t="s">
        <v>973</v>
      </c>
      <c r="E412" s="13" t="s">
        <v>1156</v>
      </c>
      <c r="F412" s="39" t="s">
        <v>2298</v>
      </c>
      <c r="G412" s="13" t="s">
        <v>1205</v>
      </c>
      <c r="H412" s="13" t="s">
        <v>1206</v>
      </c>
      <c r="I412" s="13" t="s">
        <v>977</v>
      </c>
      <c r="J412" s="13" t="s">
        <v>976</v>
      </c>
      <c r="K412" s="13" t="s">
        <v>1166</v>
      </c>
      <c r="L412" s="13" t="s">
        <v>1167</v>
      </c>
    </row>
    <row r="413" spans="1:12" x14ac:dyDescent="0.2">
      <c r="A413" s="8">
        <v>1</v>
      </c>
      <c r="B413" s="8"/>
      <c r="C413" s="8"/>
      <c r="D413" s="30" t="s">
        <v>229</v>
      </c>
      <c r="E413" s="28" t="e">
        <f>VLOOKUP(D413,バーコード貼付!A$4048:C$6329,2,FALSE)</f>
        <v>#N/A</v>
      </c>
      <c r="F413" s="40"/>
      <c r="G413" s="19"/>
      <c r="H413" s="77" t="e">
        <v>#N/A</v>
      </c>
      <c r="I413" s="43">
        <v>3</v>
      </c>
      <c r="J413" s="19" t="e">
        <v>#N/A</v>
      </c>
      <c r="K413" s="8"/>
      <c r="L413" s="8"/>
    </row>
    <row r="414" spans="1:12" x14ac:dyDescent="0.2">
      <c r="A414" s="8">
        <f>A413+1</f>
        <v>2</v>
      </c>
      <c r="B414" s="8"/>
      <c r="C414" s="8"/>
      <c r="D414" s="36" t="s">
        <v>239</v>
      </c>
      <c r="E414" s="28" t="e">
        <f>VLOOKUP(D414,バーコード貼付!A$4048:C$6329,2,FALSE)</f>
        <v>#N/A</v>
      </c>
      <c r="F414" s="40"/>
      <c r="G414" s="19"/>
      <c r="H414" s="77" t="e">
        <v>#N/A</v>
      </c>
      <c r="I414" s="43">
        <v>1</v>
      </c>
      <c r="J414" s="19" t="e">
        <v>#N/A</v>
      </c>
      <c r="K414" s="8"/>
      <c r="L414" s="8"/>
    </row>
    <row r="415" spans="1:12" x14ac:dyDescent="0.2">
      <c r="A415" s="8">
        <f>A414+1</f>
        <v>3</v>
      </c>
      <c r="B415" s="8"/>
      <c r="C415" s="8"/>
      <c r="D415" s="36" t="s">
        <v>247</v>
      </c>
      <c r="E415" s="28" t="e">
        <f>VLOOKUP(D415,バーコード貼付!A$4048:C$6329,2,FALSE)</f>
        <v>#N/A</v>
      </c>
      <c r="F415" s="40"/>
      <c r="G415" s="19"/>
      <c r="H415" s="77" t="e">
        <v>#N/A</v>
      </c>
      <c r="I415" s="43">
        <v>1</v>
      </c>
      <c r="J415" s="19" t="e">
        <v>#N/A</v>
      </c>
      <c r="K415" s="8"/>
      <c r="L415" s="8"/>
    </row>
    <row r="416" spans="1:12" x14ac:dyDescent="0.2">
      <c r="A416" s="18"/>
      <c r="B416" s="8">
        <f>B415+1</f>
        <v>1</v>
      </c>
      <c r="C416" s="8"/>
      <c r="D416" s="30"/>
      <c r="E416" s="28" t="s">
        <v>2059</v>
      </c>
      <c r="F416" s="40"/>
      <c r="G416" s="19"/>
      <c r="H416" s="152" t="e">
        <v>#N/A</v>
      </c>
      <c r="I416" s="19">
        <v>5</v>
      </c>
      <c r="J416" s="19" t="e">
        <v>#N/A</v>
      </c>
      <c r="K416" s="14"/>
      <c r="L416" s="14"/>
    </row>
    <row r="417" spans="1:12" x14ac:dyDescent="0.2">
      <c r="A417" s="18"/>
      <c r="B417" s="8"/>
      <c r="C417" s="8"/>
      <c r="D417" s="30"/>
      <c r="E417" s="16" t="s">
        <v>2058</v>
      </c>
      <c r="F417" s="40"/>
      <c r="G417" s="19"/>
      <c r="H417" s="152" t="e">
        <v>#N/A</v>
      </c>
      <c r="I417" s="19">
        <v>5</v>
      </c>
      <c r="J417" s="19" t="e">
        <v>#N/A</v>
      </c>
      <c r="K417" s="14"/>
      <c r="L417" s="14"/>
    </row>
    <row r="418" spans="1:12" x14ac:dyDescent="0.2">
      <c r="A418" s="18"/>
      <c r="B418" s="8">
        <f>B416+1</f>
        <v>2</v>
      </c>
      <c r="C418" s="8"/>
      <c r="D418" s="30" t="s">
        <v>994</v>
      </c>
      <c r="E418" s="28" t="str">
        <f>VLOOKUP(D418,バーコード貼付!A$4048:C$6329,2,FALSE)</f>
        <v>4”(100)ﾎﾞ-ﾙ型ｷﾝｸﾞｽﾄﾝ用ﾎﾞｰﾙ玉</v>
      </c>
      <c r="F418" s="40"/>
      <c r="G418" s="19"/>
      <c r="H418" s="77">
        <f>VLOOKUP(D418,バーコード貼付!$A$4048:$C$6329,3,FALSE)</f>
        <v>0</v>
      </c>
      <c r="I418" s="19">
        <f t="shared" ref="I418:I423" si="21">I$416</f>
        <v>5</v>
      </c>
      <c r="J418" s="19">
        <f t="shared" ref="J418:J423" si="22">IF(H418&gt;=I418,0,1)</f>
        <v>1</v>
      </c>
      <c r="K418" s="19"/>
      <c r="L418" s="19"/>
    </row>
    <row r="419" spans="1:12" x14ac:dyDescent="0.2">
      <c r="A419" s="18"/>
      <c r="B419" s="8">
        <f t="shared" ref="B419:B426" si="23">B418+1</f>
        <v>3</v>
      </c>
      <c r="C419" s="8"/>
      <c r="D419" s="30" t="s">
        <v>1003</v>
      </c>
      <c r="E419" s="28" t="str">
        <f>VLOOKUP(D419,バーコード貼付!A$4048:C$6329,2,FALSE)</f>
        <v>4”(100)ﾎﾞ-ﾙ型ｷﾝｸﾞｽﾄﾝ用ｽﾋﾟﾝﾄﾞﾙ</v>
      </c>
      <c r="F419" s="40"/>
      <c r="G419" s="19"/>
      <c r="H419" s="77">
        <f>VLOOKUP(D419,バーコード貼付!$A$4048:$C$6329,3,FALSE)</f>
        <v>490</v>
      </c>
      <c r="I419" s="19">
        <f t="shared" si="21"/>
        <v>5</v>
      </c>
      <c r="J419" s="19">
        <f t="shared" si="22"/>
        <v>0</v>
      </c>
      <c r="K419" s="19"/>
      <c r="L419" s="19"/>
    </row>
    <row r="420" spans="1:12" x14ac:dyDescent="0.2">
      <c r="A420" s="18"/>
      <c r="B420" s="8">
        <f t="shared" si="23"/>
        <v>4</v>
      </c>
      <c r="C420" s="8"/>
      <c r="D420" s="30" t="s">
        <v>1028</v>
      </c>
      <c r="E420" s="28" t="str">
        <f>VLOOKUP(D420,バーコード貼付!A$4048:C$6329,2,FALSE)</f>
        <v>4”(100)ﾎﾞ-ﾙ型ｷﾝｸﾞｽﾄﾝ用ﾎﾟﾘｴﾁ</v>
      </c>
      <c r="F420" s="40"/>
      <c r="G420" s="19"/>
      <c r="H420" s="77">
        <f>VLOOKUP(D420,バーコード貼付!$A$4048:$C$6329,3,FALSE)</f>
        <v>697</v>
      </c>
      <c r="I420" s="19">
        <f t="shared" si="21"/>
        <v>5</v>
      </c>
      <c r="J420" s="19">
        <f t="shared" si="22"/>
        <v>0</v>
      </c>
      <c r="K420" s="19"/>
      <c r="L420" s="19"/>
    </row>
    <row r="421" spans="1:12" x14ac:dyDescent="0.2">
      <c r="A421" s="18"/>
      <c r="B421" s="8">
        <f t="shared" si="23"/>
        <v>5</v>
      </c>
      <c r="C421" s="8"/>
      <c r="D421" s="30" t="s">
        <v>1020</v>
      </c>
      <c r="E421" s="28" t="str">
        <f>VLOOKUP(D421,バーコード貼付!A$4048:C$6329,2,FALSE)</f>
        <v>4”(100)ﾎﾞ-ﾙ型ｷﾝｸﾞｽﾄﾝ用ﾃﾌﾛﾝ</v>
      </c>
      <c r="F421" s="40"/>
      <c r="G421" s="19"/>
      <c r="H421" s="77">
        <f>VLOOKUP(D421,バーコード貼付!$A$4048:$C$6329,3,FALSE)</f>
        <v>260</v>
      </c>
      <c r="I421" s="19">
        <f t="shared" si="21"/>
        <v>5</v>
      </c>
      <c r="J421" s="19">
        <f t="shared" si="22"/>
        <v>0</v>
      </c>
      <c r="K421" s="19"/>
      <c r="L421" s="19"/>
    </row>
    <row r="422" spans="1:12" x14ac:dyDescent="0.2">
      <c r="A422" s="18"/>
      <c r="B422" s="8">
        <f t="shared" si="23"/>
        <v>6</v>
      </c>
      <c r="C422" s="8"/>
      <c r="D422" s="30" t="s">
        <v>1035</v>
      </c>
      <c r="E422" s="28" t="str">
        <f>VLOOKUP(D422,バーコード貼付!A$4048:C$6329,2,FALSE)</f>
        <v>4”(100)ﾎﾞ-ﾙ型ｷﾝｸﾞｽﾄﾝ用Oﾘﾝｸﾞ</v>
      </c>
      <c r="F422" s="40"/>
      <c r="G422" s="19"/>
      <c r="H422" s="77">
        <f>VLOOKUP(D422,バーコード貼付!$A$4048:$C$6329,3,FALSE)</f>
        <v>418</v>
      </c>
      <c r="I422" s="19">
        <f t="shared" si="21"/>
        <v>5</v>
      </c>
      <c r="J422" s="19">
        <f t="shared" si="22"/>
        <v>0</v>
      </c>
      <c r="K422" s="19"/>
      <c r="L422" s="19"/>
    </row>
    <row r="423" spans="1:12" x14ac:dyDescent="0.2">
      <c r="A423" s="18"/>
      <c r="B423" s="8">
        <f t="shared" si="23"/>
        <v>7</v>
      </c>
      <c r="C423" s="8"/>
      <c r="D423" s="30" t="s">
        <v>1011</v>
      </c>
      <c r="E423" s="28" t="str">
        <f>VLOOKUP(D423,バーコード貼付!A$4048:C$6329,2,FALSE)</f>
        <v>4”(100)ﾎﾞ-ﾙ型ｷﾝｸﾞｽﾄﾝ用ﾊﾟｯｷﾝ押ｴ</v>
      </c>
      <c r="F423" s="40"/>
      <c r="G423" s="19"/>
      <c r="H423" s="77">
        <f>VLOOKUP(D423,バーコード貼付!$A$4048:$C$6329,3,FALSE)</f>
        <v>300</v>
      </c>
      <c r="I423" s="19">
        <f t="shared" si="21"/>
        <v>5</v>
      </c>
      <c r="J423" s="19">
        <f t="shared" si="22"/>
        <v>0</v>
      </c>
      <c r="K423" s="19"/>
      <c r="L423" s="19"/>
    </row>
    <row r="424" spans="1:12" x14ac:dyDescent="0.2">
      <c r="A424" s="18"/>
      <c r="B424" s="8">
        <f t="shared" si="23"/>
        <v>8</v>
      </c>
      <c r="C424" s="8"/>
      <c r="D424" s="30"/>
      <c r="E424" s="16" t="s">
        <v>1060</v>
      </c>
      <c r="F424" s="40"/>
      <c r="G424" s="18"/>
      <c r="H424" s="152" t="e">
        <v>#N/A</v>
      </c>
      <c r="I424" s="19">
        <v>5</v>
      </c>
      <c r="J424" s="19" t="e">
        <v>#N/A</v>
      </c>
      <c r="K424" s="14"/>
      <c r="L424" s="14"/>
    </row>
    <row r="425" spans="1:12" x14ac:dyDescent="0.2">
      <c r="A425" s="18"/>
      <c r="B425" s="8">
        <f t="shared" si="23"/>
        <v>9</v>
      </c>
      <c r="C425" s="8"/>
      <c r="D425" s="30"/>
      <c r="E425" s="16" t="s">
        <v>1061</v>
      </c>
      <c r="F425" s="40"/>
      <c r="G425" s="18"/>
      <c r="H425" s="152" t="e">
        <v>#N/A</v>
      </c>
      <c r="I425" s="19">
        <v>20</v>
      </c>
      <c r="J425" s="19" t="e">
        <v>#N/A</v>
      </c>
      <c r="K425" s="14"/>
      <c r="L425" s="14"/>
    </row>
    <row r="426" spans="1:12" x14ac:dyDescent="0.2">
      <c r="A426" s="18"/>
      <c r="B426" s="8">
        <f t="shared" si="23"/>
        <v>10</v>
      </c>
      <c r="C426" s="8">
        <v>1</v>
      </c>
      <c r="D426" s="30" t="s">
        <v>1215</v>
      </c>
      <c r="E426" s="28" t="str">
        <f>VLOOKUP(D426,バーコード貼付!A$4048:C$6329,2,FALSE)</f>
        <v>(ｼｮｯﾄ場)ｷﾝｸﾞｽﾄﾝﾊﾝﾄﾞﾙ100</v>
      </c>
      <c r="F426" s="40"/>
      <c r="G426" s="19"/>
      <c r="H426" s="77">
        <f>VLOOKUP(D426,バーコード貼付!$A$4048:$C$6329,3,FALSE)</f>
        <v>0</v>
      </c>
      <c r="I426" s="19">
        <f>I$416</f>
        <v>5</v>
      </c>
      <c r="J426" s="19">
        <f>IF(H426&gt;=I426,0,1)</f>
        <v>1</v>
      </c>
      <c r="K426" s="14"/>
      <c r="L426" s="14"/>
    </row>
    <row r="427" spans="1:12" x14ac:dyDescent="0.2">
      <c r="A427" s="18"/>
      <c r="B427" s="8"/>
      <c r="C427" s="8">
        <v>2</v>
      </c>
      <c r="D427" s="30"/>
      <c r="E427" s="28" t="s">
        <v>2060</v>
      </c>
      <c r="F427" s="40"/>
      <c r="G427" s="19"/>
      <c r="H427" s="152" t="e">
        <v>#N/A</v>
      </c>
      <c r="I427" s="19">
        <v>5</v>
      </c>
      <c r="J427" s="19" t="e">
        <v>#N/A</v>
      </c>
      <c r="K427" s="14"/>
      <c r="L427" s="14"/>
    </row>
    <row r="428" spans="1:12" x14ac:dyDescent="0.2">
      <c r="A428" s="18"/>
      <c r="B428" s="8">
        <f>B426+1</f>
        <v>11</v>
      </c>
      <c r="C428" s="8">
        <v>1</v>
      </c>
      <c r="D428" s="30" t="s">
        <v>263</v>
      </c>
      <c r="E428" s="28" t="e">
        <f>VLOOKUP(D428,バーコード貼付!A$4048:C$6329,2,FALSE)</f>
        <v>#N/A</v>
      </c>
      <c r="F428" s="40"/>
      <c r="G428" s="19"/>
      <c r="H428" s="77" t="e">
        <v>#N/A</v>
      </c>
      <c r="I428" s="19">
        <v>23</v>
      </c>
      <c r="J428" s="19" t="e">
        <v>#N/A</v>
      </c>
      <c r="K428" s="19"/>
      <c r="L428" s="19"/>
    </row>
    <row r="429" spans="1:12" x14ac:dyDescent="0.2">
      <c r="A429" s="18"/>
      <c r="B429" s="8"/>
      <c r="C429" s="8">
        <f>C428+1</f>
        <v>2</v>
      </c>
      <c r="D429" s="30" t="s">
        <v>272</v>
      </c>
      <c r="E429" s="28" t="e">
        <f>VLOOKUP(D429,バーコード貼付!A$4048:C$6329,2,FALSE)</f>
        <v>#N/A</v>
      </c>
      <c r="F429" s="40"/>
      <c r="G429" s="19"/>
      <c r="H429" s="77" t="e">
        <v>#N/A</v>
      </c>
      <c r="I429" s="19">
        <v>23</v>
      </c>
      <c r="J429" s="19" t="e">
        <v>#N/A</v>
      </c>
      <c r="K429" s="19"/>
      <c r="L429" s="19"/>
    </row>
    <row r="430" spans="1:12" x14ac:dyDescent="0.2">
      <c r="A430" s="18"/>
      <c r="B430" s="8"/>
      <c r="C430" s="8">
        <f>C429+1</f>
        <v>3</v>
      </c>
      <c r="D430" s="30" t="s">
        <v>289</v>
      </c>
      <c r="E430" s="28" t="e">
        <f>VLOOKUP(D430,バーコード貼付!A$4048:C$6329,2,FALSE)</f>
        <v>#N/A</v>
      </c>
      <c r="F430" s="40"/>
      <c r="G430" s="19"/>
      <c r="H430" s="77" t="e">
        <v>#N/A</v>
      </c>
      <c r="I430" s="19">
        <v>10</v>
      </c>
      <c r="J430" s="19" t="e">
        <v>#N/A</v>
      </c>
      <c r="K430" s="19"/>
      <c r="L430" s="19"/>
    </row>
    <row r="431" spans="1:12" x14ac:dyDescent="0.2">
      <c r="A431" s="18"/>
      <c r="B431" s="8"/>
      <c r="C431" s="8">
        <f>C430+1</f>
        <v>4</v>
      </c>
      <c r="D431" s="30" t="s">
        <v>280</v>
      </c>
      <c r="E431" s="28" t="e">
        <f>VLOOKUP(D431,バーコード貼付!A$4048:C$6329,2,FALSE)</f>
        <v>#N/A</v>
      </c>
      <c r="F431" s="40"/>
      <c r="G431" s="19"/>
      <c r="H431" s="77" t="e">
        <v>#N/A</v>
      </c>
      <c r="I431" s="19">
        <v>22</v>
      </c>
      <c r="J431" s="19" t="e">
        <v>#N/A</v>
      </c>
      <c r="K431" s="19"/>
      <c r="L431" s="19"/>
    </row>
    <row r="432" spans="1:12" x14ac:dyDescent="0.2">
      <c r="A432" s="18"/>
      <c r="B432" s="8"/>
      <c r="C432" s="8">
        <f>C431+1</f>
        <v>5</v>
      </c>
      <c r="D432" s="30" t="s">
        <v>1049</v>
      </c>
      <c r="E432" s="28" t="str">
        <f>VLOOKUP(D432,バーコード貼付!A$4048:C$6329,2,FALSE)</f>
        <v>SUSｷﾝｸﾞｽﾄﾝ用角ﾌﾗﾝｼﾞ4”(100A)</v>
      </c>
      <c r="F432" s="40"/>
      <c r="G432" s="19"/>
      <c r="H432" s="77">
        <v>10</v>
      </c>
      <c r="I432" s="19" t="e">
        <v>#N/A</v>
      </c>
      <c r="J432" s="19" t="e">
        <v>#N/A</v>
      </c>
      <c r="K432" s="19"/>
      <c r="L432" s="19"/>
    </row>
    <row r="433" spans="1:12" x14ac:dyDescent="0.2">
      <c r="A433" s="45"/>
      <c r="B433" s="57"/>
      <c r="C433" s="57"/>
      <c r="D433" s="47"/>
      <c r="E433" s="48"/>
      <c r="F433" s="49"/>
      <c r="G433" s="50"/>
      <c r="H433" s="67"/>
      <c r="I433" s="50"/>
      <c r="J433" s="50"/>
      <c r="K433" s="50"/>
      <c r="L433" s="51"/>
    </row>
    <row r="434" spans="1:12" s="32" customFormat="1" ht="16.2" x14ac:dyDescent="0.2">
      <c r="A434" s="200" t="s">
        <v>1104</v>
      </c>
      <c r="B434" s="201"/>
      <c r="C434" s="201"/>
      <c r="D434" s="201"/>
      <c r="E434" s="201"/>
      <c r="F434" s="201"/>
      <c r="G434" s="201"/>
      <c r="H434" s="201"/>
      <c r="I434" s="201"/>
      <c r="J434" s="201"/>
      <c r="K434" s="201"/>
      <c r="L434" s="202"/>
    </row>
    <row r="435" spans="1:12" s="5" customFormat="1" x14ac:dyDescent="0.2">
      <c r="A435" s="24" t="s">
        <v>975</v>
      </c>
      <c r="B435" s="21"/>
      <c r="C435" s="21"/>
      <c r="D435" s="52" t="s">
        <v>973</v>
      </c>
      <c r="E435" s="13" t="s">
        <v>1156</v>
      </c>
      <c r="F435" s="39" t="s">
        <v>2298</v>
      </c>
      <c r="G435" s="13" t="s">
        <v>1205</v>
      </c>
      <c r="H435" s="13" t="s">
        <v>1206</v>
      </c>
      <c r="I435" s="13" t="s">
        <v>977</v>
      </c>
      <c r="J435" s="13" t="s">
        <v>976</v>
      </c>
      <c r="K435" s="13" t="s">
        <v>1166</v>
      </c>
      <c r="L435" s="13" t="s">
        <v>1167</v>
      </c>
    </row>
    <row r="436" spans="1:12" x14ac:dyDescent="0.2">
      <c r="A436" s="18">
        <v>1</v>
      </c>
      <c r="B436" s="18"/>
      <c r="C436" s="18"/>
      <c r="D436" s="30" t="s">
        <v>315</v>
      </c>
      <c r="E436" s="28" t="e">
        <f>VLOOKUP(D436,バーコード貼付!A$4048:C$6329,2,FALSE)</f>
        <v>#N/A</v>
      </c>
      <c r="F436" s="40"/>
      <c r="G436" s="19"/>
      <c r="H436" s="77" t="e">
        <v>#N/A</v>
      </c>
      <c r="I436" s="63">
        <v>0</v>
      </c>
      <c r="J436" s="19" t="e">
        <v>#N/A</v>
      </c>
      <c r="K436" s="19"/>
      <c r="L436" s="19"/>
    </row>
    <row r="437" spans="1:12" x14ac:dyDescent="0.2">
      <c r="A437" s="18">
        <f>A436+1</f>
        <v>2</v>
      </c>
      <c r="B437" s="18"/>
      <c r="C437" s="18"/>
      <c r="D437" s="30" t="s">
        <v>316</v>
      </c>
      <c r="E437" s="28" t="e">
        <f>VLOOKUP(D437,バーコード貼付!A$4048:C$6329,2,FALSE)</f>
        <v>#N/A</v>
      </c>
      <c r="F437" s="40"/>
      <c r="G437" s="19"/>
      <c r="H437" s="77" t="e">
        <v>#N/A</v>
      </c>
      <c r="I437" s="63">
        <v>0</v>
      </c>
      <c r="J437" s="19" t="e">
        <v>#N/A</v>
      </c>
      <c r="K437" s="19"/>
      <c r="L437" s="19"/>
    </row>
    <row r="438" spans="1:12" x14ac:dyDescent="0.2">
      <c r="A438" s="18">
        <f>A437+1</f>
        <v>3</v>
      </c>
      <c r="B438" s="18"/>
      <c r="C438" s="18"/>
      <c r="D438" s="30" t="s">
        <v>317</v>
      </c>
      <c r="E438" s="28" t="e">
        <f>VLOOKUP(D438,バーコード貼付!A$4048:C$6329,2,FALSE)</f>
        <v>#N/A</v>
      </c>
      <c r="F438" s="40"/>
      <c r="G438" s="19"/>
      <c r="H438" s="77" t="e">
        <v>#N/A</v>
      </c>
      <c r="I438" s="63">
        <v>0</v>
      </c>
      <c r="J438" s="19" t="e">
        <v>#N/A</v>
      </c>
      <c r="K438" s="19"/>
      <c r="L438" s="19"/>
    </row>
    <row r="439" spans="1:12" x14ac:dyDescent="0.2">
      <c r="A439" s="18">
        <f>A438+1</f>
        <v>4</v>
      </c>
      <c r="B439" s="18"/>
      <c r="C439" s="18"/>
      <c r="D439" s="30" t="s">
        <v>318</v>
      </c>
      <c r="E439" s="28" t="e">
        <f>VLOOKUP(D439,バーコード貼付!A$4048:C$6329,2,FALSE)</f>
        <v>#N/A</v>
      </c>
      <c r="F439" s="40"/>
      <c r="G439" s="19"/>
      <c r="H439" s="77" t="e">
        <v>#N/A</v>
      </c>
      <c r="I439" s="63">
        <v>0</v>
      </c>
      <c r="J439" s="19" t="e">
        <v>#N/A</v>
      </c>
      <c r="K439" s="19"/>
      <c r="L439" s="19"/>
    </row>
    <row r="440" spans="1:12" x14ac:dyDescent="0.2">
      <c r="A440" s="18">
        <f>A439+1</f>
        <v>5</v>
      </c>
      <c r="B440" s="18"/>
      <c r="C440" s="18"/>
      <c r="D440" s="30" t="s">
        <v>319</v>
      </c>
      <c r="E440" s="28" t="e">
        <f>VLOOKUP(D440,バーコード貼付!A$4048:C$6329,2,FALSE)</f>
        <v>#N/A</v>
      </c>
      <c r="F440" s="40"/>
      <c r="G440" s="19"/>
      <c r="H440" s="77" t="e">
        <v>#N/A</v>
      </c>
      <c r="I440" s="63">
        <v>0</v>
      </c>
      <c r="J440" s="19" t="e">
        <v>#N/A</v>
      </c>
      <c r="K440" s="19"/>
      <c r="L440" s="19"/>
    </row>
    <row r="441" spans="1:12" x14ac:dyDescent="0.2">
      <c r="A441" s="45"/>
      <c r="B441" s="46"/>
      <c r="C441" s="46"/>
      <c r="D441" s="47"/>
      <c r="E441" s="48"/>
      <c r="F441" s="49"/>
      <c r="G441" s="50"/>
      <c r="H441" s="67"/>
      <c r="I441" s="50"/>
      <c r="J441" s="50"/>
      <c r="K441" s="50"/>
      <c r="L441" s="51"/>
    </row>
    <row r="442" spans="1:12" ht="16.2" x14ac:dyDescent="0.2">
      <c r="A442" s="191" t="s">
        <v>2538</v>
      </c>
      <c r="B442" s="192"/>
      <c r="C442" s="192"/>
      <c r="D442" s="192"/>
      <c r="E442" s="192"/>
      <c r="F442" s="192"/>
      <c r="G442" s="192"/>
      <c r="H442" s="192"/>
      <c r="I442" s="192"/>
      <c r="J442" s="192"/>
      <c r="K442" s="192"/>
      <c r="L442" s="193"/>
    </row>
    <row r="443" spans="1:12" s="35" customFormat="1" ht="16.2" x14ac:dyDescent="0.2">
      <c r="A443" s="206" t="s">
        <v>1074</v>
      </c>
      <c r="B443" s="207"/>
      <c r="C443" s="207"/>
      <c r="D443" s="207"/>
      <c r="E443" s="207"/>
      <c r="F443" s="207"/>
      <c r="G443" s="207"/>
      <c r="H443" s="207"/>
      <c r="I443" s="207"/>
      <c r="J443" s="207"/>
      <c r="K443" s="207"/>
      <c r="L443" s="208"/>
    </row>
    <row r="444" spans="1:12" s="5" customFormat="1" x14ac:dyDescent="0.2">
      <c r="A444" s="24" t="s">
        <v>975</v>
      </c>
      <c r="B444" s="21"/>
      <c r="C444" s="21"/>
      <c r="D444" s="52" t="s">
        <v>973</v>
      </c>
      <c r="E444" s="13" t="s">
        <v>1156</v>
      </c>
      <c r="F444" s="39" t="s">
        <v>2298</v>
      </c>
      <c r="G444" s="13" t="s">
        <v>1205</v>
      </c>
      <c r="H444" s="13" t="s">
        <v>1206</v>
      </c>
      <c r="I444" s="13" t="s">
        <v>977</v>
      </c>
      <c r="J444" s="13" t="s">
        <v>976</v>
      </c>
      <c r="K444" s="13" t="s">
        <v>1166</v>
      </c>
      <c r="L444" s="13" t="s">
        <v>1167</v>
      </c>
    </row>
    <row r="445" spans="1:12" x14ac:dyDescent="0.2">
      <c r="A445" s="6">
        <v>1</v>
      </c>
      <c r="B445" s="6"/>
      <c r="C445" s="3"/>
      <c r="D445" s="30" t="s">
        <v>1083</v>
      </c>
      <c r="E445" s="28" t="e">
        <f>VLOOKUP(D445,バーコード貼付!A$4048:C$6329,2,FALSE)</f>
        <v>#N/A</v>
      </c>
      <c r="F445" s="40"/>
      <c r="G445" s="19"/>
      <c r="H445" s="77" t="e">
        <v>#N/A</v>
      </c>
      <c r="I445" s="42">
        <v>6</v>
      </c>
      <c r="J445" s="19" t="e">
        <v>#N/A</v>
      </c>
      <c r="K445" s="19"/>
      <c r="L445" s="19"/>
    </row>
    <row r="446" spans="1:12" x14ac:dyDescent="0.2">
      <c r="A446" s="6"/>
      <c r="B446" s="8">
        <v>1</v>
      </c>
      <c r="C446" s="8">
        <v>1</v>
      </c>
      <c r="D446" s="30" t="s">
        <v>1123</v>
      </c>
      <c r="E446" s="28" t="str">
        <f>VLOOKUP(D446,バーコード貼付!A$4048:C$6329,2,FALSE)</f>
        <v>(ｼｮｯﾄ場)砂ｺｼ17SH</v>
      </c>
      <c r="F446" s="40"/>
      <c r="G446" s="19"/>
      <c r="H446" s="77">
        <f>VLOOKUP(D446,バーコード貼付!$A$4048:$C$6329,3,FALSE)</f>
        <v>204</v>
      </c>
      <c r="I446" s="19">
        <f>I$445</f>
        <v>6</v>
      </c>
      <c r="J446" s="19">
        <f>IF(H446&gt;=I446,0,1)</f>
        <v>0</v>
      </c>
      <c r="K446" s="19"/>
      <c r="L446" s="19"/>
    </row>
    <row r="447" spans="1:12" x14ac:dyDescent="0.2">
      <c r="A447" s="6"/>
      <c r="B447" s="8"/>
      <c r="C447" s="8">
        <v>2</v>
      </c>
      <c r="D447" s="30"/>
      <c r="E447" s="28" t="s">
        <v>2035</v>
      </c>
      <c r="F447" s="40"/>
      <c r="G447" s="19"/>
      <c r="H447" s="152" t="e">
        <v>#N/A</v>
      </c>
      <c r="I447" s="19">
        <v>6</v>
      </c>
      <c r="J447" s="19" t="e">
        <v>#N/A</v>
      </c>
      <c r="K447" s="19"/>
      <c r="L447" s="19"/>
    </row>
    <row r="448" spans="1:12" x14ac:dyDescent="0.2">
      <c r="A448" s="6"/>
      <c r="B448" s="8">
        <v>2</v>
      </c>
      <c r="C448" s="8">
        <v>1</v>
      </c>
      <c r="D448" s="30" t="s">
        <v>1122</v>
      </c>
      <c r="E448" s="28" t="str">
        <f>VLOOKUP(D448,バーコード貼付!A$4048:C$6329,2,FALSE)</f>
        <v>17S海水ｺｼ器用ﾌﾀ(S型)</v>
      </c>
      <c r="F448" s="40"/>
      <c r="G448" s="19"/>
      <c r="H448" s="77">
        <f>VLOOKUP(D448,バーコード貼付!$A$4048:$C$6329,3,FALSE)</f>
        <v>4</v>
      </c>
      <c r="I448" s="19">
        <f>I$445</f>
        <v>6</v>
      </c>
      <c r="J448" s="19">
        <f t="shared" ref="J448:J456" si="24">IF(H448&gt;=I448,0,1)</f>
        <v>1</v>
      </c>
      <c r="K448" s="19"/>
      <c r="L448" s="19"/>
    </row>
    <row r="449" spans="1:12" x14ac:dyDescent="0.2">
      <c r="A449" s="6"/>
      <c r="B449" s="8"/>
      <c r="C449" s="8">
        <v>2</v>
      </c>
      <c r="D449" s="30" t="s">
        <v>1141</v>
      </c>
      <c r="E449" s="28" t="str">
        <f>VLOOKUP(D449,バーコード貼付!A$4048:C$6329,2,FALSE)</f>
        <v>(ｼｮｯﾄ場)砂ｺｼﾌﾀ17S</v>
      </c>
      <c r="F449" s="40"/>
      <c r="G449" s="19"/>
      <c r="H449" s="77">
        <f>VLOOKUP(D449,バーコード貼付!$A$4048:$C$6329,3,FALSE)</f>
        <v>204</v>
      </c>
      <c r="I449" s="19">
        <f>I$445</f>
        <v>6</v>
      </c>
      <c r="J449" s="19">
        <f t="shared" si="24"/>
        <v>0</v>
      </c>
      <c r="K449" s="19"/>
      <c r="L449" s="19"/>
    </row>
    <row r="450" spans="1:12" x14ac:dyDescent="0.2">
      <c r="A450" s="18"/>
      <c r="B450" s="8">
        <v>3</v>
      </c>
      <c r="C450" s="8"/>
      <c r="D450" s="30" t="s">
        <v>1105</v>
      </c>
      <c r="E450" s="28" t="str">
        <f>VLOOKUP(D450,バーコード貼付!A$4048:C$6329,2,FALSE)</f>
        <v>17S一体型海水こし器用外筒(ｱｸﾘﾙ)66*84</v>
      </c>
      <c r="F450" s="40"/>
      <c r="G450" s="19"/>
      <c r="H450" s="77">
        <f>VLOOKUP(D450,バーコード貼付!$A$4048:$C$6329,3,FALSE)</f>
        <v>90</v>
      </c>
      <c r="I450" s="19">
        <f>I$445</f>
        <v>6</v>
      </c>
      <c r="J450" s="19">
        <f t="shared" si="24"/>
        <v>0</v>
      </c>
      <c r="K450" s="19"/>
      <c r="L450" s="19"/>
    </row>
    <row r="451" spans="1:12" x14ac:dyDescent="0.2">
      <c r="A451" s="18"/>
      <c r="B451" s="8">
        <f t="shared" ref="B451:B459" si="25">B450+1</f>
        <v>4</v>
      </c>
      <c r="C451" s="8"/>
      <c r="D451" s="44" t="s">
        <v>1111</v>
      </c>
      <c r="E451" s="28" t="str">
        <f>VLOOKUP(D451,バーコード貼付!A$4048:C$6329,2,FALSE)</f>
        <v>17S単式海水こし器用SUSｽﾃｰﾎﾞﾙﾄ8*14</v>
      </c>
      <c r="F451" s="40"/>
      <c r="G451" s="19"/>
      <c r="H451" s="77">
        <f>VLOOKUP(D451,バーコード貼付!$A$4048:$C$6329,3,FALSE)</f>
        <v>247</v>
      </c>
      <c r="I451" s="19">
        <f>I$445</f>
        <v>6</v>
      </c>
      <c r="J451" s="19">
        <f t="shared" si="24"/>
        <v>0</v>
      </c>
      <c r="K451" s="19"/>
      <c r="L451" s="19"/>
    </row>
    <row r="452" spans="1:12" x14ac:dyDescent="0.2">
      <c r="A452" s="18"/>
      <c r="B452" s="8">
        <f t="shared" si="25"/>
        <v>5</v>
      </c>
      <c r="C452" s="55"/>
      <c r="D452" s="37" t="s">
        <v>1222</v>
      </c>
      <c r="E452" s="28" t="str">
        <f>VLOOKUP(D452,バーコード貼付!A$4048:C$6329,2,FALSE)</f>
        <v>17S単式海水こし器用ﾈｵﾌﾟﾚﾝﾊﾟｯｷﾝ(外筒用)</v>
      </c>
      <c r="F452" s="40"/>
      <c r="G452" s="19"/>
      <c r="H452" s="77">
        <f>VLOOKUP(D452,バーコード貼付!$A$4048:$C$6329,3,FALSE)</f>
        <v>0</v>
      </c>
      <c r="I452" s="19">
        <f>I$445*2</f>
        <v>12</v>
      </c>
      <c r="J452" s="19">
        <f t="shared" si="24"/>
        <v>1</v>
      </c>
      <c r="K452" s="19"/>
      <c r="L452" s="19"/>
    </row>
    <row r="453" spans="1:12" x14ac:dyDescent="0.2">
      <c r="A453" s="18"/>
      <c r="B453" s="8">
        <f t="shared" si="25"/>
        <v>6</v>
      </c>
      <c r="C453" s="8"/>
      <c r="D453" s="30" t="s">
        <v>1159</v>
      </c>
      <c r="E453" s="28" t="str">
        <f>VLOOKUP(D453,バーコード貼付!A$4048:C$6329,2,FALSE)</f>
        <v>65SH海水こし器用Oﾘﾝｸﾞ(袋ﾅｯﾄ用)</v>
      </c>
      <c r="F453" s="40"/>
      <c r="G453" s="19"/>
      <c r="H453" s="77">
        <f>VLOOKUP(D453,バーコード貼付!$A$4048:$C$6329,3,FALSE)</f>
        <v>1000</v>
      </c>
      <c r="I453" s="19">
        <f>I$445</f>
        <v>6</v>
      </c>
      <c r="J453" s="19">
        <f t="shared" si="24"/>
        <v>0</v>
      </c>
      <c r="K453" s="19"/>
      <c r="L453" s="19"/>
    </row>
    <row r="454" spans="1:12" x14ac:dyDescent="0.2">
      <c r="A454" s="18"/>
      <c r="B454" s="8">
        <f t="shared" si="25"/>
        <v>7</v>
      </c>
      <c r="C454" s="8"/>
      <c r="D454" s="30" t="s">
        <v>1223</v>
      </c>
      <c r="E454" s="28" t="str">
        <f>VLOOKUP(D454,バーコード貼付!A$4048:C$6329,2,FALSE)</f>
        <v>17~25S海水こし器用袋ﾅｯﾄ(M8)</v>
      </c>
      <c r="F454" s="40"/>
      <c r="G454" s="19"/>
      <c r="H454" s="77">
        <f>VLOOKUP(D454,バーコード貼付!$A$4048:$C$6329,3,FALSE)</f>
        <v>1043</v>
      </c>
      <c r="I454" s="19">
        <f>I$445</f>
        <v>6</v>
      </c>
      <c r="J454" s="19">
        <f t="shared" si="24"/>
        <v>0</v>
      </c>
      <c r="K454" s="19"/>
      <c r="L454" s="19"/>
    </row>
    <row r="455" spans="1:12" x14ac:dyDescent="0.2">
      <c r="A455" s="18"/>
      <c r="B455" s="8">
        <f t="shared" si="25"/>
        <v>8</v>
      </c>
      <c r="C455" s="8"/>
      <c r="D455" s="30" t="s">
        <v>1117</v>
      </c>
      <c r="E455" s="28" t="str">
        <f>VLOOKUP(D455,バーコード貼付!A$4048:C$6329,2,FALSE)</f>
        <v>17S単式海水こし器用ｺｼ網H98</v>
      </c>
      <c r="F455" s="40"/>
      <c r="G455" s="19"/>
      <c r="H455" s="77">
        <f>VLOOKUP(D455,バーコード貼付!$A$4048:$C$6329,3,FALSE)</f>
        <v>53</v>
      </c>
      <c r="I455" s="19">
        <f>I$445</f>
        <v>6</v>
      </c>
      <c r="J455" s="19">
        <f t="shared" si="24"/>
        <v>0</v>
      </c>
      <c r="K455" s="19"/>
      <c r="L455" s="19"/>
    </row>
    <row r="456" spans="1:12" x14ac:dyDescent="0.2">
      <c r="A456" s="18"/>
      <c r="B456" s="8">
        <f t="shared" si="25"/>
        <v>9</v>
      </c>
      <c r="C456" s="8"/>
      <c r="D456" s="30" t="s">
        <v>1155</v>
      </c>
      <c r="E456" s="28" t="str">
        <f>VLOOKUP(D456,バーコード貼付!A$4048:C$6329,2,FALSE)</f>
        <v>海水こし器用Oﾘﾝｸﾞ(P-8)</v>
      </c>
      <c r="F456" s="40"/>
      <c r="G456" s="19"/>
      <c r="H456" s="77">
        <f>VLOOKUP(D456,バーコード貼付!$A$4048:$C$6329,3,FALSE)</f>
        <v>1700</v>
      </c>
      <c r="I456" s="19">
        <f>I$476</f>
        <v>120</v>
      </c>
      <c r="J456" s="19">
        <f t="shared" si="24"/>
        <v>0</v>
      </c>
      <c r="K456" s="19"/>
      <c r="L456" s="19"/>
    </row>
    <row r="457" spans="1:12" x14ac:dyDescent="0.2">
      <c r="A457" s="18"/>
      <c r="B457" s="8">
        <f t="shared" si="25"/>
        <v>10</v>
      </c>
      <c r="C457" s="8"/>
      <c r="D457" s="30"/>
      <c r="E457" s="28" t="s">
        <v>1334</v>
      </c>
      <c r="F457" s="40"/>
      <c r="G457" s="19"/>
      <c r="H457" s="152" t="e">
        <v>#N/A</v>
      </c>
      <c r="I457" s="19">
        <v>6</v>
      </c>
      <c r="J457" s="19" t="e">
        <v>#N/A</v>
      </c>
      <c r="K457" s="19"/>
      <c r="L457" s="19"/>
    </row>
    <row r="458" spans="1:12" x14ac:dyDescent="0.2">
      <c r="A458" s="18"/>
      <c r="B458" s="8">
        <f t="shared" si="25"/>
        <v>11</v>
      </c>
      <c r="C458" s="8"/>
      <c r="D458" s="30" t="s">
        <v>1158</v>
      </c>
      <c r="E458" s="28" t="str">
        <f>VLOOKUP(D458,バーコード貼付!A$4048:C$6329,2,FALSE)</f>
        <v>海水こし器用ｴｱｰ抜き(全ｻｲｽﾞ共通)</v>
      </c>
      <c r="F458" s="40"/>
      <c r="G458" s="19"/>
      <c r="H458" s="77">
        <f>VLOOKUP(D458,バーコード貼付!$A$4048:$C$6329,3,FALSE)</f>
        <v>4900</v>
      </c>
      <c r="I458" s="19">
        <f>I$445+I$463+I$481+I$499+I$517+I$535+I$557+I$558+I$559+I$585+I$586+I$587+I$613+I$614+I$615+I$642+I$643+I$644+I$645+I$646+I$647+I$648</f>
        <v>885</v>
      </c>
      <c r="J458" s="19">
        <f>IF(H458&gt;=I458,0,1)</f>
        <v>0</v>
      </c>
      <c r="K458" s="19"/>
      <c r="L458" s="19"/>
    </row>
    <row r="459" spans="1:12" x14ac:dyDescent="0.2">
      <c r="A459" s="18"/>
      <c r="B459" s="8">
        <f t="shared" si="25"/>
        <v>12</v>
      </c>
      <c r="C459" s="8"/>
      <c r="D459" s="30" t="s">
        <v>1319</v>
      </c>
      <c r="E459" s="28" t="str">
        <f>VLOOKUP(D459,バーコード貼付!A$4048:C$6329,2,FALSE)</f>
        <v>17SH海水こし器用包装箱</v>
      </c>
      <c r="F459" s="40"/>
      <c r="G459" s="19"/>
      <c r="H459" s="77">
        <f>VLOOKUP(D459,バーコード貼付!$A$4048:$C$6329,3,FALSE)</f>
        <v>85</v>
      </c>
      <c r="I459" s="19">
        <f>I445</f>
        <v>6</v>
      </c>
      <c r="J459" s="19">
        <f>IF(H459&gt;=I459,0,1)</f>
        <v>0</v>
      </c>
      <c r="K459" s="19"/>
      <c r="L459" s="19"/>
    </row>
    <row r="460" spans="1:12" x14ac:dyDescent="0.2">
      <c r="A460" s="45"/>
      <c r="B460" s="57"/>
      <c r="C460" s="57"/>
      <c r="D460" s="47"/>
      <c r="E460" s="47"/>
      <c r="F460" s="49"/>
      <c r="G460" s="56"/>
      <c r="H460" s="67"/>
      <c r="I460" s="50"/>
      <c r="J460" s="50"/>
      <c r="K460" s="50"/>
      <c r="L460" s="51"/>
    </row>
    <row r="461" spans="1:12" s="35" customFormat="1" ht="16.2" x14ac:dyDescent="0.2">
      <c r="A461" s="206" t="s">
        <v>1075</v>
      </c>
      <c r="B461" s="207"/>
      <c r="C461" s="207"/>
      <c r="D461" s="207"/>
      <c r="E461" s="207"/>
      <c r="F461" s="207"/>
      <c r="G461" s="207"/>
      <c r="H461" s="207"/>
      <c r="I461" s="207"/>
      <c r="J461" s="207"/>
      <c r="K461" s="207"/>
      <c r="L461" s="208"/>
    </row>
    <row r="462" spans="1:12" s="5" customFormat="1" x14ac:dyDescent="0.2">
      <c r="A462" s="24" t="s">
        <v>975</v>
      </c>
      <c r="B462" s="21"/>
      <c r="C462" s="21"/>
      <c r="D462" s="52" t="s">
        <v>973</v>
      </c>
      <c r="E462" s="13" t="s">
        <v>1156</v>
      </c>
      <c r="F462" s="39" t="s">
        <v>2298</v>
      </c>
      <c r="G462" s="13" t="s">
        <v>1205</v>
      </c>
      <c r="H462" s="13" t="s">
        <v>1206</v>
      </c>
      <c r="I462" s="13" t="s">
        <v>977</v>
      </c>
      <c r="J462" s="13" t="s">
        <v>976</v>
      </c>
      <c r="K462" s="13" t="s">
        <v>1166</v>
      </c>
      <c r="L462" s="13" t="s">
        <v>1167</v>
      </c>
    </row>
    <row r="463" spans="1:12" x14ac:dyDescent="0.2">
      <c r="A463" s="6">
        <v>1</v>
      </c>
      <c r="B463" s="6"/>
      <c r="C463" s="3"/>
      <c r="D463" s="30" t="s">
        <v>1084</v>
      </c>
      <c r="E463" s="28" t="e">
        <f>VLOOKUP(D463,バーコード貼付!A$4048:C$6329,2,FALSE)</f>
        <v>#N/A</v>
      </c>
      <c r="F463" s="40"/>
      <c r="G463" s="19"/>
      <c r="H463" s="77" t="e">
        <v>#N/A</v>
      </c>
      <c r="I463" s="42">
        <v>120</v>
      </c>
      <c r="J463" s="19" t="e">
        <v>#N/A</v>
      </c>
      <c r="K463" s="19"/>
      <c r="L463" s="19"/>
    </row>
    <row r="464" spans="1:12" x14ac:dyDescent="0.2">
      <c r="A464" s="6"/>
      <c r="B464" s="8">
        <v>1</v>
      </c>
      <c r="C464" s="8">
        <v>1</v>
      </c>
      <c r="D464" s="30" t="s">
        <v>1124</v>
      </c>
      <c r="E464" s="28" t="str">
        <f>VLOOKUP(D464,バーコード貼付!A$4048:C$6329,2,FALSE)</f>
        <v>(ｼｮｯﾄ場)砂ｺｼ25SH</v>
      </c>
      <c r="F464" s="40"/>
      <c r="G464" s="19"/>
      <c r="H464" s="77">
        <f>VLOOKUP(D464,バーコード貼付!$A$4048:$C$6329,3,FALSE)</f>
        <v>0</v>
      </c>
      <c r="I464" s="19">
        <f>I$463</f>
        <v>120</v>
      </c>
      <c r="J464" s="19">
        <f>IF(H464&gt;=I464,0,1)</f>
        <v>1</v>
      </c>
      <c r="K464" s="19"/>
      <c r="L464" s="19"/>
    </row>
    <row r="465" spans="1:13" x14ac:dyDescent="0.2">
      <c r="A465" s="6"/>
      <c r="B465" s="8"/>
      <c r="C465" s="8">
        <v>2</v>
      </c>
      <c r="D465" s="30"/>
      <c r="E465" s="28" t="s">
        <v>2034</v>
      </c>
      <c r="F465" s="40">
        <v>42587</v>
      </c>
      <c r="G465" s="19">
        <v>297</v>
      </c>
      <c r="H465" s="152" t="e">
        <v>#N/A</v>
      </c>
      <c r="I465" s="19">
        <v>120</v>
      </c>
      <c r="J465" s="19" t="e">
        <v>#N/A</v>
      </c>
      <c r="K465" s="19"/>
      <c r="L465" s="19"/>
    </row>
    <row r="466" spans="1:13" x14ac:dyDescent="0.2">
      <c r="A466" s="6"/>
      <c r="B466" s="8">
        <v>2</v>
      </c>
      <c r="C466" s="8">
        <v>1</v>
      </c>
      <c r="D466" s="30" t="s">
        <v>1228</v>
      </c>
      <c r="E466" s="28" t="str">
        <f>VLOOKUP(D466,バーコード貼付!A$4048:C$6329,2,FALSE)</f>
        <v>25用海水ｺｼ器用ﾌﾀ(Oﾘﾝｸﾞﾀｲﾌﾟ)</v>
      </c>
      <c r="F466" s="40"/>
      <c r="G466" s="19"/>
      <c r="H466" s="77">
        <f>VLOOKUP(D466,バーコード貼付!$A$4048:$C$6329,3,FALSE)</f>
        <v>0</v>
      </c>
      <c r="I466" s="19">
        <f>I$463</f>
        <v>120</v>
      </c>
      <c r="J466" s="19">
        <f t="shared" ref="J466:J474" si="26">IF(H466&gt;=I466,0,1)</f>
        <v>1</v>
      </c>
      <c r="K466" s="19"/>
      <c r="L466" s="19"/>
    </row>
    <row r="467" spans="1:13" x14ac:dyDescent="0.2">
      <c r="A467" s="6"/>
      <c r="B467" s="8"/>
      <c r="C467" s="8">
        <v>2</v>
      </c>
      <c r="D467" s="30" t="s">
        <v>1140</v>
      </c>
      <c r="E467" s="28" t="str">
        <f>VLOOKUP(D467,バーコード貼付!A$4048:C$6329,2,FALSE)</f>
        <v>(ｼｮｯﾄ場)砂ｺｼﾌﾀ25S</v>
      </c>
      <c r="F467" s="40"/>
      <c r="G467" s="19"/>
      <c r="H467" s="77">
        <f>VLOOKUP(D467,バーコード貼付!$A$4048:$C$6329,3,FALSE)</f>
        <v>0</v>
      </c>
      <c r="I467" s="19">
        <f>I$463</f>
        <v>120</v>
      </c>
      <c r="J467" s="19">
        <f t="shared" si="26"/>
        <v>1</v>
      </c>
      <c r="K467" s="19"/>
      <c r="L467" s="19"/>
    </row>
    <row r="468" spans="1:13" x14ac:dyDescent="0.2">
      <c r="A468" s="18"/>
      <c r="B468" s="8">
        <v>3</v>
      </c>
      <c r="C468" s="8"/>
      <c r="D468" s="30" t="s">
        <v>1106</v>
      </c>
      <c r="E468" s="28" t="str">
        <f>VLOOKUP(D468,バーコード貼付!A$4048:C$6329,2,FALSE)</f>
        <v>25S一体型海水こし器用外筒(ｱｸﾘﾙ)80*79</v>
      </c>
      <c r="F468" s="40"/>
      <c r="G468" s="19"/>
      <c r="H468" s="77">
        <f>VLOOKUP(D468,バーコード貼付!$A$4048:$C$6329,3,FALSE)</f>
        <v>190</v>
      </c>
      <c r="I468" s="19">
        <f>I$463</f>
        <v>120</v>
      </c>
      <c r="J468" s="19">
        <f t="shared" si="26"/>
        <v>0</v>
      </c>
      <c r="K468" s="19"/>
      <c r="L468" s="19"/>
    </row>
    <row r="469" spans="1:13" x14ac:dyDescent="0.2">
      <c r="A469" s="18"/>
      <c r="B469" s="8">
        <f t="shared" ref="B469:B476" si="27">B468+1</f>
        <v>4</v>
      </c>
      <c r="C469" s="8"/>
      <c r="D469" s="30" t="s">
        <v>1112</v>
      </c>
      <c r="E469" s="28" t="str">
        <f>VLOOKUP(D469,バーコード貼付!A$4048:C$6329,2,FALSE)</f>
        <v>25SH海水こし器用ｾﾝﾀｰﾎﾞﾙﾄ8*121</v>
      </c>
      <c r="F469" s="40"/>
      <c r="G469" s="19"/>
      <c r="H469" s="77">
        <f>VLOOKUP(D469,バーコード貼付!$A$4048:$C$6329,3,FALSE)</f>
        <v>119</v>
      </c>
      <c r="I469" s="19">
        <f>I$463</f>
        <v>120</v>
      </c>
      <c r="J469" s="19">
        <f t="shared" si="26"/>
        <v>1</v>
      </c>
      <c r="K469" s="19"/>
      <c r="L469" s="19"/>
      <c r="M469" t="s">
        <v>3024</v>
      </c>
    </row>
    <row r="470" spans="1:13" x14ac:dyDescent="0.2">
      <c r="A470" s="18"/>
      <c r="B470" s="8">
        <f t="shared" si="27"/>
        <v>5</v>
      </c>
      <c r="C470" s="55"/>
      <c r="D470" s="37" t="s">
        <v>1224</v>
      </c>
      <c r="E470" s="28" t="str">
        <f>VLOOKUP(D470,バーコード貼付!A$4048:C$6329,2,FALSE)</f>
        <v>25SH海水こし器用Oﾘﾝｸﾞ(外筒用)</v>
      </c>
      <c r="F470" s="40"/>
      <c r="G470" s="19"/>
      <c r="H470" s="77">
        <f>VLOOKUP(D470,バーコード貼付!$A$4048:$C$6329,3,FALSE)</f>
        <v>1417</v>
      </c>
      <c r="I470" s="19">
        <f>I$463*2</f>
        <v>240</v>
      </c>
      <c r="J470" s="19">
        <f t="shared" si="26"/>
        <v>0</v>
      </c>
      <c r="K470" s="19"/>
      <c r="L470" s="19"/>
      <c r="M470" t="s">
        <v>3023</v>
      </c>
    </row>
    <row r="471" spans="1:13" x14ac:dyDescent="0.2">
      <c r="A471" s="18"/>
      <c r="B471" s="8">
        <f t="shared" si="27"/>
        <v>6</v>
      </c>
      <c r="C471" s="8"/>
      <c r="D471" s="30" t="s">
        <v>1169</v>
      </c>
      <c r="E471" s="28" t="str">
        <f>VLOOKUP(D471,バーコード貼付!A$4048:C$6329,2,FALSE)</f>
        <v>こし器用BS袋ﾅｯﾄM12　SP・SH</v>
      </c>
      <c r="F471" s="40"/>
      <c r="G471" s="19"/>
      <c r="H471" s="77">
        <f>VLOOKUP(D471,バーコード貼付!$A$4048:$C$6329,3,FALSE)</f>
        <v>6430</v>
      </c>
      <c r="I471" s="19">
        <f>I$463</f>
        <v>120</v>
      </c>
      <c r="J471" s="19">
        <f t="shared" si="26"/>
        <v>0</v>
      </c>
      <c r="K471" s="19"/>
      <c r="L471" s="19"/>
      <c r="M471" s="70" t="s">
        <v>3025</v>
      </c>
    </row>
    <row r="472" spans="1:13" x14ac:dyDescent="0.2">
      <c r="A472" s="18"/>
      <c r="B472" s="8">
        <f t="shared" si="27"/>
        <v>7</v>
      </c>
      <c r="C472" s="8"/>
      <c r="D472" s="30" t="s">
        <v>1234</v>
      </c>
      <c r="E472" s="28" t="str">
        <f>VLOOKUP(D472,バーコード貼付!A$4048:C$6329,2,FALSE)</f>
        <v>25SH海水こし器用Oﾘﾝｸﾞ(袋ﾅｯﾄ用)</v>
      </c>
      <c r="F472" s="40"/>
      <c r="G472" s="19"/>
      <c r="H472" s="77">
        <f>VLOOKUP(D472,バーコード貼付!$A$4048:$C$6329,3,FALSE)</f>
        <v>2000</v>
      </c>
      <c r="I472" s="19">
        <f>I$463</f>
        <v>120</v>
      </c>
      <c r="J472" s="19">
        <f t="shared" si="26"/>
        <v>0</v>
      </c>
      <c r="K472" s="19"/>
      <c r="L472" s="19"/>
      <c r="M472" t="s">
        <v>3026</v>
      </c>
    </row>
    <row r="473" spans="1:13" x14ac:dyDescent="0.2">
      <c r="A473" s="18"/>
      <c r="B473" s="8">
        <f t="shared" si="27"/>
        <v>8</v>
      </c>
      <c r="C473" s="8"/>
      <c r="D473" s="30" t="s">
        <v>1118</v>
      </c>
      <c r="E473" s="28" t="str">
        <f>VLOOKUP(D473,バーコード貼付!A$4048:C$6329,2,FALSE)</f>
        <v>25SH海水こし器用ｺｼ網H110</v>
      </c>
      <c r="F473" s="40"/>
      <c r="G473" s="19"/>
      <c r="H473" s="77">
        <f>VLOOKUP(D473,バーコード貼付!$A$4048:$C$6329,3,FALSE)</f>
        <v>204</v>
      </c>
      <c r="I473" s="19">
        <f>I$463</f>
        <v>120</v>
      </c>
      <c r="J473" s="19">
        <f t="shared" si="26"/>
        <v>0</v>
      </c>
      <c r="K473" s="19"/>
      <c r="L473" s="19"/>
      <c r="M473" t="s">
        <v>3027</v>
      </c>
    </row>
    <row r="474" spans="1:13" x14ac:dyDescent="0.2">
      <c r="A474" s="18"/>
      <c r="B474" s="8">
        <f t="shared" si="27"/>
        <v>9</v>
      </c>
      <c r="C474" s="8"/>
      <c r="D474" s="30" t="s">
        <v>1155</v>
      </c>
      <c r="E474" s="28" t="str">
        <f>VLOOKUP(D474,バーコード貼付!A$4048:C$6329,2,FALSE)</f>
        <v>海水こし器用Oﾘﾝｸﾞ(P-8)</v>
      </c>
      <c r="F474" s="40"/>
      <c r="G474" s="19"/>
      <c r="H474" s="77">
        <f>VLOOKUP(D474,バーコード貼付!$A$4048:$C$6329,3,FALSE)</f>
        <v>1700</v>
      </c>
      <c r="I474" s="19">
        <f>I$463*2</f>
        <v>240</v>
      </c>
      <c r="J474" s="19">
        <f t="shared" si="26"/>
        <v>0</v>
      </c>
      <c r="K474" s="19"/>
      <c r="L474" s="19"/>
      <c r="M474" t="s">
        <v>3029</v>
      </c>
    </row>
    <row r="475" spans="1:13" x14ac:dyDescent="0.2">
      <c r="A475" s="18"/>
      <c r="B475" s="8">
        <f t="shared" si="27"/>
        <v>10</v>
      </c>
      <c r="C475" s="8"/>
      <c r="D475" s="30" t="s">
        <v>1317</v>
      </c>
      <c r="E475" s="28" t="e">
        <f>VLOOKUP(D475,バーコード貼付!A$4048:C$6329,2,FALSE)</f>
        <v>#N/A</v>
      </c>
      <c r="F475" s="40"/>
      <c r="G475" s="19"/>
      <c r="H475" s="77" t="e">
        <v>#N/A</v>
      </c>
      <c r="I475" s="19">
        <v>120</v>
      </c>
      <c r="J475" s="19" t="e">
        <v>#N/A</v>
      </c>
      <c r="K475" s="19"/>
      <c r="L475" s="19"/>
    </row>
    <row r="476" spans="1:13" x14ac:dyDescent="0.2">
      <c r="A476" s="18"/>
      <c r="B476" s="8">
        <f t="shared" si="27"/>
        <v>11</v>
      </c>
      <c r="C476" s="8"/>
      <c r="D476" s="30" t="s">
        <v>1158</v>
      </c>
      <c r="E476" s="28" t="str">
        <f>VLOOKUP(D476,バーコード貼付!A$4048:C$6329,2,FALSE)</f>
        <v>海水こし器用ｴｱｰ抜き(全ｻｲｽﾞ共通)</v>
      </c>
      <c r="F476" s="40"/>
      <c r="G476" s="19"/>
      <c r="H476" s="77">
        <f>VLOOKUP(D476,バーコード貼付!$A$4048:$C$6329,3,FALSE)</f>
        <v>4900</v>
      </c>
      <c r="I476" s="19">
        <f>I$463</f>
        <v>120</v>
      </c>
      <c r="J476" s="19">
        <f>IF(H476&gt;=I476,0,1)</f>
        <v>0</v>
      </c>
      <c r="K476" s="19"/>
      <c r="L476" s="19"/>
    </row>
    <row r="477" spans="1:13" x14ac:dyDescent="0.2">
      <c r="A477" s="18"/>
      <c r="B477" s="8">
        <v>12</v>
      </c>
      <c r="C477" s="8"/>
      <c r="D477" s="30" t="s">
        <v>1320</v>
      </c>
      <c r="E477" s="28" t="str">
        <f>VLOOKUP(D477,バーコード貼付!A$4048:C$6329,2,FALSE)</f>
        <v>25SH海水こし器用包装箱</v>
      </c>
      <c r="F477" s="40"/>
      <c r="G477" s="19"/>
      <c r="H477" s="77">
        <f>VLOOKUP(D477,バーコード貼付!$A$4048:$C$6329,3,FALSE)</f>
        <v>470</v>
      </c>
      <c r="I477" s="19">
        <f>I$463</f>
        <v>120</v>
      </c>
      <c r="J477" s="19">
        <f>IF(H477&gt;=I477,0,1)</f>
        <v>0</v>
      </c>
      <c r="K477" s="19"/>
      <c r="L477" s="19"/>
    </row>
    <row r="478" spans="1:13" x14ac:dyDescent="0.2">
      <c r="A478" s="18"/>
      <c r="B478" s="8"/>
      <c r="C478" s="8"/>
      <c r="D478" s="30"/>
      <c r="E478" s="30" t="s">
        <v>3028</v>
      </c>
      <c r="F478" s="40"/>
      <c r="G478" s="18"/>
      <c r="H478" s="67"/>
      <c r="I478" s="19"/>
      <c r="J478" s="19"/>
      <c r="K478" s="19"/>
      <c r="L478" s="19"/>
    </row>
    <row r="479" spans="1:13" s="35" customFormat="1" ht="16.2" x14ac:dyDescent="0.2">
      <c r="A479" s="156" t="s">
        <v>1076</v>
      </c>
      <c r="B479" s="157"/>
      <c r="C479" s="157"/>
      <c r="D479" s="157"/>
      <c r="E479" s="157"/>
      <c r="F479" s="157"/>
      <c r="G479" s="157"/>
      <c r="H479" s="157"/>
      <c r="I479" s="157"/>
      <c r="J479" s="157"/>
      <c r="K479" s="157"/>
      <c r="L479" s="158"/>
    </row>
    <row r="480" spans="1:13" s="5" customFormat="1" x14ac:dyDescent="0.2">
      <c r="A480" s="24" t="s">
        <v>975</v>
      </c>
      <c r="B480" s="21"/>
      <c r="C480" s="21"/>
      <c r="D480" s="52" t="s">
        <v>973</v>
      </c>
      <c r="E480" s="13" t="s">
        <v>1156</v>
      </c>
      <c r="F480" s="39" t="s">
        <v>2298</v>
      </c>
      <c r="G480" s="13" t="s">
        <v>1205</v>
      </c>
      <c r="H480" s="13" t="s">
        <v>1206</v>
      </c>
      <c r="I480" s="13" t="s">
        <v>977</v>
      </c>
      <c r="J480" s="13" t="s">
        <v>976</v>
      </c>
      <c r="K480" s="13" t="s">
        <v>1166</v>
      </c>
      <c r="L480" s="13" t="s">
        <v>1167</v>
      </c>
    </row>
    <row r="481" spans="1:13" x14ac:dyDescent="0.2">
      <c r="A481" s="6">
        <v>1</v>
      </c>
      <c r="B481" s="6"/>
      <c r="C481" s="3"/>
      <c r="D481" s="30" t="s">
        <v>1085</v>
      </c>
      <c r="E481" s="28" t="e">
        <f>VLOOKUP(D481,バーコード貼付!A$4048:C$6329,2,FALSE)</f>
        <v>#N/A</v>
      </c>
      <c r="F481" s="40"/>
      <c r="G481" s="19"/>
      <c r="H481" s="77" t="e">
        <v>#N/A</v>
      </c>
      <c r="I481" s="42">
        <v>70</v>
      </c>
      <c r="J481" s="19" t="e">
        <v>#N/A</v>
      </c>
      <c r="K481" s="19"/>
      <c r="L481" s="19"/>
    </row>
    <row r="482" spans="1:13" x14ac:dyDescent="0.2">
      <c r="A482" s="6"/>
      <c r="B482" s="8">
        <v>1</v>
      </c>
      <c r="C482" s="8">
        <v>1</v>
      </c>
      <c r="D482" s="30" t="s">
        <v>1125</v>
      </c>
      <c r="E482" s="28" t="str">
        <f>VLOOKUP(D482,バーコード貼付!A$4048:C$6329,2,FALSE)</f>
        <v>(ｼｮｯﾄ場)砂ｺｼ32SH</v>
      </c>
      <c r="F482" s="40"/>
      <c r="G482" s="19"/>
      <c r="H482" s="77">
        <f>VLOOKUP(D482,バーコード貼付!$A$4048:$C$6329,3,FALSE)</f>
        <v>0</v>
      </c>
      <c r="I482" s="19">
        <f>I$481</f>
        <v>70</v>
      </c>
      <c r="J482" s="19">
        <f>IF(H482&gt;=I482,0,1)</f>
        <v>1</v>
      </c>
      <c r="K482" s="19"/>
      <c r="L482" s="19"/>
    </row>
    <row r="483" spans="1:13" x14ac:dyDescent="0.2">
      <c r="A483" s="6"/>
      <c r="B483" s="8"/>
      <c r="C483" s="8">
        <v>2</v>
      </c>
      <c r="D483" s="30"/>
      <c r="E483" s="28" t="s">
        <v>2033</v>
      </c>
      <c r="F483" s="40"/>
      <c r="G483" s="19"/>
      <c r="H483" s="152" t="e">
        <v>#N/A</v>
      </c>
      <c r="I483" s="19">
        <v>70</v>
      </c>
      <c r="J483" s="19" t="e">
        <v>#N/A</v>
      </c>
      <c r="K483" s="19"/>
      <c r="L483" s="19"/>
    </row>
    <row r="484" spans="1:13" x14ac:dyDescent="0.2">
      <c r="A484" s="6"/>
      <c r="B484" s="8">
        <f>B482+1</f>
        <v>2</v>
      </c>
      <c r="C484" s="8">
        <v>1</v>
      </c>
      <c r="D484" s="30" t="s">
        <v>1229</v>
      </c>
      <c r="E484" s="28" t="str">
        <f>VLOOKUP(D484,バーコード貼付!A$4048:C$6329,2,FALSE)</f>
        <v>32海水ｺｼ器用ﾌﾀ(Oﾘﾝｸﾞﾀｲﾌﾟ)</v>
      </c>
      <c r="F484" s="40"/>
      <c r="G484" s="19"/>
      <c r="H484" s="77">
        <f>VLOOKUP(D484,バーコード貼付!$A$4048:$C$6329,3,FALSE)</f>
        <v>205</v>
      </c>
      <c r="I484" s="19">
        <f t="shared" ref="I484:I491" si="28">I$481</f>
        <v>70</v>
      </c>
      <c r="J484" s="19">
        <f t="shared" ref="J484:J492" si="29">IF(H484&gt;=I484,0,1)</f>
        <v>0</v>
      </c>
      <c r="K484" s="19"/>
      <c r="L484" s="19"/>
    </row>
    <row r="485" spans="1:13" x14ac:dyDescent="0.2">
      <c r="A485" s="6"/>
      <c r="B485" s="8"/>
      <c r="C485" s="8">
        <v>2</v>
      </c>
      <c r="D485" s="30" t="s">
        <v>1139</v>
      </c>
      <c r="E485" s="28" t="str">
        <f>VLOOKUP(D485,バーコード貼付!A$4048:C$6329,2,FALSE)</f>
        <v>(ｼｮｯﾄ場)砂ｺｼﾌﾀ32S</v>
      </c>
      <c r="F485" s="40"/>
      <c r="G485" s="19"/>
      <c r="H485" s="77">
        <f>VLOOKUP(D485,バーコード貼付!$A$4048:$C$6329,3,FALSE)</f>
        <v>235</v>
      </c>
      <c r="I485" s="19">
        <f t="shared" si="28"/>
        <v>70</v>
      </c>
      <c r="J485" s="19">
        <f t="shared" si="29"/>
        <v>0</v>
      </c>
      <c r="K485" s="19"/>
      <c r="L485" s="19"/>
    </row>
    <row r="486" spans="1:13" x14ac:dyDescent="0.2">
      <c r="A486" s="18"/>
      <c r="B486" s="8">
        <v>3</v>
      </c>
      <c r="C486" s="8"/>
      <c r="D486" s="30" t="s">
        <v>1107</v>
      </c>
      <c r="E486" s="28" t="str">
        <f>VLOOKUP(D486,バーコード貼付!A$4048:C$6329,2,FALSE)</f>
        <v>32S単式海水ｺｼ器用外筒(ｱｸﾘﾙ)90*87</v>
      </c>
      <c r="F486" s="40"/>
      <c r="G486" s="19"/>
      <c r="H486" s="77">
        <f>VLOOKUP(D486,バーコード貼付!$A$4048:$C$6329,3,FALSE)</f>
        <v>220</v>
      </c>
      <c r="I486" s="19">
        <f t="shared" si="28"/>
        <v>70</v>
      </c>
      <c r="J486" s="19">
        <f t="shared" si="29"/>
        <v>0</v>
      </c>
      <c r="K486" s="19"/>
      <c r="L486" s="19"/>
    </row>
    <row r="487" spans="1:13" x14ac:dyDescent="0.2">
      <c r="A487" s="18"/>
      <c r="B487" s="8">
        <f t="shared" ref="B487:B495" si="30">B486+1</f>
        <v>4</v>
      </c>
      <c r="C487" s="8"/>
      <c r="D487" s="30" t="s">
        <v>1113</v>
      </c>
      <c r="E487" s="28" t="str">
        <f>VLOOKUP(D487,バーコード貼付!A$4048:C$6329,2,FALSE)</f>
        <v>32SH海水こし器用ｾﾝﾀｰﾎﾞﾙﾄ10*136</v>
      </c>
      <c r="F487" s="40"/>
      <c r="G487" s="19"/>
      <c r="H487" s="77">
        <f>VLOOKUP(D487,バーコード貼付!$A$4048:$C$6329,3,FALSE)</f>
        <v>59</v>
      </c>
      <c r="I487" s="19">
        <f t="shared" si="28"/>
        <v>70</v>
      </c>
      <c r="J487" s="19">
        <f t="shared" si="29"/>
        <v>1</v>
      </c>
      <c r="K487" s="19"/>
      <c r="L487" s="19"/>
    </row>
    <row r="488" spans="1:13" x14ac:dyDescent="0.2">
      <c r="A488" s="18"/>
      <c r="B488" s="8">
        <f t="shared" si="30"/>
        <v>5</v>
      </c>
      <c r="C488" s="55"/>
      <c r="D488" s="37" t="s">
        <v>1225</v>
      </c>
      <c r="E488" s="28" t="str">
        <f>VLOOKUP(D488,バーコード貼付!A$4048:C$6329,2,FALSE)</f>
        <v>32SH海水こし器用Oﾘﾝｸﾞ(外筒用)</v>
      </c>
      <c r="F488" s="40"/>
      <c r="G488" s="19"/>
      <c r="H488" s="77">
        <f>VLOOKUP(D488,バーコード貼付!$A$4048:$C$6329,3,FALSE)</f>
        <v>2531</v>
      </c>
      <c r="I488" s="19">
        <f t="shared" si="28"/>
        <v>70</v>
      </c>
      <c r="J488" s="19">
        <f t="shared" si="29"/>
        <v>0</v>
      </c>
      <c r="K488" s="19"/>
      <c r="L488" s="19"/>
    </row>
    <row r="489" spans="1:13" x14ac:dyDescent="0.2">
      <c r="A489" s="18"/>
      <c r="B489" s="8">
        <f t="shared" si="30"/>
        <v>6</v>
      </c>
      <c r="C489" s="8"/>
      <c r="D489" s="30" t="s">
        <v>1169</v>
      </c>
      <c r="E489" s="28" t="str">
        <f>VLOOKUP(D489,バーコード貼付!A$4048:C$6329,2,FALSE)</f>
        <v>こし器用BS袋ﾅｯﾄM12　SP・SH</v>
      </c>
      <c r="F489" s="40"/>
      <c r="G489" s="19"/>
      <c r="H489" s="77">
        <f>VLOOKUP(D489,バーコード貼付!$A$4048:$C$6329,3,FALSE)</f>
        <v>6430</v>
      </c>
      <c r="I489" s="19">
        <f t="shared" si="28"/>
        <v>70</v>
      </c>
      <c r="J489" s="19">
        <f t="shared" si="29"/>
        <v>0</v>
      </c>
      <c r="K489" s="19"/>
      <c r="L489" s="19"/>
      <c r="M489" s="70" t="s">
        <v>3030</v>
      </c>
    </row>
    <row r="490" spans="1:13" x14ac:dyDescent="0.2">
      <c r="A490" s="18"/>
      <c r="B490" s="8">
        <f t="shared" si="30"/>
        <v>7</v>
      </c>
      <c r="C490" s="8"/>
      <c r="D490" s="30" t="s">
        <v>1234</v>
      </c>
      <c r="E490" s="28" t="str">
        <f>VLOOKUP(D490,バーコード貼付!A$4048:C$6329,2,FALSE)</f>
        <v>25SH海水こし器用Oﾘﾝｸﾞ(袋ﾅｯﾄ用)</v>
      </c>
      <c r="F490" s="40"/>
      <c r="G490" s="19"/>
      <c r="H490" s="77">
        <f>VLOOKUP(D490,バーコード貼付!$A$4048:$C$6329,3,FALSE)</f>
        <v>2000</v>
      </c>
      <c r="I490" s="19">
        <f t="shared" si="28"/>
        <v>70</v>
      </c>
      <c r="J490" s="19">
        <f t="shared" si="29"/>
        <v>0</v>
      </c>
      <c r="K490" s="19"/>
      <c r="L490" s="19"/>
    </row>
    <row r="491" spans="1:13" x14ac:dyDescent="0.2">
      <c r="A491" s="18"/>
      <c r="B491" s="8">
        <f t="shared" si="30"/>
        <v>8</v>
      </c>
      <c r="C491" s="8"/>
      <c r="D491" s="30" t="s">
        <v>1119</v>
      </c>
      <c r="E491" s="28" t="str">
        <f>VLOOKUP(D491,バーコード貼付!A$4048:C$6329,2,FALSE)</f>
        <v>32SH海水こし器用ｺｼ網H125</v>
      </c>
      <c r="F491" s="40"/>
      <c r="G491" s="19"/>
      <c r="H491" s="77">
        <f>VLOOKUP(D491,バーコード貼付!$A$4048:$C$6329,3,FALSE)</f>
        <v>146</v>
      </c>
      <c r="I491" s="19">
        <f t="shared" si="28"/>
        <v>70</v>
      </c>
      <c r="J491" s="19">
        <f t="shared" si="29"/>
        <v>0</v>
      </c>
      <c r="K491" s="19"/>
      <c r="L491" s="19"/>
    </row>
    <row r="492" spans="1:13" ht="14.25" customHeight="1" x14ac:dyDescent="0.2">
      <c r="A492" s="18"/>
      <c r="B492" s="8">
        <f t="shared" si="30"/>
        <v>9</v>
      </c>
      <c r="C492" s="8"/>
      <c r="D492" s="30" t="s">
        <v>1155</v>
      </c>
      <c r="E492" s="28" t="str">
        <f>VLOOKUP(D492,バーコード貼付!A$4048:C$6329,2,FALSE)</f>
        <v>海水こし器用Oﾘﾝｸﾞ(P-8)</v>
      </c>
      <c r="F492" s="40"/>
      <c r="G492" s="19"/>
      <c r="H492" s="77">
        <f>VLOOKUP(D492,バーコード貼付!$A$4048:$C$6329,3,FALSE)</f>
        <v>1700</v>
      </c>
      <c r="I492" s="19">
        <f>I$476</f>
        <v>120</v>
      </c>
      <c r="J492" s="19">
        <f t="shared" si="29"/>
        <v>0</v>
      </c>
      <c r="K492" s="19"/>
      <c r="L492" s="19"/>
    </row>
    <row r="493" spans="1:13" x14ac:dyDescent="0.2">
      <c r="A493" s="18"/>
      <c r="B493" s="8">
        <f t="shared" si="30"/>
        <v>10</v>
      </c>
      <c r="C493" s="8"/>
      <c r="D493" s="30" t="s">
        <v>1318</v>
      </c>
      <c r="E493" s="28" t="e">
        <f>VLOOKUP(D493,バーコード貼付!A$4048:C$6329,2,FALSE)</f>
        <v>#N/A</v>
      </c>
      <c r="F493" s="40"/>
      <c r="G493" s="19"/>
      <c r="H493" s="77" t="e">
        <v>#N/A</v>
      </c>
      <c r="I493" s="19">
        <v>70</v>
      </c>
      <c r="J493" s="19" t="e">
        <v>#N/A</v>
      </c>
      <c r="K493" s="19"/>
      <c r="L493" s="19"/>
    </row>
    <row r="494" spans="1:13" x14ac:dyDescent="0.2">
      <c r="A494" s="18"/>
      <c r="B494" s="8">
        <f t="shared" si="30"/>
        <v>11</v>
      </c>
      <c r="C494" s="8"/>
      <c r="D494" s="30" t="s">
        <v>1158</v>
      </c>
      <c r="E494" s="28" t="str">
        <f>VLOOKUP(D494,バーコード貼付!A$4048:C$6329,2,FALSE)</f>
        <v>海水こし器用ｴｱｰ抜き(全ｻｲｽﾞ共通)</v>
      </c>
      <c r="F494" s="40"/>
      <c r="G494" s="19"/>
      <c r="H494" s="77">
        <f>VLOOKUP(D494,バーコード貼付!$A$4048:$C$6329,3,FALSE)</f>
        <v>4900</v>
      </c>
      <c r="I494" s="19">
        <f>I$476</f>
        <v>120</v>
      </c>
      <c r="J494" s="19">
        <f>IF(H494&gt;=I494,0,1)</f>
        <v>0</v>
      </c>
      <c r="K494" s="19"/>
      <c r="L494" s="19"/>
    </row>
    <row r="495" spans="1:13" x14ac:dyDescent="0.2">
      <c r="A495" s="18"/>
      <c r="B495" s="8">
        <f t="shared" si="30"/>
        <v>12</v>
      </c>
      <c r="C495" s="8"/>
      <c r="D495" s="30" t="s">
        <v>1321</v>
      </c>
      <c r="E495" s="28" t="str">
        <f>VLOOKUP(D495,バーコード貼付!A$4048:C$6329,2,FALSE)</f>
        <v>32SH海水こし器用包装箱</v>
      </c>
      <c r="F495" s="40"/>
      <c r="G495" s="19"/>
      <c r="H495" s="77">
        <f>VLOOKUP(D495,バーコード貼付!$A$4048:$C$6329,3,FALSE)</f>
        <v>210</v>
      </c>
      <c r="I495" s="19">
        <f>I$481</f>
        <v>70</v>
      </c>
      <c r="J495" s="19">
        <f>IF(H495&gt;=I495,0,1)</f>
        <v>0</v>
      </c>
      <c r="K495" s="19"/>
      <c r="L495" s="19"/>
    </row>
    <row r="496" spans="1:13" x14ac:dyDescent="0.2">
      <c r="A496" s="18"/>
      <c r="B496" s="8"/>
      <c r="C496" s="8"/>
      <c r="D496" s="30"/>
      <c r="E496" s="30"/>
      <c r="F496" s="40"/>
      <c r="G496" s="18"/>
      <c r="H496" s="67"/>
      <c r="I496" s="19"/>
      <c r="J496" s="19"/>
      <c r="K496" s="19"/>
      <c r="L496" s="19"/>
    </row>
    <row r="497" spans="1:13" s="35" customFormat="1" ht="16.2" x14ac:dyDescent="0.2">
      <c r="A497" s="206" t="s">
        <v>1077</v>
      </c>
      <c r="B497" s="207"/>
      <c r="C497" s="207"/>
      <c r="D497" s="207"/>
      <c r="E497" s="207"/>
      <c r="F497" s="207"/>
      <c r="G497" s="207"/>
      <c r="H497" s="207"/>
      <c r="I497" s="207"/>
      <c r="J497" s="207"/>
      <c r="K497" s="207"/>
      <c r="L497" s="208"/>
    </row>
    <row r="498" spans="1:13" s="5" customFormat="1" x14ac:dyDescent="0.2">
      <c r="A498" s="24" t="s">
        <v>975</v>
      </c>
      <c r="B498" s="21"/>
      <c r="C498" s="21"/>
      <c r="D498" s="52" t="s">
        <v>973</v>
      </c>
      <c r="E498" s="13" t="s">
        <v>1156</v>
      </c>
      <c r="F498" s="39" t="s">
        <v>2298</v>
      </c>
      <c r="G498" s="13" t="s">
        <v>1205</v>
      </c>
      <c r="H498" s="13" t="s">
        <v>1206</v>
      </c>
      <c r="I498" s="13" t="s">
        <v>977</v>
      </c>
      <c r="J498" s="13" t="s">
        <v>976</v>
      </c>
      <c r="K498" s="13" t="s">
        <v>1166</v>
      </c>
      <c r="L498" s="13" t="s">
        <v>1167</v>
      </c>
    </row>
    <row r="499" spans="1:13" x14ac:dyDescent="0.2">
      <c r="A499" s="6">
        <v>1</v>
      </c>
      <c r="B499" s="6"/>
      <c r="C499" s="3"/>
      <c r="D499" s="30" t="s">
        <v>1086</v>
      </c>
      <c r="E499" s="28" t="e">
        <f>VLOOKUP(D499,バーコード貼付!A$4048:C$6329,2,FALSE)</f>
        <v>#N/A</v>
      </c>
      <c r="F499" s="40"/>
      <c r="G499" s="19"/>
      <c r="H499" s="77" t="e">
        <v>#N/A</v>
      </c>
      <c r="I499" s="42">
        <v>81</v>
      </c>
      <c r="J499" s="19" t="e">
        <v>#N/A</v>
      </c>
      <c r="K499" s="19"/>
      <c r="L499" s="19"/>
    </row>
    <row r="500" spans="1:13" x14ac:dyDescent="0.2">
      <c r="A500" s="6"/>
      <c r="B500" s="8">
        <v>1</v>
      </c>
      <c r="C500" s="8">
        <v>1</v>
      </c>
      <c r="D500" s="30" t="s">
        <v>1126</v>
      </c>
      <c r="E500" s="28" t="str">
        <f>VLOOKUP(D500,バーコード貼付!A$4048:C$6329,2,FALSE)</f>
        <v>(ｼｮｯﾄ場)砂ｺｼ38SH</v>
      </c>
      <c r="F500" s="40"/>
      <c r="G500" s="19"/>
      <c r="H500" s="77">
        <f>VLOOKUP(D500,バーコード貼付!$A$4048:$C$6329,3,FALSE)</f>
        <v>209</v>
      </c>
      <c r="I500" s="19">
        <f>I$499</f>
        <v>81</v>
      </c>
      <c r="J500" s="19">
        <f>IF(H500&gt;=I500,0,1)</f>
        <v>0</v>
      </c>
      <c r="K500" s="19"/>
      <c r="L500" s="19"/>
    </row>
    <row r="501" spans="1:13" x14ac:dyDescent="0.2">
      <c r="A501" s="6"/>
      <c r="B501" s="8"/>
      <c r="C501" s="8">
        <v>2</v>
      </c>
      <c r="D501" s="30"/>
      <c r="E501" s="28" t="s">
        <v>2032</v>
      </c>
      <c r="F501" s="40">
        <v>42587</v>
      </c>
      <c r="G501" s="19">
        <v>137</v>
      </c>
      <c r="H501" s="152" t="e">
        <v>#N/A</v>
      </c>
      <c r="I501" s="19">
        <v>81</v>
      </c>
      <c r="J501" s="19" t="e">
        <v>#N/A</v>
      </c>
      <c r="K501" s="19"/>
      <c r="L501" s="19"/>
    </row>
    <row r="502" spans="1:13" x14ac:dyDescent="0.2">
      <c r="A502" s="6"/>
      <c r="B502" s="8">
        <v>2</v>
      </c>
      <c r="C502" s="8">
        <v>1</v>
      </c>
      <c r="D502" s="30" t="s">
        <v>1230</v>
      </c>
      <c r="E502" s="28" t="str">
        <f>VLOOKUP(D502,バーコード貼付!A$4048:C$6329,2,FALSE)</f>
        <v>40海水ｺｼ器用ﾌﾀ(Oﾘﾝｸﾞﾀｲﾌﾟ)</v>
      </c>
      <c r="F502" s="40"/>
      <c r="G502" s="19"/>
      <c r="H502" s="77">
        <f>VLOOKUP(D502,バーコード貼付!$A$4048:$C$6329,3,FALSE)</f>
        <v>0</v>
      </c>
      <c r="I502" s="19">
        <f>I$499</f>
        <v>81</v>
      </c>
      <c r="J502" s="19">
        <f t="shared" ref="J502:J510" si="31">IF(H502&gt;=I502,0,1)</f>
        <v>1</v>
      </c>
      <c r="K502" s="19"/>
      <c r="L502" s="19"/>
    </row>
    <row r="503" spans="1:13" x14ac:dyDescent="0.2">
      <c r="A503" s="6"/>
      <c r="B503" s="8"/>
      <c r="C503" s="8">
        <v>2</v>
      </c>
      <c r="D503" s="30" t="s">
        <v>1138</v>
      </c>
      <c r="E503" s="28" t="str">
        <f>VLOOKUP(D503,バーコード貼付!A$4048:C$6329,2,FALSE)</f>
        <v>(ｼｮｯﾄ場)砂ｺｼﾌﾀ38S</v>
      </c>
      <c r="F503" s="40"/>
      <c r="G503" s="19"/>
      <c r="H503" s="77">
        <f>VLOOKUP(D503,バーコード貼付!$A$4048:$C$6329,3,FALSE)</f>
        <v>817</v>
      </c>
      <c r="I503" s="19">
        <f>I$499</f>
        <v>81</v>
      </c>
      <c r="J503" s="19">
        <f t="shared" si="31"/>
        <v>0</v>
      </c>
      <c r="K503" s="19"/>
      <c r="L503" s="19"/>
    </row>
    <row r="504" spans="1:13" x14ac:dyDescent="0.2">
      <c r="A504" s="18"/>
      <c r="B504" s="8">
        <v>3</v>
      </c>
      <c r="C504" s="8"/>
      <c r="D504" s="30" t="s">
        <v>1108</v>
      </c>
      <c r="E504" s="28" t="str">
        <f>VLOOKUP(D504,バーコード貼付!A$4048:C$6329,2,FALSE)</f>
        <v>40S単式海水ｺｼ器用外筒(ｱｸﾘﾙ)100*101</v>
      </c>
      <c r="F504" s="40"/>
      <c r="G504" s="19"/>
      <c r="H504" s="77">
        <f>VLOOKUP(D504,バーコード貼付!$A$4048:$C$6329,3,FALSE)</f>
        <v>192</v>
      </c>
      <c r="I504" s="19">
        <f>I$499</f>
        <v>81</v>
      </c>
      <c r="J504" s="19">
        <f t="shared" si="31"/>
        <v>0</v>
      </c>
      <c r="K504" s="19"/>
      <c r="L504" s="19"/>
    </row>
    <row r="505" spans="1:13" x14ac:dyDescent="0.2">
      <c r="A505" s="18"/>
      <c r="B505" s="8">
        <f t="shared" ref="B505:B513" si="32">B504+1</f>
        <v>4</v>
      </c>
      <c r="C505" s="8"/>
      <c r="D505" s="30" t="s">
        <v>1114</v>
      </c>
      <c r="E505" s="28" t="str">
        <f>VLOOKUP(D505,バーコード貼付!A$4048:C$6329,2,FALSE)</f>
        <v>38SH海水こし器用ｾﾝﾀｰﾎﾞﾙﾄ10*157</v>
      </c>
      <c r="F505" s="40"/>
      <c r="G505" s="19"/>
      <c r="H505" s="77">
        <f>VLOOKUP(D505,バーコード貼付!$A$4048:$C$6329,3,FALSE)</f>
        <v>0</v>
      </c>
      <c r="I505" s="19">
        <f>I$499</f>
        <v>81</v>
      </c>
      <c r="J505" s="19">
        <f t="shared" si="31"/>
        <v>1</v>
      </c>
      <c r="K505" s="19"/>
      <c r="L505" s="19"/>
    </row>
    <row r="506" spans="1:13" x14ac:dyDescent="0.2">
      <c r="A506" s="18"/>
      <c r="B506" s="8">
        <f t="shared" si="32"/>
        <v>5</v>
      </c>
      <c r="C506" s="55"/>
      <c r="D506" s="37" t="s">
        <v>1226</v>
      </c>
      <c r="E506" s="28" t="str">
        <f>VLOOKUP(D506,バーコード貼付!A$4048:C$6329,2,FALSE)</f>
        <v>38SH海水こし器用Oﾘﾝｸﾞ(外筒用)</v>
      </c>
      <c r="F506" s="40"/>
      <c r="G506" s="19"/>
      <c r="H506" s="77">
        <f>VLOOKUP(D506,バーコード貼付!$A$4048:$C$6329,3,FALSE)</f>
        <v>1300</v>
      </c>
      <c r="I506" s="19">
        <f>I$499*2</f>
        <v>162</v>
      </c>
      <c r="J506" s="19">
        <f t="shared" si="31"/>
        <v>0</v>
      </c>
      <c r="K506" s="19"/>
      <c r="L506" s="19"/>
    </row>
    <row r="507" spans="1:13" x14ac:dyDescent="0.2">
      <c r="A507" s="18"/>
      <c r="B507" s="8">
        <f t="shared" si="32"/>
        <v>6</v>
      </c>
      <c r="C507" s="8"/>
      <c r="D507" s="30" t="s">
        <v>1169</v>
      </c>
      <c r="E507" s="28" t="str">
        <f>VLOOKUP(D507,バーコード貼付!A$4048:C$6329,2,FALSE)</f>
        <v>こし器用BS袋ﾅｯﾄM12　SP・SH</v>
      </c>
      <c r="F507" s="40"/>
      <c r="G507" s="19"/>
      <c r="H507" s="77">
        <f>VLOOKUP(D507,バーコード貼付!$A$4048:$C$6329,3,FALSE)</f>
        <v>6430</v>
      </c>
      <c r="I507" s="19">
        <f>I$499</f>
        <v>81</v>
      </c>
      <c r="J507" s="19">
        <f t="shared" si="31"/>
        <v>0</v>
      </c>
      <c r="K507" s="19"/>
      <c r="L507" s="19"/>
      <c r="M507" s="70" t="s">
        <v>3030</v>
      </c>
    </row>
    <row r="508" spans="1:13" x14ac:dyDescent="0.2">
      <c r="A508" s="18"/>
      <c r="B508" s="8">
        <f t="shared" si="32"/>
        <v>7</v>
      </c>
      <c r="C508" s="8"/>
      <c r="D508" s="30" t="s">
        <v>1235</v>
      </c>
      <c r="E508" s="28" t="str">
        <f>VLOOKUP(D508,バーコード貼付!A$4048:C$6329,2,FALSE)</f>
        <v>38SH海水こし器用Oﾘﾝｸﾞ(袋ﾅｯﾄ用)</v>
      </c>
      <c r="F508" s="40"/>
      <c r="G508" s="19"/>
      <c r="H508" s="77">
        <f>VLOOKUP(D508,バーコード貼付!$A$4048:$C$6329,3,FALSE)</f>
        <v>1700</v>
      </c>
      <c r="I508" s="19">
        <f>I$499</f>
        <v>81</v>
      </c>
      <c r="J508" s="19">
        <f t="shared" si="31"/>
        <v>0</v>
      </c>
      <c r="K508" s="19"/>
      <c r="L508" s="19"/>
    </row>
    <row r="509" spans="1:13" x14ac:dyDescent="0.2">
      <c r="A509" s="18"/>
      <c r="B509" s="8">
        <f t="shared" si="32"/>
        <v>8</v>
      </c>
      <c r="C509" s="8"/>
      <c r="D509" s="30" t="s">
        <v>1120</v>
      </c>
      <c r="E509" s="28" t="str">
        <f>VLOOKUP(D509,バーコード貼付!A$4048:C$6329,2,FALSE)</f>
        <v>38SH海水こし器用ｺｼ網H146</v>
      </c>
      <c r="F509" s="40"/>
      <c r="G509" s="19"/>
      <c r="H509" s="77">
        <f>VLOOKUP(D509,バーコード貼付!$A$4048:$C$6329,3,FALSE)</f>
        <v>335</v>
      </c>
      <c r="I509" s="19">
        <f>I$499</f>
        <v>81</v>
      </c>
      <c r="J509" s="19">
        <f t="shared" si="31"/>
        <v>0</v>
      </c>
      <c r="K509" s="19"/>
      <c r="L509" s="19"/>
    </row>
    <row r="510" spans="1:13" x14ac:dyDescent="0.2">
      <c r="A510" s="18"/>
      <c r="B510" s="8">
        <f t="shared" si="32"/>
        <v>9</v>
      </c>
      <c r="C510" s="8"/>
      <c r="D510" s="30" t="s">
        <v>1155</v>
      </c>
      <c r="E510" s="28" t="str">
        <f>VLOOKUP(D510,バーコード貼付!A$4048:C$6329,2,FALSE)</f>
        <v>海水こし器用Oﾘﾝｸﾞ(P-8)</v>
      </c>
      <c r="F510" s="40"/>
      <c r="G510" s="19"/>
      <c r="H510" s="77">
        <f>VLOOKUP(D510,バーコード貼付!$A$4048:$C$6329,3,FALSE)</f>
        <v>1700</v>
      </c>
      <c r="I510" s="19">
        <f>I$476</f>
        <v>120</v>
      </c>
      <c r="J510" s="19">
        <f t="shared" si="31"/>
        <v>0</v>
      </c>
      <c r="K510" s="19"/>
      <c r="L510" s="19"/>
    </row>
    <row r="511" spans="1:13" x14ac:dyDescent="0.2">
      <c r="A511" s="18"/>
      <c r="B511" s="8">
        <f t="shared" si="32"/>
        <v>10</v>
      </c>
      <c r="C511" s="8"/>
      <c r="D511" s="30" t="s">
        <v>1318</v>
      </c>
      <c r="E511" s="28" t="e">
        <f>VLOOKUP(D511,バーコード貼付!A$4048:C$6329,2,FALSE)</f>
        <v>#N/A</v>
      </c>
      <c r="F511" s="40"/>
      <c r="G511" s="19"/>
      <c r="H511" s="77" t="e">
        <v>#N/A</v>
      </c>
      <c r="I511" s="19">
        <v>81</v>
      </c>
      <c r="J511" s="19" t="e">
        <v>#N/A</v>
      </c>
      <c r="K511" s="19"/>
      <c r="L511" s="19"/>
    </row>
    <row r="512" spans="1:13" x14ac:dyDescent="0.2">
      <c r="A512" s="18"/>
      <c r="B512" s="8">
        <f t="shared" si="32"/>
        <v>11</v>
      </c>
      <c r="C512" s="8"/>
      <c r="D512" s="30" t="s">
        <v>1158</v>
      </c>
      <c r="E512" s="28" t="str">
        <f>VLOOKUP(D512,バーコード貼付!A$4048:C$6329,2,FALSE)</f>
        <v>海水こし器用ｴｱｰ抜き(全ｻｲｽﾞ共通)</v>
      </c>
      <c r="F512" s="40"/>
      <c r="G512" s="19"/>
      <c r="H512" s="77">
        <f>VLOOKUP(D512,バーコード貼付!$A$4048:$C$6329,3,FALSE)</f>
        <v>4900</v>
      </c>
      <c r="I512" s="19">
        <f>I$476</f>
        <v>120</v>
      </c>
      <c r="J512" s="19">
        <f>IF(H512&gt;=I512,0,1)</f>
        <v>0</v>
      </c>
      <c r="K512" s="19"/>
      <c r="L512" s="19"/>
    </row>
    <row r="513" spans="1:13" x14ac:dyDescent="0.2">
      <c r="A513" s="18"/>
      <c r="B513" s="8">
        <f t="shared" si="32"/>
        <v>12</v>
      </c>
      <c r="C513" s="8"/>
      <c r="D513" s="30" t="s">
        <v>1322</v>
      </c>
      <c r="E513" s="28" t="str">
        <f>VLOOKUP(D513,バーコード貼付!A$4048:C$6329,2,FALSE)</f>
        <v>38SH海水こし器用包装箱</v>
      </c>
      <c r="F513" s="40"/>
      <c r="G513" s="19"/>
      <c r="H513" s="77">
        <f>VLOOKUP(D513,バーコード貼付!$A$4048:$C$6329,3,FALSE)</f>
        <v>190</v>
      </c>
      <c r="I513" s="19">
        <f>I$499</f>
        <v>81</v>
      </c>
      <c r="J513" s="19">
        <f>IF(H513&gt;=I513,0,1)</f>
        <v>0</v>
      </c>
      <c r="K513" s="19"/>
      <c r="L513" s="19"/>
    </row>
    <row r="514" spans="1:13" x14ac:dyDescent="0.2">
      <c r="A514" s="18"/>
      <c r="B514" s="8"/>
      <c r="C514" s="8"/>
      <c r="D514" s="30"/>
      <c r="E514" s="30"/>
      <c r="F514" s="40"/>
      <c r="G514" s="18"/>
      <c r="H514" s="67"/>
      <c r="I514" s="19"/>
      <c r="J514" s="19"/>
      <c r="K514" s="19"/>
      <c r="L514" s="19"/>
    </row>
    <row r="515" spans="1:13" s="35" customFormat="1" ht="16.2" x14ac:dyDescent="0.2">
      <c r="A515" s="206" t="s">
        <v>1078</v>
      </c>
      <c r="B515" s="207"/>
      <c r="C515" s="207"/>
      <c r="D515" s="207"/>
      <c r="E515" s="207"/>
      <c r="F515" s="207"/>
      <c r="G515" s="207"/>
      <c r="H515" s="207"/>
      <c r="I515" s="207"/>
      <c r="J515" s="207"/>
      <c r="K515" s="207"/>
      <c r="L515" s="208"/>
    </row>
    <row r="516" spans="1:13" s="5" customFormat="1" x14ac:dyDescent="0.2">
      <c r="A516" s="24" t="s">
        <v>975</v>
      </c>
      <c r="B516" s="21"/>
      <c r="C516" s="21"/>
      <c r="D516" s="52" t="s">
        <v>973</v>
      </c>
      <c r="E516" s="13" t="s">
        <v>1156</v>
      </c>
      <c r="F516" s="39" t="s">
        <v>2298</v>
      </c>
      <c r="G516" s="13" t="s">
        <v>1205</v>
      </c>
      <c r="H516" s="13" t="s">
        <v>1206</v>
      </c>
      <c r="I516" s="13" t="s">
        <v>977</v>
      </c>
      <c r="J516" s="13" t="s">
        <v>976</v>
      </c>
      <c r="K516" s="13" t="s">
        <v>1166</v>
      </c>
      <c r="L516" s="13" t="s">
        <v>1167</v>
      </c>
    </row>
    <row r="517" spans="1:13" x14ac:dyDescent="0.2">
      <c r="A517" s="6">
        <v>1</v>
      </c>
      <c r="B517" s="6"/>
      <c r="C517" s="3"/>
      <c r="D517" s="30" t="s">
        <v>1087</v>
      </c>
      <c r="E517" s="28" t="e">
        <f>VLOOKUP(D517,バーコード貼付!A$4048:C$6329,2,FALSE)</f>
        <v>#N/A</v>
      </c>
      <c r="F517" s="40"/>
      <c r="G517" s="19"/>
      <c r="H517" s="77" t="e">
        <v>#N/A</v>
      </c>
      <c r="I517" s="42">
        <v>50</v>
      </c>
      <c r="J517" s="19" t="e">
        <v>#N/A</v>
      </c>
      <c r="K517" s="19"/>
      <c r="L517" s="19"/>
    </row>
    <row r="518" spans="1:13" x14ac:dyDescent="0.2">
      <c r="A518" s="6"/>
      <c r="B518" s="8">
        <f>B517+1</f>
        <v>1</v>
      </c>
      <c r="C518" s="8">
        <v>1</v>
      </c>
      <c r="D518" s="30" t="s">
        <v>1127</v>
      </c>
      <c r="E518" s="28" t="str">
        <f>VLOOKUP(D518,バーコード貼付!A$4048:C$6329,2,FALSE)</f>
        <v>(ｼｮｯﾄ場)砂ｺｼ50SH</v>
      </c>
      <c r="F518" s="40"/>
      <c r="G518" s="19"/>
      <c r="H518" s="77">
        <f>VLOOKUP(D518,バーコード貼付!$A$4048:$C$6329,3,FALSE)</f>
        <v>203</v>
      </c>
      <c r="I518" s="19">
        <f>I$517</f>
        <v>50</v>
      </c>
      <c r="J518" s="19">
        <f>IF(H518&gt;=I518,0,1)</f>
        <v>0</v>
      </c>
      <c r="K518" s="19"/>
      <c r="L518" s="19"/>
    </row>
    <row r="519" spans="1:13" x14ac:dyDescent="0.2">
      <c r="A519" s="6"/>
      <c r="B519" s="8"/>
      <c r="C519" s="8">
        <v>2</v>
      </c>
      <c r="D519" s="30"/>
      <c r="E519" s="28" t="s">
        <v>2031</v>
      </c>
      <c r="F519" s="40">
        <v>42611</v>
      </c>
      <c r="G519" s="19">
        <v>0</v>
      </c>
      <c r="H519" s="152" t="e">
        <v>#N/A</v>
      </c>
      <c r="I519" s="19">
        <v>50</v>
      </c>
      <c r="J519" s="19" t="e">
        <v>#N/A</v>
      </c>
      <c r="K519" s="19"/>
      <c r="L519" s="19"/>
    </row>
    <row r="520" spans="1:13" x14ac:dyDescent="0.2">
      <c r="A520" s="6"/>
      <c r="B520" s="8">
        <f>B518+1</f>
        <v>2</v>
      </c>
      <c r="C520" s="8">
        <v>1</v>
      </c>
      <c r="D520" s="30" t="s">
        <v>1231</v>
      </c>
      <c r="E520" s="28" t="str">
        <f>VLOOKUP(D520,バーコード貼付!A$4048:C$6329,2,FALSE)</f>
        <v>50海水ｺｼ器用ﾌﾀ(Oﾘﾝｸﾞﾀｲﾌﾟ)</v>
      </c>
      <c r="F520" s="40"/>
      <c r="G520" s="19"/>
      <c r="H520" s="77">
        <f>VLOOKUP(D520,バーコード貼付!$A$4048:$C$6329,3,FALSE)</f>
        <v>0</v>
      </c>
      <c r="I520" s="19">
        <f>I$517</f>
        <v>50</v>
      </c>
      <c r="J520" s="19">
        <f t="shared" ref="J520:J528" si="33">IF(H520&gt;=I520,0,1)</f>
        <v>1</v>
      </c>
      <c r="K520" s="19"/>
      <c r="L520" s="19"/>
    </row>
    <row r="521" spans="1:13" x14ac:dyDescent="0.2">
      <c r="A521" s="6"/>
      <c r="B521" s="8"/>
      <c r="C521" s="8">
        <v>2</v>
      </c>
      <c r="D521" s="30" t="s">
        <v>1137</v>
      </c>
      <c r="E521" s="28" t="str">
        <f>VLOOKUP(D521,バーコード貼付!A$4048:C$6329,2,FALSE)</f>
        <v>(ｼｮｯﾄ場)砂ｺｼﾌﾀ50S</v>
      </c>
      <c r="F521" s="40"/>
      <c r="G521" s="19"/>
      <c r="H521" s="77">
        <f>VLOOKUP(D521,バーコード貼付!$A$4048:$C$6329,3,FALSE)</f>
        <v>204</v>
      </c>
      <c r="I521" s="19">
        <f>I$517</f>
        <v>50</v>
      </c>
      <c r="J521" s="19">
        <f t="shared" si="33"/>
        <v>0</v>
      </c>
      <c r="K521" s="19"/>
      <c r="L521" s="19"/>
    </row>
    <row r="522" spans="1:13" x14ac:dyDescent="0.2">
      <c r="A522" s="18"/>
      <c r="B522" s="8">
        <v>3</v>
      </c>
      <c r="C522" s="8"/>
      <c r="D522" s="30" t="s">
        <v>1109</v>
      </c>
      <c r="E522" s="28" t="str">
        <f>VLOOKUP(D522,バーコード貼付!A$4048:C$6329,2,FALSE)</f>
        <v>50S単式海水ｺｼ器用外筒(ｱｸﾘﾙ)110*119</v>
      </c>
      <c r="F522" s="40"/>
      <c r="G522" s="19"/>
      <c r="H522" s="77">
        <f>VLOOKUP(D522,バーコード貼付!$A$4048:$C$6329,3,FALSE)</f>
        <v>450</v>
      </c>
      <c r="I522" s="19">
        <f>I$517</f>
        <v>50</v>
      </c>
      <c r="J522" s="19">
        <f t="shared" si="33"/>
        <v>0</v>
      </c>
      <c r="K522" s="19"/>
      <c r="L522" s="19"/>
    </row>
    <row r="523" spans="1:13" x14ac:dyDescent="0.2">
      <c r="A523" s="18"/>
      <c r="B523" s="8">
        <f t="shared" ref="B523:B531" si="34">B522+1</f>
        <v>4</v>
      </c>
      <c r="C523" s="8"/>
      <c r="D523" s="30" t="s">
        <v>1115</v>
      </c>
      <c r="E523" s="28" t="str">
        <f>VLOOKUP(D523,バーコード貼付!A$4048:C$6329,2,FALSE)</f>
        <v>50SH海水こし器用ｾﾝﾀｰﾎﾞﾙﾄ12*193</v>
      </c>
      <c r="F523" s="40"/>
      <c r="G523" s="19"/>
      <c r="H523" s="77">
        <f>VLOOKUP(D523,バーコード貼付!$A$4048:$C$6329,3,FALSE)</f>
        <v>301</v>
      </c>
      <c r="I523" s="19">
        <f>I$517</f>
        <v>50</v>
      </c>
      <c r="J523" s="19">
        <f t="shared" si="33"/>
        <v>0</v>
      </c>
      <c r="K523" s="19"/>
      <c r="L523" s="19"/>
    </row>
    <row r="524" spans="1:13" x14ac:dyDescent="0.2">
      <c r="A524" s="18"/>
      <c r="B524" s="8">
        <f t="shared" si="34"/>
        <v>5</v>
      </c>
      <c r="C524" s="8"/>
      <c r="D524" s="37" t="s">
        <v>1227</v>
      </c>
      <c r="E524" s="28" t="str">
        <f>VLOOKUP(D524,バーコード貼付!A$4048:C$6329,2,FALSE)</f>
        <v>50SH海水こし器用Oﾘﾝｸﾞ(外筒用)</v>
      </c>
      <c r="F524" s="40"/>
      <c r="G524" s="19"/>
      <c r="H524" s="77">
        <f>VLOOKUP(D524,バーコード貼付!$A$4048:$C$6329,3,FALSE)</f>
        <v>750</v>
      </c>
      <c r="I524" s="19">
        <f>I$517*2</f>
        <v>100</v>
      </c>
      <c r="J524" s="19">
        <f t="shared" si="33"/>
        <v>0</v>
      </c>
      <c r="K524" s="19"/>
      <c r="L524" s="19"/>
    </row>
    <row r="525" spans="1:13" x14ac:dyDescent="0.2">
      <c r="A525" s="18"/>
      <c r="B525" s="8">
        <f t="shared" si="34"/>
        <v>6</v>
      </c>
      <c r="C525" s="8"/>
      <c r="D525" s="30" t="s">
        <v>1235</v>
      </c>
      <c r="E525" s="28" t="str">
        <f>VLOOKUP(D525,バーコード貼付!A$4048:C$6329,2,FALSE)</f>
        <v>38SH海水こし器用Oﾘﾝｸﾞ(袋ﾅｯﾄ用)</v>
      </c>
      <c r="F525" s="40"/>
      <c r="G525" s="19"/>
      <c r="H525" s="77">
        <f>VLOOKUP(D525,バーコード貼付!$A$4048:$C$6329,3,FALSE)</f>
        <v>1700</v>
      </c>
      <c r="I525" s="19">
        <f>I$517</f>
        <v>50</v>
      </c>
      <c r="J525" s="19">
        <f t="shared" si="33"/>
        <v>0</v>
      </c>
      <c r="K525" s="19"/>
      <c r="L525" s="19"/>
    </row>
    <row r="526" spans="1:13" x14ac:dyDescent="0.2">
      <c r="A526" s="18"/>
      <c r="B526" s="8">
        <f t="shared" si="34"/>
        <v>7</v>
      </c>
      <c r="C526" s="8"/>
      <c r="D526" s="30" t="s">
        <v>1169</v>
      </c>
      <c r="E526" s="28" t="str">
        <f>VLOOKUP(D526,バーコード貼付!A$4048:C$6329,2,FALSE)</f>
        <v>こし器用BS袋ﾅｯﾄM12　SP・SH</v>
      </c>
      <c r="F526" s="40"/>
      <c r="G526" s="19"/>
      <c r="H526" s="77">
        <f>VLOOKUP(D526,バーコード貼付!$A$4048:$C$6329,3,FALSE)</f>
        <v>6430</v>
      </c>
      <c r="I526" s="19">
        <f>I$517</f>
        <v>50</v>
      </c>
      <c r="J526" s="19">
        <f t="shared" si="33"/>
        <v>0</v>
      </c>
      <c r="K526" s="19"/>
      <c r="L526" s="19"/>
      <c r="M526" s="70" t="s">
        <v>3032</v>
      </c>
    </row>
    <row r="527" spans="1:13" x14ac:dyDescent="0.2">
      <c r="A527" s="18"/>
      <c r="B527" s="8">
        <f t="shared" si="34"/>
        <v>8</v>
      </c>
      <c r="C527" s="8"/>
      <c r="D527" s="30" t="s">
        <v>1121</v>
      </c>
      <c r="E527" s="28" t="str">
        <f>VLOOKUP(D527,バーコード貼付!A$4048:C$6329,2,FALSE)</f>
        <v>50SH海水こし器用ｺｼ網H180</v>
      </c>
      <c r="F527" s="40"/>
      <c r="G527" s="19"/>
      <c r="H527" s="77">
        <f>VLOOKUP(D527,バーコード貼付!$A$4048:$C$6329,3,FALSE)</f>
        <v>114</v>
      </c>
      <c r="I527" s="19">
        <f>I$517</f>
        <v>50</v>
      </c>
      <c r="J527" s="19">
        <f t="shared" si="33"/>
        <v>0</v>
      </c>
      <c r="K527" s="19"/>
      <c r="L527" s="19"/>
    </row>
    <row r="528" spans="1:13" x14ac:dyDescent="0.2">
      <c r="A528" s="18"/>
      <c r="B528" s="8">
        <f t="shared" si="34"/>
        <v>9</v>
      </c>
      <c r="C528" s="8"/>
      <c r="D528" s="30" t="s">
        <v>1155</v>
      </c>
      <c r="E528" s="28" t="str">
        <f>VLOOKUP(D528,バーコード貼付!A$4048:C$6329,2,FALSE)</f>
        <v>海水こし器用Oﾘﾝｸﾞ(P-8)</v>
      </c>
      <c r="F528" s="40"/>
      <c r="G528" s="19"/>
      <c r="H528" s="77">
        <f>VLOOKUP(D528,バーコード貼付!$A$4048:$C$6329,3,FALSE)</f>
        <v>1700</v>
      </c>
      <c r="I528" s="19">
        <f>I$476</f>
        <v>120</v>
      </c>
      <c r="J528" s="19">
        <f t="shared" si="33"/>
        <v>0</v>
      </c>
      <c r="K528" s="19"/>
      <c r="L528" s="19"/>
    </row>
    <row r="529" spans="1:13" x14ac:dyDescent="0.2">
      <c r="A529" s="18"/>
      <c r="B529" s="8">
        <f t="shared" si="34"/>
        <v>10</v>
      </c>
      <c r="C529" s="8"/>
      <c r="D529" s="30" t="s">
        <v>1203</v>
      </c>
      <c r="E529" s="28" t="e">
        <f>VLOOKUP(D529,バーコード貼付!A$4048:C$6329,2,FALSE)</f>
        <v>#N/A</v>
      </c>
      <c r="F529" s="40"/>
      <c r="G529" s="19"/>
      <c r="H529" s="77" t="e">
        <v>#N/A</v>
      </c>
      <c r="I529" s="19">
        <v>50</v>
      </c>
      <c r="J529" s="19" t="e">
        <v>#N/A</v>
      </c>
      <c r="K529" s="19"/>
      <c r="L529" s="19"/>
    </row>
    <row r="530" spans="1:13" x14ac:dyDescent="0.2">
      <c r="A530" s="18"/>
      <c r="B530" s="8">
        <f t="shared" si="34"/>
        <v>11</v>
      </c>
      <c r="C530" s="8"/>
      <c r="D530" s="30" t="s">
        <v>1158</v>
      </c>
      <c r="E530" s="28" t="str">
        <f>VLOOKUP(D530,バーコード貼付!A$4048:C$6329,2,FALSE)</f>
        <v>海水こし器用ｴｱｰ抜き(全ｻｲｽﾞ共通)</v>
      </c>
      <c r="F530" s="40"/>
      <c r="G530" s="19"/>
      <c r="H530" s="77">
        <f>VLOOKUP(D530,バーコード貼付!$A$4048:$C$6329,3,FALSE)</f>
        <v>4900</v>
      </c>
      <c r="I530" s="19">
        <f>I$476</f>
        <v>120</v>
      </c>
      <c r="J530" s="19">
        <f>IF(H530&gt;=I530,0,1)</f>
        <v>0</v>
      </c>
      <c r="K530" s="19"/>
      <c r="L530" s="19"/>
    </row>
    <row r="531" spans="1:13" x14ac:dyDescent="0.2">
      <c r="A531" s="18"/>
      <c r="B531" s="8">
        <f t="shared" si="34"/>
        <v>12</v>
      </c>
      <c r="C531" s="8"/>
      <c r="D531" s="30" t="s">
        <v>1323</v>
      </c>
      <c r="E531" s="28" t="str">
        <f>VLOOKUP(D531,バーコード貼付!A$4048:C$6329,2,FALSE)</f>
        <v>50SH海水こし器用包装箱</v>
      </c>
      <c r="F531" s="40"/>
      <c r="G531" s="19"/>
      <c r="H531" s="77">
        <f>VLOOKUP(D531,バーコード貼付!$A$4048:$C$6329,3,FALSE)</f>
        <v>196</v>
      </c>
      <c r="I531" s="19">
        <f>I$517</f>
        <v>50</v>
      </c>
      <c r="J531" s="19">
        <f>IF(H531&gt;=I531,0,1)</f>
        <v>0</v>
      </c>
      <c r="K531" s="19"/>
      <c r="L531" s="19"/>
    </row>
    <row r="532" spans="1:13" x14ac:dyDescent="0.2">
      <c r="A532" s="18"/>
      <c r="B532" s="8"/>
      <c r="C532" s="8"/>
      <c r="D532" s="30"/>
      <c r="E532" s="30"/>
      <c r="F532" s="40"/>
      <c r="G532" s="18"/>
      <c r="H532" s="67"/>
      <c r="I532" s="19"/>
      <c r="J532" s="19"/>
      <c r="K532" s="19"/>
      <c r="L532" s="19"/>
    </row>
    <row r="533" spans="1:13" s="35" customFormat="1" ht="16.2" x14ac:dyDescent="0.2">
      <c r="A533" s="206" t="s">
        <v>1202</v>
      </c>
      <c r="B533" s="207"/>
      <c r="C533" s="207"/>
      <c r="D533" s="207"/>
      <c r="E533" s="207"/>
      <c r="F533" s="207"/>
      <c r="G533" s="207"/>
      <c r="H533" s="207"/>
      <c r="I533" s="207"/>
      <c r="J533" s="207"/>
      <c r="K533" s="207"/>
      <c r="L533" s="208"/>
    </row>
    <row r="534" spans="1:13" s="5" customFormat="1" x14ac:dyDescent="0.2">
      <c r="A534" s="24" t="s">
        <v>975</v>
      </c>
      <c r="B534" s="21"/>
      <c r="C534" s="21"/>
      <c r="D534" s="52" t="s">
        <v>973</v>
      </c>
      <c r="E534" s="13" t="s">
        <v>1156</v>
      </c>
      <c r="F534" s="39" t="s">
        <v>2298</v>
      </c>
      <c r="G534" s="13" t="s">
        <v>1205</v>
      </c>
      <c r="H534" s="13" t="s">
        <v>1206</v>
      </c>
      <c r="I534" s="13" t="s">
        <v>977</v>
      </c>
      <c r="J534" s="13" t="s">
        <v>976</v>
      </c>
      <c r="K534" s="13" t="s">
        <v>1166</v>
      </c>
      <c r="L534" s="13" t="s">
        <v>1167</v>
      </c>
    </row>
    <row r="535" spans="1:13" x14ac:dyDescent="0.2">
      <c r="A535" s="6">
        <v>1</v>
      </c>
      <c r="B535" s="6"/>
      <c r="C535" s="3"/>
      <c r="D535" s="30" t="s">
        <v>1088</v>
      </c>
      <c r="E535" s="28" t="e">
        <f>VLOOKUP(D535,バーコード貼付!A$4048:C$6329,2,FALSE)</f>
        <v>#N/A</v>
      </c>
      <c r="F535" s="40"/>
      <c r="G535" s="19"/>
      <c r="H535" s="77" t="e">
        <v>#N/A</v>
      </c>
      <c r="I535" s="42">
        <v>10</v>
      </c>
      <c r="J535" s="19" t="e">
        <v>#N/A</v>
      </c>
      <c r="K535" s="19"/>
      <c r="L535" s="19"/>
    </row>
    <row r="536" spans="1:13" x14ac:dyDescent="0.2">
      <c r="A536" s="6"/>
      <c r="B536" s="8">
        <v>1</v>
      </c>
      <c r="C536" s="8">
        <v>1</v>
      </c>
      <c r="D536" s="30" t="s">
        <v>1128</v>
      </c>
      <c r="E536" s="28" t="str">
        <f>VLOOKUP(D536,バーコード貼付!A$4048:C$6329,2,FALSE)</f>
        <v>(ｼｮｯﾄ場)砂ｺｼ65SH</v>
      </c>
      <c r="F536" s="40"/>
      <c r="G536" s="19"/>
      <c r="H536" s="77">
        <v>0</v>
      </c>
      <c r="I536" s="19">
        <f>I$535</f>
        <v>10</v>
      </c>
      <c r="J536" s="19">
        <f>IF(H536&gt;=I536,0,1)</f>
        <v>1</v>
      </c>
      <c r="K536" s="19"/>
      <c r="L536" s="19"/>
    </row>
    <row r="537" spans="1:13" x14ac:dyDescent="0.2">
      <c r="A537" s="6"/>
      <c r="B537" s="8"/>
      <c r="C537" s="8">
        <v>2</v>
      </c>
      <c r="D537" s="30"/>
      <c r="E537" s="28" t="s">
        <v>2030</v>
      </c>
      <c r="F537" s="40">
        <v>42598</v>
      </c>
      <c r="G537" s="19">
        <v>68</v>
      </c>
      <c r="H537" s="152" t="e">
        <v>#N/A</v>
      </c>
      <c r="I537" s="19">
        <v>10</v>
      </c>
      <c r="J537" s="19" t="e">
        <v>#N/A</v>
      </c>
      <c r="K537" s="19"/>
      <c r="L537" s="19"/>
    </row>
    <row r="538" spans="1:13" x14ac:dyDescent="0.2">
      <c r="A538" s="6"/>
      <c r="B538" s="8">
        <v>2</v>
      </c>
      <c r="C538" s="8">
        <v>1</v>
      </c>
      <c r="D538" s="30" t="s">
        <v>1232</v>
      </c>
      <c r="E538" s="28" t="str">
        <f>VLOOKUP(D538,バーコード貼付!A$4048:C$6329,2,FALSE)</f>
        <v>65~80海水ｺｼ器用ﾌﾀ(Oﾘﾝｸﾞﾀｲﾌﾟ)</v>
      </c>
      <c r="F538" s="40"/>
      <c r="G538" s="19"/>
      <c r="H538" s="77">
        <v>0</v>
      </c>
      <c r="I538" s="19">
        <f>I$535+I$642+I$643+I$644+I$645+I$646+I$647+I$648+I$517</f>
        <v>433</v>
      </c>
      <c r="J538" s="19">
        <f>IF(H538&gt;=I538,0,1)</f>
        <v>1</v>
      </c>
      <c r="K538" s="19"/>
      <c r="L538" s="19"/>
    </row>
    <row r="539" spans="1:13" x14ac:dyDescent="0.2">
      <c r="A539" s="6"/>
      <c r="B539" s="8"/>
      <c r="C539" s="8">
        <v>2</v>
      </c>
      <c r="D539" s="30" t="s">
        <v>1136</v>
      </c>
      <c r="E539" s="28" t="str">
        <f>VLOOKUP(D539,バーコード貼付!A$4048:C$6329,2,FALSE)</f>
        <v>(ｼｮｯﾄ場)砂ｺｼﾌﾀ65S</v>
      </c>
      <c r="F539" s="40"/>
      <c r="G539" s="19"/>
      <c r="H539" s="77">
        <v>230</v>
      </c>
      <c r="I539" s="19">
        <f>I$535</f>
        <v>10</v>
      </c>
      <c r="J539" s="19">
        <f>IF(H539&gt;=I539,0,1)</f>
        <v>0</v>
      </c>
      <c r="K539" s="19"/>
      <c r="L539" s="19"/>
    </row>
    <row r="540" spans="1:13" x14ac:dyDescent="0.2">
      <c r="A540" s="18"/>
      <c r="B540" s="8">
        <v>3</v>
      </c>
      <c r="C540" s="8"/>
      <c r="D540" s="30" t="s">
        <v>1110</v>
      </c>
      <c r="E540" s="28" t="str">
        <f>VLOOKUP(D540,バーコード貼付!A$4048:C$6329,2,FALSE)</f>
        <v>80S単式海水ｺｼ器用外筒(ｱｸﾘﾙ)150*114</v>
      </c>
      <c r="F540" s="40"/>
      <c r="G540" s="19"/>
      <c r="H540" s="77">
        <v>488</v>
      </c>
      <c r="I540" s="19">
        <f>I$538</f>
        <v>433</v>
      </c>
      <c r="J540" s="19">
        <f>IF(H540&gt;=I540,0,1)</f>
        <v>0</v>
      </c>
      <c r="K540" s="19"/>
      <c r="L540" s="19"/>
    </row>
    <row r="541" spans="1:13" x14ac:dyDescent="0.2">
      <c r="A541" s="18"/>
      <c r="B541" s="8">
        <f t="shared" ref="B541:B553" si="35">B540+1</f>
        <v>4</v>
      </c>
      <c r="C541" s="8"/>
      <c r="D541" s="30" t="s">
        <v>1116</v>
      </c>
      <c r="E541" s="28" t="str">
        <f>VLOOKUP(D541,バーコード貼付!A$4048:C$6329,2,FALSE)</f>
        <v>65SH海水こし器用ｾﾝﾀｰﾎﾞﾙﾄ12*225</v>
      </c>
      <c r="F541" s="40"/>
      <c r="G541" s="19"/>
      <c r="H541" s="77">
        <v>300</v>
      </c>
      <c r="I541" s="19">
        <f>I$535</f>
        <v>10</v>
      </c>
      <c r="J541" s="19">
        <f>IF(H541&gt;=I541,0,1)</f>
        <v>0</v>
      </c>
      <c r="K541" s="19"/>
      <c r="L541" s="19"/>
    </row>
    <row r="542" spans="1:13" x14ac:dyDescent="0.2">
      <c r="A542" s="18"/>
      <c r="B542" s="8">
        <f t="shared" si="35"/>
        <v>5</v>
      </c>
      <c r="C542" s="55"/>
      <c r="D542" s="37" t="s">
        <v>1168</v>
      </c>
      <c r="E542" s="28" t="str">
        <f>VLOOKUP(D542,バーコード貼付!A$4048:C$6329,2,FALSE)</f>
        <v>65SH海水こし器用Oﾘﾝｸﾞ(外筒用)</v>
      </c>
      <c r="F542" s="40"/>
      <c r="G542" s="19"/>
      <c r="H542" s="77">
        <v>700</v>
      </c>
      <c r="I542" s="19">
        <f>I$535</f>
        <v>10</v>
      </c>
      <c r="J542" s="19"/>
      <c r="K542" s="19"/>
      <c r="L542" s="19"/>
    </row>
    <row r="543" spans="1:13" x14ac:dyDescent="0.2">
      <c r="A543" s="18"/>
      <c r="B543" s="8">
        <f t="shared" si="35"/>
        <v>6</v>
      </c>
      <c r="C543" s="8"/>
      <c r="D543" s="30" t="s">
        <v>1159</v>
      </c>
      <c r="E543" s="28" t="str">
        <f>VLOOKUP(D543,バーコード貼付!A$4048:C$6329,2,FALSE)</f>
        <v>65SH海水こし器用Oﾘﾝｸﾞ(袋ﾅｯﾄ用)</v>
      </c>
      <c r="F543" s="40"/>
      <c r="G543" s="19"/>
      <c r="H543" s="77">
        <v>2639</v>
      </c>
      <c r="I543" s="19">
        <f>I$535</f>
        <v>10</v>
      </c>
      <c r="J543" s="19">
        <f>IF(H543&gt;=I543,0,1)</f>
        <v>0</v>
      </c>
      <c r="K543" s="19"/>
      <c r="L543" s="19"/>
    </row>
    <row r="544" spans="1:13" x14ac:dyDescent="0.2">
      <c r="A544" s="18"/>
      <c r="B544" s="8">
        <f t="shared" si="35"/>
        <v>7</v>
      </c>
      <c r="C544" s="8"/>
      <c r="D544" s="30" t="s">
        <v>1169</v>
      </c>
      <c r="E544" s="28" t="str">
        <f>VLOOKUP(D544,バーコード貼付!A$4048:C$6329,2,FALSE)</f>
        <v>こし器用BS袋ﾅｯﾄM12　SP・SH</v>
      </c>
      <c r="F544" s="40"/>
      <c r="G544" s="19"/>
      <c r="H544" s="77">
        <v>2579</v>
      </c>
      <c r="I544" s="19">
        <f>I538</f>
        <v>433</v>
      </c>
      <c r="J544" s="19">
        <f>IF(H544&gt;=I544,0,1)</f>
        <v>0</v>
      </c>
      <c r="K544" s="19"/>
      <c r="L544" s="19"/>
      <c r="M544" t="s">
        <v>3033</v>
      </c>
    </row>
    <row r="545" spans="1:12" x14ac:dyDescent="0.2">
      <c r="A545" s="18"/>
      <c r="B545" s="8">
        <f t="shared" si="35"/>
        <v>8</v>
      </c>
      <c r="C545" s="8"/>
      <c r="D545" s="30" t="s">
        <v>1170</v>
      </c>
      <c r="E545" s="28" t="str">
        <f>VLOOKUP(D545,バーコード貼付!A$4048:C$6329,2,FALSE)</f>
        <v>65SH海水こし器用ｺｼ網H210</v>
      </c>
      <c r="F545" s="40"/>
      <c r="G545" s="19"/>
      <c r="H545" s="77">
        <v>210</v>
      </c>
      <c r="I545" s="19">
        <f>I$535</f>
        <v>10</v>
      </c>
      <c r="J545" s="19">
        <f>IF(H545&gt;=I545,0,1)</f>
        <v>0</v>
      </c>
      <c r="K545" s="19"/>
      <c r="L545" s="19"/>
    </row>
    <row r="546" spans="1:12" x14ac:dyDescent="0.2">
      <c r="A546" s="18"/>
      <c r="B546" s="8">
        <f t="shared" si="35"/>
        <v>9</v>
      </c>
      <c r="C546" s="8"/>
      <c r="D546" s="30" t="s">
        <v>1155</v>
      </c>
      <c r="E546" s="28" t="str">
        <f>VLOOKUP(D546,バーコード貼付!A$4048:C$6329,2,FALSE)</f>
        <v>海水こし器用Oﾘﾝｸﾞ(P-8)</v>
      </c>
      <c r="F546" s="40"/>
      <c r="G546" s="19"/>
      <c r="H546" s="77">
        <v>1000</v>
      </c>
      <c r="I546" s="19">
        <f>I548</f>
        <v>120</v>
      </c>
      <c r="J546" s="19">
        <f>IF(H546&gt;=I546,0,1)</f>
        <v>0</v>
      </c>
      <c r="K546" s="19"/>
      <c r="L546" s="19"/>
    </row>
    <row r="547" spans="1:12" x14ac:dyDescent="0.2">
      <c r="A547" s="18"/>
      <c r="B547" s="8">
        <f t="shared" si="35"/>
        <v>10</v>
      </c>
      <c r="C547" s="8"/>
      <c r="D547" s="30" t="s">
        <v>1203</v>
      </c>
      <c r="E547" s="28" t="e">
        <f>VLOOKUP(D547,バーコード貼付!A$4048:C$6329,2,FALSE)</f>
        <v>#N/A</v>
      </c>
      <c r="F547" s="40"/>
      <c r="G547" s="19"/>
      <c r="H547" s="77" t="e">
        <v>#N/A</v>
      </c>
      <c r="I547" s="19">
        <v>10</v>
      </c>
      <c r="J547" s="19" t="e">
        <v>#N/A</v>
      </c>
      <c r="K547" s="19"/>
      <c r="L547" s="19"/>
    </row>
    <row r="548" spans="1:12" x14ac:dyDescent="0.2">
      <c r="A548" s="18"/>
      <c r="B548" s="8">
        <f t="shared" si="35"/>
        <v>11</v>
      </c>
      <c r="C548" s="8"/>
      <c r="D548" s="30" t="s">
        <v>1158</v>
      </c>
      <c r="E548" s="28" t="str">
        <f>VLOOKUP(D548,バーコード貼付!A$4048:C$6329,2,FALSE)</f>
        <v>海水こし器用ｴｱｰ抜き(全ｻｲｽﾞ共通)</v>
      </c>
      <c r="F548" s="40"/>
      <c r="G548" s="19"/>
      <c r="H548" s="77">
        <v>4174</v>
      </c>
      <c r="I548" s="19">
        <f>I$476</f>
        <v>120</v>
      </c>
      <c r="J548" s="19">
        <f>IF(H548&gt;=I548,0,1)</f>
        <v>0</v>
      </c>
      <c r="K548" s="19"/>
      <c r="L548" s="19"/>
    </row>
    <row r="549" spans="1:12" x14ac:dyDescent="0.2">
      <c r="A549" s="18"/>
      <c r="B549" s="8">
        <f t="shared" si="35"/>
        <v>12</v>
      </c>
      <c r="C549" s="8"/>
      <c r="D549" s="30" t="s">
        <v>1157</v>
      </c>
      <c r="E549" s="28" t="str">
        <f>VLOOKUP(D549,バーコード貼付!A$4048:C$6329,2,FALSE)</f>
        <v>80SP海水こし器用ﾌﾗﾝｼﾞ用ﾊﾟｯｷﾝ</v>
      </c>
      <c r="F549" s="40"/>
      <c r="G549" s="19"/>
      <c r="H549" s="77">
        <v>290</v>
      </c>
      <c r="I549" s="19">
        <f>I$535*2</f>
        <v>20</v>
      </c>
      <c r="J549" s="19">
        <f>IF(H549&gt;=I549,0,1)</f>
        <v>0</v>
      </c>
      <c r="K549" s="19"/>
      <c r="L549" s="19"/>
    </row>
    <row r="550" spans="1:12" x14ac:dyDescent="0.2">
      <c r="A550" s="18"/>
      <c r="B550" s="8">
        <f t="shared" si="35"/>
        <v>13</v>
      </c>
      <c r="C550" s="8"/>
      <c r="D550" s="30" t="s">
        <v>1161</v>
      </c>
      <c r="E550" s="28" t="e">
        <f>VLOOKUP(D550,バーコード貼付!A$4048:C$6329,2,FALSE)</f>
        <v>#N/A</v>
      </c>
      <c r="F550" s="40"/>
      <c r="G550" s="19"/>
      <c r="H550" s="77" t="e">
        <v>#N/A</v>
      </c>
      <c r="I550" s="19">
        <v>20</v>
      </c>
      <c r="J550" s="19" t="e">
        <v>#N/A</v>
      </c>
      <c r="K550" s="19"/>
      <c r="L550" s="19"/>
    </row>
    <row r="551" spans="1:12" x14ac:dyDescent="0.2">
      <c r="A551" s="18"/>
      <c r="B551" s="8">
        <f t="shared" si="35"/>
        <v>14</v>
      </c>
      <c r="C551" s="8"/>
      <c r="D551" s="30" t="s">
        <v>1162</v>
      </c>
      <c r="E551" s="28" t="str">
        <f>VLOOKUP(D551,バーコード貼付!A$4048:C$6329,2,FALSE)</f>
        <v>80SP海水ｺｼｷ用ﾌﾗﾝｼﾞ用ｽﾃﾝﾎﾞﾙﾄのみ</v>
      </c>
      <c r="F551" s="40"/>
      <c r="G551" s="19"/>
      <c r="H551" s="77">
        <f>VLOOKUP(D551,バーコード貼付!$A$4048:$C$6329,3,FALSE)</f>
        <v>1100</v>
      </c>
      <c r="I551" s="19">
        <f>I$538*4</f>
        <v>1732</v>
      </c>
      <c r="J551" s="19">
        <f>IF(H551&gt;=I551,0,1)</f>
        <v>1</v>
      </c>
      <c r="K551" s="19"/>
      <c r="L551" s="19"/>
    </row>
    <row r="552" spans="1:12" x14ac:dyDescent="0.2">
      <c r="A552" s="18"/>
      <c r="B552" s="8">
        <f t="shared" si="35"/>
        <v>15</v>
      </c>
      <c r="C552" s="8"/>
      <c r="D552" s="30" t="s">
        <v>1171</v>
      </c>
      <c r="E552" s="28" t="str">
        <f>VLOOKUP(D552,バーコード貼付!A$4048:C$6329,2,FALSE)</f>
        <v>50SP~80SP海水こし器ﾌﾗﾝｼﾞ用ｽﾃﾝﾅｯﾄ</v>
      </c>
      <c r="F552" s="40"/>
      <c r="G552" s="19"/>
      <c r="H552" s="77">
        <f>VLOOKUP(D552,バーコード貼付!$A$4048:$C$6329,3,FALSE)</f>
        <v>2600</v>
      </c>
      <c r="I552" s="19">
        <f>I$538*4</f>
        <v>1732</v>
      </c>
      <c r="J552" s="19">
        <f>IF(H552&gt;=I552,0,1)</f>
        <v>0</v>
      </c>
      <c r="K552" s="19"/>
      <c r="L552" s="19"/>
    </row>
    <row r="553" spans="1:12" x14ac:dyDescent="0.2">
      <c r="A553" s="18"/>
      <c r="B553" s="8">
        <f t="shared" si="35"/>
        <v>16</v>
      </c>
      <c r="C553" s="8"/>
      <c r="D553" s="30" t="s">
        <v>1324</v>
      </c>
      <c r="E553" s="28" t="str">
        <f>VLOOKUP(D553,バーコード貼付!A$4048:C$6329,2,FALSE)</f>
        <v>65SH海水こし器用包装箱</v>
      </c>
      <c r="F553" s="40"/>
      <c r="G553" s="19"/>
      <c r="H553" s="77">
        <f>VLOOKUP(D553,バーコード貼付!$A$4048:$C$6329,3,FALSE)</f>
        <v>70</v>
      </c>
      <c r="I553" s="19">
        <f>I$535</f>
        <v>10</v>
      </c>
      <c r="J553" s="19">
        <f>IF(H553&gt;=I553,0,1)</f>
        <v>0</v>
      </c>
      <c r="K553" s="19"/>
      <c r="L553" s="19"/>
    </row>
    <row r="554" spans="1:12" x14ac:dyDescent="0.2">
      <c r="A554" s="18"/>
      <c r="B554" s="8"/>
      <c r="C554" s="8"/>
      <c r="D554" s="30"/>
      <c r="E554" s="30"/>
      <c r="F554" s="40"/>
      <c r="G554" s="18"/>
      <c r="H554" s="67"/>
      <c r="I554" s="19"/>
      <c r="J554" s="19"/>
      <c r="K554" s="19"/>
      <c r="L554" s="19"/>
    </row>
    <row r="555" spans="1:12" s="35" customFormat="1" ht="16.2" x14ac:dyDescent="0.2">
      <c r="A555" s="206" t="s">
        <v>1079</v>
      </c>
      <c r="B555" s="207"/>
      <c r="C555" s="207"/>
      <c r="D555" s="207"/>
      <c r="E555" s="207"/>
      <c r="F555" s="207"/>
      <c r="G555" s="207"/>
      <c r="H555" s="207"/>
      <c r="I555" s="207"/>
      <c r="J555" s="207"/>
      <c r="K555" s="207"/>
      <c r="L555" s="208"/>
    </row>
    <row r="556" spans="1:12" s="5" customFormat="1" x14ac:dyDescent="0.2">
      <c r="A556" s="24" t="s">
        <v>975</v>
      </c>
      <c r="B556" s="21"/>
      <c r="C556" s="21"/>
      <c r="D556" s="52" t="s">
        <v>973</v>
      </c>
      <c r="E556" s="13" t="s">
        <v>1156</v>
      </c>
      <c r="F556" s="39" t="s">
        <v>2298</v>
      </c>
      <c r="G556" s="13" t="s">
        <v>1205</v>
      </c>
      <c r="H556" s="13" t="s">
        <v>1206</v>
      </c>
      <c r="I556" s="13" t="s">
        <v>977</v>
      </c>
      <c r="J556" s="13" t="s">
        <v>976</v>
      </c>
      <c r="K556" s="13" t="s">
        <v>1166</v>
      </c>
      <c r="L556" s="13" t="s">
        <v>1167</v>
      </c>
    </row>
    <row r="557" spans="1:12" x14ac:dyDescent="0.2">
      <c r="A557" s="6">
        <v>1</v>
      </c>
      <c r="B557" s="6"/>
      <c r="C557" s="3"/>
      <c r="D557" s="30" t="s">
        <v>1089</v>
      </c>
      <c r="E557" s="28" t="e">
        <f>VLOOKUP(D557,バーコード貼付!A$4048:C$6329,2,FALSE)</f>
        <v>#N/A</v>
      </c>
      <c r="F557" s="40"/>
      <c r="G557" s="19"/>
      <c r="H557" s="77" t="e">
        <v>#N/A</v>
      </c>
      <c r="I557" s="42">
        <v>15</v>
      </c>
      <c r="J557" s="19" t="e">
        <v>#N/A</v>
      </c>
      <c r="K557" s="19"/>
      <c r="L557" s="19"/>
    </row>
    <row r="558" spans="1:12" x14ac:dyDescent="0.2">
      <c r="A558" s="6">
        <v>2</v>
      </c>
      <c r="B558" s="6"/>
      <c r="C558" s="3"/>
      <c r="D558" s="30" t="s">
        <v>1090</v>
      </c>
      <c r="E558" s="28" t="e">
        <f>VLOOKUP(D558,バーコード貼付!A$4048:C$6329,2,FALSE)</f>
        <v>#N/A</v>
      </c>
      <c r="F558" s="40"/>
      <c r="G558" s="19"/>
      <c r="H558" s="77" t="e">
        <v>#N/A</v>
      </c>
      <c r="I558" s="42">
        <v>4</v>
      </c>
      <c r="J558" s="19" t="e">
        <v>#N/A</v>
      </c>
      <c r="K558" s="19"/>
      <c r="L558" s="19"/>
    </row>
    <row r="559" spans="1:12" x14ac:dyDescent="0.2">
      <c r="A559" s="6">
        <v>3</v>
      </c>
      <c r="B559" s="6"/>
      <c r="C559" s="3"/>
      <c r="D559" s="30" t="s">
        <v>1091</v>
      </c>
      <c r="E559" s="28" t="e">
        <f>VLOOKUP(D559,バーコード貼付!A$4048:C$6329,2,FALSE)</f>
        <v>#N/A</v>
      </c>
      <c r="F559" s="40"/>
      <c r="G559" s="19"/>
      <c r="H559" s="77" t="e">
        <v>#N/A</v>
      </c>
      <c r="I559" s="42">
        <v>30</v>
      </c>
      <c r="J559" s="19" t="e">
        <v>#N/A</v>
      </c>
      <c r="K559" s="19"/>
      <c r="L559" s="19"/>
    </row>
    <row r="560" spans="1:12" x14ac:dyDescent="0.2">
      <c r="A560" s="6"/>
      <c r="B560" s="8">
        <v>1</v>
      </c>
      <c r="C560" s="8">
        <v>1</v>
      </c>
      <c r="D560" s="30" t="s">
        <v>1129</v>
      </c>
      <c r="E560" s="28" t="str">
        <f>VLOOKUP(D560,バーコード貼付!A$4048:C$6329,2,FALSE)</f>
        <v>(ｼｮｯﾄ場)砂ｺｼ32SP</v>
      </c>
      <c r="F560" s="40"/>
      <c r="G560" s="19"/>
      <c r="H560" s="77">
        <f>VLOOKUP(D560,バーコード貼付!$A$4048:$C$6329,3,FALSE)</f>
        <v>0</v>
      </c>
      <c r="I560" s="19">
        <f>I557+I558+I559</f>
        <v>49</v>
      </c>
      <c r="J560" s="19">
        <f>IF(H560&gt;=I560,0,1)</f>
        <v>1</v>
      </c>
      <c r="K560" s="19"/>
      <c r="L560" s="19"/>
    </row>
    <row r="561" spans="1:13" x14ac:dyDescent="0.2">
      <c r="A561" s="6"/>
      <c r="B561" s="8"/>
      <c r="C561" s="8">
        <v>2</v>
      </c>
      <c r="D561" s="30"/>
      <c r="E561" s="28" t="s">
        <v>2029</v>
      </c>
      <c r="F561" s="40"/>
      <c r="G561" s="19"/>
      <c r="H561" s="152" t="e">
        <v>#N/A</v>
      </c>
      <c r="I561" s="19">
        <v>76</v>
      </c>
      <c r="J561" s="19" t="e">
        <v>#N/A</v>
      </c>
      <c r="K561" s="19"/>
      <c r="L561" s="19"/>
    </row>
    <row r="562" spans="1:13" x14ac:dyDescent="0.2">
      <c r="A562" s="6"/>
      <c r="B562" s="8">
        <f>B560+1</f>
        <v>2</v>
      </c>
      <c r="C562" s="8">
        <v>1</v>
      </c>
      <c r="D562" s="30" t="s">
        <v>1233</v>
      </c>
      <c r="E562" s="28" t="str">
        <f>VLOOKUP(D562,バーコード貼付!A$4048:C$6329,2,FALSE)</f>
        <v>32海水ｺｼ器用ﾌﾀ(Oﾘﾝｸﾞﾀｲﾌﾟ)</v>
      </c>
      <c r="F562" s="40"/>
      <c r="G562" s="19"/>
      <c r="H562" s="77">
        <f>VLOOKUP(D562,バーコード貼付!$A$4048:$C$6329,3,FALSE)</f>
        <v>205</v>
      </c>
      <c r="I562" s="19">
        <f t="shared" ref="I562:I570" si="36">I$560</f>
        <v>49</v>
      </c>
      <c r="J562" s="19">
        <f t="shared" ref="J562:J570" si="37">IF(H562&gt;=I562,0,1)</f>
        <v>0</v>
      </c>
      <c r="K562" s="19"/>
      <c r="L562" s="19"/>
    </row>
    <row r="563" spans="1:13" x14ac:dyDescent="0.2">
      <c r="A563" s="6"/>
      <c r="B563" s="8"/>
      <c r="C563" s="8">
        <v>2</v>
      </c>
      <c r="D563" s="30" t="s">
        <v>1135</v>
      </c>
      <c r="E563" s="28" t="str">
        <f>VLOOKUP(D563,バーコード貼付!A$4048:C$6329,2,FALSE)</f>
        <v>(ｼｮｯﾄ場)砂ｺｼﾌﾀ32S</v>
      </c>
      <c r="F563" s="40"/>
      <c r="G563" s="19"/>
      <c r="H563" s="77">
        <f>VLOOKUP(D563,バーコード貼付!$A$4048:$C$6329,3,FALSE)</f>
        <v>235</v>
      </c>
      <c r="I563" s="19">
        <f t="shared" si="36"/>
        <v>49</v>
      </c>
      <c r="J563" s="19">
        <f t="shared" si="37"/>
        <v>0</v>
      </c>
      <c r="K563" s="19"/>
      <c r="L563" s="19"/>
    </row>
    <row r="564" spans="1:13" x14ac:dyDescent="0.2">
      <c r="A564" s="18"/>
      <c r="B564" s="8">
        <v>3</v>
      </c>
      <c r="C564" s="8"/>
      <c r="D564" s="30" t="s">
        <v>1107</v>
      </c>
      <c r="E564" s="28" t="str">
        <f>VLOOKUP(D564,バーコード貼付!A$4048:C$6329,2,FALSE)</f>
        <v>32S単式海水ｺｼ器用外筒(ｱｸﾘﾙ)90*87</v>
      </c>
      <c r="F564" s="40"/>
      <c r="G564" s="19"/>
      <c r="H564" s="77">
        <f>VLOOKUP(D564,バーコード貼付!$A$4048:$C$6329,3,FALSE)</f>
        <v>220</v>
      </c>
      <c r="I564" s="19">
        <f t="shared" si="36"/>
        <v>49</v>
      </c>
      <c r="J564" s="19">
        <f t="shared" si="37"/>
        <v>0</v>
      </c>
      <c r="K564" s="19"/>
      <c r="L564" s="19"/>
    </row>
    <row r="565" spans="1:13" x14ac:dyDescent="0.2">
      <c r="A565" s="18"/>
      <c r="B565" s="8">
        <f t="shared" ref="B565:B574" si="38">B564+1</f>
        <v>4</v>
      </c>
      <c r="C565" s="8"/>
      <c r="D565" s="30" t="s">
        <v>1113</v>
      </c>
      <c r="E565" s="28" t="str">
        <f>VLOOKUP(D565,バーコード貼付!A$4048:C$6329,2,FALSE)</f>
        <v>32SH海水こし器用ｾﾝﾀｰﾎﾞﾙﾄ10*136</v>
      </c>
      <c r="F565" s="40"/>
      <c r="G565" s="19"/>
      <c r="H565" s="77">
        <f>VLOOKUP(D565,バーコード貼付!$A$4048:$C$6329,3,FALSE)</f>
        <v>59</v>
      </c>
      <c r="I565" s="19">
        <f t="shared" si="36"/>
        <v>49</v>
      </c>
      <c r="J565" s="19">
        <f t="shared" si="37"/>
        <v>0</v>
      </c>
      <c r="K565" s="19"/>
      <c r="L565" s="19"/>
    </row>
    <row r="566" spans="1:13" x14ac:dyDescent="0.2">
      <c r="A566" s="18"/>
      <c r="B566" s="8">
        <f t="shared" si="38"/>
        <v>5</v>
      </c>
      <c r="C566" s="55"/>
      <c r="D566" s="37" t="s">
        <v>1194</v>
      </c>
      <c r="E566" s="28" t="str">
        <f>VLOOKUP(D566,バーコード貼付!A$4048:C$6329,2,FALSE)</f>
        <v>32SH海水こし器用Oﾘﾝｸﾞ(外筒用)</v>
      </c>
      <c r="F566" s="40"/>
      <c r="G566" s="19"/>
      <c r="H566" s="77">
        <f>VLOOKUP(D566,バーコード貼付!$A$4048:$C$6329,3,FALSE)</f>
        <v>2531</v>
      </c>
      <c r="I566" s="19">
        <f t="shared" si="36"/>
        <v>49</v>
      </c>
      <c r="J566" s="19">
        <f t="shared" si="37"/>
        <v>0</v>
      </c>
      <c r="K566" s="19"/>
      <c r="L566" s="19"/>
    </row>
    <row r="567" spans="1:13" x14ac:dyDescent="0.2">
      <c r="A567" s="18"/>
      <c r="B567" s="8">
        <f t="shared" si="38"/>
        <v>6</v>
      </c>
      <c r="C567" s="8"/>
      <c r="D567" s="30" t="s">
        <v>1165</v>
      </c>
      <c r="E567" s="28" t="str">
        <f>VLOOKUP(D567,バーコード貼付!A$4048:C$6329,2,FALSE)</f>
        <v>38SH海水こし器用Oﾘﾝｸﾞ(袋ﾅｯﾄ用)</v>
      </c>
      <c r="F567" s="40"/>
      <c r="G567" s="19"/>
      <c r="H567" s="77">
        <f>VLOOKUP(D567,バーコード貼付!$A$4048:$C$6329,3,FALSE)</f>
        <v>1700</v>
      </c>
      <c r="I567" s="19">
        <f t="shared" si="36"/>
        <v>49</v>
      </c>
      <c r="J567" s="19">
        <f t="shared" si="37"/>
        <v>0</v>
      </c>
      <c r="K567" s="19"/>
      <c r="L567" s="19"/>
    </row>
    <row r="568" spans="1:13" x14ac:dyDescent="0.2">
      <c r="A568" s="18"/>
      <c r="B568" s="8">
        <f t="shared" si="38"/>
        <v>7</v>
      </c>
      <c r="C568" s="8"/>
      <c r="D568" s="30" t="s">
        <v>1187</v>
      </c>
      <c r="E568" s="28" t="str">
        <f>VLOOKUP(D568,バーコード貼付!A$4048:C$6329,2,FALSE)</f>
        <v>こし器用BS袋ﾅｯﾄM10　SP・SH</v>
      </c>
      <c r="F568" s="40"/>
      <c r="G568" s="19"/>
      <c r="H568" s="77">
        <f>VLOOKUP(D568,バーコード貼付!$A$4048:$C$6329,3,FALSE)</f>
        <v>2080</v>
      </c>
      <c r="I568" s="19">
        <f t="shared" si="36"/>
        <v>49</v>
      </c>
      <c r="J568" s="19">
        <f t="shared" si="37"/>
        <v>0</v>
      </c>
      <c r="K568" s="19"/>
      <c r="L568" s="19"/>
      <c r="M568" t="s">
        <v>3031</v>
      </c>
    </row>
    <row r="569" spans="1:13" x14ac:dyDescent="0.2">
      <c r="A569" s="18"/>
      <c r="B569" s="8">
        <f t="shared" si="38"/>
        <v>8</v>
      </c>
      <c r="C569" s="8"/>
      <c r="D569" s="30" t="s">
        <v>1119</v>
      </c>
      <c r="E569" s="28" t="str">
        <f>VLOOKUP(D569,バーコード貼付!A$4048:C$6329,2,FALSE)</f>
        <v>32SH海水こし器用ｺｼ網H125</v>
      </c>
      <c r="F569" s="40"/>
      <c r="G569" s="19"/>
      <c r="H569" s="77">
        <f>VLOOKUP(D569,バーコード貼付!$A$4048:$C$6329,3,FALSE)</f>
        <v>146</v>
      </c>
      <c r="I569" s="19">
        <f t="shared" si="36"/>
        <v>49</v>
      </c>
      <c r="J569" s="19">
        <f t="shared" si="37"/>
        <v>0</v>
      </c>
      <c r="K569" s="19"/>
      <c r="L569" s="19"/>
    </row>
    <row r="570" spans="1:13" x14ac:dyDescent="0.2">
      <c r="A570" s="18"/>
      <c r="B570" s="8">
        <f t="shared" si="38"/>
        <v>9</v>
      </c>
      <c r="C570" s="8"/>
      <c r="D570" s="30" t="s">
        <v>1155</v>
      </c>
      <c r="E570" s="28" t="str">
        <f>VLOOKUP(D570,バーコード貼付!A$4048:C$6329,2,FALSE)</f>
        <v>海水こし器用Oﾘﾝｸﾞ(P-8)</v>
      </c>
      <c r="F570" s="40"/>
      <c r="G570" s="19"/>
      <c r="H570" s="77">
        <f>VLOOKUP(D570,バーコード貼付!$A$4048:$C$6329,3,FALSE)</f>
        <v>1700</v>
      </c>
      <c r="I570" s="19">
        <f t="shared" si="36"/>
        <v>49</v>
      </c>
      <c r="J570" s="19">
        <f t="shared" si="37"/>
        <v>0</v>
      </c>
      <c r="K570" s="19"/>
      <c r="L570" s="19"/>
    </row>
    <row r="571" spans="1:13" x14ac:dyDescent="0.2">
      <c r="A571" s="18"/>
      <c r="B571" s="8">
        <f t="shared" si="38"/>
        <v>10</v>
      </c>
      <c r="C571" s="8"/>
      <c r="D571" s="30" t="s">
        <v>1318</v>
      </c>
      <c r="E571" s="28" t="e">
        <f>VLOOKUP(D571,バーコード貼付!A$4048:C$6329,2,FALSE)</f>
        <v>#N/A</v>
      </c>
      <c r="F571" s="40"/>
      <c r="G571" s="19"/>
      <c r="H571" s="77" t="e">
        <v>#N/A</v>
      </c>
      <c r="I571" s="19">
        <v>49</v>
      </c>
      <c r="J571" s="19" t="e">
        <v>#N/A</v>
      </c>
      <c r="K571" s="19"/>
      <c r="L571" s="19"/>
    </row>
    <row r="572" spans="1:13" x14ac:dyDescent="0.2">
      <c r="A572" s="18"/>
      <c r="B572" s="8">
        <f t="shared" si="38"/>
        <v>11</v>
      </c>
      <c r="C572" s="8"/>
      <c r="D572" s="30" t="s">
        <v>1158</v>
      </c>
      <c r="E572" s="28" t="str">
        <f>VLOOKUP(D572,バーコード貼付!A$4048:C$6329,2,FALSE)</f>
        <v>海水こし器用ｴｱｰ抜き(全ｻｲｽﾞ共通)</v>
      </c>
      <c r="F572" s="40"/>
      <c r="G572" s="19"/>
      <c r="H572" s="77">
        <f>VLOOKUP(D572,バーコード貼付!$A$4048:$C$6329,3,FALSE)</f>
        <v>4900</v>
      </c>
      <c r="I572" s="19">
        <f>I$560</f>
        <v>49</v>
      </c>
      <c r="J572" s="19">
        <f>IF(H572&gt;=I572,0,1)</f>
        <v>0</v>
      </c>
      <c r="K572" s="19"/>
      <c r="L572" s="19"/>
    </row>
    <row r="573" spans="1:13" x14ac:dyDescent="0.2">
      <c r="A573" s="18"/>
      <c r="B573" s="8">
        <f t="shared" si="38"/>
        <v>12</v>
      </c>
      <c r="C573" s="8"/>
      <c r="D573" s="30" t="s">
        <v>1195</v>
      </c>
      <c r="E573" s="28" t="str">
        <f>VLOOKUP(D573,バーコード貼付!A$4048:C$6329,2,FALSE)</f>
        <v>32SP海水こし器用ﾌﾗﾝｼﾞ用ﾊﾟｯｷﾝ</v>
      </c>
      <c r="F573" s="40"/>
      <c r="G573" s="19"/>
      <c r="H573" s="77">
        <f>VLOOKUP(D573,バーコード貼付!$A$4048:$C$6329,3,FALSE)</f>
        <v>1000</v>
      </c>
      <c r="I573" s="19">
        <f>I$560</f>
        <v>49</v>
      </c>
      <c r="J573" s="19">
        <f>IF(H573&gt;=I573,0,1)</f>
        <v>0</v>
      </c>
      <c r="K573" s="19"/>
      <c r="L573" s="19"/>
    </row>
    <row r="574" spans="1:13" x14ac:dyDescent="0.2">
      <c r="A574" s="18"/>
      <c r="B574" s="8">
        <f t="shared" si="38"/>
        <v>13</v>
      </c>
      <c r="C574" s="8">
        <v>1</v>
      </c>
      <c r="D574" s="30" t="s">
        <v>1196</v>
      </c>
      <c r="E574" s="28" t="e">
        <f>VLOOKUP(D574,バーコード貼付!A$4048:C$6329,2,FALSE)</f>
        <v>#N/A</v>
      </c>
      <c r="F574" s="40"/>
      <c r="G574" s="19"/>
      <c r="H574" s="77" t="e">
        <v>#N/A</v>
      </c>
      <c r="I574" s="19">
        <v>49</v>
      </c>
      <c r="J574" s="19" t="e">
        <v>#N/A</v>
      </c>
      <c r="K574" s="19"/>
      <c r="L574" s="19"/>
    </row>
    <row r="575" spans="1:13" x14ac:dyDescent="0.2">
      <c r="A575" s="18"/>
      <c r="B575" s="8"/>
      <c r="C575" s="8">
        <v>2</v>
      </c>
      <c r="D575" s="30" t="s">
        <v>1197</v>
      </c>
      <c r="E575" s="28" t="e">
        <f>VLOOKUP(D575,バーコード貼付!A$4048:C$6329,2,FALSE)</f>
        <v>#N/A</v>
      </c>
      <c r="F575" s="40"/>
      <c r="G575" s="19"/>
      <c r="H575" s="77" t="e">
        <v>#N/A</v>
      </c>
      <c r="I575" s="19">
        <v>49</v>
      </c>
      <c r="J575" s="19" t="e">
        <v>#N/A</v>
      </c>
      <c r="K575" s="19"/>
      <c r="L575" s="19"/>
    </row>
    <row r="576" spans="1:13" x14ac:dyDescent="0.2">
      <c r="A576" s="18"/>
      <c r="B576" s="8"/>
      <c r="C576" s="8">
        <v>3</v>
      </c>
      <c r="D576" s="30" t="s">
        <v>1198</v>
      </c>
      <c r="E576" s="28" t="e">
        <f>VLOOKUP(D576,バーコード貼付!A$4048:C$6329,2,FALSE)</f>
        <v>#N/A</v>
      </c>
      <c r="F576" s="40"/>
      <c r="G576" s="19"/>
      <c r="H576" s="77" t="e">
        <v>#N/A</v>
      </c>
      <c r="I576" s="19">
        <v>49</v>
      </c>
      <c r="J576" s="19" t="e">
        <v>#N/A</v>
      </c>
      <c r="K576" s="19"/>
      <c r="L576" s="19"/>
    </row>
    <row r="577" spans="1:12" x14ac:dyDescent="0.2">
      <c r="A577" s="18"/>
      <c r="B577" s="8"/>
      <c r="C577" s="8">
        <v>4</v>
      </c>
      <c r="D577" s="30" t="s">
        <v>1199</v>
      </c>
      <c r="E577" s="28" t="e">
        <f>VLOOKUP(D577,バーコード貼付!A$4048:C$6329,2,FALSE)</f>
        <v>#N/A</v>
      </c>
      <c r="F577" s="40"/>
      <c r="G577" s="19"/>
      <c r="H577" s="77" t="e">
        <v>#N/A</v>
      </c>
      <c r="I577" s="19">
        <v>49</v>
      </c>
      <c r="J577" s="19" t="e">
        <v>#N/A</v>
      </c>
      <c r="K577" s="19"/>
      <c r="L577" s="19"/>
    </row>
    <row r="578" spans="1:12" x14ac:dyDescent="0.2">
      <c r="A578" s="18"/>
      <c r="B578" s="8">
        <f>B574+1</f>
        <v>14</v>
      </c>
      <c r="C578" s="8"/>
      <c r="D578" s="30" t="s">
        <v>1189</v>
      </c>
      <c r="E578" s="28" t="str">
        <f>VLOOKUP(D578,バーコード貼付!A$4048:C$6329,2,FALSE)</f>
        <v>32~40SP海水ｺｼｷ用ﾌﾗﾝｼﾞ用ｽﾃﾝﾎﾞﾙﾄのみ</v>
      </c>
      <c r="F578" s="40"/>
      <c r="G578" s="19"/>
      <c r="H578" s="77">
        <f>VLOOKUP(D578,バーコード貼付!$A$4048:$C$6329,3,FALSE)</f>
        <v>100</v>
      </c>
      <c r="I578" s="19">
        <f>I$560*4</f>
        <v>196</v>
      </c>
      <c r="J578" s="19">
        <f>IF(H578&gt;=I578,0,1)</f>
        <v>1</v>
      </c>
      <c r="K578" s="19"/>
      <c r="L578" s="19"/>
    </row>
    <row r="579" spans="1:12" x14ac:dyDescent="0.2">
      <c r="A579" s="18"/>
      <c r="B579" s="8">
        <f>B578+1</f>
        <v>15</v>
      </c>
      <c r="C579" s="8"/>
      <c r="D579" s="30" t="s">
        <v>1193</v>
      </c>
      <c r="E579" s="28" t="str">
        <f>VLOOKUP(D579,バーコード貼付!A$4048:C$6329,2,FALSE)</f>
        <v>32SP~40SP海水こし器ﾌﾗﾝｼﾞ用ｽﾃﾝﾅｯﾄ</v>
      </c>
      <c r="F579" s="40"/>
      <c r="G579" s="19"/>
      <c r="H579" s="77">
        <f>VLOOKUP(D579,バーコード貼付!$A$4048:$C$6329,3,FALSE)</f>
        <v>280</v>
      </c>
      <c r="I579" s="19">
        <f>I$560*4</f>
        <v>196</v>
      </c>
      <c r="J579" s="19">
        <f>IF(H579&gt;=I579,0,1)</f>
        <v>0</v>
      </c>
      <c r="K579" s="19"/>
      <c r="L579" s="19"/>
    </row>
    <row r="580" spans="1:12" x14ac:dyDescent="0.2">
      <c r="A580" s="18"/>
      <c r="B580" s="8">
        <f>B579+1</f>
        <v>16</v>
      </c>
      <c r="C580" s="8">
        <v>1</v>
      </c>
      <c r="D580" s="30" t="s">
        <v>1325</v>
      </c>
      <c r="E580" s="28" t="str">
        <f>VLOOKUP(D580,バーコード貼付!A$4048:C$6329,2,FALSE)</f>
        <v>32SP海水こし器用包装箱</v>
      </c>
      <c r="F580" s="40"/>
      <c r="G580" s="19"/>
      <c r="H580" s="77">
        <f>VLOOKUP(D580,バーコード貼付!$A$4048:$C$6329,3,FALSE)</f>
        <v>170</v>
      </c>
      <c r="I580" s="19">
        <f>I$560</f>
        <v>49</v>
      </c>
      <c r="J580" s="19">
        <f>IF(H580&gt;=I580,0,1)</f>
        <v>0</v>
      </c>
      <c r="K580" s="19"/>
      <c r="L580" s="19"/>
    </row>
    <row r="581" spans="1:12" x14ac:dyDescent="0.2">
      <c r="A581" s="18"/>
      <c r="B581" s="8"/>
      <c r="C581" s="8">
        <v>2</v>
      </c>
      <c r="D581" s="30" t="s">
        <v>1326</v>
      </c>
      <c r="E581" s="28" t="str">
        <f>VLOOKUP(D581,バーコード貼付!A$4048:C$6329,2,FALSE)</f>
        <v>32SPH海水こし器用包装箱</v>
      </c>
      <c r="F581" s="40"/>
      <c r="G581" s="19"/>
      <c r="H581" s="77">
        <f>VLOOKUP(D581,バーコード貼付!$A$4048:$C$6329,3,FALSE)</f>
        <v>180</v>
      </c>
      <c r="I581" s="19">
        <f>I$560</f>
        <v>49</v>
      </c>
      <c r="J581" s="19">
        <f>IF(H581&gt;=I581,0,1)</f>
        <v>0</v>
      </c>
      <c r="K581" s="19"/>
      <c r="L581" s="19"/>
    </row>
    <row r="582" spans="1:12" x14ac:dyDescent="0.2">
      <c r="A582" s="18"/>
      <c r="B582" s="8"/>
      <c r="C582" s="8"/>
      <c r="D582" s="30"/>
      <c r="E582" s="30"/>
      <c r="F582" s="40"/>
      <c r="G582" s="18"/>
      <c r="H582" s="67"/>
      <c r="I582" s="19"/>
      <c r="J582" s="19"/>
      <c r="K582" s="19"/>
      <c r="L582" s="19"/>
    </row>
    <row r="583" spans="1:12" s="35" customFormat="1" ht="16.2" x14ac:dyDescent="0.2">
      <c r="A583" s="206" t="s">
        <v>1080</v>
      </c>
      <c r="B583" s="207"/>
      <c r="C583" s="207"/>
      <c r="D583" s="207"/>
      <c r="E583" s="207"/>
      <c r="F583" s="207"/>
      <c r="G583" s="207"/>
      <c r="H583" s="207"/>
      <c r="I583" s="207"/>
      <c r="J583" s="207"/>
      <c r="K583" s="207"/>
      <c r="L583" s="208"/>
    </row>
    <row r="584" spans="1:12" s="5" customFormat="1" x14ac:dyDescent="0.2">
      <c r="A584" s="24" t="s">
        <v>975</v>
      </c>
      <c r="B584" s="21"/>
      <c r="C584" s="21"/>
      <c r="D584" s="52" t="s">
        <v>973</v>
      </c>
      <c r="E584" s="13" t="s">
        <v>1156</v>
      </c>
      <c r="F584" s="39" t="s">
        <v>2298</v>
      </c>
      <c r="G584" s="13" t="s">
        <v>1205</v>
      </c>
      <c r="H584" s="13" t="s">
        <v>1206</v>
      </c>
      <c r="I584" s="13" t="s">
        <v>977</v>
      </c>
      <c r="J584" s="13" t="s">
        <v>976</v>
      </c>
      <c r="K584" s="13" t="s">
        <v>1166</v>
      </c>
      <c r="L584" s="13" t="s">
        <v>1167</v>
      </c>
    </row>
    <row r="585" spans="1:12" x14ac:dyDescent="0.2">
      <c r="A585" s="6">
        <v>1</v>
      </c>
      <c r="B585" s="6"/>
      <c r="C585" s="3"/>
      <c r="D585" s="30" t="s">
        <v>1092</v>
      </c>
      <c r="E585" s="28" t="e">
        <f>VLOOKUP(D585,バーコード貼付!A$4048:C$6329,2,FALSE)</f>
        <v>#N/A</v>
      </c>
      <c r="F585" s="40"/>
      <c r="G585" s="19"/>
      <c r="H585" s="77" t="e">
        <v>#N/A</v>
      </c>
      <c r="I585" s="42">
        <v>10</v>
      </c>
      <c r="J585" s="19" t="e">
        <v>#N/A</v>
      </c>
      <c r="K585" s="19"/>
      <c r="L585" s="19"/>
    </row>
    <row r="586" spans="1:12" x14ac:dyDescent="0.2">
      <c r="A586" s="6">
        <v>2</v>
      </c>
      <c r="B586" s="6"/>
      <c r="C586" s="3"/>
      <c r="D586" s="30" t="s">
        <v>1183</v>
      </c>
      <c r="E586" s="28" t="e">
        <f>VLOOKUP(D586,バーコード貼付!A$4048:C$6329,2,FALSE)</f>
        <v>#N/A</v>
      </c>
      <c r="F586" s="40"/>
      <c r="G586" s="19"/>
      <c r="H586" s="77" t="e">
        <v>#N/A</v>
      </c>
      <c r="I586" s="42">
        <v>36</v>
      </c>
      <c r="J586" s="19" t="e">
        <v>#N/A</v>
      </c>
      <c r="K586" s="19"/>
      <c r="L586" s="19"/>
    </row>
    <row r="587" spans="1:12" x14ac:dyDescent="0.2">
      <c r="A587" s="6">
        <v>3</v>
      </c>
      <c r="B587" s="6"/>
      <c r="C587" s="3"/>
      <c r="D587" s="30" t="s">
        <v>1093</v>
      </c>
      <c r="E587" s="28" t="e">
        <f>VLOOKUP(D587,バーコード貼付!A$4048:C$6329,2,FALSE)</f>
        <v>#N/A</v>
      </c>
      <c r="F587" s="40"/>
      <c r="G587" s="19"/>
      <c r="H587" s="77" t="e">
        <v>#N/A</v>
      </c>
      <c r="I587" s="42">
        <v>30</v>
      </c>
      <c r="J587" s="19" t="e">
        <v>#N/A</v>
      </c>
      <c r="K587" s="19"/>
      <c r="L587" s="19"/>
    </row>
    <row r="588" spans="1:12" x14ac:dyDescent="0.2">
      <c r="A588" s="6"/>
      <c r="B588" s="8">
        <v>1</v>
      </c>
      <c r="C588" s="8">
        <v>1</v>
      </c>
      <c r="D588" s="30" t="s">
        <v>1130</v>
      </c>
      <c r="E588" s="28" t="str">
        <f>VLOOKUP(D588,バーコード貼付!A$4048:C$6329,2,FALSE)</f>
        <v>(ｼｮｯﾄ場)砂ｺｼ40SP</v>
      </c>
      <c r="F588" s="40"/>
      <c r="G588" s="19"/>
      <c r="H588" s="77">
        <f>VLOOKUP(D588,バーコード貼付!$A$4048:$C$6329,3,FALSE)</f>
        <v>0</v>
      </c>
      <c r="I588" s="19">
        <f>I585+I586+I587</f>
        <v>76</v>
      </c>
      <c r="J588" s="19">
        <f>IF(H588&gt;=I588,0,1)</f>
        <v>1</v>
      </c>
      <c r="K588" s="19"/>
      <c r="L588" s="19"/>
    </row>
    <row r="589" spans="1:12" x14ac:dyDescent="0.2">
      <c r="A589" s="6"/>
      <c r="B589" s="8"/>
      <c r="C589" s="8">
        <v>2</v>
      </c>
      <c r="D589" s="30"/>
      <c r="E589" s="28" t="s">
        <v>2028</v>
      </c>
      <c r="F589" s="40">
        <v>42611</v>
      </c>
      <c r="G589" s="18">
        <v>100</v>
      </c>
      <c r="H589" s="152" t="e">
        <v>#N/A</v>
      </c>
      <c r="I589" s="19">
        <v>76</v>
      </c>
      <c r="J589" s="19" t="e">
        <v>#N/A</v>
      </c>
      <c r="K589" s="19"/>
      <c r="L589" s="19"/>
    </row>
    <row r="590" spans="1:12" x14ac:dyDescent="0.2">
      <c r="A590" s="6"/>
      <c r="B590" s="8">
        <f>B588+1</f>
        <v>2</v>
      </c>
      <c r="C590" s="8">
        <v>1</v>
      </c>
      <c r="D590" s="30" t="s">
        <v>1184</v>
      </c>
      <c r="E590" s="28" t="str">
        <f>VLOOKUP(D590,バーコード貼付!A$4048:C$6329,2,FALSE)</f>
        <v>40海水ｺｼ器用ﾌﾀ(Oﾘﾝｸﾞﾀｲﾌﾟ)</v>
      </c>
      <c r="F590" s="40"/>
      <c r="G590" s="19"/>
      <c r="H590" s="77">
        <f>VLOOKUP(D590,バーコード貼付!$A$4048:$C$6329,3,FALSE)</f>
        <v>0</v>
      </c>
      <c r="I590" s="19">
        <f t="shared" ref="I590:I598" si="39">I$588</f>
        <v>76</v>
      </c>
      <c r="J590" s="19">
        <f t="shared" ref="J590:J598" si="40">IF(H590&gt;=I590,0,1)</f>
        <v>1</v>
      </c>
      <c r="K590" s="19"/>
      <c r="L590" s="19"/>
    </row>
    <row r="591" spans="1:12" x14ac:dyDescent="0.2">
      <c r="A591" s="6"/>
      <c r="B591" s="8"/>
      <c r="C591" s="8">
        <v>2</v>
      </c>
      <c r="D591" s="30" t="s">
        <v>1134</v>
      </c>
      <c r="E591" s="28" t="str">
        <f>VLOOKUP(D591,バーコード貼付!A$4048:C$6329,2,FALSE)</f>
        <v>(ｼｮｯﾄ場)砂ｺｼﾌﾀ38S</v>
      </c>
      <c r="F591" s="40"/>
      <c r="G591" s="19"/>
      <c r="H591" s="77">
        <f>VLOOKUP(D591,バーコード貼付!$A$4048:$C$6329,3,FALSE)</f>
        <v>817</v>
      </c>
      <c r="I591" s="19">
        <f t="shared" si="39"/>
        <v>76</v>
      </c>
      <c r="J591" s="19">
        <f t="shared" si="40"/>
        <v>0</v>
      </c>
      <c r="K591" s="19"/>
      <c r="L591" s="19"/>
    </row>
    <row r="592" spans="1:12" x14ac:dyDescent="0.2">
      <c r="A592" s="18"/>
      <c r="B592" s="8">
        <v>3</v>
      </c>
      <c r="C592" s="8"/>
      <c r="D592" s="30" t="s">
        <v>1185</v>
      </c>
      <c r="E592" s="28" t="str">
        <f>VLOOKUP(D592,バーコード貼付!A$4048:C$6329,2,FALSE)</f>
        <v>40S単式海水ｺｼ器用外筒(ｱｸﾘﾙ)100*101</v>
      </c>
      <c r="F592" s="40"/>
      <c r="G592" s="19"/>
      <c r="H592" s="77">
        <f>VLOOKUP(D592,バーコード貼付!$A$4048:$C$6329,3,FALSE)</f>
        <v>192</v>
      </c>
      <c r="I592" s="19">
        <f t="shared" si="39"/>
        <v>76</v>
      </c>
      <c r="J592" s="19">
        <f t="shared" si="40"/>
        <v>0</v>
      </c>
      <c r="K592" s="19"/>
      <c r="L592" s="19"/>
    </row>
    <row r="593" spans="1:13" x14ac:dyDescent="0.2">
      <c r="A593" s="18"/>
      <c r="B593" s="8">
        <f t="shared" ref="B593:B602" si="41">B592+1</f>
        <v>4</v>
      </c>
      <c r="C593" s="8"/>
      <c r="D593" s="30" t="s">
        <v>1186</v>
      </c>
      <c r="E593" s="28" t="str">
        <f>VLOOKUP(D593,バーコード貼付!A$4048:C$6329,2,FALSE)</f>
        <v>38SH海水こし器用ｾﾝﾀｰﾎﾞﾙﾄ10*157</v>
      </c>
      <c r="F593" s="40"/>
      <c r="G593" s="19"/>
      <c r="H593" s="77">
        <f>VLOOKUP(D593,バーコード貼付!$A$4048:$C$6329,3,FALSE)</f>
        <v>0</v>
      </c>
      <c r="I593" s="19">
        <f t="shared" si="39"/>
        <v>76</v>
      </c>
      <c r="J593" s="19">
        <f t="shared" si="40"/>
        <v>1</v>
      </c>
      <c r="K593" s="19"/>
      <c r="L593" s="19"/>
    </row>
    <row r="594" spans="1:13" x14ac:dyDescent="0.2">
      <c r="A594" s="18"/>
      <c r="B594" s="8">
        <f t="shared" si="41"/>
        <v>5</v>
      </c>
      <c r="C594" s="55"/>
      <c r="D594" s="37" t="s">
        <v>2228</v>
      </c>
      <c r="E594" s="28" t="str">
        <f>VLOOKUP(D594,バーコード貼付!A$4048:C$6329,2,FALSE)</f>
        <v>G-95ｵｰﾘﾝｸﾞ</v>
      </c>
      <c r="F594" s="40"/>
      <c r="G594" s="19"/>
      <c r="H594" s="77">
        <f>VLOOKUP(D594,バーコード貼付!$A$4048:$C$6329,3,FALSE)</f>
        <v>54</v>
      </c>
      <c r="I594" s="19">
        <f t="shared" si="39"/>
        <v>76</v>
      </c>
      <c r="J594" s="19">
        <f t="shared" si="40"/>
        <v>1</v>
      </c>
      <c r="K594" s="19"/>
      <c r="L594" s="19"/>
    </row>
    <row r="595" spans="1:13" x14ac:dyDescent="0.2">
      <c r="A595" s="18"/>
      <c r="B595" s="8">
        <f t="shared" si="41"/>
        <v>6</v>
      </c>
      <c r="C595" s="8"/>
      <c r="D595" s="30" t="s">
        <v>1165</v>
      </c>
      <c r="E595" s="28" t="str">
        <f>VLOOKUP(D595,バーコード貼付!A$4048:C$6329,2,FALSE)</f>
        <v>38SH海水こし器用Oﾘﾝｸﾞ(袋ﾅｯﾄ用)</v>
      </c>
      <c r="F595" s="40"/>
      <c r="G595" s="19"/>
      <c r="H595" s="77">
        <f>VLOOKUP(D595,バーコード貼付!$A$4048:$C$6329,3,FALSE)</f>
        <v>1700</v>
      </c>
      <c r="I595" s="19">
        <f t="shared" si="39"/>
        <v>76</v>
      </c>
      <c r="J595" s="19">
        <f t="shared" si="40"/>
        <v>0</v>
      </c>
      <c r="K595" s="19"/>
      <c r="L595" s="19"/>
    </row>
    <row r="596" spans="1:13" x14ac:dyDescent="0.2">
      <c r="A596" s="18"/>
      <c r="B596" s="8">
        <f t="shared" si="41"/>
        <v>7</v>
      </c>
      <c r="C596" s="8"/>
      <c r="D596" s="30" t="s">
        <v>1187</v>
      </c>
      <c r="E596" s="28" t="str">
        <f>VLOOKUP(D596,バーコード貼付!A$4048:C$6329,2,FALSE)</f>
        <v>こし器用BS袋ﾅｯﾄM10　SP・SH</v>
      </c>
      <c r="F596" s="40"/>
      <c r="G596" s="19"/>
      <c r="H596" s="77">
        <f>VLOOKUP(D596,バーコード貼付!$A$4048:$C$6329,3,FALSE)</f>
        <v>2080</v>
      </c>
      <c r="I596" s="19">
        <f t="shared" si="39"/>
        <v>76</v>
      </c>
      <c r="J596" s="19">
        <f t="shared" si="40"/>
        <v>0</v>
      </c>
      <c r="K596" s="19"/>
      <c r="L596" s="19"/>
      <c r="M596" t="s">
        <v>3031</v>
      </c>
    </row>
    <row r="597" spans="1:13" x14ac:dyDescent="0.2">
      <c r="A597" s="18"/>
      <c r="B597" s="8">
        <f t="shared" si="41"/>
        <v>8</v>
      </c>
      <c r="C597" s="8"/>
      <c r="D597" s="30" t="s">
        <v>1120</v>
      </c>
      <c r="E597" s="28" t="str">
        <f>VLOOKUP(D597,バーコード貼付!A$4048:C$6329,2,FALSE)</f>
        <v>38SH海水こし器用ｺｼ網H146</v>
      </c>
      <c r="F597" s="40"/>
      <c r="G597" s="19"/>
      <c r="H597" s="77">
        <f>VLOOKUP(D597,バーコード貼付!$A$4048:$C$6329,3,FALSE)</f>
        <v>335</v>
      </c>
      <c r="I597" s="19">
        <f t="shared" si="39"/>
        <v>76</v>
      </c>
      <c r="J597" s="19">
        <f t="shared" si="40"/>
        <v>0</v>
      </c>
      <c r="K597" s="19"/>
      <c r="L597" s="19"/>
    </row>
    <row r="598" spans="1:13" x14ac:dyDescent="0.2">
      <c r="A598" s="18"/>
      <c r="B598" s="8">
        <f t="shared" si="41"/>
        <v>9</v>
      </c>
      <c r="C598" s="8"/>
      <c r="D598" s="30" t="s">
        <v>1155</v>
      </c>
      <c r="E598" s="28" t="str">
        <f>VLOOKUP(D598,バーコード貼付!A$4048:C$6329,2,FALSE)</f>
        <v>海水こし器用Oﾘﾝｸﾞ(P-8)</v>
      </c>
      <c r="F598" s="40"/>
      <c r="G598" s="19"/>
      <c r="H598" s="77">
        <f>VLOOKUP(D598,バーコード貼付!$A$4048:$C$6329,3,FALSE)</f>
        <v>1700</v>
      </c>
      <c r="I598" s="19">
        <f t="shared" si="39"/>
        <v>76</v>
      </c>
      <c r="J598" s="19">
        <f t="shared" si="40"/>
        <v>0</v>
      </c>
      <c r="K598" s="19"/>
      <c r="L598" s="19"/>
    </row>
    <row r="599" spans="1:13" x14ac:dyDescent="0.2">
      <c r="A599" s="18"/>
      <c r="B599" s="8">
        <f t="shared" si="41"/>
        <v>10</v>
      </c>
      <c r="C599" s="8"/>
      <c r="D599" s="30" t="s">
        <v>1318</v>
      </c>
      <c r="E599" s="28" t="e">
        <f>VLOOKUP(D599,バーコード貼付!A$4048:C$6329,2,FALSE)</f>
        <v>#N/A</v>
      </c>
      <c r="F599" s="40"/>
      <c r="G599" s="19"/>
      <c r="H599" s="77" t="e">
        <v>#N/A</v>
      </c>
      <c r="I599" s="19">
        <v>76</v>
      </c>
      <c r="J599" s="19" t="e">
        <v>#N/A</v>
      </c>
      <c r="K599" s="19"/>
      <c r="L599" s="19"/>
    </row>
    <row r="600" spans="1:13" x14ac:dyDescent="0.2">
      <c r="A600" s="18"/>
      <c r="B600" s="8">
        <f t="shared" si="41"/>
        <v>11</v>
      </c>
      <c r="C600" s="8"/>
      <c r="D600" s="30" t="s">
        <v>1158</v>
      </c>
      <c r="E600" s="28" t="str">
        <f>VLOOKUP(D600,バーコード貼付!A$4048:C$6329,2,FALSE)</f>
        <v>海水こし器用ｴｱｰ抜き(全ｻｲｽﾞ共通)</v>
      </c>
      <c r="F600" s="40"/>
      <c r="G600" s="19"/>
      <c r="H600" s="77">
        <f>VLOOKUP(D600,バーコード貼付!$A$4048:$C$6329,3,FALSE)</f>
        <v>4900</v>
      </c>
      <c r="I600" s="19">
        <f>I$588</f>
        <v>76</v>
      </c>
      <c r="J600" s="19">
        <f>IF(H600&gt;=I600,0,1)</f>
        <v>0</v>
      </c>
      <c r="K600" s="19"/>
      <c r="L600" s="19"/>
    </row>
    <row r="601" spans="1:13" x14ac:dyDescent="0.2">
      <c r="A601" s="18"/>
      <c r="B601" s="8">
        <f t="shared" si="41"/>
        <v>12</v>
      </c>
      <c r="C601" s="8"/>
      <c r="D601" s="30" t="s">
        <v>1188</v>
      </c>
      <c r="E601" s="28" t="str">
        <f>VLOOKUP(D601,バーコード貼付!A$4048:C$6329,2,FALSE)</f>
        <v>40SP海水こし器用ﾌﾗﾝｼﾞ用ﾊﾟｯｷﾝ</v>
      </c>
      <c r="F601" s="40"/>
      <c r="G601" s="19"/>
      <c r="H601" s="77">
        <f>VLOOKUP(D601,バーコード貼付!$A$4048:$C$6329,3,FALSE)</f>
        <v>1009</v>
      </c>
      <c r="I601" s="19">
        <f>I$588</f>
        <v>76</v>
      </c>
      <c r="J601" s="19">
        <f>IF(H601&gt;=I601,0,1)</f>
        <v>0</v>
      </c>
      <c r="K601" s="19"/>
      <c r="L601" s="19"/>
    </row>
    <row r="602" spans="1:13" x14ac:dyDescent="0.2">
      <c r="A602" s="18"/>
      <c r="B602" s="8">
        <f t="shared" si="41"/>
        <v>13</v>
      </c>
      <c r="C602" s="8">
        <v>1</v>
      </c>
      <c r="D602" s="30" t="s">
        <v>1190</v>
      </c>
      <c r="E602" s="28" t="e">
        <f>VLOOKUP(D602,バーコード貼付!A$4048:C$6329,2,FALSE)</f>
        <v>#N/A</v>
      </c>
      <c r="F602" s="40"/>
      <c r="G602" s="19"/>
      <c r="H602" s="77" t="e">
        <v>#N/A</v>
      </c>
      <c r="I602" s="19">
        <v>76</v>
      </c>
      <c r="J602" s="19" t="e">
        <v>#N/A</v>
      </c>
      <c r="K602" s="19"/>
      <c r="L602" s="19"/>
    </row>
    <row r="603" spans="1:13" x14ac:dyDescent="0.2">
      <c r="A603" s="18"/>
      <c r="B603" s="8"/>
      <c r="C603" s="8">
        <v>2</v>
      </c>
      <c r="D603" s="30" t="s">
        <v>1191</v>
      </c>
      <c r="E603" s="28" t="e">
        <f>VLOOKUP(D603,バーコード貼付!A$4048:C$6329,2,FALSE)</f>
        <v>#N/A</v>
      </c>
      <c r="F603" s="40"/>
      <c r="G603" s="19"/>
      <c r="H603" s="77" t="e">
        <v>#N/A</v>
      </c>
      <c r="I603" s="19">
        <v>76</v>
      </c>
      <c r="J603" s="19" t="e">
        <v>#N/A</v>
      </c>
      <c r="K603" s="19"/>
      <c r="L603" s="19"/>
    </row>
    <row r="604" spans="1:13" x14ac:dyDescent="0.2">
      <c r="A604" s="18"/>
      <c r="B604" s="8"/>
      <c r="C604" s="8">
        <v>3</v>
      </c>
      <c r="D604" s="30" t="s">
        <v>1192</v>
      </c>
      <c r="E604" s="28" t="e">
        <f>VLOOKUP(D604,バーコード貼付!A$4048:C$6329,2,FALSE)</f>
        <v>#N/A</v>
      </c>
      <c r="F604" s="40"/>
      <c r="G604" s="19"/>
      <c r="H604" s="77" t="e">
        <v>#N/A</v>
      </c>
      <c r="I604" s="19">
        <v>76</v>
      </c>
      <c r="J604" s="19" t="e">
        <v>#N/A</v>
      </c>
      <c r="K604" s="19"/>
      <c r="L604" s="19"/>
    </row>
    <row r="605" spans="1:13" x14ac:dyDescent="0.2">
      <c r="A605" s="18"/>
      <c r="B605" s="8">
        <v>14</v>
      </c>
      <c r="C605" s="8"/>
      <c r="D605" s="30" t="s">
        <v>1189</v>
      </c>
      <c r="E605" s="28" t="str">
        <f>VLOOKUP(D605,バーコード貼付!A$4048:C$6329,2,FALSE)</f>
        <v>32~40SP海水ｺｼｷ用ﾌﾗﾝｼﾞ用ｽﾃﾝﾎﾞﾙﾄのみ</v>
      </c>
      <c r="F605" s="40"/>
      <c r="G605" s="19"/>
      <c r="H605" s="77">
        <f>VLOOKUP(D605,バーコード貼付!$A$4048:$C$6329,3,FALSE)</f>
        <v>100</v>
      </c>
      <c r="I605" s="19">
        <f>I$588*8</f>
        <v>608</v>
      </c>
      <c r="J605" s="19">
        <f>IF(H605&gt;=I605,0,1)</f>
        <v>1</v>
      </c>
      <c r="K605" s="19"/>
      <c r="L605" s="19"/>
    </row>
    <row r="606" spans="1:13" x14ac:dyDescent="0.2">
      <c r="A606" s="18"/>
      <c r="B606" s="8">
        <f>B605+1</f>
        <v>15</v>
      </c>
      <c r="C606" s="8"/>
      <c r="D606" s="30" t="s">
        <v>1193</v>
      </c>
      <c r="E606" s="28" t="str">
        <f>VLOOKUP(D606,バーコード貼付!A$4048:C$6329,2,FALSE)</f>
        <v>32SP~40SP海水こし器ﾌﾗﾝｼﾞ用ｽﾃﾝﾅｯﾄ</v>
      </c>
      <c r="F606" s="40"/>
      <c r="G606" s="19"/>
      <c r="H606" s="77">
        <f>VLOOKUP(D606,バーコード貼付!$A$4048:$C$6329,3,FALSE)</f>
        <v>280</v>
      </c>
      <c r="I606" s="19">
        <f>I$588*8</f>
        <v>608</v>
      </c>
      <c r="J606" s="19">
        <f>IF(H606&gt;=I606,0,1)</f>
        <v>1</v>
      </c>
      <c r="K606" s="19"/>
      <c r="L606" s="19"/>
    </row>
    <row r="607" spans="1:13" x14ac:dyDescent="0.2">
      <c r="A607" s="18"/>
      <c r="B607" s="8">
        <f>B606+1</f>
        <v>16</v>
      </c>
      <c r="C607" s="8">
        <v>1</v>
      </c>
      <c r="D607" s="30" t="s">
        <v>1327</v>
      </c>
      <c r="E607" s="28" t="str">
        <f>VLOOKUP(D607,バーコード貼付!A$4048:C$6329,2,FALSE)</f>
        <v>40SH海水こし器用包装箱</v>
      </c>
      <c r="F607" s="40"/>
      <c r="G607" s="19"/>
      <c r="H607" s="77">
        <f>VLOOKUP(D607,バーコード貼付!$A$4048:$C$6329,3,FALSE)</f>
        <v>100</v>
      </c>
      <c r="I607" s="19">
        <f>I$588</f>
        <v>76</v>
      </c>
      <c r="J607" s="19">
        <f>IF(H607&gt;=I607,0,1)</f>
        <v>0</v>
      </c>
      <c r="K607" s="19"/>
      <c r="L607" s="19"/>
    </row>
    <row r="608" spans="1:13" x14ac:dyDescent="0.2">
      <c r="A608" s="18"/>
      <c r="B608" s="8"/>
      <c r="C608" s="8">
        <v>2</v>
      </c>
      <c r="D608" s="30" t="s">
        <v>1328</v>
      </c>
      <c r="E608" s="28" t="str">
        <f>VLOOKUP(D608,バーコード貼付!A$4048:C$6329,2,FALSE)</f>
        <v>40SP海水こし器用包装箱</v>
      </c>
      <c r="F608" s="40"/>
      <c r="G608" s="19"/>
      <c r="H608" s="77">
        <f>VLOOKUP(D608,バーコード貼付!$A$4048:$C$6329,3,FALSE)</f>
        <v>150</v>
      </c>
      <c r="I608" s="19">
        <f>I$588</f>
        <v>76</v>
      </c>
      <c r="J608" s="19">
        <f>IF(H608&gt;=I608,0,1)</f>
        <v>0</v>
      </c>
      <c r="K608" s="19"/>
      <c r="L608" s="19"/>
    </row>
    <row r="609" spans="1:13" x14ac:dyDescent="0.2">
      <c r="A609" s="18"/>
      <c r="B609" s="8"/>
      <c r="C609" s="8">
        <v>3</v>
      </c>
      <c r="D609" s="30" t="s">
        <v>1329</v>
      </c>
      <c r="E609" s="28" t="str">
        <f>VLOOKUP(D609,バーコード貼付!A$4048:C$6329,2,FALSE)</f>
        <v>40SPH海水こし器用包装箱</v>
      </c>
      <c r="F609" s="40"/>
      <c r="G609" s="19"/>
      <c r="H609" s="77">
        <f>VLOOKUP(D609,バーコード貼付!$A$4048:$C$6329,3,FALSE)</f>
        <v>259</v>
      </c>
      <c r="I609" s="19">
        <f>I$588</f>
        <v>76</v>
      </c>
      <c r="J609" s="19">
        <f>IF(H609&gt;=I609,0,1)</f>
        <v>0</v>
      </c>
      <c r="K609" s="19"/>
      <c r="L609" s="19"/>
    </row>
    <row r="610" spans="1:13" x14ac:dyDescent="0.2">
      <c r="A610" s="18"/>
      <c r="B610" s="8"/>
      <c r="C610" s="8"/>
      <c r="D610" s="30"/>
      <c r="E610" s="30"/>
      <c r="F610" s="40"/>
      <c r="G610" s="18"/>
      <c r="H610" s="67"/>
      <c r="I610" s="19"/>
      <c r="J610" s="19"/>
      <c r="K610" s="19"/>
      <c r="L610" s="19"/>
    </row>
    <row r="611" spans="1:13" s="35" customFormat="1" ht="16.2" x14ac:dyDescent="0.2">
      <c r="A611" s="206" t="s">
        <v>1081</v>
      </c>
      <c r="B611" s="207"/>
      <c r="C611" s="207"/>
      <c r="D611" s="207"/>
      <c r="E611" s="207"/>
      <c r="F611" s="207"/>
      <c r="G611" s="207"/>
      <c r="H611" s="207"/>
      <c r="I611" s="207"/>
      <c r="J611" s="207"/>
      <c r="K611" s="207"/>
      <c r="L611" s="208"/>
    </row>
    <row r="612" spans="1:13" s="5" customFormat="1" x14ac:dyDescent="0.2">
      <c r="A612" s="24" t="s">
        <v>975</v>
      </c>
      <c r="B612" s="21"/>
      <c r="C612" s="21"/>
      <c r="D612" s="52" t="s">
        <v>973</v>
      </c>
      <c r="E612" s="13" t="s">
        <v>1156</v>
      </c>
      <c r="F612" s="39" t="s">
        <v>2298</v>
      </c>
      <c r="G612" s="19" t="s">
        <v>1205</v>
      </c>
      <c r="H612" s="13" t="s">
        <v>1206</v>
      </c>
      <c r="I612" s="13" t="s">
        <v>977</v>
      </c>
      <c r="J612" s="13" t="s">
        <v>976</v>
      </c>
      <c r="K612" s="13" t="s">
        <v>1166</v>
      </c>
      <c r="L612" s="13" t="s">
        <v>1167</v>
      </c>
    </row>
    <row r="613" spans="1:13" x14ac:dyDescent="0.2">
      <c r="A613" s="6">
        <v>1</v>
      </c>
      <c r="B613" s="6"/>
      <c r="C613" s="3"/>
      <c r="D613" s="30" t="s">
        <v>1094</v>
      </c>
      <c r="E613" s="28" t="e">
        <f>VLOOKUP(D613,バーコード貼付!A$4048:C$6329,2,FALSE)</f>
        <v>#N/A</v>
      </c>
      <c r="F613" s="40"/>
      <c r="G613" s="19"/>
      <c r="H613" s="77" t="e">
        <v>#N/A</v>
      </c>
      <c r="I613" s="42">
        <v>20</v>
      </c>
      <c r="J613" s="19" t="e">
        <v>#N/A</v>
      </c>
      <c r="K613" s="19"/>
      <c r="L613" s="19"/>
    </row>
    <row r="614" spans="1:13" x14ac:dyDescent="0.2">
      <c r="A614" s="6">
        <v>2</v>
      </c>
      <c r="B614" s="6"/>
      <c r="C614" s="3"/>
      <c r="D614" s="30" t="s">
        <v>1095</v>
      </c>
      <c r="E614" s="28" t="e">
        <f>VLOOKUP(D614,バーコード貼付!A$4048:C$6329,2,FALSE)</f>
        <v>#N/A</v>
      </c>
      <c r="F614" s="40"/>
      <c r="G614" s="19"/>
      <c r="H614" s="77" t="e">
        <v>#N/A</v>
      </c>
      <c r="I614" s="42">
        <v>10</v>
      </c>
      <c r="J614" s="19" t="e">
        <v>#N/A</v>
      </c>
      <c r="K614" s="19"/>
      <c r="L614" s="19"/>
    </row>
    <row r="615" spans="1:13" x14ac:dyDescent="0.2">
      <c r="A615" s="6">
        <v>3</v>
      </c>
      <c r="B615" s="6"/>
      <c r="C615" s="3"/>
      <c r="D615" s="30" t="s">
        <v>1096</v>
      </c>
      <c r="E615" s="28" t="e">
        <f>VLOOKUP(D615,バーコード貼付!A$4048:C$6329,2,FALSE)</f>
        <v>#N/A</v>
      </c>
      <c r="F615" s="40"/>
      <c r="G615" s="19"/>
      <c r="H615" s="77" t="e">
        <v>#N/A</v>
      </c>
      <c r="I615" s="42">
        <v>20</v>
      </c>
      <c r="J615" s="19" t="e">
        <v>#N/A</v>
      </c>
      <c r="K615" s="19"/>
      <c r="L615" s="19"/>
    </row>
    <row r="616" spans="1:13" x14ac:dyDescent="0.2">
      <c r="A616" s="6"/>
      <c r="B616" s="8">
        <v>1</v>
      </c>
      <c r="C616" s="8">
        <v>1</v>
      </c>
      <c r="D616" s="30" t="s">
        <v>1131</v>
      </c>
      <c r="E616" s="28" t="str">
        <f>VLOOKUP(D616,バーコード貼付!A$4048:C$6329,2,FALSE)</f>
        <v>(ｼｮｯﾄ場)砂ｺｼ50SP</v>
      </c>
      <c r="F616" s="40"/>
      <c r="G616" s="19"/>
      <c r="H616" s="77">
        <f>VLOOKUP(D616,バーコード貼付!$A$4048:$C$6329,3,FALSE)</f>
        <v>24</v>
      </c>
      <c r="I616" s="19">
        <f>I613+I614+I615</f>
        <v>50</v>
      </c>
      <c r="J616" s="19">
        <f>IF(H616&gt;=I616,0,1)</f>
        <v>1</v>
      </c>
      <c r="K616" s="19"/>
      <c r="L616" s="19"/>
    </row>
    <row r="617" spans="1:13" x14ac:dyDescent="0.2">
      <c r="A617" s="6"/>
      <c r="B617" s="8"/>
      <c r="C617" s="8">
        <v>2</v>
      </c>
      <c r="D617" s="30"/>
      <c r="E617" s="28" t="s">
        <v>2027</v>
      </c>
      <c r="F617" s="40">
        <v>42611</v>
      </c>
      <c r="G617" s="18">
        <v>0</v>
      </c>
      <c r="H617" s="152" t="e">
        <v>#N/A</v>
      </c>
      <c r="I617" s="19">
        <v>50</v>
      </c>
      <c r="J617" s="19" t="e">
        <v>#N/A</v>
      </c>
      <c r="K617" s="19"/>
      <c r="L617" s="19"/>
    </row>
    <row r="618" spans="1:13" x14ac:dyDescent="0.2">
      <c r="A618" s="6"/>
      <c r="B618" s="8">
        <f>B616+1</f>
        <v>2</v>
      </c>
      <c r="C618" s="8">
        <v>1</v>
      </c>
      <c r="D618" s="30" t="s">
        <v>1172</v>
      </c>
      <c r="E618" s="28" t="str">
        <f>VLOOKUP(D618,バーコード貼付!A$4048:C$6329,2,FALSE)</f>
        <v>50海水ｺｼ器用ﾌﾀ(Oﾘﾝｸﾞﾀｲﾌﾟ)</v>
      </c>
      <c r="F618" s="40"/>
      <c r="G618" s="19"/>
      <c r="H618" s="77">
        <f>VLOOKUP(D618,バーコード貼付!$A$4048:$C$6329,3,FALSE)</f>
        <v>0</v>
      </c>
      <c r="I618" s="19">
        <f t="shared" ref="I618:I626" si="42">I$616</f>
        <v>50</v>
      </c>
      <c r="J618" s="19">
        <f t="shared" ref="J618:J626" si="43">IF(H618&gt;=I618,0,1)</f>
        <v>1</v>
      </c>
      <c r="K618" s="19"/>
      <c r="L618" s="19"/>
    </row>
    <row r="619" spans="1:13" x14ac:dyDescent="0.2">
      <c r="A619" s="6"/>
      <c r="B619" s="8"/>
      <c r="C619" s="8">
        <v>2</v>
      </c>
      <c r="D619" s="30" t="s">
        <v>1133</v>
      </c>
      <c r="E619" s="28" t="str">
        <f>VLOOKUP(D619,バーコード貼付!A$4048:C$6329,2,FALSE)</f>
        <v>(ｼｮｯﾄ場)砂ｺｼﾌﾀ65S</v>
      </c>
      <c r="F619" s="40"/>
      <c r="G619" s="19"/>
      <c r="H619" s="77">
        <f>VLOOKUP(D619,バーコード貼付!$A$4048:$C$6329,3,FALSE)</f>
        <v>397</v>
      </c>
      <c r="I619" s="19">
        <f t="shared" si="42"/>
        <v>50</v>
      </c>
      <c r="J619" s="19">
        <f t="shared" si="43"/>
        <v>0</v>
      </c>
      <c r="K619" s="19"/>
      <c r="L619" s="19"/>
    </row>
    <row r="620" spans="1:13" x14ac:dyDescent="0.2">
      <c r="A620" s="18"/>
      <c r="B620" s="8">
        <v>3</v>
      </c>
      <c r="C620" s="8"/>
      <c r="D620" s="30" t="s">
        <v>1173</v>
      </c>
      <c r="E620" s="28" t="str">
        <f>VLOOKUP(D620,バーコード貼付!A$4048:C$6329,2,FALSE)</f>
        <v>50S単式海水ｺｼ器用外筒(ｱｸﾘﾙ)110*119</v>
      </c>
      <c r="F620" s="40"/>
      <c r="G620" s="19"/>
      <c r="H620" s="77">
        <f>VLOOKUP(D620,バーコード貼付!$A$4048:$C$6329,3,FALSE)</f>
        <v>450</v>
      </c>
      <c r="I620" s="19">
        <f t="shared" si="42"/>
        <v>50</v>
      </c>
      <c r="J620" s="19">
        <f t="shared" si="43"/>
        <v>0</v>
      </c>
      <c r="K620" s="19"/>
      <c r="L620" s="19"/>
    </row>
    <row r="621" spans="1:13" x14ac:dyDescent="0.2">
      <c r="A621" s="18"/>
      <c r="B621" s="8">
        <f t="shared" ref="B621:B630" si="44">B620+1</f>
        <v>4</v>
      </c>
      <c r="C621" s="8"/>
      <c r="D621" s="30" t="s">
        <v>1174</v>
      </c>
      <c r="E621" s="28" t="str">
        <f>VLOOKUP(D621,バーコード貼付!A$4048:C$6329,2,FALSE)</f>
        <v>50SH海水こし器用ｾﾝﾀｰﾎﾞﾙﾄ12*193</v>
      </c>
      <c r="F621" s="40"/>
      <c r="G621" s="19"/>
      <c r="H621" s="77">
        <f>VLOOKUP(D621,バーコード貼付!$A$4048:$C$6329,3,FALSE)</f>
        <v>301</v>
      </c>
      <c r="I621" s="19">
        <f t="shared" si="42"/>
        <v>50</v>
      </c>
      <c r="J621" s="19">
        <f t="shared" si="43"/>
        <v>0</v>
      </c>
      <c r="K621" s="19"/>
      <c r="L621" s="19"/>
    </row>
    <row r="622" spans="1:13" x14ac:dyDescent="0.2">
      <c r="A622" s="18"/>
      <c r="B622" s="8">
        <f t="shared" si="44"/>
        <v>5</v>
      </c>
      <c r="C622" s="55"/>
      <c r="D622" s="37" t="s">
        <v>1175</v>
      </c>
      <c r="E622" s="28" t="str">
        <f>VLOOKUP(D622,バーコード貼付!A$4048:C$6329,2,FALSE)</f>
        <v>50SH海水こし器用Oﾘﾝｸﾞ(外筒用)</v>
      </c>
      <c r="F622" s="40"/>
      <c r="G622" s="19"/>
      <c r="H622" s="77">
        <f>VLOOKUP(D622,バーコード貼付!$A$4048:$C$6329,3,FALSE)</f>
        <v>750</v>
      </c>
      <c r="I622" s="19">
        <f t="shared" si="42"/>
        <v>50</v>
      </c>
      <c r="J622" s="19">
        <f t="shared" si="43"/>
        <v>0</v>
      </c>
      <c r="K622" s="19"/>
      <c r="L622" s="19"/>
    </row>
    <row r="623" spans="1:13" x14ac:dyDescent="0.2">
      <c r="A623" s="18"/>
      <c r="B623" s="8">
        <f t="shared" si="44"/>
        <v>6</v>
      </c>
      <c r="C623" s="8"/>
      <c r="D623" s="30" t="s">
        <v>1159</v>
      </c>
      <c r="E623" s="28" t="str">
        <f>VLOOKUP(D623,バーコード貼付!A$4048:C$6329,2,FALSE)</f>
        <v>65SH海水こし器用Oﾘﾝｸﾞ(袋ﾅｯﾄ用)</v>
      </c>
      <c r="F623" s="40"/>
      <c r="G623" s="19"/>
      <c r="H623" s="77">
        <f>VLOOKUP(D623,バーコード貼付!$A$4048:$C$6329,3,FALSE)</f>
        <v>1000</v>
      </c>
      <c r="I623" s="19">
        <f t="shared" si="42"/>
        <v>50</v>
      </c>
      <c r="J623" s="19">
        <f t="shared" si="43"/>
        <v>0</v>
      </c>
      <c r="K623" s="19"/>
      <c r="L623" s="19"/>
    </row>
    <row r="624" spans="1:13" x14ac:dyDescent="0.2">
      <c r="A624" s="18"/>
      <c r="B624" s="8">
        <f t="shared" si="44"/>
        <v>7</v>
      </c>
      <c r="C624" s="8"/>
      <c r="D624" s="30" t="s">
        <v>1169</v>
      </c>
      <c r="E624" s="28" t="str">
        <f>VLOOKUP(D624,バーコード貼付!A$4048:C$6329,2,FALSE)</f>
        <v>こし器用BS袋ﾅｯﾄM12　SP・SH</v>
      </c>
      <c r="F624" s="40"/>
      <c r="G624" s="19"/>
      <c r="H624" s="77">
        <f>VLOOKUP(D624,バーコード貼付!$A$4048:$C$6329,3,FALSE)</f>
        <v>6430</v>
      </c>
      <c r="I624" s="19">
        <f t="shared" si="42"/>
        <v>50</v>
      </c>
      <c r="J624" s="19">
        <f t="shared" si="43"/>
        <v>0</v>
      </c>
      <c r="K624" s="19"/>
      <c r="L624" s="19"/>
      <c r="M624" t="s">
        <v>3033</v>
      </c>
    </row>
    <row r="625" spans="1:12" x14ac:dyDescent="0.2">
      <c r="A625" s="18"/>
      <c r="B625" s="8">
        <f t="shared" si="44"/>
        <v>8</v>
      </c>
      <c r="C625" s="8"/>
      <c r="D625" s="30" t="s">
        <v>1121</v>
      </c>
      <c r="E625" s="28" t="str">
        <f>VLOOKUP(D625,バーコード貼付!A$4048:C$6329,2,FALSE)</f>
        <v>50SH海水こし器用ｺｼ網H180</v>
      </c>
      <c r="F625" s="40"/>
      <c r="G625" s="19"/>
      <c r="H625" s="77">
        <f>VLOOKUP(D625,バーコード貼付!$A$4048:$C$6329,3,FALSE)</f>
        <v>114</v>
      </c>
      <c r="I625" s="19">
        <f t="shared" si="42"/>
        <v>50</v>
      </c>
      <c r="J625" s="19">
        <f t="shared" si="43"/>
        <v>0</v>
      </c>
      <c r="K625" s="19"/>
      <c r="L625" s="19"/>
    </row>
    <row r="626" spans="1:12" x14ac:dyDescent="0.2">
      <c r="A626" s="18"/>
      <c r="B626" s="8">
        <f t="shared" si="44"/>
        <v>9</v>
      </c>
      <c r="C626" s="8"/>
      <c r="D626" s="30" t="s">
        <v>1155</v>
      </c>
      <c r="E626" s="28" t="str">
        <f>VLOOKUP(D626,バーコード貼付!A$4048:C$6329,2,FALSE)</f>
        <v>海水こし器用Oﾘﾝｸﾞ(P-8)</v>
      </c>
      <c r="F626" s="40"/>
      <c r="G626" s="19"/>
      <c r="H626" s="77">
        <f>VLOOKUP(D626,バーコード貼付!$A$4048:$C$6329,3,FALSE)</f>
        <v>1700</v>
      </c>
      <c r="I626" s="19">
        <f t="shared" si="42"/>
        <v>50</v>
      </c>
      <c r="J626" s="19">
        <f t="shared" si="43"/>
        <v>0</v>
      </c>
      <c r="K626" s="19"/>
      <c r="L626" s="19"/>
    </row>
    <row r="627" spans="1:12" x14ac:dyDescent="0.2">
      <c r="A627" s="18"/>
      <c r="B627" s="8">
        <f t="shared" si="44"/>
        <v>10</v>
      </c>
      <c r="C627" s="8"/>
      <c r="D627" s="30" t="s">
        <v>1203</v>
      </c>
      <c r="E627" s="28" t="e">
        <f>VLOOKUP(D627,バーコード貼付!A$4048:C$6329,2,FALSE)</f>
        <v>#N/A</v>
      </c>
      <c r="F627" s="40"/>
      <c r="G627" s="19"/>
      <c r="H627" s="77" t="e">
        <v>#N/A</v>
      </c>
      <c r="I627" s="19">
        <v>50</v>
      </c>
      <c r="J627" s="19" t="e">
        <v>#N/A</v>
      </c>
      <c r="K627" s="19"/>
      <c r="L627" s="19"/>
    </row>
    <row r="628" spans="1:12" x14ac:dyDescent="0.2">
      <c r="A628" s="18"/>
      <c r="B628" s="8">
        <f t="shared" si="44"/>
        <v>11</v>
      </c>
      <c r="C628" s="8"/>
      <c r="D628" s="30" t="s">
        <v>1158</v>
      </c>
      <c r="E628" s="28" t="str">
        <f>VLOOKUP(D628,バーコード貼付!A$4048:C$6329,2,FALSE)</f>
        <v>海水こし器用ｴｱｰ抜き(全ｻｲｽﾞ共通)</v>
      </c>
      <c r="F628" s="40"/>
      <c r="G628" s="19"/>
      <c r="H628" s="77">
        <f>VLOOKUP(D628,バーコード貼付!$A$4048:$C$6329,3,FALSE)</f>
        <v>4900</v>
      </c>
      <c r="I628" s="19">
        <f>I$616</f>
        <v>50</v>
      </c>
      <c r="J628" s="19">
        <f>IF(H628&gt;=I628,0,1)</f>
        <v>0</v>
      </c>
      <c r="K628" s="19"/>
      <c r="L628" s="19"/>
    </row>
    <row r="629" spans="1:12" x14ac:dyDescent="0.2">
      <c r="A629" s="18"/>
      <c r="B629" s="8">
        <f t="shared" si="44"/>
        <v>12</v>
      </c>
      <c r="C629" s="8"/>
      <c r="D629" s="30" t="s">
        <v>1176</v>
      </c>
      <c r="E629" s="28" t="str">
        <f>VLOOKUP(D629,バーコード貼付!A$4048:C$6329,2,FALSE)</f>
        <v>50SP海水こし器用ﾌﾗﾝｼﾞ用ﾊﾟｯｷﾝ</v>
      </c>
      <c r="F629" s="40"/>
      <c r="G629" s="19"/>
      <c r="H629" s="77">
        <f>VLOOKUP(D629,バーコード貼付!$A$4048:$C$6329,3,FALSE)</f>
        <v>725</v>
      </c>
      <c r="I629" s="19">
        <f>I$616</f>
        <v>50</v>
      </c>
      <c r="J629" s="19">
        <f>IF(H629&gt;=I629,0,1)</f>
        <v>0</v>
      </c>
      <c r="K629" s="19"/>
      <c r="L629" s="19"/>
    </row>
    <row r="630" spans="1:12" x14ac:dyDescent="0.2">
      <c r="A630" s="18"/>
      <c r="B630" s="8">
        <f t="shared" si="44"/>
        <v>13</v>
      </c>
      <c r="C630" s="8">
        <v>1</v>
      </c>
      <c r="D630" s="30" t="s">
        <v>1161</v>
      </c>
      <c r="E630" s="28" t="e">
        <f>VLOOKUP(D630,バーコード貼付!A$4048:C$6329,2,FALSE)</f>
        <v>#N/A</v>
      </c>
      <c r="F630" s="40"/>
      <c r="G630" s="19"/>
      <c r="H630" s="77" t="e">
        <v>#N/A</v>
      </c>
      <c r="I630" s="19">
        <v>50</v>
      </c>
      <c r="J630" s="19" t="e">
        <v>#N/A</v>
      </c>
      <c r="K630" s="19"/>
      <c r="L630" s="19"/>
    </row>
    <row r="631" spans="1:12" x14ac:dyDescent="0.2">
      <c r="A631" s="18"/>
      <c r="B631" s="8"/>
      <c r="C631" s="8">
        <v>2</v>
      </c>
      <c r="D631" s="30" t="s">
        <v>1178</v>
      </c>
      <c r="E631" s="28" t="e">
        <f>VLOOKUP(D631,バーコード貼付!A$4048:C$6329,2,FALSE)</f>
        <v>#N/A</v>
      </c>
      <c r="F631" s="40"/>
      <c r="G631" s="19"/>
      <c r="H631" s="77" t="e">
        <v>#N/A</v>
      </c>
      <c r="I631" s="19">
        <v>50</v>
      </c>
      <c r="J631" s="19" t="e">
        <v>#N/A</v>
      </c>
      <c r="K631" s="19"/>
      <c r="L631" s="19"/>
    </row>
    <row r="632" spans="1:12" x14ac:dyDescent="0.2">
      <c r="A632" s="18"/>
      <c r="B632" s="8"/>
      <c r="C632" s="8">
        <v>3</v>
      </c>
      <c r="D632" s="30" t="s">
        <v>1179</v>
      </c>
      <c r="E632" s="28" t="e">
        <f>VLOOKUP(D632,バーコード貼付!A$4048:C$6329,2,FALSE)</f>
        <v>#N/A</v>
      </c>
      <c r="F632" s="40"/>
      <c r="G632" s="19"/>
      <c r="H632" s="77" t="e">
        <v>#N/A</v>
      </c>
      <c r="I632" s="19">
        <v>50</v>
      </c>
      <c r="J632" s="19" t="e">
        <v>#N/A</v>
      </c>
      <c r="K632" s="19"/>
      <c r="L632" s="19"/>
    </row>
    <row r="633" spans="1:12" x14ac:dyDescent="0.2">
      <c r="A633" s="18"/>
      <c r="B633" s="8"/>
      <c r="C633" s="8">
        <v>4</v>
      </c>
      <c r="D633" s="30" t="s">
        <v>1180</v>
      </c>
      <c r="E633" s="28" t="e">
        <f>VLOOKUP(D633,バーコード貼付!A$4048:C$6329,2,FALSE)</f>
        <v>#N/A</v>
      </c>
      <c r="F633" s="40"/>
      <c r="G633" s="19"/>
      <c r="H633" s="77" t="e">
        <f>VLOOKUP(D633,バーコード貼付!$A$4048:$C$6329,3,FALSE)</f>
        <v>#N/A</v>
      </c>
      <c r="I633" s="19">
        <v>50</v>
      </c>
      <c r="J633" s="19" t="e">
        <v>#N/A</v>
      </c>
      <c r="K633" s="19"/>
      <c r="L633" s="19"/>
    </row>
    <row r="634" spans="1:12" x14ac:dyDescent="0.2">
      <c r="A634" s="18"/>
      <c r="B634" s="8"/>
      <c r="C634" s="8">
        <v>5</v>
      </c>
      <c r="D634" s="30" t="s">
        <v>1181</v>
      </c>
      <c r="E634" s="28" t="e">
        <f>VLOOKUP(D634,バーコード貼付!A$4048:C$6329,2,FALSE)</f>
        <v>#N/A</v>
      </c>
      <c r="F634" s="40"/>
      <c r="G634" s="19"/>
      <c r="H634" s="77" t="e">
        <f>VLOOKUP(D634,バーコード貼付!$A$4048:$C$6329,3,FALSE)</f>
        <v>#N/A</v>
      </c>
      <c r="I634" s="19">
        <v>50</v>
      </c>
      <c r="J634" s="19" t="e">
        <v>#N/A</v>
      </c>
      <c r="K634" s="19"/>
      <c r="L634" s="19"/>
    </row>
    <row r="635" spans="1:12" x14ac:dyDescent="0.2">
      <c r="A635" s="18"/>
      <c r="B635" s="8">
        <v>14</v>
      </c>
      <c r="C635" s="8"/>
      <c r="D635" s="30" t="s">
        <v>1182</v>
      </c>
      <c r="E635" s="28" t="str">
        <f>VLOOKUP(D635,バーコード貼付!A$4048:C$6329,2,FALSE)</f>
        <v>50SP海水ｺｼｷ用ﾌﾗﾝｼﾞ用ｽﾃﾝﾎﾞﾙﾄのみ</v>
      </c>
      <c r="F635" s="40"/>
      <c r="G635" s="19"/>
      <c r="H635" s="77">
        <f>VLOOKUP(D635,バーコード貼付!$A$4048:$C$6329,3,FALSE)</f>
        <v>1400</v>
      </c>
      <c r="I635" s="19">
        <f>I$616*8</f>
        <v>400</v>
      </c>
      <c r="J635" s="19">
        <f>IF(H635&gt;=I635,0,1)</f>
        <v>0</v>
      </c>
      <c r="K635" s="19"/>
      <c r="L635" s="19"/>
    </row>
    <row r="636" spans="1:12" x14ac:dyDescent="0.2">
      <c r="A636" s="18"/>
      <c r="B636" s="8">
        <f>B635+1</f>
        <v>15</v>
      </c>
      <c r="C636" s="8"/>
      <c r="D636" s="30" t="s">
        <v>1171</v>
      </c>
      <c r="E636" s="28" t="str">
        <f>VLOOKUP(D636,バーコード貼付!A$4048:C$6329,2,FALSE)</f>
        <v>50SP~80SP海水こし器ﾌﾗﾝｼﾞ用ｽﾃﾝﾅｯﾄ</v>
      </c>
      <c r="F636" s="40"/>
      <c r="G636" s="19"/>
      <c r="H636" s="77">
        <f>VLOOKUP(D636,バーコード貼付!$A$4048:$C$6329,3,FALSE)</f>
        <v>2600</v>
      </c>
      <c r="I636" s="19">
        <f>I$616*8</f>
        <v>400</v>
      </c>
      <c r="J636" s="19">
        <f>IF(H636&gt;=I636,0,1)</f>
        <v>0</v>
      </c>
      <c r="K636" s="19"/>
      <c r="L636" s="19"/>
    </row>
    <row r="637" spans="1:12" x14ac:dyDescent="0.2">
      <c r="A637" s="18"/>
      <c r="B637" s="8">
        <f>B636+1</f>
        <v>16</v>
      </c>
      <c r="C637" s="8">
        <v>1</v>
      </c>
      <c r="D637" s="30" t="s">
        <v>1330</v>
      </c>
      <c r="E637" s="28" t="str">
        <f>VLOOKUP(D637,バーコード貼付!A$4048:C$6329,2,FALSE)</f>
        <v>50SP海水こし器用包装箱</v>
      </c>
      <c r="F637" s="40"/>
      <c r="G637" s="19"/>
      <c r="H637" s="77">
        <f>VLOOKUP(D637,バーコード貼付!$A$4048:$C$6329,3,FALSE)</f>
        <v>319</v>
      </c>
      <c r="I637" s="19">
        <f>I$616</f>
        <v>50</v>
      </c>
      <c r="J637" s="19">
        <f>IF(H637&gt;=I637,0,1)</f>
        <v>0</v>
      </c>
      <c r="K637" s="19"/>
      <c r="L637" s="19"/>
    </row>
    <row r="638" spans="1:12" x14ac:dyDescent="0.2">
      <c r="A638" s="18"/>
      <c r="B638" s="8"/>
      <c r="C638" s="8">
        <v>2</v>
      </c>
      <c r="D638" s="30" t="s">
        <v>1331</v>
      </c>
      <c r="E638" s="28" t="str">
        <f>VLOOKUP(D638,バーコード貼付!A$4048:C$6329,2,FALSE)</f>
        <v>50SPH海水こし器用包装箱</v>
      </c>
      <c r="F638" s="40"/>
      <c r="G638" s="19"/>
      <c r="H638" s="77">
        <f>VLOOKUP(D638,バーコード貼付!$A$4048:$C$6329,3,FALSE)</f>
        <v>225</v>
      </c>
      <c r="I638" s="19">
        <f>I$616</f>
        <v>50</v>
      </c>
      <c r="J638" s="19">
        <f>IF(H638&gt;=I638,0,1)</f>
        <v>0</v>
      </c>
      <c r="K638" s="19"/>
      <c r="L638" s="19"/>
    </row>
    <row r="639" spans="1:12" x14ac:dyDescent="0.2">
      <c r="A639" s="18"/>
      <c r="B639" s="8"/>
      <c r="C639" s="8"/>
      <c r="D639" s="30"/>
      <c r="E639" s="30"/>
      <c r="F639" s="40"/>
      <c r="G639" s="18"/>
      <c r="H639" s="67"/>
      <c r="I639" s="19"/>
      <c r="J639" s="19"/>
      <c r="K639" s="19"/>
      <c r="L639" s="19"/>
    </row>
    <row r="640" spans="1:12" s="35" customFormat="1" ht="16.2" x14ac:dyDescent="0.2">
      <c r="A640" s="206" t="s">
        <v>1082</v>
      </c>
      <c r="B640" s="207"/>
      <c r="C640" s="207"/>
      <c r="D640" s="207"/>
      <c r="E640" s="207"/>
      <c r="F640" s="207"/>
      <c r="G640" s="207"/>
      <c r="H640" s="207"/>
      <c r="I640" s="207"/>
      <c r="J640" s="207"/>
      <c r="K640" s="207"/>
      <c r="L640" s="208"/>
    </row>
    <row r="641" spans="1:12" s="5" customFormat="1" x14ac:dyDescent="0.2">
      <c r="A641" s="24" t="s">
        <v>975</v>
      </c>
      <c r="B641" s="21"/>
      <c r="C641" s="21"/>
      <c r="D641" s="52" t="s">
        <v>973</v>
      </c>
      <c r="E641" s="13" t="s">
        <v>1156</v>
      </c>
      <c r="F641" s="39" t="s">
        <v>2298</v>
      </c>
      <c r="G641" s="19" t="s">
        <v>1205</v>
      </c>
      <c r="H641" s="13" t="s">
        <v>1206</v>
      </c>
      <c r="I641" s="13" t="s">
        <v>977</v>
      </c>
      <c r="J641" s="13" t="s">
        <v>976</v>
      </c>
      <c r="K641" s="13" t="s">
        <v>1166</v>
      </c>
      <c r="L641" s="13" t="s">
        <v>1167</v>
      </c>
    </row>
    <row r="642" spans="1:12" x14ac:dyDescent="0.2">
      <c r="A642" s="6">
        <v>1</v>
      </c>
      <c r="B642" s="6"/>
      <c r="C642" s="3"/>
      <c r="D642" s="30" t="s">
        <v>1097</v>
      </c>
      <c r="E642" s="28" t="e">
        <f>VLOOKUP(D642,バーコード貼付!A$4048:C$6329,2,FALSE)</f>
        <v>#N/A</v>
      </c>
      <c r="F642" s="40"/>
      <c r="G642" s="19"/>
      <c r="H642" s="77" t="e">
        <v>#N/A</v>
      </c>
      <c r="I642" s="42">
        <v>20</v>
      </c>
      <c r="J642" s="19" t="e">
        <v>#N/A</v>
      </c>
      <c r="K642" s="19"/>
      <c r="L642" s="19"/>
    </row>
    <row r="643" spans="1:12" x14ac:dyDescent="0.2">
      <c r="A643" s="6">
        <v>2</v>
      </c>
      <c r="B643" s="6"/>
      <c r="C643" s="3"/>
      <c r="D643" s="30" t="s">
        <v>1098</v>
      </c>
      <c r="E643" s="28" t="e">
        <f>VLOOKUP(D643,バーコード貼付!A$4048:C$6329,2,FALSE)</f>
        <v>#N/A</v>
      </c>
      <c r="F643" s="40"/>
      <c r="G643" s="19"/>
      <c r="H643" s="77" t="e">
        <v>#N/A</v>
      </c>
      <c r="I643" s="42">
        <v>280</v>
      </c>
      <c r="J643" s="19" t="e">
        <v>#N/A</v>
      </c>
      <c r="K643" s="19"/>
      <c r="L643" s="19"/>
    </row>
    <row r="644" spans="1:12" x14ac:dyDescent="0.2">
      <c r="A644" s="6">
        <v>3</v>
      </c>
      <c r="B644" s="6"/>
      <c r="C644" s="3"/>
      <c r="D644" s="30" t="s">
        <v>1099</v>
      </c>
      <c r="E644" s="28" t="e">
        <f>VLOOKUP(D644,バーコード貼付!A$4048:C$6329,2,FALSE)</f>
        <v>#N/A</v>
      </c>
      <c r="F644" s="40"/>
      <c r="G644" s="19"/>
      <c r="H644" s="77" t="e">
        <v>#N/A</v>
      </c>
      <c r="I644" s="42">
        <v>20</v>
      </c>
      <c r="J644" s="19" t="e">
        <v>#N/A</v>
      </c>
      <c r="K644" s="19"/>
      <c r="L644" s="19"/>
    </row>
    <row r="645" spans="1:12" x14ac:dyDescent="0.2">
      <c r="A645" s="18">
        <v>4</v>
      </c>
      <c r="B645" s="18"/>
      <c r="C645" s="18"/>
      <c r="D645" s="30" t="s">
        <v>1100</v>
      </c>
      <c r="E645" s="28" t="e">
        <f>VLOOKUP(D645,バーコード貼付!A$4048:C$6329,2,FALSE)</f>
        <v>#N/A</v>
      </c>
      <c r="F645" s="40"/>
      <c r="G645" s="19"/>
      <c r="H645" s="77" t="e">
        <v>#N/A</v>
      </c>
      <c r="I645" s="42">
        <v>15</v>
      </c>
      <c r="J645" s="19" t="e">
        <v>#N/A</v>
      </c>
      <c r="K645" s="19"/>
      <c r="L645" s="19"/>
    </row>
    <row r="646" spans="1:12" x14ac:dyDescent="0.2">
      <c r="A646" s="18">
        <v>5</v>
      </c>
      <c r="B646" s="18"/>
      <c r="C646" s="18"/>
      <c r="D646" s="30" t="s">
        <v>1101</v>
      </c>
      <c r="E646" s="28" t="e">
        <f>VLOOKUP(D646,バーコード貼付!A$4048:C$6329,2,FALSE)</f>
        <v>#N/A</v>
      </c>
      <c r="F646" s="40"/>
      <c r="G646" s="19"/>
      <c r="H646" s="77" t="e">
        <v>#N/A</v>
      </c>
      <c r="I646" s="42">
        <v>25</v>
      </c>
      <c r="J646" s="19" t="e">
        <v>#N/A</v>
      </c>
      <c r="K646" s="19"/>
      <c r="L646" s="19"/>
    </row>
    <row r="647" spans="1:12" x14ac:dyDescent="0.2">
      <c r="A647" s="18">
        <v>6</v>
      </c>
      <c r="B647" s="18"/>
      <c r="C647" s="18"/>
      <c r="D647" s="30" t="s">
        <v>1102</v>
      </c>
      <c r="E647" s="28" t="e">
        <f>VLOOKUP(D647,バーコード貼付!A$4048:C$6329,2,FALSE)</f>
        <v>#N/A</v>
      </c>
      <c r="F647" s="40"/>
      <c r="G647" s="19"/>
      <c r="H647" s="77" t="e">
        <v>#N/A</v>
      </c>
      <c r="I647" s="42">
        <v>10</v>
      </c>
      <c r="J647" s="19" t="e">
        <v>#N/A</v>
      </c>
      <c r="K647" s="19"/>
      <c r="L647" s="19"/>
    </row>
    <row r="648" spans="1:12" x14ac:dyDescent="0.2">
      <c r="A648" s="18">
        <v>7</v>
      </c>
      <c r="B648" s="18"/>
      <c r="C648" s="18"/>
      <c r="D648" s="30" t="s">
        <v>1103</v>
      </c>
      <c r="E648" s="28" t="e">
        <f>VLOOKUP(D648,バーコード貼付!A$4048:C$6329,2,FALSE)</f>
        <v>#N/A</v>
      </c>
      <c r="F648" s="40"/>
      <c r="G648" s="19"/>
      <c r="H648" s="77" t="e">
        <v>#N/A</v>
      </c>
      <c r="I648" s="42">
        <v>3</v>
      </c>
      <c r="J648" s="19" t="e">
        <v>#N/A</v>
      </c>
      <c r="K648" s="19"/>
      <c r="L648" s="19"/>
    </row>
    <row r="649" spans="1:12" x14ac:dyDescent="0.2">
      <c r="A649" s="6"/>
      <c r="B649" s="8">
        <f>B648+1</f>
        <v>1</v>
      </c>
      <c r="C649" s="8">
        <v>1</v>
      </c>
      <c r="D649" s="30" t="s">
        <v>1132</v>
      </c>
      <c r="E649" s="28" t="str">
        <f>VLOOKUP(D649,バーコード貼付!A$4048:C$6329,2,FALSE)</f>
        <v>(ｼｮｯﾄ場)砂ｺｼ65-80SP</v>
      </c>
      <c r="F649" s="40"/>
      <c r="G649" s="19"/>
      <c r="H649" s="77">
        <f>VLOOKUP(D649,バーコード貼付!$A$4048:$C$6329,3,FALSE)</f>
        <v>0</v>
      </c>
      <c r="I649" s="19">
        <f>I642+I643+I644+I645+I646+I647+I648</f>
        <v>373</v>
      </c>
      <c r="J649" s="19">
        <f>IF(H649&gt;=I649,0,1)</f>
        <v>1</v>
      </c>
      <c r="K649" s="19"/>
      <c r="L649" s="19"/>
    </row>
    <row r="650" spans="1:12" x14ac:dyDescent="0.2">
      <c r="A650" s="6"/>
      <c r="B650" s="8"/>
      <c r="C650" s="8">
        <v>2</v>
      </c>
      <c r="D650" s="30"/>
      <c r="E650" s="28" t="s">
        <v>2026</v>
      </c>
      <c r="F650" s="40"/>
      <c r="G650" s="19"/>
      <c r="H650" s="152" t="e">
        <v>#N/A</v>
      </c>
      <c r="I650" s="19">
        <v>373</v>
      </c>
      <c r="J650" s="19" t="e">
        <v>#N/A</v>
      </c>
      <c r="K650" s="19"/>
      <c r="L650" s="19"/>
    </row>
    <row r="651" spans="1:12" x14ac:dyDescent="0.2">
      <c r="A651" s="6"/>
      <c r="B651" s="8">
        <f>B649+1</f>
        <v>2</v>
      </c>
      <c r="C651" s="8">
        <v>1</v>
      </c>
      <c r="D651" s="30" t="s">
        <v>1160</v>
      </c>
      <c r="E651" s="28" t="str">
        <f>VLOOKUP(D651,バーコード貼付!A$4048:C$6329,2,FALSE)</f>
        <v>65~80海水ｺｼ器用ﾌﾀ(Oﾘﾝｸﾞﾀｲﾌﾟ)</v>
      </c>
      <c r="F651" s="40"/>
      <c r="G651" s="19"/>
      <c r="H651" s="77">
        <f>VLOOKUP(D651,バーコード貼付!$A$4048:$C$6329,3,FALSE)</f>
        <v>204</v>
      </c>
      <c r="I651" s="19">
        <f t="shared" ref="I651:I659" si="45">I$649</f>
        <v>373</v>
      </c>
      <c r="J651" s="19">
        <f>IF(H651&gt;=I651,0,1)</f>
        <v>1</v>
      </c>
      <c r="K651" s="19"/>
      <c r="L651" s="19"/>
    </row>
    <row r="652" spans="1:12" x14ac:dyDescent="0.2">
      <c r="A652" s="6"/>
      <c r="B652" s="8"/>
      <c r="C652" s="8">
        <v>2</v>
      </c>
      <c r="D652" s="30" t="s">
        <v>1133</v>
      </c>
      <c r="E652" s="28" t="str">
        <f>VLOOKUP(D652,バーコード貼付!A$4048:C$6329,2,FALSE)</f>
        <v>(ｼｮｯﾄ場)砂ｺｼﾌﾀ65S</v>
      </c>
      <c r="F652" s="40"/>
      <c r="G652" s="19"/>
      <c r="H652" s="77">
        <f>VLOOKUP(D652,バーコード貼付!$A$4048:$C$6329,3,FALSE)</f>
        <v>397</v>
      </c>
      <c r="I652" s="19">
        <f t="shared" si="45"/>
        <v>373</v>
      </c>
      <c r="J652" s="19">
        <f>IF(H652&gt;=I652,0,1)</f>
        <v>0</v>
      </c>
      <c r="K652" s="19"/>
      <c r="L652" s="19"/>
    </row>
    <row r="653" spans="1:12" x14ac:dyDescent="0.2">
      <c r="A653" s="18"/>
      <c r="B653" s="8">
        <v>3</v>
      </c>
      <c r="C653" s="8"/>
      <c r="D653" s="30" t="s">
        <v>1110</v>
      </c>
      <c r="E653" s="28" t="str">
        <f>VLOOKUP(D653,バーコード貼付!A$4048:C$6329,2,FALSE)</f>
        <v>80S単式海水ｺｼ器用外筒(ｱｸﾘﾙ)150*114</v>
      </c>
      <c r="F653" s="40"/>
      <c r="G653" s="19"/>
      <c r="H653" s="77">
        <f>VLOOKUP(D653,バーコード貼付!$A$4048:$C$6329,3,FALSE)</f>
        <v>249</v>
      </c>
      <c r="I653" s="19">
        <f t="shared" si="45"/>
        <v>373</v>
      </c>
      <c r="J653" s="19">
        <f>IF(H653&gt;=I653,0,1)</f>
        <v>1</v>
      </c>
      <c r="K653" s="19"/>
      <c r="L653" s="19"/>
    </row>
    <row r="654" spans="1:12" x14ac:dyDescent="0.2">
      <c r="A654" s="18"/>
      <c r="B654" s="8">
        <f t="shared" ref="B654:B663" si="46">B653+1</f>
        <v>4</v>
      </c>
      <c r="C654" s="8"/>
      <c r="D654" s="30" t="s">
        <v>1116</v>
      </c>
      <c r="E654" s="28" t="str">
        <f>VLOOKUP(D654,バーコード貼付!A$4048:C$6329,2,FALSE)</f>
        <v>65SH海水こし器用ｾﾝﾀｰﾎﾞﾙﾄ12*225</v>
      </c>
      <c r="F654" s="40"/>
      <c r="G654" s="19"/>
      <c r="H654" s="77">
        <f>VLOOKUP(D654,バーコード貼付!$A$4048:$C$6329,3,FALSE)</f>
        <v>113</v>
      </c>
      <c r="I654" s="19">
        <f t="shared" si="45"/>
        <v>373</v>
      </c>
      <c r="J654" s="19">
        <f>IF(H654&gt;=I654,0,1)</f>
        <v>1</v>
      </c>
      <c r="K654" s="19"/>
      <c r="L654" s="19"/>
    </row>
    <row r="655" spans="1:12" x14ac:dyDescent="0.2">
      <c r="A655" s="18"/>
      <c r="B655" s="8">
        <f t="shared" si="46"/>
        <v>5</v>
      </c>
      <c r="C655" s="55"/>
      <c r="D655" s="37" t="s">
        <v>1168</v>
      </c>
      <c r="E655" s="28" t="str">
        <f>VLOOKUP(D655,バーコード貼付!A$4048:C$6329,2,FALSE)</f>
        <v>65SH海水こし器用Oﾘﾝｸﾞ(外筒用)</v>
      </c>
      <c r="F655" s="40"/>
      <c r="G655" s="19"/>
      <c r="H655" s="77">
        <f>VLOOKUP(D655,バーコード貼付!$A$4048:$C$6329,3,FALSE)</f>
        <v>1792</v>
      </c>
      <c r="I655" s="19">
        <f t="shared" si="45"/>
        <v>373</v>
      </c>
      <c r="J655" s="19"/>
      <c r="K655" s="19"/>
      <c r="L655" s="19"/>
    </row>
    <row r="656" spans="1:12" x14ac:dyDescent="0.2">
      <c r="A656" s="18"/>
      <c r="B656" s="8">
        <f t="shared" si="46"/>
        <v>6</v>
      </c>
      <c r="C656" s="8"/>
      <c r="D656" s="30" t="s">
        <v>1159</v>
      </c>
      <c r="E656" s="28" t="str">
        <f>VLOOKUP(D656,バーコード貼付!A$4048:C$6329,2,FALSE)</f>
        <v>65SH海水こし器用Oﾘﾝｸﾞ(袋ﾅｯﾄ用)</v>
      </c>
      <c r="F656" s="40"/>
      <c r="G656" s="19"/>
      <c r="H656" s="77">
        <f>VLOOKUP(D656,バーコード貼付!$A$4048:$C$6329,3,FALSE)</f>
        <v>1000</v>
      </c>
      <c r="I656" s="19">
        <f t="shared" si="45"/>
        <v>373</v>
      </c>
      <c r="J656" s="19">
        <f>IF(H656&gt;=I656,0,1)</f>
        <v>0</v>
      </c>
      <c r="K656" s="19"/>
      <c r="L656" s="19"/>
    </row>
    <row r="657" spans="1:13" x14ac:dyDescent="0.2">
      <c r="A657" s="18"/>
      <c r="B657" s="8">
        <f t="shared" si="46"/>
        <v>7</v>
      </c>
      <c r="C657" s="8"/>
      <c r="D657" s="30" t="s">
        <v>1169</v>
      </c>
      <c r="E657" s="28" t="str">
        <f>VLOOKUP(D657,バーコード貼付!A$4048:C$6329,2,FALSE)</f>
        <v>こし器用BS袋ﾅｯﾄM12　SP・SH</v>
      </c>
      <c r="F657" s="40"/>
      <c r="G657" s="19"/>
      <c r="H657" s="77">
        <f>VLOOKUP(D657,バーコード貼付!$A$4048:$C$6329,3,FALSE)</f>
        <v>6430</v>
      </c>
      <c r="I657" s="19">
        <f t="shared" si="45"/>
        <v>373</v>
      </c>
      <c r="J657" s="19">
        <f>IF(H657&gt;=I657,0,1)</f>
        <v>0</v>
      </c>
      <c r="K657" s="19"/>
      <c r="L657" s="19"/>
      <c r="M657" t="s">
        <v>3033</v>
      </c>
    </row>
    <row r="658" spans="1:13" x14ac:dyDescent="0.2">
      <c r="A658" s="18"/>
      <c r="B658" s="8">
        <f t="shared" si="46"/>
        <v>8</v>
      </c>
      <c r="C658" s="8"/>
      <c r="D658" s="30" t="s">
        <v>1170</v>
      </c>
      <c r="E658" s="28" t="str">
        <f>VLOOKUP(D658,バーコード貼付!A$4048:C$6329,2,FALSE)</f>
        <v>65SH海水こし器用ｺｼ網H210</v>
      </c>
      <c r="F658" s="40"/>
      <c r="G658" s="19"/>
      <c r="H658" s="77">
        <f>VLOOKUP(D658,バーコード貼付!$A$4048:$C$6329,3,FALSE)</f>
        <v>100</v>
      </c>
      <c r="I658" s="19">
        <f t="shared" si="45"/>
        <v>373</v>
      </c>
      <c r="J658" s="19">
        <f>IF(H658&gt;=I658,0,1)</f>
        <v>1</v>
      </c>
      <c r="K658" s="19"/>
      <c r="L658" s="19"/>
    </row>
    <row r="659" spans="1:13" x14ac:dyDescent="0.2">
      <c r="A659" s="18"/>
      <c r="B659" s="8">
        <f t="shared" si="46"/>
        <v>9</v>
      </c>
      <c r="C659" s="8"/>
      <c r="D659" s="30" t="s">
        <v>1155</v>
      </c>
      <c r="E659" s="28" t="str">
        <f>VLOOKUP(D659,バーコード貼付!A$4048:C$6329,2,FALSE)</f>
        <v>海水こし器用Oﾘﾝｸﾞ(P-8)</v>
      </c>
      <c r="F659" s="40"/>
      <c r="G659" s="19"/>
      <c r="H659" s="77">
        <f>VLOOKUP(D659,バーコード貼付!$A$4048:$C$6329,3,FALSE)</f>
        <v>1700</v>
      </c>
      <c r="I659" s="19">
        <f t="shared" si="45"/>
        <v>373</v>
      </c>
      <c r="J659" s="19">
        <f>IF(H659&gt;=I659,0,1)</f>
        <v>0</v>
      </c>
      <c r="K659" s="19"/>
      <c r="L659" s="19"/>
    </row>
    <row r="660" spans="1:13" x14ac:dyDescent="0.2">
      <c r="A660" s="18"/>
      <c r="B660" s="8">
        <f t="shared" si="46"/>
        <v>10</v>
      </c>
      <c r="C660" s="8"/>
      <c r="D660" s="30" t="s">
        <v>1203</v>
      </c>
      <c r="E660" s="28" t="e">
        <f>VLOOKUP(D660,バーコード貼付!A$4048:C$6329,2,FALSE)</f>
        <v>#N/A</v>
      </c>
      <c r="F660" s="40"/>
      <c r="G660" s="19"/>
      <c r="H660" s="77" t="e">
        <v>#N/A</v>
      </c>
      <c r="I660" s="19">
        <v>373</v>
      </c>
      <c r="J660" s="19" t="e">
        <v>#N/A</v>
      </c>
      <c r="K660" s="19"/>
      <c r="L660" s="19"/>
    </row>
    <row r="661" spans="1:13" x14ac:dyDescent="0.2">
      <c r="A661" s="18"/>
      <c r="B661" s="8">
        <f t="shared" si="46"/>
        <v>11</v>
      </c>
      <c r="C661" s="8"/>
      <c r="D661" s="30" t="s">
        <v>1158</v>
      </c>
      <c r="E661" s="28" t="str">
        <f>VLOOKUP(D661,バーコード貼付!A$4048:C$6329,2,FALSE)</f>
        <v>海水こし器用ｴｱｰ抜き(全ｻｲｽﾞ共通)</v>
      </c>
      <c r="F661" s="40"/>
      <c r="G661" s="19"/>
      <c r="H661" s="77">
        <f>VLOOKUP(D661,バーコード貼付!$A$4048:$C$6329,3,FALSE)</f>
        <v>4900</v>
      </c>
      <c r="I661" s="19">
        <f>I$649</f>
        <v>373</v>
      </c>
      <c r="J661" s="19">
        <f>IF(H661&gt;=I661,0,1)</f>
        <v>0</v>
      </c>
      <c r="K661" s="19"/>
      <c r="L661" s="19"/>
    </row>
    <row r="662" spans="1:13" x14ac:dyDescent="0.2">
      <c r="A662" s="18"/>
      <c r="B662" s="8">
        <f t="shared" si="46"/>
        <v>12</v>
      </c>
      <c r="C662" s="8"/>
      <c r="D662" s="30" t="s">
        <v>1157</v>
      </c>
      <c r="E662" s="28" t="str">
        <f>VLOOKUP(D662,バーコード貼付!A$4048:C$6329,2,FALSE)</f>
        <v>80SP海水こし器用ﾌﾗﾝｼﾞ用ﾊﾟｯｷﾝ</v>
      </c>
      <c r="F662" s="40"/>
      <c r="G662" s="19"/>
      <c r="H662" s="77">
        <f>VLOOKUP(D662,バーコード貼付!$A$4048:$C$6329,3,FALSE)</f>
        <v>998</v>
      </c>
      <c r="I662" s="19">
        <f>I$649</f>
        <v>373</v>
      </c>
      <c r="J662" s="19">
        <f>IF(H662&gt;=I662,0,1)</f>
        <v>0</v>
      </c>
      <c r="K662" s="19"/>
      <c r="L662" s="19"/>
    </row>
    <row r="663" spans="1:13" x14ac:dyDescent="0.2">
      <c r="A663" s="18"/>
      <c r="B663" s="8">
        <f t="shared" si="46"/>
        <v>13</v>
      </c>
      <c r="C663" s="8">
        <v>1</v>
      </c>
      <c r="D663" s="30" t="s">
        <v>1161</v>
      </c>
      <c r="E663" s="28" t="e">
        <f>VLOOKUP(D663,バーコード貼付!A$4048:C$6329,2,FALSE)</f>
        <v>#N/A</v>
      </c>
      <c r="F663" s="40"/>
      <c r="G663" s="19"/>
      <c r="H663" s="77" t="e">
        <v>#N/A</v>
      </c>
      <c r="I663" s="19">
        <v>373</v>
      </c>
      <c r="J663" s="19" t="e">
        <v>#N/A</v>
      </c>
      <c r="K663" s="19"/>
      <c r="L663" s="19"/>
    </row>
    <row r="664" spans="1:13" x14ac:dyDescent="0.2">
      <c r="A664" s="18"/>
      <c r="B664" s="8"/>
      <c r="C664" s="8">
        <v>2</v>
      </c>
      <c r="D664" s="30" t="s">
        <v>1200</v>
      </c>
      <c r="E664" s="28" t="e">
        <f>VLOOKUP(D664,バーコード貼付!A$4048:C$6329,2,FALSE)</f>
        <v>#N/A</v>
      </c>
      <c r="F664" s="40"/>
      <c r="G664" s="19"/>
      <c r="H664" s="77" t="e">
        <v>#N/A</v>
      </c>
      <c r="I664" s="19">
        <v>373</v>
      </c>
      <c r="J664" s="19" t="e">
        <v>#N/A</v>
      </c>
      <c r="K664" s="19"/>
      <c r="L664" s="19"/>
    </row>
    <row r="665" spans="1:13" x14ac:dyDescent="0.2">
      <c r="A665" s="18"/>
      <c r="B665" s="8"/>
      <c r="C665" s="8">
        <v>3</v>
      </c>
      <c r="D665" s="30" t="s">
        <v>1201</v>
      </c>
      <c r="E665" s="28" t="e">
        <f>VLOOKUP(D665,バーコード貼付!A$4048:C$6329,2,FALSE)</f>
        <v>#N/A</v>
      </c>
      <c r="F665" s="40"/>
      <c r="G665" s="19"/>
      <c r="H665" s="77" t="e">
        <v>#N/A</v>
      </c>
      <c r="I665" s="19">
        <v>373</v>
      </c>
      <c r="J665" s="19" t="e">
        <v>#N/A</v>
      </c>
      <c r="K665" s="19"/>
      <c r="L665" s="19"/>
    </row>
    <row r="666" spans="1:13" x14ac:dyDescent="0.2">
      <c r="A666" s="18"/>
      <c r="B666" s="8"/>
      <c r="C666" s="8">
        <v>4</v>
      </c>
      <c r="D666" s="30" t="s">
        <v>1177</v>
      </c>
      <c r="E666" s="28" t="e">
        <f>VLOOKUP(D666,バーコード貼付!A$4048:C$6329,2,FALSE)</f>
        <v>#N/A</v>
      </c>
      <c r="F666" s="40"/>
      <c r="G666" s="19"/>
      <c r="H666" s="77" t="e">
        <v>#N/A</v>
      </c>
      <c r="I666" s="19">
        <v>373</v>
      </c>
      <c r="J666" s="19" t="e">
        <v>#N/A</v>
      </c>
      <c r="K666" s="19"/>
      <c r="L666" s="19"/>
    </row>
    <row r="667" spans="1:13" x14ac:dyDescent="0.2">
      <c r="A667" s="18"/>
      <c r="B667" s="8"/>
      <c r="C667" s="8">
        <v>5</v>
      </c>
      <c r="D667" s="30" t="s">
        <v>1163</v>
      </c>
      <c r="E667" s="28" t="e">
        <f>VLOOKUP(D667,バーコード貼付!A$4048:C$6329,2,FALSE)</f>
        <v>#N/A</v>
      </c>
      <c r="F667" s="40"/>
      <c r="G667" s="19"/>
      <c r="H667" s="77" t="e">
        <v>#N/A</v>
      </c>
      <c r="I667" s="19">
        <v>373</v>
      </c>
      <c r="J667" s="19" t="e">
        <v>#N/A</v>
      </c>
      <c r="K667" s="19"/>
      <c r="L667" s="19"/>
    </row>
    <row r="668" spans="1:13" x14ac:dyDescent="0.2">
      <c r="A668" s="18"/>
      <c r="B668" s="8"/>
      <c r="C668" s="8">
        <v>6</v>
      </c>
      <c r="D668" s="30" t="s">
        <v>1164</v>
      </c>
      <c r="E668" s="28" t="e">
        <f>VLOOKUP(D668,バーコード貼付!A$4048:C$6329,2,FALSE)</f>
        <v>#N/A</v>
      </c>
      <c r="F668" s="40"/>
      <c r="G668" s="19"/>
      <c r="H668" s="77" t="e">
        <v>#N/A</v>
      </c>
      <c r="I668" s="19">
        <v>373</v>
      </c>
      <c r="J668" s="19" t="e">
        <v>#N/A</v>
      </c>
      <c r="K668" s="19"/>
      <c r="L668" s="19"/>
    </row>
    <row r="669" spans="1:13" x14ac:dyDescent="0.2">
      <c r="A669" s="18"/>
      <c r="B669" s="8">
        <v>14</v>
      </c>
      <c r="C669" s="8"/>
      <c r="D669" s="30" t="s">
        <v>1162</v>
      </c>
      <c r="E669" s="28" t="str">
        <f>VLOOKUP(D669,バーコード貼付!A$4048:C$6329,2,FALSE)</f>
        <v>80SP海水ｺｼｷ用ﾌﾗﾝｼﾞ用ｽﾃﾝﾎﾞﾙﾄのみ</v>
      </c>
      <c r="F669" s="40"/>
      <c r="G669" s="19"/>
      <c r="H669" s="77">
        <f>VLOOKUP(D669,バーコード貼付!$A$4048:$C$6329,3,FALSE)</f>
        <v>1100</v>
      </c>
      <c r="I669" s="19">
        <f>I$649*8</f>
        <v>2984</v>
      </c>
      <c r="J669" s="19">
        <f>IF(H669&gt;=I669,0,1)</f>
        <v>1</v>
      </c>
      <c r="K669" s="19"/>
      <c r="L669" s="19"/>
    </row>
    <row r="670" spans="1:13" x14ac:dyDescent="0.2">
      <c r="A670" s="18"/>
      <c r="B670" s="8">
        <f>B669+1</f>
        <v>15</v>
      </c>
      <c r="C670" s="8"/>
      <c r="D670" s="30" t="s">
        <v>1171</v>
      </c>
      <c r="E670" s="28" t="str">
        <f>VLOOKUP(D670,バーコード貼付!A$4048:C$6329,2,FALSE)</f>
        <v>50SP~80SP海水こし器ﾌﾗﾝｼﾞ用ｽﾃﾝﾅｯﾄ</v>
      </c>
      <c r="F670" s="40"/>
      <c r="G670" s="19"/>
      <c r="H670" s="77">
        <f>VLOOKUP(D670,バーコード貼付!$A$4048:$C$6329,3,FALSE)</f>
        <v>2600</v>
      </c>
      <c r="I670" s="19">
        <f>I$649*8</f>
        <v>2984</v>
      </c>
      <c r="J670" s="19">
        <f>IF(H670&gt;=I670,0,1)</f>
        <v>1</v>
      </c>
      <c r="K670" s="19"/>
      <c r="L670" s="19"/>
    </row>
    <row r="671" spans="1:13" x14ac:dyDescent="0.2">
      <c r="A671" s="18"/>
      <c r="B671" s="8">
        <f>B670+1</f>
        <v>16</v>
      </c>
      <c r="C671" s="8">
        <v>1</v>
      </c>
      <c r="D671" s="30" t="s">
        <v>1332</v>
      </c>
      <c r="E671" s="28" t="str">
        <f>VLOOKUP(D671,バーコード貼付!A$4048:C$6329,2,FALSE)</f>
        <v>65~80SPH海水こし器用包装箱</v>
      </c>
      <c r="F671" s="40"/>
      <c r="G671" s="19"/>
      <c r="H671" s="77">
        <f>VLOOKUP(D671,バーコード貼付!$A$4048:$C$6329,3,FALSE)</f>
        <v>320</v>
      </c>
      <c r="I671" s="19">
        <f>I$649</f>
        <v>373</v>
      </c>
      <c r="J671" s="19">
        <f>IF(H671&gt;=I671,0,1)</f>
        <v>1</v>
      </c>
      <c r="K671" s="19"/>
      <c r="L671" s="19"/>
    </row>
    <row r="672" spans="1:13" x14ac:dyDescent="0.2">
      <c r="A672" s="18"/>
      <c r="B672" s="8"/>
      <c r="C672" s="8">
        <v>2</v>
      </c>
      <c r="D672" s="30" t="s">
        <v>1333</v>
      </c>
      <c r="E672" s="28" t="str">
        <f>VLOOKUP(D672,バーコード貼付!A$4048:C$6329,2,FALSE)</f>
        <v>80SP海水こし器用包装箱</v>
      </c>
      <c r="F672" s="40"/>
      <c r="G672" s="19"/>
      <c r="H672" s="77">
        <f>VLOOKUP(D672,バーコード貼付!$A$4048:$C$6329,3,FALSE)</f>
        <v>260</v>
      </c>
      <c r="I672" s="19">
        <f>I$649</f>
        <v>373</v>
      </c>
      <c r="J672" s="19">
        <f>IF(H672&gt;=I672,0,1)</f>
        <v>1</v>
      </c>
      <c r="K672" s="19"/>
      <c r="L672" s="19"/>
    </row>
    <row r="673" spans="1:12" x14ac:dyDescent="0.2">
      <c r="A673" s="18"/>
      <c r="B673" s="8"/>
      <c r="C673" s="8"/>
      <c r="D673" s="30"/>
      <c r="E673" s="30"/>
      <c r="F673" s="40"/>
      <c r="G673" s="18"/>
      <c r="H673" s="67"/>
      <c r="I673" s="19"/>
      <c r="J673" s="19"/>
      <c r="K673" s="19"/>
      <c r="L673" s="19"/>
    </row>
    <row r="674" spans="1:12" ht="16.2" x14ac:dyDescent="0.2">
      <c r="A674" s="191" t="s">
        <v>2539</v>
      </c>
      <c r="B674" s="192"/>
      <c r="C674" s="192"/>
      <c r="D674" s="192"/>
      <c r="E674" s="192"/>
      <c r="F674" s="192"/>
      <c r="G674" s="192"/>
      <c r="H674" s="192"/>
      <c r="I674" s="192"/>
      <c r="J674" s="192"/>
      <c r="K674" s="192"/>
      <c r="L674" s="193"/>
    </row>
    <row r="675" spans="1:12" s="38" customFormat="1" ht="16.2" x14ac:dyDescent="0.2">
      <c r="A675" s="203" t="s">
        <v>1443</v>
      </c>
      <c r="B675" s="204"/>
      <c r="C675" s="204"/>
      <c r="D675" s="204"/>
      <c r="E675" s="204"/>
      <c r="F675" s="204"/>
      <c r="G675" s="204"/>
      <c r="H675" s="204"/>
      <c r="I675" s="204"/>
      <c r="J675" s="204"/>
      <c r="K675" s="204"/>
      <c r="L675" s="205"/>
    </row>
    <row r="676" spans="1:12" s="5" customFormat="1" x14ac:dyDescent="0.2">
      <c r="A676" s="24" t="s">
        <v>975</v>
      </c>
      <c r="B676" s="21"/>
      <c r="C676" s="21"/>
      <c r="D676" s="52" t="s">
        <v>973</v>
      </c>
      <c r="E676" s="13" t="s">
        <v>1156</v>
      </c>
      <c r="F676" s="39" t="s">
        <v>2298</v>
      </c>
      <c r="G676" s="19" t="s">
        <v>1205</v>
      </c>
      <c r="H676" s="13" t="s">
        <v>1206</v>
      </c>
      <c r="I676" s="13" t="s">
        <v>977</v>
      </c>
      <c r="J676" s="13" t="s">
        <v>976</v>
      </c>
      <c r="K676" s="13" t="s">
        <v>1166</v>
      </c>
      <c r="L676" s="13" t="s">
        <v>1167</v>
      </c>
    </row>
    <row r="677" spans="1:12" x14ac:dyDescent="0.2">
      <c r="A677" s="6">
        <v>1</v>
      </c>
      <c r="B677" s="6"/>
      <c r="C677" s="3"/>
      <c r="D677" s="30" t="s">
        <v>1452</v>
      </c>
      <c r="E677" s="28" t="str">
        <f>VLOOKUP(D677,バーコード貼付!A$4048:C$6329,2,FALSE)</f>
        <v>40W縦型複式海水こし器(標準仕様)</v>
      </c>
      <c r="F677" s="40"/>
      <c r="G677" s="19"/>
      <c r="H677" s="77">
        <f>VLOOKUP(D677,バーコード貼付!$A$4048:$C$6329,3,FALSE)</f>
        <v>0</v>
      </c>
      <c r="I677" s="42">
        <v>0</v>
      </c>
      <c r="J677" s="19">
        <f t="shared" ref="J677:J696" si="47">IF(H677&gt;=I677,0,1)</f>
        <v>0</v>
      </c>
      <c r="K677" s="19"/>
      <c r="L677" s="19"/>
    </row>
    <row r="678" spans="1:12" x14ac:dyDescent="0.2">
      <c r="A678" s="8">
        <v>2</v>
      </c>
      <c r="B678" s="8"/>
      <c r="C678" s="8"/>
      <c r="D678" s="30" t="s">
        <v>1453</v>
      </c>
      <c r="E678" s="28" t="str">
        <f>VLOOKUP(D678,バーコード貼付!A$4048:C$6329,2,FALSE)</f>
        <v>40W縦型複式海水こし器(検査仕様)</v>
      </c>
      <c r="F678" s="40"/>
      <c r="G678" s="19"/>
      <c r="H678" s="77">
        <f>VLOOKUP(D678,バーコード貼付!$A$4048:$C$6329,3,FALSE)</f>
        <v>0</v>
      </c>
      <c r="I678" s="42">
        <v>0</v>
      </c>
      <c r="J678" s="19">
        <f t="shared" si="47"/>
        <v>0</v>
      </c>
      <c r="K678" s="19"/>
      <c r="L678" s="19"/>
    </row>
    <row r="679" spans="1:12" x14ac:dyDescent="0.2">
      <c r="A679" s="8">
        <v>3</v>
      </c>
      <c r="B679" s="8"/>
      <c r="C679" s="8"/>
      <c r="D679" s="30" t="s">
        <v>1533</v>
      </c>
      <c r="E679" s="28" t="e">
        <f>VLOOKUP(D679,バーコード貼付!A$4048:C$6329,2,FALSE)</f>
        <v>#N/A</v>
      </c>
      <c r="F679" s="40"/>
      <c r="G679" s="19"/>
      <c r="H679" s="77" t="e">
        <f>VLOOKUP(D679,バーコード貼付!$A$4048:$C$6329,3,FALSE)</f>
        <v>#N/A</v>
      </c>
      <c r="I679" s="42">
        <v>0</v>
      </c>
      <c r="J679" s="19" t="e">
        <f t="shared" si="47"/>
        <v>#N/A</v>
      </c>
      <c r="K679" s="19"/>
      <c r="L679" s="19"/>
    </row>
    <row r="680" spans="1:12" x14ac:dyDescent="0.2">
      <c r="A680" s="8">
        <v>4</v>
      </c>
      <c r="B680" s="8"/>
      <c r="C680" s="8"/>
      <c r="D680" s="30" t="s">
        <v>1534</v>
      </c>
      <c r="E680" s="28" t="e">
        <f>VLOOKUP(D680,バーコード貼付!A$4048:C$6329,2,FALSE)</f>
        <v>#N/A</v>
      </c>
      <c r="F680" s="40"/>
      <c r="G680" s="19"/>
      <c r="H680" s="77" t="e">
        <f>VLOOKUP(D680,バーコード貼付!$A$4048:$C$6329,3,FALSE)</f>
        <v>#N/A</v>
      </c>
      <c r="I680" s="42">
        <v>0</v>
      </c>
      <c r="J680" s="19" t="e">
        <f t="shared" si="47"/>
        <v>#N/A</v>
      </c>
      <c r="K680" s="19"/>
      <c r="L680" s="19"/>
    </row>
    <row r="681" spans="1:12" x14ac:dyDescent="0.2">
      <c r="A681" s="6"/>
      <c r="B681" s="8">
        <v>1</v>
      </c>
      <c r="C681" s="8"/>
      <c r="D681" s="30" t="s">
        <v>1486</v>
      </c>
      <c r="E681" s="28" t="str">
        <f>VLOOKUP(D681,バーコード貼付!A$4048:C$6329,2,FALSE)</f>
        <v>40W縦型用ﾎﾞｰﾙ弁(部品NO.2)</v>
      </c>
      <c r="F681" s="40"/>
      <c r="G681" s="19"/>
      <c r="H681" s="77">
        <f>VLOOKUP(D681,バーコード貼付!$A$4048:$C$6329,3,FALSE)</f>
        <v>0</v>
      </c>
      <c r="I681" s="19">
        <f>(I677+I678+I679+I680)*2</f>
        <v>0</v>
      </c>
      <c r="J681" s="19">
        <f t="shared" si="47"/>
        <v>0</v>
      </c>
      <c r="K681" s="19"/>
      <c r="L681" s="19"/>
    </row>
    <row r="682" spans="1:12" x14ac:dyDescent="0.2">
      <c r="A682" s="6"/>
      <c r="B682" s="8">
        <v>2</v>
      </c>
      <c r="C682" s="8"/>
      <c r="D682" s="30" t="s">
        <v>1487</v>
      </c>
      <c r="E682" s="28" t="str">
        <f>VLOOKUP(D682,バーコード貼付!A$4048:C$6329,2,FALSE)</f>
        <v>40W縦型用ｼｰﾙ用ﾃﾌﾛﾝ(B)(部品NO.7)</v>
      </c>
      <c r="F682" s="40"/>
      <c r="G682" s="19"/>
      <c r="H682" s="77">
        <f>VLOOKUP(D682,バーコード貼付!$A$4048:$C$6329,3,FALSE)</f>
        <v>69</v>
      </c>
      <c r="I682" s="19">
        <f t="shared" ref="I682:I696" si="48">I$681</f>
        <v>0</v>
      </c>
      <c r="J682" s="19">
        <f t="shared" si="47"/>
        <v>0</v>
      </c>
      <c r="K682" s="19"/>
      <c r="L682" s="19"/>
    </row>
    <row r="683" spans="1:12" x14ac:dyDescent="0.2">
      <c r="A683" s="6"/>
      <c r="B683" s="8">
        <v>3</v>
      </c>
      <c r="C683" s="8"/>
      <c r="D683" s="30" t="s">
        <v>1488</v>
      </c>
      <c r="E683" s="28" t="str">
        <f>VLOOKUP(D683,バーコード貼付!A$4048:C$6329,2,FALSE)</f>
        <v>40W縦型用ｵｰﾘﾝｸﾞ(部品NO.8)</v>
      </c>
      <c r="F683" s="40"/>
      <c r="G683" s="19"/>
      <c r="H683" s="77">
        <f>VLOOKUP(D683,バーコード貼付!$A$4048:$C$6329,3,FALSE)</f>
        <v>84</v>
      </c>
      <c r="I683" s="19">
        <f t="shared" si="48"/>
        <v>0</v>
      </c>
      <c r="J683" s="19">
        <f t="shared" si="47"/>
        <v>0</v>
      </c>
      <c r="K683" s="19"/>
      <c r="L683" s="19"/>
    </row>
    <row r="684" spans="1:12" x14ac:dyDescent="0.2">
      <c r="A684" s="6"/>
      <c r="B684" s="8">
        <f>B683+1</f>
        <v>4</v>
      </c>
      <c r="C684" s="8"/>
      <c r="D684" s="30" t="s">
        <v>1489</v>
      </c>
      <c r="E684" s="28" t="str">
        <f>VLOOKUP(D684,バーコード貼付!A$4048:C$6329,2,FALSE)</f>
        <v>40W縦型用ｵｰﾘﾝｸﾞ(部品NO.9)</v>
      </c>
      <c r="F684" s="40"/>
      <c r="G684" s="19"/>
      <c r="H684" s="77">
        <f>VLOOKUP(D684,バーコード貼付!$A$4048:$C$6329,3,FALSE)</f>
        <v>173</v>
      </c>
      <c r="I684" s="19">
        <f t="shared" si="48"/>
        <v>0</v>
      </c>
      <c r="J684" s="19">
        <f t="shared" si="47"/>
        <v>0</v>
      </c>
      <c r="K684" s="19"/>
      <c r="L684" s="19"/>
    </row>
    <row r="685" spans="1:12" x14ac:dyDescent="0.2">
      <c r="A685" s="6"/>
      <c r="B685" s="8">
        <v>5</v>
      </c>
      <c r="C685" s="8"/>
      <c r="D685" s="30" t="s">
        <v>1490</v>
      </c>
      <c r="E685" s="28" t="str">
        <f>VLOOKUP(D685,バーコード貼付!A$4048:C$6329,2,FALSE)</f>
        <v>40W縦型用ｼｰﾙ用ﾃﾌﾛﾝ(C)(部品NO.11)</v>
      </c>
      <c r="F685" s="40"/>
      <c r="G685" s="19"/>
      <c r="H685" s="77">
        <f>VLOOKUP(D685,バーコード貼付!$A$4048:$C$6329,3,FALSE)</f>
        <v>41</v>
      </c>
      <c r="I685" s="19">
        <f t="shared" si="48"/>
        <v>0</v>
      </c>
      <c r="J685" s="19">
        <f t="shared" si="47"/>
        <v>0</v>
      </c>
      <c r="K685" s="19"/>
      <c r="L685" s="19"/>
    </row>
    <row r="686" spans="1:12" x14ac:dyDescent="0.2">
      <c r="A686" s="18"/>
      <c r="B686" s="8">
        <v>6</v>
      </c>
      <c r="C686" s="8"/>
      <c r="D686" s="30" t="s">
        <v>1491</v>
      </c>
      <c r="E686" s="28" t="str">
        <f>VLOOKUP(D686,バーコード貼付!A$4048:C$6329,2,FALSE)</f>
        <v>40W縦型用ｵｰﾘﾝｸﾞ(部品NO.12)</v>
      </c>
      <c r="F686" s="40"/>
      <c r="G686" s="19"/>
      <c r="H686" s="77">
        <f>VLOOKUP(D686,バーコード貼付!$A$4048:$C$6329,3,FALSE)</f>
        <v>142</v>
      </c>
      <c r="I686" s="19">
        <f t="shared" si="48"/>
        <v>0</v>
      </c>
      <c r="J686" s="19">
        <f t="shared" si="47"/>
        <v>0</v>
      </c>
      <c r="K686" s="19"/>
      <c r="L686" s="19"/>
    </row>
    <row r="687" spans="1:12" x14ac:dyDescent="0.2">
      <c r="A687" s="18"/>
      <c r="B687" s="8">
        <f t="shared" ref="B687:B696" si="49">B686+1</f>
        <v>7</v>
      </c>
      <c r="C687" s="8"/>
      <c r="D687" s="30" t="s">
        <v>1492</v>
      </c>
      <c r="E687" s="28" t="str">
        <f>VLOOKUP(D687,バーコード貼付!A$4048:C$6329,2,FALSE)</f>
        <v>40W縦型用外筒(ｱｸﾘﾙ)(部品NO.13)</v>
      </c>
      <c r="F687" s="40"/>
      <c r="G687" s="19"/>
      <c r="H687" s="77">
        <f>VLOOKUP(D687,バーコード貼付!$A$4048:$C$6329,3,FALSE)</f>
        <v>158</v>
      </c>
      <c r="I687" s="19">
        <f t="shared" si="48"/>
        <v>0</v>
      </c>
      <c r="J687" s="19">
        <f t="shared" si="47"/>
        <v>0</v>
      </c>
      <c r="K687" s="19"/>
      <c r="L687" s="19"/>
    </row>
    <row r="688" spans="1:12" x14ac:dyDescent="0.2">
      <c r="A688" s="18"/>
      <c r="B688" s="8">
        <f t="shared" si="49"/>
        <v>8</v>
      </c>
      <c r="C688" s="8"/>
      <c r="D688" s="30" t="s">
        <v>1493</v>
      </c>
      <c r="E688" s="28" t="str">
        <f>VLOOKUP(D688,バーコード貼付!A$4048:C$6329,2,FALSE)</f>
        <v>40W縦型用ｺｼｱﾐ(部品NO.14)</v>
      </c>
      <c r="F688" s="40"/>
      <c r="G688" s="19"/>
      <c r="H688" s="77">
        <f>VLOOKUP(D688,バーコード貼付!$A$4048:$C$6329,3,FALSE)</f>
        <v>49</v>
      </c>
      <c r="I688" s="19">
        <f t="shared" si="48"/>
        <v>0</v>
      </c>
      <c r="J688" s="19">
        <f t="shared" si="47"/>
        <v>0</v>
      </c>
      <c r="K688" s="19"/>
      <c r="L688" s="19"/>
    </row>
    <row r="689" spans="1:12" x14ac:dyDescent="0.2">
      <c r="A689" s="18"/>
      <c r="B689" s="8">
        <f t="shared" si="49"/>
        <v>9</v>
      </c>
      <c r="C689" s="8"/>
      <c r="D689" s="30" t="s">
        <v>1494</v>
      </c>
      <c r="E689" s="28" t="str">
        <f>VLOOKUP(D689,バーコード貼付!A$4048:C$6329,2,FALSE)</f>
        <v>40W縦型用ｼｰﾄﾊﾟｯｷﾝ(部品NO.16)</v>
      </c>
      <c r="F689" s="40"/>
      <c r="G689" s="19"/>
      <c r="H689" s="77">
        <f>VLOOKUP(D689,バーコード貼付!$A$4048:$C$6329,3,FALSE)</f>
        <v>96</v>
      </c>
      <c r="I689" s="19">
        <f t="shared" si="48"/>
        <v>0</v>
      </c>
      <c r="J689" s="19">
        <f t="shared" si="47"/>
        <v>0</v>
      </c>
      <c r="K689" s="19"/>
      <c r="L689" s="19"/>
    </row>
    <row r="690" spans="1:12" x14ac:dyDescent="0.2">
      <c r="A690" s="18"/>
      <c r="B690" s="8">
        <f t="shared" si="49"/>
        <v>10</v>
      </c>
      <c r="C690" s="8"/>
      <c r="D690" s="30" t="s">
        <v>1495</v>
      </c>
      <c r="E690" s="28" t="str">
        <f>VLOOKUP(D690,バーコード貼付!A$4048:C$6329,2,FALSE)</f>
        <v>40W縦型用上蓋(部品NO.17)</v>
      </c>
      <c r="F690" s="40"/>
      <c r="G690" s="19"/>
      <c r="H690" s="77">
        <f>VLOOKUP(D690,バーコード貼付!$A$4048:$C$6329,3,FALSE)</f>
        <v>5</v>
      </c>
      <c r="I690" s="19">
        <f t="shared" si="48"/>
        <v>0</v>
      </c>
      <c r="J690" s="19">
        <f t="shared" si="47"/>
        <v>0</v>
      </c>
      <c r="K690" s="19"/>
      <c r="L690" s="19"/>
    </row>
    <row r="691" spans="1:12" x14ac:dyDescent="0.2">
      <c r="A691" s="18"/>
      <c r="B691" s="8">
        <f t="shared" si="49"/>
        <v>11</v>
      </c>
      <c r="C691" s="8"/>
      <c r="D691" s="30" t="s">
        <v>1496</v>
      </c>
      <c r="E691" s="28" t="str">
        <f>VLOOKUP(D691,バーコード貼付!A$4048:C$6329,2,FALSE)</f>
        <v>40W縦型用外筒取付ﾎﾞﾙﾄ(部品NO.18)</v>
      </c>
      <c r="F691" s="40"/>
      <c r="G691" s="19"/>
      <c r="H691" s="77">
        <f>VLOOKUP(D691,バーコード貼付!$A$4048:$C$6329,3,FALSE)</f>
        <v>100</v>
      </c>
      <c r="I691" s="19">
        <f t="shared" si="48"/>
        <v>0</v>
      </c>
      <c r="J691" s="19">
        <f t="shared" si="47"/>
        <v>0</v>
      </c>
      <c r="K691" s="19"/>
      <c r="L691" s="19"/>
    </row>
    <row r="692" spans="1:12" x14ac:dyDescent="0.2">
      <c r="A692" s="18"/>
      <c r="B692" s="8">
        <f t="shared" si="49"/>
        <v>12</v>
      </c>
      <c r="C692" s="8"/>
      <c r="D692" s="30" t="s">
        <v>1497</v>
      </c>
      <c r="E692" s="28" t="str">
        <f>VLOOKUP(D692,バーコード貼付!A$4048:C$6329,2,FALSE)</f>
        <v>40W縦型用ｽﾌﾟﾘﾝｸﾞ(部品NO.21)</v>
      </c>
      <c r="F692" s="40"/>
      <c r="G692" s="19"/>
      <c r="H692" s="77">
        <f>VLOOKUP(D692,バーコード貼付!$A$4048:$C$6329,3,FALSE)</f>
        <v>168</v>
      </c>
      <c r="I692" s="19">
        <f t="shared" si="48"/>
        <v>0</v>
      </c>
      <c r="J692" s="19">
        <f t="shared" si="47"/>
        <v>0</v>
      </c>
      <c r="K692" s="19"/>
      <c r="L692" s="19"/>
    </row>
    <row r="693" spans="1:12" x14ac:dyDescent="0.2">
      <c r="A693" s="18"/>
      <c r="B693" s="8">
        <f t="shared" si="49"/>
        <v>13</v>
      </c>
      <c r="C693" s="8"/>
      <c r="D693" s="30" t="s">
        <v>1498</v>
      </c>
      <c r="E693" s="28" t="str">
        <f>VLOOKUP(D693,バーコード貼付!A$4048:C$6329,2,FALSE)</f>
        <v>40W縦型用ｵｰﾘﾝｸﾞ(部品NO.26)</v>
      </c>
      <c r="F693" s="40"/>
      <c r="G693" s="19"/>
      <c r="H693" s="77">
        <f>VLOOKUP(D693,バーコード貼付!$A$4048:$C$6329,3,FALSE)</f>
        <v>18</v>
      </c>
      <c r="I693" s="19">
        <f t="shared" si="48"/>
        <v>0</v>
      </c>
      <c r="J693" s="19">
        <f t="shared" si="47"/>
        <v>0</v>
      </c>
      <c r="K693" s="19"/>
      <c r="L693" s="19"/>
    </row>
    <row r="694" spans="1:12" x14ac:dyDescent="0.2">
      <c r="A694" s="18"/>
      <c r="B694" s="8">
        <f t="shared" si="49"/>
        <v>14</v>
      </c>
      <c r="C694" s="8"/>
      <c r="D694" s="30" t="s">
        <v>1499</v>
      </c>
      <c r="E694" s="28" t="str">
        <f>VLOOKUP(D694,バーコード貼付!A$4048:C$6329,2,FALSE)</f>
        <v>40W縦型用ｵｰﾘﾝｸﾞ(部品NO.28)</v>
      </c>
      <c r="F694" s="40"/>
      <c r="G694" s="19"/>
      <c r="H694" s="77">
        <f>VLOOKUP(D694,バーコード貼付!$A$4048:$C$6329,3,FALSE)</f>
        <v>23</v>
      </c>
      <c r="I694" s="19">
        <f t="shared" si="48"/>
        <v>0</v>
      </c>
      <c r="J694" s="19">
        <f t="shared" si="47"/>
        <v>0</v>
      </c>
      <c r="K694" s="19"/>
      <c r="L694" s="19"/>
    </row>
    <row r="695" spans="1:12" x14ac:dyDescent="0.2">
      <c r="A695" s="18"/>
      <c r="B695" s="8">
        <f t="shared" si="49"/>
        <v>15</v>
      </c>
      <c r="C695" s="8"/>
      <c r="D695" s="30" t="s">
        <v>1500</v>
      </c>
      <c r="E695" s="28" t="str">
        <f>VLOOKUP(D695,バーコード貼付!A$4048:C$6329,2,FALSE)</f>
        <v>40W縦型用ｼｰﾄﾊﾟｯｷﾝ(部品NO.33)</v>
      </c>
      <c r="F695" s="40"/>
      <c r="G695" s="19"/>
      <c r="H695" s="77">
        <f>VLOOKUP(D695,バーコード貼付!$A$4048:$C$6329,3,FALSE)</f>
        <v>389</v>
      </c>
      <c r="I695" s="19">
        <f t="shared" si="48"/>
        <v>0</v>
      </c>
      <c r="J695" s="19">
        <f t="shared" si="47"/>
        <v>0</v>
      </c>
      <c r="K695" s="19"/>
      <c r="L695" s="19"/>
    </row>
    <row r="696" spans="1:12" x14ac:dyDescent="0.2">
      <c r="A696" s="18"/>
      <c r="B696" s="8">
        <f t="shared" si="49"/>
        <v>16</v>
      </c>
      <c r="C696" s="8"/>
      <c r="D696" s="30" t="s">
        <v>1501</v>
      </c>
      <c r="E696" s="28" t="str">
        <f>VLOOKUP(D696,バーコード貼付!A$4048:C$6329,2,FALSE)</f>
        <v>40W縦型用亜鉛板(部品NO.34)</v>
      </c>
      <c r="F696" s="40"/>
      <c r="G696" s="19"/>
      <c r="H696" s="77">
        <f>VLOOKUP(D696,バーコード貼付!$A$4048:$C$6329,3,FALSE)</f>
        <v>64</v>
      </c>
      <c r="I696" s="19">
        <f t="shared" si="48"/>
        <v>0</v>
      </c>
      <c r="J696" s="19">
        <f t="shared" si="47"/>
        <v>0</v>
      </c>
      <c r="K696" s="19"/>
      <c r="L696" s="19"/>
    </row>
    <row r="697" spans="1:12" x14ac:dyDescent="0.2">
      <c r="A697" s="18"/>
      <c r="B697" s="8"/>
      <c r="C697" s="8"/>
      <c r="D697" s="53"/>
      <c r="E697" s="3"/>
      <c r="F697" s="3"/>
      <c r="G697" s="3"/>
      <c r="H697" s="67"/>
      <c r="I697" s="3"/>
      <c r="J697" s="3"/>
      <c r="K697" s="19"/>
      <c r="L697" s="19"/>
    </row>
    <row r="698" spans="1:12" s="38" customFormat="1" ht="16.2" x14ac:dyDescent="0.2">
      <c r="A698" s="203" t="s">
        <v>1454</v>
      </c>
      <c r="B698" s="204"/>
      <c r="C698" s="204"/>
      <c r="D698" s="204"/>
      <c r="E698" s="204"/>
      <c r="F698" s="204"/>
      <c r="G698" s="204"/>
      <c r="H698" s="204"/>
      <c r="I698" s="204"/>
      <c r="J698" s="204"/>
      <c r="K698" s="204"/>
      <c r="L698" s="205"/>
    </row>
    <row r="699" spans="1:12" s="5" customFormat="1" x14ac:dyDescent="0.2">
      <c r="A699" s="24" t="s">
        <v>975</v>
      </c>
      <c r="B699" s="21"/>
      <c r="C699" s="21"/>
      <c r="D699" s="52" t="s">
        <v>973</v>
      </c>
      <c r="E699" s="13" t="s">
        <v>1156</v>
      </c>
      <c r="F699" s="39" t="s">
        <v>2298</v>
      </c>
      <c r="G699" s="19" t="s">
        <v>1205</v>
      </c>
      <c r="H699" s="13" t="s">
        <v>1206</v>
      </c>
      <c r="I699" s="13" t="s">
        <v>977</v>
      </c>
      <c r="J699" s="13" t="s">
        <v>976</v>
      </c>
      <c r="K699" s="13" t="s">
        <v>1166</v>
      </c>
      <c r="L699" s="13" t="s">
        <v>1167</v>
      </c>
    </row>
    <row r="700" spans="1:12" x14ac:dyDescent="0.2">
      <c r="A700" s="6">
        <v>1</v>
      </c>
      <c r="B700" s="6"/>
      <c r="C700" s="3"/>
      <c r="D700" s="30" t="s">
        <v>1455</v>
      </c>
      <c r="E700" s="28" t="str">
        <f>VLOOKUP(D700,バーコード貼付!A$4048:C$6329,2,FALSE)</f>
        <v>50W縦型複式海水こし器(標準仕様)</v>
      </c>
      <c r="F700" s="40"/>
      <c r="G700" s="19"/>
      <c r="H700" s="77">
        <f>VLOOKUP(D700,バーコード貼付!$A$4048:$C$6329,3,FALSE)</f>
        <v>2</v>
      </c>
      <c r="I700" s="42">
        <v>1</v>
      </c>
      <c r="J700" s="19">
        <f t="shared" ref="J700:J719" si="50">IF(H700&gt;=I700,0,1)</f>
        <v>0</v>
      </c>
      <c r="K700" s="19"/>
      <c r="L700" s="19"/>
    </row>
    <row r="701" spans="1:12" x14ac:dyDescent="0.2">
      <c r="A701" s="6">
        <v>2</v>
      </c>
      <c r="B701" s="6"/>
      <c r="C701" s="3"/>
      <c r="D701" s="30" t="s">
        <v>1456</v>
      </c>
      <c r="E701" s="28" t="str">
        <f>VLOOKUP(D701,バーコード貼付!A$4048:C$6329,2,FALSE)</f>
        <v>50W縦型複式海水こし器(検査仕様)</v>
      </c>
      <c r="F701" s="40"/>
      <c r="G701" s="19"/>
      <c r="H701" s="77">
        <f>VLOOKUP(D701,バーコード貼付!$A$4048:$C$6329,3,FALSE)</f>
        <v>0</v>
      </c>
      <c r="I701" s="42">
        <v>0</v>
      </c>
      <c r="J701" s="19">
        <f t="shared" si="50"/>
        <v>0</v>
      </c>
      <c r="K701" s="19"/>
      <c r="L701" s="19"/>
    </row>
    <row r="702" spans="1:12" x14ac:dyDescent="0.2">
      <c r="A702" s="6">
        <v>3</v>
      </c>
      <c r="B702" s="6"/>
      <c r="C702" s="3"/>
      <c r="D702" s="30" t="s">
        <v>1535</v>
      </c>
      <c r="E702" s="28" t="e">
        <f>VLOOKUP(D702,バーコード貼付!A$4048:C$6329,2,FALSE)</f>
        <v>#N/A</v>
      </c>
      <c r="F702" s="40"/>
      <c r="G702" s="19"/>
      <c r="H702" s="77" t="e">
        <f>VLOOKUP(D702,バーコード貼付!$A$4048:$C$6329,3,FALSE)</f>
        <v>#N/A</v>
      </c>
      <c r="I702" s="42">
        <v>0</v>
      </c>
      <c r="J702" s="19" t="e">
        <f t="shared" si="50"/>
        <v>#N/A</v>
      </c>
      <c r="K702" s="19"/>
      <c r="L702" s="19"/>
    </row>
    <row r="703" spans="1:12" x14ac:dyDescent="0.2">
      <c r="A703" s="6">
        <v>4</v>
      </c>
      <c r="B703" s="6"/>
      <c r="C703" s="3"/>
      <c r="D703" s="30" t="s">
        <v>1536</v>
      </c>
      <c r="E703" s="28" t="e">
        <f>VLOOKUP(D703,バーコード貼付!A$4048:C$6329,2,FALSE)</f>
        <v>#N/A</v>
      </c>
      <c r="F703" s="40"/>
      <c r="G703" s="19"/>
      <c r="H703" s="77" t="e">
        <f>VLOOKUP(D703,バーコード貼付!$A$4048:$C$6329,3,FALSE)</f>
        <v>#N/A</v>
      </c>
      <c r="I703" s="42">
        <v>0</v>
      </c>
      <c r="J703" s="19" t="e">
        <f t="shared" si="50"/>
        <v>#N/A</v>
      </c>
      <c r="K703" s="19"/>
      <c r="L703" s="19"/>
    </row>
    <row r="704" spans="1:12" x14ac:dyDescent="0.2">
      <c r="A704" s="6"/>
      <c r="B704" s="8">
        <v>1</v>
      </c>
      <c r="C704" s="8"/>
      <c r="D704" s="30" t="s">
        <v>1502</v>
      </c>
      <c r="E704" s="28" t="str">
        <f>VLOOKUP(D704,バーコード貼付!A$4048:C$6329,2,FALSE)</f>
        <v>50W縦型用ﾎﾞｰﾙ弁(部品NO.2)</v>
      </c>
      <c r="F704" s="40"/>
      <c r="G704" s="19"/>
      <c r="H704" s="77">
        <f>VLOOKUP(D704,バーコード貼付!$A$4048:$C$6329,3,FALSE)</f>
        <v>1</v>
      </c>
      <c r="I704" s="19">
        <f>(I700+I701+I702+I703)*2</f>
        <v>2</v>
      </c>
      <c r="J704" s="19">
        <f t="shared" si="50"/>
        <v>1</v>
      </c>
      <c r="K704" s="19"/>
      <c r="L704" s="19"/>
    </row>
    <row r="705" spans="1:12" x14ac:dyDescent="0.2">
      <c r="A705" s="6"/>
      <c r="B705" s="8">
        <v>2</v>
      </c>
      <c r="C705" s="8"/>
      <c r="D705" s="30" t="s">
        <v>1503</v>
      </c>
      <c r="E705" s="28" t="str">
        <f>VLOOKUP(D705,バーコード貼付!A$4048:C$6329,2,FALSE)</f>
        <v>50W縦型用ｼｰﾄﾊﾟｯｷﾝ(部品NO.6)</v>
      </c>
      <c r="F705" s="40"/>
      <c r="G705" s="19"/>
      <c r="H705" s="77">
        <f>VLOOKUP(D705,バーコード貼付!$A$4048:$C$6329,3,FALSE)</f>
        <v>215</v>
      </c>
      <c r="I705" s="19">
        <f t="shared" ref="I705:I719" si="51">I$704</f>
        <v>2</v>
      </c>
      <c r="J705" s="19">
        <f t="shared" si="50"/>
        <v>0</v>
      </c>
      <c r="K705" s="19"/>
      <c r="L705" s="19"/>
    </row>
    <row r="706" spans="1:12" x14ac:dyDescent="0.2">
      <c r="A706" s="6"/>
      <c r="B706" s="8">
        <v>3</v>
      </c>
      <c r="C706" s="8"/>
      <c r="D706" s="30" t="s">
        <v>1504</v>
      </c>
      <c r="E706" s="28" t="str">
        <f>VLOOKUP(D706,バーコード貼付!A$4048:C$6329,2,FALSE)</f>
        <v>50W縦型用ｼｰﾙ用ﾃﾌﾛﾝ(A)(部品NO.7)</v>
      </c>
      <c r="F706" s="40"/>
      <c r="G706" s="19"/>
      <c r="H706" s="77">
        <f>VLOOKUP(D706,バーコード貼付!$A$4048:$C$6329,3,FALSE)</f>
        <v>54</v>
      </c>
      <c r="I706" s="19">
        <f t="shared" si="51"/>
        <v>2</v>
      </c>
      <c r="J706" s="19">
        <f t="shared" si="50"/>
        <v>0</v>
      </c>
      <c r="K706" s="19"/>
      <c r="L706" s="19"/>
    </row>
    <row r="707" spans="1:12" x14ac:dyDescent="0.2">
      <c r="A707" s="6"/>
      <c r="B707" s="8">
        <f>B706+1</f>
        <v>4</v>
      </c>
      <c r="C707" s="8"/>
      <c r="D707" s="30" t="s">
        <v>1505</v>
      </c>
      <c r="E707" s="28" t="str">
        <f>VLOOKUP(D707,バーコード貼付!A$4048:C$6329,2,FALSE)</f>
        <v>50W縦型用ｵｰﾘﾝｸﾞ(部品NO.8)</v>
      </c>
      <c r="F707" s="40"/>
      <c r="G707" s="19"/>
      <c r="H707" s="77">
        <f>VLOOKUP(D707,バーコード貼付!$A$4048:$C$6329,3,FALSE)</f>
        <v>233</v>
      </c>
      <c r="I707" s="19">
        <f t="shared" si="51"/>
        <v>2</v>
      </c>
      <c r="J707" s="19">
        <f t="shared" si="50"/>
        <v>0</v>
      </c>
      <c r="K707" s="19"/>
      <c r="L707" s="19"/>
    </row>
    <row r="708" spans="1:12" x14ac:dyDescent="0.2">
      <c r="A708" s="6"/>
      <c r="B708" s="8">
        <v>5</v>
      </c>
      <c r="C708" s="8"/>
      <c r="D708" s="30" t="s">
        <v>1506</v>
      </c>
      <c r="E708" s="28" t="str">
        <f>VLOOKUP(D708,バーコード貼付!A$4048:C$6329,2,FALSE)</f>
        <v>50W縦型用ｵｰﾘﾝｸﾞ(部品NO.9)</v>
      </c>
      <c r="F708" s="40"/>
      <c r="G708" s="19"/>
      <c r="H708" s="77">
        <f>VLOOKUP(D708,バーコード貼付!$A$4048:$C$6329,3,FALSE)</f>
        <v>96</v>
      </c>
      <c r="I708" s="19">
        <f t="shared" si="51"/>
        <v>2</v>
      </c>
      <c r="J708" s="19">
        <f t="shared" si="50"/>
        <v>0</v>
      </c>
      <c r="K708" s="19"/>
      <c r="L708" s="19"/>
    </row>
    <row r="709" spans="1:12" x14ac:dyDescent="0.2">
      <c r="A709" s="18"/>
      <c r="B709" s="8">
        <v>6</v>
      </c>
      <c r="C709" s="8"/>
      <c r="D709" s="30" t="s">
        <v>1507</v>
      </c>
      <c r="E709" s="28" t="str">
        <f>VLOOKUP(D709,バーコード貼付!A$4048:C$6329,2,FALSE)</f>
        <v>50W縦型用ｼｰﾙ用ﾃﾌﾛﾝ(B)(部品NO.11)</v>
      </c>
      <c r="F709" s="40"/>
      <c r="G709" s="19"/>
      <c r="H709" s="77">
        <f>VLOOKUP(D709,バーコード貼付!$A$4048:$C$6329,3,FALSE)</f>
        <v>128</v>
      </c>
      <c r="I709" s="19">
        <f t="shared" si="51"/>
        <v>2</v>
      </c>
      <c r="J709" s="19">
        <f t="shared" si="50"/>
        <v>0</v>
      </c>
      <c r="K709" s="19"/>
      <c r="L709" s="19"/>
    </row>
    <row r="710" spans="1:12" x14ac:dyDescent="0.2">
      <c r="A710" s="18"/>
      <c r="B710" s="8">
        <f t="shared" ref="B710:B719" si="52">B709+1</f>
        <v>7</v>
      </c>
      <c r="C710" s="8"/>
      <c r="D710" s="30" t="s">
        <v>1508</v>
      </c>
      <c r="E710" s="28" t="str">
        <f>VLOOKUP(D710,バーコード貼付!A$4048:C$6329,2,FALSE)</f>
        <v>50W縦型用ｵｰﾘﾝｸﾞ(部品NO.12)</v>
      </c>
      <c r="F710" s="40"/>
      <c r="G710" s="19"/>
      <c r="H710" s="77">
        <f>VLOOKUP(D710,バーコード貼付!$A$4048:$C$6329,3,FALSE)</f>
        <v>67</v>
      </c>
      <c r="I710" s="19">
        <f t="shared" si="51"/>
        <v>2</v>
      </c>
      <c r="J710" s="19">
        <f t="shared" si="50"/>
        <v>0</v>
      </c>
      <c r="K710" s="19"/>
      <c r="L710" s="19"/>
    </row>
    <row r="711" spans="1:12" x14ac:dyDescent="0.2">
      <c r="A711" s="18"/>
      <c r="B711" s="8">
        <f t="shared" si="52"/>
        <v>8</v>
      </c>
      <c r="C711" s="8"/>
      <c r="D711" s="30" t="s">
        <v>1509</v>
      </c>
      <c r="E711" s="28" t="str">
        <f>VLOOKUP(D711,バーコード貼付!A$4048:C$6329,2,FALSE)</f>
        <v>50W縦型用ｺｼｱﾐ(部品NO.14)</v>
      </c>
      <c r="F711" s="40"/>
      <c r="G711" s="19"/>
      <c r="H711" s="77">
        <f>VLOOKUP(D711,バーコード貼付!$A$4048:$C$6329,3,FALSE)</f>
        <v>19</v>
      </c>
      <c r="I711" s="19">
        <f t="shared" si="51"/>
        <v>2</v>
      </c>
      <c r="J711" s="19">
        <f t="shared" si="50"/>
        <v>0</v>
      </c>
      <c r="K711" s="19"/>
      <c r="L711" s="19"/>
    </row>
    <row r="712" spans="1:12" x14ac:dyDescent="0.2">
      <c r="A712" s="18"/>
      <c r="B712" s="8">
        <f t="shared" si="52"/>
        <v>9</v>
      </c>
      <c r="C712" s="8"/>
      <c r="D712" s="30" t="s">
        <v>1510</v>
      </c>
      <c r="E712" s="28" t="str">
        <f>VLOOKUP(D712,バーコード貼付!A$4048:C$6329,2,FALSE)</f>
        <v>50W縦型用ｼｰﾄﾊﾟｯｷﾝ(部品NO.16)</v>
      </c>
      <c r="F712" s="40"/>
      <c r="G712" s="19"/>
      <c r="H712" s="77">
        <f>VLOOKUP(D712,バーコード貼付!$A$4048:$C$6329,3,FALSE)</f>
        <v>412</v>
      </c>
      <c r="I712" s="19">
        <f t="shared" si="51"/>
        <v>2</v>
      </c>
      <c r="J712" s="19">
        <f t="shared" si="50"/>
        <v>0</v>
      </c>
      <c r="K712" s="19"/>
      <c r="L712" s="19"/>
    </row>
    <row r="713" spans="1:12" x14ac:dyDescent="0.2">
      <c r="A713" s="18"/>
      <c r="B713" s="8">
        <f t="shared" si="52"/>
        <v>10</v>
      </c>
      <c r="C713" s="8"/>
      <c r="D713" s="30" t="s">
        <v>1511</v>
      </c>
      <c r="E713" s="28" t="str">
        <f>VLOOKUP(D713,バーコード貼付!A$4048:C$6329,2,FALSE)</f>
        <v>50W縦型用上蓋(部品NO.17)</v>
      </c>
      <c r="F713" s="40"/>
      <c r="G713" s="19"/>
      <c r="H713" s="77">
        <f>VLOOKUP(D713,バーコード貼付!$A$4048:$C$6329,3,FALSE)</f>
        <v>2</v>
      </c>
      <c r="I713" s="19">
        <f t="shared" si="51"/>
        <v>2</v>
      </c>
      <c r="J713" s="19">
        <f t="shared" si="50"/>
        <v>0</v>
      </c>
      <c r="K713" s="19"/>
      <c r="L713" s="19"/>
    </row>
    <row r="714" spans="1:12" x14ac:dyDescent="0.2">
      <c r="A714" s="18"/>
      <c r="B714" s="8">
        <f t="shared" si="52"/>
        <v>11</v>
      </c>
      <c r="C714" s="8"/>
      <c r="D714" s="30" t="s">
        <v>1512</v>
      </c>
      <c r="E714" s="28" t="str">
        <f>VLOOKUP(D714,バーコード貼付!A$4048:C$6329,2,FALSE)</f>
        <v>50W縦型用外筒取付ﾎﾞﾙﾄ(部品NO.18)</v>
      </c>
      <c r="F714" s="40"/>
      <c r="G714" s="19"/>
      <c r="H714" s="77">
        <f>VLOOKUP(D714,バーコード貼付!$A$4048:$C$6329,3,FALSE)</f>
        <v>100</v>
      </c>
      <c r="I714" s="19">
        <f t="shared" si="51"/>
        <v>2</v>
      </c>
      <c r="J714" s="19">
        <f t="shared" si="50"/>
        <v>0</v>
      </c>
      <c r="K714" s="19"/>
      <c r="L714" s="19"/>
    </row>
    <row r="715" spans="1:12" x14ac:dyDescent="0.2">
      <c r="A715" s="18"/>
      <c r="B715" s="8">
        <f t="shared" si="52"/>
        <v>12</v>
      </c>
      <c r="C715" s="8"/>
      <c r="D715" s="30" t="s">
        <v>1513</v>
      </c>
      <c r="E715" s="28" t="str">
        <f>VLOOKUP(D715,バーコード貼付!A$4048:C$6329,2,FALSE)</f>
        <v>50W縦型用ｽﾌﾟﾘﾝｸﾞ(部品NO.21)</v>
      </c>
      <c r="F715" s="40"/>
      <c r="G715" s="19"/>
      <c r="H715" s="77">
        <f>VLOOKUP(D715,バーコード貼付!$A$4048:$C$6329,3,FALSE)</f>
        <v>321</v>
      </c>
      <c r="I715" s="19">
        <f t="shared" si="51"/>
        <v>2</v>
      </c>
      <c r="J715" s="19">
        <f t="shared" si="50"/>
        <v>0</v>
      </c>
      <c r="K715" s="19"/>
      <c r="L715" s="19"/>
    </row>
    <row r="716" spans="1:12" x14ac:dyDescent="0.2">
      <c r="A716" s="18"/>
      <c r="B716" s="8">
        <f t="shared" si="52"/>
        <v>13</v>
      </c>
      <c r="C716" s="8"/>
      <c r="D716" s="30" t="s">
        <v>1514</v>
      </c>
      <c r="E716" s="28" t="str">
        <f>VLOOKUP(D716,バーコード貼付!A$4048:C$6329,2,FALSE)</f>
        <v>50W縦型用ｵｰﾘﾝｸﾞ(部品NO.26)</v>
      </c>
      <c r="F716" s="40"/>
      <c r="G716" s="19"/>
      <c r="H716" s="77">
        <f>VLOOKUP(D716,バーコード貼付!$A$4048:$C$6329,3,FALSE)</f>
        <v>200</v>
      </c>
      <c r="I716" s="19">
        <f t="shared" si="51"/>
        <v>2</v>
      </c>
      <c r="J716" s="19">
        <f t="shared" si="50"/>
        <v>0</v>
      </c>
      <c r="K716" s="19"/>
      <c r="L716" s="19"/>
    </row>
    <row r="717" spans="1:12" x14ac:dyDescent="0.2">
      <c r="A717" s="18"/>
      <c r="B717" s="8">
        <f t="shared" si="52"/>
        <v>14</v>
      </c>
      <c r="C717" s="8"/>
      <c r="D717" s="30" t="s">
        <v>1515</v>
      </c>
      <c r="E717" s="28" t="str">
        <f>VLOOKUP(D717,バーコード貼付!A$4048:C$6329,2,FALSE)</f>
        <v>50W縦型用ｵｰﾘﾝｸﾞ(部品NO.28)</v>
      </c>
      <c r="F717" s="40"/>
      <c r="G717" s="19"/>
      <c r="H717" s="77">
        <f>VLOOKUP(D717,バーコード貼付!$A$4048:$C$6329,3,FALSE)</f>
        <v>11</v>
      </c>
      <c r="I717" s="19">
        <f t="shared" si="51"/>
        <v>2</v>
      </c>
      <c r="J717" s="19">
        <f t="shared" si="50"/>
        <v>0</v>
      </c>
      <c r="K717" s="19"/>
      <c r="L717" s="19"/>
    </row>
    <row r="718" spans="1:12" x14ac:dyDescent="0.2">
      <c r="A718" s="18"/>
      <c r="B718" s="8">
        <f t="shared" si="52"/>
        <v>15</v>
      </c>
      <c r="C718" s="8"/>
      <c r="D718" s="30" t="s">
        <v>1516</v>
      </c>
      <c r="E718" s="28" t="str">
        <f>VLOOKUP(D718,バーコード貼付!A$4048:C$6329,2,FALSE)</f>
        <v>50W縦型用ｼｰﾄﾊﾟｯｷﾝ(部品NO.30)</v>
      </c>
      <c r="F718" s="40"/>
      <c r="G718" s="19"/>
      <c r="H718" s="77">
        <f>VLOOKUP(D718,バーコード貼付!$A$4048:$C$6329,3,FALSE)</f>
        <v>1</v>
      </c>
      <c r="I718" s="19">
        <f t="shared" si="51"/>
        <v>2</v>
      </c>
      <c r="J718" s="19">
        <f t="shared" si="50"/>
        <v>1</v>
      </c>
      <c r="K718" s="19"/>
      <c r="L718" s="19"/>
    </row>
    <row r="719" spans="1:12" x14ac:dyDescent="0.2">
      <c r="A719" s="18"/>
      <c r="B719" s="8">
        <f t="shared" si="52"/>
        <v>16</v>
      </c>
      <c r="C719" s="8"/>
      <c r="D719" s="30" t="s">
        <v>1517</v>
      </c>
      <c r="E719" s="28" t="str">
        <f>VLOOKUP(D719,バーコード貼付!A$4048:C$6329,2,FALSE)</f>
        <v>50W縦型用亜鉛板(部品NO.33)</v>
      </c>
      <c r="F719" s="40"/>
      <c r="G719" s="19"/>
      <c r="H719" s="77">
        <f>VLOOKUP(D719,バーコード貼付!$A$4048:$C$6329,3,FALSE)</f>
        <v>30</v>
      </c>
      <c r="I719" s="19">
        <f t="shared" si="51"/>
        <v>2</v>
      </c>
      <c r="J719" s="19">
        <f t="shared" si="50"/>
        <v>0</v>
      </c>
      <c r="K719" s="19"/>
      <c r="L719" s="19"/>
    </row>
    <row r="720" spans="1:12" x14ac:dyDescent="0.2">
      <c r="A720" s="18"/>
      <c r="B720" s="8"/>
      <c r="C720" s="8"/>
      <c r="D720" s="53"/>
      <c r="E720" s="3"/>
      <c r="F720" s="3"/>
      <c r="G720" s="3"/>
      <c r="H720" s="67"/>
      <c r="I720" s="3"/>
      <c r="J720" s="3"/>
      <c r="K720" s="19"/>
      <c r="L720" s="19"/>
    </row>
    <row r="721" spans="1:12" s="38" customFormat="1" ht="16.2" x14ac:dyDescent="0.2">
      <c r="A721" s="203" t="s">
        <v>1459</v>
      </c>
      <c r="B721" s="204"/>
      <c r="C721" s="204"/>
      <c r="D721" s="204"/>
      <c r="E721" s="204"/>
      <c r="F721" s="204"/>
      <c r="G721" s="204"/>
      <c r="H721" s="204"/>
      <c r="I721" s="204"/>
      <c r="J721" s="204"/>
      <c r="K721" s="204"/>
      <c r="L721" s="205"/>
    </row>
    <row r="722" spans="1:12" s="5" customFormat="1" x14ac:dyDescent="0.2">
      <c r="A722" s="24" t="s">
        <v>975</v>
      </c>
      <c r="B722" s="21"/>
      <c r="C722" s="21"/>
      <c r="D722" s="52" t="s">
        <v>973</v>
      </c>
      <c r="E722" s="13" t="s">
        <v>1156</v>
      </c>
      <c r="F722" s="39" t="s">
        <v>2298</v>
      </c>
      <c r="G722" s="19" t="s">
        <v>1205</v>
      </c>
      <c r="H722" s="13" t="s">
        <v>1206</v>
      </c>
      <c r="I722" s="13" t="s">
        <v>977</v>
      </c>
      <c r="J722" s="13" t="s">
        <v>976</v>
      </c>
      <c r="K722" s="13" t="s">
        <v>1166</v>
      </c>
      <c r="L722" s="13" t="s">
        <v>1167</v>
      </c>
    </row>
    <row r="723" spans="1:12" x14ac:dyDescent="0.2">
      <c r="A723" s="6">
        <v>1</v>
      </c>
      <c r="B723" s="6"/>
      <c r="C723" s="3"/>
      <c r="D723" s="30" t="s">
        <v>1457</v>
      </c>
      <c r="E723" s="28" t="str">
        <f>VLOOKUP(D723,バーコード貼付!A$4048:C$6329,2,FALSE)</f>
        <v>65W縦型複式海水こし器(標準仕様)</v>
      </c>
      <c r="F723" s="40"/>
      <c r="G723" s="19"/>
      <c r="H723" s="77">
        <f>VLOOKUP(D723,バーコード貼付!$A$4048:$C$6329,3,FALSE)</f>
        <v>0</v>
      </c>
      <c r="I723" s="42">
        <v>0</v>
      </c>
      <c r="J723" s="19">
        <f t="shared" ref="J723:J741" si="53">IF(H723&gt;=I723,0,1)</f>
        <v>0</v>
      </c>
      <c r="K723" s="19"/>
      <c r="L723" s="19"/>
    </row>
    <row r="724" spans="1:12" x14ac:dyDescent="0.2">
      <c r="A724" s="6">
        <v>2</v>
      </c>
      <c r="B724" s="6"/>
      <c r="C724" s="3"/>
      <c r="D724" s="30" t="s">
        <v>1458</v>
      </c>
      <c r="E724" s="28" t="str">
        <f>VLOOKUP(D724,バーコード貼付!A$4048:C$6329,2,FALSE)</f>
        <v>65W縦型複式海水こし器(検査仕様)</v>
      </c>
      <c r="F724" s="40"/>
      <c r="G724" s="19"/>
      <c r="H724" s="77">
        <f>VLOOKUP(D724,バーコード貼付!$A$4048:$C$6329,3,FALSE)</f>
        <v>1</v>
      </c>
      <c r="I724" s="42">
        <v>0</v>
      </c>
      <c r="J724" s="19">
        <f t="shared" si="53"/>
        <v>0</v>
      </c>
      <c r="K724" s="19"/>
      <c r="L724" s="19"/>
    </row>
    <row r="725" spans="1:12" x14ac:dyDescent="0.2">
      <c r="A725" s="6">
        <v>3</v>
      </c>
      <c r="B725" s="6"/>
      <c r="C725" s="3"/>
      <c r="D725" s="30" t="s">
        <v>1537</v>
      </c>
      <c r="E725" s="28" t="e">
        <f>VLOOKUP(D725,バーコード貼付!A$4048:C$6329,2,FALSE)</f>
        <v>#N/A</v>
      </c>
      <c r="F725" s="40"/>
      <c r="G725" s="19"/>
      <c r="H725" s="77" t="e">
        <f>VLOOKUP(D725,バーコード貼付!$A$4048:$C$6329,3,FALSE)</f>
        <v>#N/A</v>
      </c>
      <c r="I725" s="42">
        <v>2</v>
      </c>
      <c r="J725" s="19" t="e">
        <f t="shared" si="53"/>
        <v>#N/A</v>
      </c>
      <c r="K725" s="19"/>
      <c r="L725" s="19"/>
    </row>
    <row r="726" spans="1:12" x14ac:dyDescent="0.2">
      <c r="A726" s="6">
        <v>4</v>
      </c>
      <c r="B726" s="6"/>
      <c r="C726" s="3"/>
      <c r="D726" s="30" t="s">
        <v>1538</v>
      </c>
      <c r="E726" s="28" t="e">
        <f>VLOOKUP(D726,バーコード貼付!A$4048:C$6329,2,FALSE)</f>
        <v>#N/A</v>
      </c>
      <c r="F726" s="40"/>
      <c r="G726" s="19"/>
      <c r="H726" s="77" t="e">
        <f>VLOOKUP(D726,バーコード貼付!$A$4048:$C$6329,3,FALSE)</f>
        <v>#N/A</v>
      </c>
      <c r="I726" s="42">
        <v>0</v>
      </c>
      <c r="J726" s="19" t="e">
        <f t="shared" si="53"/>
        <v>#N/A</v>
      </c>
      <c r="K726" s="19"/>
      <c r="L726" s="19"/>
    </row>
    <row r="727" spans="1:12" x14ac:dyDescent="0.2">
      <c r="A727" s="6"/>
      <c r="B727" s="8">
        <v>1</v>
      </c>
      <c r="C727" s="8"/>
      <c r="D727" s="30" t="s">
        <v>1518</v>
      </c>
      <c r="E727" s="28" t="str">
        <f>VLOOKUP(D727,バーコード貼付!A$4048:C$6329,2,FALSE)</f>
        <v>65W縦型用本体用ﾌﾗﾝｼﾞ(部品NO.4)</v>
      </c>
      <c r="F727" s="40"/>
      <c r="G727" s="19"/>
      <c r="H727" s="77">
        <f>VLOOKUP(D727,バーコード貼付!$A$4048:$C$6329,3,FALSE)</f>
        <v>0</v>
      </c>
      <c r="I727" s="19">
        <f>(I723+I724+I725+I726)*2</f>
        <v>4</v>
      </c>
      <c r="J727" s="19">
        <f t="shared" si="53"/>
        <v>1</v>
      </c>
      <c r="K727" s="19"/>
      <c r="L727" s="19"/>
    </row>
    <row r="728" spans="1:12" x14ac:dyDescent="0.2">
      <c r="A728" s="6"/>
      <c r="B728" s="8">
        <v>2</v>
      </c>
      <c r="C728" s="8"/>
      <c r="D728" s="30" t="s">
        <v>1519</v>
      </c>
      <c r="E728" s="28" t="str">
        <f>VLOOKUP(D728,バーコード貼付!A$4048:C$6329,2,FALSE)</f>
        <v>65W縦型用ｵｰﾘﾝｸﾞ(部品NO.5)</v>
      </c>
      <c r="F728" s="40"/>
      <c r="G728" s="19"/>
      <c r="H728" s="77">
        <f>VLOOKUP(D728,バーコード貼付!$A$4048:$C$6329,3,FALSE)</f>
        <v>87</v>
      </c>
      <c r="I728" s="19">
        <f t="shared" ref="I728:I741" si="54">I$704</f>
        <v>2</v>
      </c>
      <c r="J728" s="19">
        <f t="shared" si="53"/>
        <v>0</v>
      </c>
      <c r="K728" s="19"/>
      <c r="L728" s="19"/>
    </row>
    <row r="729" spans="1:12" x14ac:dyDescent="0.2">
      <c r="A729" s="6"/>
      <c r="B729" s="8">
        <v>3</v>
      </c>
      <c r="C729" s="8"/>
      <c r="D729" s="30" t="s">
        <v>1520</v>
      </c>
      <c r="E729" s="28" t="str">
        <f>VLOOKUP(D729,バーコード貼付!A$4048:C$6329,2,FALSE)</f>
        <v>65W縦型用ｼｰﾄﾊﾟｯｷﾝ(部品NO.6)</v>
      </c>
      <c r="F729" s="40"/>
      <c r="G729" s="19"/>
      <c r="H729" s="77">
        <f>VLOOKUP(D729,バーコード貼付!$A$4048:$C$6329,3,FALSE)</f>
        <v>96</v>
      </c>
      <c r="I729" s="19">
        <f t="shared" si="54"/>
        <v>2</v>
      </c>
      <c r="J729" s="19">
        <f t="shared" si="53"/>
        <v>0</v>
      </c>
      <c r="K729" s="19"/>
      <c r="L729" s="19"/>
    </row>
    <row r="730" spans="1:12" x14ac:dyDescent="0.2">
      <c r="A730" s="6"/>
      <c r="B730" s="8">
        <f>B729+1</f>
        <v>4</v>
      </c>
      <c r="C730" s="8"/>
      <c r="D730" s="30" t="s">
        <v>1521</v>
      </c>
      <c r="E730" s="28" t="str">
        <f>VLOOKUP(D730,バーコード貼付!A$4048:C$6329,2,FALSE)</f>
        <v>65W縦型用ﾊﾝﾄﾞﾙ(部品NO.8)</v>
      </c>
      <c r="F730" s="40"/>
      <c r="G730" s="19"/>
      <c r="H730" s="77">
        <f>VLOOKUP(D730,バーコード貼付!$A$4048:$C$6329,3,FALSE)</f>
        <v>10</v>
      </c>
      <c r="I730" s="19">
        <f t="shared" si="54"/>
        <v>2</v>
      </c>
      <c r="J730" s="19">
        <f t="shared" si="53"/>
        <v>0</v>
      </c>
      <c r="K730" s="19"/>
      <c r="L730" s="19"/>
    </row>
    <row r="731" spans="1:12" x14ac:dyDescent="0.2">
      <c r="A731" s="6"/>
      <c r="B731" s="8">
        <v>5</v>
      </c>
      <c r="C731" s="8"/>
      <c r="D731" s="30" t="s">
        <v>1522</v>
      </c>
      <c r="E731" s="28" t="str">
        <f>VLOOKUP(D731,バーコード貼付!A$4048:C$6329,2,FALSE)</f>
        <v>65W縦型用ｼｰﾙ用ﾃﾌﾛﾝ(部品NO.10)</v>
      </c>
      <c r="F731" s="40"/>
      <c r="G731" s="19"/>
      <c r="H731" s="77">
        <f>VLOOKUP(D731,バーコード貼付!$A$4048:$C$6329,3,FALSE)</f>
        <v>200</v>
      </c>
      <c r="I731" s="19">
        <f t="shared" si="54"/>
        <v>2</v>
      </c>
      <c r="J731" s="19">
        <f t="shared" si="53"/>
        <v>0</v>
      </c>
      <c r="K731" s="19"/>
      <c r="L731" s="19"/>
    </row>
    <row r="732" spans="1:12" x14ac:dyDescent="0.2">
      <c r="A732" s="18"/>
      <c r="B732" s="8">
        <v>6</v>
      </c>
      <c r="C732" s="8"/>
      <c r="D732" s="30" t="s">
        <v>1523</v>
      </c>
      <c r="E732" s="28" t="str">
        <f>VLOOKUP(D732,バーコード貼付!A$4048:C$6329,2,FALSE)</f>
        <v>65W縦型用ｵｰﾘﾝｸﾞ(部品NO.12)</v>
      </c>
      <c r="F732" s="40"/>
      <c r="G732" s="19"/>
      <c r="H732" s="77">
        <f>VLOOKUP(D732,バーコード貼付!$A$4048:$C$6329,3,FALSE)</f>
        <v>209</v>
      </c>
      <c r="I732" s="19">
        <f t="shared" si="54"/>
        <v>2</v>
      </c>
      <c r="J732" s="19">
        <f t="shared" si="53"/>
        <v>0</v>
      </c>
      <c r="K732" s="19"/>
      <c r="L732" s="19"/>
    </row>
    <row r="733" spans="1:12" x14ac:dyDescent="0.2">
      <c r="A733" s="18"/>
      <c r="B733" s="8">
        <f t="shared" ref="B733:B741" si="55">B732+1</f>
        <v>7</v>
      </c>
      <c r="C733" s="8"/>
      <c r="D733" s="30" t="s">
        <v>1524</v>
      </c>
      <c r="E733" s="28" t="str">
        <f>VLOOKUP(D733,バーコード貼付!A$4048:C$6329,2,FALSE)</f>
        <v>65W縦型用外筒(SUS)(部品NO.13)</v>
      </c>
      <c r="F733" s="40"/>
      <c r="G733" s="19"/>
      <c r="H733" s="77">
        <f>VLOOKUP(D733,バーコード貼付!$A$4048:$C$6329,3,FALSE)</f>
        <v>12</v>
      </c>
      <c r="I733" s="19">
        <f t="shared" si="54"/>
        <v>2</v>
      </c>
      <c r="J733" s="19">
        <f t="shared" si="53"/>
        <v>0</v>
      </c>
      <c r="K733" s="19"/>
      <c r="L733" s="19"/>
    </row>
    <row r="734" spans="1:12" x14ac:dyDescent="0.2">
      <c r="A734" s="18"/>
      <c r="B734" s="8">
        <f t="shared" si="55"/>
        <v>8</v>
      </c>
      <c r="C734" s="8"/>
      <c r="D734" s="30" t="s">
        <v>1525</v>
      </c>
      <c r="E734" s="28" t="str">
        <f>VLOOKUP(D734,バーコード貼付!A$4048:C$6329,2,FALSE)</f>
        <v>65W縦型用ｺｼｱﾐ(部品NO.14)</v>
      </c>
      <c r="F734" s="40"/>
      <c r="G734" s="19"/>
      <c r="H734" s="77">
        <f>VLOOKUP(D734,バーコード貼付!$A$4048:$C$6329,3,FALSE)</f>
        <v>57</v>
      </c>
      <c r="I734" s="19">
        <f t="shared" si="54"/>
        <v>2</v>
      </c>
      <c r="J734" s="19">
        <f t="shared" si="53"/>
        <v>0</v>
      </c>
      <c r="K734" s="19"/>
      <c r="L734" s="19"/>
    </row>
    <row r="735" spans="1:12" x14ac:dyDescent="0.2">
      <c r="A735" s="18"/>
      <c r="B735" s="8">
        <f t="shared" si="55"/>
        <v>9</v>
      </c>
      <c r="C735" s="8"/>
      <c r="D735" s="30" t="s">
        <v>1526</v>
      </c>
      <c r="E735" s="28" t="str">
        <f>VLOOKUP(D735,バーコード貼付!A$4048:C$6329,2,FALSE)</f>
        <v>65W縦型用上蓋(部品NO.15)</v>
      </c>
      <c r="F735" s="40"/>
      <c r="G735" s="19"/>
      <c r="H735" s="77">
        <f>VLOOKUP(D735,バーコード貼付!$A$4048:$C$6329,3,FALSE)</f>
        <v>0</v>
      </c>
      <c r="I735" s="19">
        <f t="shared" si="54"/>
        <v>2</v>
      </c>
      <c r="J735" s="19">
        <f t="shared" si="53"/>
        <v>1</v>
      </c>
      <c r="K735" s="19"/>
      <c r="L735" s="19"/>
    </row>
    <row r="736" spans="1:12" x14ac:dyDescent="0.2">
      <c r="A736" s="18"/>
      <c r="B736" s="8">
        <f t="shared" si="55"/>
        <v>10</v>
      </c>
      <c r="C736" s="8"/>
      <c r="D736" s="30" t="s">
        <v>1527</v>
      </c>
      <c r="E736" s="28" t="str">
        <f>VLOOKUP(D736,バーコード貼付!A$4048:C$6329,2,FALSE)</f>
        <v>65W縦型用取付ﾎﾞﾙﾄ,ﾅｯﾄ(部品NO.16)</v>
      </c>
      <c r="F736" s="40"/>
      <c r="G736" s="19"/>
      <c r="H736" s="77">
        <f>VLOOKUP(D736,バーコード貼付!$A$4048:$C$6329,3,FALSE)</f>
        <v>180</v>
      </c>
      <c r="I736" s="19">
        <f t="shared" si="54"/>
        <v>2</v>
      </c>
      <c r="J736" s="19">
        <f t="shared" si="53"/>
        <v>0</v>
      </c>
      <c r="K736" s="19"/>
      <c r="L736" s="19"/>
    </row>
    <row r="737" spans="1:12" x14ac:dyDescent="0.2">
      <c r="A737" s="18"/>
      <c r="B737" s="8">
        <f t="shared" si="55"/>
        <v>11</v>
      </c>
      <c r="C737" s="8"/>
      <c r="D737" s="30" t="s">
        <v>1528</v>
      </c>
      <c r="E737" s="28" t="str">
        <f>VLOOKUP(D737,バーコード貼付!A$4048:C$6329,2,FALSE)</f>
        <v>65W縦型用ｼｰﾄﾊﾟｯｷﾝ(部品NO.17)</v>
      </c>
      <c r="F737" s="40"/>
      <c r="G737" s="19"/>
      <c r="H737" s="77">
        <f>VLOOKUP(D737,バーコード貼付!$A$4048:$C$6329,3,FALSE)</f>
        <v>72</v>
      </c>
      <c r="I737" s="19">
        <f t="shared" si="54"/>
        <v>2</v>
      </c>
      <c r="J737" s="19">
        <f t="shared" si="53"/>
        <v>0</v>
      </c>
      <c r="K737" s="19"/>
      <c r="L737" s="19"/>
    </row>
    <row r="738" spans="1:12" x14ac:dyDescent="0.2">
      <c r="A738" s="18"/>
      <c r="B738" s="8">
        <f t="shared" si="55"/>
        <v>12</v>
      </c>
      <c r="C738" s="8"/>
      <c r="D738" s="30" t="s">
        <v>1529</v>
      </c>
      <c r="E738" s="28" t="str">
        <f>VLOOKUP(D738,バーコード貼付!A$4048:C$6329,2,FALSE)</f>
        <v>65W縦型用取付ﾎﾞﾙﾄ(部品NO.19)</v>
      </c>
      <c r="F738" s="40"/>
      <c r="G738" s="19"/>
      <c r="H738" s="77">
        <f>VLOOKUP(D738,バーコード貼付!$A$4048:$C$6329,3,FALSE)</f>
        <v>173</v>
      </c>
      <c r="I738" s="19">
        <f t="shared" si="54"/>
        <v>2</v>
      </c>
      <c r="J738" s="19">
        <f t="shared" si="53"/>
        <v>0</v>
      </c>
      <c r="K738" s="19"/>
      <c r="L738" s="19"/>
    </row>
    <row r="739" spans="1:12" x14ac:dyDescent="0.2">
      <c r="A739" s="18"/>
      <c r="B739" s="8">
        <f t="shared" si="55"/>
        <v>13</v>
      </c>
      <c r="C739" s="8"/>
      <c r="D739" s="30" t="s">
        <v>1530</v>
      </c>
      <c r="E739" s="28" t="str">
        <f>VLOOKUP(D739,バーコード貼付!A$4048:C$6329,2,FALSE)</f>
        <v>65W縦型用相ﾌﾗﾝｼﾞ(部品NO.21)</v>
      </c>
      <c r="F739" s="40"/>
      <c r="G739" s="19"/>
      <c r="H739" s="77">
        <f>VLOOKUP(D739,バーコード貼付!$A$4048:$C$6329,3,FALSE)</f>
        <v>8</v>
      </c>
      <c r="I739" s="19">
        <f t="shared" si="54"/>
        <v>2</v>
      </c>
      <c r="J739" s="19">
        <f t="shared" si="53"/>
        <v>0</v>
      </c>
      <c r="K739" s="19"/>
      <c r="L739" s="19"/>
    </row>
    <row r="740" spans="1:12" x14ac:dyDescent="0.2">
      <c r="A740" s="18"/>
      <c r="B740" s="8">
        <f t="shared" si="55"/>
        <v>14</v>
      </c>
      <c r="C740" s="8"/>
      <c r="D740" s="30" t="s">
        <v>1531</v>
      </c>
      <c r="E740" s="28" t="str">
        <f>VLOOKUP(D740,バーコード貼付!A$4048:C$6329,2,FALSE)</f>
        <v>65W縦型用取付ﾎﾞﾙﾄ(部品NO.22)</v>
      </c>
      <c r="F740" s="40"/>
      <c r="G740" s="19"/>
      <c r="H740" s="77">
        <f>VLOOKUP(D740,バーコード貼付!$A$4048:$C$6329,3,FALSE)</f>
        <v>96</v>
      </c>
      <c r="I740" s="19">
        <f t="shared" si="54"/>
        <v>2</v>
      </c>
      <c r="J740" s="19">
        <f t="shared" si="53"/>
        <v>0</v>
      </c>
      <c r="K740" s="19"/>
      <c r="L740" s="19"/>
    </row>
    <row r="741" spans="1:12" x14ac:dyDescent="0.2">
      <c r="A741" s="18"/>
      <c r="B741" s="8">
        <f t="shared" si="55"/>
        <v>15</v>
      </c>
      <c r="C741" s="8"/>
      <c r="D741" s="30" t="s">
        <v>1532</v>
      </c>
      <c r="E741" s="28" t="str">
        <f>VLOOKUP(D741,バーコード貼付!A$4048:C$6329,2,FALSE)</f>
        <v>縦型65W複式海水こし器用ｱｸﾘﾙ外筒</v>
      </c>
      <c r="F741" s="40"/>
      <c r="G741" s="19"/>
      <c r="H741" s="77">
        <f>VLOOKUP(D741,バーコード貼付!$A$4048:$C$6329,3,FALSE)</f>
        <v>113</v>
      </c>
      <c r="I741" s="19">
        <f t="shared" si="54"/>
        <v>2</v>
      </c>
      <c r="J741" s="19">
        <f t="shared" si="53"/>
        <v>0</v>
      </c>
      <c r="K741" s="19"/>
      <c r="L741" s="19"/>
    </row>
    <row r="742" spans="1:12" x14ac:dyDescent="0.2">
      <c r="A742" s="18"/>
      <c r="B742" s="8"/>
      <c r="C742" s="8"/>
      <c r="D742" s="53"/>
      <c r="E742" s="3"/>
      <c r="F742" s="3"/>
      <c r="G742" s="3"/>
      <c r="H742" s="67"/>
      <c r="I742" s="19"/>
      <c r="J742" s="3"/>
      <c r="K742" s="19"/>
      <c r="L742" s="19"/>
    </row>
    <row r="743" spans="1:12" s="38" customFormat="1" ht="16.2" x14ac:dyDescent="0.2">
      <c r="A743" s="203" t="s">
        <v>1460</v>
      </c>
      <c r="B743" s="204"/>
      <c r="C743" s="204"/>
      <c r="D743" s="204"/>
      <c r="E743" s="204"/>
      <c r="F743" s="204"/>
      <c r="G743" s="204"/>
      <c r="H743" s="204"/>
      <c r="I743" s="204"/>
      <c r="J743" s="204"/>
      <c r="K743" s="204"/>
      <c r="L743" s="205"/>
    </row>
    <row r="744" spans="1:12" s="5" customFormat="1" x14ac:dyDescent="0.2">
      <c r="A744" s="24" t="s">
        <v>975</v>
      </c>
      <c r="B744" s="21"/>
      <c r="C744" s="21"/>
      <c r="D744" s="52" t="s">
        <v>973</v>
      </c>
      <c r="E744" s="13" t="s">
        <v>1156</v>
      </c>
      <c r="F744" s="39" t="s">
        <v>2298</v>
      </c>
      <c r="G744" s="19" t="s">
        <v>1205</v>
      </c>
      <c r="H744" s="13" t="s">
        <v>1206</v>
      </c>
      <c r="I744" s="13" t="s">
        <v>977</v>
      </c>
      <c r="J744" s="13" t="s">
        <v>976</v>
      </c>
      <c r="K744" s="13" t="s">
        <v>1166</v>
      </c>
      <c r="L744" s="13" t="s">
        <v>1167</v>
      </c>
    </row>
    <row r="745" spans="1:12" x14ac:dyDescent="0.2">
      <c r="A745" s="6">
        <v>2</v>
      </c>
      <c r="B745" s="6"/>
      <c r="C745" s="3"/>
      <c r="D745" s="30" t="s">
        <v>1461</v>
      </c>
      <c r="E745" s="28" t="str">
        <f>VLOOKUP(D745,バーコード貼付!A$4048:C$6329,2,FALSE)</f>
        <v>100W縦型複式海水こし器(検査仕様)</v>
      </c>
      <c r="F745" s="40"/>
      <c r="G745" s="19"/>
      <c r="H745" s="77">
        <f>VLOOKUP(D745,バーコード貼付!$A$4048:$C$6329,3,FALSE)</f>
        <v>1</v>
      </c>
      <c r="I745" s="42">
        <v>0</v>
      </c>
      <c r="J745" s="19">
        <f t="shared" ref="J745:J755" si="56">IF(H745&gt;=I745,0,1)</f>
        <v>0</v>
      </c>
      <c r="K745" s="19"/>
      <c r="L745" s="19"/>
    </row>
    <row r="746" spans="1:12" x14ac:dyDescent="0.2">
      <c r="A746" s="6"/>
      <c r="B746" s="8">
        <v>1</v>
      </c>
      <c r="C746" s="8"/>
      <c r="D746" s="30" t="s">
        <v>1462</v>
      </c>
      <c r="E746" s="28" t="str">
        <f>VLOOKUP(D746,バーコード貼付!A$4048:C$6329,2,FALSE)</f>
        <v>100W縦型用ｵｰﾘﾝｸﾞ(部品NO.5)</v>
      </c>
      <c r="F746" s="40"/>
      <c r="G746" s="19"/>
      <c r="H746" s="77">
        <f>VLOOKUP(D746,バーコード貼付!$A$4048:$C$6329,3,FALSE)</f>
        <v>5</v>
      </c>
      <c r="I746" s="19">
        <f t="shared" ref="I746:I755" si="57">I$745*2</f>
        <v>0</v>
      </c>
      <c r="J746" s="19">
        <f t="shared" si="56"/>
        <v>0</v>
      </c>
      <c r="K746" s="19"/>
      <c r="L746" s="19"/>
    </row>
    <row r="747" spans="1:12" x14ac:dyDescent="0.2">
      <c r="A747" s="6"/>
      <c r="B747" s="8">
        <v>2</v>
      </c>
      <c r="C747" s="8"/>
      <c r="D747" s="30" t="s">
        <v>1463</v>
      </c>
      <c r="E747" s="28" t="str">
        <f>VLOOKUP(D747,バーコード貼付!A$4048:C$6329,2,FALSE)</f>
        <v>100W縦型用ｵｰﾘﾝｸﾞ(部品NO.6)</v>
      </c>
      <c r="F747" s="40"/>
      <c r="G747" s="19"/>
      <c r="H747" s="77">
        <f>VLOOKUP(D747,バーコード貼付!$A$4048:$C$6329,3,FALSE)</f>
        <v>93</v>
      </c>
      <c r="I747" s="19">
        <f t="shared" si="57"/>
        <v>0</v>
      </c>
      <c r="J747" s="19">
        <f t="shared" si="56"/>
        <v>0</v>
      </c>
      <c r="K747" s="19"/>
      <c r="L747" s="19"/>
    </row>
    <row r="748" spans="1:12" x14ac:dyDescent="0.2">
      <c r="A748" s="6"/>
      <c r="B748" s="8">
        <v>3</v>
      </c>
      <c r="C748" s="8"/>
      <c r="D748" s="30" t="s">
        <v>1464</v>
      </c>
      <c r="E748" s="28" t="str">
        <f>VLOOKUP(D748,バーコード貼付!A$4048:C$6329,2,FALSE)</f>
        <v>100W縦型用ｼｰﾙ用ﾃﾌﾛﾝ(部品NO.10)</v>
      </c>
      <c r="F748" s="40"/>
      <c r="G748" s="19"/>
      <c r="H748" s="77">
        <f>VLOOKUP(D748,バーコード貼付!$A$4048:$C$6329,3,FALSE)</f>
        <v>80</v>
      </c>
      <c r="I748" s="19">
        <f t="shared" si="57"/>
        <v>0</v>
      </c>
      <c r="J748" s="19">
        <f t="shared" si="56"/>
        <v>0</v>
      </c>
      <c r="K748" s="19"/>
      <c r="L748" s="19"/>
    </row>
    <row r="749" spans="1:12" x14ac:dyDescent="0.2">
      <c r="A749" s="6"/>
      <c r="B749" s="8">
        <f>B748+1</f>
        <v>4</v>
      </c>
      <c r="C749" s="8"/>
      <c r="D749" s="30" t="s">
        <v>1465</v>
      </c>
      <c r="E749" s="28" t="str">
        <f>VLOOKUP(D749,バーコード貼付!A$4048:C$6329,2,FALSE)</f>
        <v>100W縦型用ｵｰﾘﾝｸﾞ(部品NO.12)</v>
      </c>
      <c r="F749" s="40"/>
      <c r="G749" s="19"/>
      <c r="H749" s="77">
        <f>VLOOKUP(D749,バーコード貼付!$A$4048:$C$6329,3,FALSE)</f>
        <v>0</v>
      </c>
      <c r="I749" s="19">
        <f t="shared" si="57"/>
        <v>0</v>
      </c>
      <c r="J749" s="19">
        <f t="shared" si="56"/>
        <v>0</v>
      </c>
      <c r="K749" s="19"/>
      <c r="L749" s="19"/>
    </row>
    <row r="750" spans="1:12" x14ac:dyDescent="0.2">
      <c r="A750" s="6"/>
      <c r="B750" s="8">
        <v>5</v>
      </c>
      <c r="C750" s="8"/>
      <c r="D750" s="30" t="s">
        <v>1466</v>
      </c>
      <c r="E750" s="28" t="str">
        <f>VLOOKUP(D750,バーコード貼付!A$4048:C$6329,2,FALSE)</f>
        <v>100W縦型用外筒(SUS)(部品NO.13)</v>
      </c>
      <c r="F750" s="40"/>
      <c r="G750" s="19"/>
      <c r="H750" s="77">
        <f>VLOOKUP(D750,バーコード貼付!$A$4048:$C$6329,3,FALSE)</f>
        <v>0</v>
      </c>
      <c r="I750" s="19">
        <f t="shared" si="57"/>
        <v>0</v>
      </c>
      <c r="J750" s="19">
        <f t="shared" si="56"/>
        <v>0</v>
      </c>
      <c r="K750" s="19"/>
      <c r="L750" s="19"/>
    </row>
    <row r="751" spans="1:12" x14ac:dyDescent="0.2">
      <c r="A751" s="18"/>
      <c r="B751" s="8">
        <v>6</v>
      </c>
      <c r="C751" s="8"/>
      <c r="D751" s="30" t="s">
        <v>1467</v>
      </c>
      <c r="E751" s="28" t="str">
        <f>VLOOKUP(D751,バーコード貼付!A$4048:C$6329,2,FALSE)</f>
        <v>100W縦型用ｺｼｱﾐ(部品NO.14)</v>
      </c>
      <c r="F751" s="40"/>
      <c r="G751" s="19"/>
      <c r="H751" s="77">
        <f>VLOOKUP(D751,バーコード貼付!$A$4048:$C$6329,3,FALSE)</f>
        <v>10</v>
      </c>
      <c r="I751" s="19">
        <f t="shared" si="57"/>
        <v>0</v>
      </c>
      <c r="J751" s="19">
        <f t="shared" si="56"/>
        <v>0</v>
      </c>
      <c r="K751" s="19"/>
      <c r="L751" s="3"/>
    </row>
    <row r="752" spans="1:12" x14ac:dyDescent="0.2">
      <c r="A752" s="18"/>
      <c r="B752" s="8">
        <f>B751+1</f>
        <v>7</v>
      </c>
      <c r="C752" s="8"/>
      <c r="D752" s="30" t="s">
        <v>1468</v>
      </c>
      <c r="E752" s="28" t="str">
        <f>VLOOKUP(D752,バーコード貼付!A$4048:C$6329,2,FALSE)</f>
        <v>100W縦型用取付ﾎﾞﾙﾄ,ﾅｯﾄ(部品NO.16)</v>
      </c>
      <c r="F752" s="40"/>
      <c r="G752" s="19"/>
      <c r="H752" s="77">
        <f>VLOOKUP(D752,バーコード貼付!$A$4048:$C$6329,3,FALSE)</f>
        <v>16</v>
      </c>
      <c r="I752" s="19">
        <f t="shared" si="57"/>
        <v>0</v>
      </c>
      <c r="J752" s="19">
        <f t="shared" si="56"/>
        <v>0</v>
      </c>
      <c r="K752" s="19"/>
      <c r="L752" s="19"/>
    </row>
    <row r="753" spans="1:15" x14ac:dyDescent="0.2">
      <c r="A753" s="18"/>
      <c r="B753" s="8">
        <f>B752+1</f>
        <v>8</v>
      </c>
      <c r="C753" s="8"/>
      <c r="D753" s="30" t="s">
        <v>1469</v>
      </c>
      <c r="E753" s="28" t="str">
        <f>VLOOKUP(D753,バーコード貼付!A$4048:C$6329,2,FALSE)</f>
        <v>100W縦型用ｼｰﾄﾊﾟｯｷﾝ(部品NO.17)</v>
      </c>
      <c r="F753" s="40"/>
      <c r="G753" s="19"/>
      <c r="H753" s="77">
        <f>VLOOKUP(D753,バーコード貼付!$A$4048:$C$6329,3,FALSE)</f>
        <v>107</v>
      </c>
      <c r="I753" s="19">
        <f t="shared" si="57"/>
        <v>0</v>
      </c>
      <c r="J753" s="19">
        <f t="shared" si="56"/>
        <v>0</v>
      </c>
      <c r="K753" s="19"/>
      <c r="L753" s="19"/>
    </row>
    <row r="754" spans="1:15" x14ac:dyDescent="0.2">
      <c r="A754" s="18"/>
      <c r="B754" s="8">
        <f>B753+1</f>
        <v>9</v>
      </c>
      <c r="C754" s="8"/>
      <c r="D754" s="30" t="s">
        <v>1470</v>
      </c>
      <c r="E754" s="28" t="str">
        <f>VLOOKUP(D754,バーコード貼付!A$4048:C$6329,2,FALSE)</f>
        <v>100W縦型用取付ﾎﾞﾙﾄ(部品NO.19)</v>
      </c>
      <c r="F754" s="40"/>
      <c r="G754" s="19"/>
      <c r="H754" s="77">
        <f>VLOOKUP(D754,バーコード貼付!$A$4048:$C$6329,3,FALSE)</f>
        <v>0</v>
      </c>
      <c r="I754" s="19">
        <f t="shared" si="57"/>
        <v>0</v>
      </c>
      <c r="J754" s="19">
        <f t="shared" si="56"/>
        <v>0</v>
      </c>
      <c r="K754" s="19"/>
      <c r="L754" s="19"/>
    </row>
    <row r="755" spans="1:15" x14ac:dyDescent="0.2">
      <c r="A755" s="18"/>
      <c r="B755" s="8">
        <f>B754+1</f>
        <v>10</v>
      </c>
      <c r="C755" s="8"/>
      <c r="D755" s="30" t="s">
        <v>1471</v>
      </c>
      <c r="E755" s="28" t="str">
        <f>VLOOKUP(D755,バーコード貼付!A$4048:C$6329,2,FALSE)</f>
        <v>100W縦型用取付ﾎﾞﾙﾄ(部品NO.22)</v>
      </c>
      <c r="F755" s="40"/>
      <c r="G755" s="19"/>
      <c r="H755" s="77">
        <f>VLOOKUP(D755,バーコード貼付!$A$4048:$C$6329,3,FALSE)</f>
        <v>40</v>
      </c>
      <c r="I755" s="19">
        <f t="shared" si="57"/>
        <v>0</v>
      </c>
      <c r="J755" s="19">
        <f t="shared" si="56"/>
        <v>0</v>
      </c>
      <c r="K755" s="19"/>
      <c r="L755" s="19"/>
    </row>
    <row r="756" spans="1:15" x14ac:dyDescent="0.2">
      <c r="A756" s="18"/>
      <c r="B756" s="8"/>
      <c r="C756" s="8"/>
      <c r="D756" s="30"/>
      <c r="E756" s="28"/>
      <c r="F756" s="40"/>
      <c r="G756" s="19"/>
      <c r="H756" s="67"/>
      <c r="I756" s="19"/>
      <c r="J756" s="19"/>
      <c r="K756" s="19"/>
      <c r="L756" s="19"/>
    </row>
    <row r="757" spans="1:15" ht="16.2" x14ac:dyDescent="0.2">
      <c r="A757" s="203" t="s">
        <v>1472</v>
      </c>
      <c r="B757" s="204"/>
      <c r="C757" s="204"/>
      <c r="D757" s="204"/>
      <c r="E757" s="204"/>
      <c r="F757" s="204"/>
      <c r="G757" s="204"/>
      <c r="H757" s="204"/>
      <c r="I757" s="204"/>
      <c r="J757" s="204"/>
      <c r="K757" s="204"/>
      <c r="L757" s="205"/>
    </row>
    <row r="758" spans="1:15" x14ac:dyDescent="0.2">
      <c r="A758" s="24" t="s">
        <v>975</v>
      </c>
      <c r="B758" s="21"/>
      <c r="C758" s="21"/>
      <c r="D758" s="52" t="s">
        <v>973</v>
      </c>
      <c r="E758" s="13" t="s">
        <v>1156</v>
      </c>
      <c r="F758" s="39" t="s">
        <v>2298</v>
      </c>
      <c r="G758" s="19" t="s">
        <v>1205</v>
      </c>
      <c r="H758" s="13" t="s">
        <v>1206</v>
      </c>
      <c r="I758" s="13" t="s">
        <v>977</v>
      </c>
      <c r="J758" s="13" t="s">
        <v>976</v>
      </c>
      <c r="K758" s="13" t="s">
        <v>1166</v>
      </c>
      <c r="L758" s="13" t="s">
        <v>1167</v>
      </c>
    </row>
    <row r="759" spans="1:15" x14ac:dyDescent="0.2">
      <c r="A759" s="6">
        <v>2</v>
      </c>
      <c r="B759" s="6"/>
      <c r="C759" s="3"/>
      <c r="D759" s="30"/>
      <c r="E759" s="28" t="e">
        <f>VLOOKUP(D759,バーコード貼付!A$2:D$2086,2,FALSE)</f>
        <v>#N/A</v>
      </c>
      <c r="F759" s="40"/>
      <c r="G759" s="19"/>
      <c r="H759" s="152" t="e">
        <f>VLOOKUP(D759,バーコード貼付!A$2:C$2086,3,FALSE)</f>
        <v>#N/A</v>
      </c>
      <c r="I759" s="42"/>
      <c r="J759" s="19" t="e">
        <f t="shared" ref="J759:J772" si="58">IF(H759&gt;=I759,0,1)</f>
        <v>#N/A</v>
      </c>
      <c r="K759" s="19"/>
      <c r="L759" s="19"/>
    </row>
    <row r="760" spans="1:15" x14ac:dyDescent="0.2">
      <c r="A760" s="6"/>
      <c r="B760" s="8">
        <v>1</v>
      </c>
      <c r="C760" s="8"/>
      <c r="D760" s="30" t="s">
        <v>1473</v>
      </c>
      <c r="E760" s="28" t="str">
        <f>VLOOKUP(D760,バーコード貼付!A$4048:C$6329,2,FALSE)</f>
        <v>125W縦型用ﾎﾞｰﾙ(部品NO.3)</v>
      </c>
      <c r="F760" s="40"/>
      <c r="G760" s="19"/>
      <c r="H760" s="77">
        <f>VLOOKUP(D760,バーコード貼付!$A$4048:$C$6329,3,FALSE)</f>
        <v>0</v>
      </c>
      <c r="I760" s="19">
        <f t="shared" ref="I760:I772" si="59">I$759*2</f>
        <v>0</v>
      </c>
      <c r="J760" s="19">
        <f t="shared" si="58"/>
        <v>0</v>
      </c>
      <c r="K760" s="19"/>
      <c r="L760" s="19"/>
    </row>
    <row r="761" spans="1:15" x14ac:dyDescent="0.2">
      <c r="A761" s="6"/>
      <c r="B761" s="8">
        <v>2</v>
      </c>
      <c r="C761" s="8"/>
      <c r="D761" s="30" t="s">
        <v>1474</v>
      </c>
      <c r="E761" s="28" t="str">
        <f>VLOOKUP(D761,バーコード貼付!A$4048:C$6329,2,FALSE)</f>
        <v>125W縦型用ｵｰﾘﾝｸﾞ(部品NO.5)</v>
      </c>
      <c r="F761" s="40"/>
      <c r="G761" s="19"/>
      <c r="H761" s="77">
        <f>VLOOKUP(D761,バーコード貼付!$A$4048:$C$6329,3,FALSE)</f>
        <v>53</v>
      </c>
      <c r="I761" s="19">
        <f t="shared" si="59"/>
        <v>0</v>
      </c>
      <c r="J761" s="19">
        <f t="shared" si="58"/>
        <v>0</v>
      </c>
      <c r="K761" s="19"/>
      <c r="L761" s="19"/>
    </row>
    <row r="762" spans="1:15" x14ac:dyDescent="0.2">
      <c r="A762" s="6"/>
      <c r="B762" s="8">
        <v>3</v>
      </c>
      <c r="C762" s="8"/>
      <c r="D762" s="30" t="s">
        <v>1475</v>
      </c>
      <c r="E762" s="28" t="str">
        <f>VLOOKUP(D762,バーコード貼付!A$4048:C$6329,2,FALSE)</f>
        <v>125W縦型用ｵｰﾘﾝｸﾞ(部品NO.6)</v>
      </c>
      <c r="F762" s="40"/>
      <c r="G762" s="19"/>
      <c r="H762" s="77">
        <f>VLOOKUP(D762,バーコード貼付!$A$4048:$C$6329,3,FALSE)</f>
        <v>0</v>
      </c>
      <c r="I762" s="19">
        <f t="shared" si="59"/>
        <v>0</v>
      </c>
      <c r="J762" s="19">
        <f t="shared" si="58"/>
        <v>0</v>
      </c>
      <c r="K762" s="19"/>
      <c r="L762" s="19"/>
    </row>
    <row r="763" spans="1:15" x14ac:dyDescent="0.2">
      <c r="A763" s="6"/>
      <c r="B763" s="8">
        <f>B762+1</f>
        <v>4</v>
      </c>
      <c r="C763" s="8"/>
      <c r="D763" s="30" t="s">
        <v>1476</v>
      </c>
      <c r="E763" s="28" t="str">
        <f>VLOOKUP(D763,バーコード貼付!A$4048:C$6329,2,FALSE)</f>
        <v>125W縦型用ｾｯﾄﾎﾞﾙﾄ(部品NO.9)</v>
      </c>
      <c r="F763" s="40"/>
      <c r="G763" s="19"/>
      <c r="H763" s="77">
        <f>VLOOKUP(D763,バーコード貼付!$A$4048:$C$6329,3,FALSE)</f>
        <v>176</v>
      </c>
      <c r="I763" s="19">
        <f t="shared" si="59"/>
        <v>0</v>
      </c>
      <c r="J763" s="19">
        <f t="shared" si="58"/>
        <v>0</v>
      </c>
      <c r="K763" s="19"/>
      <c r="L763" s="19"/>
    </row>
    <row r="764" spans="1:15" x14ac:dyDescent="0.2">
      <c r="A764" s="6"/>
      <c r="B764" s="8">
        <v>5</v>
      </c>
      <c r="C764" s="8"/>
      <c r="D764" s="30" t="s">
        <v>1477</v>
      </c>
      <c r="E764" s="28" t="str">
        <f>VLOOKUP(D764,バーコード貼付!A$4048:C$6329,2,FALSE)</f>
        <v>125W縦型用ｼｰﾙ用ﾃﾌﾛﾝ(部品NO.10)</v>
      </c>
      <c r="F764" s="40"/>
      <c r="G764" s="19"/>
      <c r="H764" s="77">
        <f>VLOOKUP(D764,バーコード貼付!$A$4048:$C$6329,3,FALSE)</f>
        <v>38</v>
      </c>
      <c r="I764" s="19">
        <f t="shared" si="59"/>
        <v>0</v>
      </c>
      <c r="J764" s="19">
        <f t="shared" si="58"/>
        <v>0</v>
      </c>
      <c r="K764" s="19"/>
      <c r="L764" s="19"/>
    </row>
    <row r="765" spans="1:15" x14ac:dyDescent="0.2">
      <c r="A765" s="18"/>
      <c r="B765" s="8">
        <v>6</v>
      </c>
      <c r="C765" s="8"/>
      <c r="D765" s="30" t="s">
        <v>1478</v>
      </c>
      <c r="E765" s="28" t="str">
        <f>VLOOKUP(D765,バーコード貼付!A$4048:C$6329,2,FALSE)</f>
        <v>125W縦型用ｼｰﾙ調整金具(部品NO.11)</v>
      </c>
      <c r="F765" s="40"/>
      <c r="G765" s="19"/>
      <c r="H765" s="77">
        <f>VLOOKUP(D765,バーコード貼付!$A$4048:$C$6329,3,FALSE)</f>
        <v>0</v>
      </c>
      <c r="I765" s="19">
        <f t="shared" si="59"/>
        <v>0</v>
      </c>
      <c r="J765" s="19">
        <f t="shared" si="58"/>
        <v>0</v>
      </c>
      <c r="K765" s="19"/>
      <c r="L765" s="3"/>
      <c r="O765" t="s">
        <v>3021</v>
      </c>
    </row>
    <row r="766" spans="1:15" x14ac:dyDescent="0.2">
      <c r="A766" s="18"/>
      <c r="B766" s="8">
        <f t="shared" ref="B766:B772" si="60">B765+1</f>
        <v>7</v>
      </c>
      <c r="C766" s="8"/>
      <c r="D766" s="30" t="s">
        <v>1479</v>
      </c>
      <c r="E766" s="28" t="str">
        <f>VLOOKUP(D766,バーコード貼付!A$4048:C$6329,2,FALSE)</f>
        <v>125W縦型用ｵｰﾘﾝｸﾞ(部品NO.12)</v>
      </c>
      <c r="F766" s="40"/>
      <c r="G766" s="19"/>
      <c r="H766" s="77">
        <f>VLOOKUP(D766,バーコード貼付!$A$4048:$C$6329,3,FALSE)</f>
        <v>5</v>
      </c>
      <c r="I766" s="19">
        <f t="shared" si="59"/>
        <v>0</v>
      </c>
      <c r="J766" s="19">
        <f t="shared" si="58"/>
        <v>0</v>
      </c>
      <c r="K766" s="19"/>
      <c r="L766" s="19"/>
    </row>
    <row r="767" spans="1:15" x14ac:dyDescent="0.2">
      <c r="A767" s="18"/>
      <c r="B767" s="8">
        <f t="shared" si="60"/>
        <v>8</v>
      </c>
      <c r="C767" s="8"/>
      <c r="D767" s="30" t="s">
        <v>1480</v>
      </c>
      <c r="E767" s="28" t="str">
        <f>VLOOKUP(D767,バーコード貼付!A$4048:C$6329,2,FALSE)</f>
        <v>125W縦型用外筒(SUS)(部品NO.13)</v>
      </c>
      <c r="F767" s="40"/>
      <c r="G767" s="19"/>
      <c r="H767" s="77">
        <f>VLOOKUP(D767,バーコード貼付!$A$4048:$C$6329,3,FALSE)</f>
        <v>0</v>
      </c>
      <c r="I767" s="19">
        <f t="shared" si="59"/>
        <v>0</v>
      </c>
      <c r="J767" s="19">
        <f t="shared" si="58"/>
        <v>0</v>
      </c>
      <c r="K767" s="19"/>
      <c r="L767" s="19"/>
    </row>
    <row r="768" spans="1:15" x14ac:dyDescent="0.2">
      <c r="A768" s="18"/>
      <c r="B768" s="8">
        <f t="shared" si="60"/>
        <v>9</v>
      </c>
      <c r="C768" s="8"/>
      <c r="D768" s="30" t="s">
        <v>1481</v>
      </c>
      <c r="E768" s="28" t="str">
        <f>VLOOKUP(D768,バーコード貼付!A$4048:C$6329,2,FALSE)</f>
        <v>125W縦型用ｺｼｱﾐ(部品NO.14)</v>
      </c>
      <c r="F768" s="40"/>
      <c r="G768" s="19"/>
      <c r="H768" s="77">
        <f>VLOOKUP(D768,バーコード貼付!$A$4048:$C$6329,3,FALSE)</f>
        <v>32</v>
      </c>
      <c r="I768" s="19">
        <f t="shared" si="59"/>
        <v>0</v>
      </c>
      <c r="J768" s="19">
        <f t="shared" si="58"/>
        <v>0</v>
      </c>
      <c r="K768" s="19"/>
      <c r="L768" s="19"/>
    </row>
    <row r="769" spans="1:12" x14ac:dyDescent="0.2">
      <c r="A769" s="18"/>
      <c r="B769" s="8">
        <f t="shared" si="60"/>
        <v>10</v>
      </c>
      <c r="C769" s="8"/>
      <c r="D769" s="30" t="s">
        <v>1482</v>
      </c>
      <c r="E769" s="28" t="str">
        <f>VLOOKUP(D769,バーコード貼付!A$4048:C$6329,2,FALSE)</f>
        <v>125W縦型用取付ﾎﾞﾙﾄﾅｯﾄ(部品NO.16)</v>
      </c>
      <c r="F769" s="40"/>
      <c r="G769" s="19"/>
      <c r="H769" s="77">
        <f>VLOOKUP(D769,バーコード貼付!$A$4048:$C$6329,3,FALSE)</f>
        <v>32</v>
      </c>
      <c r="I769" s="19">
        <f t="shared" si="59"/>
        <v>0</v>
      </c>
      <c r="J769" s="19">
        <f t="shared" si="58"/>
        <v>0</v>
      </c>
      <c r="K769" s="19"/>
      <c r="L769" s="19"/>
    </row>
    <row r="770" spans="1:12" x14ac:dyDescent="0.2">
      <c r="A770" s="18"/>
      <c r="B770" s="8">
        <f t="shared" si="60"/>
        <v>11</v>
      </c>
      <c r="C770" s="8"/>
      <c r="D770" s="30" t="s">
        <v>1483</v>
      </c>
      <c r="E770" s="28" t="str">
        <f>VLOOKUP(D770,バーコード貼付!A$4048:C$6329,2,FALSE)</f>
        <v>125W縦型用ｼｰﾄﾊﾟｯｷﾝ(部品NO.17)</v>
      </c>
      <c r="F770" s="40"/>
      <c r="G770" s="19"/>
      <c r="H770" s="77">
        <f>VLOOKUP(D770,バーコード貼付!$A$4048:$C$6329,3,FALSE)</f>
        <v>110</v>
      </c>
      <c r="I770" s="19">
        <f t="shared" si="59"/>
        <v>0</v>
      </c>
      <c r="J770" s="19">
        <f t="shared" si="58"/>
        <v>0</v>
      </c>
      <c r="K770" s="19"/>
      <c r="L770" s="19"/>
    </row>
    <row r="771" spans="1:12" x14ac:dyDescent="0.2">
      <c r="A771" s="18"/>
      <c r="B771" s="8">
        <f t="shared" si="60"/>
        <v>12</v>
      </c>
      <c r="C771" s="8"/>
      <c r="D771" s="30" t="s">
        <v>1484</v>
      </c>
      <c r="E771" s="28" t="str">
        <f>VLOOKUP(D771,バーコード貼付!A$4048:C$6329,2,FALSE)</f>
        <v>125W縦型用ｼｰﾄﾊﾟｯｷﾝ(部品NO.19)</v>
      </c>
      <c r="F771" s="40"/>
      <c r="G771" s="19"/>
      <c r="H771" s="77">
        <f>VLOOKUP(D771,バーコード貼付!$A$4048:$C$6329,3,FALSE)</f>
        <v>169</v>
      </c>
      <c r="I771" s="19">
        <f t="shared" si="59"/>
        <v>0</v>
      </c>
      <c r="J771" s="19">
        <f t="shared" si="58"/>
        <v>0</v>
      </c>
      <c r="K771" s="19"/>
      <c r="L771" s="19"/>
    </row>
    <row r="772" spans="1:12" x14ac:dyDescent="0.2">
      <c r="A772" s="18"/>
      <c r="B772" s="8">
        <f t="shared" si="60"/>
        <v>13</v>
      </c>
      <c r="C772" s="8"/>
      <c r="D772" s="30" t="s">
        <v>1485</v>
      </c>
      <c r="E772" s="28" t="str">
        <f>VLOOKUP(D772,バーコード貼付!A$4048:C$6329,2,FALSE)</f>
        <v>125W縦型用ｱｲﾎﾞﾙﾄ(部品NO.26)</v>
      </c>
      <c r="F772" s="40"/>
      <c r="G772" s="19"/>
      <c r="H772" s="77">
        <f>VLOOKUP(D772,バーコード貼付!$A$4048:$C$6329,3,FALSE)</f>
        <v>0</v>
      </c>
      <c r="I772" s="19">
        <f t="shared" si="59"/>
        <v>0</v>
      </c>
      <c r="J772" s="19">
        <f t="shared" si="58"/>
        <v>0</v>
      </c>
      <c r="K772" s="19"/>
      <c r="L772" s="19"/>
    </row>
    <row r="773" spans="1:12" x14ac:dyDescent="0.2">
      <c r="A773" s="18"/>
      <c r="B773" s="18"/>
      <c r="C773" s="18"/>
      <c r="D773" s="30"/>
      <c r="E773" s="30"/>
      <c r="F773" s="40"/>
      <c r="G773" s="18"/>
      <c r="H773" s="67"/>
      <c r="I773" s="14"/>
      <c r="J773" s="14"/>
      <c r="K773" s="14"/>
      <c r="L773" s="14"/>
    </row>
    <row r="774" spans="1:12" ht="16.2" x14ac:dyDescent="0.2">
      <c r="A774" s="191" t="s">
        <v>2540</v>
      </c>
      <c r="B774" s="192"/>
      <c r="C774" s="192"/>
      <c r="D774" s="192"/>
      <c r="E774" s="192"/>
      <c r="F774" s="192"/>
      <c r="G774" s="192"/>
      <c r="H774" s="192"/>
      <c r="I774" s="192"/>
      <c r="J774" s="192"/>
      <c r="K774" s="192"/>
      <c r="L774" s="193"/>
    </row>
    <row r="775" spans="1:12" s="38" customFormat="1" ht="16.2" x14ac:dyDescent="0.2">
      <c r="A775" s="203" t="s">
        <v>1236</v>
      </c>
      <c r="B775" s="204"/>
      <c r="C775" s="204"/>
      <c r="D775" s="204"/>
      <c r="E775" s="204"/>
      <c r="F775" s="204"/>
      <c r="G775" s="204"/>
      <c r="H775" s="204"/>
      <c r="I775" s="204"/>
      <c r="J775" s="204"/>
      <c r="K775" s="204"/>
      <c r="L775" s="205"/>
    </row>
    <row r="776" spans="1:12" s="5" customFormat="1" x14ac:dyDescent="0.2">
      <c r="A776" s="24" t="s">
        <v>975</v>
      </c>
      <c r="B776" s="21"/>
      <c r="C776" s="21"/>
      <c r="D776" s="52" t="s">
        <v>973</v>
      </c>
      <c r="E776" s="13" t="s">
        <v>1156</v>
      </c>
      <c r="F776" s="39" t="s">
        <v>2298</v>
      </c>
      <c r="G776" s="19" t="s">
        <v>1205</v>
      </c>
      <c r="H776" s="13" t="s">
        <v>1206</v>
      </c>
      <c r="I776" s="13" t="s">
        <v>977</v>
      </c>
      <c r="J776" s="13" t="s">
        <v>976</v>
      </c>
      <c r="K776" s="13" t="s">
        <v>1166</v>
      </c>
      <c r="L776" s="13" t="s">
        <v>1167</v>
      </c>
    </row>
    <row r="777" spans="1:12" x14ac:dyDescent="0.2">
      <c r="A777" s="6">
        <v>1</v>
      </c>
      <c r="B777" s="6"/>
      <c r="C777" s="3"/>
      <c r="D777" s="30" t="s">
        <v>1247</v>
      </c>
      <c r="E777" s="28" t="str">
        <f>VLOOKUP(D777,バーコード貼付!A$4048:C$6329,2,FALSE)</f>
        <v>40W横型複式海水こし器(標準仕様)</v>
      </c>
      <c r="F777" s="40"/>
      <c r="G777" s="19"/>
      <c r="H777" s="77">
        <f>VLOOKUP(D777,バーコード貼付!$A$4048:$C$6329,3,FALSE)</f>
        <v>4</v>
      </c>
      <c r="I777" s="42">
        <v>1</v>
      </c>
      <c r="J777" s="19">
        <f t="shared" ref="J777:J783" si="61">IF(H777&gt;=I777,0,1)</f>
        <v>0</v>
      </c>
      <c r="K777" s="19"/>
      <c r="L777" s="19"/>
    </row>
    <row r="778" spans="1:12" x14ac:dyDescent="0.2">
      <c r="A778" s="8">
        <v>2</v>
      </c>
      <c r="B778" s="8"/>
      <c r="C778" s="8"/>
      <c r="D778" s="30" t="s">
        <v>1248</v>
      </c>
      <c r="E778" s="28" t="str">
        <f>VLOOKUP(D778,バーコード貼付!A$4048:C$6329,2,FALSE)</f>
        <v>40W横型複式海水こし器(検査仕様)</v>
      </c>
      <c r="F778" s="40"/>
      <c r="G778" s="19"/>
      <c r="H778" s="77">
        <f>VLOOKUP(D778,バーコード貼付!$A$4048:$C$6329,3,FALSE)</f>
        <v>0</v>
      </c>
      <c r="I778" s="42">
        <v>4</v>
      </c>
      <c r="J778" s="19">
        <f t="shared" si="61"/>
        <v>1</v>
      </c>
      <c r="K778" s="19"/>
      <c r="L778" s="19"/>
    </row>
    <row r="779" spans="1:12" x14ac:dyDescent="0.2">
      <c r="A779" s="6"/>
      <c r="B779" s="8">
        <v>1</v>
      </c>
      <c r="C779" s="8"/>
      <c r="D779" s="30" t="s">
        <v>1239</v>
      </c>
      <c r="E779" s="28" t="str">
        <f>VLOOKUP(D779,バーコード貼付!A$4048:C$6329,2,FALSE)</f>
        <v>(ｼｮｯﾄ場)横型ｺｼ器40W</v>
      </c>
      <c r="F779" s="40"/>
      <c r="G779" s="19"/>
      <c r="H779" s="77">
        <f>VLOOKUP(D779,バーコード貼付!$A$4048:$C$6329,3,FALSE)</f>
        <v>0</v>
      </c>
      <c r="I779" s="19">
        <f>I777+I778</f>
        <v>5</v>
      </c>
      <c r="J779" s="19">
        <f t="shared" si="61"/>
        <v>1</v>
      </c>
      <c r="K779" s="19"/>
      <c r="L779" s="19"/>
    </row>
    <row r="780" spans="1:12" x14ac:dyDescent="0.2">
      <c r="A780" s="6"/>
      <c r="B780" s="8">
        <v>2</v>
      </c>
      <c r="C780" s="8"/>
      <c r="D780" s="30" t="s">
        <v>1255</v>
      </c>
      <c r="E780" s="28" t="str">
        <f>VLOOKUP(D780,バーコード貼付!A$4048:C$6329,2,FALSE)</f>
        <v>40W横型複式海水こし器用本体のみ</v>
      </c>
      <c r="F780" s="40"/>
      <c r="G780" s="19"/>
      <c r="H780" s="77">
        <f>VLOOKUP(D780,バーコード貼付!$A$4048:$C$6329,3,FALSE)</f>
        <v>6</v>
      </c>
      <c r="I780" s="19">
        <f>I$779</f>
        <v>5</v>
      </c>
      <c r="J780" s="19">
        <f t="shared" si="61"/>
        <v>0</v>
      </c>
      <c r="K780" s="19"/>
      <c r="L780" s="19"/>
    </row>
    <row r="781" spans="1:12" x14ac:dyDescent="0.2">
      <c r="A781" s="6"/>
      <c r="B781" s="8">
        <v>3</v>
      </c>
      <c r="C781" s="8"/>
      <c r="D781" s="30" t="s">
        <v>1279</v>
      </c>
      <c r="E781" s="28" t="str">
        <f>VLOOKUP(D781,バーコード貼付!A$4048:C$6329,2,FALSE)</f>
        <v>40W複式海水こし器用弁棒</v>
      </c>
      <c r="F781" s="40"/>
      <c r="G781" s="19"/>
      <c r="H781" s="77">
        <f>VLOOKUP(D781,バーコード貼付!$A$4048:$C$6329,3,FALSE)</f>
        <v>268</v>
      </c>
      <c r="I781" s="19">
        <f>I$779*2</f>
        <v>10</v>
      </c>
      <c r="J781" s="19">
        <f t="shared" si="61"/>
        <v>0</v>
      </c>
      <c r="K781" s="19"/>
      <c r="L781" s="19"/>
    </row>
    <row r="782" spans="1:12" x14ac:dyDescent="0.2">
      <c r="A782" s="6"/>
      <c r="B782" s="8">
        <f>B781+1</f>
        <v>4</v>
      </c>
      <c r="C782" s="8"/>
      <c r="D782" s="30" t="s">
        <v>1313</v>
      </c>
      <c r="E782" s="28" t="str">
        <f>VLOOKUP(D782,バーコード貼付!A$4048:C$6329,2,FALSE)</f>
        <v>40W複式海水ｺｼ器用上部ﾅｯﾄ</v>
      </c>
      <c r="F782" s="40"/>
      <c r="G782" s="19"/>
      <c r="H782" s="77">
        <f>VLOOKUP(D782,バーコード貼付!$A$4048:$C$6329,3,FALSE)</f>
        <v>164</v>
      </c>
      <c r="I782" s="19">
        <f>I$779*2</f>
        <v>10</v>
      </c>
      <c r="J782" s="19">
        <f t="shared" si="61"/>
        <v>0</v>
      </c>
      <c r="K782" s="19"/>
      <c r="L782" s="19"/>
    </row>
    <row r="783" spans="1:12" x14ac:dyDescent="0.2">
      <c r="A783" s="6"/>
      <c r="B783" s="8">
        <v>5</v>
      </c>
      <c r="C783" s="8"/>
      <c r="D783" s="30" t="s">
        <v>1305</v>
      </c>
      <c r="E783" s="28" t="str">
        <f>VLOOKUP(D783,バーコード貼付!A$4048:C$6329,2,FALSE)</f>
        <v>40W複式海水こし器用上部ﾅｯﾄﾊﾟｯｷﾝ</v>
      </c>
      <c r="F783" s="40"/>
      <c r="G783" s="19"/>
      <c r="H783" s="77">
        <f>VLOOKUP(D783,バーコード貼付!$A$4048:$C$6329,3,FALSE)</f>
        <v>297</v>
      </c>
      <c r="I783" s="19">
        <f>I$779*2</f>
        <v>10</v>
      </c>
      <c r="J783" s="19">
        <f t="shared" si="61"/>
        <v>0</v>
      </c>
      <c r="K783" s="19"/>
      <c r="L783" s="19"/>
    </row>
    <row r="784" spans="1:12" x14ac:dyDescent="0.2">
      <c r="A784" s="18"/>
      <c r="B784" s="8">
        <v>6</v>
      </c>
      <c r="C784" s="8"/>
      <c r="D784" s="30" t="s">
        <v>1287</v>
      </c>
      <c r="E784" s="28" t="e">
        <f>VLOOKUP(D784,バーコード貼付!A$4048:C$6329,2,FALSE)</f>
        <v>#N/A</v>
      </c>
      <c r="F784" s="40"/>
      <c r="G784" s="19"/>
      <c r="H784" s="77" t="e">
        <v>#N/A</v>
      </c>
      <c r="I784" s="19">
        <v>10</v>
      </c>
      <c r="J784" s="19" t="e">
        <v>#N/A</v>
      </c>
      <c r="K784" s="19"/>
      <c r="L784" s="19"/>
    </row>
    <row r="785" spans="1:12" x14ac:dyDescent="0.2">
      <c r="A785" s="18"/>
      <c r="B785" s="8">
        <f t="shared" ref="B785:B800" si="62">B784+1</f>
        <v>7</v>
      </c>
      <c r="C785" s="8"/>
      <c r="D785" s="30" t="s">
        <v>1283</v>
      </c>
      <c r="E785" s="28" t="str">
        <f>VLOOKUP(D785,バーコード貼付!A$4048:C$6329,2,FALSE)</f>
        <v>40W複式海水こし器用弁受</v>
      </c>
      <c r="F785" s="40"/>
      <c r="G785" s="19"/>
      <c r="H785" s="77">
        <f>VLOOKUP(D785,バーコード貼付!$A$4048:$C$6329,3,FALSE)</f>
        <v>664</v>
      </c>
      <c r="I785" s="19">
        <f>I$779*2</f>
        <v>10</v>
      </c>
      <c r="J785" s="19">
        <f>IF(H785&gt;=I785,0,1)</f>
        <v>0</v>
      </c>
      <c r="K785" s="19"/>
      <c r="L785" s="19"/>
    </row>
    <row r="786" spans="1:12" x14ac:dyDescent="0.2">
      <c r="A786" s="18"/>
      <c r="B786" s="8">
        <f t="shared" si="62"/>
        <v>8</v>
      </c>
      <c r="C786" s="8"/>
      <c r="D786" s="30" t="s">
        <v>1297</v>
      </c>
      <c r="E786" s="28" t="str">
        <f>VLOOKUP(D786,バーコード貼付!A$4048:C$6329,2,FALSE)</f>
        <v>40W複式海水こし器用ｳﾚﾀﾝ</v>
      </c>
      <c r="F786" s="40"/>
      <c r="G786" s="19"/>
      <c r="H786" s="77">
        <f>VLOOKUP(D786,バーコード貼付!$A$4048:$C$6329,3,FALSE)</f>
        <v>222</v>
      </c>
      <c r="I786" s="19">
        <f>I$779*2*2</f>
        <v>20</v>
      </c>
      <c r="J786" s="19">
        <f>IF(H786&gt;=I786,0,1)</f>
        <v>0</v>
      </c>
      <c r="K786" s="19"/>
      <c r="L786" s="19"/>
    </row>
    <row r="787" spans="1:12" x14ac:dyDescent="0.2">
      <c r="A787" s="18"/>
      <c r="B787" s="8">
        <f t="shared" si="62"/>
        <v>9</v>
      </c>
      <c r="C787" s="8"/>
      <c r="D787" s="30" t="s">
        <v>2484</v>
      </c>
      <c r="E787" s="28" t="str">
        <f>VLOOKUP(D787,バーコード貼付!A$4048:C$6329,2,FALSE)</f>
        <v>40W複式海水こし器用丸座金</v>
      </c>
      <c r="F787" s="40"/>
      <c r="G787" s="19"/>
      <c r="H787" s="77">
        <f>VLOOKUP(D787,バーコード貼付!$A$4048:$C$6329,3,FALSE)</f>
        <v>266</v>
      </c>
      <c r="I787" s="19">
        <f>I$779*8</f>
        <v>40</v>
      </c>
      <c r="J787" s="19">
        <f>IF(H787&gt;=I787,0,1)</f>
        <v>0</v>
      </c>
      <c r="K787" s="19"/>
      <c r="L787" s="19"/>
    </row>
    <row r="788" spans="1:12" x14ac:dyDescent="0.2">
      <c r="A788" s="18"/>
      <c r="B788" s="8">
        <f t="shared" si="62"/>
        <v>10</v>
      </c>
      <c r="C788" s="8"/>
      <c r="D788" s="30" t="s">
        <v>1312</v>
      </c>
      <c r="E788" s="28" t="str">
        <f>VLOOKUP(D788,バーコード貼付!A$4048:C$6329,2,FALSE)</f>
        <v>40W複式海水こし器用ｽﾃｰﾎﾞﾙﾄ</v>
      </c>
      <c r="F788" s="40"/>
      <c r="G788" s="19"/>
      <c r="H788" s="77">
        <f>VLOOKUP(D788,バーコード貼付!$A$4048:$C$6329,3,FALSE)</f>
        <v>298</v>
      </c>
      <c r="I788" s="19">
        <f>I$779*8</f>
        <v>40</v>
      </c>
      <c r="J788" s="19">
        <f>IF(H788&gt;=I788,0,1)</f>
        <v>0</v>
      </c>
      <c r="K788" s="19"/>
      <c r="L788" s="19"/>
    </row>
    <row r="789" spans="1:12" x14ac:dyDescent="0.2">
      <c r="A789" s="18"/>
      <c r="B789" s="8">
        <f t="shared" si="62"/>
        <v>11</v>
      </c>
      <c r="C789" s="8"/>
      <c r="D789" s="30"/>
      <c r="E789" s="28" t="s">
        <v>2520</v>
      </c>
      <c r="F789" s="40"/>
      <c r="G789" s="19"/>
      <c r="H789" s="152" t="e">
        <v>#N/A</v>
      </c>
      <c r="I789" s="19">
        <v>5</v>
      </c>
      <c r="J789" s="19" t="e">
        <v>#N/A</v>
      </c>
      <c r="K789" s="19"/>
      <c r="L789" s="19"/>
    </row>
    <row r="790" spans="1:12" x14ac:dyDescent="0.2">
      <c r="A790" s="18"/>
      <c r="B790" s="8">
        <f t="shared" si="62"/>
        <v>12</v>
      </c>
      <c r="C790" s="8"/>
      <c r="D790" s="30" t="s">
        <v>2521</v>
      </c>
      <c r="E790" s="28" t="e">
        <f>VLOOKUP(D790,バーコード貼付!A$4048:C$6329,2,FALSE)</f>
        <v>#N/A</v>
      </c>
      <c r="F790" s="40"/>
      <c r="G790" s="19"/>
      <c r="H790" s="77" t="e">
        <f>VLOOKUP(D790,バーコード貼付!$A$4048:$C$6329,3,FALSE)</f>
        <v>#N/A</v>
      </c>
      <c r="I790" s="19">
        <f>I$779</f>
        <v>5</v>
      </c>
      <c r="J790" s="19" t="e">
        <f>IF(H790&gt;=I790,0,1)</f>
        <v>#N/A</v>
      </c>
      <c r="K790" s="19"/>
      <c r="L790" s="19"/>
    </row>
    <row r="791" spans="1:12" x14ac:dyDescent="0.2">
      <c r="A791" s="18"/>
      <c r="B791" s="8">
        <f t="shared" si="62"/>
        <v>13</v>
      </c>
      <c r="C791" s="8"/>
      <c r="D791" s="30" t="s">
        <v>2522</v>
      </c>
      <c r="E791" s="28" t="e">
        <f>VLOOKUP(D791,バーコード貼付!A$4048:C$6329,2,FALSE)</f>
        <v>#N/A</v>
      </c>
      <c r="F791" s="40"/>
      <c r="G791" s="19"/>
      <c r="H791" s="77" t="e">
        <f>VLOOKUP(D791,バーコード貼付!$A$4048:$C$6329,3,FALSE)</f>
        <v>#N/A</v>
      </c>
      <c r="I791" s="19">
        <f>I$779</f>
        <v>5</v>
      </c>
      <c r="J791" s="19" t="e">
        <f>IF(H791&gt;=I791,0,1)</f>
        <v>#N/A</v>
      </c>
      <c r="K791" s="19"/>
      <c r="L791" s="19"/>
    </row>
    <row r="792" spans="1:12" x14ac:dyDescent="0.2">
      <c r="A792" s="18"/>
      <c r="B792" s="8">
        <f t="shared" si="62"/>
        <v>14</v>
      </c>
      <c r="C792" s="8"/>
      <c r="D792" s="30" t="s">
        <v>1259</v>
      </c>
      <c r="E792" s="28" t="str">
        <f>VLOOKUP(D792,バーコード貼付!A$4048:C$6329,2,FALSE)</f>
        <v>40W横型複式海水こし器用ｱｸﾘﾙ外筒</v>
      </c>
      <c r="F792" s="40"/>
      <c r="G792" s="19"/>
      <c r="H792" s="77">
        <f>VLOOKUP(D792,バーコード貼付!$A$4048:$C$6329,3,FALSE)</f>
        <v>142</v>
      </c>
      <c r="I792" s="19">
        <f>I$779</f>
        <v>5</v>
      </c>
      <c r="J792" s="19">
        <f>IF(H792&gt;=I792,0,1)</f>
        <v>0</v>
      </c>
      <c r="K792" s="19"/>
      <c r="L792" s="19"/>
    </row>
    <row r="793" spans="1:12" x14ac:dyDescent="0.2">
      <c r="A793" s="18"/>
      <c r="B793" s="8">
        <f t="shared" si="62"/>
        <v>15</v>
      </c>
      <c r="C793" s="8"/>
      <c r="D793" s="30" t="s">
        <v>1263</v>
      </c>
      <c r="E793" s="28" t="str">
        <f>VLOOKUP(D793,バーコード貼付!A$4048:C$6329,2,FALSE)</f>
        <v>40W横型複式海水こし器用こし網</v>
      </c>
      <c r="F793" s="40"/>
      <c r="G793" s="19"/>
      <c r="H793" s="77">
        <f>VLOOKUP(D793,バーコード貼付!$A$4048:$C$6329,3,FALSE)</f>
        <v>79</v>
      </c>
      <c r="I793" s="19">
        <f>I$779</f>
        <v>5</v>
      </c>
      <c r="J793" s="19">
        <f>IF(H793&gt;=I793,0,1)</f>
        <v>0</v>
      </c>
      <c r="K793" s="19"/>
      <c r="L793" s="19"/>
    </row>
    <row r="794" spans="1:12" x14ac:dyDescent="0.2">
      <c r="A794" s="18"/>
      <c r="B794" s="8">
        <f t="shared" si="62"/>
        <v>16</v>
      </c>
      <c r="C794" s="8"/>
      <c r="D794" s="30"/>
      <c r="E794" s="28" t="s">
        <v>1237</v>
      </c>
      <c r="F794" s="40"/>
      <c r="G794" s="18"/>
      <c r="H794" s="152" t="e">
        <v>#N/A</v>
      </c>
      <c r="I794" s="19">
        <v>5</v>
      </c>
      <c r="J794" s="19" t="e">
        <v>#N/A</v>
      </c>
      <c r="K794" s="19"/>
      <c r="L794" s="19"/>
    </row>
    <row r="795" spans="1:12" x14ac:dyDescent="0.2">
      <c r="A795" s="18"/>
      <c r="B795" s="8">
        <f t="shared" si="62"/>
        <v>17</v>
      </c>
      <c r="C795" s="8"/>
      <c r="D795" s="30" t="s">
        <v>1275</v>
      </c>
      <c r="E795" s="28" t="str">
        <f>VLOOKUP(D795,バーコード貼付!A$4048:C$6329,2,FALSE)</f>
        <v>40W横型複式海水こし器用ﾌﾗﾝｼﾞのみ</v>
      </c>
      <c r="F795" s="40"/>
      <c r="G795" s="19"/>
      <c r="H795" s="77">
        <f>VLOOKUP(D795,バーコード貼付!$A$4048:$C$6329,3,FALSE)</f>
        <v>39</v>
      </c>
      <c r="I795" s="19">
        <f>I$779</f>
        <v>5</v>
      </c>
      <c r="J795" s="19">
        <f>IF(H795&gt;=I795,0,1)</f>
        <v>0</v>
      </c>
      <c r="K795" s="19"/>
      <c r="L795" s="19"/>
    </row>
    <row r="796" spans="1:12" x14ac:dyDescent="0.2">
      <c r="A796" s="18"/>
      <c r="B796" s="8">
        <f t="shared" si="62"/>
        <v>18</v>
      </c>
      <c r="C796" s="8"/>
      <c r="D796" s="30" t="s">
        <v>1264</v>
      </c>
      <c r="E796" s="28" t="str">
        <f>VLOOKUP(D796,バーコード貼付!A$4048:C$6329,2,FALSE)</f>
        <v>40W横型複式海水こし器用筒用ｺﾞﾑﾊﾟｯｷﾝ</v>
      </c>
      <c r="F796" s="40"/>
      <c r="G796" s="19"/>
      <c r="H796" s="77">
        <f>VLOOKUP(D796,バーコード貼付!$A$4048:$C$6329,3,FALSE)</f>
        <v>341</v>
      </c>
      <c r="I796" s="19">
        <f>I$779*4</f>
        <v>20</v>
      </c>
      <c r="J796" s="19">
        <f>IF(H796&gt;=I796,0,1)</f>
        <v>0</v>
      </c>
      <c r="K796" s="19"/>
      <c r="L796" s="19"/>
    </row>
    <row r="797" spans="1:12" x14ac:dyDescent="0.2">
      <c r="A797" s="18"/>
      <c r="B797" s="8">
        <f t="shared" si="62"/>
        <v>19</v>
      </c>
      <c r="C797" s="8"/>
      <c r="D797" s="30" t="s">
        <v>1271</v>
      </c>
      <c r="E797" s="28" t="str">
        <f>VLOOKUP(D797,バーコード貼付!A$4048:C$6329,2,FALSE)</f>
        <v>40W横型複式海水こし器用蓋のみ</v>
      </c>
      <c r="F797" s="40"/>
      <c r="G797" s="19"/>
      <c r="H797" s="77">
        <f>VLOOKUP(D797,バーコード貼付!$A$4048:$C$6329,3,FALSE)</f>
        <v>15</v>
      </c>
      <c r="I797" s="19">
        <f>I$779*2</f>
        <v>10</v>
      </c>
      <c r="J797" s="19">
        <f>IF(H797&gt;=I797,0,1)</f>
        <v>0</v>
      </c>
      <c r="K797" s="19"/>
      <c r="L797" s="19"/>
    </row>
    <row r="798" spans="1:12" x14ac:dyDescent="0.2">
      <c r="A798" s="18"/>
      <c r="B798" s="8">
        <f t="shared" si="62"/>
        <v>20</v>
      </c>
      <c r="C798" s="8"/>
      <c r="D798" s="30" t="s">
        <v>1296</v>
      </c>
      <c r="E798" s="28" t="str">
        <f>VLOOKUP(D798,バーコード貼付!A$4048:C$6329,2,FALSE)</f>
        <v>40W複式海水こし器用ｱﾐｾｯﾄﾎﾞﾙﾄ</v>
      </c>
      <c r="F798" s="40"/>
      <c r="G798" s="19"/>
      <c r="H798" s="77">
        <f>VLOOKUP(D798,バーコード貼付!$A$4048:$C$6329,3,FALSE)</f>
        <v>92</v>
      </c>
      <c r="I798" s="19">
        <f>I$779*2*2</f>
        <v>20</v>
      </c>
      <c r="J798" s="19">
        <f>IF(H798&gt;=I798,0,1)</f>
        <v>0</v>
      </c>
      <c r="K798" s="19"/>
      <c r="L798" s="19"/>
    </row>
    <row r="799" spans="1:12" x14ac:dyDescent="0.2">
      <c r="A799" s="18"/>
      <c r="B799" s="8">
        <f t="shared" si="62"/>
        <v>21</v>
      </c>
      <c r="C799" s="8"/>
      <c r="D799" s="30"/>
      <c r="E799" s="28" t="s">
        <v>1238</v>
      </c>
      <c r="F799" s="40"/>
      <c r="G799" s="18"/>
      <c r="H799" s="152" t="e">
        <v>#N/A</v>
      </c>
      <c r="I799" s="19">
        <v>40</v>
      </c>
      <c r="J799" s="19" t="e">
        <v>#N/A</v>
      </c>
      <c r="K799" s="19"/>
      <c r="L799" s="19"/>
    </row>
    <row r="800" spans="1:12" x14ac:dyDescent="0.2">
      <c r="A800" s="18"/>
      <c r="B800" s="8">
        <f t="shared" si="62"/>
        <v>22</v>
      </c>
      <c r="C800" s="8"/>
      <c r="D800" s="30" t="s">
        <v>1304</v>
      </c>
      <c r="E800" s="28" t="str">
        <f>VLOOKUP(D800,バーコード貼付!A$4048:C$6329,2,FALSE)</f>
        <v>40W複式海水こし器用ﾌﾗﾝｼﾞ用ﾊﾟｯｷﾝ</v>
      </c>
      <c r="F800" s="40"/>
      <c r="G800" s="19"/>
      <c r="H800" s="77">
        <f>VLOOKUP(D800,バーコード貼付!$A$4048:$C$6329,3,FALSE)</f>
        <v>81</v>
      </c>
      <c r="I800" s="19">
        <f>I$779*8</f>
        <v>40</v>
      </c>
      <c r="J800" s="19">
        <f>IF(H800&gt;=I800,0,1)</f>
        <v>0</v>
      </c>
      <c r="K800" s="19"/>
      <c r="L800" s="19"/>
    </row>
    <row r="801" spans="1:12" x14ac:dyDescent="0.2">
      <c r="A801" s="18"/>
      <c r="B801" s="8"/>
      <c r="C801" s="8"/>
      <c r="D801" s="53"/>
      <c r="E801" s="3"/>
      <c r="F801" s="3"/>
      <c r="G801" s="3"/>
      <c r="H801" s="67"/>
      <c r="I801" s="3"/>
      <c r="J801" s="3"/>
      <c r="K801" s="19"/>
      <c r="L801" s="19"/>
    </row>
    <row r="802" spans="1:12" s="38" customFormat="1" ht="16.2" x14ac:dyDescent="0.2">
      <c r="A802" s="203" t="s">
        <v>1242</v>
      </c>
      <c r="B802" s="204"/>
      <c r="C802" s="204"/>
      <c r="D802" s="204"/>
      <c r="E802" s="204"/>
      <c r="F802" s="204"/>
      <c r="G802" s="204"/>
      <c r="H802" s="204"/>
      <c r="I802" s="204"/>
      <c r="J802" s="204"/>
      <c r="K802" s="204"/>
      <c r="L802" s="205"/>
    </row>
    <row r="803" spans="1:12" s="5" customFormat="1" x14ac:dyDescent="0.2">
      <c r="A803" s="24" t="s">
        <v>975</v>
      </c>
      <c r="B803" s="21"/>
      <c r="C803" s="21"/>
      <c r="D803" s="52" t="s">
        <v>973</v>
      </c>
      <c r="E803" s="13" t="s">
        <v>1156</v>
      </c>
      <c r="F803" s="39" t="s">
        <v>2298</v>
      </c>
      <c r="G803" s="19" t="s">
        <v>1205</v>
      </c>
      <c r="H803" s="13" t="s">
        <v>1206</v>
      </c>
      <c r="I803" s="13" t="s">
        <v>977</v>
      </c>
      <c r="J803" s="13" t="s">
        <v>976</v>
      </c>
      <c r="K803" s="13" t="s">
        <v>1166</v>
      </c>
      <c r="L803" s="13" t="s">
        <v>1167</v>
      </c>
    </row>
    <row r="804" spans="1:12" x14ac:dyDescent="0.2">
      <c r="A804" s="6">
        <v>1</v>
      </c>
      <c r="B804" s="6"/>
      <c r="C804" s="3"/>
      <c r="D804" s="30" t="s">
        <v>1249</v>
      </c>
      <c r="E804" s="28" t="str">
        <f>VLOOKUP(D804,バーコード貼付!A$4048:C$6329,2,FALSE)</f>
        <v>50W横型複式海水こし器(標準仕様)</v>
      </c>
      <c r="F804" s="40"/>
      <c r="G804" s="19"/>
      <c r="H804" s="77">
        <f>VLOOKUP(D804,バーコード貼付!$A$4048:$C$6329,3,FALSE)</f>
        <v>6</v>
      </c>
      <c r="I804" s="42">
        <v>7</v>
      </c>
      <c r="J804" s="19">
        <f t="shared" ref="J804:J810" si="63">IF(H804&gt;=I804,0,1)</f>
        <v>1</v>
      </c>
      <c r="K804" s="19"/>
      <c r="L804" s="19"/>
    </row>
    <row r="805" spans="1:12" x14ac:dyDescent="0.2">
      <c r="A805" s="6">
        <v>2</v>
      </c>
      <c r="B805" s="6"/>
      <c r="C805" s="3"/>
      <c r="D805" s="30" t="s">
        <v>1250</v>
      </c>
      <c r="E805" s="28" t="str">
        <f>VLOOKUP(D805,バーコード貼付!A$4048:C$6329,2,FALSE)</f>
        <v>50W横型複式海水こし器(検査仕様)</v>
      </c>
      <c r="F805" s="40"/>
      <c r="G805" s="19"/>
      <c r="H805" s="77">
        <f>VLOOKUP(D805,バーコード貼付!$A$4048:$C$6329,3,FALSE)</f>
        <v>0</v>
      </c>
      <c r="I805" s="42">
        <v>3</v>
      </c>
      <c r="J805" s="19">
        <f t="shared" si="63"/>
        <v>1</v>
      </c>
      <c r="K805" s="19"/>
      <c r="L805" s="19"/>
    </row>
    <row r="806" spans="1:12" x14ac:dyDescent="0.2">
      <c r="A806" s="6"/>
      <c r="B806" s="8">
        <v>1</v>
      </c>
      <c r="C806" s="8">
        <v>1</v>
      </c>
      <c r="D806" s="30" t="s">
        <v>1243</v>
      </c>
      <c r="E806" s="28" t="str">
        <f>VLOOKUP(D806,バーコード貼付!A$4048:C$6329,2,FALSE)</f>
        <v>(ｼｮｯﾄ場)横型ｺｼ器50W</v>
      </c>
      <c r="F806" s="40"/>
      <c r="G806" s="19"/>
      <c r="H806" s="77">
        <f>VLOOKUP(D806,バーコード貼付!$A$4048:$C$6329,3,FALSE)</f>
        <v>0</v>
      </c>
      <c r="I806" s="19">
        <f>I804+I805</f>
        <v>10</v>
      </c>
      <c r="J806" s="19">
        <f t="shared" si="63"/>
        <v>1</v>
      </c>
      <c r="K806" s="19"/>
      <c r="L806" s="19"/>
    </row>
    <row r="807" spans="1:12" x14ac:dyDescent="0.2">
      <c r="A807" s="6"/>
      <c r="B807" s="8"/>
      <c r="C807" s="8">
        <v>2</v>
      </c>
      <c r="D807" s="30" t="s">
        <v>1256</v>
      </c>
      <c r="E807" s="28" t="str">
        <f>VLOOKUP(D807,バーコード貼付!A$4048:C$6329,2,FALSE)</f>
        <v>50W横型複式海水こし器用本体のみ</v>
      </c>
      <c r="F807" s="40"/>
      <c r="G807" s="19"/>
      <c r="H807" s="77">
        <f>VLOOKUP(D807,バーコード貼付!$A$4048:$C$6329,3,FALSE)</f>
        <v>20</v>
      </c>
      <c r="I807" s="19">
        <f>I$806</f>
        <v>10</v>
      </c>
      <c r="J807" s="19">
        <f t="shared" si="63"/>
        <v>0</v>
      </c>
      <c r="K807" s="19"/>
      <c r="L807" s="19"/>
    </row>
    <row r="808" spans="1:12" x14ac:dyDescent="0.2">
      <c r="A808" s="6"/>
      <c r="B808" s="8">
        <v>2</v>
      </c>
      <c r="C808" s="8"/>
      <c r="D808" s="30" t="s">
        <v>1282</v>
      </c>
      <c r="E808" s="28" t="str">
        <f>VLOOKUP(D808,バーコード貼付!A$4048:C$6329,2,FALSE)</f>
        <v>50W複式海水こし器用弁棒</v>
      </c>
      <c r="F808" s="40"/>
      <c r="G808" s="19"/>
      <c r="H808" s="77">
        <f>VLOOKUP(D808,バーコード貼付!$A$4048:$C$6329,3,FALSE)</f>
        <v>155</v>
      </c>
      <c r="I808" s="19">
        <f>I$806*2</f>
        <v>20</v>
      </c>
      <c r="J808" s="19">
        <f t="shared" si="63"/>
        <v>0</v>
      </c>
      <c r="K808" s="19"/>
      <c r="L808" s="19"/>
    </row>
    <row r="809" spans="1:12" x14ac:dyDescent="0.2">
      <c r="A809" s="6"/>
      <c r="B809" s="8">
        <f t="shared" ref="B809:B827" si="64">B808+1</f>
        <v>3</v>
      </c>
      <c r="C809" s="8"/>
      <c r="D809" s="30" t="s">
        <v>1314</v>
      </c>
      <c r="E809" s="28" t="str">
        <f>VLOOKUP(D809,バーコード貼付!A$4048:C$6329,2,FALSE)</f>
        <v>50W複式海水ｺｼ器用上部ﾅｯﾄ</v>
      </c>
      <c r="F809" s="40"/>
      <c r="G809" s="19"/>
      <c r="H809" s="77">
        <f>VLOOKUP(D809,バーコード貼付!$A$4048:$C$6329,3,FALSE)</f>
        <v>243</v>
      </c>
      <c r="I809" s="19">
        <f>I$806*2</f>
        <v>20</v>
      </c>
      <c r="J809" s="19">
        <f t="shared" si="63"/>
        <v>0</v>
      </c>
      <c r="K809" s="19"/>
      <c r="L809" s="19"/>
    </row>
    <row r="810" spans="1:12" x14ac:dyDescent="0.2">
      <c r="A810" s="6"/>
      <c r="B810" s="8">
        <f t="shared" si="64"/>
        <v>4</v>
      </c>
      <c r="C810" s="8"/>
      <c r="D810" s="30" t="s">
        <v>1306</v>
      </c>
      <c r="E810" s="28" t="str">
        <f>VLOOKUP(D810,バーコード貼付!A$4048:C$6329,2,FALSE)</f>
        <v>50W複式海水こし器用上部ﾅｯﾄﾊﾟｯｷﾝ</v>
      </c>
      <c r="F810" s="40"/>
      <c r="G810" s="19"/>
      <c r="H810" s="77">
        <f>VLOOKUP(D810,バーコード貼付!$A$4048:$C$6329,3,FALSE)</f>
        <v>327</v>
      </c>
      <c r="I810" s="19">
        <f>I$806*2</f>
        <v>20</v>
      </c>
      <c r="J810" s="19">
        <f t="shared" si="63"/>
        <v>0</v>
      </c>
      <c r="K810" s="19"/>
      <c r="L810" s="19"/>
    </row>
    <row r="811" spans="1:12" x14ac:dyDescent="0.2">
      <c r="A811" s="18"/>
      <c r="B811" s="8">
        <f t="shared" si="64"/>
        <v>5</v>
      </c>
      <c r="C811" s="8"/>
      <c r="D811" s="30" t="s">
        <v>1288</v>
      </c>
      <c r="E811" s="28" t="e">
        <f>VLOOKUP(D811,バーコード貼付!A$4048:C$6329,2,FALSE)</f>
        <v>#N/A</v>
      </c>
      <c r="F811" s="40"/>
      <c r="G811" s="19"/>
      <c r="H811" s="77" t="e">
        <v>#N/A</v>
      </c>
      <c r="I811" s="19">
        <v>20</v>
      </c>
      <c r="J811" s="19" t="e">
        <v>#N/A</v>
      </c>
      <c r="K811" s="19"/>
      <c r="L811" s="19"/>
    </row>
    <row r="812" spans="1:12" x14ac:dyDescent="0.2">
      <c r="A812" s="18"/>
      <c r="B812" s="8">
        <f t="shared" si="64"/>
        <v>6</v>
      </c>
      <c r="C812" s="8"/>
      <c r="D812" s="30" t="s">
        <v>1284</v>
      </c>
      <c r="E812" s="28" t="str">
        <f>VLOOKUP(D812,バーコード貼付!A$4048:C$6329,2,FALSE)</f>
        <v>50W複式海水こし器用弁受</v>
      </c>
      <c r="F812" s="40"/>
      <c r="G812" s="19"/>
      <c r="H812" s="77">
        <f>VLOOKUP(D812,バーコード貼付!$A$4048:$C$6329,3,FALSE)</f>
        <v>29</v>
      </c>
      <c r="I812" s="19">
        <f>I$806*2</f>
        <v>20</v>
      </c>
      <c r="J812" s="19">
        <f>IF(H812&gt;=I812,0,1)</f>
        <v>0</v>
      </c>
      <c r="K812" s="19"/>
      <c r="L812" s="19"/>
    </row>
    <row r="813" spans="1:12" x14ac:dyDescent="0.2">
      <c r="A813" s="18"/>
      <c r="B813" s="8">
        <f t="shared" si="64"/>
        <v>7</v>
      </c>
      <c r="C813" s="8"/>
      <c r="D813" s="30" t="s">
        <v>1298</v>
      </c>
      <c r="E813" s="28" t="str">
        <f>VLOOKUP(D813,バーコード貼付!A$4048:C$6329,2,FALSE)</f>
        <v>50W複式海水こし器用ｳﾚﾀﾝ</v>
      </c>
      <c r="F813" s="40"/>
      <c r="G813" s="19"/>
      <c r="H813" s="77">
        <f>VLOOKUP(D813,バーコード貼付!$A$4048:$C$6329,3,FALSE)</f>
        <v>324</v>
      </c>
      <c r="I813" s="19">
        <f>I$806*2*2</f>
        <v>40</v>
      </c>
      <c r="J813" s="19">
        <f>IF(H813&gt;=I813,0,1)</f>
        <v>0</v>
      </c>
      <c r="K813" s="19"/>
      <c r="L813" s="19"/>
    </row>
    <row r="814" spans="1:12" x14ac:dyDescent="0.2">
      <c r="A814" s="18"/>
      <c r="B814" s="8">
        <f t="shared" si="64"/>
        <v>8</v>
      </c>
      <c r="C814" s="8"/>
      <c r="D814" s="30" t="s">
        <v>2025</v>
      </c>
      <c r="E814" s="28" t="str">
        <f>VLOOKUP(D814,バーコード貼付!A$4048:C$6329,2,FALSE)</f>
        <v>50W複式海水こし器用丸座金</v>
      </c>
      <c r="F814" s="40"/>
      <c r="G814" s="19"/>
      <c r="H814" s="77">
        <f>VLOOKUP(D814,バーコード貼付!$A$4048:$C$6329,3,FALSE)</f>
        <v>289</v>
      </c>
      <c r="I814" s="19">
        <f>I$806*2*2</f>
        <v>40</v>
      </c>
      <c r="J814" s="19">
        <f>IF(H814&gt;=I814,0,1)</f>
        <v>0</v>
      </c>
      <c r="K814" s="19"/>
      <c r="L814" s="19"/>
    </row>
    <row r="815" spans="1:12" x14ac:dyDescent="0.2">
      <c r="A815" s="18"/>
      <c r="B815" s="8">
        <f t="shared" si="64"/>
        <v>9</v>
      </c>
      <c r="C815" s="8"/>
      <c r="D815" s="30" t="s">
        <v>1311</v>
      </c>
      <c r="E815" s="28" t="str">
        <f>VLOOKUP(D815,バーコード貼付!A$4048:C$6329,2,FALSE)</f>
        <v>50W複式海水こし器用ｽﾃｰﾎﾞﾙﾄ</v>
      </c>
      <c r="F815" s="40"/>
      <c r="G815" s="19"/>
      <c r="H815" s="77">
        <f>VLOOKUP(D815,バーコード貼付!$A$4048:$C$6329,3,FALSE)</f>
        <v>231</v>
      </c>
      <c r="I815" s="19">
        <f>I$806*8</f>
        <v>80</v>
      </c>
      <c r="J815" s="19">
        <f>IF(H815&gt;=I815,0,1)</f>
        <v>0</v>
      </c>
      <c r="K815" s="19"/>
      <c r="L815" s="19"/>
    </row>
    <row r="816" spans="1:12" x14ac:dyDescent="0.2">
      <c r="A816" s="18"/>
      <c r="B816" s="8">
        <f t="shared" si="64"/>
        <v>10</v>
      </c>
      <c r="C816" s="8"/>
      <c r="D816" s="30"/>
      <c r="E816" s="28" t="s">
        <v>2520</v>
      </c>
      <c r="F816" s="40"/>
      <c r="G816" s="19"/>
      <c r="H816" s="152" t="e">
        <v>#N/A</v>
      </c>
      <c r="I816" s="19">
        <v>20</v>
      </c>
      <c r="J816" s="19" t="e">
        <v>#N/A</v>
      </c>
      <c r="K816" s="19"/>
      <c r="L816" s="19"/>
    </row>
    <row r="817" spans="1:12" x14ac:dyDescent="0.2">
      <c r="A817" s="18"/>
      <c r="B817" s="8">
        <f t="shared" si="64"/>
        <v>11</v>
      </c>
      <c r="C817" s="8"/>
      <c r="D817" s="30" t="s">
        <v>2521</v>
      </c>
      <c r="E817" s="28" t="e">
        <f>VLOOKUP(D817,バーコード貼付!A$4048:C$6329,2,FALSE)</f>
        <v>#N/A</v>
      </c>
      <c r="F817" s="40"/>
      <c r="G817" s="19"/>
      <c r="H817" s="77" t="e">
        <f>VLOOKUP(D817,バーコード貼付!$A$4048:$C$6329,3,FALSE)</f>
        <v>#N/A</v>
      </c>
      <c r="I817" s="19">
        <f>I$806*2</f>
        <v>20</v>
      </c>
      <c r="J817" s="19" t="e">
        <f>IF(H817&gt;=I817,0,1)</f>
        <v>#N/A</v>
      </c>
      <c r="K817" s="19"/>
      <c r="L817" s="19"/>
    </row>
    <row r="818" spans="1:12" x14ac:dyDescent="0.2">
      <c r="A818" s="18"/>
      <c r="B818" s="8">
        <f t="shared" si="64"/>
        <v>12</v>
      </c>
      <c r="C818" s="8"/>
      <c r="D818" s="30" t="s">
        <v>2522</v>
      </c>
      <c r="E818" s="28" t="e">
        <f>VLOOKUP(D818,バーコード貼付!A$4048:C$6329,2,FALSE)</f>
        <v>#N/A</v>
      </c>
      <c r="F818" s="40"/>
      <c r="G818" s="19"/>
      <c r="H818" s="77" t="e">
        <f>VLOOKUP(D818,バーコード貼付!$A$4048:$C$6329,3,FALSE)</f>
        <v>#N/A</v>
      </c>
      <c r="I818" s="19">
        <f>I$806*2</f>
        <v>20</v>
      </c>
      <c r="J818" s="19" t="e">
        <f>IF(H818&gt;=I818,0,1)</f>
        <v>#N/A</v>
      </c>
      <c r="K818" s="19"/>
      <c r="L818" s="19"/>
    </row>
    <row r="819" spans="1:12" x14ac:dyDescent="0.2">
      <c r="A819" s="18"/>
      <c r="B819" s="8">
        <f t="shared" si="64"/>
        <v>13</v>
      </c>
      <c r="C819" s="8"/>
      <c r="D819" s="30" t="s">
        <v>1260</v>
      </c>
      <c r="E819" s="28" t="str">
        <f>VLOOKUP(D819,バーコード貼付!A$4048:C$6329,2,FALSE)</f>
        <v>50W横型複式海水こし器用ｱｸﾘﾙ外筒</v>
      </c>
      <c r="F819" s="40"/>
      <c r="G819" s="19"/>
      <c r="H819" s="77">
        <f>VLOOKUP(D819,バーコード貼付!$A$4048:$C$6329,3,FALSE)</f>
        <v>102</v>
      </c>
      <c r="I819" s="19">
        <f>I$806*2</f>
        <v>20</v>
      </c>
      <c r="J819" s="19">
        <f>IF(H819&gt;=I819,0,1)</f>
        <v>0</v>
      </c>
      <c r="K819" s="19"/>
      <c r="L819" s="19"/>
    </row>
    <row r="820" spans="1:12" x14ac:dyDescent="0.2">
      <c r="A820" s="18"/>
      <c r="B820" s="8">
        <f t="shared" si="64"/>
        <v>14</v>
      </c>
      <c r="C820" s="8"/>
      <c r="D820" s="30" t="s">
        <v>1265</v>
      </c>
      <c r="E820" s="28" t="str">
        <f>VLOOKUP(D820,バーコード貼付!A$4048:C$6329,2,FALSE)</f>
        <v>50W横型複式海水こし器用こし網</v>
      </c>
      <c r="F820" s="40"/>
      <c r="G820" s="19"/>
      <c r="H820" s="77">
        <f>VLOOKUP(D820,バーコード貼付!$A$4048:$C$6329,3,FALSE)</f>
        <v>176</v>
      </c>
      <c r="I820" s="19">
        <f>I$806*2</f>
        <v>20</v>
      </c>
      <c r="J820" s="19">
        <f>IF(H820&gt;=I820,0,1)</f>
        <v>0</v>
      </c>
      <c r="K820" s="19"/>
      <c r="L820" s="19"/>
    </row>
    <row r="821" spans="1:12" x14ac:dyDescent="0.2">
      <c r="A821" s="18"/>
      <c r="B821" s="8">
        <f t="shared" si="64"/>
        <v>15</v>
      </c>
      <c r="C821" s="8"/>
      <c r="D821" s="30"/>
      <c r="E821" s="28" t="s">
        <v>1237</v>
      </c>
      <c r="F821" s="40"/>
      <c r="G821" s="18"/>
      <c r="H821" s="152" t="e">
        <v>#N/A</v>
      </c>
      <c r="I821" s="19">
        <v>10</v>
      </c>
      <c r="J821" s="19" t="e">
        <v>#N/A</v>
      </c>
      <c r="K821" s="19"/>
      <c r="L821" s="19"/>
    </row>
    <row r="822" spans="1:12" x14ac:dyDescent="0.2">
      <c r="A822" s="18"/>
      <c r="B822" s="8">
        <f t="shared" si="64"/>
        <v>16</v>
      </c>
      <c r="C822" s="8"/>
      <c r="D822" s="30" t="s">
        <v>1276</v>
      </c>
      <c r="E822" s="28" t="str">
        <f>VLOOKUP(D822,バーコード貼付!A$4048:C$6329,2,FALSE)</f>
        <v>50W横型複式海水こし器用ﾌﾗﾝｼﾞのみ</v>
      </c>
      <c r="F822" s="40"/>
      <c r="G822" s="19"/>
      <c r="H822" s="77">
        <f>VLOOKUP(D822,バーコード貼付!$A$4048:$C$6329,3,FALSE)</f>
        <v>293</v>
      </c>
      <c r="I822" s="19">
        <f>I$806*2</f>
        <v>20</v>
      </c>
      <c r="J822" s="19">
        <f>IF(H822&gt;=I822,0,1)</f>
        <v>0</v>
      </c>
      <c r="K822" s="19"/>
      <c r="L822" s="19"/>
    </row>
    <row r="823" spans="1:12" x14ac:dyDescent="0.2">
      <c r="A823" s="18"/>
      <c r="B823" s="8">
        <f t="shared" si="64"/>
        <v>17</v>
      </c>
      <c r="C823" s="8"/>
      <c r="D823" s="30" t="s">
        <v>1268</v>
      </c>
      <c r="E823" s="28" t="str">
        <f>VLOOKUP(D823,バーコード貼付!A$4048:C$6329,2,FALSE)</f>
        <v>50W横型複式海水こし器用筒用ｺﾞﾑﾊﾟｯｷﾝ</v>
      </c>
      <c r="F823" s="40"/>
      <c r="G823" s="19"/>
      <c r="H823" s="77">
        <f>VLOOKUP(D823,バーコード貼付!$A$4048:$C$6329,3,FALSE)</f>
        <v>43</v>
      </c>
      <c r="I823" s="19">
        <f>I$806*2*2</f>
        <v>40</v>
      </c>
      <c r="J823" s="19">
        <f>IF(H823&gt;=I823,0,1)</f>
        <v>0</v>
      </c>
      <c r="K823" s="19"/>
      <c r="L823" s="19"/>
    </row>
    <row r="824" spans="1:12" x14ac:dyDescent="0.2">
      <c r="A824" s="18"/>
      <c r="B824" s="8">
        <f t="shared" si="64"/>
        <v>18</v>
      </c>
      <c r="C824" s="8"/>
      <c r="D824" s="30" t="s">
        <v>1272</v>
      </c>
      <c r="E824" s="28" t="str">
        <f>VLOOKUP(D824,バーコード貼付!A$4048:C$6329,2,FALSE)</f>
        <v>50W横型複式海水こし器用蓋のみ</v>
      </c>
      <c r="F824" s="40"/>
      <c r="G824" s="19"/>
      <c r="H824" s="77">
        <f>VLOOKUP(D824,バーコード貼付!$A$4048:$C$6329,3,FALSE)</f>
        <v>70</v>
      </c>
      <c r="I824" s="19">
        <f>I$806*2</f>
        <v>20</v>
      </c>
      <c r="J824" s="19">
        <f>IF(H824&gt;=I824,0,1)</f>
        <v>0</v>
      </c>
      <c r="K824" s="19"/>
      <c r="L824" s="19"/>
    </row>
    <row r="825" spans="1:12" x14ac:dyDescent="0.2">
      <c r="A825" s="18"/>
      <c r="B825" s="8">
        <f t="shared" si="64"/>
        <v>19</v>
      </c>
      <c r="C825" s="8"/>
      <c r="D825" s="30" t="s">
        <v>1295</v>
      </c>
      <c r="E825" s="28" t="str">
        <f>VLOOKUP(D825,バーコード貼付!A$4048:C$6329,2,FALSE)</f>
        <v>50W複式海水こし器用ｱﾐｾｯﾄﾎﾞﾙﾄ</v>
      </c>
      <c r="F825" s="40"/>
      <c r="G825" s="19"/>
      <c r="H825" s="77">
        <f>VLOOKUP(D825,バーコード貼付!$A$4048:$C$6329,3,FALSE)</f>
        <v>254</v>
      </c>
      <c r="I825" s="19">
        <f>I$806*4</f>
        <v>40</v>
      </c>
      <c r="J825" s="19">
        <f>IF(H825&gt;=I825,0,1)</f>
        <v>0</v>
      </c>
      <c r="K825" s="19"/>
      <c r="L825" s="19"/>
    </row>
    <row r="826" spans="1:12" x14ac:dyDescent="0.2">
      <c r="A826" s="18"/>
      <c r="B826" s="8">
        <f t="shared" si="64"/>
        <v>20</v>
      </c>
      <c r="C826" s="8"/>
      <c r="D826" s="30"/>
      <c r="E826" s="28" t="s">
        <v>1238</v>
      </c>
      <c r="F826" s="40"/>
      <c r="G826" s="18"/>
      <c r="H826" s="152" t="e">
        <v>#N/A</v>
      </c>
      <c r="I826" s="19">
        <v>80</v>
      </c>
      <c r="J826" s="19" t="e">
        <v>#N/A</v>
      </c>
      <c r="K826" s="19"/>
      <c r="L826" s="19"/>
    </row>
    <row r="827" spans="1:12" x14ac:dyDescent="0.2">
      <c r="A827" s="18"/>
      <c r="B827" s="8">
        <f t="shared" si="64"/>
        <v>21</v>
      </c>
      <c r="C827" s="8"/>
      <c r="D827" s="30" t="s">
        <v>1303</v>
      </c>
      <c r="E827" s="28" t="str">
        <f>VLOOKUP(D827,バーコード貼付!A$4048:C$6329,2,FALSE)</f>
        <v>50W複式海水こし器用ﾌﾗﾝｼﾞ用ﾊﾟｯｷﾝ</v>
      </c>
      <c r="F827" s="40"/>
      <c r="G827" s="19"/>
      <c r="H827" s="77">
        <f>VLOOKUP(D827,バーコード貼付!$A$4048:$C$6329,3,FALSE)</f>
        <v>53</v>
      </c>
      <c r="I827" s="19">
        <f>I$806*8</f>
        <v>80</v>
      </c>
      <c r="J827" s="19">
        <f>IF(H827&gt;=I827,0,1)</f>
        <v>1</v>
      </c>
      <c r="K827" s="19"/>
      <c r="L827" s="19"/>
    </row>
    <row r="828" spans="1:12" x14ac:dyDescent="0.2">
      <c r="A828" s="18"/>
      <c r="B828" s="8"/>
      <c r="C828" s="5"/>
      <c r="D828" s="54"/>
      <c r="E828"/>
      <c r="F828"/>
      <c r="G828"/>
      <c r="H828" s="67"/>
      <c r="K828" s="19"/>
      <c r="L828" s="19"/>
    </row>
    <row r="829" spans="1:12" s="38" customFormat="1" ht="16.2" x14ac:dyDescent="0.2">
      <c r="A829" s="203" t="s">
        <v>1240</v>
      </c>
      <c r="B829" s="204"/>
      <c r="C829" s="204"/>
      <c r="D829" s="204"/>
      <c r="E829" s="204"/>
      <c r="F829" s="204"/>
      <c r="G829" s="204"/>
      <c r="H829" s="204"/>
      <c r="I829" s="204"/>
      <c r="J829" s="204"/>
      <c r="K829" s="204"/>
      <c r="L829" s="205"/>
    </row>
    <row r="830" spans="1:12" s="5" customFormat="1" x14ac:dyDescent="0.2">
      <c r="A830" s="24" t="s">
        <v>975</v>
      </c>
      <c r="B830" s="21"/>
      <c r="C830" s="21"/>
      <c r="D830" s="52" t="s">
        <v>973</v>
      </c>
      <c r="E830" s="13" t="s">
        <v>1156</v>
      </c>
      <c r="F830" s="39" t="s">
        <v>2298</v>
      </c>
      <c r="G830" s="19" t="s">
        <v>1205</v>
      </c>
      <c r="H830" s="13" t="s">
        <v>1206</v>
      </c>
      <c r="I830" s="13" t="s">
        <v>977</v>
      </c>
      <c r="J830" s="13" t="s">
        <v>976</v>
      </c>
      <c r="K830" s="13" t="s">
        <v>1166</v>
      </c>
      <c r="L830" s="13" t="s">
        <v>1167</v>
      </c>
    </row>
    <row r="831" spans="1:12" x14ac:dyDescent="0.2">
      <c r="A831" s="6">
        <v>1</v>
      </c>
      <c r="B831" s="6"/>
      <c r="C831" s="3"/>
      <c r="D831" s="30" t="s">
        <v>1251</v>
      </c>
      <c r="E831" s="28" t="str">
        <f>VLOOKUP(D831,バーコード貼付!A$4048:C$6329,2,FALSE)</f>
        <v>65W横型複式海水こし器(標準仕様)</v>
      </c>
      <c r="F831" s="40"/>
      <c r="G831" s="19"/>
      <c r="H831" s="77">
        <f>VLOOKUP(D831,バーコード貼付!$A$4048:$C$6329,3,FALSE)</f>
        <v>3</v>
      </c>
      <c r="I831" s="42">
        <v>4</v>
      </c>
      <c r="J831" s="19">
        <f t="shared" ref="J831:J837" si="65">IF(H831&gt;=I831,0,1)</f>
        <v>1</v>
      </c>
      <c r="K831" s="19"/>
      <c r="L831" s="19"/>
    </row>
    <row r="832" spans="1:12" x14ac:dyDescent="0.2">
      <c r="A832" s="6">
        <v>2</v>
      </c>
      <c r="B832" s="6"/>
      <c r="C832" s="3"/>
      <c r="D832" s="30" t="s">
        <v>1252</v>
      </c>
      <c r="E832" s="28" t="str">
        <f>VLOOKUP(D832,バーコード貼付!A$4048:C$6329,2,FALSE)</f>
        <v>65W横型複式海水こし器(検査仕様)</v>
      </c>
      <c r="F832" s="40"/>
      <c r="G832" s="19"/>
      <c r="H832" s="77">
        <f>VLOOKUP(D832,バーコード貼付!$A$4048:$C$6329,3,FALSE)</f>
        <v>0</v>
      </c>
      <c r="I832" s="42">
        <v>4</v>
      </c>
      <c r="J832" s="19">
        <f t="shared" si="65"/>
        <v>1</v>
      </c>
      <c r="K832" s="19"/>
      <c r="L832" s="19"/>
    </row>
    <row r="833" spans="1:12" x14ac:dyDescent="0.2">
      <c r="A833" s="6"/>
      <c r="B833" s="8">
        <v>1</v>
      </c>
      <c r="C833" s="8">
        <v>1</v>
      </c>
      <c r="D833" s="30" t="s">
        <v>1241</v>
      </c>
      <c r="E833" s="28" t="str">
        <f>VLOOKUP(D833,バーコード貼付!A$4048:C$6329,2,FALSE)</f>
        <v>(ｼｮｯﾄ場)横型ｺｼ器65W</v>
      </c>
      <c r="F833" s="40"/>
      <c r="G833" s="19"/>
      <c r="H833" s="77">
        <f>VLOOKUP(D833,バーコード貼付!$A$4048:$C$6329,3,FALSE)</f>
        <v>0</v>
      </c>
      <c r="I833" s="19">
        <f>I$831+I$832</f>
        <v>8</v>
      </c>
      <c r="J833" s="19">
        <f t="shared" si="65"/>
        <v>1</v>
      </c>
      <c r="K833" s="19"/>
      <c r="L833" s="19"/>
    </row>
    <row r="834" spans="1:12" x14ac:dyDescent="0.2">
      <c r="A834" s="6"/>
      <c r="B834" s="8"/>
      <c r="C834" s="8">
        <v>2</v>
      </c>
      <c r="D834" s="30" t="s">
        <v>1257</v>
      </c>
      <c r="E834" s="28" t="str">
        <f>VLOOKUP(D834,バーコード貼付!A$4048:C$6329,2,FALSE)</f>
        <v>65W横型複式海水こし器用本体のみ</v>
      </c>
      <c r="F834" s="40"/>
      <c r="G834" s="19"/>
      <c r="H834" s="77">
        <f>VLOOKUP(D834,バーコード貼付!$A$4048:$C$6329,3,FALSE)</f>
        <v>18</v>
      </c>
      <c r="I834" s="19">
        <f>I$833</f>
        <v>8</v>
      </c>
      <c r="J834" s="19">
        <f t="shared" si="65"/>
        <v>0</v>
      </c>
      <c r="K834" s="19"/>
      <c r="L834" s="19"/>
    </row>
    <row r="835" spans="1:12" x14ac:dyDescent="0.2">
      <c r="A835" s="6"/>
      <c r="B835" s="8">
        <v>2</v>
      </c>
      <c r="C835" s="8"/>
      <c r="D835" s="30" t="s">
        <v>1281</v>
      </c>
      <c r="E835" s="28" t="str">
        <f>VLOOKUP(D835,バーコード貼付!A$4048:C$6329,2,FALSE)</f>
        <v>65W複式海水こし器用弁棒</v>
      </c>
      <c r="F835" s="40"/>
      <c r="G835" s="19"/>
      <c r="H835" s="77">
        <f>VLOOKUP(D835,バーコード貼付!$A$4048:$C$6329,3,FALSE)</f>
        <v>239</v>
      </c>
      <c r="I835" s="19">
        <f>I$833*2</f>
        <v>16</v>
      </c>
      <c r="J835" s="19">
        <f t="shared" si="65"/>
        <v>0</v>
      </c>
      <c r="K835" s="19"/>
      <c r="L835" s="19"/>
    </row>
    <row r="836" spans="1:12" x14ac:dyDescent="0.2">
      <c r="A836" s="6"/>
      <c r="B836" s="8">
        <f t="shared" ref="B836:B854" si="66">B835+1</f>
        <v>3</v>
      </c>
      <c r="C836" s="8"/>
      <c r="D836" s="30" t="s">
        <v>1315</v>
      </c>
      <c r="E836" s="28" t="str">
        <f>VLOOKUP(D836,バーコード貼付!A$4048:C$6329,2,FALSE)</f>
        <v>65W複式海水ｺｼ器用上部ﾅｯﾄ</v>
      </c>
      <c r="F836" s="40"/>
      <c r="G836" s="19"/>
      <c r="H836" s="77">
        <f>VLOOKUP(D836,バーコード貼付!$A$4048:$C$6329,3,FALSE)</f>
        <v>239</v>
      </c>
      <c r="I836" s="19">
        <f>I$833*2</f>
        <v>16</v>
      </c>
      <c r="J836" s="19">
        <f t="shared" si="65"/>
        <v>0</v>
      </c>
      <c r="K836" s="19"/>
      <c r="L836" s="19"/>
    </row>
    <row r="837" spans="1:12" x14ac:dyDescent="0.2">
      <c r="A837" s="6"/>
      <c r="B837" s="8">
        <f t="shared" si="66"/>
        <v>4</v>
      </c>
      <c r="C837" s="8"/>
      <c r="D837" s="30" t="s">
        <v>1307</v>
      </c>
      <c r="E837" s="28" t="str">
        <f>VLOOKUP(D837,バーコード貼付!A$4048:C$6329,2,FALSE)</f>
        <v>65W複式海水こし器用上部ﾅｯﾄﾊﾟｯｷﾝ</v>
      </c>
      <c r="F837" s="40"/>
      <c r="G837" s="19"/>
      <c r="H837" s="77">
        <f>VLOOKUP(D837,バーコード貼付!$A$4048:$C$6329,3,FALSE)</f>
        <v>70</v>
      </c>
      <c r="I837" s="19">
        <f>I$833*2</f>
        <v>16</v>
      </c>
      <c r="J837" s="19">
        <f t="shared" si="65"/>
        <v>0</v>
      </c>
      <c r="K837" s="19"/>
      <c r="L837" s="19"/>
    </row>
    <row r="838" spans="1:12" x14ac:dyDescent="0.2">
      <c r="A838" s="18"/>
      <c r="B838" s="8">
        <f t="shared" si="66"/>
        <v>5</v>
      </c>
      <c r="C838" s="8"/>
      <c r="D838" s="30" t="s">
        <v>1289</v>
      </c>
      <c r="E838" s="28" t="e">
        <f>VLOOKUP(D838,バーコード貼付!A$4048:C$6329,2,FALSE)</f>
        <v>#N/A</v>
      </c>
      <c r="F838" s="40"/>
      <c r="G838" s="19"/>
      <c r="H838" s="77" t="e">
        <v>#N/A</v>
      </c>
      <c r="I838" s="19">
        <v>16</v>
      </c>
      <c r="J838" s="19" t="e">
        <v>#N/A</v>
      </c>
      <c r="K838" s="19"/>
      <c r="L838" s="19"/>
    </row>
    <row r="839" spans="1:12" x14ac:dyDescent="0.2">
      <c r="A839" s="18"/>
      <c r="B839" s="8">
        <f t="shared" si="66"/>
        <v>6</v>
      </c>
      <c r="C839" s="8"/>
      <c r="D839" s="30" t="s">
        <v>1285</v>
      </c>
      <c r="E839" s="28" t="str">
        <f>VLOOKUP(D839,バーコード貼付!A$4048:C$6329,2,FALSE)</f>
        <v>65W複式海水こし器用弁受</v>
      </c>
      <c r="F839" s="40"/>
      <c r="G839" s="19"/>
      <c r="H839" s="77">
        <f>VLOOKUP(D839,バーコード貼付!$A$4048:$C$6329,3,FALSE)</f>
        <v>21</v>
      </c>
      <c r="I839" s="19">
        <f>I$833*2</f>
        <v>16</v>
      </c>
      <c r="J839" s="19">
        <f t="shared" ref="J839:J847" si="67">IF(H839&gt;=I839,0,1)</f>
        <v>0</v>
      </c>
      <c r="K839" s="19"/>
      <c r="L839" s="19"/>
    </row>
    <row r="840" spans="1:12" x14ac:dyDescent="0.2">
      <c r="A840" s="18"/>
      <c r="B840" s="8">
        <f t="shared" si="66"/>
        <v>7</v>
      </c>
      <c r="C840" s="8"/>
      <c r="D840" s="30" t="s">
        <v>1299</v>
      </c>
      <c r="E840" s="28" t="str">
        <f>VLOOKUP(D840,バーコード貼付!A$4048:C$6329,2,FALSE)</f>
        <v>65W複式海水こし器用ｳﾚﾀﾝ</v>
      </c>
      <c r="F840" s="40"/>
      <c r="G840" s="19"/>
      <c r="H840" s="77">
        <f>VLOOKUP(D840,バーコード貼付!$A$4048:$C$6329,3,FALSE)</f>
        <v>664</v>
      </c>
      <c r="I840" s="19">
        <f>I$833*2*2</f>
        <v>32</v>
      </c>
      <c r="J840" s="19">
        <f t="shared" si="67"/>
        <v>0</v>
      </c>
      <c r="K840" s="19"/>
      <c r="L840" s="19"/>
    </row>
    <row r="841" spans="1:12" x14ac:dyDescent="0.2">
      <c r="A841" s="18"/>
      <c r="B841" s="8">
        <f t="shared" si="66"/>
        <v>8</v>
      </c>
      <c r="C841" s="8"/>
      <c r="D841" s="30" t="s">
        <v>1309</v>
      </c>
      <c r="E841" s="28" t="str">
        <f>VLOOKUP(D841,バーコード貼付!A$4048:C$6329,2,FALSE)</f>
        <v>65W複式海水こし器用丸座金</v>
      </c>
      <c r="F841" s="40"/>
      <c r="G841" s="19"/>
      <c r="H841" s="77">
        <f>VLOOKUP(D841,バーコード貼付!$A$4048:$C$6329,3,FALSE)</f>
        <v>311</v>
      </c>
      <c r="I841" s="19">
        <f>I$833*2*2</f>
        <v>32</v>
      </c>
      <c r="J841" s="19">
        <f t="shared" si="67"/>
        <v>0</v>
      </c>
      <c r="K841" s="19"/>
      <c r="L841" s="19"/>
    </row>
    <row r="842" spans="1:12" x14ac:dyDescent="0.2">
      <c r="A842" s="18"/>
      <c r="B842" s="8">
        <f t="shared" si="66"/>
        <v>9</v>
      </c>
      <c r="C842" s="8"/>
      <c r="D842" s="30" t="s">
        <v>1809</v>
      </c>
      <c r="E842" s="28" t="e">
        <f>VLOOKUP(D842,バーコード貼付!A$4048:C$6329,2,FALSE)</f>
        <v>#N/A</v>
      </c>
      <c r="F842" s="40"/>
      <c r="G842" s="19"/>
      <c r="H842" s="77" t="e">
        <f>VLOOKUP(D842,バーコード貼付!$A$4048:$C$6329,3,FALSE)</f>
        <v>#N/A</v>
      </c>
      <c r="I842" s="19">
        <f>I$833*2</f>
        <v>16</v>
      </c>
      <c r="J842" s="19" t="e">
        <f t="shared" si="67"/>
        <v>#N/A</v>
      </c>
      <c r="K842" s="19"/>
      <c r="L842" s="19"/>
    </row>
    <row r="843" spans="1:12" x14ac:dyDescent="0.2">
      <c r="A843" s="18"/>
      <c r="B843" s="8">
        <f t="shared" si="66"/>
        <v>10</v>
      </c>
      <c r="C843" s="8"/>
      <c r="D843" s="30" t="s">
        <v>1807</v>
      </c>
      <c r="E843" s="28" t="e">
        <f>VLOOKUP(D843,バーコード貼付!A$4048:C$6329,2,FALSE)</f>
        <v>#N/A</v>
      </c>
      <c r="F843" s="40"/>
      <c r="G843" s="19"/>
      <c r="H843" s="77" t="e">
        <f>VLOOKUP(D843,バーコード貼付!$A$4048:$C$6329,3,FALSE)</f>
        <v>#N/A</v>
      </c>
      <c r="I843" s="19">
        <f>I$833*2</f>
        <v>16</v>
      </c>
      <c r="J843" s="19" t="e">
        <f t="shared" si="67"/>
        <v>#N/A</v>
      </c>
      <c r="K843" s="19"/>
      <c r="L843" s="19"/>
    </row>
    <row r="844" spans="1:12" x14ac:dyDescent="0.2">
      <c r="A844" s="18"/>
      <c r="B844" s="8">
        <f t="shared" si="66"/>
        <v>11</v>
      </c>
      <c r="C844" s="8"/>
      <c r="D844" s="30" t="s">
        <v>1808</v>
      </c>
      <c r="E844" s="28" t="e">
        <f>VLOOKUP(D844,バーコード貼付!A$4048:C$6329,2,FALSE)</f>
        <v>#N/A</v>
      </c>
      <c r="F844" s="40"/>
      <c r="G844" s="19"/>
      <c r="H844" s="77" t="e">
        <f>VLOOKUP(D844,バーコード貼付!$A$4048:$C$6329,3,FALSE)</f>
        <v>#N/A</v>
      </c>
      <c r="I844" s="19">
        <f>I$833*2</f>
        <v>16</v>
      </c>
      <c r="J844" s="19" t="e">
        <f t="shared" si="67"/>
        <v>#N/A</v>
      </c>
      <c r="K844" s="19"/>
      <c r="L844" s="19"/>
    </row>
    <row r="845" spans="1:12" x14ac:dyDescent="0.2">
      <c r="A845" s="18"/>
      <c r="B845" s="8">
        <f t="shared" si="66"/>
        <v>12</v>
      </c>
      <c r="C845" s="8"/>
      <c r="D845" s="30" t="s">
        <v>1291</v>
      </c>
      <c r="E845" s="28" t="str">
        <f>VLOOKUP(D845,バーコード貼付!A$4048:C$6329,2,FALSE)</f>
        <v>65W複式海水こし器用ｽﾃｰﾎﾞﾙﾄ</v>
      </c>
      <c r="F845" s="40"/>
      <c r="G845" s="19"/>
      <c r="H845" s="77">
        <f>VLOOKUP(D845,バーコード貼付!$A$4048:$C$6329,3,FALSE)</f>
        <v>300</v>
      </c>
      <c r="I845" s="19">
        <f>I$833*12</f>
        <v>96</v>
      </c>
      <c r="J845" s="19">
        <f t="shared" si="67"/>
        <v>0</v>
      </c>
      <c r="K845" s="19"/>
      <c r="L845" s="19"/>
    </row>
    <row r="846" spans="1:12" x14ac:dyDescent="0.2">
      <c r="A846" s="18"/>
      <c r="B846" s="8">
        <f t="shared" si="66"/>
        <v>13</v>
      </c>
      <c r="C846" s="8"/>
      <c r="D846" s="30" t="s">
        <v>1261</v>
      </c>
      <c r="E846" s="28" t="str">
        <f>VLOOKUP(D846,バーコード貼付!A$4048:C$6329,2,FALSE)</f>
        <v>65W横型複式海水こし器用ｱｸﾘﾙ外筒</v>
      </c>
      <c r="F846" s="40"/>
      <c r="G846" s="19"/>
      <c r="H846" s="77">
        <f>VLOOKUP(D846,バーコード貼付!$A$4048:$C$6329,3,FALSE)</f>
        <v>0</v>
      </c>
      <c r="I846" s="19">
        <f>I$833*2</f>
        <v>16</v>
      </c>
      <c r="J846" s="19">
        <f t="shared" si="67"/>
        <v>1</v>
      </c>
      <c r="K846" s="19"/>
      <c r="L846" s="19"/>
    </row>
    <row r="847" spans="1:12" x14ac:dyDescent="0.2">
      <c r="A847" s="18"/>
      <c r="B847" s="8">
        <f t="shared" si="66"/>
        <v>14</v>
      </c>
      <c r="C847" s="8"/>
      <c r="D847" s="30" t="s">
        <v>1266</v>
      </c>
      <c r="E847" s="28" t="str">
        <f>VLOOKUP(D847,バーコード貼付!A$4048:C$6329,2,FALSE)</f>
        <v>65W横型複式海水こし器用こし網</v>
      </c>
      <c r="F847" s="40"/>
      <c r="G847" s="19"/>
      <c r="H847" s="77">
        <f>VLOOKUP(D847,バーコード貼付!$A$4048:$C$6329,3,FALSE)</f>
        <v>10</v>
      </c>
      <c r="I847" s="19">
        <f>I$833*2</f>
        <v>16</v>
      </c>
      <c r="J847" s="19">
        <f t="shared" si="67"/>
        <v>1</v>
      </c>
      <c r="K847" s="19"/>
      <c r="L847" s="19"/>
    </row>
    <row r="848" spans="1:12" x14ac:dyDescent="0.2">
      <c r="A848" s="18"/>
      <c r="B848" s="8">
        <f t="shared" si="66"/>
        <v>15</v>
      </c>
      <c r="C848" s="8"/>
      <c r="D848" s="30"/>
      <c r="E848" s="28" t="s">
        <v>1237</v>
      </c>
      <c r="F848" s="40"/>
      <c r="G848" s="18"/>
      <c r="H848" s="152" t="e">
        <v>#N/A</v>
      </c>
      <c r="I848" s="19">
        <v>8</v>
      </c>
      <c r="J848" s="19" t="e">
        <v>#N/A</v>
      </c>
      <c r="K848" s="19"/>
      <c r="L848" s="19"/>
    </row>
    <row r="849" spans="1:12" x14ac:dyDescent="0.2">
      <c r="A849" s="18"/>
      <c r="B849" s="8">
        <f t="shared" si="66"/>
        <v>16</v>
      </c>
      <c r="C849" s="8"/>
      <c r="D849" s="30" t="s">
        <v>1277</v>
      </c>
      <c r="E849" s="28" t="str">
        <f>VLOOKUP(D849,バーコード貼付!A$4048:C$6329,2,FALSE)</f>
        <v>65W横型複式海水こし器用ﾌﾗﾝｼﾞのみ</v>
      </c>
      <c r="F849" s="40"/>
      <c r="G849" s="19"/>
      <c r="H849" s="77">
        <f>VLOOKUP(D849,バーコード貼付!$A$4048:$C$6329,3,FALSE)</f>
        <v>161</v>
      </c>
      <c r="I849" s="19">
        <f>I$833*2</f>
        <v>16</v>
      </c>
      <c r="J849" s="19">
        <f>IF(H849&gt;=I849,0,1)</f>
        <v>0</v>
      </c>
      <c r="K849" s="19"/>
      <c r="L849" s="19"/>
    </row>
    <row r="850" spans="1:12" x14ac:dyDescent="0.2">
      <c r="A850" s="18"/>
      <c r="B850" s="8">
        <f t="shared" si="66"/>
        <v>17</v>
      </c>
      <c r="C850" s="8"/>
      <c r="D850" s="30" t="s">
        <v>1269</v>
      </c>
      <c r="E850" s="28" t="str">
        <f>VLOOKUP(D850,バーコード貼付!A$4048:C$6329,2,FALSE)</f>
        <v>65W横型複式海水こし器用筒用ｺﾞﾑﾊﾟｯｷﾝ</v>
      </c>
      <c r="F850" s="40"/>
      <c r="G850" s="19"/>
      <c r="H850" s="77">
        <f>VLOOKUP(D850,バーコード貼付!$A$4048:$C$6329,3,FALSE)</f>
        <v>44</v>
      </c>
      <c r="I850" s="19">
        <f>I$833*2*2</f>
        <v>32</v>
      </c>
      <c r="J850" s="19">
        <f>IF(H850&gt;=I850,0,1)</f>
        <v>0</v>
      </c>
      <c r="K850" s="19"/>
      <c r="L850" s="19"/>
    </row>
    <row r="851" spans="1:12" x14ac:dyDescent="0.2">
      <c r="A851" s="18"/>
      <c r="B851" s="8">
        <f t="shared" si="66"/>
        <v>18</v>
      </c>
      <c r="C851" s="8"/>
      <c r="D851" s="30" t="s">
        <v>1273</v>
      </c>
      <c r="E851" s="28" t="str">
        <f>VLOOKUP(D851,バーコード貼付!A$4048:C$6329,2,FALSE)</f>
        <v>65W横型複式海水こし器用蓋のみ</v>
      </c>
      <c r="F851" s="40"/>
      <c r="G851" s="19"/>
      <c r="H851" s="77">
        <f>VLOOKUP(D851,バーコード貼付!$A$4048:$C$6329,3,FALSE)</f>
        <v>0</v>
      </c>
      <c r="I851" s="19">
        <f>I$833*2</f>
        <v>16</v>
      </c>
      <c r="J851" s="19">
        <f>IF(H851&gt;=I851,0,1)</f>
        <v>1</v>
      </c>
      <c r="K851" s="19"/>
      <c r="L851" s="19"/>
    </row>
    <row r="852" spans="1:12" x14ac:dyDescent="0.2">
      <c r="A852" s="18"/>
      <c r="B852" s="8">
        <f t="shared" si="66"/>
        <v>19</v>
      </c>
      <c r="C852" s="8"/>
      <c r="D852" s="30" t="s">
        <v>1294</v>
      </c>
      <c r="E852" s="28" t="str">
        <f>VLOOKUP(D852,バーコード貼付!A$4048:C$6329,2,FALSE)</f>
        <v>65W複式海水こし器用ｱﾐｾｯﾄﾎﾞﾙﾄ</v>
      </c>
      <c r="F852" s="40"/>
      <c r="G852" s="19"/>
      <c r="H852" s="77">
        <f>VLOOKUP(D852,バーコード貼付!$A$4048:$C$6329,3,FALSE)</f>
        <v>156</v>
      </c>
      <c r="I852" s="19">
        <f>I$833*2*2</f>
        <v>32</v>
      </c>
      <c r="J852" s="19">
        <f>IF(H852&gt;=I852,0,1)</f>
        <v>0</v>
      </c>
      <c r="K852" s="19"/>
      <c r="L852" s="19"/>
    </row>
    <row r="853" spans="1:12" x14ac:dyDescent="0.2">
      <c r="A853" s="18"/>
      <c r="B853" s="8">
        <f t="shared" si="66"/>
        <v>20</v>
      </c>
      <c r="C853" s="8"/>
      <c r="D853" s="30"/>
      <c r="E853" s="28" t="s">
        <v>1238</v>
      </c>
      <c r="F853" s="40"/>
      <c r="G853" s="18"/>
      <c r="H853" s="152" t="e">
        <v>#N/A</v>
      </c>
      <c r="I853" s="19">
        <v>64</v>
      </c>
      <c r="J853" s="19" t="e">
        <v>#N/A</v>
      </c>
      <c r="K853" s="19"/>
      <c r="L853" s="19"/>
    </row>
    <row r="854" spans="1:12" x14ac:dyDescent="0.2">
      <c r="A854" s="18"/>
      <c r="B854" s="8">
        <f t="shared" si="66"/>
        <v>21</v>
      </c>
      <c r="C854" s="8"/>
      <c r="D854" s="30" t="s">
        <v>1302</v>
      </c>
      <c r="E854" s="28" t="str">
        <f>VLOOKUP(D854,バーコード貼付!A$4048:C$6329,2,FALSE)</f>
        <v>65W複式海水こし器用ﾌﾗﾝｼﾞ用ﾊﾟｯｷﾝ</v>
      </c>
      <c r="F854" s="40"/>
      <c r="G854" s="19"/>
      <c r="H854" s="77">
        <f>VLOOKUP(D854,バーコード貼付!$A$4048:$C$6329,3,FALSE)</f>
        <v>101</v>
      </c>
      <c r="I854" s="19">
        <f>I$833*2*4</f>
        <v>64</v>
      </c>
      <c r="J854" s="19">
        <f>IF(H854&gt;=I854,0,1)</f>
        <v>0</v>
      </c>
      <c r="K854" s="19"/>
      <c r="L854" s="19"/>
    </row>
    <row r="855" spans="1:12" x14ac:dyDescent="0.2">
      <c r="A855" s="45"/>
      <c r="B855" s="57"/>
      <c r="C855" s="57"/>
      <c r="D855" s="47"/>
      <c r="E855" s="48"/>
      <c r="F855" s="49"/>
      <c r="G855" s="46"/>
      <c r="H855" s="67"/>
      <c r="I855" s="50"/>
      <c r="J855" s="50"/>
      <c r="K855" s="50"/>
      <c r="L855" s="51"/>
    </row>
    <row r="856" spans="1:12" s="38" customFormat="1" ht="16.2" x14ac:dyDescent="0.2">
      <c r="A856" s="203" t="s">
        <v>1244</v>
      </c>
      <c r="B856" s="204"/>
      <c r="C856" s="204"/>
      <c r="D856" s="204"/>
      <c r="E856" s="204"/>
      <c r="F856" s="204"/>
      <c r="G856" s="204"/>
      <c r="H856" s="204"/>
      <c r="I856" s="204"/>
      <c r="J856" s="204"/>
      <c r="K856" s="204"/>
      <c r="L856" s="205"/>
    </row>
    <row r="857" spans="1:12" s="5" customFormat="1" x14ac:dyDescent="0.2">
      <c r="A857" s="24" t="s">
        <v>975</v>
      </c>
      <c r="B857" s="21"/>
      <c r="C857" s="21"/>
      <c r="D857" s="52" t="s">
        <v>973</v>
      </c>
      <c r="E857" s="13" t="s">
        <v>1156</v>
      </c>
      <c r="F857" s="39" t="s">
        <v>2298</v>
      </c>
      <c r="G857" s="19" t="s">
        <v>1205</v>
      </c>
      <c r="H857" s="13" t="s">
        <v>1206</v>
      </c>
      <c r="I857" s="13" t="s">
        <v>977</v>
      </c>
      <c r="J857" s="13" t="s">
        <v>976</v>
      </c>
      <c r="K857" s="13" t="s">
        <v>1166</v>
      </c>
      <c r="L857" s="13" t="s">
        <v>1167</v>
      </c>
    </row>
    <row r="858" spans="1:12" x14ac:dyDescent="0.2">
      <c r="A858" s="6">
        <v>1</v>
      </c>
      <c r="B858" s="6"/>
      <c r="C858" s="3"/>
      <c r="D858" s="30" t="s">
        <v>1253</v>
      </c>
      <c r="E858" s="28" t="str">
        <f>VLOOKUP(D858,バーコード貼付!A$4048:C$6329,2,FALSE)</f>
        <v>80W横型複式海水こし器(標準仕様)</v>
      </c>
      <c r="F858" s="40"/>
      <c r="G858" s="19"/>
      <c r="H858" s="77">
        <v>0</v>
      </c>
      <c r="I858" s="42">
        <v>4</v>
      </c>
      <c r="J858" s="19">
        <f t="shared" ref="J858:J864" si="68">IF(H858&gt;=I858,0,1)</f>
        <v>1</v>
      </c>
      <c r="K858" s="19"/>
      <c r="L858" s="19"/>
    </row>
    <row r="859" spans="1:12" x14ac:dyDescent="0.2">
      <c r="A859" s="6">
        <v>2</v>
      </c>
      <c r="B859" s="6"/>
      <c r="C859" s="3"/>
      <c r="D859" s="30" t="s">
        <v>1254</v>
      </c>
      <c r="E859" s="28" t="str">
        <f>VLOOKUP(D859,バーコード貼付!A$4048:C$6329,2,FALSE)</f>
        <v>80W横型複式海水こし器(検査仕様)</v>
      </c>
      <c r="F859" s="40"/>
      <c r="G859" s="19"/>
      <c r="H859" s="77">
        <v>0</v>
      </c>
      <c r="I859" s="42">
        <v>1</v>
      </c>
      <c r="J859" s="19">
        <f t="shared" si="68"/>
        <v>1</v>
      </c>
      <c r="K859" s="19"/>
      <c r="L859" s="19"/>
    </row>
    <row r="860" spans="1:12" x14ac:dyDescent="0.2">
      <c r="A860" s="6"/>
      <c r="B860" s="8">
        <v>1</v>
      </c>
      <c r="C860" s="8">
        <v>1</v>
      </c>
      <c r="D860" s="30" t="s">
        <v>1245</v>
      </c>
      <c r="E860" s="28" t="str">
        <f>VLOOKUP(D860,バーコード貼付!A$4048:C$6329,2,FALSE)</f>
        <v>(ｼｮｯﾄ場)横型ｺｼ器80W</v>
      </c>
      <c r="F860" s="40"/>
      <c r="G860" s="19"/>
      <c r="H860" s="77">
        <v>0</v>
      </c>
      <c r="I860" s="19">
        <f>I858+I859</f>
        <v>5</v>
      </c>
      <c r="J860" s="19">
        <f t="shared" si="68"/>
        <v>1</v>
      </c>
      <c r="K860" s="19"/>
      <c r="L860" s="19"/>
    </row>
    <row r="861" spans="1:12" x14ac:dyDescent="0.2">
      <c r="A861" s="6"/>
      <c r="B861" s="8"/>
      <c r="C861" s="8">
        <v>2</v>
      </c>
      <c r="D861" s="30" t="s">
        <v>1258</v>
      </c>
      <c r="E861" s="28" t="str">
        <f>VLOOKUP(D861,バーコード貼付!A$4048:C$6329,2,FALSE)</f>
        <v>80W横型複式海水こし器用本体のみ</v>
      </c>
      <c r="F861" s="40"/>
      <c r="G861" s="19"/>
      <c r="H861" s="77">
        <f>VLOOKUP(D861,バーコード貼付!$A$4048:$C$6329,3,FALSE)</f>
        <v>0</v>
      </c>
      <c r="I861" s="19">
        <f>I$860</f>
        <v>5</v>
      </c>
      <c r="J861" s="19">
        <f t="shared" si="68"/>
        <v>1</v>
      </c>
      <c r="K861" s="19"/>
      <c r="L861" s="19"/>
    </row>
    <row r="862" spans="1:12" x14ac:dyDescent="0.2">
      <c r="A862" s="6"/>
      <c r="B862" s="8">
        <v>2</v>
      </c>
      <c r="C862" s="8"/>
      <c r="D862" s="30" t="s">
        <v>1280</v>
      </c>
      <c r="E862" s="28" t="str">
        <f>VLOOKUP(D862,バーコード貼付!A$4048:C$6329,2,FALSE)</f>
        <v>80W複式海水こし器用弁棒</v>
      </c>
      <c r="F862" s="40"/>
      <c r="G862" s="19"/>
      <c r="H862" s="77">
        <f>VLOOKUP(D862,バーコード貼付!$A$4048:$C$6329,3,FALSE)</f>
        <v>18</v>
      </c>
      <c r="I862" s="19">
        <f>I$860*2</f>
        <v>10</v>
      </c>
      <c r="J862" s="19">
        <f t="shared" si="68"/>
        <v>0</v>
      </c>
      <c r="K862" s="19"/>
      <c r="L862" s="19"/>
    </row>
    <row r="863" spans="1:12" x14ac:dyDescent="0.2">
      <c r="A863" s="6"/>
      <c r="B863" s="8">
        <f t="shared" ref="B863:B881" si="69">B862+1</f>
        <v>3</v>
      </c>
      <c r="C863" s="8"/>
      <c r="D863" s="30" t="s">
        <v>1316</v>
      </c>
      <c r="E863" s="28" t="str">
        <f>VLOOKUP(D863,バーコード貼付!A$4048:C$6329,2,FALSE)</f>
        <v>80W複式海水ｺｼ器用上部ﾅｯﾄ</v>
      </c>
      <c r="F863" s="40"/>
      <c r="G863" s="19"/>
      <c r="H863" s="77">
        <f>VLOOKUP(D863,バーコード貼付!$A$4048:$C$6329,3,FALSE)</f>
        <v>240</v>
      </c>
      <c r="I863" s="19">
        <f>I$860*2</f>
        <v>10</v>
      </c>
      <c r="J863" s="19">
        <f t="shared" si="68"/>
        <v>0</v>
      </c>
      <c r="K863" s="19"/>
      <c r="L863" s="19"/>
    </row>
    <row r="864" spans="1:12" x14ac:dyDescent="0.2">
      <c r="A864" s="6"/>
      <c r="B864" s="8">
        <f t="shared" si="69"/>
        <v>4</v>
      </c>
      <c r="C864" s="8"/>
      <c r="D864" s="30" t="s">
        <v>1308</v>
      </c>
      <c r="E864" s="28" t="str">
        <f>VLOOKUP(D864,バーコード貼付!A$4048:C$6329,2,FALSE)</f>
        <v>80W複式海水こし器用上部ﾅｯﾄﾊﾟｯｷﾝ</v>
      </c>
      <c r="F864" s="40"/>
      <c r="G864" s="19"/>
      <c r="H864" s="77">
        <f>VLOOKUP(D864,バーコード貼付!$A$4048:$C$6329,3,FALSE)</f>
        <v>136</v>
      </c>
      <c r="I864" s="19">
        <f>I$860*2</f>
        <v>10</v>
      </c>
      <c r="J864" s="19">
        <f t="shared" si="68"/>
        <v>0</v>
      </c>
      <c r="K864" s="19"/>
      <c r="L864" s="19"/>
    </row>
    <row r="865" spans="1:12" x14ac:dyDescent="0.2">
      <c r="A865" s="18"/>
      <c r="B865" s="8">
        <f t="shared" si="69"/>
        <v>5</v>
      </c>
      <c r="C865" s="8"/>
      <c r="D865" s="30" t="s">
        <v>1290</v>
      </c>
      <c r="E865" s="28" t="e">
        <f>VLOOKUP(D865,バーコード貼付!A$4048:C$6329,2,FALSE)</f>
        <v>#N/A</v>
      </c>
      <c r="F865" s="40"/>
      <c r="G865" s="19"/>
      <c r="H865" s="77" t="e">
        <v>#N/A</v>
      </c>
      <c r="I865" s="19">
        <v>10</v>
      </c>
      <c r="J865" s="19" t="e">
        <v>#N/A</v>
      </c>
      <c r="K865" s="19"/>
      <c r="L865" s="3"/>
    </row>
    <row r="866" spans="1:12" x14ac:dyDescent="0.2">
      <c r="A866" s="18"/>
      <c r="B866" s="8">
        <f t="shared" si="69"/>
        <v>6</v>
      </c>
      <c r="C866" s="8"/>
      <c r="D866" s="30" t="s">
        <v>1286</v>
      </c>
      <c r="E866" s="28" t="str">
        <f>VLOOKUP(D866,バーコード貼付!A$4048:C$6329,2,FALSE)</f>
        <v>80W複式海水こし器用弁受</v>
      </c>
      <c r="F866" s="40"/>
      <c r="G866" s="19"/>
      <c r="H866" s="77">
        <f>VLOOKUP(D866,バーコード貼付!$A$4048:$C$6329,3,FALSE)</f>
        <v>176</v>
      </c>
      <c r="I866" s="19">
        <f>I$860*2</f>
        <v>10</v>
      </c>
      <c r="J866" s="19">
        <f t="shared" ref="J866:J874" si="70">IF(H866&gt;=I866,0,1)</f>
        <v>0</v>
      </c>
      <c r="K866" s="19"/>
      <c r="L866" s="19"/>
    </row>
    <row r="867" spans="1:12" x14ac:dyDescent="0.2">
      <c r="A867" s="18"/>
      <c r="B867" s="8">
        <f t="shared" si="69"/>
        <v>7</v>
      </c>
      <c r="C867" s="8"/>
      <c r="D867" s="30" t="s">
        <v>1300</v>
      </c>
      <c r="E867" s="28" t="str">
        <f>VLOOKUP(D867,バーコード貼付!A$4048:C$6329,2,FALSE)</f>
        <v>80W複式海水こし器用ｳﾚﾀﾝ</v>
      </c>
      <c r="F867" s="40"/>
      <c r="G867" s="19"/>
      <c r="H867" s="77">
        <f>VLOOKUP(D867,バーコード貼付!$A$4048:$C$6329,3,FALSE)</f>
        <v>256</v>
      </c>
      <c r="I867" s="19">
        <f>I$860*2*2</f>
        <v>20</v>
      </c>
      <c r="J867" s="19">
        <f t="shared" si="70"/>
        <v>0</v>
      </c>
      <c r="K867" s="19"/>
      <c r="L867" s="19"/>
    </row>
    <row r="868" spans="1:12" x14ac:dyDescent="0.2">
      <c r="A868" s="18"/>
      <c r="B868" s="8">
        <f t="shared" si="69"/>
        <v>8</v>
      </c>
      <c r="C868" s="8"/>
      <c r="D868" s="30" t="s">
        <v>1310</v>
      </c>
      <c r="E868" s="28" t="str">
        <f>VLOOKUP(D868,バーコード貼付!A$4048:C$6329,2,FALSE)</f>
        <v>80W複式海水こし器用丸座金</v>
      </c>
      <c r="F868" s="40"/>
      <c r="G868" s="19"/>
      <c r="H868" s="77">
        <f>VLOOKUP(D868,バーコード貼付!$A$4048:$C$6329,3,FALSE)</f>
        <v>186</v>
      </c>
      <c r="I868" s="19">
        <f>I$860*2*2</f>
        <v>20</v>
      </c>
      <c r="J868" s="19">
        <f t="shared" si="70"/>
        <v>0</v>
      </c>
      <c r="K868" s="19"/>
      <c r="L868" s="19"/>
    </row>
    <row r="869" spans="1:12" x14ac:dyDescent="0.2">
      <c r="A869" s="18"/>
      <c r="B869" s="8">
        <f t="shared" si="69"/>
        <v>9</v>
      </c>
      <c r="C869" s="8"/>
      <c r="D869" s="30" t="s">
        <v>2521</v>
      </c>
      <c r="E869" s="28" t="e">
        <f>VLOOKUP(D869,バーコード貼付!A$4048:C$6329,2,FALSE)</f>
        <v>#N/A</v>
      </c>
      <c r="F869" s="40"/>
      <c r="G869" s="19"/>
      <c r="H869" s="77" t="e">
        <f>VLOOKUP(D869,バーコード貼付!$A$4048:$C$6329,3,FALSE)</f>
        <v>#N/A</v>
      </c>
      <c r="I869" s="19">
        <f>I$860*2*2</f>
        <v>20</v>
      </c>
      <c r="J869" s="19" t="e">
        <f t="shared" si="70"/>
        <v>#N/A</v>
      </c>
      <c r="K869" s="19"/>
      <c r="L869" s="19"/>
    </row>
    <row r="870" spans="1:12" x14ac:dyDescent="0.2">
      <c r="A870" s="18"/>
      <c r="B870" s="8">
        <f t="shared" si="69"/>
        <v>10</v>
      </c>
      <c r="C870" s="8"/>
      <c r="D870" s="30" t="s">
        <v>2523</v>
      </c>
      <c r="E870" s="28" t="e">
        <f>VLOOKUP(D870,バーコード貼付!A$4048:C$6329,2,FALSE)</f>
        <v>#N/A</v>
      </c>
      <c r="F870" s="40"/>
      <c r="G870" s="19"/>
      <c r="H870" s="77" t="e">
        <f>VLOOKUP(D870,バーコード貼付!$A$4048:$C$6329,3,FALSE)</f>
        <v>#N/A</v>
      </c>
      <c r="I870" s="19">
        <f>I$860*2*2</f>
        <v>20</v>
      </c>
      <c r="J870" s="19" t="e">
        <f t="shared" si="70"/>
        <v>#N/A</v>
      </c>
      <c r="K870" s="19"/>
      <c r="L870" s="19"/>
    </row>
    <row r="871" spans="1:12" x14ac:dyDescent="0.2">
      <c r="A871" s="18"/>
      <c r="B871" s="8">
        <f t="shared" si="69"/>
        <v>11</v>
      </c>
      <c r="C871" s="8"/>
      <c r="D871" s="30" t="s">
        <v>2524</v>
      </c>
      <c r="E871" s="28" t="e">
        <f>VLOOKUP(D871,バーコード貼付!A$4048:C$6329,2,FALSE)</f>
        <v>#N/A</v>
      </c>
      <c r="F871" s="40"/>
      <c r="G871" s="19"/>
      <c r="H871" s="77" t="e">
        <f>VLOOKUP(D871,バーコード貼付!$A$4048:$C$6329,3,FALSE)</f>
        <v>#N/A</v>
      </c>
      <c r="I871" s="19">
        <f>I$860*2*2</f>
        <v>20</v>
      </c>
      <c r="J871" s="19" t="e">
        <f t="shared" si="70"/>
        <v>#N/A</v>
      </c>
      <c r="K871" s="19"/>
      <c r="L871" s="19"/>
    </row>
    <row r="872" spans="1:12" x14ac:dyDescent="0.2">
      <c r="A872" s="18"/>
      <c r="B872" s="8">
        <f t="shared" si="69"/>
        <v>12</v>
      </c>
      <c r="C872" s="8"/>
      <c r="D872" s="30" t="s">
        <v>1292</v>
      </c>
      <c r="E872" s="28" t="str">
        <f>VLOOKUP(D872,バーコード貼付!A$4048:C$6329,2,FALSE)</f>
        <v>80W複式海水こし器用ｽﾃｰﾎﾞﾙﾄ</v>
      </c>
      <c r="F872" s="40"/>
      <c r="G872" s="19"/>
      <c r="H872" s="77">
        <f>VLOOKUP(D872,バーコード貼付!$A$4048:$C$6329,3,FALSE)</f>
        <v>148</v>
      </c>
      <c r="I872" s="19">
        <f>I$860*2*12</f>
        <v>120</v>
      </c>
      <c r="J872" s="19">
        <f t="shared" si="70"/>
        <v>0</v>
      </c>
      <c r="K872" s="19"/>
      <c r="L872" s="19"/>
    </row>
    <row r="873" spans="1:12" x14ac:dyDescent="0.2">
      <c r="A873" s="18"/>
      <c r="B873" s="8">
        <f t="shared" si="69"/>
        <v>13</v>
      </c>
      <c r="C873" s="8"/>
      <c r="D873" s="30" t="s">
        <v>1262</v>
      </c>
      <c r="E873" s="28" t="str">
        <f>VLOOKUP(D873,バーコード貼付!A$4048:C$6329,2,FALSE)</f>
        <v>80W横型複式海水こし器用ｱｸﾘﾙ外筒</v>
      </c>
      <c r="F873" s="40"/>
      <c r="G873" s="19"/>
      <c r="H873" s="77">
        <f>VLOOKUP(D873,バーコード貼付!$A$4048:$C$6329,3,FALSE)</f>
        <v>76</v>
      </c>
      <c r="I873" s="19">
        <f>I$860*2</f>
        <v>10</v>
      </c>
      <c r="J873" s="19">
        <f t="shared" si="70"/>
        <v>0</v>
      </c>
      <c r="K873" s="19"/>
      <c r="L873" s="19"/>
    </row>
    <row r="874" spans="1:12" x14ac:dyDescent="0.2">
      <c r="A874" s="18"/>
      <c r="B874" s="8">
        <f t="shared" si="69"/>
        <v>14</v>
      </c>
      <c r="C874" s="8"/>
      <c r="D874" s="30" t="s">
        <v>1267</v>
      </c>
      <c r="E874" s="28" t="str">
        <f>VLOOKUP(D874,バーコード貼付!A$4048:C$6329,2,FALSE)</f>
        <v>80W横型複式海水こし器用こし網</v>
      </c>
      <c r="F874" s="40"/>
      <c r="G874" s="19"/>
      <c r="H874" s="77">
        <f>VLOOKUP(D874,バーコード貼付!$A$4048:$C$6329,3,FALSE)</f>
        <v>45</v>
      </c>
      <c r="I874" s="19">
        <f>I$860*2</f>
        <v>10</v>
      </c>
      <c r="J874" s="19">
        <f t="shared" si="70"/>
        <v>0</v>
      </c>
      <c r="K874" s="19"/>
      <c r="L874" s="19"/>
    </row>
    <row r="875" spans="1:12" x14ac:dyDescent="0.2">
      <c r="A875" s="18"/>
      <c r="B875" s="8">
        <f t="shared" si="69"/>
        <v>15</v>
      </c>
      <c r="C875" s="8"/>
      <c r="D875" s="30"/>
      <c r="E875" s="28" t="s">
        <v>1237</v>
      </c>
      <c r="F875" s="40"/>
      <c r="G875" s="18"/>
      <c r="H875" s="152" t="e">
        <v>#N/A</v>
      </c>
      <c r="I875" s="19">
        <v>5</v>
      </c>
      <c r="J875" s="19" t="e">
        <v>#N/A</v>
      </c>
      <c r="K875" s="19"/>
      <c r="L875" s="19"/>
    </row>
    <row r="876" spans="1:12" x14ac:dyDescent="0.2">
      <c r="A876" s="18"/>
      <c r="B876" s="8">
        <f t="shared" si="69"/>
        <v>16</v>
      </c>
      <c r="C876" s="8"/>
      <c r="D876" s="30" t="s">
        <v>1278</v>
      </c>
      <c r="E876" s="28" t="str">
        <f>VLOOKUP(D876,バーコード貼付!A$4048:C$6329,2,FALSE)</f>
        <v>80W横型複式海水こし器用ﾌﾗﾝｼﾞのみ</v>
      </c>
      <c r="F876" s="40"/>
      <c r="G876" s="19"/>
      <c r="H876" s="77">
        <f>VLOOKUP(D876,バーコード貼付!$A$4048:$C$6329,3,FALSE)</f>
        <v>2</v>
      </c>
      <c r="I876" s="19">
        <f>I$860</f>
        <v>5</v>
      </c>
      <c r="J876" s="19">
        <f>IF(H876&gt;=I876,0,1)</f>
        <v>1</v>
      </c>
      <c r="K876" s="19"/>
      <c r="L876" s="19"/>
    </row>
    <row r="877" spans="1:12" x14ac:dyDescent="0.2">
      <c r="A877" s="18"/>
      <c r="B877" s="8">
        <f t="shared" si="69"/>
        <v>17</v>
      </c>
      <c r="C877" s="8"/>
      <c r="D877" s="30" t="s">
        <v>1270</v>
      </c>
      <c r="E877" s="28" t="str">
        <f>VLOOKUP(D877,バーコード貼付!A$4048:C$6329,2,FALSE)</f>
        <v>80W横型複式海水こし器用筒用ｺﾞﾑﾊﾟｯｷﾝ</v>
      </c>
      <c r="F877" s="40"/>
      <c r="G877" s="19"/>
      <c r="H877" s="77">
        <f>VLOOKUP(D877,バーコード貼付!$A$4048:$C$6329,3,FALSE)</f>
        <v>294</v>
      </c>
      <c r="I877" s="19">
        <f>I$860</f>
        <v>5</v>
      </c>
      <c r="J877" s="19">
        <f>IF(H877&gt;=I877,0,1)</f>
        <v>0</v>
      </c>
      <c r="K877" s="19"/>
      <c r="L877" s="19"/>
    </row>
    <row r="878" spans="1:12" x14ac:dyDescent="0.2">
      <c r="A878" s="18"/>
      <c r="B878" s="8">
        <f t="shared" si="69"/>
        <v>18</v>
      </c>
      <c r="C878" s="8"/>
      <c r="D878" s="30" t="s">
        <v>1274</v>
      </c>
      <c r="E878" s="28" t="str">
        <f>VLOOKUP(D878,バーコード貼付!A$4048:C$6329,2,FALSE)</f>
        <v>80W横型複式海水こし器用蓋のみ</v>
      </c>
      <c r="F878" s="40"/>
      <c r="G878" s="19"/>
      <c r="H878" s="77">
        <f>VLOOKUP(D878,バーコード貼付!$A$4048:$C$6329,3,FALSE)</f>
        <v>34</v>
      </c>
      <c r="I878" s="19">
        <f>I$860*2</f>
        <v>10</v>
      </c>
      <c r="J878" s="19">
        <f>IF(H878&gt;=I878,0,1)</f>
        <v>0</v>
      </c>
      <c r="K878" s="19"/>
      <c r="L878" s="19"/>
    </row>
    <row r="879" spans="1:12" x14ac:dyDescent="0.2">
      <c r="A879" s="18"/>
      <c r="B879" s="8">
        <f t="shared" si="69"/>
        <v>19</v>
      </c>
      <c r="C879" s="8"/>
      <c r="D879" s="30" t="s">
        <v>1293</v>
      </c>
      <c r="E879" s="28" t="str">
        <f>VLOOKUP(D879,バーコード貼付!A$4048:C$6329,2,FALSE)</f>
        <v>80W複式海水こし器用ｱﾐｾｯﾄﾎﾞﾙﾄ</v>
      </c>
      <c r="F879" s="40"/>
      <c r="G879" s="19"/>
      <c r="H879" s="77">
        <f>VLOOKUP(D879,バーコード貼付!$A$4048:$C$6329,3,FALSE)</f>
        <v>174</v>
      </c>
      <c r="I879" s="19">
        <f>I$860*2*2</f>
        <v>20</v>
      </c>
      <c r="J879" s="19">
        <f>IF(H879&gt;=I879,0,1)</f>
        <v>0</v>
      </c>
      <c r="K879" s="19"/>
      <c r="L879" s="19"/>
    </row>
    <row r="880" spans="1:12" x14ac:dyDescent="0.2">
      <c r="A880" s="18"/>
      <c r="B880" s="8">
        <f t="shared" si="69"/>
        <v>20</v>
      </c>
      <c r="C880" s="8"/>
      <c r="D880" s="30"/>
      <c r="E880" s="28" t="s">
        <v>1238</v>
      </c>
      <c r="F880" s="40"/>
      <c r="G880" s="18"/>
      <c r="H880" s="152" t="e">
        <v>#N/A</v>
      </c>
      <c r="I880" s="19">
        <v>60</v>
      </c>
      <c r="J880" s="19" t="e">
        <v>#N/A</v>
      </c>
      <c r="K880" s="19"/>
      <c r="L880" s="19"/>
    </row>
    <row r="881" spans="1:12" x14ac:dyDescent="0.2">
      <c r="A881" s="18"/>
      <c r="B881" s="8">
        <f t="shared" si="69"/>
        <v>21</v>
      </c>
      <c r="C881" s="8"/>
      <c r="D881" s="30" t="s">
        <v>1301</v>
      </c>
      <c r="E881" s="28" t="str">
        <f>VLOOKUP(D881,バーコード貼付!A$4048:C$6329,2,FALSE)</f>
        <v>80W複式海水こし器用ﾌﾗﾝｼﾞ用ﾊﾟｯｷﾝ</v>
      </c>
      <c r="F881" s="40"/>
      <c r="G881" s="19"/>
      <c r="H881" s="77">
        <f>VLOOKUP(D881,バーコード貼付!$A$4048:$C$6329,3,FALSE)</f>
        <v>22</v>
      </c>
      <c r="I881" s="19">
        <f>I$860*2*6</f>
        <v>60</v>
      </c>
      <c r="J881" s="19">
        <f>IF(H881&gt;=I881,0,1)</f>
        <v>1</v>
      </c>
      <c r="K881" s="19"/>
      <c r="L881" s="19"/>
    </row>
    <row r="882" spans="1:12" x14ac:dyDescent="0.2">
      <c r="A882" s="18"/>
      <c r="B882" s="18"/>
      <c r="C882" s="18"/>
      <c r="D882" s="30"/>
      <c r="E882" s="30"/>
      <c r="F882" s="40"/>
      <c r="G882" s="18"/>
      <c r="H882" s="67"/>
      <c r="I882" s="14"/>
      <c r="J882" s="14"/>
      <c r="K882" s="14"/>
      <c r="L882" s="14"/>
    </row>
    <row r="883" spans="1:12" ht="19.2" x14ac:dyDescent="0.2">
      <c r="A883" s="197" t="s">
        <v>2541</v>
      </c>
      <c r="B883" s="198"/>
      <c r="C883" s="198"/>
      <c r="D883" s="198"/>
      <c r="E883" s="198"/>
      <c r="F883" s="198"/>
      <c r="G883" s="198"/>
      <c r="H883" s="198"/>
      <c r="I883" s="198"/>
      <c r="J883" s="198"/>
      <c r="K883" s="198"/>
      <c r="L883" s="199"/>
    </row>
    <row r="884" spans="1:12" s="38" customFormat="1" ht="16.2" x14ac:dyDescent="0.2">
      <c r="A884" s="188" t="s">
        <v>1345</v>
      </c>
      <c r="B884" s="189"/>
      <c r="C884" s="189"/>
      <c r="D884" s="189"/>
      <c r="E884" s="189"/>
      <c r="F884" s="189"/>
      <c r="G884" s="189"/>
      <c r="H884" s="189"/>
      <c r="I884" s="189"/>
      <c r="J884" s="189"/>
      <c r="K884" s="189"/>
      <c r="L884" s="190"/>
    </row>
    <row r="885" spans="1:12" s="5" customFormat="1" x14ac:dyDescent="0.2">
      <c r="A885" s="24" t="s">
        <v>975</v>
      </c>
      <c r="B885" s="69"/>
      <c r="C885" s="21"/>
      <c r="D885" s="52" t="s">
        <v>973</v>
      </c>
      <c r="E885" s="13" t="s">
        <v>1156</v>
      </c>
      <c r="F885" s="39" t="s">
        <v>2298</v>
      </c>
      <c r="G885" s="19" t="s">
        <v>1205</v>
      </c>
      <c r="H885" s="13" t="s">
        <v>1206</v>
      </c>
      <c r="I885" s="13" t="s">
        <v>977</v>
      </c>
      <c r="J885" s="13" t="s">
        <v>976</v>
      </c>
      <c r="K885" s="13" t="s">
        <v>1166</v>
      </c>
      <c r="L885" s="13" t="s">
        <v>1167</v>
      </c>
    </row>
    <row r="886" spans="1:12" x14ac:dyDescent="0.2">
      <c r="A886" s="6">
        <v>1</v>
      </c>
      <c r="B886" s="6"/>
      <c r="C886" s="3"/>
      <c r="D886" s="36" t="s">
        <v>4</v>
      </c>
      <c r="E886" s="28" t="e">
        <f>VLOOKUP(D886,バーコード貼付!A$4048:C$6329,2,FALSE)</f>
        <v>#N/A</v>
      </c>
      <c r="F886" s="40"/>
      <c r="G886" s="19"/>
      <c r="H886" s="77" t="e">
        <v>#N/A</v>
      </c>
      <c r="I886" s="43">
        <v>2</v>
      </c>
      <c r="J886" s="19" t="e">
        <v>#N/A</v>
      </c>
      <c r="K886" s="19"/>
      <c r="L886" s="19"/>
    </row>
    <row r="887" spans="1:12" x14ac:dyDescent="0.2">
      <c r="A887" s="6">
        <v>2</v>
      </c>
      <c r="B887" s="6"/>
      <c r="C887" s="3"/>
      <c r="D887" s="36" t="s">
        <v>3</v>
      </c>
      <c r="E887" s="28" t="e">
        <f>VLOOKUP(D887,バーコード貼付!A$4048:C$6329,2,FALSE)</f>
        <v>#N/A</v>
      </c>
      <c r="F887" s="40"/>
      <c r="G887" s="19"/>
      <c r="H887" s="77" t="e">
        <v>#N/A</v>
      </c>
      <c r="I887" s="43">
        <v>2</v>
      </c>
      <c r="J887" s="19" t="e">
        <v>#N/A</v>
      </c>
      <c r="K887" s="19"/>
      <c r="L887" s="19"/>
    </row>
    <row r="888" spans="1:12" x14ac:dyDescent="0.2">
      <c r="A888" s="6">
        <v>3</v>
      </c>
      <c r="B888" s="6"/>
      <c r="C888" s="3"/>
      <c r="D888" s="36" t="s">
        <v>746</v>
      </c>
      <c r="E888" s="28" t="e">
        <f>VLOOKUP(D888,バーコード貼付!A$4048:C$6329,2,FALSE)</f>
        <v>#N/A</v>
      </c>
      <c r="F888" s="40"/>
      <c r="G888" s="19"/>
      <c r="H888" s="77" t="e">
        <v>#N/A</v>
      </c>
      <c r="I888" s="43">
        <v>0</v>
      </c>
      <c r="J888" s="19" t="e">
        <v>#N/A</v>
      </c>
      <c r="K888" s="19"/>
      <c r="L888" s="19"/>
    </row>
    <row r="889" spans="1:12" x14ac:dyDescent="0.2">
      <c r="A889" s="6">
        <v>4</v>
      </c>
      <c r="B889" s="6"/>
      <c r="C889" s="3"/>
      <c r="D889" s="36" t="s">
        <v>745</v>
      </c>
      <c r="E889" s="28" t="e">
        <f>VLOOKUP(D889,バーコード貼付!A$4048:C$6329,2,FALSE)</f>
        <v>#N/A</v>
      </c>
      <c r="F889" s="40"/>
      <c r="G889" s="19"/>
      <c r="H889" s="77" t="e">
        <v>#N/A</v>
      </c>
      <c r="I889" s="43">
        <v>0</v>
      </c>
      <c r="J889" s="19" t="e">
        <v>#N/A</v>
      </c>
      <c r="K889" s="19"/>
      <c r="L889" s="19"/>
    </row>
    <row r="890" spans="1:12" x14ac:dyDescent="0.2">
      <c r="A890" s="6"/>
      <c r="B890" s="8">
        <v>1</v>
      </c>
      <c r="C890" s="8"/>
      <c r="D890" s="36" t="s">
        <v>1862</v>
      </c>
      <c r="E890" s="28" t="e">
        <f>VLOOKUP(D890,バーコード貼付!A$4048:C$6329,2,FALSE)</f>
        <v>#N/A</v>
      </c>
      <c r="F890" s="40"/>
      <c r="G890" s="19"/>
      <c r="H890" s="77" t="e">
        <f>VLOOKUP(D890,バーコード貼付!$A$4048:$C$6329,3,FALSE)</f>
        <v>#N/A</v>
      </c>
      <c r="I890" s="8">
        <f>I886+I887+I888+I889</f>
        <v>4</v>
      </c>
      <c r="J890" s="19" t="e">
        <f>IF(H890&gt;=I890,0,1)</f>
        <v>#N/A</v>
      </c>
      <c r="K890" s="19"/>
      <c r="L890" s="19"/>
    </row>
    <row r="891" spans="1:12" x14ac:dyDescent="0.2">
      <c r="A891" s="6"/>
      <c r="B891" s="8">
        <f>B890+1</f>
        <v>2</v>
      </c>
      <c r="C891" s="8">
        <v>1</v>
      </c>
      <c r="D891" s="36" t="s">
        <v>1863</v>
      </c>
      <c r="E891" s="28" t="e">
        <f>VLOOKUP(D891,バーコード貼付!A$4048:C$6329,2,FALSE)</f>
        <v>#N/A</v>
      </c>
      <c r="F891" s="40"/>
      <c r="G891" s="19"/>
      <c r="H891" s="77" t="e">
        <f>VLOOKUP(D891,バーコード貼付!$A$4048:$C$6329,3,FALSE)</f>
        <v>#N/A</v>
      </c>
      <c r="I891" s="8">
        <f>I$890</f>
        <v>4</v>
      </c>
      <c r="J891" s="19" t="e">
        <f>IF(H891&gt;=I891,0,1)</f>
        <v>#N/A</v>
      </c>
      <c r="K891" s="19"/>
      <c r="L891" s="19"/>
    </row>
    <row r="892" spans="1:12" x14ac:dyDescent="0.2">
      <c r="A892" s="6"/>
      <c r="B892" s="8"/>
      <c r="C892" s="8">
        <v>2</v>
      </c>
      <c r="D892" s="36" t="s">
        <v>2514</v>
      </c>
      <c r="E892" s="28" t="str">
        <f>VLOOKUP(D892,バーコード貼付!A$4048:C$6329,2,FALSE)</f>
        <v>真鍮1/8(3)Pｺｯｸ</v>
      </c>
      <c r="F892" s="40"/>
      <c r="G892" s="19"/>
      <c r="H892" s="77">
        <f>VLOOKUP(D892,バーコード貼付!$A$4048:$C$6329,3,FALSE)</f>
        <v>0</v>
      </c>
      <c r="I892" s="8">
        <f>I$890</f>
        <v>4</v>
      </c>
      <c r="J892" s="19">
        <f>IF(H892&gt;=I892,0,1)</f>
        <v>1</v>
      </c>
      <c r="K892" s="19"/>
      <c r="L892" s="19"/>
    </row>
    <row r="893" spans="1:12" x14ac:dyDescent="0.2">
      <c r="A893" s="6"/>
      <c r="B893" s="8">
        <v>3</v>
      </c>
      <c r="C893" s="8"/>
      <c r="D893" s="36" t="s">
        <v>1864</v>
      </c>
      <c r="E893" s="28" t="e">
        <f>VLOOKUP(D893,バーコード貼付!A$4048:C$6329,2,FALSE)</f>
        <v>#N/A</v>
      </c>
      <c r="F893" s="40"/>
      <c r="G893" s="19"/>
      <c r="H893" s="77" t="e">
        <f>VLOOKUP(D893,バーコード貼付!$A$4048:$C$6329,3,FALSE)</f>
        <v>#N/A</v>
      </c>
      <c r="I893" s="8">
        <f>I$890</f>
        <v>4</v>
      </c>
      <c r="J893" s="19" t="e">
        <f>IF(H893&gt;=I893,0,1)</f>
        <v>#N/A</v>
      </c>
      <c r="K893" s="19"/>
      <c r="L893" s="19"/>
    </row>
    <row r="894" spans="1:12" x14ac:dyDescent="0.2">
      <c r="A894" s="6"/>
      <c r="B894" s="8">
        <f>B893+1</f>
        <v>4</v>
      </c>
      <c r="C894" s="8"/>
      <c r="D894" s="36" t="s">
        <v>1865</v>
      </c>
      <c r="E894" s="28" t="e">
        <f>VLOOKUP(D894,バーコード貼付!A$4048:C$6329,2,FALSE)</f>
        <v>#N/A</v>
      </c>
      <c r="F894" s="40"/>
      <c r="G894" s="19"/>
      <c r="H894" s="77" t="e">
        <f>VLOOKUP(D894,バーコード貼付!$A$4048:$C$6329,3,FALSE)</f>
        <v>#N/A</v>
      </c>
      <c r="I894" s="8">
        <f>I$890</f>
        <v>4</v>
      </c>
      <c r="J894" s="19" t="e">
        <f>IF(H894&gt;=I894,0,1)</f>
        <v>#N/A</v>
      </c>
      <c r="K894" s="19"/>
      <c r="L894" s="19"/>
    </row>
    <row r="895" spans="1:12" x14ac:dyDescent="0.2">
      <c r="A895" s="6"/>
      <c r="B895" s="8">
        <v>5</v>
      </c>
      <c r="C895" s="8"/>
      <c r="D895" s="36"/>
      <c r="E895" s="28" t="s">
        <v>1371</v>
      </c>
      <c r="F895" s="40">
        <v>42601</v>
      </c>
      <c r="G895" s="19">
        <v>49</v>
      </c>
      <c r="H895" s="152" t="e">
        <v>#N/A</v>
      </c>
      <c r="I895" s="8">
        <v>4</v>
      </c>
      <c r="J895" s="19" t="e">
        <v>#N/A</v>
      </c>
      <c r="K895" s="19"/>
      <c r="L895" s="19"/>
    </row>
    <row r="896" spans="1:12" x14ac:dyDescent="0.2">
      <c r="A896" s="6"/>
      <c r="B896" s="8">
        <v>6</v>
      </c>
      <c r="C896" s="8">
        <v>1</v>
      </c>
      <c r="D896" s="36" t="s">
        <v>1746</v>
      </c>
      <c r="E896" s="28" t="e">
        <f>VLOOKUP(D896,バーコード貼付!A$4048:C$6329,2,FALSE)</f>
        <v>#N/A</v>
      </c>
      <c r="F896" s="40"/>
      <c r="G896" s="19"/>
      <c r="H896" s="77" t="e">
        <f>VLOOKUP(D896,バーコード貼付!$A$4048:$C$6329,3,FALSE)</f>
        <v>#N/A</v>
      </c>
      <c r="I896" s="8">
        <f t="shared" ref="I896:I903" si="71">I$890</f>
        <v>4</v>
      </c>
      <c r="J896" s="19" t="e">
        <f t="shared" ref="J896:J911" si="72">IF(H896&gt;=I896,0,1)</f>
        <v>#N/A</v>
      </c>
      <c r="K896" s="19"/>
      <c r="L896" s="19"/>
    </row>
    <row r="897" spans="1:13" x14ac:dyDescent="0.2">
      <c r="A897" s="6"/>
      <c r="B897" s="4"/>
      <c r="C897" s="8">
        <v>2</v>
      </c>
      <c r="D897" s="36" t="s">
        <v>1555</v>
      </c>
      <c r="E897" s="28" t="e">
        <f>VLOOKUP(D897,バーコード貼付!A$4048:C$6329,2,FALSE)</f>
        <v>#N/A</v>
      </c>
      <c r="F897" s="40"/>
      <c r="G897" s="19"/>
      <c r="H897" s="77" t="e">
        <f>VLOOKUP(D897,バーコード貼付!$A$4048:$C$6329,3,FALSE)</f>
        <v>#N/A</v>
      </c>
      <c r="I897" s="8">
        <f t="shared" si="71"/>
        <v>4</v>
      </c>
      <c r="J897" s="19" t="e">
        <f t="shared" si="72"/>
        <v>#N/A</v>
      </c>
      <c r="K897" s="19"/>
      <c r="L897" s="19"/>
    </row>
    <row r="898" spans="1:13" x14ac:dyDescent="0.2">
      <c r="A898" s="6"/>
      <c r="B898" s="8"/>
      <c r="C898" s="8">
        <v>3</v>
      </c>
      <c r="D898" s="36" t="s">
        <v>1704</v>
      </c>
      <c r="E898" s="28" t="e">
        <f>VLOOKUP(D898,バーコード貼付!A$4048:C$6329,2,FALSE)</f>
        <v>#N/A</v>
      </c>
      <c r="F898" s="40"/>
      <c r="G898" s="19"/>
      <c r="H898" s="77" t="e">
        <f>VLOOKUP(D898,バーコード貼付!$A$4048:$C$6329,3,FALSE)</f>
        <v>#N/A</v>
      </c>
      <c r="I898" s="8">
        <f t="shared" si="71"/>
        <v>4</v>
      </c>
      <c r="J898" s="19" t="e">
        <f t="shared" si="72"/>
        <v>#N/A</v>
      </c>
      <c r="K898" s="19"/>
      <c r="L898" s="19"/>
    </row>
    <row r="899" spans="1:13" x14ac:dyDescent="0.2">
      <c r="A899" s="6"/>
      <c r="B899" s="8">
        <f>B896+1</f>
        <v>7</v>
      </c>
      <c r="C899" s="8">
        <v>1</v>
      </c>
      <c r="D899" s="36" t="s">
        <v>1748</v>
      </c>
      <c r="E899" s="28" t="e">
        <f>VLOOKUP(D899,バーコード貼付!A$4048:C$6329,2,FALSE)</f>
        <v>#N/A</v>
      </c>
      <c r="F899" s="40"/>
      <c r="G899" s="19"/>
      <c r="H899" s="77" t="e">
        <f>VLOOKUP(D899,バーコード貼付!$A$4048:$C$6329,3,FALSE)</f>
        <v>#N/A</v>
      </c>
      <c r="I899" s="8">
        <f t="shared" si="71"/>
        <v>4</v>
      </c>
      <c r="J899" s="19" t="e">
        <f t="shared" si="72"/>
        <v>#N/A</v>
      </c>
      <c r="K899" s="19"/>
      <c r="L899" s="19"/>
    </row>
    <row r="900" spans="1:13" x14ac:dyDescent="0.2">
      <c r="A900" s="6"/>
      <c r="B900" s="8"/>
      <c r="C900" s="8">
        <v>2</v>
      </c>
      <c r="D900" s="36" t="s">
        <v>1749</v>
      </c>
      <c r="E900" s="28" t="e">
        <f>VLOOKUP(D900,バーコード貼付!A$4048:C$6329,2,FALSE)</f>
        <v>#N/A</v>
      </c>
      <c r="F900" s="40"/>
      <c r="G900" s="19"/>
      <c r="H900" s="77" t="e">
        <f>VLOOKUP(D900,バーコード貼付!$A$4048:$C$6329,3,FALSE)</f>
        <v>#N/A</v>
      </c>
      <c r="I900" s="8">
        <f t="shared" si="71"/>
        <v>4</v>
      </c>
      <c r="J900" s="19" t="e">
        <f t="shared" si="72"/>
        <v>#N/A</v>
      </c>
      <c r="K900" s="19"/>
      <c r="L900" s="19"/>
    </row>
    <row r="901" spans="1:13" x14ac:dyDescent="0.2">
      <c r="A901" s="6"/>
      <c r="B901" s="8"/>
      <c r="C901" s="8">
        <v>3</v>
      </c>
      <c r="D901" s="36" t="s">
        <v>1750</v>
      </c>
      <c r="E901" s="28" t="e">
        <f>VLOOKUP(D901,バーコード貼付!A$4048:C$6329,2,FALSE)</f>
        <v>#N/A</v>
      </c>
      <c r="F901" s="40"/>
      <c r="G901" s="19"/>
      <c r="H901" s="77" t="e">
        <f>VLOOKUP(D901,バーコード貼付!$A$4048:$C$6329,3,FALSE)</f>
        <v>#N/A</v>
      </c>
      <c r="I901" s="8">
        <f t="shared" si="71"/>
        <v>4</v>
      </c>
      <c r="J901" s="19" t="e">
        <f t="shared" si="72"/>
        <v>#N/A</v>
      </c>
      <c r="K901" s="19"/>
      <c r="L901" s="19"/>
    </row>
    <row r="902" spans="1:13" x14ac:dyDescent="0.2">
      <c r="A902" s="6"/>
      <c r="B902" s="8">
        <f>B899+1</f>
        <v>8</v>
      </c>
      <c r="C902" s="8"/>
      <c r="D902" s="36" t="s">
        <v>1747</v>
      </c>
      <c r="E902" s="28" t="e">
        <f>VLOOKUP(D902,バーコード貼付!A$4048:C$6329,2,FALSE)</f>
        <v>#N/A</v>
      </c>
      <c r="F902" s="40"/>
      <c r="G902" s="19"/>
      <c r="H902" s="77" t="e">
        <f>VLOOKUP(D902,バーコード貼付!$A$4048:$C$6329,3,FALSE)</f>
        <v>#N/A</v>
      </c>
      <c r="I902" s="8">
        <f t="shared" si="71"/>
        <v>4</v>
      </c>
      <c r="J902" s="19" t="e">
        <f t="shared" si="72"/>
        <v>#N/A</v>
      </c>
      <c r="K902" s="19"/>
      <c r="L902" s="19"/>
    </row>
    <row r="903" spans="1:13" x14ac:dyDescent="0.2">
      <c r="A903" s="6"/>
      <c r="B903" s="8">
        <f t="shared" ref="B903:B914" si="73">B902+1</f>
        <v>9</v>
      </c>
      <c r="C903" s="8"/>
      <c r="D903" s="36" t="s">
        <v>1646</v>
      </c>
      <c r="E903" s="28" t="e">
        <f>VLOOKUP(D903,バーコード貼付!A$4048:C$6329,2,FALSE)</f>
        <v>#N/A</v>
      </c>
      <c r="F903" s="40"/>
      <c r="G903" s="19"/>
      <c r="H903" s="77" t="e">
        <f>VLOOKUP(D903,バーコード貼付!$A$4048:$C$6329,3,FALSE)</f>
        <v>#N/A</v>
      </c>
      <c r="I903" s="8">
        <f t="shared" si="71"/>
        <v>4</v>
      </c>
      <c r="J903" s="19" t="e">
        <f t="shared" si="72"/>
        <v>#N/A</v>
      </c>
      <c r="K903" s="19"/>
      <c r="L903" s="19"/>
    </row>
    <row r="904" spans="1:13" x14ac:dyDescent="0.2">
      <c r="A904" s="6"/>
      <c r="B904" s="8">
        <f t="shared" si="73"/>
        <v>10</v>
      </c>
      <c r="C904" s="8"/>
      <c r="D904" s="36" t="s">
        <v>1811</v>
      </c>
      <c r="E904" s="28" t="e">
        <f>VLOOKUP(D904,バーコード貼付!A$4048:C$6329,2,FALSE)</f>
        <v>#N/A</v>
      </c>
      <c r="F904" s="40"/>
      <c r="G904" s="19"/>
      <c r="H904" s="77" t="e">
        <f>VLOOKUP(D904,バーコード貼付!$A$4048:$C$6329,3,FALSE)</f>
        <v>#N/A</v>
      </c>
      <c r="I904" s="8">
        <f>I$890*4</f>
        <v>16</v>
      </c>
      <c r="J904" s="19" t="e">
        <f t="shared" si="72"/>
        <v>#N/A</v>
      </c>
      <c r="K904" s="19"/>
      <c r="L904" s="19"/>
      <c r="M904" t="s">
        <v>2234</v>
      </c>
    </row>
    <row r="905" spans="1:13" x14ac:dyDescent="0.2">
      <c r="A905" s="6"/>
      <c r="B905" s="8">
        <f t="shared" si="73"/>
        <v>11</v>
      </c>
      <c r="C905" s="8"/>
      <c r="D905" s="36" t="s">
        <v>1804</v>
      </c>
      <c r="E905" s="28" t="e">
        <f>VLOOKUP(D905,バーコード貼付!A$4048:C$6329,2,FALSE)</f>
        <v>#N/A</v>
      </c>
      <c r="F905" s="40"/>
      <c r="G905" s="19"/>
      <c r="H905" s="77" t="e">
        <f>VLOOKUP(D905,バーコード貼付!$A$4048:$C$6329,3,FALSE)</f>
        <v>#N/A</v>
      </c>
      <c r="I905" s="8">
        <f>I$890*2</f>
        <v>8</v>
      </c>
      <c r="J905" s="19" t="e">
        <f t="shared" si="72"/>
        <v>#N/A</v>
      </c>
      <c r="K905" s="19"/>
      <c r="L905" s="19"/>
      <c r="M905" t="s">
        <v>2235</v>
      </c>
    </row>
    <row r="906" spans="1:13" x14ac:dyDescent="0.2">
      <c r="A906" s="6"/>
      <c r="B906" s="8">
        <f t="shared" si="73"/>
        <v>12</v>
      </c>
      <c r="C906" s="8"/>
      <c r="D906" s="36" t="s">
        <v>1809</v>
      </c>
      <c r="E906" s="28" t="e">
        <f>VLOOKUP(D906,バーコード貼付!A$4048:C$6329,2,FALSE)</f>
        <v>#N/A</v>
      </c>
      <c r="F906" s="40"/>
      <c r="G906" s="19"/>
      <c r="H906" s="77" t="e">
        <f>VLOOKUP(D906,バーコード貼付!$A$4048:$C$6329,3,FALSE)</f>
        <v>#N/A</v>
      </c>
      <c r="I906" s="8">
        <f>I$890*2</f>
        <v>8</v>
      </c>
      <c r="J906" s="19" t="e">
        <f t="shared" si="72"/>
        <v>#N/A</v>
      </c>
      <c r="K906" s="19"/>
      <c r="L906" s="19"/>
      <c r="M906" t="s">
        <v>2236</v>
      </c>
    </row>
    <row r="907" spans="1:13" x14ac:dyDescent="0.2">
      <c r="A907" s="6"/>
      <c r="B907" s="8">
        <f t="shared" si="73"/>
        <v>13</v>
      </c>
      <c r="C907" s="8"/>
      <c r="D907" s="36" t="s">
        <v>1810</v>
      </c>
      <c r="E907" s="28" t="e">
        <f>VLOOKUP(D907,バーコード貼付!A$4048:C$6329,2,FALSE)</f>
        <v>#N/A</v>
      </c>
      <c r="F907" s="40"/>
      <c r="G907" s="19"/>
      <c r="H907" s="77" t="e">
        <f>VLOOKUP(D907,バーコード貼付!$A$4048:$C$6329,3,FALSE)</f>
        <v>#N/A</v>
      </c>
      <c r="I907" s="8">
        <f>I$890*2</f>
        <v>8</v>
      </c>
      <c r="J907" s="19" t="e">
        <f t="shared" si="72"/>
        <v>#N/A</v>
      </c>
      <c r="K907" s="19"/>
      <c r="L907" s="19"/>
      <c r="M907" t="s">
        <v>2237</v>
      </c>
    </row>
    <row r="908" spans="1:13" x14ac:dyDescent="0.2">
      <c r="A908" s="6"/>
      <c r="B908" s="8">
        <f t="shared" si="73"/>
        <v>14</v>
      </c>
      <c r="C908" s="8"/>
      <c r="D908" s="36" t="s">
        <v>1880</v>
      </c>
      <c r="E908" s="28" t="e">
        <f>VLOOKUP(D908,バーコード貼付!A$4048:C$6329,2,FALSE)</f>
        <v>#N/A</v>
      </c>
      <c r="F908" s="40"/>
      <c r="G908" s="19"/>
      <c r="H908" s="77" t="e">
        <f>VLOOKUP(D908,バーコード貼付!$A$4048:$C$6329,3,FALSE)</f>
        <v>#N/A</v>
      </c>
      <c r="I908" s="8">
        <f>I$890*8</f>
        <v>32</v>
      </c>
      <c r="J908" s="19" t="e">
        <f t="shared" si="72"/>
        <v>#N/A</v>
      </c>
      <c r="K908" s="19"/>
      <c r="L908" s="19"/>
      <c r="M908" t="s">
        <v>2238</v>
      </c>
    </row>
    <row r="909" spans="1:13" x14ac:dyDescent="0.2">
      <c r="A909" s="6"/>
      <c r="B909" s="8">
        <f t="shared" si="73"/>
        <v>15</v>
      </c>
      <c r="C909" s="8"/>
      <c r="D909" s="36" t="s">
        <v>1815</v>
      </c>
      <c r="E909" s="28" t="e">
        <f>VLOOKUP(D909,バーコード貼付!A$4048:C$6329,2,FALSE)</f>
        <v>#N/A</v>
      </c>
      <c r="F909" s="40"/>
      <c r="G909" s="19"/>
      <c r="H909" s="77" t="e">
        <f>VLOOKUP(D909,バーコード貼付!$A$4048:$C$6329,3,FALSE)</f>
        <v>#N/A</v>
      </c>
      <c r="I909" s="8">
        <f>I$890*8</f>
        <v>32</v>
      </c>
      <c r="J909" s="19" t="e">
        <f t="shared" si="72"/>
        <v>#N/A</v>
      </c>
      <c r="K909" s="19"/>
      <c r="L909" s="19"/>
      <c r="M909" t="s">
        <v>2239</v>
      </c>
    </row>
    <row r="910" spans="1:13" x14ac:dyDescent="0.2">
      <c r="A910" s="6"/>
      <c r="B910" s="8">
        <f t="shared" si="73"/>
        <v>16</v>
      </c>
      <c r="C910" s="8"/>
      <c r="D910" s="36" t="s">
        <v>1805</v>
      </c>
      <c r="E910" s="28" t="e">
        <f>VLOOKUP(D910,バーコード貼付!A$4048:C$6329,2,FALSE)</f>
        <v>#N/A</v>
      </c>
      <c r="F910" s="40"/>
      <c r="G910" s="19"/>
      <c r="H910" s="77" t="e">
        <f>VLOOKUP(D910,バーコード貼付!$A$4048:$C$6329,3,FALSE)</f>
        <v>#N/A</v>
      </c>
      <c r="I910" s="8">
        <f>I$890*4</f>
        <v>16</v>
      </c>
      <c r="J910" s="19" t="e">
        <f t="shared" si="72"/>
        <v>#N/A</v>
      </c>
      <c r="K910" s="19"/>
      <c r="L910" s="19"/>
      <c r="M910" t="s">
        <v>2240</v>
      </c>
    </row>
    <row r="911" spans="1:13" x14ac:dyDescent="0.2">
      <c r="A911" s="6"/>
      <c r="B911" s="8">
        <f t="shared" si="73"/>
        <v>17</v>
      </c>
      <c r="C911" s="8"/>
      <c r="D911" s="36" t="s">
        <v>1816</v>
      </c>
      <c r="E911" s="28" t="e">
        <f>VLOOKUP(D911,バーコード貼付!A$4048:C$6329,2,FALSE)</f>
        <v>#N/A</v>
      </c>
      <c r="F911" s="40"/>
      <c r="G911" s="19"/>
      <c r="H911" s="77" t="e">
        <f>VLOOKUP(D911,バーコード貼付!$A$4048:$C$6329,3,FALSE)</f>
        <v>#N/A</v>
      </c>
      <c r="I911" s="8">
        <f>I$890*4</f>
        <v>16</v>
      </c>
      <c r="J911" s="19" t="e">
        <f t="shared" si="72"/>
        <v>#N/A</v>
      </c>
      <c r="K911" s="19"/>
      <c r="L911" s="19"/>
      <c r="M911" s="54">
        <v>4</v>
      </c>
    </row>
    <row r="912" spans="1:13" x14ac:dyDescent="0.2">
      <c r="A912" s="6"/>
      <c r="B912" s="8">
        <f t="shared" si="73"/>
        <v>18</v>
      </c>
      <c r="C912" s="8"/>
      <c r="D912" s="36"/>
      <c r="E912" s="28" t="s">
        <v>1359</v>
      </c>
      <c r="F912" s="40"/>
      <c r="G912" s="19"/>
      <c r="H912" s="152" t="e">
        <v>#N/A</v>
      </c>
      <c r="I912" s="8">
        <v>32</v>
      </c>
      <c r="J912" s="19">
        <v>1</v>
      </c>
      <c r="K912" s="19"/>
      <c r="L912" s="19"/>
      <c r="M912" s="54">
        <v>8</v>
      </c>
    </row>
    <row r="913" spans="1:13" x14ac:dyDescent="0.2">
      <c r="A913" s="6"/>
      <c r="B913" s="8">
        <f t="shared" si="73"/>
        <v>19</v>
      </c>
      <c r="C913" s="8"/>
      <c r="D913" s="36"/>
      <c r="E913" s="28" t="s">
        <v>1360</v>
      </c>
      <c r="F913" s="40"/>
      <c r="G913" s="19"/>
      <c r="H913" s="152" t="e">
        <v>#N/A</v>
      </c>
      <c r="I913" s="8">
        <v>32</v>
      </c>
      <c r="J913" s="19">
        <v>1</v>
      </c>
      <c r="K913" s="19"/>
      <c r="L913" s="19">
        <v>53</v>
      </c>
      <c r="M913" s="54">
        <v>8</v>
      </c>
    </row>
    <row r="914" spans="1:13" x14ac:dyDescent="0.2">
      <c r="A914" s="6"/>
      <c r="B914" s="8">
        <f t="shared" si="73"/>
        <v>20</v>
      </c>
      <c r="C914" s="8"/>
      <c r="D914" s="36"/>
      <c r="E914" s="28" t="s">
        <v>2249</v>
      </c>
      <c r="F914" s="40"/>
      <c r="G914" s="19"/>
      <c r="H914" s="152" t="e">
        <v>#N/A</v>
      </c>
      <c r="I914" s="8">
        <v>16</v>
      </c>
      <c r="J914" s="19">
        <v>1</v>
      </c>
      <c r="K914" s="19"/>
      <c r="L914" s="19"/>
      <c r="M914" s="54">
        <v>4</v>
      </c>
    </row>
    <row r="915" spans="1:13" x14ac:dyDescent="0.2">
      <c r="A915" s="6"/>
      <c r="B915" s="8"/>
      <c r="C915" s="8"/>
      <c r="D915" s="36"/>
      <c r="E915" s="28"/>
      <c r="F915" s="40"/>
      <c r="G915" s="19"/>
      <c r="H915" s="67"/>
      <c r="I915" s="8"/>
      <c r="J915" s="19"/>
      <c r="K915" s="19"/>
      <c r="L915" s="19"/>
    </row>
    <row r="916" spans="1:13" s="38" customFormat="1" ht="16.2" x14ac:dyDescent="0.2">
      <c r="A916" s="188" t="s">
        <v>1344</v>
      </c>
      <c r="B916" s="189"/>
      <c r="C916" s="189"/>
      <c r="D916" s="189"/>
      <c r="E916" s="189"/>
      <c r="F916" s="189"/>
      <c r="G916" s="189"/>
      <c r="H916" s="189"/>
      <c r="I916" s="189"/>
      <c r="J916" s="189"/>
      <c r="K916" s="189"/>
      <c r="L916" s="190"/>
    </row>
    <row r="917" spans="1:13" s="5" customFormat="1" x14ac:dyDescent="0.2">
      <c r="A917" s="24" t="s">
        <v>975</v>
      </c>
      <c r="B917" s="21"/>
      <c r="C917" s="21"/>
      <c r="D917" s="52" t="s">
        <v>973</v>
      </c>
      <c r="E917" s="13" t="s">
        <v>1156</v>
      </c>
      <c r="F917" s="39" t="s">
        <v>2298</v>
      </c>
      <c r="G917" s="19" t="s">
        <v>1205</v>
      </c>
      <c r="H917" s="13" t="s">
        <v>1206</v>
      </c>
      <c r="I917" s="13" t="s">
        <v>977</v>
      </c>
      <c r="J917" s="13" t="s">
        <v>976</v>
      </c>
      <c r="K917" s="13" t="s">
        <v>1166</v>
      </c>
      <c r="L917" s="13" t="s">
        <v>1167</v>
      </c>
    </row>
    <row r="918" spans="1:13" x14ac:dyDescent="0.2">
      <c r="A918" s="6">
        <v>1</v>
      </c>
      <c r="B918" s="6"/>
      <c r="C918" s="3"/>
      <c r="D918" s="36" t="s">
        <v>7</v>
      </c>
      <c r="E918" s="28" t="e">
        <f>VLOOKUP(D918,バーコード貼付!A$4048:C$6329,2,FALSE)</f>
        <v>#N/A</v>
      </c>
      <c r="F918" s="40"/>
      <c r="G918" s="19"/>
      <c r="H918" s="77" t="e">
        <v>#N/A</v>
      </c>
      <c r="I918" s="43">
        <v>1</v>
      </c>
      <c r="J918" s="19" t="e">
        <v>#N/A</v>
      </c>
      <c r="K918" s="19"/>
      <c r="L918" s="19"/>
    </row>
    <row r="919" spans="1:13" x14ac:dyDescent="0.2">
      <c r="A919" s="6">
        <v>2</v>
      </c>
      <c r="B919" s="6"/>
      <c r="C919" s="3"/>
      <c r="D919" s="36" t="s">
        <v>5</v>
      </c>
      <c r="E919" s="28" t="e">
        <f>VLOOKUP(D919,バーコード貼付!A$4048:C$6329,2,FALSE)</f>
        <v>#N/A</v>
      </c>
      <c r="F919" s="40"/>
      <c r="G919" s="19"/>
      <c r="H919" s="77" t="e">
        <v>#N/A</v>
      </c>
      <c r="I919" s="43">
        <v>0</v>
      </c>
      <c r="J919" s="19" t="e">
        <v>#N/A</v>
      </c>
      <c r="K919" s="19"/>
      <c r="L919" s="19"/>
    </row>
    <row r="920" spans="1:13" x14ac:dyDescent="0.2">
      <c r="A920" s="8">
        <v>3</v>
      </c>
      <c r="B920" s="8"/>
      <c r="C920" s="8"/>
      <c r="D920" s="36" t="s">
        <v>6</v>
      </c>
      <c r="E920" s="28" t="e">
        <f>VLOOKUP(D920,バーコード貼付!A$4048:C$6329,2,FALSE)</f>
        <v>#N/A</v>
      </c>
      <c r="F920" s="40"/>
      <c r="G920" s="19"/>
      <c r="H920" s="77" t="e">
        <v>#N/A</v>
      </c>
      <c r="I920" s="43">
        <v>5</v>
      </c>
      <c r="J920" s="19" t="e">
        <v>#N/A</v>
      </c>
      <c r="K920" s="19"/>
      <c r="L920" s="19"/>
    </row>
    <row r="921" spans="1:13" x14ac:dyDescent="0.2">
      <c r="A921" s="6">
        <v>4</v>
      </c>
      <c r="B921" s="6"/>
      <c r="C921" s="3"/>
      <c r="D921" s="36" t="s">
        <v>748</v>
      </c>
      <c r="E921" s="28" t="e">
        <f>VLOOKUP(D921,バーコード貼付!A$4048:C$6329,2,FALSE)</f>
        <v>#N/A</v>
      </c>
      <c r="F921" s="40"/>
      <c r="G921" s="19"/>
      <c r="H921" s="77" t="e">
        <v>#N/A</v>
      </c>
      <c r="I921" s="43">
        <v>0</v>
      </c>
      <c r="J921" s="19" t="e">
        <v>#N/A</v>
      </c>
      <c r="K921" s="19"/>
      <c r="L921" s="19"/>
    </row>
    <row r="922" spans="1:13" x14ac:dyDescent="0.2">
      <c r="A922" s="6">
        <v>6</v>
      </c>
      <c r="B922" s="6"/>
      <c r="C922" s="3"/>
      <c r="D922" s="36" t="s">
        <v>747</v>
      </c>
      <c r="E922" s="28" t="e">
        <f>VLOOKUP(D922,バーコード貼付!A$4048:C$6329,2,FALSE)</f>
        <v>#N/A</v>
      </c>
      <c r="F922" s="40"/>
      <c r="G922" s="19"/>
      <c r="H922" s="77" t="e">
        <v>#N/A</v>
      </c>
      <c r="I922" s="43">
        <v>0</v>
      </c>
      <c r="J922" s="19" t="e">
        <v>#N/A</v>
      </c>
      <c r="K922" s="19"/>
      <c r="L922" s="19"/>
    </row>
    <row r="923" spans="1:13" x14ac:dyDescent="0.2">
      <c r="A923" s="6"/>
      <c r="B923" s="8">
        <v>1</v>
      </c>
      <c r="C923" s="8"/>
      <c r="D923" s="36" t="s">
        <v>1861</v>
      </c>
      <c r="E923" s="28" t="e">
        <f>VLOOKUP(D923,バーコード貼付!A$4048:C$6329,2,FALSE)</f>
        <v>#N/A</v>
      </c>
      <c r="F923" s="40"/>
      <c r="G923" s="19"/>
      <c r="H923" s="77" t="e">
        <f>VLOOKUP(D923,バーコード貼付!$A$4048:$C$6329,3,FALSE)</f>
        <v>#N/A</v>
      </c>
      <c r="I923" s="8">
        <f>I918+I919+I920+I921+I922</f>
        <v>6</v>
      </c>
      <c r="J923" s="19" t="e">
        <f>IF(H923&gt;=I923,0,1)</f>
        <v>#N/A</v>
      </c>
      <c r="K923" s="19"/>
      <c r="L923" s="19"/>
    </row>
    <row r="924" spans="1:13" x14ac:dyDescent="0.2">
      <c r="A924" s="6"/>
      <c r="B924" s="8">
        <f>B923+1</f>
        <v>2</v>
      </c>
      <c r="C924" s="8">
        <v>1</v>
      </c>
      <c r="D924" s="36" t="s">
        <v>1558</v>
      </c>
      <c r="E924" s="28" t="e">
        <f>VLOOKUP(D924,バーコード貼付!A$4048:C$6329,2,FALSE)</f>
        <v>#N/A</v>
      </c>
      <c r="F924" s="40"/>
      <c r="G924" s="19"/>
      <c r="H924" s="77" t="e">
        <f>VLOOKUP(D924,バーコード貼付!$A$4048:$C$6329,3,FALSE)</f>
        <v>#N/A</v>
      </c>
      <c r="I924" s="8">
        <f>I$923</f>
        <v>6</v>
      </c>
      <c r="J924" s="19" t="e">
        <f>IF(H924&gt;=I924,0,1)</f>
        <v>#N/A</v>
      </c>
      <c r="K924" s="19"/>
      <c r="L924" s="19"/>
    </row>
    <row r="925" spans="1:13" x14ac:dyDescent="0.2">
      <c r="A925" s="6"/>
      <c r="B925" s="8"/>
      <c r="C925" s="8">
        <v>2</v>
      </c>
      <c r="D925" s="36" t="s">
        <v>2514</v>
      </c>
      <c r="E925" s="28" t="str">
        <f>VLOOKUP(D925,バーコード貼付!A$4048:C$6329,2,FALSE)</f>
        <v>真鍮1/8(3)Pｺｯｸ</v>
      </c>
      <c r="F925" s="40"/>
      <c r="G925" s="19"/>
      <c r="H925" s="77">
        <f>VLOOKUP(D925,バーコード貼付!$A$4048:$C$6329,3,FALSE)</f>
        <v>0</v>
      </c>
      <c r="I925" s="8">
        <f>I$923</f>
        <v>6</v>
      </c>
      <c r="J925" s="19">
        <f>IF(H925&gt;=I925,0,1)</f>
        <v>1</v>
      </c>
      <c r="K925" s="19"/>
      <c r="L925" s="19"/>
    </row>
    <row r="926" spans="1:13" x14ac:dyDescent="0.2">
      <c r="A926" s="6"/>
      <c r="B926" s="8">
        <v>3</v>
      </c>
      <c r="C926" s="8"/>
      <c r="D926" s="36" t="s">
        <v>1615</v>
      </c>
      <c r="E926" s="28" t="e">
        <f>VLOOKUP(D926,バーコード貼付!A$4048:C$6329,2,FALSE)</f>
        <v>#N/A</v>
      </c>
      <c r="F926" s="40"/>
      <c r="G926" s="19"/>
      <c r="H926" s="77" t="e">
        <f>VLOOKUP(D926,バーコード貼付!$A$4048:$C$6329,3,FALSE)</f>
        <v>#N/A</v>
      </c>
      <c r="I926" s="8">
        <f>I$923</f>
        <v>6</v>
      </c>
      <c r="J926" s="19" t="e">
        <f>IF(H926&gt;=I926,0,1)</f>
        <v>#N/A</v>
      </c>
      <c r="K926" s="19"/>
      <c r="L926" s="19"/>
    </row>
    <row r="927" spans="1:13" x14ac:dyDescent="0.2">
      <c r="A927" s="6"/>
      <c r="B927" s="8">
        <f>B926+1</f>
        <v>4</v>
      </c>
      <c r="C927" s="8">
        <v>1</v>
      </c>
      <c r="D927" s="36" t="s">
        <v>1588</v>
      </c>
      <c r="E927" s="28" t="e">
        <f>VLOOKUP(D927,バーコード貼付!A$4048:C$6329,2,FALSE)</f>
        <v>#N/A</v>
      </c>
      <c r="F927" s="40"/>
      <c r="G927" s="19"/>
      <c r="H927" s="77" t="e">
        <f>VLOOKUP(D927,バーコード貼付!$A$4048:$C$6329,3,FALSE)</f>
        <v>#N/A</v>
      </c>
      <c r="I927" s="8">
        <f>I$923</f>
        <v>6</v>
      </c>
      <c r="J927" s="19" t="e">
        <f>IF(H927&gt;=I927,0,1)</f>
        <v>#N/A</v>
      </c>
      <c r="K927" s="19"/>
      <c r="L927" s="19"/>
    </row>
    <row r="928" spans="1:13" x14ac:dyDescent="0.2">
      <c r="A928" s="6"/>
      <c r="B928" s="8"/>
      <c r="C928" s="8">
        <v>2</v>
      </c>
      <c r="D928" s="36"/>
      <c r="E928" s="28" t="s">
        <v>1371</v>
      </c>
      <c r="F928" s="40">
        <v>42601</v>
      </c>
      <c r="G928" s="19">
        <v>30</v>
      </c>
      <c r="H928" s="152" t="e">
        <v>#N/A</v>
      </c>
      <c r="I928" s="8">
        <v>6</v>
      </c>
      <c r="J928" s="19">
        <v>0</v>
      </c>
      <c r="K928" s="19"/>
      <c r="L928" s="19"/>
    </row>
    <row r="929" spans="1:13" x14ac:dyDescent="0.2">
      <c r="A929" s="6"/>
      <c r="B929" s="8">
        <v>5</v>
      </c>
      <c r="C929" s="8">
        <v>1</v>
      </c>
      <c r="D929" s="36" t="s">
        <v>1745</v>
      </c>
      <c r="E929" s="28" t="e">
        <f>VLOOKUP(D929,バーコード貼付!A$4048:C$6329,2,FALSE)</f>
        <v>#N/A</v>
      </c>
      <c r="F929" s="40"/>
      <c r="G929" s="19"/>
      <c r="H929" s="77" t="e">
        <f>VLOOKUP(D929,バーコード貼付!$A$4048:$C$6329,3,FALSE)</f>
        <v>#N/A</v>
      </c>
      <c r="I929" s="8">
        <f>I918+I921</f>
        <v>1</v>
      </c>
      <c r="J929" s="19" t="e">
        <f t="shared" ref="J929:J945" si="74">IF(H929&gt;=I929,0,1)</f>
        <v>#N/A</v>
      </c>
      <c r="K929" s="19"/>
      <c r="L929" s="19"/>
    </row>
    <row r="930" spans="1:13" x14ac:dyDescent="0.2">
      <c r="A930" s="6"/>
      <c r="B930" s="6"/>
      <c r="C930" s="8">
        <v>2</v>
      </c>
      <c r="D930" s="36" t="s">
        <v>1556</v>
      </c>
      <c r="E930" s="28" t="e">
        <f>VLOOKUP(D930,バーコード貼付!A$4048:C$6329,2,FALSE)</f>
        <v>#N/A</v>
      </c>
      <c r="F930" s="40"/>
      <c r="G930" s="19"/>
      <c r="H930" s="77" t="e">
        <f>VLOOKUP(D930,バーコード貼付!$A$4048:$C$6329,3,FALSE)</f>
        <v>#N/A</v>
      </c>
      <c r="I930" s="8">
        <f>I919+I920+I922</f>
        <v>5</v>
      </c>
      <c r="J930" s="19" t="e">
        <f t="shared" si="74"/>
        <v>#N/A</v>
      </c>
      <c r="K930" s="19"/>
      <c r="L930" s="19"/>
    </row>
    <row r="931" spans="1:13" x14ac:dyDescent="0.2">
      <c r="A931" s="6"/>
      <c r="B931" s="4"/>
      <c r="C931" s="8">
        <v>3</v>
      </c>
      <c r="D931" s="36" t="s">
        <v>3022</v>
      </c>
      <c r="E931" s="28" t="e">
        <f>VLOOKUP(D931,バーコード貼付!A$4048:C$6329,2,FALSE)</f>
        <v>#N/A</v>
      </c>
      <c r="F931" s="40"/>
      <c r="G931" s="19"/>
      <c r="H931" s="77" t="e">
        <f>VLOOKUP(D931,バーコード貼付!$A$4048:$C$6329,3,FALSE)</f>
        <v>#N/A</v>
      </c>
      <c r="I931" s="8">
        <f>I921</f>
        <v>0</v>
      </c>
      <c r="J931" s="19" t="e">
        <f t="shared" si="74"/>
        <v>#N/A</v>
      </c>
      <c r="K931" s="19"/>
      <c r="L931" s="19"/>
    </row>
    <row r="932" spans="1:13" x14ac:dyDescent="0.2">
      <c r="A932" s="6"/>
      <c r="B932" s="8"/>
      <c r="C932" s="8">
        <v>4</v>
      </c>
      <c r="D932" s="36" t="s">
        <v>1705</v>
      </c>
      <c r="E932" s="28" t="e">
        <f>VLOOKUP(D932,バーコード貼付!A$4048:C$6329,2,FALSE)</f>
        <v>#N/A</v>
      </c>
      <c r="F932" s="40"/>
      <c r="G932" s="19"/>
      <c r="H932" s="77" t="e">
        <f>VLOOKUP(D932,バーコード貼付!$A$4048:$C$6329,3,FALSE)</f>
        <v>#N/A</v>
      </c>
      <c r="I932" s="8">
        <f t="shared" ref="I932:I937" si="75">I$923</f>
        <v>6</v>
      </c>
      <c r="J932" s="19" t="e">
        <f t="shared" si="74"/>
        <v>#N/A</v>
      </c>
      <c r="K932" s="19"/>
      <c r="L932" s="19"/>
    </row>
    <row r="933" spans="1:13" x14ac:dyDescent="0.2">
      <c r="A933" s="6"/>
      <c r="B933" s="8">
        <f>B929+1</f>
        <v>6</v>
      </c>
      <c r="C933" s="8">
        <v>1</v>
      </c>
      <c r="D933" s="36" t="s">
        <v>1751</v>
      </c>
      <c r="E933" s="28" t="e">
        <f>VLOOKUP(D933,バーコード貼付!A$4048:C$6329,2,FALSE)</f>
        <v>#N/A</v>
      </c>
      <c r="F933" s="40"/>
      <c r="G933" s="19"/>
      <c r="H933" s="77" t="e">
        <f>VLOOKUP(D933,バーコード貼付!$A$4048:$C$6329,3,FALSE)</f>
        <v>#N/A</v>
      </c>
      <c r="I933" s="8">
        <f t="shared" si="75"/>
        <v>6</v>
      </c>
      <c r="J933" s="19" t="e">
        <f t="shared" si="74"/>
        <v>#N/A</v>
      </c>
      <c r="K933" s="19"/>
      <c r="L933" s="19"/>
    </row>
    <row r="934" spans="1:13" x14ac:dyDescent="0.2">
      <c r="A934" s="6"/>
      <c r="B934" s="8"/>
      <c r="C934" s="8">
        <v>2</v>
      </c>
      <c r="D934" s="36" t="s">
        <v>1752</v>
      </c>
      <c r="E934" s="28" t="e">
        <f>VLOOKUP(D934,バーコード貼付!A$4048:C$6329,2,FALSE)</f>
        <v>#N/A</v>
      </c>
      <c r="F934" s="40"/>
      <c r="G934" s="19"/>
      <c r="H934" s="77" t="e">
        <f>VLOOKUP(D934,バーコード貼付!$A$4048:$C$6329,3,FALSE)</f>
        <v>#N/A</v>
      </c>
      <c r="I934" s="8">
        <f t="shared" si="75"/>
        <v>6</v>
      </c>
      <c r="J934" s="19" t="e">
        <f t="shared" si="74"/>
        <v>#N/A</v>
      </c>
      <c r="K934" s="19"/>
      <c r="L934" s="19"/>
    </row>
    <row r="935" spans="1:13" x14ac:dyDescent="0.2">
      <c r="A935" s="6"/>
      <c r="B935" s="8"/>
      <c r="C935" s="8">
        <v>3</v>
      </c>
      <c r="D935" s="36" t="s">
        <v>1753</v>
      </c>
      <c r="E935" s="28" t="e">
        <f>VLOOKUP(D935,バーコード貼付!A$4048:C$6329,2,FALSE)</f>
        <v>#N/A</v>
      </c>
      <c r="F935" s="40"/>
      <c r="G935" s="19"/>
      <c r="H935" s="77" t="e">
        <f>VLOOKUP(D935,バーコード貼付!$A$4048:$C$6329,3,FALSE)</f>
        <v>#N/A</v>
      </c>
      <c r="I935" s="8">
        <f t="shared" si="75"/>
        <v>6</v>
      </c>
      <c r="J935" s="19" t="e">
        <f t="shared" si="74"/>
        <v>#N/A</v>
      </c>
      <c r="K935" s="19"/>
      <c r="L935" s="19"/>
    </row>
    <row r="936" spans="1:13" x14ac:dyDescent="0.2">
      <c r="A936" s="6"/>
      <c r="B936" s="8">
        <f>B933+1</f>
        <v>7</v>
      </c>
      <c r="C936" s="8"/>
      <c r="D936" s="36" t="s">
        <v>1754</v>
      </c>
      <c r="E936" s="28" t="e">
        <f>VLOOKUP(D936,バーコード貼付!A$4048:C$6329,2,FALSE)</f>
        <v>#N/A</v>
      </c>
      <c r="F936" s="40"/>
      <c r="G936" s="19"/>
      <c r="H936" s="77" t="e">
        <f>VLOOKUP(D936,バーコード貼付!$A$4048:$C$6329,3,FALSE)</f>
        <v>#N/A</v>
      </c>
      <c r="I936" s="8">
        <f t="shared" si="75"/>
        <v>6</v>
      </c>
      <c r="J936" s="19" t="e">
        <f t="shared" si="74"/>
        <v>#N/A</v>
      </c>
      <c r="K936" s="19"/>
      <c r="L936" s="19"/>
    </row>
    <row r="937" spans="1:13" x14ac:dyDescent="0.2">
      <c r="A937" s="6"/>
      <c r="B937" s="8">
        <f t="shared" ref="B937:B948" si="76">B936+1</f>
        <v>8</v>
      </c>
      <c r="C937" s="8"/>
      <c r="D937" s="36" t="s">
        <v>1866</v>
      </c>
      <c r="E937" s="28" t="e">
        <f>VLOOKUP(D937,バーコード貼付!A$4048:C$6329,2,FALSE)</f>
        <v>#N/A</v>
      </c>
      <c r="F937" s="40"/>
      <c r="G937" s="19"/>
      <c r="H937" s="77" t="e">
        <f>VLOOKUP(D937,バーコード貼付!$A$4048:$C$6329,3,FALSE)</f>
        <v>#N/A</v>
      </c>
      <c r="I937" s="8">
        <f t="shared" si="75"/>
        <v>6</v>
      </c>
      <c r="J937" s="19" t="e">
        <f t="shared" si="74"/>
        <v>#N/A</v>
      </c>
      <c r="K937" s="19"/>
      <c r="L937" s="19"/>
    </row>
    <row r="938" spans="1:13" x14ac:dyDescent="0.2">
      <c r="A938" s="6"/>
      <c r="B938" s="8">
        <f t="shared" si="76"/>
        <v>9</v>
      </c>
      <c r="C938" s="8"/>
      <c r="D938" s="36" t="s">
        <v>1811</v>
      </c>
      <c r="E938" s="28" t="e">
        <f>VLOOKUP(D938,バーコード貼付!A$4048:C$6329,2,FALSE)</f>
        <v>#N/A</v>
      </c>
      <c r="F938" s="40"/>
      <c r="G938" s="19"/>
      <c r="H938" s="77" t="e">
        <f>VLOOKUP(D938,バーコード貼付!$A$4048:$C$6329,3,FALSE)</f>
        <v>#N/A</v>
      </c>
      <c r="I938" s="8">
        <f>I$923*4</f>
        <v>24</v>
      </c>
      <c r="J938" s="19" t="e">
        <f t="shared" si="74"/>
        <v>#N/A</v>
      </c>
      <c r="K938" s="19"/>
      <c r="L938" s="19"/>
      <c r="M938" t="s">
        <v>2234</v>
      </c>
    </row>
    <row r="939" spans="1:13" x14ac:dyDescent="0.2">
      <c r="A939" s="6"/>
      <c r="B939" s="8">
        <f t="shared" si="76"/>
        <v>10</v>
      </c>
      <c r="C939" s="8"/>
      <c r="D939" s="36" t="s">
        <v>1804</v>
      </c>
      <c r="E939" s="28" t="e">
        <f>VLOOKUP(D939,バーコード貼付!A$4048:C$6329,2,FALSE)</f>
        <v>#N/A</v>
      </c>
      <c r="F939" s="40"/>
      <c r="G939" s="19"/>
      <c r="H939" s="77" t="e">
        <f>VLOOKUP(D939,バーコード貼付!$A$4048:$C$6329,3,FALSE)</f>
        <v>#N/A</v>
      </c>
      <c r="I939" s="8">
        <f>I$923*2</f>
        <v>12</v>
      </c>
      <c r="J939" s="19" t="e">
        <f t="shared" si="74"/>
        <v>#N/A</v>
      </c>
      <c r="K939" s="19"/>
      <c r="L939" s="19"/>
      <c r="M939" t="s">
        <v>2235</v>
      </c>
    </row>
    <row r="940" spans="1:13" x14ac:dyDescent="0.2">
      <c r="A940" s="6"/>
      <c r="B940" s="8">
        <f t="shared" si="76"/>
        <v>11</v>
      </c>
      <c r="C940" s="8"/>
      <c r="D940" s="36" t="s">
        <v>1809</v>
      </c>
      <c r="E940" s="28" t="e">
        <f>VLOOKUP(D940,バーコード貼付!A$4048:C$6329,2,FALSE)</f>
        <v>#N/A</v>
      </c>
      <c r="F940" s="40"/>
      <c r="G940" s="19"/>
      <c r="H940" s="77" t="e">
        <f>VLOOKUP(D940,バーコード貼付!$A$4048:$C$6329,3,FALSE)</f>
        <v>#N/A</v>
      </c>
      <c r="I940" s="8">
        <f>I$923*2</f>
        <v>12</v>
      </c>
      <c r="J940" s="19" t="e">
        <f t="shared" si="74"/>
        <v>#N/A</v>
      </c>
      <c r="K940" s="19"/>
      <c r="L940" s="19"/>
      <c r="M940" t="s">
        <v>2236</v>
      </c>
    </row>
    <row r="941" spans="1:13" x14ac:dyDescent="0.2">
      <c r="A941" s="6"/>
      <c r="B941" s="8">
        <f t="shared" si="76"/>
        <v>12</v>
      </c>
      <c r="C941" s="8"/>
      <c r="D941" s="36" t="s">
        <v>1810</v>
      </c>
      <c r="E941" s="28" t="e">
        <f>VLOOKUP(D941,バーコード貼付!A$4048:C$6329,2,FALSE)</f>
        <v>#N/A</v>
      </c>
      <c r="F941" s="40"/>
      <c r="G941" s="19"/>
      <c r="H941" s="77" t="e">
        <f>VLOOKUP(D941,バーコード貼付!$A$4048:$C$6329,3,FALSE)</f>
        <v>#N/A</v>
      </c>
      <c r="I941" s="8">
        <f>I$923*2</f>
        <v>12</v>
      </c>
      <c r="J941" s="19" t="e">
        <f t="shared" si="74"/>
        <v>#N/A</v>
      </c>
      <c r="K941" s="19"/>
      <c r="L941" s="19"/>
      <c r="M941" t="s">
        <v>2237</v>
      </c>
    </row>
    <row r="942" spans="1:13" x14ac:dyDescent="0.2">
      <c r="A942" s="6"/>
      <c r="B942" s="8">
        <f t="shared" si="76"/>
        <v>13</v>
      </c>
      <c r="C942" s="8"/>
      <c r="D942" s="36" t="s">
        <v>1880</v>
      </c>
      <c r="E942" s="28" t="e">
        <f>VLOOKUP(D942,バーコード貼付!A$4048:C$6329,2,FALSE)</f>
        <v>#N/A</v>
      </c>
      <c r="F942" s="40"/>
      <c r="G942" s="19"/>
      <c r="H942" s="77" t="e">
        <f>VLOOKUP(D942,バーコード貼付!$A$4048:$C$6329,3,FALSE)</f>
        <v>#N/A</v>
      </c>
      <c r="I942" s="8">
        <f>I$923*8</f>
        <v>48</v>
      </c>
      <c r="J942" s="19" t="e">
        <f t="shared" si="74"/>
        <v>#N/A</v>
      </c>
      <c r="K942" s="19"/>
      <c r="L942" s="19"/>
      <c r="M942" t="s">
        <v>2238</v>
      </c>
    </row>
    <row r="943" spans="1:13" x14ac:dyDescent="0.2">
      <c r="A943" s="6"/>
      <c r="B943" s="8">
        <f t="shared" si="76"/>
        <v>14</v>
      </c>
      <c r="C943" s="8"/>
      <c r="D943" s="36" t="s">
        <v>1815</v>
      </c>
      <c r="E943" s="28" t="e">
        <f>VLOOKUP(D943,バーコード貼付!A$4048:C$6329,2,FALSE)</f>
        <v>#N/A</v>
      </c>
      <c r="F943" s="40"/>
      <c r="G943" s="19"/>
      <c r="H943" s="77" t="e">
        <f>VLOOKUP(D943,バーコード貼付!$A$4048:$C$6329,3,FALSE)</f>
        <v>#N/A</v>
      </c>
      <c r="I943" s="8">
        <f>I$923*8</f>
        <v>48</v>
      </c>
      <c r="J943" s="19" t="e">
        <f t="shared" si="74"/>
        <v>#N/A</v>
      </c>
      <c r="K943" s="19"/>
      <c r="L943" s="19"/>
      <c r="M943" t="s">
        <v>2239</v>
      </c>
    </row>
    <row r="944" spans="1:13" x14ac:dyDescent="0.2">
      <c r="A944" s="6"/>
      <c r="B944" s="8">
        <f t="shared" si="76"/>
        <v>15</v>
      </c>
      <c r="C944" s="8"/>
      <c r="D944" s="36" t="s">
        <v>1805</v>
      </c>
      <c r="E944" s="28" t="e">
        <f>VLOOKUP(D944,バーコード貼付!A$4048:C$6329,2,FALSE)</f>
        <v>#N/A</v>
      </c>
      <c r="F944" s="40"/>
      <c r="G944" s="19"/>
      <c r="H944" s="77" t="e">
        <f>VLOOKUP(D944,バーコード貼付!$A$4048:$C$6329,3,FALSE)</f>
        <v>#N/A</v>
      </c>
      <c r="I944" s="8">
        <f>I$923*4</f>
        <v>24</v>
      </c>
      <c r="J944" s="19" t="e">
        <f t="shared" si="74"/>
        <v>#N/A</v>
      </c>
      <c r="K944" s="19"/>
      <c r="L944" s="19"/>
      <c r="M944" t="s">
        <v>2240</v>
      </c>
    </row>
    <row r="945" spans="1:13" x14ac:dyDescent="0.2">
      <c r="A945" s="6"/>
      <c r="B945" s="8">
        <f t="shared" si="76"/>
        <v>16</v>
      </c>
      <c r="C945" s="8"/>
      <c r="D945" s="36" t="s">
        <v>1816</v>
      </c>
      <c r="E945" s="28" t="e">
        <f>VLOOKUP(D945,バーコード貼付!A$4048:C$6329,2,FALSE)</f>
        <v>#N/A</v>
      </c>
      <c r="F945" s="40"/>
      <c r="G945" s="19"/>
      <c r="H945" s="77" t="e">
        <f>VLOOKUP(D945,バーコード貼付!$A$4048:$C$6329,3,FALSE)</f>
        <v>#N/A</v>
      </c>
      <c r="I945" s="8">
        <f>I$923*4</f>
        <v>24</v>
      </c>
      <c r="J945" s="19" t="e">
        <f t="shared" si="74"/>
        <v>#N/A</v>
      </c>
      <c r="K945" s="19"/>
      <c r="L945" s="19"/>
      <c r="M945" s="54">
        <v>4</v>
      </c>
    </row>
    <row r="946" spans="1:13" x14ac:dyDescent="0.2">
      <c r="A946" s="6"/>
      <c r="B946" s="8">
        <f t="shared" si="76"/>
        <v>17</v>
      </c>
      <c r="C946" s="8"/>
      <c r="D946" s="36"/>
      <c r="E946" s="28" t="s">
        <v>1359</v>
      </c>
      <c r="F946" s="40"/>
      <c r="G946" s="19"/>
      <c r="H946" s="152" t="e">
        <v>#N/A</v>
      </c>
      <c r="I946" s="8">
        <v>48</v>
      </c>
      <c r="J946" s="19">
        <v>1</v>
      </c>
      <c r="K946" s="19"/>
      <c r="L946" s="19"/>
      <c r="M946" s="54">
        <v>8</v>
      </c>
    </row>
    <row r="947" spans="1:13" x14ac:dyDescent="0.2">
      <c r="A947" s="6"/>
      <c r="B947" s="8">
        <f t="shared" si="76"/>
        <v>18</v>
      </c>
      <c r="C947" s="8"/>
      <c r="D947" s="36"/>
      <c r="E947" s="28" t="s">
        <v>1360</v>
      </c>
      <c r="F947" s="40"/>
      <c r="G947" s="19"/>
      <c r="H947" s="152" t="e">
        <v>#N/A</v>
      </c>
      <c r="I947" s="8">
        <v>48</v>
      </c>
      <c r="J947" s="19">
        <v>1</v>
      </c>
      <c r="K947" s="19"/>
      <c r="L947" s="19"/>
      <c r="M947" s="54">
        <v>8</v>
      </c>
    </row>
    <row r="948" spans="1:13" x14ac:dyDescent="0.2">
      <c r="A948" s="6"/>
      <c r="B948" s="8">
        <f t="shared" si="76"/>
        <v>19</v>
      </c>
      <c r="C948" s="8"/>
      <c r="D948" s="36"/>
      <c r="E948" s="28" t="s">
        <v>2249</v>
      </c>
      <c r="F948" s="40"/>
      <c r="G948" s="19"/>
      <c r="H948" s="152" t="e">
        <v>#N/A</v>
      </c>
      <c r="I948" s="8">
        <v>24</v>
      </c>
      <c r="J948" s="19">
        <v>1</v>
      </c>
      <c r="K948" s="19"/>
      <c r="L948" s="19"/>
      <c r="M948" s="54">
        <v>4</v>
      </c>
    </row>
    <row r="949" spans="1:13" x14ac:dyDescent="0.2">
      <c r="A949" s="6"/>
      <c r="B949" s="6"/>
      <c r="C949" s="3"/>
      <c r="D949" s="36"/>
      <c r="E949" s="28"/>
      <c r="F949" s="40"/>
      <c r="G949" s="19"/>
      <c r="H949" s="67"/>
      <c r="I949" s="8"/>
      <c r="J949" s="19"/>
      <c r="K949" s="19"/>
      <c r="L949" s="19"/>
    </row>
    <row r="950" spans="1:13" s="38" customFormat="1" ht="16.2" x14ac:dyDescent="0.2">
      <c r="A950" s="188" t="s">
        <v>1346</v>
      </c>
      <c r="B950" s="189"/>
      <c r="C950" s="189"/>
      <c r="D950" s="189"/>
      <c r="E950" s="189"/>
      <c r="F950" s="189"/>
      <c r="G950" s="189"/>
      <c r="H950" s="189"/>
      <c r="I950" s="189"/>
      <c r="J950" s="189"/>
      <c r="K950" s="189"/>
      <c r="L950" s="190"/>
    </row>
    <row r="951" spans="1:13" s="5" customFormat="1" x14ac:dyDescent="0.2">
      <c r="A951" s="24" t="s">
        <v>975</v>
      </c>
      <c r="B951" s="21"/>
      <c r="C951" s="21"/>
      <c r="D951" s="52" t="s">
        <v>973</v>
      </c>
      <c r="E951" s="13" t="s">
        <v>1156</v>
      </c>
      <c r="F951" s="39" t="s">
        <v>2298</v>
      </c>
      <c r="G951" s="19" t="s">
        <v>1205</v>
      </c>
      <c r="H951" s="13" t="s">
        <v>1206</v>
      </c>
      <c r="I951" s="13" t="s">
        <v>977</v>
      </c>
      <c r="J951" s="13" t="s">
        <v>976</v>
      </c>
      <c r="K951" s="13" t="s">
        <v>1166</v>
      </c>
      <c r="L951" s="13" t="s">
        <v>1167</v>
      </c>
    </row>
    <row r="952" spans="1:13" x14ac:dyDescent="0.2">
      <c r="A952" s="8">
        <v>1</v>
      </c>
      <c r="B952" s="8"/>
      <c r="C952" s="8"/>
      <c r="D952" s="36" t="s">
        <v>9</v>
      </c>
      <c r="E952" s="28" t="e">
        <f>VLOOKUP(D952,バーコード貼付!A$4048:C$6329,2,FALSE)</f>
        <v>#N/A</v>
      </c>
      <c r="F952" s="40"/>
      <c r="G952" s="19"/>
      <c r="H952" s="77" t="e">
        <v>#N/A</v>
      </c>
      <c r="I952" s="43">
        <v>2</v>
      </c>
      <c r="J952" s="19" t="e">
        <v>#N/A</v>
      </c>
      <c r="K952" s="19"/>
      <c r="L952" s="19"/>
    </row>
    <row r="953" spans="1:13" x14ac:dyDescent="0.2">
      <c r="A953" s="8">
        <v>2</v>
      </c>
      <c r="B953" s="8"/>
      <c r="C953" s="8"/>
      <c r="D953" s="36" t="s">
        <v>1370</v>
      </c>
      <c r="E953" s="28" t="e">
        <f>VLOOKUP(D953,バーコード貼付!A$4048:C$6329,2,FALSE)</f>
        <v>#N/A</v>
      </c>
      <c r="F953" s="40"/>
      <c r="G953" s="19"/>
      <c r="H953" s="77" t="e">
        <v>#N/A</v>
      </c>
      <c r="I953" s="43">
        <v>1</v>
      </c>
      <c r="J953" s="19" t="e">
        <v>#N/A</v>
      </c>
      <c r="K953" s="19"/>
      <c r="L953" s="19"/>
    </row>
    <row r="954" spans="1:13" x14ac:dyDescent="0.2">
      <c r="A954" s="8">
        <v>3</v>
      </c>
      <c r="B954" s="8"/>
      <c r="C954" s="8"/>
      <c r="D954" s="36" t="s">
        <v>750</v>
      </c>
      <c r="E954" s="28" t="e">
        <f>VLOOKUP(D954,バーコード貼付!A$4048:C$6329,2,FALSE)</f>
        <v>#N/A</v>
      </c>
      <c r="F954" s="40"/>
      <c r="G954" s="19"/>
      <c r="H954" s="77" t="e">
        <v>#N/A</v>
      </c>
      <c r="I954" s="43">
        <v>0</v>
      </c>
      <c r="J954" s="19" t="e">
        <v>#N/A</v>
      </c>
      <c r="K954" s="19"/>
      <c r="L954" s="19"/>
    </row>
    <row r="955" spans="1:13" x14ac:dyDescent="0.2">
      <c r="A955" s="8">
        <v>4</v>
      </c>
      <c r="B955" s="8"/>
      <c r="C955" s="8"/>
      <c r="D955" s="36" t="s">
        <v>749</v>
      </c>
      <c r="E955" s="28" t="e">
        <f>VLOOKUP(D955,バーコード貼付!A$4048:C$6329,2,FALSE)</f>
        <v>#N/A</v>
      </c>
      <c r="F955" s="40"/>
      <c r="G955" s="19"/>
      <c r="H955" s="77" t="e">
        <v>#N/A</v>
      </c>
      <c r="I955" s="43">
        <v>0</v>
      </c>
      <c r="J955" s="19" t="e">
        <v>#N/A</v>
      </c>
      <c r="K955" s="19"/>
      <c r="L955" s="19"/>
    </row>
    <row r="956" spans="1:13" x14ac:dyDescent="0.2">
      <c r="A956" s="8"/>
      <c r="B956" s="8">
        <f>B955+1</f>
        <v>1</v>
      </c>
      <c r="C956" s="8"/>
      <c r="D956" s="36" t="s">
        <v>1857</v>
      </c>
      <c r="E956" s="28" t="e">
        <f>VLOOKUP(D956,バーコード貼付!A$4048:C$6329,2,FALSE)</f>
        <v>#N/A</v>
      </c>
      <c r="F956" s="40"/>
      <c r="G956" s="19"/>
      <c r="H956" s="77" t="e">
        <f>VLOOKUP(D956,バーコード貼付!$A$4048:$C$6329,3,FALSE)</f>
        <v>#N/A</v>
      </c>
      <c r="I956" s="8">
        <f>I952+I953+I954+I955</f>
        <v>3</v>
      </c>
      <c r="J956" s="19" t="e">
        <f>IF(H956&gt;=I956,0,1)</f>
        <v>#N/A</v>
      </c>
      <c r="K956" s="19"/>
      <c r="L956" s="19"/>
    </row>
    <row r="957" spans="1:13" x14ac:dyDescent="0.2">
      <c r="A957" s="6"/>
      <c r="B957" s="8">
        <f>B956+1</f>
        <v>2</v>
      </c>
      <c r="C957" s="8">
        <v>1</v>
      </c>
      <c r="D957" s="36" t="s">
        <v>1858</v>
      </c>
      <c r="E957" s="28" t="e">
        <f>VLOOKUP(D957,バーコード貼付!A$4048:C$6329,2,FALSE)</f>
        <v>#N/A</v>
      </c>
      <c r="F957" s="40"/>
      <c r="G957" s="19"/>
      <c r="H957" s="77" t="e">
        <f>VLOOKUP(D957,バーコード貼付!$A$4048:$C$6329,3,FALSE)</f>
        <v>#N/A</v>
      </c>
      <c r="I957" s="8">
        <f>I$956</f>
        <v>3</v>
      </c>
      <c r="J957" s="19" t="e">
        <f>IF(H957&gt;=I957,0,1)</f>
        <v>#N/A</v>
      </c>
      <c r="K957" s="19"/>
      <c r="L957" s="19"/>
    </row>
    <row r="958" spans="1:13" x14ac:dyDescent="0.2">
      <c r="A958" s="6"/>
      <c r="B958" s="8"/>
      <c r="C958" s="8">
        <v>2</v>
      </c>
      <c r="D958" s="36" t="s">
        <v>2514</v>
      </c>
      <c r="E958" s="28" t="str">
        <f>VLOOKUP(D958,バーコード貼付!A$4048:C$6329,2,FALSE)</f>
        <v>真鍮1/8(3)Pｺｯｸ</v>
      </c>
      <c r="F958" s="40"/>
      <c r="G958" s="19"/>
      <c r="H958" s="77">
        <f>VLOOKUP(D958,バーコード貼付!$A$4048:$C$6329,3,FALSE)</f>
        <v>0</v>
      </c>
      <c r="I958" s="8">
        <f>I$956</f>
        <v>3</v>
      </c>
      <c r="J958" s="19">
        <f>IF(H958&gt;=I958,0,1)</f>
        <v>1</v>
      </c>
      <c r="K958" s="19"/>
      <c r="L958" s="19"/>
    </row>
    <row r="959" spans="1:13" x14ac:dyDescent="0.2">
      <c r="A959" s="8"/>
      <c r="B959" s="8">
        <v>3</v>
      </c>
      <c r="C959" s="8"/>
      <c r="D959" s="36" t="s">
        <v>1859</v>
      </c>
      <c r="E959" s="28" t="e">
        <f>VLOOKUP(D959,バーコード貼付!A$4048:C$6329,2,FALSE)</f>
        <v>#N/A</v>
      </c>
      <c r="F959" s="40"/>
      <c r="G959" s="19"/>
      <c r="H959" s="77" t="e">
        <f>VLOOKUP(D959,バーコード貼付!$A$4048:$C$6329,3,FALSE)</f>
        <v>#N/A</v>
      </c>
      <c r="I959" s="8">
        <f>I$956</f>
        <v>3</v>
      </c>
      <c r="J959" s="19" t="e">
        <f>IF(H959&gt;=I959,0,1)</f>
        <v>#N/A</v>
      </c>
      <c r="K959" s="19"/>
      <c r="L959" s="19"/>
    </row>
    <row r="960" spans="1:13" x14ac:dyDescent="0.2">
      <c r="A960" s="8"/>
      <c r="B960" s="8">
        <f>B959+1</f>
        <v>4</v>
      </c>
      <c r="C960" s="8">
        <v>1</v>
      </c>
      <c r="D960" s="36" t="s">
        <v>1860</v>
      </c>
      <c r="E960" s="28" t="e">
        <f>VLOOKUP(D960,バーコード貼付!A$4048:C$6329,2,FALSE)</f>
        <v>#N/A</v>
      </c>
      <c r="F960" s="40"/>
      <c r="G960" s="19"/>
      <c r="H960" s="77" t="e">
        <f>VLOOKUP(D960,バーコード貼付!$A$4048:$C$6329,3,FALSE)</f>
        <v>#N/A</v>
      </c>
      <c r="I960" s="8">
        <f>I$956</f>
        <v>3</v>
      </c>
      <c r="J960" s="19" t="e">
        <f>IF(H960&gt;=I960,0,1)</f>
        <v>#N/A</v>
      </c>
      <c r="K960" s="19"/>
      <c r="L960" s="19"/>
    </row>
    <row r="961" spans="1:13" x14ac:dyDescent="0.2">
      <c r="A961" s="8"/>
      <c r="B961" s="8"/>
      <c r="C961" s="8">
        <v>2</v>
      </c>
      <c r="D961" s="36"/>
      <c r="E961" s="28" t="s">
        <v>1371</v>
      </c>
      <c r="F961" s="40">
        <v>42601</v>
      </c>
      <c r="G961" s="19">
        <v>15</v>
      </c>
      <c r="H961" s="152" t="e">
        <v>#N/A</v>
      </c>
      <c r="I961" s="8">
        <v>3</v>
      </c>
      <c r="J961" s="19">
        <v>0</v>
      </c>
      <c r="K961" s="19"/>
      <c r="L961" s="19"/>
    </row>
    <row r="962" spans="1:13" x14ac:dyDescent="0.2">
      <c r="A962" s="8"/>
      <c r="B962" s="8">
        <v>5</v>
      </c>
      <c r="C962" s="8">
        <v>1</v>
      </c>
      <c r="D962" s="36" t="s">
        <v>1744</v>
      </c>
      <c r="E962" s="28" t="e">
        <f>VLOOKUP(D962,バーコード貼付!A$4048:C$6329,2,FALSE)</f>
        <v>#N/A</v>
      </c>
      <c r="F962" s="40"/>
      <c r="G962" s="19"/>
      <c r="H962" s="77" t="e">
        <f>VLOOKUP(D962,バーコード貼付!$A$4048:$C$6329,3,FALSE)</f>
        <v>#N/A</v>
      </c>
      <c r="I962" s="8">
        <f>I952+I954</f>
        <v>2</v>
      </c>
      <c r="J962" s="19" t="e">
        <f t="shared" ref="J962:J977" si="77">IF(H962&gt;=I962,0,1)</f>
        <v>#N/A</v>
      </c>
      <c r="K962" s="19"/>
      <c r="L962" s="19"/>
    </row>
    <row r="963" spans="1:13" x14ac:dyDescent="0.2">
      <c r="A963" s="8"/>
      <c r="B963" s="4"/>
      <c r="C963" s="8">
        <v>2</v>
      </c>
      <c r="D963" s="36" t="s">
        <v>1706</v>
      </c>
      <c r="E963" s="28" t="e">
        <f>VLOOKUP(D963,バーコード貼付!A$4048:C$6329,2,FALSE)</f>
        <v>#N/A</v>
      </c>
      <c r="F963" s="40"/>
      <c r="G963" s="19"/>
      <c r="H963" s="77" t="e">
        <f>VLOOKUP(D963,バーコード貼付!$A$4048:$C$6329,3,FALSE)</f>
        <v>#N/A</v>
      </c>
      <c r="I963" s="8">
        <f>I953+I955</f>
        <v>1</v>
      </c>
      <c r="J963" s="19" t="e">
        <f t="shared" si="77"/>
        <v>#N/A</v>
      </c>
      <c r="K963" s="19"/>
      <c r="L963" s="19"/>
    </row>
    <row r="964" spans="1:13" x14ac:dyDescent="0.2">
      <c r="A964" s="8"/>
      <c r="B964" s="8"/>
      <c r="C964" s="8">
        <v>3</v>
      </c>
      <c r="D964" s="36" t="s">
        <v>1707</v>
      </c>
      <c r="E964" s="28" t="e">
        <f>VLOOKUP(D964,バーコード貼付!A$4048:C$6329,2,FALSE)</f>
        <v>#N/A</v>
      </c>
      <c r="F964" s="40"/>
      <c r="G964" s="19"/>
      <c r="H964" s="77" t="e">
        <f>VLOOKUP(D964,バーコード貼付!$A$4048:$C$6329,3,FALSE)</f>
        <v>#N/A</v>
      </c>
      <c r="I964" s="8">
        <f t="shared" ref="I964:I969" si="78">I$956</f>
        <v>3</v>
      </c>
      <c r="J964" s="19" t="e">
        <f t="shared" si="77"/>
        <v>#N/A</v>
      </c>
      <c r="K964" s="19"/>
      <c r="L964" s="19"/>
    </row>
    <row r="965" spans="1:13" x14ac:dyDescent="0.2">
      <c r="A965" s="8"/>
      <c r="B965" s="8">
        <f>B962+1</f>
        <v>6</v>
      </c>
      <c r="C965" s="8">
        <v>1</v>
      </c>
      <c r="D965" s="36" t="s">
        <v>1755</v>
      </c>
      <c r="E965" s="28" t="e">
        <f>VLOOKUP(D965,バーコード貼付!A$4048:C$6329,2,FALSE)</f>
        <v>#N/A</v>
      </c>
      <c r="F965" s="40"/>
      <c r="G965" s="19"/>
      <c r="H965" s="77" t="e">
        <f>VLOOKUP(D965,バーコード貼付!$A$4048:$C$6329,3,FALSE)</f>
        <v>#N/A</v>
      </c>
      <c r="I965" s="8">
        <f t="shared" si="78"/>
        <v>3</v>
      </c>
      <c r="J965" s="19" t="e">
        <f t="shared" si="77"/>
        <v>#N/A</v>
      </c>
      <c r="K965" s="19"/>
      <c r="L965" s="19"/>
    </row>
    <row r="966" spans="1:13" x14ac:dyDescent="0.2">
      <c r="A966" s="8"/>
      <c r="B966" s="8"/>
      <c r="C966" s="8">
        <v>2</v>
      </c>
      <c r="D966" s="36" t="s">
        <v>1756</v>
      </c>
      <c r="E966" s="28" t="e">
        <f>VLOOKUP(D966,バーコード貼付!A$4048:C$6329,2,FALSE)</f>
        <v>#N/A</v>
      </c>
      <c r="F966" s="40"/>
      <c r="G966" s="19"/>
      <c r="H966" s="77" t="e">
        <f>VLOOKUP(D966,バーコード貼付!$A$4048:$C$6329,3,FALSE)</f>
        <v>#N/A</v>
      </c>
      <c r="I966" s="8">
        <f t="shared" si="78"/>
        <v>3</v>
      </c>
      <c r="J966" s="19" t="e">
        <f t="shared" si="77"/>
        <v>#N/A</v>
      </c>
      <c r="K966" s="19"/>
      <c r="L966" s="19"/>
    </row>
    <row r="967" spans="1:13" x14ac:dyDescent="0.2">
      <c r="A967" s="8"/>
      <c r="B967" s="8"/>
      <c r="C967" s="8">
        <v>3</v>
      </c>
      <c r="D967" s="36" t="s">
        <v>1757</v>
      </c>
      <c r="E967" s="28" t="e">
        <f>VLOOKUP(D967,バーコード貼付!A$4048:C$6329,2,FALSE)</f>
        <v>#N/A</v>
      </c>
      <c r="F967" s="40"/>
      <c r="G967" s="19"/>
      <c r="H967" s="77" t="e">
        <f>VLOOKUP(D967,バーコード貼付!$A$4048:$C$6329,3,FALSE)</f>
        <v>#N/A</v>
      </c>
      <c r="I967" s="8">
        <f t="shared" si="78"/>
        <v>3</v>
      </c>
      <c r="J967" s="19" t="e">
        <f t="shared" si="77"/>
        <v>#N/A</v>
      </c>
      <c r="K967" s="19"/>
      <c r="L967" s="19"/>
    </row>
    <row r="968" spans="1:13" x14ac:dyDescent="0.2">
      <c r="A968" s="8"/>
      <c r="B968" s="8">
        <f>B965+1</f>
        <v>7</v>
      </c>
      <c r="C968" s="8"/>
      <c r="D968" s="36" t="s">
        <v>1758</v>
      </c>
      <c r="E968" s="28" t="e">
        <f>VLOOKUP(D968,バーコード貼付!A$4048:C$6329,2,FALSE)</f>
        <v>#N/A</v>
      </c>
      <c r="F968" s="40"/>
      <c r="G968" s="19"/>
      <c r="H968" s="77" t="e">
        <f>VLOOKUP(D968,バーコード貼付!$A$4048:$C$6329,3,FALSE)</f>
        <v>#N/A</v>
      </c>
      <c r="I968" s="8">
        <f t="shared" si="78"/>
        <v>3</v>
      </c>
      <c r="J968" s="19" t="e">
        <f t="shared" si="77"/>
        <v>#N/A</v>
      </c>
      <c r="K968" s="19"/>
      <c r="L968" s="19"/>
    </row>
    <row r="969" spans="1:13" x14ac:dyDescent="0.2">
      <c r="A969" s="8"/>
      <c r="B969" s="8">
        <f t="shared" ref="B969:B980" si="79">B968+1</f>
        <v>8</v>
      </c>
      <c r="C969" s="8"/>
      <c r="D969" s="36" t="s">
        <v>1867</v>
      </c>
      <c r="E969" s="28" t="e">
        <f>VLOOKUP(D969,バーコード貼付!A$4048:C$6329,2,FALSE)</f>
        <v>#N/A</v>
      </c>
      <c r="F969" s="40"/>
      <c r="G969" s="19"/>
      <c r="H969" s="77" t="e">
        <f>VLOOKUP(D969,バーコード貼付!$A$4048:$C$6329,3,FALSE)</f>
        <v>#N/A</v>
      </c>
      <c r="I969" s="8">
        <f t="shared" si="78"/>
        <v>3</v>
      </c>
      <c r="J969" s="19" t="e">
        <f t="shared" si="77"/>
        <v>#N/A</v>
      </c>
      <c r="K969" s="19"/>
      <c r="L969" s="19"/>
    </row>
    <row r="970" spans="1:13" x14ac:dyDescent="0.2">
      <c r="A970" s="8"/>
      <c r="B970" s="8">
        <f t="shared" si="79"/>
        <v>9</v>
      </c>
      <c r="C970" s="8"/>
      <c r="D970" s="36" t="s">
        <v>1811</v>
      </c>
      <c r="E970" s="28" t="e">
        <f>VLOOKUP(D970,バーコード貼付!A$4048:C$6329,2,FALSE)</f>
        <v>#N/A</v>
      </c>
      <c r="F970" s="40"/>
      <c r="G970" s="19"/>
      <c r="H970" s="77" t="e">
        <f>VLOOKUP(D970,バーコード貼付!$A$4048:$C$6329,3,FALSE)</f>
        <v>#N/A</v>
      </c>
      <c r="I970" s="8">
        <f>I$956*4</f>
        <v>12</v>
      </c>
      <c r="J970" s="19" t="e">
        <f t="shared" si="77"/>
        <v>#N/A</v>
      </c>
      <c r="K970" s="19"/>
      <c r="L970" s="19"/>
      <c r="M970" t="s">
        <v>2234</v>
      </c>
    </row>
    <row r="971" spans="1:13" x14ac:dyDescent="0.2">
      <c r="A971" s="8"/>
      <c r="B971" s="8">
        <f t="shared" si="79"/>
        <v>10</v>
      </c>
      <c r="C971" s="8"/>
      <c r="D971" s="36" t="s">
        <v>1804</v>
      </c>
      <c r="E971" s="28" t="e">
        <f>VLOOKUP(D971,バーコード貼付!A$4048:C$6329,2,FALSE)</f>
        <v>#N/A</v>
      </c>
      <c r="F971" s="40"/>
      <c r="G971" s="19"/>
      <c r="H971" s="77" t="e">
        <f>VLOOKUP(D971,バーコード貼付!$A$4048:$C$6329,3,FALSE)</f>
        <v>#N/A</v>
      </c>
      <c r="I971" s="8">
        <f>I$956*2</f>
        <v>6</v>
      </c>
      <c r="J971" s="19" t="e">
        <f t="shared" si="77"/>
        <v>#N/A</v>
      </c>
      <c r="K971" s="19"/>
      <c r="L971" s="19"/>
      <c r="M971" t="s">
        <v>2235</v>
      </c>
    </row>
    <row r="972" spans="1:13" x14ac:dyDescent="0.2">
      <c r="A972" s="8"/>
      <c r="B972" s="8">
        <f t="shared" si="79"/>
        <v>11</v>
      </c>
      <c r="C972" s="8"/>
      <c r="D972" s="36" t="s">
        <v>1809</v>
      </c>
      <c r="E972" s="28" t="e">
        <f>VLOOKUP(D972,バーコード貼付!A$4048:C$6329,2,FALSE)</f>
        <v>#N/A</v>
      </c>
      <c r="F972" s="40"/>
      <c r="G972" s="19"/>
      <c r="H972" s="77" t="e">
        <f>VLOOKUP(D972,バーコード貼付!$A$4048:$C$6329,3,FALSE)</f>
        <v>#N/A</v>
      </c>
      <c r="I972" s="8">
        <f>I$956*2</f>
        <v>6</v>
      </c>
      <c r="J972" s="19" t="e">
        <f t="shared" si="77"/>
        <v>#N/A</v>
      </c>
      <c r="K972" s="19"/>
      <c r="L972" s="19"/>
      <c r="M972" t="s">
        <v>2236</v>
      </c>
    </row>
    <row r="973" spans="1:13" x14ac:dyDescent="0.2">
      <c r="A973" s="8"/>
      <c r="B973" s="8">
        <f t="shared" si="79"/>
        <v>12</v>
      </c>
      <c r="C973" s="8"/>
      <c r="D973" s="36" t="s">
        <v>1810</v>
      </c>
      <c r="E973" s="28" t="e">
        <f>VLOOKUP(D973,バーコード貼付!A$4048:C$6329,2,FALSE)</f>
        <v>#N/A</v>
      </c>
      <c r="F973" s="40"/>
      <c r="G973" s="19"/>
      <c r="H973" s="77" t="e">
        <f>VLOOKUP(D973,バーコード貼付!$A$4048:$C$6329,3,FALSE)</f>
        <v>#N/A</v>
      </c>
      <c r="I973" s="8">
        <f>I$956*2</f>
        <v>6</v>
      </c>
      <c r="J973" s="19" t="e">
        <f t="shared" si="77"/>
        <v>#N/A</v>
      </c>
      <c r="K973" s="19"/>
      <c r="L973" s="19"/>
      <c r="M973" t="s">
        <v>2237</v>
      </c>
    </row>
    <row r="974" spans="1:13" x14ac:dyDescent="0.2">
      <c r="A974" s="8"/>
      <c r="B974" s="8">
        <f t="shared" si="79"/>
        <v>13</v>
      </c>
      <c r="C974" s="8"/>
      <c r="D974" s="36" t="s">
        <v>1880</v>
      </c>
      <c r="E974" s="28" t="e">
        <f>VLOOKUP(D974,バーコード貼付!A$4048:C$6329,2,FALSE)</f>
        <v>#N/A</v>
      </c>
      <c r="F974" s="40"/>
      <c r="G974" s="19"/>
      <c r="H974" s="77" t="e">
        <f>VLOOKUP(D974,バーコード貼付!$A$4048:$C$6329,3,FALSE)</f>
        <v>#N/A</v>
      </c>
      <c r="I974" s="8">
        <f>I$956*8</f>
        <v>24</v>
      </c>
      <c r="J974" s="19" t="e">
        <f t="shared" si="77"/>
        <v>#N/A</v>
      </c>
      <c r="K974" s="19"/>
      <c r="L974" s="19"/>
      <c r="M974" t="s">
        <v>2238</v>
      </c>
    </row>
    <row r="975" spans="1:13" x14ac:dyDescent="0.2">
      <c r="A975" s="8"/>
      <c r="B975" s="8">
        <f t="shared" si="79"/>
        <v>14</v>
      </c>
      <c r="C975" s="8"/>
      <c r="D975" s="36" t="s">
        <v>1815</v>
      </c>
      <c r="E975" s="28" t="e">
        <f>VLOOKUP(D975,バーコード貼付!A$4048:C$6329,2,FALSE)</f>
        <v>#N/A</v>
      </c>
      <c r="F975" s="40"/>
      <c r="G975" s="19"/>
      <c r="H975" s="77" t="e">
        <f>VLOOKUP(D975,バーコード貼付!$A$4048:$C$6329,3,FALSE)</f>
        <v>#N/A</v>
      </c>
      <c r="I975" s="8">
        <f>I$956*8</f>
        <v>24</v>
      </c>
      <c r="J975" s="19" t="e">
        <f t="shared" si="77"/>
        <v>#N/A</v>
      </c>
      <c r="K975" s="19"/>
      <c r="L975" s="19"/>
      <c r="M975" t="s">
        <v>2239</v>
      </c>
    </row>
    <row r="976" spans="1:13" x14ac:dyDescent="0.2">
      <c r="A976" s="8"/>
      <c r="B976" s="8">
        <f t="shared" si="79"/>
        <v>15</v>
      </c>
      <c r="C976" s="8"/>
      <c r="D976" s="36" t="s">
        <v>1805</v>
      </c>
      <c r="E976" s="28" t="e">
        <f>VLOOKUP(D976,バーコード貼付!A$4048:C$6329,2,FALSE)</f>
        <v>#N/A</v>
      </c>
      <c r="F976" s="40"/>
      <c r="G976" s="19"/>
      <c r="H976" s="77" t="e">
        <f>VLOOKUP(D976,バーコード貼付!$A$4048:$C$6329,3,FALSE)</f>
        <v>#N/A</v>
      </c>
      <c r="I976" s="8">
        <f>I$956*4</f>
        <v>12</v>
      </c>
      <c r="J976" s="19" t="e">
        <f t="shared" si="77"/>
        <v>#N/A</v>
      </c>
      <c r="K976" s="19"/>
      <c r="L976" s="19"/>
      <c r="M976" t="s">
        <v>2240</v>
      </c>
    </row>
    <row r="977" spans="1:13" x14ac:dyDescent="0.2">
      <c r="A977" s="8"/>
      <c r="B977" s="8">
        <f t="shared" si="79"/>
        <v>16</v>
      </c>
      <c r="C977" s="8"/>
      <c r="D977" s="36" t="s">
        <v>1816</v>
      </c>
      <c r="E977" s="28" t="e">
        <f>VLOOKUP(D977,バーコード貼付!A$4048:C$6329,2,FALSE)</f>
        <v>#N/A</v>
      </c>
      <c r="F977" s="40"/>
      <c r="G977" s="19"/>
      <c r="H977" s="77" t="e">
        <f>VLOOKUP(D977,バーコード貼付!$A$4048:$C$6329,3,FALSE)</f>
        <v>#N/A</v>
      </c>
      <c r="I977" s="8">
        <f>I$956*4</f>
        <v>12</v>
      </c>
      <c r="J977" s="19" t="e">
        <f t="shared" si="77"/>
        <v>#N/A</v>
      </c>
      <c r="K977" s="19"/>
      <c r="L977" s="19"/>
      <c r="M977" s="54">
        <v>4</v>
      </c>
    </row>
    <row r="978" spans="1:13" x14ac:dyDescent="0.2">
      <c r="A978" s="6"/>
      <c r="B978" s="8">
        <f t="shared" si="79"/>
        <v>17</v>
      </c>
      <c r="C978" s="8"/>
      <c r="D978" s="36"/>
      <c r="E978" s="28" t="s">
        <v>1359</v>
      </c>
      <c r="F978" s="40"/>
      <c r="G978" s="19"/>
      <c r="H978" s="152" t="e">
        <v>#N/A</v>
      </c>
      <c r="I978" s="8">
        <v>24</v>
      </c>
      <c r="J978" s="19">
        <v>1</v>
      </c>
      <c r="K978" s="19"/>
      <c r="L978" s="19"/>
      <c r="M978" s="54">
        <v>8</v>
      </c>
    </row>
    <row r="979" spans="1:13" x14ac:dyDescent="0.2">
      <c r="A979" s="6"/>
      <c r="B979" s="8">
        <f t="shared" si="79"/>
        <v>18</v>
      </c>
      <c r="C979" s="8"/>
      <c r="D979" s="36"/>
      <c r="E979" s="28" t="s">
        <v>1360</v>
      </c>
      <c r="F979" s="40"/>
      <c r="G979" s="19"/>
      <c r="H979" s="152" t="e">
        <v>#N/A</v>
      </c>
      <c r="I979" s="8">
        <v>24</v>
      </c>
      <c r="J979" s="19">
        <v>1</v>
      </c>
      <c r="K979" s="19"/>
      <c r="L979" s="19"/>
      <c r="M979" s="54">
        <v>8</v>
      </c>
    </row>
    <row r="980" spans="1:13" x14ac:dyDescent="0.2">
      <c r="A980" s="6"/>
      <c r="B980" s="8">
        <f t="shared" si="79"/>
        <v>19</v>
      </c>
      <c r="C980" s="8"/>
      <c r="D980" s="36"/>
      <c r="E980" s="28" t="s">
        <v>2249</v>
      </c>
      <c r="F980" s="40"/>
      <c r="G980" s="19"/>
      <c r="H980" s="152" t="e">
        <v>#N/A</v>
      </c>
      <c r="I980" s="8">
        <v>12</v>
      </c>
      <c r="J980" s="19">
        <v>1</v>
      </c>
      <c r="K980" s="19"/>
      <c r="L980" s="19"/>
      <c r="M980" s="54">
        <v>4</v>
      </c>
    </row>
    <row r="981" spans="1:13" x14ac:dyDescent="0.2">
      <c r="A981" s="8"/>
      <c r="B981" s="8"/>
      <c r="C981" s="8"/>
      <c r="D981" s="36"/>
      <c r="E981" s="28"/>
      <c r="F981" s="40"/>
      <c r="G981" s="19"/>
      <c r="H981" s="67"/>
      <c r="I981" s="8"/>
      <c r="J981" s="19"/>
      <c r="K981" s="19"/>
      <c r="L981" s="19"/>
    </row>
    <row r="982" spans="1:13" ht="16.2" x14ac:dyDescent="0.2">
      <c r="A982" s="188" t="s">
        <v>1347</v>
      </c>
      <c r="B982" s="189"/>
      <c r="C982" s="189"/>
      <c r="D982" s="189"/>
      <c r="E982" s="189"/>
      <c r="F982" s="189"/>
      <c r="G982" s="189"/>
      <c r="H982" s="189"/>
      <c r="I982" s="189"/>
      <c r="J982" s="189"/>
      <c r="K982" s="189"/>
      <c r="L982" s="190"/>
    </row>
    <row r="983" spans="1:13" x14ac:dyDescent="0.2">
      <c r="A983" s="24" t="s">
        <v>975</v>
      </c>
      <c r="B983" s="21"/>
      <c r="C983" s="21"/>
      <c r="D983" s="52" t="s">
        <v>973</v>
      </c>
      <c r="E983" s="13" t="s">
        <v>1156</v>
      </c>
      <c r="F983" s="39" t="s">
        <v>1246</v>
      </c>
      <c r="G983" s="19" t="s">
        <v>1205</v>
      </c>
      <c r="H983" s="13" t="s">
        <v>1206</v>
      </c>
      <c r="I983" s="13" t="s">
        <v>977</v>
      </c>
      <c r="J983" s="13" t="s">
        <v>976</v>
      </c>
      <c r="K983" s="13" t="s">
        <v>1166</v>
      </c>
      <c r="L983" s="13" t="s">
        <v>1167</v>
      </c>
    </row>
    <row r="984" spans="1:13" x14ac:dyDescent="0.2">
      <c r="A984" s="8">
        <v>1</v>
      </c>
      <c r="B984" s="8"/>
      <c r="C984" s="8"/>
      <c r="D984" s="36" t="s">
        <v>11</v>
      </c>
      <c r="E984" s="28" t="e">
        <f>VLOOKUP(D984,バーコード貼付!A$4048:C$6329,2,FALSE)</f>
        <v>#N/A</v>
      </c>
      <c r="F984" s="40"/>
      <c r="G984" s="19"/>
      <c r="H984" s="77" t="e">
        <v>#N/A</v>
      </c>
      <c r="I984" s="43">
        <v>4</v>
      </c>
      <c r="J984" s="19" t="e">
        <v>#N/A</v>
      </c>
      <c r="K984" s="19"/>
      <c r="L984" s="19"/>
    </row>
    <row r="985" spans="1:13" x14ac:dyDescent="0.2">
      <c r="A985" s="8">
        <v>2</v>
      </c>
      <c r="B985" s="8"/>
      <c r="C985" s="8"/>
      <c r="D985" s="36" t="s">
        <v>1369</v>
      </c>
      <c r="E985" s="28" t="e">
        <f>VLOOKUP(D985,バーコード貼付!A$4048:C$6329,2,FALSE)</f>
        <v>#N/A</v>
      </c>
      <c r="F985" s="40"/>
      <c r="G985" s="19"/>
      <c r="H985" s="77" t="e">
        <v>#N/A</v>
      </c>
      <c r="I985" s="43">
        <v>2</v>
      </c>
      <c r="J985" s="19" t="e">
        <v>#N/A</v>
      </c>
      <c r="K985" s="19"/>
      <c r="L985" s="19"/>
    </row>
    <row r="986" spans="1:13" x14ac:dyDescent="0.2">
      <c r="A986" s="8">
        <v>3</v>
      </c>
      <c r="B986" s="8"/>
      <c r="C986" s="8"/>
      <c r="D986" s="36" t="s">
        <v>752</v>
      </c>
      <c r="E986" s="28" t="e">
        <f>VLOOKUP(D986,バーコード貼付!A$4048:C$6329,2,FALSE)</f>
        <v>#N/A</v>
      </c>
      <c r="F986" s="40"/>
      <c r="G986" s="19"/>
      <c r="H986" s="77" t="e">
        <v>#N/A</v>
      </c>
      <c r="I986" s="43">
        <v>0</v>
      </c>
      <c r="J986" s="19" t="e">
        <v>#N/A</v>
      </c>
      <c r="K986" s="19"/>
      <c r="L986" s="19"/>
    </row>
    <row r="987" spans="1:13" x14ac:dyDescent="0.2">
      <c r="A987" s="8">
        <v>4</v>
      </c>
      <c r="B987" s="8"/>
      <c r="C987" s="8"/>
      <c r="D987" s="36" t="s">
        <v>751</v>
      </c>
      <c r="E987" s="28" t="e">
        <f>VLOOKUP(D987,バーコード貼付!A$4048:C$6329,2,FALSE)</f>
        <v>#N/A</v>
      </c>
      <c r="F987" s="40"/>
      <c r="G987" s="19"/>
      <c r="H987" s="77" t="e">
        <v>#N/A</v>
      </c>
      <c r="I987" s="43">
        <v>0</v>
      </c>
      <c r="J987" s="19" t="e">
        <v>#N/A</v>
      </c>
      <c r="K987" s="19"/>
      <c r="L987" s="19"/>
    </row>
    <row r="988" spans="1:13" x14ac:dyDescent="0.2">
      <c r="A988" s="8"/>
      <c r="B988" s="8">
        <v>1</v>
      </c>
      <c r="C988" s="8"/>
      <c r="D988" s="36" t="s">
        <v>1575</v>
      </c>
      <c r="E988" s="28" t="e">
        <f>VLOOKUP(D988,バーコード貼付!A$4048:C$6329,2,FALSE)</f>
        <v>#N/A</v>
      </c>
      <c r="F988" s="40"/>
      <c r="G988" s="19"/>
      <c r="H988" s="77" t="e">
        <f>VLOOKUP(D988,バーコード貼付!$A$4048:$C$6329,3,FALSE)</f>
        <v>#N/A</v>
      </c>
      <c r="I988" s="8">
        <f>I984+I985+I986+I987</f>
        <v>6</v>
      </c>
      <c r="J988" s="19" t="e">
        <f>IF(H988&gt;=I988,0,1)</f>
        <v>#N/A</v>
      </c>
      <c r="K988" s="19"/>
      <c r="L988" s="19"/>
    </row>
    <row r="989" spans="1:13" x14ac:dyDescent="0.2">
      <c r="A989" s="6"/>
      <c r="B989" s="8">
        <v>2</v>
      </c>
      <c r="C989" s="8">
        <v>1</v>
      </c>
      <c r="D989" s="36" t="s">
        <v>1855</v>
      </c>
      <c r="E989" s="28" t="e">
        <f>VLOOKUP(D989,バーコード貼付!A$4048:C$6329,2,FALSE)</f>
        <v>#N/A</v>
      </c>
      <c r="F989" s="40"/>
      <c r="G989" s="19"/>
      <c r="H989" s="77" t="e">
        <f>VLOOKUP(D989,バーコード貼付!$A$4048:$C$6329,3,FALSE)</f>
        <v>#N/A</v>
      </c>
      <c r="I989" s="8">
        <f>I$988</f>
        <v>6</v>
      </c>
      <c r="J989" s="19" t="e">
        <f>IF(H989&gt;=I989,0,1)</f>
        <v>#N/A</v>
      </c>
      <c r="K989" s="19"/>
      <c r="L989" s="19"/>
    </row>
    <row r="990" spans="1:13" x14ac:dyDescent="0.2">
      <c r="A990" s="6"/>
      <c r="B990" s="8"/>
      <c r="C990" s="8">
        <v>2</v>
      </c>
      <c r="D990" s="36" t="s">
        <v>2514</v>
      </c>
      <c r="E990" s="28" t="str">
        <f>VLOOKUP(D990,バーコード貼付!A$4048:C$6329,2,FALSE)</f>
        <v>真鍮1/8(3)Pｺｯｸ</v>
      </c>
      <c r="F990" s="40"/>
      <c r="G990" s="19"/>
      <c r="H990" s="77">
        <f>VLOOKUP(D990,バーコード貼付!$A$4048:$C$6329,3,FALSE)</f>
        <v>0</v>
      </c>
      <c r="I990" s="8">
        <f>I$988</f>
        <v>6</v>
      </c>
      <c r="J990" s="19">
        <f>IF(H990&gt;=I990,0,1)</f>
        <v>1</v>
      </c>
      <c r="K990" s="19"/>
      <c r="L990" s="19"/>
    </row>
    <row r="991" spans="1:13" x14ac:dyDescent="0.2">
      <c r="A991" s="8"/>
      <c r="B991" s="8">
        <f>B989+1</f>
        <v>3</v>
      </c>
      <c r="C991" s="8"/>
      <c r="D991" s="36" t="s">
        <v>1613</v>
      </c>
      <c r="E991" s="28" t="e">
        <f>VLOOKUP(D991,バーコード貼付!A$4048:C$6329,2,FALSE)</f>
        <v>#N/A</v>
      </c>
      <c r="F991" s="40"/>
      <c r="G991" s="19"/>
      <c r="H991" s="77" t="e">
        <f>VLOOKUP(D991,バーコード貼付!$A$4048:$C$6329,3,FALSE)</f>
        <v>#N/A</v>
      </c>
      <c r="I991" s="8">
        <f>I$988</f>
        <v>6</v>
      </c>
      <c r="J991" s="19" t="e">
        <f>IF(H991&gt;=I991,0,1)</f>
        <v>#N/A</v>
      </c>
      <c r="K991" s="19"/>
      <c r="L991" s="19"/>
    </row>
    <row r="992" spans="1:13" x14ac:dyDescent="0.2">
      <c r="A992" s="8"/>
      <c r="B992" s="8">
        <f>B991+1</f>
        <v>4</v>
      </c>
      <c r="C992" s="8">
        <v>1</v>
      </c>
      <c r="D992" s="36" t="s">
        <v>1856</v>
      </c>
      <c r="E992" s="28" t="e">
        <f>VLOOKUP(D992,バーコード貼付!A$4048:C$6329,2,FALSE)</f>
        <v>#N/A</v>
      </c>
      <c r="F992" s="40"/>
      <c r="G992" s="19"/>
      <c r="H992" s="77" t="e">
        <f>VLOOKUP(D992,バーコード貼付!$A$4048:$C$6329,3,FALSE)</f>
        <v>#N/A</v>
      </c>
      <c r="I992" s="8">
        <f>I$988</f>
        <v>6</v>
      </c>
      <c r="J992" s="19" t="e">
        <f>IF(H992&gt;=I992,0,1)</f>
        <v>#N/A</v>
      </c>
      <c r="K992" s="19"/>
      <c r="L992" s="19"/>
    </row>
    <row r="993" spans="1:13" x14ac:dyDescent="0.2">
      <c r="A993" s="8"/>
      <c r="B993" s="8"/>
      <c r="C993" s="8">
        <v>2</v>
      </c>
      <c r="D993" s="36"/>
      <c r="E993" s="28" t="s">
        <v>1371</v>
      </c>
      <c r="F993" s="40">
        <v>42601</v>
      </c>
      <c r="G993" s="19">
        <v>35</v>
      </c>
      <c r="H993" s="152" t="e">
        <v>#N/A</v>
      </c>
      <c r="I993" s="8">
        <v>6</v>
      </c>
      <c r="J993" s="19">
        <v>0</v>
      </c>
      <c r="K993" s="19"/>
      <c r="L993" s="19"/>
    </row>
    <row r="994" spans="1:13" x14ac:dyDescent="0.2">
      <c r="A994" s="8"/>
      <c r="B994" s="8">
        <v>5</v>
      </c>
      <c r="C994" s="8">
        <v>1</v>
      </c>
      <c r="D994" s="36" t="s">
        <v>1743</v>
      </c>
      <c r="E994" s="28" t="e">
        <f>VLOOKUP(D994,バーコード貼付!A$4048:C$6329,2,FALSE)</f>
        <v>#N/A</v>
      </c>
      <c r="F994" s="40"/>
      <c r="G994" s="19"/>
      <c r="H994" s="77" t="e">
        <f>VLOOKUP(D994,バーコード貼付!$A$4048:$C$6329,3,FALSE)</f>
        <v>#N/A</v>
      </c>
      <c r="I994" s="8">
        <f>I984+I986</f>
        <v>4</v>
      </c>
      <c r="J994" s="19" t="e">
        <f t="shared" ref="J994:J1009" si="80">IF(H994&gt;=I994,0,1)</f>
        <v>#N/A</v>
      </c>
      <c r="K994" s="19"/>
      <c r="L994" s="19"/>
    </row>
    <row r="995" spans="1:13" x14ac:dyDescent="0.2">
      <c r="A995" s="8"/>
      <c r="B995" s="4"/>
      <c r="C995" s="8">
        <v>2</v>
      </c>
      <c r="D995" s="36" t="s">
        <v>1708</v>
      </c>
      <c r="E995" s="28" t="e">
        <f>VLOOKUP(D995,バーコード貼付!A$4048:C$6329,2,FALSE)</f>
        <v>#N/A</v>
      </c>
      <c r="F995" s="40"/>
      <c r="G995" s="19"/>
      <c r="H995" s="77" t="e">
        <f>VLOOKUP(D995,バーコード貼付!$A$4048:$C$6329,3,FALSE)</f>
        <v>#N/A</v>
      </c>
      <c r="I995" s="8">
        <f>I985+I987</f>
        <v>2</v>
      </c>
      <c r="J995" s="19" t="e">
        <f t="shared" si="80"/>
        <v>#N/A</v>
      </c>
      <c r="K995" s="19"/>
      <c r="L995" s="19"/>
    </row>
    <row r="996" spans="1:13" x14ac:dyDescent="0.2">
      <c r="A996" s="8"/>
      <c r="B996" s="8"/>
      <c r="C996" s="8">
        <v>3</v>
      </c>
      <c r="D996" s="36" t="s">
        <v>1709</v>
      </c>
      <c r="E996" s="28" t="e">
        <f>VLOOKUP(D996,バーコード貼付!A$4048:C$6329,2,FALSE)</f>
        <v>#N/A</v>
      </c>
      <c r="F996" s="40"/>
      <c r="G996" s="19"/>
      <c r="H996" s="77" t="e">
        <f>VLOOKUP(D996,バーコード貼付!$A$4048:$C$6329,3,FALSE)</f>
        <v>#N/A</v>
      </c>
      <c r="I996" s="8">
        <f t="shared" ref="I996:I1001" si="81">I$988</f>
        <v>6</v>
      </c>
      <c r="J996" s="19" t="e">
        <f t="shared" si="80"/>
        <v>#N/A</v>
      </c>
      <c r="K996" s="19"/>
      <c r="L996" s="19"/>
    </row>
    <row r="997" spans="1:13" x14ac:dyDescent="0.2">
      <c r="A997" s="8"/>
      <c r="B997" s="8">
        <f>B994+1</f>
        <v>6</v>
      </c>
      <c r="C997" s="8">
        <v>1</v>
      </c>
      <c r="D997" s="36" t="s">
        <v>1759</v>
      </c>
      <c r="E997" s="28" t="e">
        <f>VLOOKUP(D997,バーコード貼付!A$4048:C$6329,2,FALSE)</f>
        <v>#N/A</v>
      </c>
      <c r="F997" s="40"/>
      <c r="G997" s="19"/>
      <c r="H997" s="77" t="e">
        <f>VLOOKUP(D997,バーコード貼付!$A$4048:$C$6329,3,FALSE)</f>
        <v>#N/A</v>
      </c>
      <c r="I997" s="8">
        <f t="shared" si="81"/>
        <v>6</v>
      </c>
      <c r="J997" s="19" t="e">
        <f t="shared" si="80"/>
        <v>#N/A</v>
      </c>
      <c r="K997" s="19"/>
      <c r="L997" s="19"/>
    </row>
    <row r="998" spans="1:13" x14ac:dyDescent="0.2">
      <c r="A998" s="8"/>
      <c r="B998" s="8"/>
      <c r="C998" s="8">
        <v>2</v>
      </c>
      <c r="D998" s="36" t="s">
        <v>1760</v>
      </c>
      <c r="E998" s="28" t="e">
        <f>VLOOKUP(D998,バーコード貼付!A$4048:C$6329,2,FALSE)</f>
        <v>#N/A</v>
      </c>
      <c r="F998" s="40"/>
      <c r="G998" s="19"/>
      <c r="H998" s="77" t="e">
        <f>VLOOKUP(D998,バーコード貼付!$A$4048:$C$6329,3,FALSE)</f>
        <v>#N/A</v>
      </c>
      <c r="I998" s="8">
        <f t="shared" si="81"/>
        <v>6</v>
      </c>
      <c r="J998" s="19" t="e">
        <f t="shared" si="80"/>
        <v>#N/A</v>
      </c>
      <c r="K998" s="19"/>
      <c r="L998" s="19"/>
    </row>
    <row r="999" spans="1:13" x14ac:dyDescent="0.2">
      <c r="A999" s="8"/>
      <c r="B999" s="8"/>
      <c r="C999" s="8">
        <v>3</v>
      </c>
      <c r="D999" s="36" t="s">
        <v>1761</v>
      </c>
      <c r="E999" s="28" t="e">
        <f>VLOOKUP(D999,バーコード貼付!A$4048:C$6329,2,FALSE)</f>
        <v>#N/A</v>
      </c>
      <c r="F999" s="40"/>
      <c r="G999" s="19"/>
      <c r="H999" s="77" t="e">
        <f>VLOOKUP(D999,バーコード貼付!$A$4048:$C$6329,3,FALSE)</f>
        <v>#N/A</v>
      </c>
      <c r="I999" s="8">
        <f t="shared" si="81"/>
        <v>6</v>
      </c>
      <c r="J999" s="19" t="e">
        <f t="shared" si="80"/>
        <v>#N/A</v>
      </c>
      <c r="K999" s="19"/>
      <c r="L999" s="19"/>
    </row>
    <row r="1000" spans="1:13" x14ac:dyDescent="0.2">
      <c r="A1000" s="8"/>
      <c r="B1000" s="8">
        <f>B997+1</f>
        <v>7</v>
      </c>
      <c r="C1000" s="8"/>
      <c r="D1000" s="36" t="s">
        <v>1762</v>
      </c>
      <c r="E1000" s="28" t="e">
        <f>VLOOKUP(D1000,バーコード貼付!A$4048:C$6329,2,FALSE)</f>
        <v>#N/A</v>
      </c>
      <c r="F1000" s="40"/>
      <c r="G1000" s="19"/>
      <c r="H1000" s="77" t="e">
        <f>VLOOKUP(D1000,バーコード貼付!$A$4048:$C$6329,3,FALSE)</f>
        <v>#N/A</v>
      </c>
      <c r="I1000" s="8">
        <f t="shared" si="81"/>
        <v>6</v>
      </c>
      <c r="J1000" s="19" t="e">
        <f t="shared" si="80"/>
        <v>#N/A</v>
      </c>
      <c r="K1000" s="19"/>
      <c r="L1000" s="19"/>
    </row>
    <row r="1001" spans="1:13" x14ac:dyDescent="0.2">
      <c r="A1001" s="8"/>
      <c r="B1001" s="8">
        <f t="shared" ref="B1001:B1012" si="82">B1000+1</f>
        <v>8</v>
      </c>
      <c r="C1001" s="8"/>
      <c r="D1001" s="36" t="s">
        <v>1868</v>
      </c>
      <c r="E1001" s="28" t="e">
        <f>VLOOKUP(D1001,バーコード貼付!A$4048:C$6329,2,FALSE)</f>
        <v>#N/A</v>
      </c>
      <c r="F1001" s="40"/>
      <c r="G1001" s="19"/>
      <c r="H1001" s="77" t="e">
        <f>VLOOKUP(D1001,バーコード貼付!$A$4048:$C$6329,3,FALSE)</f>
        <v>#N/A</v>
      </c>
      <c r="I1001" s="8">
        <f t="shared" si="81"/>
        <v>6</v>
      </c>
      <c r="J1001" s="19" t="e">
        <f t="shared" si="80"/>
        <v>#N/A</v>
      </c>
      <c r="K1001" s="19"/>
      <c r="L1001" s="19"/>
    </row>
    <row r="1002" spans="1:13" x14ac:dyDescent="0.2">
      <c r="A1002" s="8"/>
      <c r="B1002" s="8">
        <f t="shared" si="82"/>
        <v>9</v>
      </c>
      <c r="C1002" s="8"/>
      <c r="D1002" s="36" t="s">
        <v>1812</v>
      </c>
      <c r="E1002" s="28" t="e">
        <f>VLOOKUP(D1002,バーコード貼付!A$4048:C$6329,2,FALSE)</f>
        <v>#N/A</v>
      </c>
      <c r="F1002" s="40"/>
      <c r="G1002" s="19"/>
      <c r="H1002" s="77" t="e">
        <f>VLOOKUP(D1002,バーコード貼付!$A$4048:$C$6329,3,FALSE)</f>
        <v>#N/A</v>
      </c>
      <c r="I1002" s="8">
        <f>I$988*4</f>
        <v>24</v>
      </c>
      <c r="J1002" s="19" t="e">
        <f t="shared" si="80"/>
        <v>#N/A</v>
      </c>
      <c r="K1002" s="19"/>
      <c r="L1002" s="19"/>
      <c r="M1002" t="s">
        <v>2241</v>
      </c>
    </row>
    <row r="1003" spans="1:13" x14ac:dyDescent="0.2">
      <c r="A1003" s="8"/>
      <c r="B1003" s="8">
        <f t="shared" si="82"/>
        <v>10</v>
      </c>
      <c r="C1003" s="8"/>
      <c r="D1003" s="36" t="s">
        <v>1804</v>
      </c>
      <c r="E1003" s="28" t="e">
        <f>VLOOKUP(D1003,バーコード貼付!A$4048:C$6329,2,FALSE)</f>
        <v>#N/A</v>
      </c>
      <c r="F1003" s="40"/>
      <c r="G1003" s="19"/>
      <c r="H1003" s="77" t="e">
        <f>VLOOKUP(D1003,バーコード貼付!$A$4048:$C$6329,3,FALSE)</f>
        <v>#N/A</v>
      </c>
      <c r="I1003" s="8">
        <f>I$988*2</f>
        <v>12</v>
      </c>
      <c r="J1003" s="19" t="e">
        <f t="shared" si="80"/>
        <v>#N/A</v>
      </c>
      <c r="K1003" s="19"/>
      <c r="L1003" s="19"/>
      <c r="M1003" t="s">
        <v>2235</v>
      </c>
    </row>
    <row r="1004" spans="1:13" x14ac:dyDescent="0.2">
      <c r="A1004" s="8"/>
      <c r="B1004" s="8">
        <f t="shared" si="82"/>
        <v>11</v>
      </c>
      <c r="C1004" s="8"/>
      <c r="D1004" s="36" t="s">
        <v>1809</v>
      </c>
      <c r="E1004" s="28" t="e">
        <f>VLOOKUP(D1004,バーコード貼付!A$4048:C$6329,2,FALSE)</f>
        <v>#N/A</v>
      </c>
      <c r="F1004" s="40"/>
      <c r="G1004" s="19"/>
      <c r="H1004" s="77" t="e">
        <f>VLOOKUP(D1004,バーコード貼付!$A$4048:$C$6329,3,FALSE)</f>
        <v>#N/A</v>
      </c>
      <c r="I1004" s="8">
        <f>I$988*2</f>
        <v>12</v>
      </c>
      <c r="J1004" s="19" t="e">
        <f t="shared" si="80"/>
        <v>#N/A</v>
      </c>
      <c r="K1004" s="19"/>
      <c r="L1004" s="19"/>
      <c r="M1004" t="s">
        <v>2236</v>
      </c>
    </row>
    <row r="1005" spans="1:13" x14ac:dyDescent="0.2">
      <c r="A1005" s="8"/>
      <c r="B1005" s="8">
        <f t="shared" si="82"/>
        <v>12</v>
      </c>
      <c r="C1005" s="8"/>
      <c r="D1005" s="36" t="s">
        <v>1810</v>
      </c>
      <c r="E1005" s="28" t="e">
        <f>VLOOKUP(D1005,バーコード貼付!A$4048:C$6329,2,FALSE)</f>
        <v>#N/A</v>
      </c>
      <c r="F1005" s="40"/>
      <c r="G1005" s="19"/>
      <c r="H1005" s="77" t="e">
        <f>VLOOKUP(D1005,バーコード貼付!$A$4048:$C$6329,3,FALSE)</f>
        <v>#N/A</v>
      </c>
      <c r="I1005" s="8">
        <f>I$988*2</f>
        <v>12</v>
      </c>
      <c r="J1005" s="19" t="e">
        <f t="shared" si="80"/>
        <v>#N/A</v>
      </c>
      <c r="K1005" s="19"/>
      <c r="L1005" s="19"/>
      <c r="M1005" t="s">
        <v>2237</v>
      </c>
    </row>
    <row r="1006" spans="1:13" x14ac:dyDescent="0.2">
      <c r="A1006" s="8"/>
      <c r="B1006" s="8">
        <f t="shared" si="82"/>
        <v>13</v>
      </c>
      <c r="C1006" s="8"/>
      <c r="D1006" s="36" t="s">
        <v>1880</v>
      </c>
      <c r="E1006" s="28" t="e">
        <f>VLOOKUP(D1006,バーコード貼付!A$4048:C$6329,2,FALSE)</f>
        <v>#N/A</v>
      </c>
      <c r="F1006" s="40"/>
      <c r="G1006" s="19"/>
      <c r="H1006" s="77" t="e">
        <f>VLOOKUP(D1006,バーコード貼付!$A$4048:$C$6329,3,FALSE)</f>
        <v>#N/A</v>
      </c>
      <c r="I1006" s="8">
        <f>I$988*8</f>
        <v>48</v>
      </c>
      <c r="J1006" s="19" t="e">
        <f t="shared" si="80"/>
        <v>#N/A</v>
      </c>
      <c r="K1006" s="19"/>
      <c r="L1006" s="19"/>
      <c r="M1006" t="s">
        <v>2238</v>
      </c>
    </row>
    <row r="1007" spans="1:13" x14ac:dyDescent="0.2">
      <c r="A1007" s="8"/>
      <c r="B1007" s="8">
        <f t="shared" si="82"/>
        <v>14</v>
      </c>
      <c r="C1007" s="8"/>
      <c r="D1007" s="36" t="s">
        <v>1815</v>
      </c>
      <c r="E1007" s="28" t="e">
        <f>VLOOKUP(D1007,バーコード貼付!A$4048:C$6329,2,FALSE)</f>
        <v>#N/A</v>
      </c>
      <c r="F1007" s="40"/>
      <c r="G1007" s="19"/>
      <c r="H1007" s="77" t="e">
        <f>VLOOKUP(D1007,バーコード貼付!$A$4048:$C$6329,3,FALSE)</f>
        <v>#N/A</v>
      </c>
      <c r="I1007" s="8">
        <f>I$988*8</f>
        <v>48</v>
      </c>
      <c r="J1007" s="19" t="e">
        <f t="shared" si="80"/>
        <v>#N/A</v>
      </c>
      <c r="K1007" s="19"/>
      <c r="L1007" s="19"/>
      <c r="M1007" t="s">
        <v>2239</v>
      </c>
    </row>
    <row r="1008" spans="1:13" x14ac:dyDescent="0.2">
      <c r="A1008" s="8"/>
      <c r="B1008" s="8">
        <f t="shared" si="82"/>
        <v>15</v>
      </c>
      <c r="C1008" s="8"/>
      <c r="D1008" s="36" t="s">
        <v>1805</v>
      </c>
      <c r="E1008" s="28" t="e">
        <f>VLOOKUP(D1008,バーコード貼付!A$4048:C$6329,2,FALSE)</f>
        <v>#N/A</v>
      </c>
      <c r="F1008" s="40"/>
      <c r="G1008" s="19"/>
      <c r="H1008" s="77" t="e">
        <f>VLOOKUP(D1008,バーコード貼付!$A$4048:$C$6329,3,FALSE)</f>
        <v>#N/A</v>
      </c>
      <c r="I1008" s="8">
        <f>I$988*4</f>
        <v>24</v>
      </c>
      <c r="J1008" s="19" t="e">
        <f t="shared" si="80"/>
        <v>#N/A</v>
      </c>
      <c r="K1008" s="19"/>
      <c r="L1008" s="19"/>
      <c r="M1008" t="s">
        <v>2240</v>
      </c>
    </row>
    <row r="1009" spans="1:13" x14ac:dyDescent="0.2">
      <c r="A1009" s="8"/>
      <c r="B1009" s="8">
        <f t="shared" si="82"/>
        <v>16</v>
      </c>
      <c r="C1009" s="8"/>
      <c r="D1009" s="36" t="s">
        <v>1816</v>
      </c>
      <c r="E1009" s="28" t="e">
        <f>VLOOKUP(D1009,バーコード貼付!A$4048:C$6329,2,FALSE)</f>
        <v>#N/A</v>
      </c>
      <c r="F1009" s="40"/>
      <c r="G1009" s="19"/>
      <c r="H1009" s="77" t="e">
        <f>VLOOKUP(D1009,バーコード貼付!$A$4048:$C$6329,3,FALSE)</f>
        <v>#N/A</v>
      </c>
      <c r="I1009" s="8">
        <f>I$988*4</f>
        <v>24</v>
      </c>
      <c r="J1009" s="19" t="e">
        <f t="shared" si="80"/>
        <v>#N/A</v>
      </c>
      <c r="K1009" s="19"/>
      <c r="L1009" s="19"/>
      <c r="M1009" s="54">
        <v>4</v>
      </c>
    </row>
    <row r="1010" spans="1:13" x14ac:dyDescent="0.2">
      <c r="A1010" s="6"/>
      <c r="B1010" s="8">
        <f t="shared" si="82"/>
        <v>17</v>
      </c>
      <c r="C1010" s="8"/>
      <c r="D1010" s="36"/>
      <c r="E1010" s="28" t="s">
        <v>1359</v>
      </c>
      <c r="F1010" s="40"/>
      <c r="G1010" s="19"/>
      <c r="H1010" s="152" t="e">
        <v>#N/A</v>
      </c>
      <c r="I1010" s="8">
        <v>48</v>
      </c>
      <c r="J1010" s="19">
        <v>1</v>
      </c>
      <c r="K1010" s="19"/>
      <c r="L1010" s="19"/>
      <c r="M1010" s="54">
        <v>8</v>
      </c>
    </row>
    <row r="1011" spans="1:13" x14ac:dyDescent="0.2">
      <c r="A1011" s="6"/>
      <c r="B1011" s="8">
        <f t="shared" si="82"/>
        <v>18</v>
      </c>
      <c r="C1011" s="8"/>
      <c r="D1011" s="36"/>
      <c r="E1011" s="28" t="s">
        <v>1360</v>
      </c>
      <c r="F1011" s="40"/>
      <c r="G1011" s="19"/>
      <c r="H1011" s="152" t="e">
        <v>#N/A</v>
      </c>
      <c r="I1011" s="8">
        <v>48</v>
      </c>
      <c r="J1011" s="19">
        <v>1</v>
      </c>
      <c r="K1011" s="19"/>
      <c r="L1011" s="19"/>
      <c r="M1011" s="54">
        <v>8</v>
      </c>
    </row>
    <row r="1012" spans="1:13" x14ac:dyDescent="0.2">
      <c r="A1012" s="6"/>
      <c r="B1012" s="8">
        <f t="shared" si="82"/>
        <v>19</v>
      </c>
      <c r="C1012" s="8"/>
      <c r="D1012" s="36"/>
      <c r="E1012" s="28" t="s">
        <v>2249</v>
      </c>
      <c r="F1012" s="40"/>
      <c r="G1012" s="19"/>
      <c r="H1012" s="152" t="e">
        <v>#N/A</v>
      </c>
      <c r="I1012" s="8">
        <v>24</v>
      </c>
      <c r="J1012" s="19">
        <v>1</v>
      </c>
      <c r="K1012" s="19"/>
      <c r="L1012" s="19"/>
      <c r="M1012" s="54">
        <v>4</v>
      </c>
    </row>
    <row r="1013" spans="1:13" x14ac:dyDescent="0.2">
      <c r="A1013" s="8"/>
      <c r="B1013" s="8"/>
      <c r="C1013" s="8"/>
      <c r="D1013" s="36"/>
      <c r="E1013" s="28"/>
      <c r="F1013" s="40"/>
      <c r="G1013" s="19"/>
      <c r="H1013" s="67"/>
      <c r="I1013" s="8"/>
      <c r="J1013" s="19"/>
      <c r="K1013" s="19"/>
      <c r="L1013" s="19"/>
    </row>
    <row r="1014" spans="1:13" ht="16.2" x14ac:dyDescent="0.2">
      <c r="A1014" s="188" t="s">
        <v>1348</v>
      </c>
      <c r="B1014" s="189"/>
      <c r="C1014" s="189"/>
      <c r="D1014" s="189"/>
      <c r="E1014" s="189"/>
      <c r="F1014" s="189"/>
      <c r="G1014" s="189"/>
      <c r="H1014" s="189"/>
      <c r="I1014" s="189"/>
      <c r="J1014" s="189"/>
      <c r="K1014" s="189"/>
      <c r="L1014" s="190"/>
    </row>
    <row r="1015" spans="1:13" x14ac:dyDescent="0.2">
      <c r="A1015" s="24" t="s">
        <v>975</v>
      </c>
      <c r="B1015" s="21"/>
      <c r="C1015" s="21"/>
      <c r="D1015" s="52" t="s">
        <v>973</v>
      </c>
      <c r="E1015" s="13" t="s">
        <v>1156</v>
      </c>
      <c r="F1015" s="39" t="s">
        <v>1246</v>
      </c>
      <c r="G1015" s="19" t="s">
        <v>1205</v>
      </c>
      <c r="H1015" s="13" t="s">
        <v>1206</v>
      </c>
      <c r="I1015" s="13" t="s">
        <v>977</v>
      </c>
      <c r="J1015" s="13" t="s">
        <v>976</v>
      </c>
      <c r="K1015" s="13" t="s">
        <v>1166</v>
      </c>
      <c r="L1015" s="13" t="s">
        <v>1167</v>
      </c>
    </row>
    <row r="1016" spans="1:13" x14ac:dyDescent="0.2">
      <c r="A1016" s="8">
        <v>1</v>
      </c>
      <c r="B1016" s="8"/>
      <c r="C1016" s="8"/>
      <c r="D1016" s="36" t="s">
        <v>13</v>
      </c>
      <c r="E1016" s="28" t="e">
        <f>VLOOKUP(D1016,バーコード貼付!A$4048:C$6329,2,FALSE)</f>
        <v>#N/A</v>
      </c>
      <c r="F1016" s="40"/>
      <c r="G1016" s="19"/>
      <c r="H1016" s="77" t="e">
        <v>#N/A</v>
      </c>
      <c r="I1016" s="43">
        <v>4</v>
      </c>
      <c r="J1016" s="19" t="e">
        <v>#N/A</v>
      </c>
      <c r="K1016" s="19"/>
      <c r="L1016" s="19"/>
    </row>
    <row r="1017" spans="1:13" x14ac:dyDescent="0.2">
      <c r="A1017" s="8">
        <v>2</v>
      </c>
      <c r="B1017" s="8"/>
      <c r="C1017" s="8"/>
      <c r="D1017" s="36" t="s">
        <v>1368</v>
      </c>
      <c r="E1017" s="28" t="e">
        <f>VLOOKUP(D1017,バーコード貼付!A$4048:C$6329,2,FALSE)</f>
        <v>#N/A</v>
      </c>
      <c r="F1017" s="40"/>
      <c r="G1017" s="19"/>
      <c r="H1017" s="77" t="e">
        <v>#N/A</v>
      </c>
      <c r="I1017" s="43">
        <v>2</v>
      </c>
      <c r="J1017" s="19" t="e">
        <v>#N/A</v>
      </c>
      <c r="K1017" s="19"/>
      <c r="L1017" s="19"/>
    </row>
    <row r="1018" spans="1:13" x14ac:dyDescent="0.2">
      <c r="A1018" s="8">
        <v>3</v>
      </c>
      <c r="B1018" s="8"/>
      <c r="C1018" s="8"/>
      <c r="D1018" s="36" t="s">
        <v>754</v>
      </c>
      <c r="E1018" s="28" t="e">
        <f>VLOOKUP(D1018,バーコード貼付!A$4048:C$6329,2,FALSE)</f>
        <v>#N/A</v>
      </c>
      <c r="F1018" s="40"/>
      <c r="G1018" s="19"/>
      <c r="H1018" s="77" t="e">
        <v>#N/A</v>
      </c>
      <c r="I1018" s="43">
        <v>0</v>
      </c>
      <c r="J1018" s="19" t="e">
        <v>#N/A</v>
      </c>
      <c r="K1018" s="19"/>
      <c r="L1018" s="19"/>
    </row>
    <row r="1019" spans="1:13" x14ac:dyDescent="0.2">
      <c r="A1019" s="8">
        <v>4</v>
      </c>
      <c r="B1019" s="8"/>
      <c r="C1019" s="8"/>
      <c r="D1019" s="36" t="s">
        <v>753</v>
      </c>
      <c r="E1019" s="28" t="e">
        <f>VLOOKUP(D1019,バーコード貼付!A$4048:C$6329,2,FALSE)</f>
        <v>#N/A</v>
      </c>
      <c r="F1019" s="40"/>
      <c r="G1019" s="19"/>
      <c r="H1019" s="77" t="e">
        <v>#N/A</v>
      </c>
      <c r="I1019" s="43">
        <v>0</v>
      </c>
      <c r="J1019" s="19" t="e">
        <v>#N/A</v>
      </c>
      <c r="K1019" s="19"/>
      <c r="L1019" s="19"/>
    </row>
    <row r="1020" spans="1:13" x14ac:dyDescent="0.2">
      <c r="A1020" s="8"/>
      <c r="B1020" s="8">
        <v>1</v>
      </c>
      <c r="C1020" s="8"/>
      <c r="D1020" s="36" t="s">
        <v>1851</v>
      </c>
      <c r="E1020" s="28" t="e">
        <f>VLOOKUP(D1020,バーコード貼付!A$4048:C$6329,2,FALSE)</f>
        <v>#N/A</v>
      </c>
      <c r="F1020" s="40"/>
      <c r="G1020" s="19"/>
      <c r="H1020" s="77" t="e">
        <f>VLOOKUP(D1020,バーコード貼付!$A$4048:$C$6329,3,FALSE)</f>
        <v>#N/A</v>
      </c>
      <c r="I1020" s="8">
        <f>I1016+I1017+I1018+I1019</f>
        <v>6</v>
      </c>
      <c r="J1020" s="19" t="e">
        <f>IF(H1020&gt;=I1020,0,1)</f>
        <v>#N/A</v>
      </c>
      <c r="K1020" s="19"/>
      <c r="L1020" s="19"/>
    </row>
    <row r="1021" spans="1:13" x14ac:dyDescent="0.2">
      <c r="A1021" s="8"/>
      <c r="B1021" s="8">
        <f>B1020+1</f>
        <v>2</v>
      </c>
      <c r="C1021" s="8">
        <v>1</v>
      </c>
      <c r="D1021" s="36" t="s">
        <v>1852</v>
      </c>
      <c r="E1021" s="28" t="e">
        <f>VLOOKUP(D1021,バーコード貼付!A$4048:C$6329,2,FALSE)</f>
        <v>#N/A</v>
      </c>
      <c r="F1021" s="40"/>
      <c r="G1021" s="19"/>
      <c r="H1021" s="77" t="e">
        <f>VLOOKUP(D1021,バーコード貼付!$A$4048:$C$6329,3,FALSE)</f>
        <v>#N/A</v>
      </c>
      <c r="I1021" s="8">
        <f>I$1020</f>
        <v>6</v>
      </c>
      <c r="J1021" s="19" t="e">
        <f>IF(H1021&gt;=I1021,0,1)</f>
        <v>#N/A</v>
      </c>
      <c r="K1021" s="19"/>
      <c r="L1021" s="19"/>
    </row>
    <row r="1022" spans="1:13" x14ac:dyDescent="0.2">
      <c r="A1022" s="8"/>
      <c r="B1022" s="8"/>
      <c r="C1022" s="8">
        <v>2</v>
      </c>
      <c r="D1022" s="36" t="s">
        <v>2514</v>
      </c>
      <c r="E1022" s="28" t="str">
        <f>VLOOKUP(D1022,バーコード貼付!A$4048:C$6329,2,FALSE)</f>
        <v>真鍮1/8(3)Pｺｯｸ</v>
      </c>
      <c r="F1022" s="40"/>
      <c r="G1022" s="19"/>
      <c r="H1022" s="77">
        <f>VLOOKUP(D1022,バーコード貼付!$A$4048:$C$6329,3,FALSE)</f>
        <v>0</v>
      </c>
      <c r="I1022" s="8">
        <f>I$1020</f>
        <v>6</v>
      </c>
      <c r="J1022" s="19">
        <f>IF(H1022&gt;=I1022,0,1)</f>
        <v>1</v>
      </c>
      <c r="K1022" s="19"/>
      <c r="L1022" s="19"/>
    </row>
    <row r="1023" spans="1:13" x14ac:dyDescent="0.2">
      <c r="A1023" s="8"/>
      <c r="B1023" s="8">
        <f>B1021+1</f>
        <v>3</v>
      </c>
      <c r="C1023" s="8"/>
      <c r="D1023" s="36" t="s">
        <v>1853</v>
      </c>
      <c r="E1023" s="28" t="e">
        <f>VLOOKUP(D1023,バーコード貼付!A$4048:C$6329,2,FALSE)</f>
        <v>#N/A</v>
      </c>
      <c r="F1023" s="40"/>
      <c r="G1023" s="19"/>
      <c r="H1023" s="77" t="e">
        <f>VLOOKUP(D1023,バーコード貼付!$A$4048:$C$6329,3,FALSE)</f>
        <v>#N/A</v>
      </c>
      <c r="I1023" s="8">
        <f>I$1020</f>
        <v>6</v>
      </c>
      <c r="J1023" s="19" t="e">
        <f>IF(H1023&gt;=I1023,0,1)</f>
        <v>#N/A</v>
      </c>
      <c r="K1023" s="19"/>
      <c r="L1023" s="19"/>
    </row>
    <row r="1024" spans="1:13" x14ac:dyDescent="0.2">
      <c r="A1024" s="8"/>
      <c r="B1024" s="8">
        <f>B1023+1</f>
        <v>4</v>
      </c>
      <c r="C1024" s="8">
        <v>1</v>
      </c>
      <c r="D1024" s="36" t="s">
        <v>1854</v>
      </c>
      <c r="E1024" s="28" t="e">
        <f>VLOOKUP(D1024,バーコード貼付!A$4048:C$6329,2,FALSE)</f>
        <v>#N/A</v>
      </c>
      <c r="F1024" s="40"/>
      <c r="G1024" s="19"/>
      <c r="H1024" s="77" t="e">
        <f>VLOOKUP(D1024,バーコード貼付!$A$4048:$C$6329,3,FALSE)</f>
        <v>#N/A</v>
      </c>
      <c r="I1024" s="8">
        <f>I$1020</f>
        <v>6</v>
      </c>
      <c r="J1024" s="19" t="e">
        <f>IF(H1024&gt;=I1024,0,1)</f>
        <v>#N/A</v>
      </c>
      <c r="K1024" s="19"/>
      <c r="L1024" s="19"/>
    </row>
    <row r="1025" spans="1:13" x14ac:dyDescent="0.2">
      <c r="A1025" s="8"/>
      <c r="B1025" s="4"/>
      <c r="C1025" s="8">
        <v>2</v>
      </c>
      <c r="D1025" s="36"/>
      <c r="E1025" s="28" t="s">
        <v>1371</v>
      </c>
      <c r="F1025" s="40">
        <v>42601</v>
      </c>
      <c r="G1025" s="19">
        <v>36</v>
      </c>
      <c r="H1025" s="152" t="e">
        <v>#N/A</v>
      </c>
      <c r="I1025" s="8">
        <v>6</v>
      </c>
      <c r="J1025" s="19">
        <v>0</v>
      </c>
      <c r="K1025" s="19"/>
      <c r="L1025" s="19"/>
    </row>
    <row r="1026" spans="1:13" x14ac:dyDescent="0.2">
      <c r="A1026" s="8"/>
      <c r="B1026" s="8">
        <f>B1024+1</f>
        <v>5</v>
      </c>
      <c r="C1026" s="8">
        <v>1</v>
      </c>
      <c r="D1026" s="36" t="s">
        <v>1742</v>
      </c>
      <c r="E1026" s="28" t="e">
        <f>VLOOKUP(D1026,バーコード貼付!A$4048:C$6329,2,FALSE)</f>
        <v>#N/A</v>
      </c>
      <c r="F1026" s="40"/>
      <c r="G1026" s="19"/>
      <c r="H1026" s="77" t="e">
        <f>VLOOKUP(D1026,バーコード貼付!$A$4048:$C$6329,3,FALSE)</f>
        <v>#N/A</v>
      </c>
      <c r="I1026" s="8">
        <f>I1016+I1018</f>
        <v>4</v>
      </c>
      <c r="J1026" s="19" t="e">
        <f t="shared" ref="J1026:J1041" si="83">IF(H1026&gt;=I1026,0,1)</f>
        <v>#N/A</v>
      </c>
      <c r="K1026" s="19"/>
      <c r="L1026" s="19"/>
    </row>
    <row r="1027" spans="1:13" x14ac:dyDescent="0.2">
      <c r="A1027" s="8"/>
      <c r="B1027" s="8"/>
      <c r="C1027" s="8">
        <v>2</v>
      </c>
      <c r="D1027" s="36" t="s">
        <v>1710</v>
      </c>
      <c r="E1027" s="28" t="e">
        <f>VLOOKUP(D1027,バーコード貼付!A$4048:C$6329,2,FALSE)</f>
        <v>#N/A</v>
      </c>
      <c r="F1027" s="40"/>
      <c r="G1027" s="19"/>
      <c r="H1027" s="77" t="e">
        <f>VLOOKUP(D1027,バーコード貼付!$A$4048:$C$6329,3,FALSE)</f>
        <v>#N/A</v>
      </c>
      <c r="I1027" s="8">
        <f>I1017+I1019</f>
        <v>2</v>
      </c>
      <c r="J1027" s="19" t="e">
        <f t="shared" si="83"/>
        <v>#N/A</v>
      </c>
      <c r="K1027" s="19"/>
      <c r="L1027" s="19"/>
    </row>
    <row r="1028" spans="1:13" x14ac:dyDescent="0.2">
      <c r="A1028" s="8"/>
      <c r="B1028" s="8"/>
      <c r="C1028" s="8">
        <v>3</v>
      </c>
      <c r="D1028" s="36" t="s">
        <v>1711</v>
      </c>
      <c r="E1028" s="28" t="e">
        <f>VLOOKUP(D1028,バーコード貼付!A$4048:C$6329,2,FALSE)</f>
        <v>#N/A</v>
      </c>
      <c r="F1028" s="40"/>
      <c r="G1028" s="19"/>
      <c r="H1028" s="77" t="e">
        <f>VLOOKUP(D1028,バーコード貼付!$A$4048:$C$6329,3,FALSE)</f>
        <v>#N/A</v>
      </c>
      <c r="I1028" s="8">
        <f t="shared" ref="I1028:I1033" si="84">I$1020</f>
        <v>6</v>
      </c>
      <c r="J1028" s="19" t="e">
        <f t="shared" si="83"/>
        <v>#N/A</v>
      </c>
      <c r="K1028" s="19"/>
      <c r="L1028" s="19"/>
    </row>
    <row r="1029" spans="1:13" x14ac:dyDescent="0.2">
      <c r="A1029" s="8"/>
      <c r="B1029" s="8">
        <v>6</v>
      </c>
      <c r="C1029" s="8">
        <v>1</v>
      </c>
      <c r="D1029" s="36" t="s">
        <v>1763</v>
      </c>
      <c r="E1029" s="28" t="e">
        <f>VLOOKUP(D1029,バーコード貼付!A$4048:C$6329,2,FALSE)</f>
        <v>#N/A</v>
      </c>
      <c r="F1029" s="40"/>
      <c r="G1029" s="19"/>
      <c r="H1029" s="77" t="e">
        <f>VLOOKUP(D1029,バーコード貼付!$A$4048:$C$6329,3,FALSE)</f>
        <v>#N/A</v>
      </c>
      <c r="I1029" s="8">
        <f t="shared" si="84"/>
        <v>6</v>
      </c>
      <c r="J1029" s="19" t="e">
        <f t="shared" si="83"/>
        <v>#N/A</v>
      </c>
      <c r="K1029" s="19"/>
      <c r="L1029" s="19"/>
    </row>
    <row r="1030" spans="1:13" x14ac:dyDescent="0.2">
      <c r="A1030" s="8"/>
      <c r="B1030" s="8"/>
      <c r="C1030" s="8">
        <v>2</v>
      </c>
      <c r="D1030" s="36" t="s">
        <v>1765</v>
      </c>
      <c r="E1030" s="28" t="e">
        <f>VLOOKUP(D1030,バーコード貼付!A$4048:C$6329,2,FALSE)</f>
        <v>#N/A</v>
      </c>
      <c r="F1030" s="40"/>
      <c r="G1030" s="19"/>
      <c r="H1030" s="77" t="e">
        <f>VLOOKUP(D1030,バーコード貼付!$A$4048:$C$6329,3,FALSE)</f>
        <v>#N/A</v>
      </c>
      <c r="I1030" s="8">
        <f t="shared" si="84"/>
        <v>6</v>
      </c>
      <c r="J1030" s="19" t="e">
        <f t="shared" si="83"/>
        <v>#N/A</v>
      </c>
      <c r="K1030" s="19"/>
      <c r="L1030" s="19"/>
    </row>
    <row r="1031" spans="1:13" x14ac:dyDescent="0.2">
      <c r="A1031" s="8"/>
      <c r="B1031" s="8"/>
      <c r="C1031" s="8">
        <v>3</v>
      </c>
      <c r="D1031" s="36" t="s">
        <v>1766</v>
      </c>
      <c r="E1031" s="28" t="e">
        <f>VLOOKUP(D1031,バーコード貼付!A$4048:C$6329,2,FALSE)</f>
        <v>#N/A</v>
      </c>
      <c r="F1031" s="40"/>
      <c r="G1031" s="19"/>
      <c r="H1031" s="77" t="e">
        <f>VLOOKUP(D1031,バーコード貼付!$A$4048:$C$6329,3,FALSE)</f>
        <v>#N/A</v>
      </c>
      <c r="I1031" s="8">
        <f t="shared" si="84"/>
        <v>6</v>
      </c>
      <c r="J1031" s="19" t="e">
        <f t="shared" si="83"/>
        <v>#N/A</v>
      </c>
      <c r="K1031" s="19"/>
      <c r="L1031" s="19"/>
    </row>
    <row r="1032" spans="1:13" x14ac:dyDescent="0.2">
      <c r="A1032" s="8"/>
      <c r="B1032" s="8">
        <f>B1029+1</f>
        <v>7</v>
      </c>
      <c r="C1032" s="8"/>
      <c r="D1032" s="36" t="s">
        <v>1764</v>
      </c>
      <c r="E1032" s="28" t="e">
        <f>VLOOKUP(D1032,バーコード貼付!A$4048:C$6329,2,FALSE)</f>
        <v>#N/A</v>
      </c>
      <c r="F1032" s="40"/>
      <c r="G1032" s="19"/>
      <c r="H1032" s="77" t="e">
        <f>VLOOKUP(D1032,バーコード貼付!$A$4048:$C$6329,3,FALSE)</f>
        <v>#N/A</v>
      </c>
      <c r="I1032" s="8">
        <f t="shared" si="84"/>
        <v>6</v>
      </c>
      <c r="J1032" s="19" t="e">
        <f t="shared" si="83"/>
        <v>#N/A</v>
      </c>
      <c r="K1032" s="19"/>
      <c r="L1032" s="19"/>
    </row>
    <row r="1033" spans="1:13" x14ac:dyDescent="0.2">
      <c r="A1033" s="8"/>
      <c r="B1033" s="8">
        <f t="shared" ref="B1033:B1044" si="85">B1032+1</f>
        <v>8</v>
      </c>
      <c r="C1033" s="8"/>
      <c r="D1033" s="36" t="s">
        <v>1869</v>
      </c>
      <c r="E1033" s="28" t="e">
        <f>VLOOKUP(D1033,バーコード貼付!A$4048:C$6329,2,FALSE)</f>
        <v>#N/A</v>
      </c>
      <c r="F1033" s="40"/>
      <c r="G1033" s="19"/>
      <c r="H1033" s="77" t="e">
        <f>VLOOKUP(D1033,バーコード貼付!$A$4048:$C$6329,3,FALSE)</f>
        <v>#N/A</v>
      </c>
      <c r="I1033" s="8">
        <f t="shared" si="84"/>
        <v>6</v>
      </c>
      <c r="J1033" s="19" t="e">
        <f t="shared" si="83"/>
        <v>#N/A</v>
      </c>
      <c r="K1033" s="19"/>
      <c r="L1033" s="19"/>
    </row>
    <row r="1034" spans="1:13" x14ac:dyDescent="0.2">
      <c r="A1034" s="8"/>
      <c r="B1034" s="8">
        <f t="shared" si="85"/>
        <v>9</v>
      </c>
      <c r="C1034" s="8"/>
      <c r="D1034" s="36" t="s">
        <v>1812</v>
      </c>
      <c r="E1034" s="28" t="e">
        <f>VLOOKUP(D1034,バーコード貼付!A$4048:C$6329,2,FALSE)</f>
        <v>#N/A</v>
      </c>
      <c r="F1034" s="40"/>
      <c r="G1034" s="19"/>
      <c r="H1034" s="77" t="e">
        <f>VLOOKUP(D1034,バーコード貼付!$A$4048:$C$6329,3,FALSE)</f>
        <v>#N/A</v>
      </c>
      <c r="I1034" s="8">
        <f>I$1020*4</f>
        <v>24</v>
      </c>
      <c r="J1034" s="19" t="e">
        <f t="shared" si="83"/>
        <v>#N/A</v>
      </c>
      <c r="K1034" s="19"/>
      <c r="L1034" s="19"/>
      <c r="M1034" t="s">
        <v>2241</v>
      </c>
    </row>
    <row r="1035" spans="1:13" x14ac:dyDescent="0.2">
      <c r="A1035" s="8"/>
      <c r="B1035" s="8">
        <f t="shared" si="85"/>
        <v>10</v>
      </c>
      <c r="C1035" s="8"/>
      <c r="D1035" s="36" t="s">
        <v>1804</v>
      </c>
      <c r="E1035" s="28" t="e">
        <f>VLOOKUP(D1035,バーコード貼付!A$4048:C$6329,2,FALSE)</f>
        <v>#N/A</v>
      </c>
      <c r="F1035" s="40"/>
      <c r="G1035" s="19"/>
      <c r="H1035" s="77" t="e">
        <f>VLOOKUP(D1035,バーコード貼付!$A$4048:$C$6329,3,FALSE)</f>
        <v>#N/A</v>
      </c>
      <c r="I1035" s="8">
        <f>I$1020*2</f>
        <v>12</v>
      </c>
      <c r="J1035" s="19" t="e">
        <f t="shared" si="83"/>
        <v>#N/A</v>
      </c>
      <c r="K1035" s="19"/>
      <c r="L1035" s="19"/>
      <c r="M1035" t="s">
        <v>2235</v>
      </c>
    </row>
    <row r="1036" spans="1:13" x14ac:dyDescent="0.2">
      <c r="A1036" s="8"/>
      <c r="B1036" s="8">
        <f t="shared" si="85"/>
        <v>11</v>
      </c>
      <c r="C1036" s="8"/>
      <c r="D1036" s="36" t="s">
        <v>1809</v>
      </c>
      <c r="E1036" s="28" t="e">
        <f>VLOOKUP(D1036,バーコード貼付!A$4048:C$6329,2,FALSE)</f>
        <v>#N/A</v>
      </c>
      <c r="F1036" s="40"/>
      <c r="G1036" s="19"/>
      <c r="H1036" s="77" t="e">
        <f>VLOOKUP(D1036,バーコード貼付!$A$4048:$C$6329,3,FALSE)</f>
        <v>#N/A</v>
      </c>
      <c r="I1036" s="8">
        <f>I$1020*2</f>
        <v>12</v>
      </c>
      <c r="J1036" s="19" t="e">
        <f t="shared" si="83"/>
        <v>#N/A</v>
      </c>
      <c r="K1036" s="19"/>
      <c r="L1036" s="19"/>
      <c r="M1036" t="s">
        <v>2236</v>
      </c>
    </row>
    <row r="1037" spans="1:13" x14ac:dyDescent="0.2">
      <c r="A1037" s="8"/>
      <c r="B1037" s="8">
        <f t="shared" si="85"/>
        <v>12</v>
      </c>
      <c r="C1037" s="8"/>
      <c r="D1037" s="36" t="s">
        <v>1810</v>
      </c>
      <c r="E1037" s="28" t="e">
        <f>VLOOKUP(D1037,バーコード貼付!A$4048:C$6329,2,FALSE)</f>
        <v>#N/A</v>
      </c>
      <c r="F1037" s="40"/>
      <c r="G1037" s="19"/>
      <c r="H1037" s="77" t="e">
        <f>VLOOKUP(D1037,バーコード貼付!$A$4048:$C$6329,3,FALSE)</f>
        <v>#N/A</v>
      </c>
      <c r="I1037" s="8">
        <f>I$1020*2</f>
        <v>12</v>
      </c>
      <c r="J1037" s="19" t="e">
        <f t="shared" si="83"/>
        <v>#N/A</v>
      </c>
      <c r="K1037" s="19"/>
      <c r="L1037" s="19"/>
      <c r="M1037" t="s">
        <v>2237</v>
      </c>
    </row>
    <row r="1038" spans="1:13" x14ac:dyDescent="0.2">
      <c r="A1038" s="8"/>
      <c r="B1038" s="8">
        <f t="shared" si="85"/>
        <v>13</v>
      </c>
      <c r="C1038" s="8"/>
      <c r="D1038" s="36" t="s">
        <v>1880</v>
      </c>
      <c r="E1038" s="28" t="e">
        <f>VLOOKUP(D1038,バーコード貼付!A$4048:C$6329,2,FALSE)</f>
        <v>#N/A</v>
      </c>
      <c r="F1038" s="40"/>
      <c r="G1038" s="19"/>
      <c r="H1038" s="77" t="e">
        <f>VLOOKUP(D1038,バーコード貼付!$A$4048:$C$6329,3,FALSE)</f>
        <v>#N/A</v>
      </c>
      <c r="I1038" s="8">
        <f>I$1020*8</f>
        <v>48</v>
      </c>
      <c r="J1038" s="19" t="e">
        <f t="shared" si="83"/>
        <v>#N/A</v>
      </c>
      <c r="K1038" s="19"/>
      <c r="L1038" s="19"/>
      <c r="M1038" t="s">
        <v>2238</v>
      </c>
    </row>
    <row r="1039" spans="1:13" x14ac:dyDescent="0.2">
      <c r="A1039" s="8"/>
      <c r="B1039" s="8">
        <f t="shared" si="85"/>
        <v>14</v>
      </c>
      <c r="C1039" s="8"/>
      <c r="D1039" s="36" t="s">
        <v>1815</v>
      </c>
      <c r="E1039" s="28" t="e">
        <f>VLOOKUP(D1039,バーコード貼付!A$4048:C$6329,2,FALSE)</f>
        <v>#N/A</v>
      </c>
      <c r="F1039" s="40"/>
      <c r="G1039" s="19"/>
      <c r="H1039" s="77" t="e">
        <f>VLOOKUP(D1039,バーコード貼付!$A$4048:$C$6329,3,FALSE)</f>
        <v>#N/A</v>
      </c>
      <c r="I1039" s="8">
        <f>I$1020*8</f>
        <v>48</v>
      </c>
      <c r="J1039" s="19" t="e">
        <f t="shared" si="83"/>
        <v>#N/A</v>
      </c>
      <c r="K1039" s="19"/>
      <c r="L1039" s="19"/>
      <c r="M1039" t="s">
        <v>2239</v>
      </c>
    </row>
    <row r="1040" spans="1:13" x14ac:dyDescent="0.2">
      <c r="A1040" s="8"/>
      <c r="B1040" s="8">
        <f t="shared" si="85"/>
        <v>15</v>
      </c>
      <c r="C1040" s="8"/>
      <c r="D1040" s="36" t="s">
        <v>1805</v>
      </c>
      <c r="E1040" s="28" t="e">
        <f>VLOOKUP(D1040,バーコード貼付!A$4048:C$6329,2,FALSE)</f>
        <v>#N/A</v>
      </c>
      <c r="F1040" s="40"/>
      <c r="G1040" s="19"/>
      <c r="H1040" s="77" t="e">
        <f>VLOOKUP(D1040,バーコード貼付!$A$4048:$C$6329,3,FALSE)</f>
        <v>#N/A</v>
      </c>
      <c r="I1040" s="8">
        <f>I$1020*4</f>
        <v>24</v>
      </c>
      <c r="J1040" s="19" t="e">
        <f t="shared" si="83"/>
        <v>#N/A</v>
      </c>
      <c r="K1040" s="19"/>
      <c r="L1040" s="19"/>
      <c r="M1040" t="s">
        <v>2240</v>
      </c>
    </row>
    <row r="1041" spans="1:13" x14ac:dyDescent="0.2">
      <c r="A1041" s="8"/>
      <c r="B1041" s="8">
        <f t="shared" si="85"/>
        <v>16</v>
      </c>
      <c r="C1041" s="8"/>
      <c r="D1041" s="36" t="s">
        <v>1816</v>
      </c>
      <c r="E1041" s="28" t="e">
        <f>VLOOKUP(D1041,バーコード貼付!A$4048:C$6329,2,FALSE)</f>
        <v>#N/A</v>
      </c>
      <c r="F1041" s="40"/>
      <c r="G1041" s="19"/>
      <c r="H1041" s="77" t="e">
        <f>VLOOKUP(D1041,バーコード貼付!$A$4048:$C$6329,3,FALSE)</f>
        <v>#N/A</v>
      </c>
      <c r="I1041" s="8">
        <f>I$1020*4</f>
        <v>24</v>
      </c>
      <c r="J1041" s="19" t="e">
        <f t="shared" si="83"/>
        <v>#N/A</v>
      </c>
      <c r="K1041" s="19"/>
      <c r="L1041" s="19"/>
      <c r="M1041" s="54">
        <v>4</v>
      </c>
    </row>
    <row r="1042" spans="1:13" x14ac:dyDescent="0.2">
      <c r="A1042" s="6"/>
      <c r="B1042" s="8">
        <f t="shared" si="85"/>
        <v>17</v>
      </c>
      <c r="C1042" s="8"/>
      <c r="D1042" s="36"/>
      <c r="E1042" s="28" t="s">
        <v>1359</v>
      </c>
      <c r="F1042" s="40"/>
      <c r="G1042" s="19"/>
      <c r="H1042" s="152" t="e">
        <v>#N/A</v>
      </c>
      <c r="I1042" s="8">
        <v>48</v>
      </c>
      <c r="J1042" s="19">
        <v>1</v>
      </c>
      <c r="K1042" s="19"/>
      <c r="L1042" s="19"/>
      <c r="M1042" s="54">
        <v>8</v>
      </c>
    </row>
    <row r="1043" spans="1:13" x14ac:dyDescent="0.2">
      <c r="A1043" s="6"/>
      <c r="B1043" s="8">
        <f t="shared" si="85"/>
        <v>18</v>
      </c>
      <c r="C1043" s="8"/>
      <c r="D1043" s="36"/>
      <c r="E1043" s="28" t="s">
        <v>1360</v>
      </c>
      <c r="F1043" s="40"/>
      <c r="G1043" s="19"/>
      <c r="H1043" s="152" t="e">
        <v>#N/A</v>
      </c>
      <c r="I1043" s="8">
        <v>48</v>
      </c>
      <c r="J1043" s="19">
        <v>1</v>
      </c>
      <c r="K1043" s="19"/>
      <c r="L1043" s="19"/>
      <c r="M1043" s="54">
        <v>8</v>
      </c>
    </row>
    <row r="1044" spans="1:13" x14ac:dyDescent="0.2">
      <c r="A1044" s="6"/>
      <c r="B1044" s="8">
        <f t="shared" si="85"/>
        <v>19</v>
      </c>
      <c r="C1044" s="8"/>
      <c r="D1044" s="36"/>
      <c r="E1044" s="28" t="s">
        <v>2249</v>
      </c>
      <c r="F1044" s="40"/>
      <c r="G1044" s="19"/>
      <c r="H1044" s="152" t="e">
        <v>#N/A</v>
      </c>
      <c r="I1044" s="8">
        <v>24</v>
      </c>
      <c r="J1044" s="19">
        <v>1</v>
      </c>
      <c r="K1044" s="19"/>
      <c r="L1044" s="19"/>
      <c r="M1044" s="54">
        <v>4</v>
      </c>
    </row>
    <row r="1045" spans="1:13" x14ac:dyDescent="0.2">
      <c r="A1045" s="8"/>
      <c r="B1045" s="8"/>
      <c r="C1045" s="8"/>
      <c r="D1045" s="36"/>
      <c r="E1045" s="28"/>
      <c r="F1045" s="40"/>
      <c r="G1045" s="19"/>
      <c r="H1045" s="67"/>
      <c r="I1045" s="8"/>
      <c r="J1045" s="19"/>
      <c r="K1045" s="19"/>
      <c r="L1045" s="19"/>
    </row>
    <row r="1046" spans="1:13" ht="16.2" x14ac:dyDescent="0.2">
      <c r="A1046" s="188" t="s">
        <v>1349</v>
      </c>
      <c r="B1046" s="189"/>
      <c r="C1046" s="189"/>
      <c r="D1046" s="189"/>
      <c r="E1046" s="189"/>
      <c r="F1046" s="189"/>
      <c r="G1046" s="189"/>
      <c r="H1046" s="189"/>
      <c r="I1046" s="189"/>
      <c r="J1046" s="189"/>
      <c r="K1046" s="189"/>
      <c r="L1046" s="190"/>
    </row>
    <row r="1047" spans="1:13" x14ac:dyDescent="0.2">
      <c r="A1047" s="24" t="s">
        <v>975</v>
      </c>
      <c r="B1047" s="21"/>
      <c r="C1047" s="21"/>
      <c r="D1047" s="52" t="s">
        <v>973</v>
      </c>
      <c r="E1047" s="13" t="s">
        <v>1156</v>
      </c>
      <c r="F1047" s="39" t="s">
        <v>1246</v>
      </c>
      <c r="G1047" s="19" t="s">
        <v>1205</v>
      </c>
      <c r="H1047" s="13" t="s">
        <v>1206</v>
      </c>
      <c r="I1047" s="13" t="s">
        <v>977</v>
      </c>
      <c r="J1047" s="13" t="s">
        <v>976</v>
      </c>
      <c r="K1047" s="13" t="s">
        <v>1166</v>
      </c>
      <c r="L1047" s="13" t="s">
        <v>1167</v>
      </c>
    </row>
    <row r="1048" spans="1:13" x14ac:dyDescent="0.2">
      <c r="A1048" s="8">
        <v>1</v>
      </c>
      <c r="B1048" s="8"/>
      <c r="C1048" s="8"/>
      <c r="D1048" s="36" t="s">
        <v>15</v>
      </c>
      <c r="E1048" s="28" t="e">
        <f>VLOOKUP(D1048,バーコード貼付!A$4048:C$6329,2,FALSE)</f>
        <v>#N/A</v>
      </c>
      <c r="F1048" s="40"/>
      <c r="G1048" s="19"/>
      <c r="H1048" s="77" t="e">
        <v>#N/A</v>
      </c>
      <c r="I1048" s="43">
        <v>1</v>
      </c>
      <c r="J1048" s="19" t="e">
        <v>#N/A</v>
      </c>
      <c r="K1048" s="19"/>
      <c r="L1048" s="19"/>
    </row>
    <row r="1049" spans="1:13" x14ac:dyDescent="0.2">
      <c r="A1049" s="8">
        <v>2</v>
      </c>
      <c r="B1049" s="8"/>
      <c r="C1049" s="8"/>
      <c r="D1049" s="36" t="s">
        <v>1367</v>
      </c>
      <c r="E1049" s="28" t="e">
        <f>VLOOKUP(D1049,バーコード貼付!A$4048:C$6329,2,FALSE)</f>
        <v>#N/A</v>
      </c>
      <c r="F1049" s="40"/>
      <c r="G1049" s="19"/>
      <c r="H1049" s="77" t="e">
        <v>#N/A</v>
      </c>
      <c r="I1049" s="43">
        <v>2</v>
      </c>
      <c r="J1049" s="19" t="e">
        <v>#N/A</v>
      </c>
      <c r="K1049" s="19"/>
      <c r="L1049" s="3"/>
    </row>
    <row r="1050" spans="1:13" x14ac:dyDescent="0.2">
      <c r="A1050" s="8">
        <v>3</v>
      </c>
      <c r="B1050" s="8"/>
      <c r="C1050" s="8"/>
      <c r="D1050" s="36" t="s">
        <v>756</v>
      </c>
      <c r="E1050" s="28" t="e">
        <f>VLOOKUP(D1050,バーコード貼付!A$4048:C$6329,2,FALSE)</f>
        <v>#N/A</v>
      </c>
      <c r="F1050" s="40"/>
      <c r="G1050" s="19"/>
      <c r="H1050" s="77" t="e">
        <v>#N/A</v>
      </c>
      <c r="I1050" s="43">
        <v>0</v>
      </c>
      <c r="J1050" s="19" t="e">
        <v>#N/A</v>
      </c>
      <c r="K1050" s="19"/>
      <c r="L1050" s="19"/>
    </row>
    <row r="1051" spans="1:13" x14ac:dyDescent="0.2">
      <c r="A1051" s="8">
        <v>4</v>
      </c>
      <c r="B1051" s="8"/>
      <c r="C1051" s="8"/>
      <c r="D1051" s="36" t="s">
        <v>755</v>
      </c>
      <c r="E1051" s="28" t="e">
        <f>VLOOKUP(D1051,バーコード貼付!A$4048:C$6329,2,FALSE)</f>
        <v>#N/A</v>
      </c>
      <c r="F1051" s="40"/>
      <c r="G1051" s="19"/>
      <c r="H1051" s="77" t="e">
        <v>#N/A</v>
      </c>
      <c r="I1051" s="43">
        <v>0</v>
      </c>
      <c r="J1051" s="19" t="e">
        <v>#N/A</v>
      </c>
      <c r="K1051" s="19"/>
      <c r="L1051" s="19"/>
    </row>
    <row r="1052" spans="1:13" x14ac:dyDescent="0.2">
      <c r="A1052" s="8"/>
      <c r="B1052" s="8">
        <v>1</v>
      </c>
      <c r="C1052" s="8"/>
      <c r="D1052" s="36" t="s">
        <v>1847</v>
      </c>
      <c r="E1052" s="28" t="e">
        <f>VLOOKUP(D1052,バーコード貼付!A$4048:C$6329,2,FALSE)</f>
        <v>#N/A</v>
      </c>
      <c r="F1052" s="40"/>
      <c r="G1052" s="19"/>
      <c r="H1052" s="77" t="e">
        <f>VLOOKUP(D1052,バーコード貼付!$A$4048:$C$6329,3,FALSE)</f>
        <v>#N/A</v>
      </c>
      <c r="I1052" s="8">
        <f>I1048+I1049+I1050+I1051</f>
        <v>3</v>
      </c>
      <c r="J1052" s="19" t="e">
        <f>IF(H1052&gt;=I1052,0,1)</f>
        <v>#N/A</v>
      </c>
      <c r="K1052" s="19"/>
      <c r="L1052" s="19"/>
    </row>
    <row r="1053" spans="1:13" x14ac:dyDescent="0.2">
      <c r="A1053" s="8"/>
      <c r="B1053" s="8">
        <f>B1052+1</f>
        <v>2</v>
      </c>
      <c r="C1053" s="8">
        <v>1</v>
      </c>
      <c r="D1053" s="36" t="s">
        <v>1848</v>
      </c>
      <c r="E1053" s="28" t="e">
        <f>VLOOKUP(D1053,バーコード貼付!A$4048:C$6329,2,FALSE)</f>
        <v>#N/A</v>
      </c>
      <c r="F1053" s="40"/>
      <c r="G1053" s="19"/>
      <c r="H1053" s="77" t="e">
        <f>VLOOKUP(D1053,バーコード貼付!$A$4048:$C$6329,3,FALSE)</f>
        <v>#N/A</v>
      </c>
      <c r="I1053" s="8">
        <f>I$1052</f>
        <v>3</v>
      </c>
      <c r="J1053" s="19" t="e">
        <f>IF(H1053&gt;=I1053,0,1)</f>
        <v>#N/A</v>
      </c>
      <c r="K1053" s="19"/>
      <c r="L1053" s="19"/>
    </row>
    <row r="1054" spans="1:13" x14ac:dyDescent="0.2">
      <c r="A1054" s="8"/>
      <c r="B1054" s="8"/>
      <c r="C1054" s="8">
        <v>2</v>
      </c>
      <c r="D1054" s="36" t="s">
        <v>2514</v>
      </c>
      <c r="E1054" s="28" t="str">
        <f>VLOOKUP(D1054,バーコード貼付!A$4048:C$6329,2,FALSE)</f>
        <v>真鍮1/8(3)Pｺｯｸ</v>
      </c>
      <c r="F1054" s="40"/>
      <c r="G1054" s="19"/>
      <c r="H1054" s="77">
        <f>VLOOKUP(D1054,バーコード貼付!$A$4048:$C$6329,3,FALSE)</f>
        <v>0</v>
      </c>
      <c r="I1054" s="8">
        <f>I$1052</f>
        <v>3</v>
      </c>
      <c r="J1054" s="19">
        <f>IF(H1054&gt;=I1054,0,1)</f>
        <v>1</v>
      </c>
      <c r="K1054" s="19"/>
      <c r="L1054" s="19"/>
    </row>
    <row r="1055" spans="1:13" x14ac:dyDescent="0.2">
      <c r="A1055" s="8"/>
      <c r="B1055" s="8">
        <f>B1053+1</f>
        <v>3</v>
      </c>
      <c r="C1055" s="8"/>
      <c r="D1055" s="36" t="s">
        <v>1849</v>
      </c>
      <c r="E1055" s="28" t="e">
        <f>VLOOKUP(D1055,バーコード貼付!A$4048:C$6329,2,FALSE)</f>
        <v>#N/A</v>
      </c>
      <c r="F1055" s="40"/>
      <c r="G1055" s="19"/>
      <c r="H1055" s="77" t="e">
        <f>VLOOKUP(D1055,バーコード貼付!$A$4048:$C$6329,3,FALSE)</f>
        <v>#N/A</v>
      </c>
      <c r="I1055" s="8">
        <f>I$1052</f>
        <v>3</v>
      </c>
      <c r="J1055" s="19" t="e">
        <f>IF(H1055&gt;=I1055,0,1)</f>
        <v>#N/A</v>
      </c>
      <c r="K1055" s="19"/>
      <c r="L1055" s="19"/>
    </row>
    <row r="1056" spans="1:13" x14ac:dyDescent="0.2">
      <c r="A1056" s="8"/>
      <c r="B1056" s="8">
        <f>B1055+1</f>
        <v>4</v>
      </c>
      <c r="C1056" s="8">
        <v>1</v>
      </c>
      <c r="D1056" s="36" t="s">
        <v>1850</v>
      </c>
      <c r="E1056" s="28" t="e">
        <f>VLOOKUP(D1056,バーコード貼付!A$4048:C$6329,2,FALSE)</f>
        <v>#N/A</v>
      </c>
      <c r="F1056" s="40"/>
      <c r="G1056" s="19"/>
      <c r="H1056" s="77" t="e">
        <f>VLOOKUP(D1056,バーコード貼付!$A$4048:$C$6329,3,FALSE)</f>
        <v>#N/A</v>
      </c>
      <c r="I1056" s="8">
        <f>I$1052</f>
        <v>3</v>
      </c>
      <c r="J1056" s="19" t="e">
        <f>IF(H1056&gt;=I1056,0,1)</f>
        <v>#N/A</v>
      </c>
      <c r="K1056" s="19"/>
      <c r="L1056" s="19"/>
    </row>
    <row r="1057" spans="1:13" x14ac:dyDescent="0.2">
      <c r="A1057" s="8"/>
      <c r="B1057" s="4"/>
      <c r="C1057" s="8">
        <v>2</v>
      </c>
      <c r="D1057" s="36"/>
      <c r="E1057" s="28" t="s">
        <v>1371</v>
      </c>
      <c r="F1057" s="40">
        <v>42601</v>
      </c>
      <c r="G1057" s="19">
        <v>36</v>
      </c>
      <c r="H1057" s="152" t="e">
        <v>#N/A</v>
      </c>
      <c r="I1057" s="8">
        <v>3</v>
      </c>
      <c r="J1057" s="19">
        <v>0</v>
      </c>
      <c r="K1057" s="19"/>
      <c r="L1057" s="19"/>
    </row>
    <row r="1058" spans="1:13" x14ac:dyDescent="0.2">
      <c r="A1058" s="8"/>
      <c r="B1058" s="8">
        <f>B1056+1</f>
        <v>5</v>
      </c>
      <c r="C1058" s="8">
        <v>1</v>
      </c>
      <c r="D1058" s="36" t="s">
        <v>1741</v>
      </c>
      <c r="E1058" s="28" t="e">
        <f>VLOOKUP(D1058,バーコード貼付!A$4048:C$6329,2,FALSE)</f>
        <v>#N/A</v>
      </c>
      <c r="F1058" s="40"/>
      <c r="G1058" s="19"/>
      <c r="H1058" s="77" t="e">
        <f>VLOOKUP(D1058,バーコード貼付!$A$4048:$C$6329,3,FALSE)</f>
        <v>#N/A</v>
      </c>
      <c r="I1058" s="8">
        <f>I1048+I1050</f>
        <v>1</v>
      </c>
      <c r="J1058" s="19" t="e">
        <f t="shared" ref="J1058:J1073" si="86">IF(H1058&gt;=I1058,0,1)</f>
        <v>#N/A</v>
      </c>
      <c r="K1058" s="19"/>
      <c r="L1058" s="19"/>
    </row>
    <row r="1059" spans="1:13" x14ac:dyDescent="0.2">
      <c r="A1059" s="8"/>
      <c r="B1059" s="8"/>
      <c r="C1059" s="8">
        <v>2</v>
      </c>
      <c r="D1059" s="36" t="s">
        <v>1712</v>
      </c>
      <c r="E1059" s="28" t="e">
        <f>VLOOKUP(D1059,バーコード貼付!A$4048:C$6329,2,FALSE)</f>
        <v>#N/A</v>
      </c>
      <c r="F1059" s="40"/>
      <c r="G1059" s="19"/>
      <c r="H1059" s="77" t="e">
        <f>VLOOKUP(D1059,バーコード貼付!$A$4048:$C$6329,3,FALSE)</f>
        <v>#N/A</v>
      </c>
      <c r="I1059" s="8">
        <f>I1049+I1051</f>
        <v>2</v>
      </c>
      <c r="J1059" s="19" t="e">
        <f t="shared" si="86"/>
        <v>#N/A</v>
      </c>
      <c r="K1059" s="19"/>
      <c r="L1059" s="19"/>
    </row>
    <row r="1060" spans="1:13" x14ac:dyDescent="0.2">
      <c r="A1060" s="8"/>
      <c r="B1060" s="8"/>
      <c r="C1060" s="8">
        <v>3</v>
      </c>
      <c r="D1060" s="36" t="s">
        <v>1713</v>
      </c>
      <c r="E1060" s="28" t="e">
        <f>VLOOKUP(D1060,バーコード貼付!A$4048:C$6329,2,FALSE)</f>
        <v>#N/A</v>
      </c>
      <c r="F1060" s="40"/>
      <c r="G1060" s="19"/>
      <c r="H1060" s="77" t="e">
        <f>VLOOKUP(D1060,バーコード貼付!$A$4048:$C$6329,3,FALSE)</f>
        <v>#N/A</v>
      </c>
      <c r="I1060" s="8">
        <f t="shared" ref="I1060:I1065" si="87">I$1052</f>
        <v>3</v>
      </c>
      <c r="J1060" s="19" t="e">
        <f t="shared" si="86"/>
        <v>#N/A</v>
      </c>
      <c r="K1060" s="19"/>
      <c r="L1060" s="19"/>
    </row>
    <row r="1061" spans="1:13" x14ac:dyDescent="0.2">
      <c r="A1061" s="8"/>
      <c r="B1061" s="8">
        <v>6</v>
      </c>
      <c r="C1061" s="8">
        <v>1</v>
      </c>
      <c r="D1061" s="36" t="s">
        <v>1767</v>
      </c>
      <c r="E1061" s="28" t="e">
        <f>VLOOKUP(D1061,バーコード貼付!A$4048:C$6329,2,FALSE)</f>
        <v>#N/A</v>
      </c>
      <c r="F1061" s="40"/>
      <c r="G1061" s="19"/>
      <c r="H1061" s="77" t="e">
        <f>VLOOKUP(D1061,バーコード貼付!$A$4048:$C$6329,3,FALSE)</f>
        <v>#N/A</v>
      </c>
      <c r="I1061" s="8">
        <f t="shared" si="87"/>
        <v>3</v>
      </c>
      <c r="J1061" s="19" t="e">
        <f t="shared" si="86"/>
        <v>#N/A</v>
      </c>
      <c r="K1061" s="19"/>
      <c r="L1061" s="19"/>
    </row>
    <row r="1062" spans="1:13" x14ac:dyDescent="0.2">
      <c r="A1062" s="8"/>
      <c r="B1062" s="8"/>
      <c r="C1062" s="8">
        <v>2</v>
      </c>
      <c r="D1062" s="36" t="s">
        <v>1768</v>
      </c>
      <c r="E1062" s="28" t="e">
        <f>VLOOKUP(D1062,バーコード貼付!A$4048:C$6329,2,FALSE)</f>
        <v>#N/A</v>
      </c>
      <c r="F1062" s="40"/>
      <c r="G1062" s="19"/>
      <c r="H1062" s="77" t="e">
        <f>VLOOKUP(D1062,バーコード貼付!$A$4048:$C$6329,3,FALSE)</f>
        <v>#N/A</v>
      </c>
      <c r="I1062" s="8">
        <f t="shared" si="87"/>
        <v>3</v>
      </c>
      <c r="J1062" s="19" t="e">
        <f t="shared" si="86"/>
        <v>#N/A</v>
      </c>
      <c r="K1062" s="19"/>
      <c r="L1062" s="19"/>
    </row>
    <row r="1063" spans="1:13" x14ac:dyDescent="0.2">
      <c r="A1063" s="8"/>
      <c r="B1063" s="8"/>
      <c r="C1063" s="8">
        <v>3</v>
      </c>
      <c r="D1063" s="36" t="s">
        <v>1769</v>
      </c>
      <c r="E1063" s="28" t="e">
        <f>VLOOKUP(D1063,バーコード貼付!A$4048:C$6329,2,FALSE)</f>
        <v>#N/A</v>
      </c>
      <c r="F1063" s="40"/>
      <c r="G1063" s="19"/>
      <c r="H1063" s="77" t="e">
        <f>VLOOKUP(D1063,バーコード貼付!$A$4048:$C$6329,3,FALSE)</f>
        <v>#N/A</v>
      </c>
      <c r="I1063" s="8">
        <f t="shared" si="87"/>
        <v>3</v>
      </c>
      <c r="J1063" s="19" t="e">
        <f t="shared" si="86"/>
        <v>#N/A</v>
      </c>
      <c r="K1063" s="19"/>
      <c r="L1063" s="19"/>
    </row>
    <row r="1064" spans="1:13" x14ac:dyDescent="0.2">
      <c r="A1064" s="8"/>
      <c r="B1064" s="8">
        <f>B1061+1</f>
        <v>7</v>
      </c>
      <c r="C1064" s="8"/>
      <c r="D1064" s="36" t="s">
        <v>1770</v>
      </c>
      <c r="E1064" s="28" t="e">
        <f>VLOOKUP(D1064,バーコード貼付!A$4048:C$6329,2,FALSE)</f>
        <v>#N/A</v>
      </c>
      <c r="F1064" s="40"/>
      <c r="G1064" s="19"/>
      <c r="H1064" s="77" t="e">
        <f>VLOOKUP(D1064,バーコード貼付!$A$4048:$C$6329,3,FALSE)</f>
        <v>#N/A</v>
      </c>
      <c r="I1064" s="8">
        <f t="shared" si="87"/>
        <v>3</v>
      </c>
      <c r="J1064" s="19" t="e">
        <f t="shared" si="86"/>
        <v>#N/A</v>
      </c>
      <c r="K1064" s="19"/>
      <c r="L1064" s="19"/>
    </row>
    <row r="1065" spans="1:13" x14ac:dyDescent="0.2">
      <c r="A1065" s="8"/>
      <c r="B1065" s="8">
        <f t="shared" ref="B1065:B1076" si="88">B1064+1</f>
        <v>8</v>
      </c>
      <c r="C1065" s="8"/>
      <c r="D1065" s="36" t="s">
        <v>1870</v>
      </c>
      <c r="E1065" s="28" t="e">
        <f>VLOOKUP(D1065,バーコード貼付!A$4048:C$6329,2,FALSE)</f>
        <v>#N/A</v>
      </c>
      <c r="F1065" s="40"/>
      <c r="G1065" s="19"/>
      <c r="H1065" s="77" t="e">
        <f>VLOOKUP(D1065,バーコード貼付!$A$4048:$C$6329,3,FALSE)</f>
        <v>#N/A</v>
      </c>
      <c r="I1065" s="8">
        <f t="shared" si="87"/>
        <v>3</v>
      </c>
      <c r="J1065" s="19" t="e">
        <f t="shared" si="86"/>
        <v>#N/A</v>
      </c>
      <c r="K1065" s="19"/>
      <c r="L1065" s="19"/>
    </row>
    <row r="1066" spans="1:13" x14ac:dyDescent="0.2">
      <c r="A1066" s="8"/>
      <c r="B1066" s="8">
        <f t="shared" si="88"/>
        <v>9</v>
      </c>
      <c r="C1066" s="8"/>
      <c r="D1066" s="36" t="s">
        <v>1812</v>
      </c>
      <c r="E1066" s="28" t="e">
        <f>VLOOKUP(D1066,バーコード貼付!A$4048:C$6329,2,FALSE)</f>
        <v>#N/A</v>
      </c>
      <c r="F1066" s="40"/>
      <c r="G1066" s="19"/>
      <c r="H1066" s="77" t="e">
        <f>VLOOKUP(D1066,バーコード貼付!$A$4048:$C$6329,3,FALSE)</f>
        <v>#N/A</v>
      </c>
      <c r="I1066" s="8">
        <f>I$1052*4</f>
        <v>12</v>
      </c>
      <c r="J1066" s="19" t="e">
        <f t="shared" si="86"/>
        <v>#N/A</v>
      </c>
      <c r="K1066" s="19"/>
      <c r="L1066" s="19"/>
      <c r="M1066" t="s">
        <v>2241</v>
      </c>
    </row>
    <row r="1067" spans="1:13" x14ac:dyDescent="0.2">
      <c r="A1067" s="8"/>
      <c r="B1067" s="8">
        <f t="shared" si="88"/>
        <v>10</v>
      </c>
      <c r="C1067" s="8"/>
      <c r="D1067" s="36" t="s">
        <v>1804</v>
      </c>
      <c r="E1067" s="28" t="e">
        <f>VLOOKUP(D1067,バーコード貼付!A$4048:C$6329,2,FALSE)</f>
        <v>#N/A</v>
      </c>
      <c r="F1067" s="40"/>
      <c r="G1067" s="19"/>
      <c r="H1067" s="77" t="e">
        <f>VLOOKUP(D1067,バーコード貼付!$A$4048:$C$6329,3,FALSE)</f>
        <v>#N/A</v>
      </c>
      <c r="I1067" s="8">
        <f>I$1052*2</f>
        <v>6</v>
      </c>
      <c r="J1067" s="19" t="e">
        <f t="shared" si="86"/>
        <v>#N/A</v>
      </c>
      <c r="K1067" s="19"/>
      <c r="L1067" s="19"/>
      <c r="M1067" t="s">
        <v>2235</v>
      </c>
    </row>
    <row r="1068" spans="1:13" x14ac:dyDescent="0.2">
      <c r="A1068" s="8"/>
      <c r="B1068" s="8">
        <f t="shared" si="88"/>
        <v>11</v>
      </c>
      <c r="C1068" s="8"/>
      <c r="D1068" s="36" t="s">
        <v>1809</v>
      </c>
      <c r="E1068" s="28" t="e">
        <f>VLOOKUP(D1068,バーコード貼付!A$4048:C$6329,2,FALSE)</f>
        <v>#N/A</v>
      </c>
      <c r="F1068" s="40"/>
      <c r="G1068" s="19"/>
      <c r="H1068" s="77" t="e">
        <f>VLOOKUP(D1068,バーコード貼付!$A$4048:$C$6329,3,FALSE)</f>
        <v>#N/A</v>
      </c>
      <c r="I1068" s="8">
        <f>I$1052*2</f>
        <v>6</v>
      </c>
      <c r="J1068" s="19" t="e">
        <f t="shared" si="86"/>
        <v>#N/A</v>
      </c>
      <c r="K1068" s="19"/>
      <c r="L1068" s="19"/>
      <c r="M1068" t="s">
        <v>2236</v>
      </c>
    </row>
    <row r="1069" spans="1:13" x14ac:dyDescent="0.2">
      <c r="A1069" s="8"/>
      <c r="B1069" s="8">
        <f t="shared" si="88"/>
        <v>12</v>
      </c>
      <c r="C1069" s="8"/>
      <c r="D1069" s="36" t="s">
        <v>1810</v>
      </c>
      <c r="E1069" s="28" t="e">
        <f>VLOOKUP(D1069,バーコード貼付!A$4048:C$6329,2,FALSE)</f>
        <v>#N/A</v>
      </c>
      <c r="F1069" s="40"/>
      <c r="G1069" s="19"/>
      <c r="H1069" s="77" t="e">
        <f>VLOOKUP(D1069,バーコード貼付!$A$4048:$C$6329,3,FALSE)</f>
        <v>#N/A</v>
      </c>
      <c r="I1069" s="8">
        <f>I$1052*2</f>
        <v>6</v>
      </c>
      <c r="J1069" s="19" t="e">
        <f t="shared" si="86"/>
        <v>#N/A</v>
      </c>
      <c r="K1069" s="19"/>
      <c r="L1069" s="19"/>
      <c r="M1069" t="s">
        <v>2237</v>
      </c>
    </row>
    <row r="1070" spans="1:13" x14ac:dyDescent="0.2">
      <c r="A1070" s="8"/>
      <c r="B1070" s="8">
        <f t="shared" si="88"/>
        <v>13</v>
      </c>
      <c r="C1070" s="8"/>
      <c r="D1070" s="36" t="s">
        <v>1880</v>
      </c>
      <c r="E1070" s="28" t="e">
        <f>VLOOKUP(D1070,バーコード貼付!A$4048:C$6329,2,FALSE)</f>
        <v>#N/A</v>
      </c>
      <c r="F1070" s="40"/>
      <c r="G1070" s="19"/>
      <c r="H1070" s="77" t="e">
        <f>VLOOKUP(D1070,バーコード貼付!$A$4048:$C$6329,3,FALSE)</f>
        <v>#N/A</v>
      </c>
      <c r="I1070" s="8">
        <f>I$1052*8</f>
        <v>24</v>
      </c>
      <c r="J1070" s="19" t="e">
        <f t="shared" si="86"/>
        <v>#N/A</v>
      </c>
      <c r="K1070" s="19"/>
      <c r="L1070" s="19"/>
      <c r="M1070" t="s">
        <v>2238</v>
      </c>
    </row>
    <row r="1071" spans="1:13" x14ac:dyDescent="0.2">
      <c r="A1071" s="8"/>
      <c r="B1071" s="8">
        <f t="shared" si="88"/>
        <v>14</v>
      </c>
      <c r="C1071" s="8"/>
      <c r="D1071" s="36" t="s">
        <v>1815</v>
      </c>
      <c r="E1071" s="28" t="e">
        <f>VLOOKUP(D1071,バーコード貼付!A$4048:C$6329,2,FALSE)</f>
        <v>#N/A</v>
      </c>
      <c r="F1071" s="40"/>
      <c r="G1071" s="19"/>
      <c r="H1071" s="77" t="e">
        <f>VLOOKUP(D1071,バーコード貼付!$A$4048:$C$6329,3,FALSE)</f>
        <v>#N/A</v>
      </c>
      <c r="I1071" s="8">
        <f>I$1052*8</f>
        <v>24</v>
      </c>
      <c r="J1071" s="19" t="e">
        <f t="shared" si="86"/>
        <v>#N/A</v>
      </c>
      <c r="K1071" s="19"/>
      <c r="L1071" s="19"/>
      <c r="M1071" t="s">
        <v>2239</v>
      </c>
    </row>
    <row r="1072" spans="1:13" x14ac:dyDescent="0.2">
      <c r="A1072" s="8"/>
      <c r="B1072" s="8">
        <f t="shared" si="88"/>
        <v>15</v>
      </c>
      <c r="C1072" s="8"/>
      <c r="D1072" s="36" t="s">
        <v>1805</v>
      </c>
      <c r="E1072" s="28" t="e">
        <f>VLOOKUP(D1072,バーコード貼付!A$4048:C$6329,2,FALSE)</f>
        <v>#N/A</v>
      </c>
      <c r="F1072" s="40"/>
      <c r="G1072" s="19"/>
      <c r="H1072" s="77" t="e">
        <f>VLOOKUP(D1072,バーコード貼付!$A$4048:$C$6329,3,FALSE)</f>
        <v>#N/A</v>
      </c>
      <c r="I1072" s="8">
        <f>I$1052*4</f>
        <v>12</v>
      </c>
      <c r="J1072" s="19" t="e">
        <f t="shared" si="86"/>
        <v>#N/A</v>
      </c>
      <c r="K1072" s="19"/>
      <c r="L1072" s="19"/>
      <c r="M1072" t="s">
        <v>2240</v>
      </c>
    </row>
    <row r="1073" spans="1:13" x14ac:dyDescent="0.2">
      <c r="A1073" s="8"/>
      <c r="B1073" s="8">
        <f t="shared" si="88"/>
        <v>16</v>
      </c>
      <c r="C1073" s="8"/>
      <c r="D1073" s="36" t="s">
        <v>1816</v>
      </c>
      <c r="E1073" s="28" t="e">
        <f>VLOOKUP(D1073,バーコード貼付!A$4048:C$6329,2,FALSE)</f>
        <v>#N/A</v>
      </c>
      <c r="F1073" s="40"/>
      <c r="G1073" s="19"/>
      <c r="H1073" s="77" t="e">
        <f>VLOOKUP(D1073,バーコード貼付!$A$4048:$C$6329,3,FALSE)</f>
        <v>#N/A</v>
      </c>
      <c r="I1073" s="8">
        <f>I$1052*4</f>
        <v>12</v>
      </c>
      <c r="J1073" s="19" t="e">
        <f t="shared" si="86"/>
        <v>#N/A</v>
      </c>
      <c r="K1073" s="19"/>
      <c r="L1073" s="19"/>
      <c r="M1073" s="54">
        <v>4</v>
      </c>
    </row>
    <row r="1074" spans="1:13" x14ac:dyDescent="0.2">
      <c r="A1074" s="6"/>
      <c r="B1074" s="8">
        <f t="shared" si="88"/>
        <v>17</v>
      </c>
      <c r="C1074" s="8"/>
      <c r="D1074" s="36"/>
      <c r="E1074" s="28" t="s">
        <v>1359</v>
      </c>
      <c r="F1074" s="40"/>
      <c r="G1074" s="19"/>
      <c r="H1074" s="152" t="e">
        <v>#N/A</v>
      </c>
      <c r="I1074" s="8">
        <v>24</v>
      </c>
      <c r="J1074" s="19">
        <v>1</v>
      </c>
      <c r="K1074" s="19"/>
      <c r="L1074" s="19"/>
      <c r="M1074" s="54">
        <v>8</v>
      </c>
    </row>
    <row r="1075" spans="1:13" x14ac:dyDescent="0.2">
      <c r="A1075" s="6"/>
      <c r="B1075" s="8">
        <f t="shared" si="88"/>
        <v>18</v>
      </c>
      <c r="C1075" s="8"/>
      <c r="D1075" s="36"/>
      <c r="E1075" s="28" t="s">
        <v>1360</v>
      </c>
      <c r="F1075" s="40"/>
      <c r="G1075" s="19"/>
      <c r="H1075" s="152" t="e">
        <v>#N/A</v>
      </c>
      <c r="I1075" s="8">
        <v>24</v>
      </c>
      <c r="J1075" s="19">
        <v>1</v>
      </c>
      <c r="K1075" s="19"/>
      <c r="L1075" s="19"/>
      <c r="M1075" s="54">
        <v>8</v>
      </c>
    </row>
    <row r="1076" spans="1:13" x14ac:dyDescent="0.2">
      <c r="A1076" s="6"/>
      <c r="B1076" s="8">
        <f t="shared" si="88"/>
        <v>19</v>
      </c>
      <c r="C1076" s="8"/>
      <c r="D1076" s="36"/>
      <c r="E1076" s="28" t="s">
        <v>2249</v>
      </c>
      <c r="F1076" s="40"/>
      <c r="G1076" s="19"/>
      <c r="H1076" s="152" t="e">
        <v>#N/A</v>
      </c>
      <c r="I1076" s="8">
        <v>12</v>
      </c>
      <c r="J1076" s="19">
        <v>1</v>
      </c>
      <c r="K1076" s="19"/>
      <c r="L1076" s="19"/>
      <c r="M1076" s="54">
        <v>4</v>
      </c>
    </row>
    <row r="1077" spans="1:13" x14ac:dyDescent="0.2">
      <c r="A1077" s="8"/>
      <c r="B1077" s="8"/>
      <c r="C1077" s="8"/>
      <c r="D1077" s="36"/>
      <c r="E1077" s="28"/>
      <c r="F1077" s="40"/>
      <c r="G1077" s="19"/>
      <c r="H1077" s="67"/>
      <c r="I1077" s="8"/>
      <c r="J1077" s="19"/>
      <c r="K1077" s="19"/>
      <c r="L1077" s="19"/>
    </row>
    <row r="1078" spans="1:13" ht="16.2" x14ac:dyDescent="0.2">
      <c r="A1078" s="188" t="s">
        <v>1350</v>
      </c>
      <c r="B1078" s="189"/>
      <c r="C1078" s="189"/>
      <c r="D1078" s="189"/>
      <c r="E1078" s="189"/>
      <c r="F1078" s="189"/>
      <c r="G1078" s="189"/>
      <c r="H1078" s="189"/>
      <c r="I1078" s="189"/>
      <c r="J1078" s="189"/>
      <c r="K1078" s="189"/>
      <c r="L1078" s="190"/>
    </row>
    <row r="1079" spans="1:13" x14ac:dyDescent="0.2">
      <c r="A1079" s="24" t="s">
        <v>975</v>
      </c>
      <c r="B1079" s="21"/>
      <c r="C1079" s="21"/>
      <c r="D1079" s="52" t="s">
        <v>973</v>
      </c>
      <c r="E1079" s="13" t="s">
        <v>1156</v>
      </c>
      <c r="F1079" s="39" t="s">
        <v>1246</v>
      </c>
      <c r="G1079" s="19" t="s">
        <v>1205</v>
      </c>
      <c r="H1079" s="13" t="s">
        <v>1206</v>
      </c>
      <c r="I1079" s="13" t="s">
        <v>977</v>
      </c>
      <c r="J1079" s="13" t="s">
        <v>976</v>
      </c>
      <c r="K1079" s="13" t="s">
        <v>1166</v>
      </c>
      <c r="L1079" s="13" t="s">
        <v>1167</v>
      </c>
    </row>
    <row r="1080" spans="1:13" x14ac:dyDescent="0.2">
      <c r="A1080" s="8">
        <v>1</v>
      </c>
      <c r="B1080" s="8"/>
      <c r="C1080" s="8"/>
      <c r="D1080" s="36" t="s">
        <v>17</v>
      </c>
      <c r="E1080" s="28" t="e">
        <f>VLOOKUP(D1080,バーコード貼付!A$4048:C$6329,2,FALSE)</f>
        <v>#N/A</v>
      </c>
      <c r="F1080" s="40"/>
      <c r="G1080" s="19"/>
      <c r="H1080" s="77" t="e">
        <v>#N/A</v>
      </c>
      <c r="I1080" s="43">
        <v>3</v>
      </c>
      <c r="J1080" s="19" t="e">
        <v>#N/A</v>
      </c>
      <c r="K1080" s="19"/>
      <c r="L1080" s="19"/>
    </row>
    <row r="1081" spans="1:13" x14ac:dyDescent="0.2">
      <c r="A1081" s="8">
        <v>2</v>
      </c>
      <c r="B1081" s="8"/>
      <c r="C1081" s="8"/>
      <c r="D1081" s="36" t="s">
        <v>1366</v>
      </c>
      <c r="E1081" s="28" t="e">
        <f>VLOOKUP(D1081,バーコード貼付!A$4048:C$6329,2,FALSE)</f>
        <v>#N/A</v>
      </c>
      <c r="F1081" s="40"/>
      <c r="G1081" s="19"/>
      <c r="H1081" s="77" t="e">
        <f>VLOOKUP(D1081,バーコード貼付!$A$4048:$C$6329,3,FALSE)</f>
        <v>#N/A</v>
      </c>
      <c r="I1081" s="43">
        <f>'3'!E24</f>
        <v>3</v>
      </c>
      <c r="J1081" s="19" t="e">
        <f>IF(H1081&gt;=I1081,0,1)</f>
        <v>#N/A</v>
      </c>
      <c r="K1081" s="19"/>
      <c r="L1081" s="19"/>
    </row>
    <row r="1082" spans="1:13" x14ac:dyDescent="0.2">
      <c r="A1082" s="8">
        <v>3</v>
      </c>
      <c r="B1082" s="8"/>
      <c r="C1082" s="8"/>
      <c r="D1082" s="36" t="s">
        <v>758</v>
      </c>
      <c r="E1082" s="28" t="e">
        <f>VLOOKUP(D1082,バーコード貼付!A$4048:C$6329,2,FALSE)</f>
        <v>#N/A</v>
      </c>
      <c r="F1082" s="40"/>
      <c r="G1082" s="19"/>
      <c r="H1082" s="77" t="e">
        <v>#N/A</v>
      </c>
      <c r="I1082" s="43">
        <v>0</v>
      </c>
      <c r="J1082" s="19" t="e">
        <v>#N/A</v>
      </c>
      <c r="K1082" s="19"/>
      <c r="L1082" s="19"/>
    </row>
    <row r="1083" spans="1:13" x14ac:dyDescent="0.2">
      <c r="A1083" s="8">
        <v>4</v>
      </c>
      <c r="B1083" s="8"/>
      <c r="C1083" s="8"/>
      <c r="D1083" s="36" t="s">
        <v>757</v>
      </c>
      <c r="E1083" s="28" t="e">
        <f>VLOOKUP(D1083,バーコード貼付!A$4048:C$6329,2,FALSE)</f>
        <v>#N/A</v>
      </c>
      <c r="F1083" s="40"/>
      <c r="G1083" s="19"/>
      <c r="H1083" s="77" t="e">
        <v>#N/A</v>
      </c>
      <c r="I1083" s="43">
        <v>0</v>
      </c>
      <c r="J1083" s="19" t="e">
        <v>#N/A</v>
      </c>
      <c r="K1083" s="19"/>
      <c r="L1083" s="19"/>
    </row>
    <row r="1084" spans="1:13" x14ac:dyDescent="0.2">
      <c r="A1084" s="8"/>
      <c r="B1084" s="8">
        <v>1</v>
      </c>
      <c r="C1084" s="8"/>
      <c r="D1084" s="36" t="s">
        <v>1844</v>
      </c>
      <c r="E1084" s="28" t="e">
        <f>VLOOKUP(D1084,バーコード貼付!A$4048:C$6329,2,FALSE)</f>
        <v>#N/A</v>
      </c>
      <c r="F1084" s="40"/>
      <c r="G1084" s="19"/>
      <c r="H1084" s="77" t="e">
        <f>VLOOKUP(D1084,バーコード貼付!$A$4048:$C$6329,3,FALSE)</f>
        <v>#N/A</v>
      </c>
      <c r="I1084" s="8">
        <f>I1080+I1081+I1082+I1083</f>
        <v>6</v>
      </c>
      <c r="J1084" s="19" t="e">
        <f>IF(H1084&gt;=I1084,0,1)</f>
        <v>#N/A</v>
      </c>
      <c r="K1084" s="19"/>
      <c r="L1084" s="19"/>
    </row>
    <row r="1085" spans="1:13" x14ac:dyDescent="0.2">
      <c r="A1085" s="8"/>
      <c r="B1085" s="8">
        <f>B1084+1</f>
        <v>2</v>
      </c>
      <c r="C1085" s="8">
        <v>1</v>
      </c>
      <c r="D1085" s="36" t="s">
        <v>1845</v>
      </c>
      <c r="E1085" s="28" t="e">
        <f>VLOOKUP(D1085,バーコード貼付!A$4048:C$6329,2,FALSE)</f>
        <v>#N/A</v>
      </c>
      <c r="F1085" s="40"/>
      <c r="G1085" s="19"/>
      <c r="H1085" s="77" t="e">
        <f>VLOOKUP(D1085,バーコード貼付!$A$4048:$C$6329,3,FALSE)</f>
        <v>#N/A</v>
      </c>
      <c r="I1085" s="8">
        <f>I$1084</f>
        <v>6</v>
      </c>
      <c r="J1085" s="19" t="e">
        <f>IF(H1085&gt;=I1085,0,1)</f>
        <v>#N/A</v>
      </c>
      <c r="K1085" s="19"/>
      <c r="L1085" s="19"/>
    </row>
    <row r="1086" spans="1:13" x14ac:dyDescent="0.2">
      <c r="A1086" s="8"/>
      <c r="B1086" s="8"/>
      <c r="C1086" s="8">
        <v>2</v>
      </c>
      <c r="D1086" s="36" t="s">
        <v>2515</v>
      </c>
      <c r="E1086" s="28" t="str">
        <f>VLOOKUP(D1086,バーコード貼付!A$4048:C$6329,2,FALSE)</f>
        <v>真鍮1/4(6)Pｺｯｸ</v>
      </c>
      <c r="F1086" s="40"/>
      <c r="G1086" s="19"/>
      <c r="H1086" s="77">
        <f>VLOOKUP(D1086,バーコード貼付!$A$4048:$C$6329,3,FALSE)</f>
        <v>1481</v>
      </c>
      <c r="I1086" s="8">
        <f>I$1084</f>
        <v>6</v>
      </c>
      <c r="J1086" s="19">
        <f>IF(H1086&gt;=I1086,0,1)</f>
        <v>0</v>
      </c>
      <c r="K1086" s="19"/>
      <c r="L1086" s="19"/>
    </row>
    <row r="1087" spans="1:13" x14ac:dyDescent="0.2">
      <c r="A1087" s="8"/>
      <c r="B1087" s="8">
        <f>B1085+1</f>
        <v>3</v>
      </c>
      <c r="C1087" s="8"/>
      <c r="D1087" s="36" t="s">
        <v>1846</v>
      </c>
      <c r="E1087" s="28" t="e">
        <f>VLOOKUP(D1087,バーコード貼付!A$4048:C$6329,2,FALSE)</f>
        <v>#N/A</v>
      </c>
      <c r="F1087" s="40"/>
      <c r="G1087" s="19"/>
      <c r="H1087" s="77" t="e">
        <f>VLOOKUP(D1087,バーコード貼付!$A$4048:$C$6329,3,FALSE)</f>
        <v>#N/A</v>
      </c>
      <c r="I1087" s="8">
        <f>I$1084</f>
        <v>6</v>
      </c>
      <c r="J1087" s="19" t="e">
        <f>IF(H1087&gt;=I1087,0,1)</f>
        <v>#N/A</v>
      </c>
      <c r="K1087" s="19"/>
      <c r="L1087" s="19"/>
    </row>
    <row r="1088" spans="1:13" x14ac:dyDescent="0.2">
      <c r="A1088" s="8"/>
      <c r="B1088" s="8">
        <f>B1087+1</f>
        <v>4</v>
      </c>
      <c r="C1088" s="8">
        <v>1</v>
      </c>
      <c r="D1088" s="36" t="s">
        <v>1593</v>
      </c>
      <c r="E1088" s="28" t="e">
        <f>VLOOKUP(D1088,バーコード貼付!A$4048:C$6329,2,FALSE)</f>
        <v>#N/A</v>
      </c>
      <c r="F1088" s="40"/>
      <c r="G1088" s="19"/>
      <c r="H1088" s="77" t="e">
        <f>VLOOKUP(D1088,バーコード貼付!$A$4048:$C$6329,3,FALSE)</f>
        <v>#N/A</v>
      </c>
      <c r="I1088" s="8">
        <f>I$1084</f>
        <v>6</v>
      </c>
      <c r="J1088" s="19" t="e">
        <f>IF(H1088&gt;=I1088,0,1)</f>
        <v>#N/A</v>
      </c>
      <c r="K1088" s="19"/>
      <c r="L1088" s="19"/>
    </row>
    <row r="1089" spans="1:13" x14ac:dyDescent="0.2">
      <c r="A1089" s="8"/>
      <c r="B1089" s="4"/>
      <c r="C1089" s="8">
        <v>2</v>
      </c>
      <c r="D1089" s="36"/>
      <c r="E1089" s="28" t="s">
        <v>1371</v>
      </c>
      <c r="F1089" s="40">
        <v>42601</v>
      </c>
      <c r="G1089" s="19">
        <v>47</v>
      </c>
      <c r="H1089" s="152" t="e">
        <v>#N/A</v>
      </c>
      <c r="I1089" s="8">
        <v>8</v>
      </c>
      <c r="J1089" s="19">
        <v>0</v>
      </c>
      <c r="K1089" s="19"/>
      <c r="L1089" s="19"/>
    </row>
    <row r="1090" spans="1:13" x14ac:dyDescent="0.2">
      <c r="A1090" s="8"/>
      <c r="B1090" s="8">
        <f>B1088+1</f>
        <v>5</v>
      </c>
      <c r="C1090" s="8">
        <v>1</v>
      </c>
      <c r="D1090" s="36" t="s">
        <v>1740</v>
      </c>
      <c r="E1090" s="28" t="e">
        <f>VLOOKUP(D1090,バーコード貼付!A$4048:C$6329,2,FALSE)</f>
        <v>#N/A</v>
      </c>
      <c r="F1090" s="40"/>
      <c r="G1090" s="19"/>
      <c r="H1090" s="77" t="e">
        <f>VLOOKUP(D1090,バーコード貼付!$A$4048:$C$6329,3,FALSE)</f>
        <v>#N/A</v>
      </c>
      <c r="I1090" s="8">
        <f>I1080+I1082</f>
        <v>3</v>
      </c>
      <c r="J1090" s="19" t="e">
        <f t="shared" ref="J1090:J1105" si="89">IF(H1090&gt;=I1090,0,1)</f>
        <v>#N/A</v>
      </c>
      <c r="K1090" s="19"/>
      <c r="L1090" s="19"/>
    </row>
    <row r="1091" spans="1:13" x14ac:dyDescent="0.2">
      <c r="A1091" s="8"/>
      <c r="B1091" s="8"/>
      <c r="C1091" s="8">
        <v>2</v>
      </c>
      <c r="D1091" s="36" t="s">
        <v>1714</v>
      </c>
      <c r="E1091" s="28" t="e">
        <f>VLOOKUP(D1091,バーコード貼付!A$4048:C$6329,2,FALSE)</f>
        <v>#N/A</v>
      </c>
      <c r="F1091" s="40"/>
      <c r="G1091" s="19"/>
      <c r="H1091" s="77" t="e">
        <f>VLOOKUP(D1091,バーコード貼付!$A$4048:$C$6329,3,FALSE)</f>
        <v>#N/A</v>
      </c>
      <c r="I1091" s="8">
        <f>I1081+I1083</f>
        <v>3</v>
      </c>
      <c r="J1091" s="19" t="e">
        <f t="shared" si="89"/>
        <v>#N/A</v>
      </c>
      <c r="K1091" s="19"/>
      <c r="L1091" s="19"/>
    </row>
    <row r="1092" spans="1:13" x14ac:dyDescent="0.2">
      <c r="A1092" s="8"/>
      <c r="B1092" s="8"/>
      <c r="C1092" s="8">
        <v>3</v>
      </c>
      <c r="D1092" s="36" t="s">
        <v>1715</v>
      </c>
      <c r="E1092" s="28" t="e">
        <f>VLOOKUP(D1092,バーコード貼付!A$4048:C$6329,2,FALSE)</f>
        <v>#N/A</v>
      </c>
      <c r="F1092" s="40"/>
      <c r="G1092" s="19"/>
      <c r="H1092" s="77" t="e">
        <f>VLOOKUP(D1092,バーコード貼付!$A$4048:$C$6329,3,FALSE)</f>
        <v>#N/A</v>
      </c>
      <c r="I1092" s="8">
        <f t="shared" ref="I1092:I1097" si="90">I$1084</f>
        <v>6</v>
      </c>
      <c r="J1092" s="19" t="e">
        <f t="shared" si="89"/>
        <v>#N/A</v>
      </c>
      <c r="K1092" s="19"/>
      <c r="L1092" s="19"/>
    </row>
    <row r="1093" spans="1:13" x14ac:dyDescent="0.2">
      <c r="A1093" s="8"/>
      <c r="B1093" s="8">
        <v>6</v>
      </c>
      <c r="C1093" s="8">
        <v>1</v>
      </c>
      <c r="D1093" s="36" t="s">
        <v>1771</v>
      </c>
      <c r="E1093" s="28" t="e">
        <f>VLOOKUP(D1093,バーコード貼付!A$4048:C$6329,2,FALSE)</f>
        <v>#N/A</v>
      </c>
      <c r="F1093" s="40"/>
      <c r="G1093" s="19"/>
      <c r="H1093" s="77" t="e">
        <f>VLOOKUP(D1093,バーコード貼付!$A$4048:$C$6329,3,FALSE)</f>
        <v>#N/A</v>
      </c>
      <c r="I1093" s="8">
        <f t="shared" si="90"/>
        <v>6</v>
      </c>
      <c r="J1093" s="19" t="e">
        <f t="shared" si="89"/>
        <v>#N/A</v>
      </c>
      <c r="K1093" s="19"/>
      <c r="L1093" s="19"/>
    </row>
    <row r="1094" spans="1:13" x14ac:dyDescent="0.2">
      <c r="A1094" s="8"/>
      <c r="B1094" s="8"/>
      <c r="C1094" s="8">
        <v>2</v>
      </c>
      <c r="D1094" s="36" t="s">
        <v>1773</v>
      </c>
      <c r="E1094" s="28" t="e">
        <f>VLOOKUP(D1094,バーコード貼付!A$4048:C$6329,2,FALSE)</f>
        <v>#N/A</v>
      </c>
      <c r="F1094" s="40"/>
      <c r="G1094" s="19"/>
      <c r="H1094" s="77" t="e">
        <f>VLOOKUP(D1094,バーコード貼付!$A$4048:$C$6329,3,FALSE)</f>
        <v>#N/A</v>
      </c>
      <c r="I1094" s="8">
        <f t="shared" si="90"/>
        <v>6</v>
      </c>
      <c r="J1094" s="19" t="e">
        <f t="shared" si="89"/>
        <v>#N/A</v>
      </c>
      <c r="K1094" s="19"/>
      <c r="L1094" s="19"/>
    </row>
    <row r="1095" spans="1:13" x14ac:dyDescent="0.2">
      <c r="A1095" s="8"/>
      <c r="B1095" s="8"/>
      <c r="C1095" s="8">
        <v>3</v>
      </c>
      <c r="D1095" s="36" t="s">
        <v>1774</v>
      </c>
      <c r="E1095" s="28" t="e">
        <f>VLOOKUP(D1095,バーコード貼付!A$4048:C$6329,2,FALSE)</f>
        <v>#N/A</v>
      </c>
      <c r="F1095" s="40"/>
      <c r="G1095" s="19"/>
      <c r="H1095" s="77" t="e">
        <f>VLOOKUP(D1095,バーコード貼付!$A$4048:$C$6329,3,FALSE)</f>
        <v>#N/A</v>
      </c>
      <c r="I1095" s="8">
        <f t="shared" si="90"/>
        <v>6</v>
      </c>
      <c r="J1095" s="19" t="e">
        <f t="shared" si="89"/>
        <v>#N/A</v>
      </c>
      <c r="K1095" s="19"/>
      <c r="L1095" s="19"/>
    </row>
    <row r="1096" spans="1:13" x14ac:dyDescent="0.2">
      <c r="A1096" s="8"/>
      <c r="B1096" s="8">
        <f>B1093+1</f>
        <v>7</v>
      </c>
      <c r="C1096" s="8"/>
      <c r="D1096" s="36" t="s">
        <v>1772</v>
      </c>
      <c r="E1096" s="28" t="e">
        <f>VLOOKUP(D1096,バーコード貼付!A$4048:C$6329,2,FALSE)</f>
        <v>#N/A</v>
      </c>
      <c r="F1096" s="40"/>
      <c r="G1096" s="19"/>
      <c r="H1096" s="77" t="e">
        <f>VLOOKUP(D1096,バーコード貼付!$A$4048:$C$6329,3,FALSE)</f>
        <v>#N/A</v>
      </c>
      <c r="I1096" s="8">
        <f t="shared" si="90"/>
        <v>6</v>
      </c>
      <c r="J1096" s="19" t="e">
        <f t="shared" si="89"/>
        <v>#N/A</v>
      </c>
      <c r="K1096" s="19"/>
      <c r="L1096" s="19"/>
    </row>
    <row r="1097" spans="1:13" x14ac:dyDescent="0.2">
      <c r="A1097" s="8"/>
      <c r="B1097" s="8">
        <f t="shared" ref="B1097:B1108" si="91">B1096+1</f>
        <v>8</v>
      </c>
      <c r="C1097" s="8"/>
      <c r="D1097" s="36" t="s">
        <v>1871</v>
      </c>
      <c r="E1097" s="28" t="e">
        <f>VLOOKUP(D1097,バーコード貼付!A$4048:C$6329,2,FALSE)</f>
        <v>#N/A</v>
      </c>
      <c r="F1097" s="40"/>
      <c r="G1097" s="19"/>
      <c r="H1097" s="77" t="e">
        <f>VLOOKUP(D1097,バーコード貼付!$A$4048:$C$6329,3,FALSE)</f>
        <v>#N/A</v>
      </c>
      <c r="I1097" s="8">
        <f t="shared" si="90"/>
        <v>6</v>
      </c>
      <c r="J1097" s="19" t="e">
        <f t="shared" si="89"/>
        <v>#N/A</v>
      </c>
      <c r="K1097" s="19"/>
      <c r="L1097" s="19"/>
    </row>
    <row r="1098" spans="1:13" x14ac:dyDescent="0.2">
      <c r="A1098" s="8"/>
      <c r="B1098" s="8">
        <f t="shared" si="91"/>
        <v>9</v>
      </c>
      <c r="C1098" s="8"/>
      <c r="D1098" s="36" t="s">
        <v>1812</v>
      </c>
      <c r="E1098" s="28" t="e">
        <f>VLOOKUP(D1098,バーコード貼付!A$4048:C$6329,2,FALSE)</f>
        <v>#N/A</v>
      </c>
      <c r="F1098" s="40"/>
      <c r="G1098" s="19"/>
      <c r="H1098" s="77" t="e">
        <f>VLOOKUP(D1098,バーコード貼付!$A$4048:$C$6329,3,FALSE)</f>
        <v>#N/A</v>
      </c>
      <c r="I1098" s="8">
        <f>I$1084*4</f>
        <v>24</v>
      </c>
      <c r="J1098" s="19" t="e">
        <f t="shared" si="89"/>
        <v>#N/A</v>
      </c>
      <c r="K1098" s="19"/>
      <c r="L1098" s="19"/>
      <c r="M1098" t="s">
        <v>2241</v>
      </c>
    </row>
    <row r="1099" spans="1:13" x14ac:dyDescent="0.2">
      <c r="A1099" s="8"/>
      <c r="B1099" s="8">
        <f t="shared" si="91"/>
        <v>10</v>
      </c>
      <c r="C1099" s="8"/>
      <c r="D1099" s="36" t="s">
        <v>1804</v>
      </c>
      <c r="E1099" s="28" t="e">
        <f>VLOOKUP(D1099,バーコード貼付!A$4048:C$6329,2,FALSE)</f>
        <v>#N/A</v>
      </c>
      <c r="F1099" s="40"/>
      <c r="G1099" s="19"/>
      <c r="H1099" s="77" t="e">
        <f>VLOOKUP(D1099,バーコード貼付!$A$4048:$C$6329,3,FALSE)</f>
        <v>#N/A</v>
      </c>
      <c r="I1099" s="8">
        <f>I$1084*2</f>
        <v>12</v>
      </c>
      <c r="J1099" s="19" t="e">
        <f t="shared" si="89"/>
        <v>#N/A</v>
      </c>
      <c r="K1099" s="19"/>
      <c r="L1099" s="19"/>
      <c r="M1099" t="s">
        <v>2235</v>
      </c>
    </row>
    <row r="1100" spans="1:13" x14ac:dyDescent="0.2">
      <c r="A1100" s="8"/>
      <c r="B1100" s="8">
        <f t="shared" si="91"/>
        <v>11</v>
      </c>
      <c r="C1100" s="8"/>
      <c r="D1100" s="36" t="s">
        <v>1809</v>
      </c>
      <c r="E1100" s="28" t="e">
        <f>VLOOKUP(D1100,バーコード貼付!A$4048:C$6329,2,FALSE)</f>
        <v>#N/A</v>
      </c>
      <c r="F1100" s="40"/>
      <c r="G1100" s="19"/>
      <c r="H1100" s="77" t="e">
        <f>VLOOKUP(D1100,バーコード貼付!$A$4048:$C$6329,3,FALSE)</f>
        <v>#N/A</v>
      </c>
      <c r="I1100" s="8">
        <f>I$1084*2</f>
        <v>12</v>
      </c>
      <c r="J1100" s="19" t="e">
        <f t="shared" si="89"/>
        <v>#N/A</v>
      </c>
      <c r="K1100" s="19"/>
      <c r="L1100" s="19"/>
      <c r="M1100" t="s">
        <v>2236</v>
      </c>
    </row>
    <row r="1101" spans="1:13" x14ac:dyDescent="0.2">
      <c r="A1101" s="8"/>
      <c r="B1101" s="8">
        <f t="shared" si="91"/>
        <v>12</v>
      </c>
      <c r="C1101" s="8"/>
      <c r="D1101" s="36" t="s">
        <v>1810</v>
      </c>
      <c r="E1101" s="28" t="e">
        <f>VLOOKUP(D1101,バーコード貼付!A$4048:C$6329,2,FALSE)</f>
        <v>#N/A</v>
      </c>
      <c r="F1101" s="40"/>
      <c r="G1101" s="19"/>
      <c r="H1101" s="77" t="e">
        <f>VLOOKUP(D1101,バーコード貼付!$A$4048:$C$6329,3,FALSE)</f>
        <v>#N/A</v>
      </c>
      <c r="I1101" s="8">
        <f>I$1084*2</f>
        <v>12</v>
      </c>
      <c r="J1101" s="19" t="e">
        <f t="shared" si="89"/>
        <v>#N/A</v>
      </c>
      <c r="K1101" s="19"/>
      <c r="L1101" s="19"/>
      <c r="M1101" t="s">
        <v>2237</v>
      </c>
    </row>
    <row r="1102" spans="1:13" x14ac:dyDescent="0.2">
      <c r="A1102" s="8"/>
      <c r="B1102" s="8">
        <f t="shared" si="91"/>
        <v>13</v>
      </c>
      <c r="C1102" s="8"/>
      <c r="D1102" s="36" t="s">
        <v>1880</v>
      </c>
      <c r="E1102" s="28" t="e">
        <f>VLOOKUP(D1102,バーコード貼付!A$4048:C$6329,2,FALSE)</f>
        <v>#N/A</v>
      </c>
      <c r="F1102" s="40"/>
      <c r="G1102" s="19"/>
      <c r="H1102" s="77" t="e">
        <f>VLOOKUP(D1102,バーコード貼付!$A$4048:$C$6329,3,FALSE)</f>
        <v>#N/A</v>
      </c>
      <c r="I1102" s="8">
        <f>I$1084*8</f>
        <v>48</v>
      </c>
      <c r="J1102" s="19" t="e">
        <f t="shared" si="89"/>
        <v>#N/A</v>
      </c>
      <c r="K1102" s="19"/>
      <c r="L1102" s="19"/>
      <c r="M1102" t="s">
        <v>2238</v>
      </c>
    </row>
    <row r="1103" spans="1:13" x14ac:dyDescent="0.2">
      <c r="A1103" s="8"/>
      <c r="B1103" s="8">
        <f t="shared" si="91"/>
        <v>14</v>
      </c>
      <c r="C1103" s="8"/>
      <c r="D1103" s="36" t="s">
        <v>1815</v>
      </c>
      <c r="E1103" s="28" t="e">
        <f>VLOOKUP(D1103,バーコード貼付!A$4048:C$6329,2,FALSE)</f>
        <v>#N/A</v>
      </c>
      <c r="F1103" s="40"/>
      <c r="G1103" s="19"/>
      <c r="H1103" s="77" t="e">
        <f>VLOOKUP(D1103,バーコード貼付!$A$4048:$C$6329,3,FALSE)</f>
        <v>#N/A</v>
      </c>
      <c r="I1103" s="8">
        <f>I$1084*8</f>
        <v>48</v>
      </c>
      <c r="J1103" s="19" t="e">
        <f t="shared" si="89"/>
        <v>#N/A</v>
      </c>
      <c r="K1103" s="19"/>
      <c r="L1103" s="19"/>
      <c r="M1103" t="s">
        <v>2239</v>
      </c>
    </row>
    <row r="1104" spans="1:13" x14ac:dyDescent="0.2">
      <c r="A1104" s="8"/>
      <c r="B1104" s="8">
        <f t="shared" si="91"/>
        <v>15</v>
      </c>
      <c r="C1104" s="8"/>
      <c r="D1104" s="36" t="s">
        <v>1805</v>
      </c>
      <c r="E1104" s="28" t="e">
        <f>VLOOKUP(D1104,バーコード貼付!A$4048:C$6329,2,FALSE)</f>
        <v>#N/A</v>
      </c>
      <c r="F1104" s="40"/>
      <c r="G1104" s="19"/>
      <c r="H1104" s="77" t="e">
        <f>VLOOKUP(D1104,バーコード貼付!$A$4048:$C$6329,3,FALSE)</f>
        <v>#N/A</v>
      </c>
      <c r="I1104" s="8">
        <f>I$1084*4</f>
        <v>24</v>
      </c>
      <c r="J1104" s="19" t="e">
        <f t="shared" si="89"/>
        <v>#N/A</v>
      </c>
      <c r="K1104" s="19"/>
      <c r="L1104" s="19"/>
      <c r="M1104" t="s">
        <v>2240</v>
      </c>
    </row>
    <row r="1105" spans="1:13" x14ac:dyDescent="0.2">
      <c r="A1105" s="8"/>
      <c r="B1105" s="8">
        <f t="shared" si="91"/>
        <v>16</v>
      </c>
      <c r="C1105" s="8"/>
      <c r="D1105" s="36" t="s">
        <v>1816</v>
      </c>
      <c r="E1105" s="28" t="e">
        <f>VLOOKUP(D1105,バーコード貼付!A$4048:C$6329,2,FALSE)</f>
        <v>#N/A</v>
      </c>
      <c r="F1105" s="40"/>
      <c r="G1105" s="19"/>
      <c r="H1105" s="77" t="e">
        <f>VLOOKUP(D1105,バーコード貼付!$A$4048:$C$6329,3,FALSE)</f>
        <v>#N/A</v>
      </c>
      <c r="I1105" s="8">
        <f>I$1084*4</f>
        <v>24</v>
      </c>
      <c r="J1105" s="19" t="e">
        <f t="shared" si="89"/>
        <v>#N/A</v>
      </c>
      <c r="K1105" s="19"/>
      <c r="L1105" s="19"/>
      <c r="M1105" s="54">
        <v>4</v>
      </c>
    </row>
    <row r="1106" spans="1:13" x14ac:dyDescent="0.2">
      <c r="A1106" s="6"/>
      <c r="B1106" s="8">
        <f t="shared" si="91"/>
        <v>17</v>
      </c>
      <c r="C1106" s="8"/>
      <c r="D1106" s="36"/>
      <c r="E1106" s="28" t="s">
        <v>1359</v>
      </c>
      <c r="F1106" s="40"/>
      <c r="G1106" s="19"/>
      <c r="H1106" s="152" t="e">
        <v>#N/A</v>
      </c>
      <c r="I1106" s="8">
        <v>64</v>
      </c>
      <c r="J1106" s="19">
        <v>1</v>
      </c>
      <c r="K1106" s="19"/>
      <c r="L1106" s="19"/>
      <c r="M1106" s="54">
        <v>8</v>
      </c>
    </row>
    <row r="1107" spans="1:13" x14ac:dyDescent="0.2">
      <c r="A1107" s="6"/>
      <c r="B1107" s="8">
        <f t="shared" si="91"/>
        <v>18</v>
      </c>
      <c r="C1107" s="8"/>
      <c r="D1107" s="36"/>
      <c r="E1107" s="28" t="s">
        <v>1360</v>
      </c>
      <c r="F1107" s="40"/>
      <c r="G1107" s="19"/>
      <c r="H1107" s="152" t="e">
        <v>#N/A</v>
      </c>
      <c r="I1107" s="8">
        <v>64</v>
      </c>
      <c r="J1107" s="19">
        <v>1</v>
      </c>
      <c r="K1107" s="19"/>
      <c r="L1107" s="19"/>
      <c r="M1107" s="54">
        <v>8</v>
      </c>
    </row>
    <row r="1108" spans="1:13" x14ac:dyDescent="0.2">
      <c r="A1108" s="6"/>
      <c r="B1108" s="8">
        <f t="shared" si="91"/>
        <v>19</v>
      </c>
      <c r="C1108" s="8"/>
      <c r="D1108" s="36"/>
      <c r="E1108" s="28" t="s">
        <v>2249</v>
      </c>
      <c r="F1108" s="40"/>
      <c r="G1108" s="19"/>
      <c r="H1108" s="152" t="e">
        <v>#N/A</v>
      </c>
      <c r="I1108" s="8">
        <v>32</v>
      </c>
      <c r="J1108" s="19">
        <v>1</v>
      </c>
      <c r="K1108" s="19"/>
      <c r="L1108" s="19"/>
      <c r="M1108" s="54">
        <v>4</v>
      </c>
    </row>
    <row r="1109" spans="1:13" x14ac:dyDescent="0.2">
      <c r="A1109" s="8"/>
      <c r="B1109" s="8"/>
      <c r="C1109" s="8"/>
      <c r="D1109" s="36"/>
      <c r="E1109" s="28"/>
      <c r="F1109" s="40"/>
      <c r="G1109" s="19"/>
      <c r="H1109" s="67"/>
      <c r="I1109" s="8"/>
      <c r="J1109" s="19"/>
      <c r="K1109" s="19"/>
      <c r="L1109" s="19"/>
    </row>
    <row r="1110" spans="1:13" ht="16.2" x14ac:dyDescent="0.2">
      <c r="A1110" s="188" t="s">
        <v>1351</v>
      </c>
      <c r="B1110" s="189"/>
      <c r="C1110" s="189"/>
      <c r="D1110" s="189"/>
      <c r="E1110" s="189"/>
      <c r="F1110" s="189"/>
      <c r="G1110" s="189"/>
      <c r="H1110" s="189"/>
      <c r="I1110" s="189"/>
      <c r="J1110" s="189"/>
      <c r="K1110" s="189"/>
      <c r="L1110" s="190"/>
    </row>
    <row r="1111" spans="1:13" x14ac:dyDescent="0.2">
      <c r="A1111" s="24" t="s">
        <v>975</v>
      </c>
      <c r="B1111" s="21"/>
      <c r="C1111" s="21"/>
      <c r="D1111" s="52" t="s">
        <v>973</v>
      </c>
      <c r="E1111" s="13" t="s">
        <v>1156</v>
      </c>
      <c r="F1111" s="39" t="s">
        <v>1246</v>
      </c>
      <c r="G1111" s="19" t="s">
        <v>1205</v>
      </c>
      <c r="H1111" s="13" t="s">
        <v>1206</v>
      </c>
      <c r="I1111" s="13" t="s">
        <v>977</v>
      </c>
      <c r="J1111" s="13" t="s">
        <v>976</v>
      </c>
      <c r="K1111" s="13" t="s">
        <v>1166</v>
      </c>
      <c r="L1111" s="13" t="s">
        <v>1167</v>
      </c>
    </row>
    <row r="1112" spans="1:13" x14ac:dyDescent="0.2">
      <c r="A1112" s="8">
        <v>1</v>
      </c>
      <c r="B1112" s="8"/>
      <c r="C1112" s="8"/>
      <c r="D1112" s="36" t="s">
        <v>19</v>
      </c>
      <c r="E1112" s="28" t="e">
        <f>VLOOKUP(D1112,バーコード貼付!A$4048:C$6329,2,FALSE)</f>
        <v>#N/A</v>
      </c>
      <c r="F1112" s="40"/>
      <c r="G1112" s="19"/>
      <c r="H1112" s="77" t="e">
        <v>#N/A</v>
      </c>
      <c r="I1112" s="43">
        <v>3</v>
      </c>
      <c r="J1112" s="19" t="e">
        <v>#N/A</v>
      </c>
      <c r="K1112" s="19"/>
      <c r="L1112" s="3"/>
    </row>
    <row r="1113" spans="1:13" x14ac:dyDescent="0.2">
      <c r="A1113" s="8">
        <v>2</v>
      </c>
      <c r="B1113" s="8"/>
      <c r="C1113" s="8"/>
      <c r="D1113" s="36" t="s">
        <v>1365</v>
      </c>
      <c r="E1113" s="28" t="e">
        <f>VLOOKUP(D1113,バーコード貼付!A$4048:C$6329,2,FALSE)</f>
        <v>#N/A</v>
      </c>
      <c r="F1113" s="40"/>
      <c r="G1113" s="19"/>
      <c r="H1113" s="77" t="e">
        <v>#N/A</v>
      </c>
      <c r="I1113" s="43">
        <v>2</v>
      </c>
      <c r="J1113" s="19" t="e">
        <v>#N/A</v>
      </c>
      <c r="K1113" s="19"/>
      <c r="L1113" s="19"/>
    </row>
    <row r="1114" spans="1:13" x14ac:dyDescent="0.2">
      <c r="A1114" s="8">
        <v>3</v>
      </c>
      <c r="B1114" s="8"/>
      <c r="C1114" s="8"/>
      <c r="D1114" s="36" t="s">
        <v>760</v>
      </c>
      <c r="E1114" s="28" t="e">
        <f>VLOOKUP(D1114,バーコード貼付!A$4048:C$6329,2,FALSE)</f>
        <v>#N/A</v>
      </c>
      <c r="F1114" s="40"/>
      <c r="G1114" s="19"/>
      <c r="H1114" s="77" t="e">
        <v>#N/A</v>
      </c>
      <c r="I1114" s="43">
        <v>0</v>
      </c>
      <c r="J1114" s="19" t="e">
        <v>#N/A</v>
      </c>
      <c r="K1114" s="19"/>
      <c r="L1114" s="3"/>
    </row>
    <row r="1115" spans="1:13" x14ac:dyDescent="0.2">
      <c r="A1115" s="8">
        <v>4</v>
      </c>
      <c r="B1115" s="8"/>
      <c r="C1115" s="8"/>
      <c r="D1115" s="36" t="s">
        <v>759</v>
      </c>
      <c r="E1115" s="28" t="e">
        <f>VLOOKUP(D1115,バーコード貼付!A$4048:C$6329,2,FALSE)</f>
        <v>#N/A</v>
      </c>
      <c r="F1115" s="40"/>
      <c r="G1115" s="19"/>
      <c r="H1115" s="77" t="e">
        <v>#N/A</v>
      </c>
      <c r="I1115" s="43">
        <v>0</v>
      </c>
      <c r="J1115" s="19" t="e">
        <v>#N/A</v>
      </c>
      <c r="K1115" s="19"/>
      <c r="L1115" s="3"/>
    </row>
    <row r="1116" spans="1:13" x14ac:dyDescent="0.2">
      <c r="A1116" s="8"/>
      <c r="B1116" s="8">
        <v>1</v>
      </c>
      <c r="C1116" s="8"/>
      <c r="D1116" s="36" t="s">
        <v>1579</v>
      </c>
      <c r="E1116" s="28" t="e">
        <f>VLOOKUP(D1116,バーコード貼付!A$4048:C$6329,2,FALSE)</f>
        <v>#N/A</v>
      </c>
      <c r="F1116" s="40"/>
      <c r="G1116" s="19"/>
      <c r="H1116" s="77" t="e">
        <f>VLOOKUP(D1116,バーコード貼付!$A$4048:$C$6329,3,FALSE)</f>
        <v>#N/A</v>
      </c>
      <c r="I1116" s="8">
        <f>I1112+I1113+I1114+I1115</f>
        <v>5</v>
      </c>
      <c r="J1116" s="19" t="e">
        <f>IF(H1116&gt;=I1116,0,1)</f>
        <v>#N/A</v>
      </c>
      <c r="K1116" s="19"/>
      <c r="L1116" s="3"/>
    </row>
    <row r="1117" spans="1:13" x14ac:dyDescent="0.2">
      <c r="A1117" s="8"/>
      <c r="B1117" s="8">
        <f>B1116+1</f>
        <v>2</v>
      </c>
      <c r="C1117" s="8">
        <v>1</v>
      </c>
      <c r="D1117" s="36" t="s">
        <v>1842</v>
      </c>
      <c r="E1117" s="28" t="e">
        <f>VLOOKUP(D1117,バーコード貼付!A$4048:C$6329,2,FALSE)</f>
        <v>#N/A</v>
      </c>
      <c r="F1117" s="40"/>
      <c r="G1117" s="19"/>
      <c r="H1117" s="77" t="e">
        <f>VLOOKUP(D1117,バーコード貼付!$A$4048:$C$6329,3,FALSE)</f>
        <v>#N/A</v>
      </c>
      <c r="I1117" s="8">
        <f>I$1116</f>
        <v>5</v>
      </c>
      <c r="J1117" s="19" t="e">
        <f>IF(H1117&gt;=I1117,0,1)</f>
        <v>#N/A</v>
      </c>
      <c r="K1117" s="19"/>
      <c r="L1117" s="3"/>
    </row>
    <row r="1118" spans="1:13" x14ac:dyDescent="0.2">
      <c r="A1118" s="8"/>
      <c r="B1118" s="8"/>
      <c r="C1118" s="8">
        <v>2</v>
      </c>
      <c r="D1118" s="36" t="s">
        <v>2515</v>
      </c>
      <c r="E1118" s="28" t="str">
        <f>VLOOKUP(D1118,バーコード貼付!A$4048:C$6329,2,FALSE)</f>
        <v>真鍮1/4(6)Pｺｯｸ</v>
      </c>
      <c r="F1118" s="40"/>
      <c r="G1118" s="19"/>
      <c r="H1118" s="77">
        <f>VLOOKUP(D1118,バーコード貼付!$A$4048:$C$6329,3,FALSE)</f>
        <v>1481</v>
      </c>
      <c r="I1118" s="8">
        <f>I$1116</f>
        <v>5</v>
      </c>
      <c r="J1118" s="19">
        <f>IF(H1118&gt;=I1118,0,1)</f>
        <v>0</v>
      </c>
      <c r="K1118" s="19"/>
      <c r="L1118" s="3"/>
    </row>
    <row r="1119" spans="1:13" x14ac:dyDescent="0.2">
      <c r="A1119" s="8"/>
      <c r="B1119" s="8">
        <f>B1117+1</f>
        <v>3</v>
      </c>
      <c r="C1119" s="8"/>
      <c r="D1119" s="36" t="s">
        <v>1609</v>
      </c>
      <c r="E1119" s="28" t="e">
        <f>VLOOKUP(D1119,バーコード貼付!A$4048:C$6329,2,FALSE)</f>
        <v>#N/A</v>
      </c>
      <c r="F1119" s="40"/>
      <c r="G1119" s="19"/>
      <c r="H1119" s="77" t="e">
        <f>VLOOKUP(D1119,バーコード貼付!$A$4048:$C$6329,3,FALSE)</f>
        <v>#N/A</v>
      </c>
      <c r="I1119" s="8">
        <f>I$1116</f>
        <v>5</v>
      </c>
      <c r="J1119" s="19" t="e">
        <f>IF(H1119&gt;=I1119,0,1)</f>
        <v>#N/A</v>
      </c>
      <c r="K1119" s="19"/>
      <c r="L1119" s="3"/>
    </row>
    <row r="1120" spans="1:13" x14ac:dyDescent="0.2">
      <c r="A1120" s="8"/>
      <c r="B1120" s="8">
        <f>B1119+1</f>
        <v>4</v>
      </c>
      <c r="C1120" s="8">
        <v>1</v>
      </c>
      <c r="D1120" s="36" t="s">
        <v>1843</v>
      </c>
      <c r="E1120" s="28" t="e">
        <f>VLOOKUP(D1120,バーコード貼付!A$4048:C$6329,2,FALSE)</f>
        <v>#N/A</v>
      </c>
      <c r="F1120" s="40"/>
      <c r="G1120" s="19"/>
      <c r="H1120" s="77" t="e">
        <f>VLOOKUP(D1120,バーコード貼付!$A$4048:$C$6329,3,FALSE)</f>
        <v>#N/A</v>
      </c>
      <c r="I1120" s="8">
        <f>I$1116</f>
        <v>5</v>
      </c>
      <c r="J1120" s="19" t="e">
        <f>IF(H1120&gt;=I1120,0,1)</f>
        <v>#N/A</v>
      </c>
      <c r="K1120" s="19"/>
      <c r="L1120" s="3"/>
    </row>
    <row r="1121" spans="1:13" x14ac:dyDescent="0.2">
      <c r="A1121" s="8"/>
      <c r="B1121" s="4"/>
      <c r="C1121" s="8">
        <v>2</v>
      </c>
      <c r="D1121" s="36"/>
      <c r="E1121" s="28" t="s">
        <v>1371</v>
      </c>
      <c r="F1121" s="40">
        <v>42601</v>
      </c>
      <c r="G1121" s="19">
        <v>1</v>
      </c>
      <c r="H1121" s="152" t="e">
        <v>#N/A</v>
      </c>
      <c r="I1121" s="8">
        <v>5</v>
      </c>
      <c r="J1121" s="19">
        <v>1</v>
      </c>
      <c r="K1121" s="19"/>
      <c r="L1121" s="3"/>
    </row>
    <row r="1122" spans="1:13" x14ac:dyDescent="0.2">
      <c r="A1122" s="8"/>
      <c r="B1122" s="8">
        <f>B1120+1</f>
        <v>5</v>
      </c>
      <c r="C1122" s="8">
        <v>1</v>
      </c>
      <c r="D1122" s="36" t="s">
        <v>1739</v>
      </c>
      <c r="E1122" s="28" t="e">
        <f>VLOOKUP(D1122,バーコード貼付!A$4048:C$6329,2,FALSE)</f>
        <v>#N/A</v>
      </c>
      <c r="F1122" s="40"/>
      <c r="G1122" s="19"/>
      <c r="H1122" s="77" t="e">
        <f>VLOOKUP(D1122,バーコード貼付!$A$4048:$C$6329,3,FALSE)</f>
        <v>#N/A</v>
      </c>
      <c r="I1122" s="8">
        <f>I1112+I1114</f>
        <v>3</v>
      </c>
      <c r="J1122" s="19" t="e">
        <f t="shared" ref="J1122:J1137" si="92">IF(H1122&gt;=I1122,0,1)</f>
        <v>#N/A</v>
      </c>
      <c r="K1122" s="19"/>
      <c r="L1122" s="3"/>
    </row>
    <row r="1123" spans="1:13" x14ac:dyDescent="0.2">
      <c r="A1123" s="8"/>
      <c r="B1123" s="8"/>
      <c r="C1123" s="8">
        <v>2</v>
      </c>
      <c r="D1123" s="36" t="s">
        <v>1716</v>
      </c>
      <c r="E1123" s="28" t="e">
        <f>VLOOKUP(D1123,バーコード貼付!A$4048:C$6329,2,FALSE)</f>
        <v>#N/A</v>
      </c>
      <c r="F1123" s="40"/>
      <c r="G1123" s="19"/>
      <c r="H1123" s="77" t="e">
        <f>VLOOKUP(D1123,バーコード貼付!$A$4048:$C$6329,3,FALSE)</f>
        <v>#N/A</v>
      </c>
      <c r="I1123" s="8">
        <f>I1113+I1115</f>
        <v>2</v>
      </c>
      <c r="J1123" s="19" t="e">
        <f t="shared" si="92"/>
        <v>#N/A</v>
      </c>
      <c r="K1123" s="19"/>
      <c r="L1123" s="3"/>
    </row>
    <row r="1124" spans="1:13" x14ac:dyDescent="0.2">
      <c r="A1124" s="8"/>
      <c r="B1124" s="8"/>
      <c r="C1124" s="8">
        <v>3</v>
      </c>
      <c r="D1124" s="36" t="s">
        <v>1717</v>
      </c>
      <c r="E1124" s="28" t="e">
        <f>VLOOKUP(D1124,バーコード貼付!A$4048:C$6329,2,FALSE)</f>
        <v>#N/A</v>
      </c>
      <c r="F1124" s="40"/>
      <c r="G1124" s="19"/>
      <c r="H1124" s="77" t="e">
        <f>VLOOKUP(D1124,バーコード貼付!$A$4048:$C$6329,3,FALSE)</f>
        <v>#N/A</v>
      </c>
      <c r="I1124" s="8">
        <f t="shared" ref="I1124:I1129" si="93">I$1116</f>
        <v>5</v>
      </c>
      <c r="J1124" s="19" t="e">
        <f t="shared" si="92"/>
        <v>#N/A</v>
      </c>
      <c r="K1124" s="19"/>
      <c r="L1124" s="3"/>
    </row>
    <row r="1125" spans="1:13" x14ac:dyDescent="0.2">
      <c r="A1125" s="8"/>
      <c r="B1125" s="8">
        <v>6</v>
      </c>
      <c r="C1125" s="8">
        <v>1</v>
      </c>
      <c r="D1125" s="36" t="s">
        <v>1775</v>
      </c>
      <c r="E1125" s="28" t="e">
        <f>VLOOKUP(D1125,バーコード貼付!A$4048:C$6329,2,FALSE)</f>
        <v>#N/A</v>
      </c>
      <c r="F1125" s="40"/>
      <c r="G1125" s="19"/>
      <c r="H1125" s="77" t="e">
        <f>VLOOKUP(D1125,バーコード貼付!$A$4048:$C$6329,3,FALSE)</f>
        <v>#N/A</v>
      </c>
      <c r="I1125" s="8">
        <f t="shared" si="93"/>
        <v>5</v>
      </c>
      <c r="J1125" s="19" t="e">
        <f t="shared" si="92"/>
        <v>#N/A</v>
      </c>
      <c r="K1125" s="19"/>
      <c r="L1125" s="3"/>
    </row>
    <row r="1126" spans="1:13" x14ac:dyDescent="0.2">
      <c r="A1126" s="8"/>
      <c r="B1126" s="8"/>
      <c r="C1126" s="8">
        <v>2</v>
      </c>
      <c r="D1126" s="36" t="s">
        <v>1776</v>
      </c>
      <c r="E1126" s="28" t="e">
        <f>VLOOKUP(D1126,バーコード貼付!A$4048:C$6329,2,FALSE)</f>
        <v>#N/A</v>
      </c>
      <c r="F1126" s="40"/>
      <c r="G1126" s="19"/>
      <c r="H1126" s="77" t="e">
        <f>VLOOKUP(D1126,バーコード貼付!$A$4048:$C$6329,3,FALSE)</f>
        <v>#N/A</v>
      </c>
      <c r="I1126" s="8">
        <f t="shared" si="93"/>
        <v>5</v>
      </c>
      <c r="J1126" s="19" t="e">
        <f t="shared" si="92"/>
        <v>#N/A</v>
      </c>
      <c r="K1126" s="19"/>
      <c r="L1126" s="3"/>
    </row>
    <row r="1127" spans="1:13" x14ac:dyDescent="0.2">
      <c r="A1127" s="8"/>
      <c r="B1127" s="8"/>
      <c r="C1127" s="8">
        <v>3</v>
      </c>
      <c r="D1127" s="36" t="s">
        <v>1777</v>
      </c>
      <c r="E1127" s="28" t="e">
        <f>VLOOKUP(D1127,バーコード貼付!A$4048:C$6329,2,FALSE)</f>
        <v>#N/A</v>
      </c>
      <c r="F1127" s="40"/>
      <c r="G1127" s="19"/>
      <c r="H1127" s="77" t="e">
        <f>VLOOKUP(D1127,バーコード貼付!$A$4048:$C$6329,3,FALSE)</f>
        <v>#N/A</v>
      </c>
      <c r="I1127" s="8">
        <f t="shared" si="93"/>
        <v>5</v>
      </c>
      <c r="J1127" s="19" t="e">
        <f t="shared" si="92"/>
        <v>#N/A</v>
      </c>
      <c r="K1127" s="19"/>
      <c r="L1127" s="3"/>
    </row>
    <row r="1128" spans="1:13" x14ac:dyDescent="0.2">
      <c r="A1128" s="8"/>
      <c r="B1128" s="8">
        <f>B1125+1</f>
        <v>7</v>
      </c>
      <c r="C1128" s="8"/>
      <c r="D1128" s="36" t="s">
        <v>1778</v>
      </c>
      <c r="E1128" s="28" t="e">
        <f>VLOOKUP(D1128,バーコード貼付!A$4048:C$6329,2,FALSE)</f>
        <v>#N/A</v>
      </c>
      <c r="F1128" s="40"/>
      <c r="G1128" s="19"/>
      <c r="H1128" s="77" t="e">
        <f>VLOOKUP(D1128,バーコード貼付!$A$4048:$C$6329,3,FALSE)</f>
        <v>#N/A</v>
      </c>
      <c r="I1128" s="8">
        <f t="shared" si="93"/>
        <v>5</v>
      </c>
      <c r="J1128" s="19" t="e">
        <f t="shared" si="92"/>
        <v>#N/A</v>
      </c>
      <c r="K1128" s="19"/>
      <c r="L1128" s="3"/>
    </row>
    <row r="1129" spans="1:13" x14ac:dyDescent="0.2">
      <c r="A1129" s="8"/>
      <c r="B1129" s="8">
        <f t="shared" ref="B1129:B1140" si="94">B1128+1</f>
        <v>8</v>
      </c>
      <c r="C1129" s="8"/>
      <c r="D1129" s="36" t="s">
        <v>1639</v>
      </c>
      <c r="E1129" s="28" t="e">
        <f>VLOOKUP(D1129,バーコード貼付!A$4048:C$6329,2,FALSE)</f>
        <v>#N/A</v>
      </c>
      <c r="F1129" s="40"/>
      <c r="G1129" s="19"/>
      <c r="H1129" s="77" t="e">
        <f>VLOOKUP(D1129,バーコード貼付!$A$4048:$C$6329,3,FALSE)</f>
        <v>#N/A</v>
      </c>
      <c r="I1129" s="8">
        <f t="shared" si="93"/>
        <v>5</v>
      </c>
      <c r="J1129" s="19" t="e">
        <f t="shared" si="92"/>
        <v>#N/A</v>
      </c>
      <c r="K1129" s="19"/>
      <c r="L1129" s="3"/>
    </row>
    <row r="1130" spans="1:13" x14ac:dyDescent="0.2">
      <c r="A1130" s="8"/>
      <c r="B1130" s="8">
        <f t="shared" si="94"/>
        <v>9</v>
      </c>
      <c r="C1130" s="8"/>
      <c r="D1130" s="36" t="s">
        <v>1812</v>
      </c>
      <c r="E1130" s="28" t="e">
        <f>VLOOKUP(D1130,バーコード貼付!A$4048:C$6329,2,FALSE)</f>
        <v>#N/A</v>
      </c>
      <c r="F1130" s="40"/>
      <c r="G1130" s="19"/>
      <c r="H1130" s="77" t="e">
        <f>VLOOKUP(D1130,バーコード貼付!$A$4048:$C$6329,3,FALSE)</f>
        <v>#N/A</v>
      </c>
      <c r="I1130" s="8">
        <f>I$1116*4</f>
        <v>20</v>
      </c>
      <c r="J1130" s="19" t="e">
        <f t="shared" si="92"/>
        <v>#N/A</v>
      </c>
      <c r="K1130" s="19"/>
      <c r="L1130" s="3"/>
      <c r="M1130" t="s">
        <v>2241</v>
      </c>
    </row>
    <row r="1131" spans="1:13" x14ac:dyDescent="0.2">
      <c r="A1131" s="8"/>
      <c r="B1131" s="8">
        <f t="shared" si="94"/>
        <v>10</v>
      </c>
      <c r="C1131" s="8"/>
      <c r="D1131" s="36" t="s">
        <v>1804</v>
      </c>
      <c r="E1131" s="28" t="e">
        <f>VLOOKUP(D1131,バーコード貼付!A$4048:C$6329,2,FALSE)</f>
        <v>#N/A</v>
      </c>
      <c r="F1131" s="40"/>
      <c r="G1131" s="19"/>
      <c r="H1131" s="77" t="e">
        <f>VLOOKUP(D1131,バーコード貼付!$A$4048:$C$6329,3,FALSE)</f>
        <v>#N/A</v>
      </c>
      <c r="I1131" s="8">
        <f>I$1116*2</f>
        <v>10</v>
      </c>
      <c r="J1131" s="19" t="e">
        <f t="shared" si="92"/>
        <v>#N/A</v>
      </c>
      <c r="K1131" s="19"/>
      <c r="L1131" s="3"/>
      <c r="M1131" t="s">
        <v>2235</v>
      </c>
    </row>
    <row r="1132" spans="1:13" x14ac:dyDescent="0.2">
      <c r="A1132" s="8"/>
      <c r="B1132" s="8">
        <f t="shared" si="94"/>
        <v>11</v>
      </c>
      <c r="C1132" s="8"/>
      <c r="D1132" s="36" t="s">
        <v>1809</v>
      </c>
      <c r="E1132" s="28" t="e">
        <f>VLOOKUP(D1132,バーコード貼付!A$4048:C$6329,2,FALSE)</f>
        <v>#N/A</v>
      </c>
      <c r="F1132" s="40"/>
      <c r="G1132" s="19"/>
      <c r="H1132" s="77" t="e">
        <f>VLOOKUP(D1132,バーコード貼付!$A$4048:$C$6329,3,FALSE)</f>
        <v>#N/A</v>
      </c>
      <c r="I1132" s="8">
        <f>I$1116*2</f>
        <v>10</v>
      </c>
      <c r="J1132" s="19" t="e">
        <f t="shared" si="92"/>
        <v>#N/A</v>
      </c>
      <c r="K1132" s="19"/>
      <c r="L1132" s="3"/>
      <c r="M1132" t="s">
        <v>2236</v>
      </c>
    </row>
    <row r="1133" spans="1:13" x14ac:dyDescent="0.2">
      <c r="A1133" s="8"/>
      <c r="B1133" s="8">
        <f t="shared" si="94"/>
        <v>12</v>
      </c>
      <c r="C1133" s="8"/>
      <c r="D1133" s="36" t="s">
        <v>1810</v>
      </c>
      <c r="E1133" s="28" t="e">
        <f>VLOOKUP(D1133,バーコード貼付!A$4048:C$6329,2,FALSE)</f>
        <v>#N/A</v>
      </c>
      <c r="F1133" s="40"/>
      <c r="G1133" s="19"/>
      <c r="H1133" s="77" t="e">
        <f>VLOOKUP(D1133,バーコード貼付!$A$4048:$C$6329,3,FALSE)</f>
        <v>#N/A</v>
      </c>
      <c r="I1133" s="8">
        <f>I$1116*2</f>
        <v>10</v>
      </c>
      <c r="J1133" s="19" t="e">
        <f t="shared" si="92"/>
        <v>#N/A</v>
      </c>
      <c r="K1133" s="19"/>
      <c r="L1133" s="3"/>
      <c r="M1133" t="s">
        <v>2237</v>
      </c>
    </row>
    <row r="1134" spans="1:13" x14ac:dyDescent="0.2">
      <c r="A1134" s="8"/>
      <c r="B1134" s="8">
        <f t="shared" si="94"/>
        <v>13</v>
      </c>
      <c r="C1134" s="8"/>
      <c r="D1134" s="36" t="s">
        <v>1880</v>
      </c>
      <c r="E1134" s="28" t="e">
        <f>VLOOKUP(D1134,バーコード貼付!A$4048:C$6329,2,FALSE)</f>
        <v>#N/A</v>
      </c>
      <c r="F1134" s="40"/>
      <c r="G1134" s="19"/>
      <c r="H1134" s="77" t="e">
        <f>VLOOKUP(D1134,バーコード貼付!$A$4048:$C$6329,3,FALSE)</f>
        <v>#N/A</v>
      </c>
      <c r="I1134" s="8">
        <f>I$1116*8</f>
        <v>40</v>
      </c>
      <c r="J1134" s="19" t="e">
        <f t="shared" si="92"/>
        <v>#N/A</v>
      </c>
      <c r="K1134" s="19"/>
      <c r="L1134" s="3"/>
      <c r="M1134" t="s">
        <v>2238</v>
      </c>
    </row>
    <row r="1135" spans="1:13" x14ac:dyDescent="0.2">
      <c r="A1135" s="8"/>
      <c r="B1135" s="8">
        <f t="shared" si="94"/>
        <v>14</v>
      </c>
      <c r="C1135" s="8"/>
      <c r="D1135" s="36" t="s">
        <v>1815</v>
      </c>
      <c r="E1135" s="28" t="e">
        <f>VLOOKUP(D1135,バーコード貼付!A$4048:C$6329,2,FALSE)</f>
        <v>#N/A</v>
      </c>
      <c r="F1135" s="40"/>
      <c r="G1135" s="19"/>
      <c r="H1135" s="77" t="e">
        <f>VLOOKUP(D1135,バーコード貼付!$A$4048:$C$6329,3,FALSE)</f>
        <v>#N/A</v>
      </c>
      <c r="I1135" s="8">
        <f>I$1116*8</f>
        <v>40</v>
      </c>
      <c r="J1135" s="19" t="e">
        <f t="shared" si="92"/>
        <v>#N/A</v>
      </c>
      <c r="K1135" s="19"/>
      <c r="L1135" s="3"/>
      <c r="M1135" t="s">
        <v>2239</v>
      </c>
    </row>
    <row r="1136" spans="1:13" x14ac:dyDescent="0.2">
      <c r="A1136" s="8"/>
      <c r="B1136" s="8">
        <f t="shared" si="94"/>
        <v>15</v>
      </c>
      <c r="C1136" s="8"/>
      <c r="D1136" s="36" t="s">
        <v>1805</v>
      </c>
      <c r="E1136" s="28" t="e">
        <f>VLOOKUP(D1136,バーコード貼付!A$4048:C$6329,2,FALSE)</f>
        <v>#N/A</v>
      </c>
      <c r="F1136" s="40"/>
      <c r="G1136" s="19"/>
      <c r="H1136" s="77" t="e">
        <f>VLOOKUP(D1136,バーコード貼付!$A$4048:$C$6329,3,FALSE)</f>
        <v>#N/A</v>
      </c>
      <c r="I1136" s="8">
        <f>I$1116*4</f>
        <v>20</v>
      </c>
      <c r="J1136" s="19" t="e">
        <f t="shared" si="92"/>
        <v>#N/A</v>
      </c>
      <c r="K1136" s="19"/>
      <c r="L1136" s="3"/>
      <c r="M1136" t="s">
        <v>2240</v>
      </c>
    </row>
    <row r="1137" spans="1:13" x14ac:dyDescent="0.2">
      <c r="A1137" s="8"/>
      <c r="B1137" s="8">
        <f t="shared" si="94"/>
        <v>16</v>
      </c>
      <c r="C1137" s="8"/>
      <c r="D1137" s="36" t="s">
        <v>1816</v>
      </c>
      <c r="E1137" s="28" t="e">
        <f>VLOOKUP(D1137,バーコード貼付!A$4048:C$6329,2,FALSE)</f>
        <v>#N/A</v>
      </c>
      <c r="F1137" s="40"/>
      <c r="G1137" s="19"/>
      <c r="H1137" s="77" t="e">
        <f>VLOOKUP(D1137,バーコード貼付!$A$4048:$C$6329,3,FALSE)</f>
        <v>#N/A</v>
      </c>
      <c r="I1137" s="8">
        <f>I$1116*4</f>
        <v>20</v>
      </c>
      <c r="J1137" s="19" t="e">
        <f t="shared" si="92"/>
        <v>#N/A</v>
      </c>
      <c r="K1137" s="19"/>
      <c r="L1137" s="3"/>
      <c r="M1137" s="54">
        <v>4</v>
      </c>
    </row>
    <row r="1138" spans="1:13" x14ac:dyDescent="0.2">
      <c r="A1138" s="6"/>
      <c r="B1138" s="8">
        <f t="shared" si="94"/>
        <v>17</v>
      </c>
      <c r="C1138" s="8"/>
      <c r="D1138" s="36"/>
      <c r="E1138" s="28" t="s">
        <v>1359</v>
      </c>
      <c r="F1138" s="40"/>
      <c r="G1138" s="19"/>
      <c r="H1138" s="152" t="e">
        <v>#N/A</v>
      </c>
      <c r="I1138" s="8">
        <v>40</v>
      </c>
      <c r="J1138" s="19">
        <v>1</v>
      </c>
      <c r="K1138" s="19"/>
      <c r="L1138" s="19"/>
      <c r="M1138" s="54">
        <v>8</v>
      </c>
    </row>
    <row r="1139" spans="1:13" x14ac:dyDescent="0.2">
      <c r="A1139" s="6"/>
      <c r="B1139" s="8">
        <f t="shared" si="94"/>
        <v>18</v>
      </c>
      <c r="C1139" s="8"/>
      <c r="D1139" s="36"/>
      <c r="E1139" s="28" t="s">
        <v>1360</v>
      </c>
      <c r="F1139" s="40"/>
      <c r="G1139" s="19"/>
      <c r="H1139" s="152" t="e">
        <v>#N/A</v>
      </c>
      <c r="I1139" s="8">
        <v>40</v>
      </c>
      <c r="J1139" s="19">
        <v>1</v>
      </c>
      <c r="K1139" s="19"/>
      <c r="L1139" s="19"/>
      <c r="M1139" s="54">
        <v>8</v>
      </c>
    </row>
    <row r="1140" spans="1:13" x14ac:dyDescent="0.2">
      <c r="A1140" s="6"/>
      <c r="B1140" s="8">
        <f t="shared" si="94"/>
        <v>19</v>
      </c>
      <c r="C1140" s="8"/>
      <c r="D1140" s="36"/>
      <c r="E1140" s="28" t="s">
        <v>2249</v>
      </c>
      <c r="F1140" s="40"/>
      <c r="G1140" s="19"/>
      <c r="H1140" s="152" t="e">
        <v>#N/A</v>
      </c>
      <c r="I1140" s="8">
        <v>20</v>
      </c>
      <c r="J1140" s="19">
        <v>1</v>
      </c>
      <c r="K1140" s="19"/>
      <c r="L1140" s="19"/>
      <c r="M1140" s="54">
        <v>4</v>
      </c>
    </row>
    <row r="1141" spans="1:13" x14ac:dyDescent="0.2">
      <c r="A1141" s="8"/>
      <c r="B1141" s="8"/>
      <c r="C1141" s="8"/>
      <c r="D1141" s="36"/>
      <c r="E1141" s="28"/>
      <c r="F1141" s="40"/>
      <c r="G1141" s="19"/>
      <c r="H1141" s="67"/>
      <c r="I1141" s="8"/>
      <c r="J1141" s="19"/>
      <c r="K1141" s="19"/>
      <c r="L1141" s="3"/>
    </row>
    <row r="1142" spans="1:13" ht="16.2" x14ac:dyDescent="0.2">
      <c r="A1142" s="188" t="s">
        <v>1352</v>
      </c>
      <c r="B1142" s="189"/>
      <c r="C1142" s="189"/>
      <c r="D1142" s="189"/>
      <c r="E1142" s="189"/>
      <c r="F1142" s="189"/>
      <c r="G1142" s="189"/>
      <c r="H1142" s="189"/>
      <c r="I1142" s="189"/>
      <c r="J1142" s="189"/>
      <c r="K1142" s="189"/>
      <c r="L1142" s="190"/>
    </row>
    <row r="1143" spans="1:13" x14ac:dyDescent="0.2">
      <c r="A1143" s="24" t="s">
        <v>975</v>
      </c>
      <c r="B1143" s="21"/>
      <c r="C1143" s="21"/>
      <c r="D1143" s="52" t="s">
        <v>973</v>
      </c>
      <c r="E1143" s="13" t="s">
        <v>1156</v>
      </c>
      <c r="F1143" s="39" t="s">
        <v>1246</v>
      </c>
      <c r="G1143" s="19" t="s">
        <v>1205</v>
      </c>
      <c r="H1143" s="13" t="s">
        <v>1206</v>
      </c>
      <c r="I1143" s="13" t="s">
        <v>977</v>
      </c>
      <c r="J1143" s="13" t="s">
        <v>976</v>
      </c>
      <c r="K1143" s="13" t="s">
        <v>1166</v>
      </c>
      <c r="L1143" s="13" t="s">
        <v>1167</v>
      </c>
    </row>
    <row r="1144" spans="1:13" x14ac:dyDescent="0.2">
      <c r="A1144" s="8">
        <v>1</v>
      </c>
      <c r="B1144" s="8"/>
      <c r="C1144" s="8"/>
      <c r="D1144" s="36" t="s">
        <v>21</v>
      </c>
      <c r="E1144" s="28" t="e">
        <f>VLOOKUP(D1144,バーコード貼付!A$4048:C$6329,2,FALSE)</f>
        <v>#N/A</v>
      </c>
      <c r="F1144" s="40"/>
      <c r="G1144" s="19"/>
      <c r="H1144" s="77" t="e">
        <v>#N/A</v>
      </c>
      <c r="I1144" s="43">
        <v>45</v>
      </c>
      <c r="J1144" s="19" t="e">
        <v>#N/A</v>
      </c>
      <c r="K1144" s="19"/>
      <c r="L1144" s="19"/>
    </row>
    <row r="1145" spans="1:13" x14ac:dyDescent="0.2">
      <c r="A1145" s="8">
        <v>2</v>
      </c>
      <c r="B1145" s="8"/>
      <c r="C1145" s="8"/>
      <c r="D1145" s="36" t="s">
        <v>1364</v>
      </c>
      <c r="E1145" s="28" t="e">
        <f>VLOOKUP(D1145,バーコード貼付!A$4048:C$6329,2,FALSE)</f>
        <v>#N/A</v>
      </c>
      <c r="F1145" s="40"/>
      <c r="G1145" s="19"/>
      <c r="H1145" s="77" t="e">
        <v>#N/A</v>
      </c>
      <c r="I1145" s="43">
        <v>1</v>
      </c>
      <c r="J1145" s="19" t="e">
        <v>#N/A</v>
      </c>
      <c r="K1145" s="19"/>
      <c r="L1145" s="19"/>
    </row>
    <row r="1146" spans="1:13" x14ac:dyDescent="0.2">
      <c r="A1146" s="8">
        <v>3</v>
      </c>
      <c r="B1146" s="8"/>
      <c r="C1146" s="8"/>
      <c r="D1146" s="36" t="s">
        <v>762</v>
      </c>
      <c r="E1146" s="28" t="e">
        <f>VLOOKUP(D1146,バーコード貼付!A$4048:C$6329,2,FALSE)</f>
        <v>#N/A</v>
      </c>
      <c r="F1146" s="40"/>
      <c r="G1146" s="19"/>
      <c r="H1146" s="77" t="e">
        <v>#N/A</v>
      </c>
      <c r="I1146" s="43">
        <v>0</v>
      </c>
      <c r="J1146" s="19" t="e">
        <v>#N/A</v>
      </c>
      <c r="K1146" s="19"/>
      <c r="L1146" s="19"/>
    </row>
    <row r="1147" spans="1:13" x14ac:dyDescent="0.2">
      <c r="A1147" s="8">
        <v>4</v>
      </c>
      <c r="B1147" s="8"/>
      <c r="C1147" s="8"/>
      <c r="D1147" s="36" t="s">
        <v>761</v>
      </c>
      <c r="E1147" s="28" t="e">
        <f>VLOOKUP(D1147,バーコード貼付!A$4048:C$6329,2,FALSE)</f>
        <v>#N/A</v>
      </c>
      <c r="F1147" s="40"/>
      <c r="G1147" s="19"/>
      <c r="H1147" s="77" t="e">
        <v>#N/A</v>
      </c>
      <c r="I1147" s="43">
        <v>0</v>
      </c>
      <c r="J1147" s="19" t="e">
        <v>#N/A</v>
      </c>
      <c r="K1147" s="19"/>
      <c r="L1147" s="19"/>
    </row>
    <row r="1148" spans="1:13" x14ac:dyDescent="0.2">
      <c r="A1148" s="8"/>
      <c r="B1148" s="8">
        <v>1</v>
      </c>
      <c r="C1148" s="8"/>
      <c r="D1148" s="36" t="s">
        <v>1838</v>
      </c>
      <c r="E1148" s="28" t="e">
        <f>VLOOKUP(D1148,バーコード貼付!A$4048:C$6329,2,FALSE)</f>
        <v>#N/A</v>
      </c>
      <c r="F1148" s="40"/>
      <c r="G1148" s="19"/>
      <c r="H1148" s="77" t="e">
        <f>VLOOKUP(D1148,バーコード貼付!$A$4048:$C$6329,3,FALSE)</f>
        <v>#N/A</v>
      </c>
      <c r="I1148" s="8">
        <f>I1144+I1145+I1146+I1147</f>
        <v>46</v>
      </c>
      <c r="J1148" s="19" t="e">
        <f>IF(H1148&gt;=I1148,0,1)</f>
        <v>#N/A</v>
      </c>
      <c r="K1148" s="19"/>
      <c r="L1148" s="19"/>
    </row>
    <row r="1149" spans="1:13" x14ac:dyDescent="0.2">
      <c r="A1149" s="6"/>
      <c r="B1149" s="8">
        <f>B1148+1</f>
        <v>2</v>
      </c>
      <c r="C1149" s="8">
        <v>1</v>
      </c>
      <c r="D1149" s="36" t="s">
        <v>1839</v>
      </c>
      <c r="E1149" s="28" t="e">
        <f>VLOOKUP(D1149,バーコード貼付!A$4048:C$6329,2,FALSE)</f>
        <v>#N/A</v>
      </c>
      <c r="F1149" s="40"/>
      <c r="G1149" s="19"/>
      <c r="H1149" s="77" t="e">
        <f>VLOOKUP(D1149,バーコード貼付!$A$4048:$C$6329,3,FALSE)</f>
        <v>#N/A</v>
      </c>
      <c r="I1149" s="8">
        <f>I$1148</f>
        <v>46</v>
      </c>
      <c r="J1149" s="19" t="e">
        <f>IF(H1149&gt;=I1149,0,1)</f>
        <v>#N/A</v>
      </c>
      <c r="K1149" s="19"/>
      <c r="L1149" s="19"/>
    </row>
    <row r="1150" spans="1:13" x14ac:dyDescent="0.2">
      <c r="A1150" s="6"/>
      <c r="B1150" s="8"/>
      <c r="C1150" s="8">
        <v>2</v>
      </c>
      <c r="D1150" s="36" t="s">
        <v>2515</v>
      </c>
      <c r="E1150" s="28" t="str">
        <f>VLOOKUP(D1150,バーコード貼付!A$4048:C$6329,2,FALSE)</f>
        <v>真鍮1/4(6)Pｺｯｸ</v>
      </c>
      <c r="F1150" s="40"/>
      <c r="G1150" s="19"/>
      <c r="H1150" s="77">
        <f>VLOOKUP(D1150,バーコード貼付!$A$4048:$C$6329,3,FALSE)</f>
        <v>1481</v>
      </c>
      <c r="I1150" s="8">
        <f>I$1148</f>
        <v>46</v>
      </c>
      <c r="J1150" s="19">
        <f>IF(H1150&gt;=I1150,0,1)</f>
        <v>0</v>
      </c>
      <c r="K1150" s="19"/>
      <c r="L1150" s="19"/>
    </row>
    <row r="1151" spans="1:13" x14ac:dyDescent="0.2">
      <c r="A1151" s="8"/>
      <c r="B1151" s="8">
        <f>B1149+1</f>
        <v>3</v>
      </c>
      <c r="C1151" s="8"/>
      <c r="D1151" s="36" t="s">
        <v>1840</v>
      </c>
      <c r="E1151" s="28" t="e">
        <f>VLOOKUP(D1151,バーコード貼付!A$4048:C$6329,2,FALSE)</f>
        <v>#N/A</v>
      </c>
      <c r="F1151" s="40"/>
      <c r="G1151" s="19"/>
      <c r="H1151" s="77" t="e">
        <f>VLOOKUP(D1151,バーコード貼付!$A$4048:$C$6329,3,FALSE)</f>
        <v>#N/A</v>
      </c>
      <c r="I1151" s="8">
        <f>I$1148</f>
        <v>46</v>
      </c>
      <c r="J1151" s="19" t="e">
        <f>IF(H1151&gt;=I1151,0,1)</f>
        <v>#N/A</v>
      </c>
      <c r="K1151" s="19"/>
      <c r="L1151" s="19"/>
    </row>
    <row r="1152" spans="1:13" x14ac:dyDescent="0.2">
      <c r="A1152" s="8"/>
      <c r="B1152" s="8">
        <f>B1151+1</f>
        <v>4</v>
      </c>
      <c r="C1152" s="8">
        <v>1</v>
      </c>
      <c r="D1152" s="36" t="s">
        <v>1841</v>
      </c>
      <c r="E1152" s="28" t="e">
        <f>VLOOKUP(D1152,バーコード貼付!A$4048:C$6329,2,FALSE)</f>
        <v>#N/A</v>
      </c>
      <c r="F1152" s="40"/>
      <c r="G1152" s="19"/>
      <c r="H1152" s="77" t="e">
        <f>VLOOKUP(D1152,バーコード貼付!$A$4048:$C$6329,3,FALSE)</f>
        <v>#N/A</v>
      </c>
      <c r="I1152" s="8">
        <f>I$1148</f>
        <v>46</v>
      </c>
      <c r="J1152" s="19" t="e">
        <f>IF(H1152&gt;=I1152,0,1)</f>
        <v>#N/A</v>
      </c>
      <c r="K1152" s="19"/>
      <c r="L1152" s="19"/>
    </row>
    <row r="1153" spans="1:13" x14ac:dyDescent="0.2">
      <c r="A1153" s="8"/>
      <c r="B1153" s="4"/>
      <c r="C1153" s="8">
        <v>2</v>
      </c>
      <c r="D1153" s="36"/>
      <c r="E1153" s="28" t="s">
        <v>1371</v>
      </c>
      <c r="F1153" s="40">
        <v>42601</v>
      </c>
      <c r="G1153" s="19">
        <v>32</v>
      </c>
      <c r="H1153" s="152" t="e">
        <v>#N/A</v>
      </c>
      <c r="I1153" s="8">
        <v>46</v>
      </c>
      <c r="J1153" s="19">
        <v>1</v>
      </c>
      <c r="K1153" s="19"/>
      <c r="L1153" s="19"/>
    </row>
    <row r="1154" spans="1:13" x14ac:dyDescent="0.2">
      <c r="A1154" s="8"/>
      <c r="B1154" s="8">
        <f>B1152+1</f>
        <v>5</v>
      </c>
      <c r="C1154" s="8">
        <v>1</v>
      </c>
      <c r="D1154" s="36" t="s">
        <v>1738</v>
      </c>
      <c r="E1154" s="28" t="e">
        <f>VLOOKUP(D1154,バーコード貼付!A$4048:C$6329,2,FALSE)</f>
        <v>#N/A</v>
      </c>
      <c r="F1154" s="40"/>
      <c r="G1154" s="19"/>
      <c r="H1154" s="77" t="e">
        <f>VLOOKUP(D1154,バーコード貼付!$A$4048:$C$6329,3,FALSE)</f>
        <v>#N/A</v>
      </c>
      <c r="I1154" s="8">
        <f>I1144+I1146</f>
        <v>45</v>
      </c>
      <c r="J1154" s="19" t="e">
        <f t="shared" ref="J1154:J1169" si="95">IF(H1154&gt;=I1154,0,1)</f>
        <v>#N/A</v>
      </c>
      <c r="K1154" s="19"/>
      <c r="L1154" s="19"/>
    </row>
    <row r="1155" spans="1:13" x14ac:dyDescent="0.2">
      <c r="A1155" s="8"/>
      <c r="B1155" s="8"/>
      <c r="C1155" s="8">
        <v>2</v>
      </c>
      <c r="D1155" s="36" t="s">
        <v>1718</v>
      </c>
      <c r="E1155" s="28" t="e">
        <f>VLOOKUP(D1155,バーコード貼付!A$4048:C$6329,2,FALSE)</f>
        <v>#N/A</v>
      </c>
      <c r="F1155" s="40"/>
      <c r="G1155" s="19"/>
      <c r="H1155" s="77" t="e">
        <f>VLOOKUP(D1155,バーコード貼付!$A$4048:$C$6329,3,FALSE)</f>
        <v>#N/A</v>
      </c>
      <c r="I1155" s="8">
        <f>I1145+I1147</f>
        <v>1</v>
      </c>
      <c r="J1155" s="19" t="e">
        <f t="shared" si="95"/>
        <v>#N/A</v>
      </c>
      <c r="K1155" s="19"/>
      <c r="L1155" s="19"/>
    </row>
    <row r="1156" spans="1:13" x14ac:dyDescent="0.2">
      <c r="A1156" s="8"/>
      <c r="B1156" s="8"/>
      <c r="C1156" s="8">
        <v>3</v>
      </c>
      <c r="D1156" s="36" t="s">
        <v>1719</v>
      </c>
      <c r="E1156" s="28" t="e">
        <f>VLOOKUP(D1156,バーコード貼付!A$4048:C$6329,2,FALSE)</f>
        <v>#N/A</v>
      </c>
      <c r="F1156" s="40"/>
      <c r="G1156" s="19"/>
      <c r="H1156" s="77" t="e">
        <f>VLOOKUP(D1156,バーコード貼付!$A$4048:$C$6329,3,FALSE)</f>
        <v>#N/A</v>
      </c>
      <c r="I1156" s="8">
        <f t="shared" ref="I1156:I1161" si="96">I$1148</f>
        <v>46</v>
      </c>
      <c r="J1156" s="19" t="e">
        <f t="shared" si="95"/>
        <v>#N/A</v>
      </c>
      <c r="K1156" s="19"/>
      <c r="L1156" s="19"/>
    </row>
    <row r="1157" spans="1:13" x14ac:dyDescent="0.2">
      <c r="A1157" s="8"/>
      <c r="B1157" s="8">
        <v>6</v>
      </c>
      <c r="C1157" s="8">
        <v>1</v>
      </c>
      <c r="D1157" s="36" t="s">
        <v>1779</v>
      </c>
      <c r="E1157" s="28" t="e">
        <f>VLOOKUP(D1157,バーコード貼付!A$4048:C$6329,2,FALSE)</f>
        <v>#N/A</v>
      </c>
      <c r="F1157" s="40"/>
      <c r="G1157" s="19"/>
      <c r="H1157" s="77" t="e">
        <f>VLOOKUP(D1157,バーコード貼付!$A$4048:$C$6329,3,FALSE)</f>
        <v>#N/A</v>
      </c>
      <c r="I1157" s="8">
        <f t="shared" si="96"/>
        <v>46</v>
      </c>
      <c r="J1157" s="19" t="e">
        <f t="shared" si="95"/>
        <v>#N/A</v>
      </c>
      <c r="K1157" s="19"/>
      <c r="L1157" s="19"/>
    </row>
    <row r="1158" spans="1:13" x14ac:dyDescent="0.2">
      <c r="A1158" s="8"/>
      <c r="B1158" s="8"/>
      <c r="C1158" s="8">
        <v>2</v>
      </c>
      <c r="D1158" s="36" t="s">
        <v>1780</v>
      </c>
      <c r="E1158" s="28" t="e">
        <f>VLOOKUP(D1158,バーコード貼付!A$4048:C$6329,2,FALSE)</f>
        <v>#N/A</v>
      </c>
      <c r="F1158" s="40"/>
      <c r="G1158" s="19"/>
      <c r="H1158" s="77" t="e">
        <f>VLOOKUP(D1158,バーコード貼付!$A$4048:$C$6329,3,FALSE)</f>
        <v>#N/A</v>
      </c>
      <c r="I1158" s="8">
        <f t="shared" si="96"/>
        <v>46</v>
      </c>
      <c r="J1158" s="19" t="e">
        <f t="shared" si="95"/>
        <v>#N/A</v>
      </c>
      <c r="K1158" s="19"/>
      <c r="L1158" s="19"/>
    </row>
    <row r="1159" spans="1:13" x14ac:dyDescent="0.2">
      <c r="A1159" s="8"/>
      <c r="B1159" s="8"/>
      <c r="C1159" s="8">
        <v>3</v>
      </c>
      <c r="D1159" s="36" t="s">
        <v>1781</v>
      </c>
      <c r="E1159" s="28" t="e">
        <f>VLOOKUP(D1159,バーコード貼付!A$4048:C$6329,2,FALSE)</f>
        <v>#N/A</v>
      </c>
      <c r="F1159" s="40"/>
      <c r="G1159" s="19"/>
      <c r="H1159" s="77" t="e">
        <f>VLOOKUP(D1159,バーコード貼付!$A$4048:$C$6329,3,FALSE)</f>
        <v>#N/A</v>
      </c>
      <c r="I1159" s="8">
        <f t="shared" si="96"/>
        <v>46</v>
      </c>
      <c r="J1159" s="19" t="e">
        <f t="shared" si="95"/>
        <v>#N/A</v>
      </c>
      <c r="K1159" s="19"/>
      <c r="L1159" s="19"/>
    </row>
    <row r="1160" spans="1:13" x14ac:dyDescent="0.2">
      <c r="A1160" s="8"/>
      <c r="B1160" s="8">
        <f>B1157+1</f>
        <v>7</v>
      </c>
      <c r="C1160" s="8"/>
      <c r="D1160" s="36" t="s">
        <v>1782</v>
      </c>
      <c r="E1160" s="28" t="e">
        <f>VLOOKUP(D1160,バーコード貼付!A$4048:C$6329,2,FALSE)</f>
        <v>#N/A</v>
      </c>
      <c r="F1160" s="40"/>
      <c r="G1160" s="19"/>
      <c r="H1160" s="77" t="e">
        <f>VLOOKUP(D1160,バーコード貼付!$A$4048:$C$6329,3,FALSE)</f>
        <v>#N/A</v>
      </c>
      <c r="I1160" s="8">
        <f t="shared" si="96"/>
        <v>46</v>
      </c>
      <c r="J1160" s="19" t="e">
        <f t="shared" si="95"/>
        <v>#N/A</v>
      </c>
      <c r="K1160" s="19"/>
      <c r="L1160" s="19"/>
    </row>
    <row r="1161" spans="1:13" x14ac:dyDescent="0.2">
      <c r="A1161" s="8"/>
      <c r="B1161" s="8">
        <f t="shared" ref="B1161:B1172" si="97">B1160+1</f>
        <v>8</v>
      </c>
      <c r="C1161" s="8"/>
      <c r="D1161" s="36" t="s">
        <v>1872</v>
      </c>
      <c r="E1161" s="28" t="e">
        <f>VLOOKUP(D1161,バーコード貼付!A$4048:C$6329,2,FALSE)</f>
        <v>#N/A</v>
      </c>
      <c r="F1161" s="40"/>
      <c r="G1161" s="19"/>
      <c r="H1161" s="77" t="e">
        <f>VLOOKUP(D1161,バーコード貼付!$A$4048:$C$6329,3,FALSE)</f>
        <v>#N/A</v>
      </c>
      <c r="I1161" s="8">
        <f t="shared" si="96"/>
        <v>46</v>
      </c>
      <c r="J1161" s="19" t="e">
        <f t="shared" si="95"/>
        <v>#N/A</v>
      </c>
      <c r="K1161" s="19"/>
      <c r="L1161" s="19"/>
    </row>
    <row r="1162" spans="1:13" x14ac:dyDescent="0.2">
      <c r="A1162" s="8"/>
      <c r="B1162" s="8">
        <f t="shared" si="97"/>
        <v>9</v>
      </c>
      <c r="C1162" s="8"/>
      <c r="D1162" s="36" t="s">
        <v>1813</v>
      </c>
      <c r="E1162" s="28" t="e">
        <f>VLOOKUP(D1162,バーコード貼付!A$4048:C$6329,2,FALSE)</f>
        <v>#N/A</v>
      </c>
      <c r="F1162" s="40"/>
      <c r="G1162" s="19"/>
      <c r="H1162" s="77" t="e">
        <f>VLOOKUP(D1162,バーコード貼付!$A$4048:$C$6329,3,FALSE)</f>
        <v>#N/A</v>
      </c>
      <c r="I1162" s="8">
        <f>I$1148*4</f>
        <v>184</v>
      </c>
      <c r="J1162" s="19" t="e">
        <f t="shared" si="95"/>
        <v>#N/A</v>
      </c>
      <c r="K1162" s="19"/>
      <c r="L1162" s="19"/>
      <c r="M1162" t="s">
        <v>2242</v>
      </c>
    </row>
    <row r="1163" spans="1:13" x14ac:dyDescent="0.2">
      <c r="A1163" s="8"/>
      <c r="B1163" s="8">
        <f t="shared" si="97"/>
        <v>10</v>
      </c>
      <c r="C1163" s="8"/>
      <c r="D1163" s="36" t="s">
        <v>1803</v>
      </c>
      <c r="E1163" s="28" t="e">
        <f>VLOOKUP(D1163,バーコード貼付!A$4048:C$6329,2,FALSE)</f>
        <v>#N/A</v>
      </c>
      <c r="F1163" s="40"/>
      <c r="G1163" s="19"/>
      <c r="H1163" s="77" t="e">
        <f>VLOOKUP(D1163,バーコード貼付!$A$4048:$C$6329,3,FALSE)</f>
        <v>#N/A</v>
      </c>
      <c r="I1163" s="8">
        <f>I$1148*2</f>
        <v>92</v>
      </c>
      <c r="J1163" s="19" t="e">
        <f t="shared" si="95"/>
        <v>#N/A</v>
      </c>
      <c r="K1163" s="19"/>
      <c r="L1163" s="19"/>
      <c r="M1163" t="s">
        <v>2243</v>
      </c>
    </row>
    <row r="1164" spans="1:13" x14ac:dyDescent="0.2">
      <c r="A1164" s="8"/>
      <c r="B1164" s="8">
        <f t="shared" si="97"/>
        <v>11</v>
      </c>
      <c r="C1164" s="8"/>
      <c r="D1164" s="36" t="s">
        <v>1807</v>
      </c>
      <c r="E1164" s="28" t="e">
        <f>VLOOKUP(D1164,バーコード貼付!A$4048:C$6329,2,FALSE)</f>
        <v>#N/A</v>
      </c>
      <c r="F1164" s="40"/>
      <c r="G1164" s="19"/>
      <c r="H1164" s="77" t="e">
        <f>VLOOKUP(D1164,バーコード貼付!$A$4048:$C$6329,3,FALSE)</f>
        <v>#N/A</v>
      </c>
      <c r="I1164" s="8">
        <f>I$1148*2</f>
        <v>92</v>
      </c>
      <c r="J1164" s="19" t="e">
        <f t="shared" si="95"/>
        <v>#N/A</v>
      </c>
      <c r="K1164" s="19"/>
      <c r="L1164" s="19"/>
      <c r="M1164" t="s">
        <v>2244</v>
      </c>
    </row>
    <row r="1165" spans="1:13" x14ac:dyDescent="0.2">
      <c r="A1165" s="8"/>
      <c r="B1165" s="8">
        <f t="shared" si="97"/>
        <v>12</v>
      </c>
      <c r="C1165" s="8"/>
      <c r="D1165" s="36" t="s">
        <v>1808</v>
      </c>
      <c r="E1165" s="28" t="e">
        <f>VLOOKUP(D1165,バーコード貼付!A$4048:C$6329,2,FALSE)</f>
        <v>#N/A</v>
      </c>
      <c r="F1165" s="40"/>
      <c r="G1165" s="19"/>
      <c r="H1165" s="77" t="e">
        <f>VLOOKUP(D1165,バーコード貼付!$A$4048:$C$6329,3,FALSE)</f>
        <v>#N/A</v>
      </c>
      <c r="I1165" s="8">
        <f>I$1148*2</f>
        <v>92</v>
      </c>
      <c r="J1165" s="19" t="e">
        <f t="shared" si="95"/>
        <v>#N/A</v>
      </c>
      <c r="K1165" s="19"/>
      <c r="L1165" s="19"/>
      <c r="M1165" t="s">
        <v>2245</v>
      </c>
    </row>
    <row r="1166" spans="1:13" x14ac:dyDescent="0.2">
      <c r="A1166" s="8"/>
      <c r="B1166" s="8">
        <f t="shared" si="97"/>
        <v>13</v>
      </c>
      <c r="C1166" s="8"/>
      <c r="D1166" s="36" t="s">
        <v>1879</v>
      </c>
      <c r="E1166" s="28" t="e">
        <f>VLOOKUP(D1166,バーコード貼付!A$4048:C$6329,2,FALSE)</f>
        <v>#N/A</v>
      </c>
      <c r="F1166" s="40"/>
      <c r="G1166" s="19"/>
      <c r="H1166" s="77" t="e">
        <f>VLOOKUP(D1166,バーコード貼付!$A$4048:$C$6329,3,FALSE)</f>
        <v>#N/A</v>
      </c>
      <c r="I1166" s="8">
        <f>I$1148*8</f>
        <v>368</v>
      </c>
      <c r="J1166" s="19" t="e">
        <f t="shared" si="95"/>
        <v>#N/A</v>
      </c>
      <c r="K1166" s="19"/>
      <c r="L1166" s="19"/>
      <c r="M1166" t="s">
        <v>2246</v>
      </c>
    </row>
    <row r="1167" spans="1:13" x14ac:dyDescent="0.2">
      <c r="A1167" s="8"/>
      <c r="B1167" s="8">
        <f t="shared" si="97"/>
        <v>14</v>
      </c>
      <c r="C1167" s="8"/>
      <c r="D1167" s="36" t="s">
        <v>1814</v>
      </c>
      <c r="E1167" s="28" t="e">
        <f>VLOOKUP(D1167,バーコード貼付!A$4048:C$6329,2,FALSE)</f>
        <v>#N/A</v>
      </c>
      <c r="F1167" s="40"/>
      <c r="G1167" s="19"/>
      <c r="H1167" s="77" t="e">
        <f>VLOOKUP(D1167,バーコード貼付!$A$4048:$C$6329,3,FALSE)</f>
        <v>#N/A</v>
      </c>
      <c r="I1167" s="8">
        <f>I$1148*8</f>
        <v>368</v>
      </c>
      <c r="J1167" s="19" t="e">
        <f t="shared" si="95"/>
        <v>#N/A</v>
      </c>
      <c r="K1167" s="19"/>
      <c r="L1167" s="19"/>
      <c r="M1167" t="s">
        <v>2247</v>
      </c>
    </row>
    <row r="1168" spans="1:13" x14ac:dyDescent="0.2">
      <c r="A1168" s="8"/>
      <c r="B1168" s="8">
        <f t="shared" si="97"/>
        <v>15</v>
      </c>
      <c r="C1168" s="8"/>
      <c r="D1168" s="36" t="s">
        <v>1806</v>
      </c>
      <c r="E1168" s="28" t="e">
        <f>VLOOKUP(D1168,バーコード貼付!A$4048:C$6329,2,FALSE)</f>
        <v>#N/A</v>
      </c>
      <c r="F1168" s="40"/>
      <c r="G1168" s="19"/>
      <c r="H1168" s="77" t="e">
        <f>VLOOKUP(D1168,バーコード貼付!$A$4048:$C$6329,3,FALSE)</f>
        <v>#N/A</v>
      </c>
      <c r="I1168" s="8">
        <f>I$1148*4</f>
        <v>184</v>
      </c>
      <c r="J1168" s="19" t="e">
        <f t="shared" si="95"/>
        <v>#N/A</v>
      </c>
      <c r="K1168" s="19"/>
      <c r="L1168" s="19"/>
      <c r="M1168" t="s">
        <v>2248</v>
      </c>
    </row>
    <row r="1169" spans="1:13" x14ac:dyDescent="0.2">
      <c r="A1169" s="8"/>
      <c r="B1169" s="8">
        <f t="shared" si="97"/>
        <v>16</v>
      </c>
      <c r="C1169" s="8"/>
      <c r="D1169" s="36" t="s">
        <v>1817</v>
      </c>
      <c r="E1169" s="28" t="e">
        <f>VLOOKUP(D1169,バーコード貼付!A$4048:C$6329,2,FALSE)</f>
        <v>#N/A</v>
      </c>
      <c r="F1169" s="40"/>
      <c r="G1169" s="19"/>
      <c r="H1169" s="77" t="e">
        <f>VLOOKUP(D1169,バーコード貼付!$A$4048:$C$6329,3,FALSE)</f>
        <v>#N/A</v>
      </c>
      <c r="I1169" s="8">
        <f>I$1148*4</f>
        <v>184</v>
      </c>
      <c r="J1169" s="19" t="e">
        <f t="shared" si="95"/>
        <v>#N/A</v>
      </c>
      <c r="K1169" s="19"/>
      <c r="L1169" s="19"/>
      <c r="M1169" s="54">
        <v>4</v>
      </c>
    </row>
    <row r="1170" spans="1:13" x14ac:dyDescent="0.2">
      <c r="A1170" s="6"/>
      <c r="B1170" s="8">
        <f t="shared" si="97"/>
        <v>17</v>
      </c>
      <c r="C1170" s="8"/>
      <c r="D1170" s="36"/>
      <c r="E1170" s="28" t="s">
        <v>1359</v>
      </c>
      <c r="F1170" s="40"/>
      <c r="G1170" s="19"/>
      <c r="H1170" s="152" t="e">
        <v>#N/A</v>
      </c>
      <c r="I1170" s="8">
        <v>368</v>
      </c>
      <c r="J1170" s="19">
        <v>1</v>
      </c>
      <c r="K1170" s="19"/>
      <c r="L1170" s="19"/>
      <c r="M1170" s="54">
        <v>8</v>
      </c>
    </row>
    <row r="1171" spans="1:13" x14ac:dyDescent="0.2">
      <c r="A1171" s="6"/>
      <c r="B1171" s="8">
        <f t="shared" si="97"/>
        <v>18</v>
      </c>
      <c r="C1171" s="8"/>
      <c r="D1171" s="36"/>
      <c r="E1171" s="28" t="s">
        <v>1360</v>
      </c>
      <c r="F1171" s="40"/>
      <c r="G1171" s="19"/>
      <c r="H1171" s="152" t="e">
        <v>#N/A</v>
      </c>
      <c r="I1171" s="8">
        <v>368</v>
      </c>
      <c r="J1171" s="19">
        <v>1</v>
      </c>
      <c r="K1171" s="19"/>
      <c r="L1171" s="19"/>
      <c r="M1171" s="54">
        <v>8</v>
      </c>
    </row>
    <row r="1172" spans="1:13" x14ac:dyDescent="0.2">
      <c r="A1172" s="6"/>
      <c r="B1172" s="8">
        <f t="shared" si="97"/>
        <v>19</v>
      </c>
      <c r="C1172" s="8"/>
      <c r="D1172" s="36"/>
      <c r="E1172" s="28" t="s">
        <v>2249</v>
      </c>
      <c r="F1172" s="40"/>
      <c r="G1172" s="19"/>
      <c r="H1172" s="152" t="e">
        <v>#N/A</v>
      </c>
      <c r="I1172" s="8">
        <v>184</v>
      </c>
      <c r="J1172" s="19">
        <v>1</v>
      </c>
      <c r="K1172" s="19"/>
      <c r="L1172" s="19"/>
      <c r="M1172" s="54">
        <v>4</v>
      </c>
    </row>
    <row r="1173" spans="1:13" x14ac:dyDescent="0.2">
      <c r="A1173" s="8"/>
      <c r="B1173" s="8"/>
      <c r="C1173" s="8"/>
      <c r="D1173" s="36"/>
      <c r="E1173" s="28"/>
      <c r="F1173" s="40"/>
      <c r="G1173" s="19"/>
      <c r="H1173" s="67"/>
      <c r="I1173" s="8"/>
      <c r="J1173" s="19"/>
      <c r="K1173" s="19"/>
      <c r="L1173" s="19"/>
    </row>
    <row r="1174" spans="1:13" ht="16.2" x14ac:dyDescent="0.2">
      <c r="A1174" s="188" t="s">
        <v>1353</v>
      </c>
      <c r="B1174" s="189"/>
      <c r="C1174" s="189"/>
      <c r="D1174" s="189"/>
      <c r="E1174" s="189"/>
      <c r="F1174" s="189"/>
      <c r="G1174" s="189"/>
      <c r="H1174" s="189"/>
      <c r="I1174" s="189"/>
      <c r="J1174" s="189"/>
      <c r="K1174" s="189"/>
      <c r="L1174" s="190"/>
    </row>
    <row r="1175" spans="1:13" x14ac:dyDescent="0.2">
      <c r="A1175" s="24" t="s">
        <v>975</v>
      </c>
      <c r="B1175" s="21"/>
      <c r="C1175" s="21"/>
      <c r="D1175" s="52" t="s">
        <v>973</v>
      </c>
      <c r="E1175" s="13" t="s">
        <v>1156</v>
      </c>
      <c r="F1175" s="39" t="s">
        <v>1246</v>
      </c>
      <c r="G1175" s="19" t="s">
        <v>1205</v>
      </c>
      <c r="H1175" s="13" t="s">
        <v>1206</v>
      </c>
      <c r="I1175" s="13" t="s">
        <v>977</v>
      </c>
      <c r="J1175" s="13" t="s">
        <v>976</v>
      </c>
      <c r="K1175" s="13" t="s">
        <v>1166</v>
      </c>
      <c r="L1175" s="13" t="s">
        <v>1167</v>
      </c>
    </row>
    <row r="1176" spans="1:13" x14ac:dyDescent="0.2">
      <c r="A1176" s="8">
        <v>1</v>
      </c>
      <c r="B1176" s="8"/>
      <c r="C1176" s="8"/>
      <c r="D1176" s="36" t="s">
        <v>23</v>
      </c>
      <c r="E1176" s="28" t="e">
        <f>VLOOKUP(D1176,バーコード貼付!A$4048:C$6329,2,FALSE)</f>
        <v>#N/A</v>
      </c>
      <c r="F1176" s="40"/>
      <c r="G1176" s="19"/>
      <c r="H1176" s="77" t="e">
        <v>#N/A</v>
      </c>
      <c r="I1176" s="43">
        <v>2</v>
      </c>
      <c r="J1176" s="19" t="e">
        <v>#N/A</v>
      </c>
      <c r="K1176" s="19"/>
      <c r="L1176" s="19"/>
    </row>
    <row r="1177" spans="1:13" x14ac:dyDescent="0.2">
      <c r="A1177" s="8">
        <v>2</v>
      </c>
      <c r="B1177" s="8"/>
      <c r="C1177" s="8"/>
      <c r="D1177" s="36" t="s">
        <v>1363</v>
      </c>
      <c r="E1177" s="28" t="e">
        <f>VLOOKUP(D1177,バーコード貼付!A$4048:C$6329,2,FALSE)</f>
        <v>#N/A</v>
      </c>
      <c r="F1177" s="40"/>
      <c r="G1177" s="19"/>
      <c r="H1177" s="77" t="e">
        <v>#N/A</v>
      </c>
      <c r="I1177" s="43">
        <v>2</v>
      </c>
      <c r="J1177" s="19" t="e">
        <v>#N/A</v>
      </c>
      <c r="K1177" s="19"/>
      <c r="L1177" s="19"/>
    </row>
    <row r="1178" spans="1:13" x14ac:dyDescent="0.2">
      <c r="A1178" s="8">
        <v>3</v>
      </c>
      <c r="B1178" s="8"/>
      <c r="C1178" s="8"/>
      <c r="D1178" s="36" t="s">
        <v>764</v>
      </c>
      <c r="E1178" s="28" t="e">
        <f>VLOOKUP(D1178,バーコード貼付!A$4048:C$6329,2,FALSE)</f>
        <v>#N/A</v>
      </c>
      <c r="F1178" s="40"/>
      <c r="G1178" s="19"/>
      <c r="H1178" s="77" t="e">
        <v>#N/A</v>
      </c>
      <c r="I1178" s="43">
        <v>0</v>
      </c>
      <c r="J1178" s="19" t="e">
        <v>#N/A</v>
      </c>
      <c r="K1178" s="19"/>
      <c r="L1178" s="19"/>
    </row>
    <row r="1179" spans="1:13" x14ac:dyDescent="0.2">
      <c r="A1179" s="8">
        <v>4</v>
      </c>
      <c r="B1179" s="8"/>
      <c r="C1179" s="8"/>
      <c r="D1179" s="36" t="s">
        <v>763</v>
      </c>
      <c r="E1179" s="28" t="e">
        <f>VLOOKUP(D1179,バーコード貼付!A$4048:C$6329,2,FALSE)</f>
        <v>#N/A</v>
      </c>
      <c r="F1179" s="40"/>
      <c r="G1179" s="19"/>
      <c r="H1179" s="77" t="e">
        <v>#N/A</v>
      </c>
      <c r="I1179" s="43">
        <v>2</v>
      </c>
      <c r="J1179" s="19" t="e">
        <v>#N/A</v>
      </c>
      <c r="K1179" s="19"/>
      <c r="L1179" s="19"/>
    </row>
    <row r="1180" spans="1:13" x14ac:dyDescent="0.2">
      <c r="A1180" s="8"/>
      <c r="B1180" s="8">
        <v>1</v>
      </c>
      <c r="C1180" s="8"/>
      <c r="D1180" s="36" t="s">
        <v>1834</v>
      </c>
      <c r="E1180" s="28" t="e">
        <f>VLOOKUP(D1180,バーコード貼付!A$4048:C$6329,2,FALSE)</f>
        <v>#N/A</v>
      </c>
      <c r="F1180" s="40"/>
      <c r="G1180" s="19"/>
      <c r="H1180" s="77" t="e">
        <f>VLOOKUP(D1180,バーコード貼付!$A$4048:$C$6329,3,FALSE)</f>
        <v>#N/A</v>
      </c>
      <c r="I1180" s="8">
        <f>I1176+I1177+I1178+I1179</f>
        <v>6</v>
      </c>
      <c r="J1180" s="19" t="e">
        <f>IF(H1180&gt;=I1180,0,1)</f>
        <v>#N/A</v>
      </c>
      <c r="K1180" s="19"/>
      <c r="L1180" s="19"/>
    </row>
    <row r="1181" spans="1:13" x14ac:dyDescent="0.2">
      <c r="A1181" s="8"/>
      <c r="B1181" s="8">
        <f>B1180+1</f>
        <v>2</v>
      </c>
      <c r="C1181" s="8">
        <v>1</v>
      </c>
      <c r="D1181" s="36" t="s">
        <v>1835</v>
      </c>
      <c r="E1181" s="28" t="e">
        <f>VLOOKUP(D1181,バーコード貼付!A$4048:C$6329,2,FALSE)</f>
        <v>#N/A</v>
      </c>
      <c r="F1181" s="40"/>
      <c r="G1181" s="19"/>
      <c r="H1181" s="77" t="e">
        <f>VLOOKUP(D1181,バーコード貼付!$A$4048:$C$6329,3,FALSE)</f>
        <v>#N/A</v>
      </c>
      <c r="I1181" s="8">
        <f>I$1180</f>
        <v>6</v>
      </c>
      <c r="J1181" s="19" t="e">
        <f>IF(H1181&gt;=I1181,0,1)</f>
        <v>#N/A</v>
      </c>
      <c r="K1181" s="19"/>
      <c r="L1181" s="19"/>
    </row>
    <row r="1182" spans="1:13" x14ac:dyDescent="0.2">
      <c r="A1182" s="8"/>
      <c r="B1182" s="8"/>
      <c r="C1182" s="8">
        <v>2</v>
      </c>
      <c r="D1182" s="36" t="s">
        <v>2515</v>
      </c>
      <c r="E1182" s="28" t="str">
        <f>VLOOKUP(D1182,バーコード貼付!A$4048:C$6329,2,FALSE)</f>
        <v>真鍮1/4(6)Pｺｯｸ</v>
      </c>
      <c r="F1182" s="40"/>
      <c r="G1182" s="19"/>
      <c r="H1182" s="77">
        <f>VLOOKUP(D1182,バーコード貼付!$A$4048:$C$6329,3,FALSE)</f>
        <v>1481</v>
      </c>
      <c r="I1182" s="8">
        <f>I$1180</f>
        <v>6</v>
      </c>
      <c r="J1182" s="19">
        <f>IF(H1182&gt;=I1182,0,1)</f>
        <v>0</v>
      </c>
      <c r="K1182" s="19"/>
      <c r="L1182" s="19"/>
    </row>
    <row r="1183" spans="1:13" x14ac:dyDescent="0.2">
      <c r="A1183" s="8"/>
      <c r="B1183" s="8">
        <f>B1181+1</f>
        <v>3</v>
      </c>
      <c r="C1183" s="8"/>
      <c r="D1183" s="36" t="s">
        <v>1836</v>
      </c>
      <c r="E1183" s="28" t="e">
        <f>VLOOKUP(D1183,バーコード貼付!A$4048:C$6329,2,FALSE)</f>
        <v>#N/A</v>
      </c>
      <c r="F1183" s="40"/>
      <c r="G1183" s="19"/>
      <c r="H1183" s="77" t="e">
        <f>VLOOKUP(D1183,バーコード貼付!$A$4048:$C$6329,3,FALSE)</f>
        <v>#N/A</v>
      </c>
      <c r="I1183" s="8">
        <f>I$1180</f>
        <v>6</v>
      </c>
      <c r="J1183" s="19" t="e">
        <f>IF(H1183&gt;=I1183,0,1)</f>
        <v>#N/A</v>
      </c>
      <c r="K1183" s="19"/>
      <c r="L1183" s="19"/>
    </row>
    <row r="1184" spans="1:13" x14ac:dyDescent="0.2">
      <c r="A1184" s="8"/>
      <c r="B1184" s="8">
        <f>B1183+1</f>
        <v>4</v>
      </c>
      <c r="C1184" s="8">
        <v>1</v>
      </c>
      <c r="D1184" s="36" t="s">
        <v>1837</v>
      </c>
      <c r="E1184" s="28" t="e">
        <f>VLOOKUP(D1184,バーコード貼付!A$4048:C$6329,2,FALSE)</f>
        <v>#N/A</v>
      </c>
      <c r="F1184" s="40"/>
      <c r="G1184" s="19"/>
      <c r="H1184" s="77" t="e">
        <f>VLOOKUP(D1184,バーコード貼付!$A$4048:$C$6329,3,FALSE)</f>
        <v>#N/A</v>
      </c>
      <c r="I1184" s="8">
        <f>I$1180</f>
        <v>6</v>
      </c>
      <c r="J1184" s="19" t="e">
        <f>IF(H1184&gt;=I1184,0,1)</f>
        <v>#N/A</v>
      </c>
      <c r="K1184" s="19"/>
      <c r="L1184" s="19"/>
    </row>
    <row r="1185" spans="1:13" x14ac:dyDescent="0.2">
      <c r="A1185" s="8"/>
      <c r="B1185" s="4"/>
      <c r="C1185" s="8">
        <v>2</v>
      </c>
      <c r="D1185" s="36"/>
      <c r="E1185" s="28" t="s">
        <v>1371</v>
      </c>
      <c r="F1185" s="40">
        <v>42601</v>
      </c>
      <c r="G1185" s="19">
        <v>47</v>
      </c>
      <c r="H1185" s="152" t="e">
        <v>#N/A</v>
      </c>
      <c r="I1185" s="8">
        <v>6</v>
      </c>
      <c r="J1185" s="19">
        <v>0</v>
      </c>
      <c r="K1185" s="19"/>
      <c r="L1185" s="19"/>
    </row>
    <row r="1186" spans="1:13" x14ac:dyDescent="0.2">
      <c r="A1186" s="8"/>
      <c r="B1186" s="8">
        <v>5</v>
      </c>
      <c r="C1186" s="8">
        <v>1</v>
      </c>
      <c r="D1186" s="36" t="s">
        <v>1737</v>
      </c>
      <c r="E1186" s="28" t="e">
        <f>VLOOKUP(D1186,バーコード貼付!A$4048:C$6329,2,FALSE)</f>
        <v>#N/A</v>
      </c>
      <c r="F1186" s="40"/>
      <c r="G1186" s="19"/>
      <c r="H1186" s="77" t="e">
        <f>VLOOKUP(D1186,バーコード貼付!$A$4048:$C$6329,3,FALSE)</f>
        <v>#N/A</v>
      </c>
      <c r="I1186" s="8">
        <f>I1176+I1178</f>
        <v>2</v>
      </c>
      <c r="J1186" s="19" t="e">
        <f t="shared" ref="J1186:J1201" si="98">IF(H1186&gt;=I1186,0,1)</f>
        <v>#N/A</v>
      </c>
      <c r="K1186" s="19"/>
      <c r="L1186" s="19"/>
    </row>
    <row r="1187" spans="1:13" x14ac:dyDescent="0.2">
      <c r="A1187" s="8"/>
      <c r="B1187" s="8"/>
      <c r="C1187" s="8">
        <v>2</v>
      </c>
      <c r="D1187" s="36" t="s">
        <v>1720</v>
      </c>
      <c r="E1187" s="28" t="e">
        <f>VLOOKUP(D1187,バーコード貼付!A$4048:C$6329,2,FALSE)</f>
        <v>#N/A</v>
      </c>
      <c r="F1187" s="40"/>
      <c r="G1187" s="19"/>
      <c r="H1187" s="77" t="e">
        <f>VLOOKUP(D1187,バーコード貼付!$A$4048:$C$6329,3,FALSE)</f>
        <v>#N/A</v>
      </c>
      <c r="I1187" s="8">
        <f>I1177+I1179</f>
        <v>4</v>
      </c>
      <c r="J1187" s="19" t="e">
        <f t="shared" si="98"/>
        <v>#N/A</v>
      </c>
      <c r="K1187" s="19"/>
      <c r="L1187" s="19"/>
    </row>
    <row r="1188" spans="1:13" x14ac:dyDescent="0.2">
      <c r="A1188" s="8"/>
      <c r="B1188" s="8"/>
      <c r="C1188" s="8">
        <v>3</v>
      </c>
      <c r="D1188" s="36" t="s">
        <v>1721</v>
      </c>
      <c r="E1188" s="28" t="e">
        <f>VLOOKUP(D1188,バーコード貼付!A$4048:C$6329,2,FALSE)</f>
        <v>#N/A</v>
      </c>
      <c r="F1188" s="40"/>
      <c r="G1188" s="19"/>
      <c r="H1188" s="77" t="e">
        <f>VLOOKUP(D1188,バーコード貼付!$A$4048:$C$6329,3,FALSE)</f>
        <v>#N/A</v>
      </c>
      <c r="I1188" s="8">
        <f t="shared" ref="I1188:I1193" si="99">I$1180</f>
        <v>6</v>
      </c>
      <c r="J1188" s="19" t="e">
        <f t="shared" si="98"/>
        <v>#N/A</v>
      </c>
      <c r="K1188" s="19"/>
      <c r="L1188" s="19"/>
    </row>
    <row r="1189" spans="1:13" x14ac:dyDescent="0.2">
      <c r="A1189" s="8"/>
      <c r="B1189" s="8">
        <v>6</v>
      </c>
      <c r="C1189" s="8">
        <v>1</v>
      </c>
      <c r="D1189" s="36" t="s">
        <v>1783</v>
      </c>
      <c r="E1189" s="28" t="e">
        <f>VLOOKUP(D1189,バーコード貼付!A$4048:C$6329,2,FALSE)</f>
        <v>#N/A</v>
      </c>
      <c r="F1189" s="40"/>
      <c r="G1189" s="19"/>
      <c r="H1189" s="77" t="e">
        <f>VLOOKUP(D1189,バーコード貼付!$A$4048:$C$6329,3,FALSE)</f>
        <v>#N/A</v>
      </c>
      <c r="I1189" s="8">
        <f t="shared" si="99"/>
        <v>6</v>
      </c>
      <c r="J1189" s="19" t="e">
        <f t="shared" si="98"/>
        <v>#N/A</v>
      </c>
      <c r="K1189" s="19"/>
      <c r="L1189" s="19"/>
    </row>
    <row r="1190" spans="1:13" x14ac:dyDescent="0.2">
      <c r="A1190" s="8"/>
      <c r="B1190" s="8"/>
      <c r="C1190" s="8">
        <v>2</v>
      </c>
      <c r="D1190" s="36" t="s">
        <v>1784</v>
      </c>
      <c r="E1190" s="28" t="e">
        <f>VLOOKUP(D1190,バーコード貼付!A$4048:C$6329,2,FALSE)</f>
        <v>#N/A</v>
      </c>
      <c r="F1190" s="40"/>
      <c r="G1190" s="19"/>
      <c r="H1190" s="77" t="e">
        <f>VLOOKUP(D1190,バーコード貼付!$A$4048:$C$6329,3,FALSE)</f>
        <v>#N/A</v>
      </c>
      <c r="I1190" s="8">
        <f t="shared" si="99"/>
        <v>6</v>
      </c>
      <c r="J1190" s="19" t="e">
        <f t="shared" si="98"/>
        <v>#N/A</v>
      </c>
      <c r="K1190" s="19"/>
      <c r="L1190" s="19"/>
    </row>
    <row r="1191" spans="1:13" x14ac:dyDescent="0.2">
      <c r="A1191" s="8"/>
      <c r="B1191" s="8"/>
      <c r="C1191" s="8">
        <v>3</v>
      </c>
      <c r="D1191" s="36" t="s">
        <v>1785</v>
      </c>
      <c r="E1191" s="28" t="e">
        <f>VLOOKUP(D1191,バーコード貼付!A$4048:C$6329,2,FALSE)</f>
        <v>#N/A</v>
      </c>
      <c r="F1191" s="40"/>
      <c r="G1191" s="19"/>
      <c r="H1191" s="77" t="e">
        <f>VLOOKUP(D1191,バーコード貼付!$A$4048:$C$6329,3,FALSE)</f>
        <v>#N/A</v>
      </c>
      <c r="I1191" s="8">
        <f t="shared" si="99"/>
        <v>6</v>
      </c>
      <c r="J1191" s="19" t="e">
        <f t="shared" si="98"/>
        <v>#N/A</v>
      </c>
      <c r="K1191" s="19"/>
      <c r="L1191" s="19"/>
    </row>
    <row r="1192" spans="1:13" x14ac:dyDescent="0.2">
      <c r="A1192" s="8"/>
      <c r="B1192" s="8">
        <f>B1189+1</f>
        <v>7</v>
      </c>
      <c r="C1192" s="8"/>
      <c r="D1192" s="36" t="s">
        <v>1786</v>
      </c>
      <c r="E1192" s="28" t="e">
        <f>VLOOKUP(D1192,バーコード貼付!A$4048:C$6329,2,FALSE)</f>
        <v>#N/A</v>
      </c>
      <c r="F1192" s="40"/>
      <c r="G1192" s="19"/>
      <c r="H1192" s="77" t="e">
        <f>VLOOKUP(D1192,バーコード貼付!$A$4048:$C$6329,3,FALSE)</f>
        <v>#N/A</v>
      </c>
      <c r="I1192" s="8">
        <f t="shared" si="99"/>
        <v>6</v>
      </c>
      <c r="J1192" s="19" t="e">
        <f t="shared" si="98"/>
        <v>#N/A</v>
      </c>
      <c r="K1192" s="19"/>
      <c r="L1192" s="19"/>
    </row>
    <row r="1193" spans="1:13" x14ac:dyDescent="0.2">
      <c r="A1193" s="8"/>
      <c r="B1193" s="8">
        <f t="shared" ref="B1193:B1204" si="100">B1192+1</f>
        <v>8</v>
      </c>
      <c r="C1193" s="8"/>
      <c r="D1193" s="36" t="s">
        <v>1873</v>
      </c>
      <c r="E1193" s="28" t="e">
        <f>VLOOKUP(D1193,バーコード貼付!A$4048:C$6329,2,FALSE)</f>
        <v>#N/A</v>
      </c>
      <c r="F1193" s="40"/>
      <c r="G1193" s="19"/>
      <c r="H1193" s="77" t="e">
        <f>VLOOKUP(D1193,バーコード貼付!$A$4048:$C$6329,3,FALSE)</f>
        <v>#N/A</v>
      </c>
      <c r="I1193" s="8">
        <f t="shared" si="99"/>
        <v>6</v>
      </c>
      <c r="J1193" s="19" t="e">
        <f t="shared" si="98"/>
        <v>#N/A</v>
      </c>
      <c r="K1193" s="19"/>
      <c r="L1193" s="19"/>
    </row>
    <row r="1194" spans="1:13" x14ac:dyDescent="0.2">
      <c r="A1194" s="8"/>
      <c r="B1194" s="8">
        <f t="shared" si="100"/>
        <v>9</v>
      </c>
      <c r="C1194" s="8"/>
      <c r="D1194" s="36" t="s">
        <v>1813</v>
      </c>
      <c r="E1194" s="28" t="e">
        <f>VLOOKUP(D1194,バーコード貼付!A$4048:C$6329,2,FALSE)</f>
        <v>#N/A</v>
      </c>
      <c r="F1194" s="40"/>
      <c r="G1194" s="19"/>
      <c r="H1194" s="77" t="e">
        <f>VLOOKUP(D1194,バーコード貼付!$A$4048:$C$6329,3,FALSE)</f>
        <v>#N/A</v>
      </c>
      <c r="I1194" s="8">
        <f>I$1180*4</f>
        <v>24</v>
      </c>
      <c r="J1194" s="19" t="e">
        <f t="shared" si="98"/>
        <v>#N/A</v>
      </c>
      <c r="K1194" s="19"/>
      <c r="L1194" s="19"/>
      <c r="M1194" t="s">
        <v>2242</v>
      </c>
    </row>
    <row r="1195" spans="1:13" x14ac:dyDescent="0.2">
      <c r="A1195" s="8"/>
      <c r="B1195" s="8">
        <f t="shared" si="100"/>
        <v>10</v>
      </c>
      <c r="C1195" s="8"/>
      <c r="D1195" s="36" t="s">
        <v>1803</v>
      </c>
      <c r="E1195" s="28" t="e">
        <f>VLOOKUP(D1195,バーコード貼付!A$4048:C$6329,2,FALSE)</f>
        <v>#N/A</v>
      </c>
      <c r="F1195" s="40"/>
      <c r="G1195" s="19"/>
      <c r="H1195" s="77" t="e">
        <f>VLOOKUP(D1195,バーコード貼付!$A$4048:$C$6329,3,FALSE)</f>
        <v>#N/A</v>
      </c>
      <c r="I1195" s="8">
        <f>I$1180*2</f>
        <v>12</v>
      </c>
      <c r="J1195" s="19" t="e">
        <f t="shared" si="98"/>
        <v>#N/A</v>
      </c>
      <c r="K1195" s="19"/>
      <c r="L1195" s="19"/>
      <c r="M1195" t="s">
        <v>2243</v>
      </c>
    </row>
    <row r="1196" spans="1:13" x14ac:dyDescent="0.2">
      <c r="A1196" s="8"/>
      <c r="B1196" s="8">
        <f t="shared" si="100"/>
        <v>11</v>
      </c>
      <c r="C1196" s="8"/>
      <c r="D1196" s="36" t="s">
        <v>1807</v>
      </c>
      <c r="E1196" s="28" t="e">
        <f>VLOOKUP(D1196,バーコード貼付!A$4048:C$6329,2,FALSE)</f>
        <v>#N/A</v>
      </c>
      <c r="F1196" s="40"/>
      <c r="G1196" s="19"/>
      <c r="H1196" s="77" t="e">
        <f>VLOOKUP(D1196,バーコード貼付!$A$4048:$C$6329,3,FALSE)</f>
        <v>#N/A</v>
      </c>
      <c r="I1196" s="8">
        <f>I$1180*2</f>
        <v>12</v>
      </c>
      <c r="J1196" s="19" t="e">
        <f t="shared" si="98"/>
        <v>#N/A</v>
      </c>
      <c r="K1196" s="19"/>
      <c r="L1196" s="19"/>
      <c r="M1196" t="s">
        <v>2244</v>
      </c>
    </row>
    <row r="1197" spans="1:13" x14ac:dyDescent="0.2">
      <c r="A1197" s="8"/>
      <c r="B1197" s="8">
        <f t="shared" si="100"/>
        <v>12</v>
      </c>
      <c r="C1197" s="8"/>
      <c r="D1197" s="36" t="s">
        <v>1808</v>
      </c>
      <c r="E1197" s="28" t="e">
        <f>VLOOKUP(D1197,バーコード貼付!A$4048:C$6329,2,FALSE)</f>
        <v>#N/A</v>
      </c>
      <c r="F1197" s="40"/>
      <c r="G1197" s="19"/>
      <c r="H1197" s="77" t="e">
        <f>VLOOKUP(D1197,バーコード貼付!$A$4048:$C$6329,3,FALSE)</f>
        <v>#N/A</v>
      </c>
      <c r="I1197" s="8">
        <f>I$1180*2</f>
        <v>12</v>
      </c>
      <c r="J1197" s="19" t="e">
        <f t="shared" si="98"/>
        <v>#N/A</v>
      </c>
      <c r="K1197" s="19"/>
      <c r="L1197" s="19"/>
      <c r="M1197" t="s">
        <v>2245</v>
      </c>
    </row>
    <row r="1198" spans="1:13" x14ac:dyDescent="0.2">
      <c r="A1198" s="8"/>
      <c r="B1198" s="8">
        <f t="shared" si="100"/>
        <v>13</v>
      </c>
      <c r="C1198" s="8"/>
      <c r="D1198" s="36" t="s">
        <v>1879</v>
      </c>
      <c r="E1198" s="28" t="e">
        <f>VLOOKUP(D1198,バーコード貼付!A$4048:C$6329,2,FALSE)</f>
        <v>#N/A</v>
      </c>
      <c r="F1198" s="40"/>
      <c r="G1198" s="19"/>
      <c r="H1198" s="77" t="e">
        <f>VLOOKUP(D1198,バーコード貼付!$A$4048:$C$6329,3,FALSE)</f>
        <v>#N/A</v>
      </c>
      <c r="I1198" s="8">
        <f>I$1180*8</f>
        <v>48</v>
      </c>
      <c r="J1198" s="19" t="e">
        <f t="shared" si="98"/>
        <v>#N/A</v>
      </c>
      <c r="K1198" s="19"/>
      <c r="L1198" s="19"/>
      <c r="M1198" t="s">
        <v>2246</v>
      </c>
    </row>
    <row r="1199" spans="1:13" x14ac:dyDescent="0.2">
      <c r="A1199" s="8"/>
      <c r="B1199" s="8">
        <f t="shared" si="100"/>
        <v>14</v>
      </c>
      <c r="C1199" s="8"/>
      <c r="D1199" s="36" t="s">
        <v>1814</v>
      </c>
      <c r="E1199" s="28" t="e">
        <f>VLOOKUP(D1199,バーコード貼付!A$4048:C$6329,2,FALSE)</f>
        <v>#N/A</v>
      </c>
      <c r="F1199" s="40"/>
      <c r="G1199" s="19"/>
      <c r="H1199" s="77" t="e">
        <f>VLOOKUP(D1199,バーコード貼付!$A$4048:$C$6329,3,FALSE)</f>
        <v>#N/A</v>
      </c>
      <c r="I1199" s="8">
        <f>I$1180*8</f>
        <v>48</v>
      </c>
      <c r="J1199" s="19" t="e">
        <f t="shared" si="98"/>
        <v>#N/A</v>
      </c>
      <c r="K1199" s="19"/>
      <c r="L1199" s="19"/>
      <c r="M1199" t="s">
        <v>2247</v>
      </c>
    </row>
    <row r="1200" spans="1:13" x14ac:dyDescent="0.2">
      <c r="A1200" s="8"/>
      <c r="B1200" s="8">
        <f t="shared" si="100"/>
        <v>15</v>
      </c>
      <c r="C1200" s="8"/>
      <c r="D1200" s="36" t="s">
        <v>1806</v>
      </c>
      <c r="E1200" s="28" t="e">
        <f>VLOOKUP(D1200,バーコード貼付!A$4048:C$6329,2,FALSE)</f>
        <v>#N/A</v>
      </c>
      <c r="F1200" s="40"/>
      <c r="G1200" s="19"/>
      <c r="H1200" s="77" t="e">
        <f>VLOOKUP(D1200,バーコード貼付!$A$4048:$C$6329,3,FALSE)</f>
        <v>#N/A</v>
      </c>
      <c r="I1200" s="8">
        <f>I$1180*4</f>
        <v>24</v>
      </c>
      <c r="J1200" s="19" t="e">
        <f t="shared" si="98"/>
        <v>#N/A</v>
      </c>
      <c r="K1200" s="19"/>
      <c r="L1200" s="19"/>
      <c r="M1200" t="s">
        <v>2248</v>
      </c>
    </row>
    <row r="1201" spans="1:13" x14ac:dyDescent="0.2">
      <c r="A1201" s="8"/>
      <c r="B1201" s="8">
        <f t="shared" si="100"/>
        <v>16</v>
      </c>
      <c r="C1201" s="8"/>
      <c r="D1201" s="36" t="s">
        <v>1817</v>
      </c>
      <c r="E1201" s="28" t="e">
        <f>VLOOKUP(D1201,バーコード貼付!A$4048:C$6329,2,FALSE)</f>
        <v>#N/A</v>
      </c>
      <c r="F1201" s="40"/>
      <c r="G1201" s="19"/>
      <c r="H1201" s="77" t="e">
        <f>VLOOKUP(D1201,バーコード貼付!$A$4048:$C$6329,3,FALSE)</f>
        <v>#N/A</v>
      </c>
      <c r="I1201" s="8">
        <f>I$1180*4</f>
        <v>24</v>
      </c>
      <c r="J1201" s="19" t="e">
        <f t="shared" si="98"/>
        <v>#N/A</v>
      </c>
      <c r="K1201" s="19"/>
      <c r="L1201" s="19"/>
      <c r="M1201" s="54">
        <v>4</v>
      </c>
    </row>
    <row r="1202" spans="1:13" x14ac:dyDescent="0.2">
      <c r="A1202" s="6"/>
      <c r="B1202" s="8">
        <f t="shared" si="100"/>
        <v>17</v>
      </c>
      <c r="C1202" s="8"/>
      <c r="D1202" s="36"/>
      <c r="E1202" s="28" t="s">
        <v>1359</v>
      </c>
      <c r="F1202" s="40"/>
      <c r="G1202" s="19"/>
      <c r="H1202" s="152" t="e">
        <v>#N/A</v>
      </c>
      <c r="I1202" s="8">
        <v>48</v>
      </c>
      <c r="J1202" s="19">
        <v>1</v>
      </c>
      <c r="K1202" s="19"/>
      <c r="L1202" s="19"/>
      <c r="M1202" s="54">
        <v>8</v>
      </c>
    </row>
    <row r="1203" spans="1:13" x14ac:dyDescent="0.2">
      <c r="A1203" s="6"/>
      <c r="B1203" s="8">
        <f t="shared" si="100"/>
        <v>18</v>
      </c>
      <c r="C1203" s="8"/>
      <c r="D1203" s="36"/>
      <c r="E1203" s="28" t="s">
        <v>1360</v>
      </c>
      <c r="F1203" s="40"/>
      <c r="G1203" s="19"/>
      <c r="H1203" s="152" t="e">
        <v>#N/A</v>
      </c>
      <c r="I1203" s="8">
        <v>48</v>
      </c>
      <c r="J1203" s="19">
        <v>1</v>
      </c>
      <c r="K1203" s="19"/>
      <c r="L1203" s="19"/>
      <c r="M1203" s="54">
        <v>8</v>
      </c>
    </row>
    <row r="1204" spans="1:13" x14ac:dyDescent="0.2">
      <c r="A1204" s="6"/>
      <c r="B1204" s="8">
        <f t="shared" si="100"/>
        <v>19</v>
      </c>
      <c r="C1204" s="8"/>
      <c r="D1204" s="36"/>
      <c r="E1204" s="28" t="s">
        <v>2249</v>
      </c>
      <c r="F1204" s="40"/>
      <c r="G1204" s="19"/>
      <c r="H1204" s="152" t="e">
        <v>#N/A</v>
      </c>
      <c r="I1204" s="8">
        <v>24</v>
      </c>
      <c r="J1204" s="19">
        <v>1</v>
      </c>
      <c r="K1204" s="19"/>
      <c r="L1204" s="19"/>
      <c r="M1204" s="54">
        <v>4</v>
      </c>
    </row>
    <row r="1205" spans="1:13" x14ac:dyDescent="0.2">
      <c r="A1205" s="6"/>
      <c r="B1205" s="8"/>
      <c r="C1205" s="8"/>
      <c r="D1205" s="36"/>
      <c r="E1205" s="28"/>
      <c r="F1205" s="40"/>
      <c r="G1205" s="19"/>
      <c r="H1205" s="67"/>
      <c r="I1205" s="8"/>
      <c r="J1205" s="19"/>
      <c r="K1205" s="19"/>
      <c r="L1205" s="19"/>
    </row>
    <row r="1206" spans="1:13" ht="16.2" x14ac:dyDescent="0.2">
      <c r="A1206" s="188" t="s">
        <v>1354</v>
      </c>
      <c r="B1206" s="189"/>
      <c r="C1206" s="189"/>
      <c r="D1206" s="189"/>
      <c r="E1206" s="189"/>
      <c r="F1206" s="189"/>
      <c r="G1206" s="189"/>
      <c r="H1206" s="189"/>
      <c r="I1206" s="189"/>
      <c r="J1206" s="189"/>
      <c r="K1206" s="189"/>
      <c r="L1206" s="190"/>
    </row>
    <row r="1207" spans="1:13" x14ac:dyDescent="0.2">
      <c r="A1207" s="24" t="s">
        <v>975</v>
      </c>
      <c r="B1207" s="21"/>
      <c r="C1207" s="21"/>
      <c r="D1207" s="52" t="s">
        <v>973</v>
      </c>
      <c r="E1207" s="13" t="s">
        <v>1156</v>
      </c>
      <c r="F1207" s="39" t="s">
        <v>1246</v>
      </c>
      <c r="G1207" s="19" t="s">
        <v>1205</v>
      </c>
      <c r="H1207" s="13" t="s">
        <v>1206</v>
      </c>
      <c r="I1207" s="13" t="s">
        <v>977</v>
      </c>
      <c r="J1207" s="13" t="s">
        <v>976</v>
      </c>
      <c r="K1207" s="13" t="s">
        <v>1166</v>
      </c>
      <c r="L1207" s="13" t="s">
        <v>1167</v>
      </c>
    </row>
    <row r="1208" spans="1:13" x14ac:dyDescent="0.2">
      <c r="A1208" s="8">
        <v>1</v>
      </c>
      <c r="B1208" s="8"/>
      <c r="C1208" s="8"/>
      <c r="D1208" s="36" t="s">
        <v>25</v>
      </c>
      <c r="E1208" s="28" t="e">
        <f>VLOOKUP(D1208,バーコード貼付!A$4048:C$6329,2,FALSE)</f>
        <v>#N/A</v>
      </c>
      <c r="F1208" s="40"/>
      <c r="G1208" s="19"/>
      <c r="H1208" s="77" t="e">
        <v>#N/A</v>
      </c>
      <c r="I1208" s="43">
        <v>2</v>
      </c>
      <c r="J1208" s="19" t="e">
        <v>#N/A</v>
      </c>
      <c r="K1208" s="19"/>
      <c r="L1208" s="19"/>
    </row>
    <row r="1209" spans="1:13" x14ac:dyDescent="0.2">
      <c r="A1209" s="8">
        <v>2</v>
      </c>
      <c r="B1209" s="8"/>
      <c r="C1209" s="8"/>
      <c r="D1209" s="36" t="s">
        <v>1362</v>
      </c>
      <c r="E1209" s="28" t="e">
        <f>VLOOKUP(D1209,バーコード貼付!A$4048:C$6329,2,FALSE)</f>
        <v>#N/A</v>
      </c>
      <c r="F1209" s="40"/>
      <c r="G1209" s="19"/>
      <c r="H1209" s="77" t="e">
        <v>#N/A</v>
      </c>
      <c r="I1209" s="43">
        <v>2</v>
      </c>
      <c r="J1209" s="19" t="e">
        <v>#N/A</v>
      </c>
      <c r="K1209" s="19"/>
      <c r="L1209" s="19"/>
    </row>
    <row r="1210" spans="1:13" x14ac:dyDescent="0.2">
      <c r="A1210" s="8">
        <v>3</v>
      </c>
      <c r="B1210" s="8"/>
      <c r="C1210" s="8"/>
      <c r="D1210" s="36" t="s">
        <v>766</v>
      </c>
      <c r="E1210" s="28" t="e">
        <f>VLOOKUP(D1210,バーコード貼付!A$4048:C$6329,2,FALSE)</f>
        <v>#N/A</v>
      </c>
      <c r="F1210" s="40"/>
      <c r="G1210" s="19"/>
      <c r="H1210" s="77" t="e">
        <v>#N/A</v>
      </c>
      <c r="I1210" s="43">
        <v>0</v>
      </c>
      <c r="J1210" s="19" t="e">
        <v>#N/A</v>
      </c>
      <c r="K1210" s="19"/>
      <c r="L1210" s="19"/>
    </row>
    <row r="1211" spans="1:13" x14ac:dyDescent="0.2">
      <c r="A1211" s="8">
        <v>4</v>
      </c>
      <c r="B1211" s="8"/>
      <c r="C1211" s="8"/>
      <c r="D1211" s="36" t="s">
        <v>765</v>
      </c>
      <c r="E1211" s="28" t="e">
        <f>VLOOKUP(D1211,バーコード貼付!A$4048:C$6329,2,FALSE)</f>
        <v>#N/A</v>
      </c>
      <c r="F1211" s="40"/>
      <c r="G1211" s="19"/>
      <c r="H1211" s="77" t="e">
        <v>#N/A</v>
      </c>
      <c r="I1211" s="43">
        <v>1</v>
      </c>
      <c r="J1211" s="19" t="e">
        <v>#N/A</v>
      </c>
      <c r="K1211" s="19"/>
      <c r="L1211" s="19"/>
    </row>
    <row r="1212" spans="1:13" x14ac:dyDescent="0.2">
      <c r="A1212" s="8"/>
      <c r="B1212" s="8">
        <v>1</v>
      </c>
      <c r="C1212" s="8"/>
      <c r="D1212" s="36" t="s">
        <v>1831</v>
      </c>
      <c r="E1212" s="28" t="e">
        <f>VLOOKUP(D1212,バーコード貼付!A$4048:C$6329,2,FALSE)</f>
        <v>#N/A</v>
      </c>
      <c r="F1212" s="40"/>
      <c r="G1212" s="19"/>
      <c r="H1212" s="77" t="e">
        <f>VLOOKUP(D1212,バーコード貼付!$A$4048:$C$6329,3,FALSE)</f>
        <v>#N/A</v>
      </c>
      <c r="I1212" s="8">
        <f>I1208+I1209+I1210+I1211</f>
        <v>5</v>
      </c>
      <c r="J1212" s="19" t="e">
        <f>IF(H1212&gt;=I1212,0,1)</f>
        <v>#N/A</v>
      </c>
      <c r="K1212" s="19"/>
      <c r="L1212" s="19"/>
    </row>
    <row r="1213" spans="1:13" x14ac:dyDescent="0.2">
      <c r="A1213" s="8"/>
      <c r="B1213" s="8">
        <f>B1212+1</f>
        <v>2</v>
      </c>
      <c r="C1213" s="8">
        <v>1</v>
      </c>
      <c r="D1213" s="36" t="s">
        <v>1567</v>
      </c>
      <c r="E1213" s="28" t="e">
        <f>VLOOKUP(D1213,バーコード貼付!A$4048:C$6329,2,FALSE)</f>
        <v>#N/A</v>
      </c>
      <c r="F1213" s="40"/>
      <c r="G1213" s="19"/>
      <c r="H1213" s="77" t="e">
        <f>VLOOKUP(D1213,バーコード貼付!$A$4048:$C$6329,3,FALSE)</f>
        <v>#N/A</v>
      </c>
      <c r="I1213" s="8">
        <f>I$1212</f>
        <v>5</v>
      </c>
      <c r="J1213" s="19" t="e">
        <f>IF(H1213&gt;=I1213,0,1)</f>
        <v>#N/A</v>
      </c>
      <c r="K1213" s="19"/>
      <c r="L1213" s="19"/>
    </row>
    <row r="1214" spans="1:13" x14ac:dyDescent="0.2">
      <c r="A1214" s="8"/>
      <c r="B1214" s="8"/>
      <c r="C1214" s="8">
        <v>2</v>
      </c>
      <c r="D1214" s="36" t="s">
        <v>2515</v>
      </c>
      <c r="E1214" s="28" t="str">
        <f>VLOOKUP(D1214,バーコード貼付!A$4048:C$6329,2,FALSE)</f>
        <v>真鍮1/4(6)Pｺｯｸ</v>
      </c>
      <c r="F1214" s="40"/>
      <c r="G1214" s="19"/>
      <c r="H1214" s="77">
        <f>VLOOKUP(D1214,バーコード貼付!$A$4048:$C$6329,3,FALSE)</f>
        <v>1481</v>
      </c>
      <c r="I1214" s="8">
        <f>I$1212</f>
        <v>5</v>
      </c>
      <c r="J1214" s="19">
        <f>IF(H1214&gt;=I1214,0,1)</f>
        <v>0</v>
      </c>
      <c r="K1214" s="19"/>
      <c r="L1214" s="19"/>
    </row>
    <row r="1215" spans="1:13" x14ac:dyDescent="0.2">
      <c r="A1215" s="8"/>
      <c r="B1215" s="8">
        <f>B1213+1</f>
        <v>3</v>
      </c>
      <c r="C1215" s="8"/>
      <c r="D1215" s="36" t="s">
        <v>1832</v>
      </c>
      <c r="E1215" s="28" t="e">
        <f>VLOOKUP(D1215,バーコード貼付!A$4048:C$6329,2,FALSE)</f>
        <v>#N/A</v>
      </c>
      <c r="F1215" s="40"/>
      <c r="G1215" s="19"/>
      <c r="H1215" s="77" t="e">
        <f>VLOOKUP(D1215,バーコード貼付!$A$4048:$C$6329,3,FALSE)</f>
        <v>#N/A</v>
      </c>
      <c r="I1215" s="8">
        <f>I$1212</f>
        <v>5</v>
      </c>
      <c r="J1215" s="19" t="e">
        <f>IF(H1215&gt;=I1215,0,1)</f>
        <v>#N/A</v>
      </c>
      <c r="K1215" s="19"/>
      <c r="L1215" s="19"/>
    </row>
    <row r="1216" spans="1:13" x14ac:dyDescent="0.2">
      <c r="A1216" s="8"/>
      <c r="B1216" s="8">
        <f>B1215+1</f>
        <v>4</v>
      </c>
      <c r="C1216" s="8">
        <v>1</v>
      </c>
      <c r="D1216" s="36" t="s">
        <v>1833</v>
      </c>
      <c r="E1216" s="28" t="e">
        <f>VLOOKUP(D1216,バーコード貼付!A$4048:C$6329,2,FALSE)</f>
        <v>#N/A</v>
      </c>
      <c r="F1216" s="40"/>
      <c r="G1216" s="19"/>
      <c r="H1216" s="77" t="e">
        <f>VLOOKUP(D1216,バーコード貼付!$A$4048:$C$6329,3,FALSE)</f>
        <v>#N/A</v>
      </c>
      <c r="I1216" s="8">
        <f>I$1212</f>
        <v>5</v>
      </c>
      <c r="J1216" s="19" t="e">
        <f>IF(H1216&gt;=I1216,0,1)</f>
        <v>#N/A</v>
      </c>
      <c r="K1216" s="19"/>
      <c r="L1216" s="19"/>
    </row>
    <row r="1217" spans="1:13" x14ac:dyDescent="0.2">
      <c r="A1217" s="8"/>
      <c r="B1217" s="4"/>
      <c r="C1217" s="8">
        <v>2</v>
      </c>
      <c r="D1217" s="36"/>
      <c r="E1217" s="28" t="s">
        <v>1371</v>
      </c>
      <c r="F1217" s="40">
        <v>42601</v>
      </c>
      <c r="G1217" s="19">
        <v>44</v>
      </c>
      <c r="H1217" s="152" t="e">
        <v>#N/A</v>
      </c>
      <c r="I1217" s="8">
        <v>5</v>
      </c>
      <c r="J1217" s="19">
        <v>0</v>
      </c>
      <c r="K1217" s="19"/>
      <c r="L1217" s="19"/>
    </row>
    <row r="1218" spans="1:13" x14ac:dyDescent="0.2">
      <c r="A1218" s="8"/>
      <c r="B1218" s="8">
        <f>B1216+1</f>
        <v>5</v>
      </c>
      <c r="C1218" s="8">
        <v>1</v>
      </c>
      <c r="D1218" s="36" t="s">
        <v>1736</v>
      </c>
      <c r="E1218" s="28" t="e">
        <f>VLOOKUP(D1218,バーコード貼付!A$4048:C$6329,2,FALSE)</f>
        <v>#N/A</v>
      </c>
      <c r="F1218" s="40"/>
      <c r="G1218" s="19"/>
      <c r="H1218" s="77" t="e">
        <f>VLOOKUP(D1218,バーコード貼付!$A$4048:$C$6329,3,FALSE)</f>
        <v>#N/A</v>
      </c>
      <c r="I1218" s="8">
        <f>I1208+I1210</f>
        <v>2</v>
      </c>
      <c r="J1218" s="19" t="e">
        <f t="shared" ref="J1218:J1233" si="101">IF(H1218&gt;=I1218,0,1)</f>
        <v>#N/A</v>
      </c>
      <c r="K1218" s="19"/>
      <c r="L1218" s="19"/>
    </row>
    <row r="1219" spans="1:13" x14ac:dyDescent="0.2">
      <c r="A1219" s="8"/>
      <c r="B1219" s="8"/>
      <c r="C1219" s="8">
        <v>2</v>
      </c>
      <c r="D1219" s="36" t="s">
        <v>1722</v>
      </c>
      <c r="E1219" s="28" t="e">
        <f>VLOOKUP(D1219,バーコード貼付!A$4048:C$6329,2,FALSE)</f>
        <v>#N/A</v>
      </c>
      <c r="F1219" s="40"/>
      <c r="G1219" s="19"/>
      <c r="H1219" s="77" t="e">
        <f>VLOOKUP(D1219,バーコード貼付!$A$4048:$C$6329,3,FALSE)</f>
        <v>#N/A</v>
      </c>
      <c r="I1219" s="8">
        <f>I1209+I1211</f>
        <v>3</v>
      </c>
      <c r="J1219" s="19" t="e">
        <f t="shared" si="101"/>
        <v>#N/A</v>
      </c>
      <c r="K1219" s="19"/>
      <c r="L1219" s="19"/>
    </row>
    <row r="1220" spans="1:13" x14ac:dyDescent="0.2">
      <c r="A1220" s="8"/>
      <c r="B1220" s="8"/>
      <c r="C1220" s="8">
        <v>3</v>
      </c>
      <c r="D1220" s="36" t="s">
        <v>1723</v>
      </c>
      <c r="E1220" s="28" t="e">
        <f>VLOOKUP(D1220,バーコード貼付!A$4048:C$6329,2,FALSE)</f>
        <v>#N/A</v>
      </c>
      <c r="F1220" s="40"/>
      <c r="G1220" s="19"/>
      <c r="H1220" s="77" t="e">
        <f>VLOOKUP(D1220,バーコード貼付!$A$4048:$C$6329,3,FALSE)</f>
        <v>#N/A</v>
      </c>
      <c r="I1220" s="8">
        <f t="shared" ref="I1220:I1225" si="102">I$1212</f>
        <v>5</v>
      </c>
      <c r="J1220" s="19" t="e">
        <f t="shared" si="101"/>
        <v>#N/A</v>
      </c>
      <c r="K1220" s="19"/>
      <c r="L1220" s="19"/>
    </row>
    <row r="1221" spans="1:13" x14ac:dyDescent="0.2">
      <c r="A1221" s="8"/>
      <c r="B1221" s="8">
        <v>6</v>
      </c>
      <c r="C1221" s="8">
        <v>1</v>
      </c>
      <c r="D1221" s="36" t="s">
        <v>1787</v>
      </c>
      <c r="E1221" s="28" t="e">
        <f>VLOOKUP(D1221,バーコード貼付!A$4048:C$6329,2,FALSE)</f>
        <v>#N/A</v>
      </c>
      <c r="F1221" s="40"/>
      <c r="G1221" s="19"/>
      <c r="H1221" s="77" t="e">
        <f>VLOOKUP(D1221,バーコード貼付!$A$4048:$C$6329,3,FALSE)</f>
        <v>#N/A</v>
      </c>
      <c r="I1221" s="8">
        <f t="shared" si="102"/>
        <v>5</v>
      </c>
      <c r="J1221" s="19" t="e">
        <f t="shared" si="101"/>
        <v>#N/A</v>
      </c>
      <c r="K1221" s="19"/>
      <c r="L1221" s="19"/>
    </row>
    <row r="1222" spans="1:13" x14ac:dyDescent="0.2">
      <c r="A1222" s="8"/>
      <c r="B1222" s="8"/>
      <c r="C1222" s="8">
        <v>2</v>
      </c>
      <c r="D1222" s="36" t="s">
        <v>1788</v>
      </c>
      <c r="E1222" s="28" t="e">
        <f>VLOOKUP(D1222,バーコード貼付!A$4048:C$6329,2,FALSE)</f>
        <v>#N/A</v>
      </c>
      <c r="F1222" s="40"/>
      <c r="G1222" s="19"/>
      <c r="H1222" s="77" t="e">
        <f>VLOOKUP(D1222,バーコード貼付!$A$4048:$C$6329,3,FALSE)</f>
        <v>#N/A</v>
      </c>
      <c r="I1222" s="8">
        <f t="shared" si="102"/>
        <v>5</v>
      </c>
      <c r="J1222" s="19" t="e">
        <f t="shared" si="101"/>
        <v>#N/A</v>
      </c>
      <c r="K1222" s="19"/>
      <c r="L1222" s="19"/>
    </row>
    <row r="1223" spans="1:13" x14ac:dyDescent="0.2">
      <c r="A1223" s="8"/>
      <c r="B1223" s="8"/>
      <c r="C1223" s="8">
        <v>3</v>
      </c>
      <c r="D1223" s="36" t="s">
        <v>1789</v>
      </c>
      <c r="E1223" s="28" t="e">
        <f>VLOOKUP(D1223,バーコード貼付!A$4048:C$6329,2,FALSE)</f>
        <v>#N/A</v>
      </c>
      <c r="F1223" s="40"/>
      <c r="G1223" s="19"/>
      <c r="H1223" s="77" t="e">
        <f>VLOOKUP(D1223,バーコード貼付!$A$4048:$C$6329,3,FALSE)</f>
        <v>#N/A</v>
      </c>
      <c r="I1223" s="8">
        <f t="shared" si="102"/>
        <v>5</v>
      </c>
      <c r="J1223" s="19" t="e">
        <f t="shared" si="101"/>
        <v>#N/A</v>
      </c>
      <c r="K1223" s="19"/>
      <c r="L1223" s="19"/>
    </row>
    <row r="1224" spans="1:13" x14ac:dyDescent="0.2">
      <c r="A1224" s="8"/>
      <c r="B1224" s="8">
        <f>B1221+1</f>
        <v>7</v>
      </c>
      <c r="C1224" s="8"/>
      <c r="D1224" s="36" t="s">
        <v>1790</v>
      </c>
      <c r="E1224" s="28" t="e">
        <f>VLOOKUP(D1224,バーコード貼付!A$4048:C$6329,2,FALSE)</f>
        <v>#N/A</v>
      </c>
      <c r="F1224" s="40"/>
      <c r="G1224" s="19"/>
      <c r="H1224" s="77" t="e">
        <f>VLOOKUP(D1224,バーコード貼付!$A$4048:$C$6329,3,FALSE)</f>
        <v>#N/A</v>
      </c>
      <c r="I1224" s="8">
        <f t="shared" si="102"/>
        <v>5</v>
      </c>
      <c r="J1224" s="19" t="e">
        <f t="shared" si="101"/>
        <v>#N/A</v>
      </c>
      <c r="K1224" s="19"/>
      <c r="L1224" s="19"/>
    </row>
    <row r="1225" spans="1:13" x14ac:dyDescent="0.2">
      <c r="A1225" s="8"/>
      <c r="B1225" s="8">
        <f t="shared" ref="B1225:B1236" si="103">B1224+1</f>
        <v>8</v>
      </c>
      <c r="C1225" s="8"/>
      <c r="D1225" s="36" t="s">
        <v>1874</v>
      </c>
      <c r="E1225" s="28" t="e">
        <f>VLOOKUP(D1225,バーコード貼付!A$4048:C$6329,2,FALSE)</f>
        <v>#N/A</v>
      </c>
      <c r="F1225" s="40"/>
      <c r="G1225" s="19"/>
      <c r="H1225" s="77" t="e">
        <f>VLOOKUP(D1225,バーコード貼付!$A$4048:$C$6329,3,FALSE)</f>
        <v>#N/A</v>
      </c>
      <c r="I1225" s="8">
        <f t="shared" si="102"/>
        <v>5</v>
      </c>
      <c r="J1225" s="19" t="e">
        <f t="shared" si="101"/>
        <v>#N/A</v>
      </c>
      <c r="K1225" s="19"/>
      <c r="L1225" s="19"/>
    </row>
    <row r="1226" spans="1:13" x14ac:dyDescent="0.2">
      <c r="A1226" s="8"/>
      <c r="B1226" s="8">
        <f t="shared" si="103"/>
        <v>9</v>
      </c>
      <c r="C1226" s="8"/>
      <c r="D1226" s="36" t="s">
        <v>1813</v>
      </c>
      <c r="E1226" s="28" t="e">
        <f>VLOOKUP(D1226,バーコード貼付!A$4048:C$6329,2,FALSE)</f>
        <v>#N/A</v>
      </c>
      <c r="F1226" s="40"/>
      <c r="G1226" s="19"/>
      <c r="H1226" s="77" t="e">
        <f>VLOOKUP(D1226,バーコード貼付!$A$4048:$C$6329,3,FALSE)</f>
        <v>#N/A</v>
      </c>
      <c r="I1226" s="8">
        <f>I$1212*4</f>
        <v>20</v>
      </c>
      <c r="J1226" s="19" t="e">
        <f t="shared" si="101"/>
        <v>#N/A</v>
      </c>
      <c r="K1226" s="19"/>
      <c r="L1226" s="19"/>
      <c r="M1226" t="s">
        <v>2242</v>
      </c>
    </row>
    <row r="1227" spans="1:13" x14ac:dyDescent="0.2">
      <c r="A1227" s="8"/>
      <c r="B1227" s="8">
        <f t="shared" si="103"/>
        <v>10</v>
      </c>
      <c r="C1227" s="8"/>
      <c r="D1227" s="36" t="s">
        <v>1803</v>
      </c>
      <c r="E1227" s="28" t="e">
        <f>VLOOKUP(D1227,バーコード貼付!A$4048:C$6329,2,FALSE)</f>
        <v>#N/A</v>
      </c>
      <c r="F1227" s="40"/>
      <c r="G1227" s="19"/>
      <c r="H1227" s="77" t="e">
        <f>VLOOKUP(D1227,バーコード貼付!$A$4048:$C$6329,3,FALSE)</f>
        <v>#N/A</v>
      </c>
      <c r="I1227" s="8">
        <f>I$1212*2</f>
        <v>10</v>
      </c>
      <c r="J1227" s="19" t="e">
        <f t="shared" si="101"/>
        <v>#N/A</v>
      </c>
      <c r="K1227" s="19"/>
      <c r="L1227" s="19"/>
      <c r="M1227" t="s">
        <v>2243</v>
      </c>
    </row>
    <row r="1228" spans="1:13" x14ac:dyDescent="0.2">
      <c r="A1228" s="8"/>
      <c r="B1228" s="8">
        <f t="shared" si="103"/>
        <v>11</v>
      </c>
      <c r="C1228" s="8"/>
      <c r="D1228" s="36" t="s">
        <v>1807</v>
      </c>
      <c r="E1228" s="28" t="e">
        <f>VLOOKUP(D1228,バーコード貼付!A$4048:C$6329,2,FALSE)</f>
        <v>#N/A</v>
      </c>
      <c r="F1228" s="40"/>
      <c r="G1228" s="19"/>
      <c r="H1228" s="77" t="e">
        <f>VLOOKUP(D1228,バーコード貼付!$A$4048:$C$6329,3,FALSE)</f>
        <v>#N/A</v>
      </c>
      <c r="I1228" s="8">
        <f>I$1212*2</f>
        <v>10</v>
      </c>
      <c r="J1228" s="19" t="e">
        <f t="shared" si="101"/>
        <v>#N/A</v>
      </c>
      <c r="K1228" s="19"/>
      <c r="L1228" s="19"/>
      <c r="M1228" t="s">
        <v>2244</v>
      </c>
    </row>
    <row r="1229" spans="1:13" x14ac:dyDescent="0.2">
      <c r="A1229" s="8"/>
      <c r="B1229" s="8">
        <f t="shared" si="103"/>
        <v>12</v>
      </c>
      <c r="C1229" s="8"/>
      <c r="D1229" s="36" t="s">
        <v>1808</v>
      </c>
      <c r="E1229" s="28" t="e">
        <f>VLOOKUP(D1229,バーコード貼付!A$4048:C$6329,2,FALSE)</f>
        <v>#N/A</v>
      </c>
      <c r="F1229" s="40"/>
      <c r="G1229" s="19"/>
      <c r="H1229" s="77" t="e">
        <f>VLOOKUP(D1229,バーコード貼付!$A$4048:$C$6329,3,FALSE)</f>
        <v>#N/A</v>
      </c>
      <c r="I1229" s="8">
        <f>I$1212*2</f>
        <v>10</v>
      </c>
      <c r="J1229" s="19" t="e">
        <f t="shared" si="101"/>
        <v>#N/A</v>
      </c>
      <c r="K1229" s="19"/>
      <c r="L1229" s="19"/>
      <c r="M1229" t="s">
        <v>2245</v>
      </c>
    </row>
    <row r="1230" spans="1:13" x14ac:dyDescent="0.2">
      <c r="A1230" s="8"/>
      <c r="B1230" s="8">
        <f t="shared" si="103"/>
        <v>13</v>
      </c>
      <c r="C1230" s="8"/>
      <c r="D1230" s="36" t="s">
        <v>1879</v>
      </c>
      <c r="E1230" s="28" t="e">
        <f>VLOOKUP(D1230,バーコード貼付!A$4048:C$6329,2,FALSE)</f>
        <v>#N/A</v>
      </c>
      <c r="F1230" s="40"/>
      <c r="G1230" s="19"/>
      <c r="H1230" s="77" t="e">
        <f>VLOOKUP(D1230,バーコード貼付!$A$4048:$C$6329,3,FALSE)</f>
        <v>#N/A</v>
      </c>
      <c r="I1230" s="8">
        <f>I$1212*8</f>
        <v>40</v>
      </c>
      <c r="J1230" s="19" t="e">
        <f t="shared" si="101"/>
        <v>#N/A</v>
      </c>
      <c r="K1230" s="19"/>
      <c r="L1230" s="19"/>
      <c r="M1230" t="s">
        <v>2246</v>
      </c>
    </row>
    <row r="1231" spans="1:13" x14ac:dyDescent="0.2">
      <c r="A1231" s="8"/>
      <c r="B1231" s="8">
        <f t="shared" si="103"/>
        <v>14</v>
      </c>
      <c r="C1231" s="8"/>
      <c r="D1231" s="36" t="s">
        <v>1814</v>
      </c>
      <c r="E1231" s="28" t="e">
        <f>VLOOKUP(D1231,バーコード貼付!A$4048:C$6329,2,FALSE)</f>
        <v>#N/A</v>
      </c>
      <c r="F1231" s="40"/>
      <c r="G1231" s="19"/>
      <c r="H1231" s="77" t="e">
        <f>VLOOKUP(D1231,バーコード貼付!$A$4048:$C$6329,3,FALSE)</f>
        <v>#N/A</v>
      </c>
      <c r="I1231" s="8">
        <f>I$1212*8</f>
        <v>40</v>
      </c>
      <c r="J1231" s="19" t="e">
        <f t="shared" si="101"/>
        <v>#N/A</v>
      </c>
      <c r="K1231" s="19"/>
      <c r="L1231" s="19"/>
      <c r="M1231" t="s">
        <v>2247</v>
      </c>
    </row>
    <row r="1232" spans="1:13" x14ac:dyDescent="0.2">
      <c r="A1232" s="8"/>
      <c r="B1232" s="8">
        <f t="shared" si="103"/>
        <v>15</v>
      </c>
      <c r="C1232" s="8"/>
      <c r="D1232" s="36" t="s">
        <v>1806</v>
      </c>
      <c r="E1232" s="28" t="e">
        <f>VLOOKUP(D1232,バーコード貼付!A$4048:C$6329,2,FALSE)</f>
        <v>#N/A</v>
      </c>
      <c r="F1232" s="40"/>
      <c r="G1232" s="19"/>
      <c r="H1232" s="77" t="e">
        <f>VLOOKUP(D1232,バーコード貼付!$A$4048:$C$6329,3,FALSE)</f>
        <v>#N/A</v>
      </c>
      <c r="I1232" s="8">
        <f>I$1212*4</f>
        <v>20</v>
      </c>
      <c r="J1232" s="19" t="e">
        <f t="shared" si="101"/>
        <v>#N/A</v>
      </c>
      <c r="K1232" s="19"/>
      <c r="L1232" s="19"/>
      <c r="M1232" t="s">
        <v>2248</v>
      </c>
    </row>
    <row r="1233" spans="1:13" x14ac:dyDescent="0.2">
      <c r="A1233" s="8"/>
      <c r="B1233" s="8">
        <f t="shared" si="103"/>
        <v>16</v>
      </c>
      <c r="C1233" s="8"/>
      <c r="D1233" s="36" t="s">
        <v>1817</v>
      </c>
      <c r="E1233" s="28" t="e">
        <f>VLOOKUP(D1233,バーコード貼付!A$4048:C$6329,2,FALSE)</f>
        <v>#N/A</v>
      </c>
      <c r="F1233" s="40"/>
      <c r="G1233" s="19"/>
      <c r="H1233" s="77" t="e">
        <f>VLOOKUP(D1233,バーコード貼付!$A$4048:$C$6329,3,FALSE)</f>
        <v>#N/A</v>
      </c>
      <c r="I1233" s="8">
        <f>I$1212*4</f>
        <v>20</v>
      </c>
      <c r="J1233" s="19" t="e">
        <f t="shared" si="101"/>
        <v>#N/A</v>
      </c>
      <c r="K1233" s="19"/>
      <c r="L1233" s="19"/>
      <c r="M1233" s="54">
        <v>4</v>
      </c>
    </row>
    <row r="1234" spans="1:13" x14ac:dyDescent="0.2">
      <c r="A1234" s="6"/>
      <c r="B1234" s="8">
        <f t="shared" si="103"/>
        <v>17</v>
      </c>
      <c r="C1234" s="8"/>
      <c r="D1234" s="36"/>
      <c r="E1234" s="28" t="s">
        <v>1359</v>
      </c>
      <c r="F1234" s="40"/>
      <c r="G1234" s="19"/>
      <c r="H1234" s="152" t="e">
        <v>#N/A</v>
      </c>
      <c r="I1234" s="8">
        <v>40</v>
      </c>
      <c r="J1234" s="19">
        <v>1</v>
      </c>
      <c r="K1234" s="19"/>
      <c r="L1234" s="19"/>
      <c r="M1234" s="54">
        <v>8</v>
      </c>
    </row>
    <row r="1235" spans="1:13" x14ac:dyDescent="0.2">
      <c r="A1235" s="6"/>
      <c r="B1235" s="8">
        <f t="shared" si="103"/>
        <v>18</v>
      </c>
      <c r="C1235" s="8"/>
      <c r="D1235" s="36"/>
      <c r="E1235" s="28" t="s">
        <v>1360</v>
      </c>
      <c r="F1235" s="40"/>
      <c r="G1235" s="19"/>
      <c r="H1235" s="152" t="e">
        <v>#N/A</v>
      </c>
      <c r="I1235" s="8">
        <v>40</v>
      </c>
      <c r="J1235" s="19">
        <v>1</v>
      </c>
      <c r="K1235" s="19"/>
      <c r="L1235" s="19"/>
      <c r="M1235" s="54">
        <v>8</v>
      </c>
    </row>
    <row r="1236" spans="1:13" x14ac:dyDescent="0.2">
      <c r="A1236" s="6"/>
      <c r="B1236" s="8">
        <f t="shared" si="103"/>
        <v>19</v>
      </c>
      <c r="C1236" s="8"/>
      <c r="D1236" s="36"/>
      <c r="E1236" s="28" t="s">
        <v>2249</v>
      </c>
      <c r="F1236" s="40"/>
      <c r="G1236" s="19"/>
      <c r="H1236" s="152" t="e">
        <v>#N/A</v>
      </c>
      <c r="I1236" s="8">
        <v>20</v>
      </c>
      <c r="J1236" s="19">
        <v>1</v>
      </c>
      <c r="K1236" s="19"/>
      <c r="L1236" s="19"/>
      <c r="M1236" s="54">
        <v>4</v>
      </c>
    </row>
    <row r="1237" spans="1:13" x14ac:dyDescent="0.2">
      <c r="A1237" s="8"/>
      <c r="B1237" s="8"/>
      <c r="C1237" s="8"/>
      <c r="D1237" s="36"/>
      <c r="E1237" s="28"/>
      <c r="F1237" s="40"/>
      <c r="G1237" s="19"/>
      <c r="H1237" s="67"/>
      <c r="I1237" s="8"/>
      <c r="J1237" s="19"/>
      <c r="K1237" s="19"/>
      <c r="L1237" s="19"/>
    </row>
    <row r="1238" spans="1:13" ht="16.2" x14ac:dyDescent="0.2">
      <c r="A1238" s="188" t="s">
        <v>1355</v>
      </c>
      <c r="B1238" s="189"/>
      <c r="C1238" s="189"/>
      <c r="D1238" s="189"/>
      <c r="E1238" s="189"/>
      <c r="F1238" s="189"/>
      <c r="G1238" s="189"/>
      <c r="H1238" s="189"/>
      <c r="I1238" s="189"/>
      <c r="J1238" s="189"/>
      <c r="K1238" s="189"/>
      <c r="L1238" s="190"/>
    </row>
    <row r="1239" spans="1:13" x14ac:dyDescent="0.2">
      <c r="A1239" s="24" t="s">
        <v>975</v>
      </c>
      <c r="B1239" s="21"/>
      <c r="C1239" s="21"/>
      <c r="D1239" s="52" t="s">
        <v>973</v>
      </c>
      <c r="E1239" s="13" t="s">
        <v>1156</v>
      </c>
      <c r="F1239" s="39" t="s">
        <v>1246</v>
      </c>
      <c r="G1239" s="19" t="s">
        <v>1205</v>
      </c>
      <c r="H1239" s="13" t="s">
        <v>1206</v>
      </c>
      <c r="I1239" s="13" t="s">
        <v>977</v>
      </c>
      <c r="J1239" s="13" t="s">
        <v>976</v>
      </c>
      <c r="K1239" s="13" t="s">
        <v>1166</v>
      </c>
      <c r="L1239" s="13" t="s">
        <v>1167</v>
      </c>
    </row>
    <row r="1240" spans="1:13" x14ac:dyDescent="0.2">
      <c r="A1240" s="8">
        <v>1</v>
      </c>
      <c r="B1240" s="8"/>
      <c r="C1240" s="8"/>
      <c r="D1240" s="36" t="s">
        <v>27</v>
      </c>
      <c r="E1240" s="28" t="e">
        <f>VLOOKUP(D1240,バーコード貼付!A$4048:C$6329,2,FALSE)</f>
        <v>#N/A</v>
      </c>
      <c r="F1240" s="40"/>
      <c r="G1240" s="19"/>
      <c r="H1240" s="77" t="e">
        <v>#N/A</v>
      </c>
      <c r="I1240" s="43">
        <v>2</v>
      </c>
      <c r="J1240" s="19" t="e">
        <v>#N/A</v>
      </c>
      <c r="K1240" s="19"/>
      <c r="L1240" s="19"/>
    </row>
    <row r="1241" spans="1:13" x14ac:dyDescent="0.2">
      <c r="A1241" s="8">
        <v>2</v>
      </c>
      <c r="B1241" s="8"/>
      <c r="C1241" s="8"/>
      <c r="D1241" s="36" t="s">
        <v>1361</v>
      </c>
      <c r="E1241" s="28" t="e">
        <f>VLOOKUP(D1241,バーコード貼付!A$4048:C$6329,2,FALSE)</f>
        <v>#N/A</v>
      </c>
      <c r="F1241" s="40"/>
      <c r="G1241" s="19"/>
      <c r="H1241" s="77" t="e">
        <v>#N/A</v>
      </c>
      <c r="I1241" s="43">
        <v>2</v>
      </c>
      <c r="J1241" s="19" t="e">
        <v>#N/A</v>
      </c>
      <c r="K1241" s="19"/>
      <c r="L1241" s="19"/>
    </row>
    <row r="1242" spans="1:13" x14ac:dyDescent="0.2">
      <c r="A1242" s="8">
        <v>3</v>
      </c>
      <c r="B1242" s="8"/>
      <c r="C1242" s="8"/>
      <c r="D1242" s="36" t="s">
        <v>768</v>
      </c>
      <c r="E1242" s="28" t="e">
        <f>VLOOKUP(D1242,バーコード貼付!A$4048:C$6329,2,FALSE)</f>
        <v>#N/A</v>
      </c>
      <c r="F1242" s="40"/>
      <c r="G1242" s="19"/>
      <c r="H1242" s="77" t="e">
        <v>#N/A</v>
      </c>
      <c r="I1242" s="43">
        <v>1</v>
      </c>
      <c r="J1242" s="19" t="e">
        <v>#N/A</v>
      </c>
      <c r="K1242" s="19"/>
      <c r="L1242" s="19"/>
    </row>
    <row r="1243" spans="1:13" x14ac:dyDescent="0.2">
      <c r="A1243" s="8">
        <v>4</v>
      </c>
      <c r="B1243" s="8"/>
      <c r="C1243" s="8"/>
      <c r="D1243" s="36" t="s">
        <v>767</v>
      </c>
      <c r="E1243" s="28" t="e">
        <f>VLOOKUP(D1243,バーコード貼付!A$4048:C$6329,2,FALSE)</f>
        <v>#N/A</v>
      </c>
      <c r="F1243" s="40"/>
      <c r="G1243" s="19"/>
      <c r="H1243" s="77" t="e">
        <v>#N/A</v>
      </c>
      <c r="I1243" s="43">
        <v>1</v>
      </c>
      <c r="J1243" s="19" t="e">
        <v>#N/A</v>
      </c>
      <c r="K1243" s="19"/>
      <c r="L1243" s="19"/>
    </row>
    <row r="1244" spans="1:13" x14ac:dyDescent="0.2">
      <c r="A1244" s="8"/>
      <c r="B1244" s="8">
        <v>1</v>
      </c>
      <c r="C1244" s="8"/>
      <c r="D1244" s="36" t="s">
        <v>1583</v>
      </c>
      <c r="E1244" s="28" t="e">
        <f>VLOOKUP(D1244,バーコード貼付!A$4048:C$6329,2,FALSE)</f>
        <v>#N/A</v>
      </c>
      <c r="F1244" s="40"/>
      <c r="G1244" s="19"/>
      <c r="H1244" s="77" t="e">
        <f>VLOOKUP(D1244,バーコード貼付!$A$4048:$C$6329,3,FALSE)</f>
        <v>#N/A</v>
      </c>
      <c r="I1244" s="8">
        <f>I1240+I1241+I1242+I1243</f>
        <v>6</v>
      </c>
      <c r="J1244" s="19" t="e">
        <f>IF(H1244&gt;=I1244,0,1)</f>
        <v>#N/A</v>
      </c>
      <c r="K1244" s="19"/>
      <c r="L1244" s="19"/>
    </row>
    <row r="1245" spans="1:13" x14ac:dyDescent="0.2">
      <c r="A1245" s="8"/>
      <c r="B1245" s="8">
        <f>B1244+1</f>
        <v>2</v>
      </c>
      <c r="C1245" s="8">
        <v>1</v>
      </c>
      <c r="D1245" s="36" t="s">
        <v>1829</v>
      </c>
      <c r="E1245" s="28" t="e">
        <f>VLOOKUP(D1245,バーコード貼付!A$4048:C$6329,2,FALSE)</f>
        <v>#N/A</v>
      </c>
      <c r="F1245" s="40"/>
      <c r="G1245" s="19"/>
      <c r="H1245" s="77" t="e">
        <f>VLOOKUP(D1245,バーコード貼付!$A$4048:$C$6329,3,FALSE)</f>
        <v>#N/A</v>
      </c>
      <c r="I1245" s="8">
        <f>I$1244</f>
        <v>6</v>
      </c>
      <c r="J1245" s="19" t="e">
        <f>IF(H1245&gt;=I1245,0,1)</f>
        <v>#N/A</v>
      </c>
      <c r="K1245" s="19"/>
      <c r="L1245" s="19"/>
    </row>
    <row r="1246" spans="1:13" x14ac:dyDescent="0.2">
      <c r="A1246" s="8"/>
      <c r="B1246" s="8"/>
      <c r="C1246" s="8">
        <v>2</v>
      </c>
      <c r="D1246" s="36" t="s">
        <v>2515</v>
      </c>
      <c r="E1246" s="28" t="str">
        <f>VLOOKUP(D1246,バーコード貼付!A$4048:C$6329,2,FALSE)</f>
        <v>真鍮1/4(6)Pｺｯｸ</v>
      </c>
      <c r="F1246" s="40"/>
      <c r="G1246" s="19"/>
      <c r="H1246" s="77">
        <f>VLOOKUP(D1246,バーコード貼付!$A$4048:$C$6329,3,FALSE)</f>
        <v>1481</v>
      </c>
      <c r="I1246" s="8">
        <f>I$1244</f>
        <v>6</v>
      </c>
      <c r="J1246" s="19">
        <f>IF(H1246&gt;=I1246,0,1)</f>
        <v>0</v>
      </c>
      <c r="K1246" s="19"/>
      <c r="L1246" s="19"/>
    </row>
    <row r="1247" spans="1:13" x14ac:dyDescent="0.2">
      <c r="A1247" s="8"/>
      <c r="B1247" s="8">
        <f>B1245+1</f>
        <v>3</v>
      </c>
      <c r="C1247" s="8"/>
      <c r="D1247" s="36" t="s">
        <v>1605</v>
      </c>
      <c r="E1247" s="28" t="e">
        <f>VLOOKUP(D1247,バーコード貼付!A$4048:C$6329,2,FALSE)</f>
        <v>#N/A</v>
      </c>
      <c r="F1247" s="40"/>
      <c r="G1247" s="19"/>
      <c r="H1247" s="77" t="e">
        <f>VLOOKUP(D1247,バーコード貼付!$A$4048:$C$6329,3,FALSE)</f>
        <v>#N/A</v>
      </c>
      <c r="I1247" s="8">
        <f>I$1244</f>
        <v>6</v>
      </c>
      <c r="J1247" s="19" t="e">
        <f>IF(H1247&gt;=I1247,0,1)</f>
        <v>#N/A</v>
      </c>
      <c r="K1247" s="19"/>
      <c r="L1247" s="19"/>
    </row>
    <row r="1248" spans="1:13" x14ac:dyDescent="0.2">
      <c r="A1248" s="8"/>
      <c r="B1248" s="8">
        <f>B1247+1</f>
        <v>4</v>
      </c>
      <c r="C1248" s="8">
        <v>1</v>
      </c>
      <c r="D1248" s="36" t="s">
        <v>1830</v>
      </c>
      <c r="E1248" s="28" t="e">
        <f>VLOOKUP(D1248,バーコード貼付!A$4048:C$6329,2,FALSE)</f>
        <v>#N/A</v>
      </c>
      <c r="F1248" s="40"/>
      <c r="G1248" s="19"/>
      <c r="H1248" s="77" t="e">
        <f>VLOOKUP(D1248,バーコード貼付!$A$4048:$C$6329,3,FALSE)</f>
        <v>#N/A</v>
      </c>
      <c r="I1248" s="8">
        <f>I$1244</f>
        <v>6</v>
      </c>
      <c r="J1248" s="19" t="e">
        <f>IF(H1248&gt;=I1248,0,1)</f>
        <v>#N/A</v>
      </c>
      <c r="K1248" s="19"/>
      <c r="L1248" s="19"/>
    </row>
    <row r="1249" spans="1:13" x14ac:dyDescent="0.2">
      <c r="A1249" s="8"/>
      <c r="B1249" s="4"/>
      <c r="C1249" s="8">
        <v>2</v>
      </c>
      <c r="D1249" s="36"/>
      <c r="E1249" s="28" t="s">
        <v>1371</v>
      </c>
      <c r="F1249" s="40">
        <v>42601</v>
      </c>
      <c r="G1249" s="19">
        <v>52</v>
      </c>
      <c r="H1249" s="152" t="e">
        <v>#N/A</v>
      </c>
      <c r="I1249" s="8">
        <v>6</v>
      </c>
      <c r="J1249" s="19">
        <v>0</v>
      </c>
      <c r="K1249" s="19"/>
      <c r="L1249" s="19"/>
    </row>
    <row r="1250" spans="1:13" x14ac:dyDescent="0.2">
      <c r="A1250" s="8"/>
      <c r="B1250" s="8">
        <f>B1248+1</f>
        <v>5</v>
      </c>
      <c r="C1250" s="8">
        <v>1</v>
      </c>
      <c r="D1250" s="36" t="s">
        <v>1735</v>
      </c>
      <c r="E1250" s="28" t="e">
        <f>VLOOKUP(D1250,バーコード貼付!A$4048:C$6329,2,FALSE)</f>
        <v>#N/A</v>
      </c>
      <c r="F1250" s="40"/>
      <c r="G1250" s="19"/>
      <c r="H1250" s="77" t="e">
        <f>VLOOKUP(D1250,バーコード貼付!$A$4048:$C$6329,3,FALSE)</f>
        <v>#N/A</v>
      </c>
      <c r="I1250" s="8">
        <f>I1240+I1242</f>
        <v>3</v>
      </c>
      <c r="J1250" s="19" t="e">
        <f t="shared" ref="J1250:J1264" si="104">IF(H1250&gt;=I1250,0,1)</f>
        <v>#N/A</v>
      </c>
      <c r="K1250" s="19"/>
      <c r="L1250" s="19"/>
    </row>
    <row r="1251" spans="1:13" x14ac:dyDescent="0.2">
      <c r="A1251" s="8"/>
      <c r="B1251" s="8"/>
      <c r="C1251" s="8">
        <v>2</v>
      </c>
      <c r="D1251" s="36" t="s">
        <v>1724</v>
      </c>
      <c r="E1251" s="28" t="e">
        <f>VLOOKUP(D1251,バーコード貼付!A$4048:C$6329,2,FALSE)</f>
        <v>#N/A</v>
      </c>
      <c r="F1251" s="40"/>
      <c r="G1251" s="19"/>
      <c r="H1251" s="77" t="e">
        <f>VLOOKUP(D1251,バーコード貼付!$A$4048:$C$6329,3,FALSE)</f>
        <v>#N/A</v>
      </c>
      <c r="I1251" s="8">
        <f>I1241+I1243</f>
        <v>3</v>
      </c>
      <c r="J1251" s="19" t="e">
        <f t="shared" si="104"/>
        <v>#N/A</v>
      </c>
      <c r="K1251" s="19"/>
      <c r="L1251" s="19"/>
    </row>
    <row r="1252" spans="1:13" x14ac:dyDescent="0.2">
      <c r="A1252" s="8"/>
      <c r="B1252" s="8"/>
      <c r="C1252" s="8">
        <v>3</v>
      </c>
      <c r="D1252" s="36" t="s">
        <v>1725</v>
      </c>
      <c r="E1252" s="28" t="e">
        <f>VLOOKUP(D1252,バーコード貼付!A$4048:C$6329,2,FALSE)</f>
        <v>#N/A</v>
      </c>
      <c r="F1252" s="40"/>
      <c r="G1252" s="19"/>
      <c r="H1252" s="77" t="e">
        <f>VLOOKUP(D1252,バーコード貼付!$A$4048:$C$6329,3,FALSE)</f>
        <v>#N/A</v>
      </c>
      <c r="I1252" s="8">
        <f t="shared" ref="I1252:I1257" si="105">I$1244</f>
        <v>6</v>
      </c>
      <c r="J1252" s="19" t="e">
        <f t="shared" si="104"/>
        <v>#N/A</v>
      </c>
      <c r="K1252" s="19"/>
      <c r="L1252" s="19"/>
    </row>
    <row r="1253" spans="1:13" x14ac:dyDescent="0.2">
      <c r="A1253" s="8"/>
      <c r="B1253" s="8">
        <v>6</v>
      </c>
      <c r="C1253" s="8">
        <v>1</v>
      </c>
      <c r="D1253" s="36" t="s">
        <v>1791</v>
      </c>
      <c r="E1253" s="28" t="e">
        <f>VLOOKUP(D1253,バーコード貼付!A$4048:C$6329,2,FALSE)</f>
        <v>#N/A</v>
      </c>
      <c r="F1253" s="40"/>
      <c r="G1253" s="19"/>
      <c r="H1253" s="77" t="e">
        <f>VLOOKUP(D1253,バーコード貼付!$A$4048:$C$6329,3,FALSE)</f>
        <v>#N/A</v>
      </c>
      <c r="I1253" s="8">
        <f t="shared" si="105"/>
        <v>6</v>
      </c>
      <c r="J1253" s="19" t="e">
        <f t="shared" si="104"/>
        <v>#N/A</v>
      </c>
      <c r="K1253" s="19"/>
      <c r="L1253" s="19"/>
    </row>
    <row r="1254" spans="1:13" x14ac:dyDescent="0.2">
      <c r="A1254" s="8"/>
      <c r="B1254" s="8"/>
      <c r="C1254" s="8">
        <v>2</v>
      </c>
      <c r="D1254" s="36" t="s">
        <v>1788</v>
      </c>
      <c r="E1254" s="28" t="e">
        <f>VLOOKUP(D1254,バーコード貼付!A$4048:C$6329,2,FALSE)</f>
        <v>#N/A</v>
      </c>
      <c r="F1254" s="40"/>
      <c r="G1254" s="19"/>
      <c r="H1254" s="77" t="e">
        <f>VLOOKUP(D1254,バーコード貼付!$A$4048:$C$6329,3,FALSE)</f>
        <v>#N/A</v>
      </c>
      <c r="I1254" s="8">
        <f t="shared" si="105"/>
        <v>6</v>
      </c>
      <c r="J1254" s="19" t="e">
        <f t="shared" si="104"/>
        <v>#N/A</v>
      </c>
      <c r="K1254" s="19"/>
      <c r="L1254" s="19"/>
    </row>
    <row r="1255" spans="1:13" x14ac:dyDescent="0.2">
      <c r="A1255" s="8"/>
      <c r="B1255" s="8"/>
      <c r="C1255" s="8">
        <v>3</v>
      </c>
      <c r="D1255" s="36" t="s">
        <v>1789</v>
      </c>
      <c r="E1255" s="28" t="e">
        <f>VLOOKUP(D1255,バーコード貼付!A$4048:C$6329,2,FALSE)</f>
        <v>#N/A</v>
      </c>
      <c r="F1255" s="40"/>
      <c r="G1255" s="19"/>
      <c r="H1255" s="77" t="e">
        <f>VLOOKUP(D1255,バーコード貼付!$A$4048:$C$6329,3,FALSE)</f>
        <v>#N/A</v>
      </c>
      <c r="I1255" s="8">
        <f t="shared" si="105"/>
        <v>6</v>
      </c>
      <c r="J1255" s="19" t="e">
        <f t="shared" si="104"/>
        <v>#N/A</v>
      </c>
      <c r="K1255" s="19"/>
      <c r="L1255" s="19"/>
    </row>
    <row r="1256" spans="1:13" x14ac:dyDescent="0.2">
      <c r="A1256" s="8"/>
      <c r="B1256" s="8">
        <f>B1253+1</f>
        <v>7</v>
      </c>
      <c r="C1256" s="8"/>
      <c r="D1256" s="36" t="s">
        <v>1792</v>
      </c>
      <c r="E1256" s="28" t="e">
        <f>VLOOKUP(D1256,バーコード貼付!A$4048:C$6329,2,FALSE)</f>
        <v>#N/A</v>
      </c>
      <c r="F1256" s="40"/>
      <c r="G1256" s="19"/>
      <c r="H1256" s="77" t="e">
        <f>VLOOKUP(D1256,バーコード貼付!$A$4048:$C$6329,3,FALSE)</f>
        <v>#N/A</v>
      </c>
      <c r="I1256" s="8">
        <f t="shared" si="105"/>
        <v>6</v>
      </c>
      <c r="J1256" s="19" t="e">
        <f t="shared" si="104"/>
        <v>#N/A</v>
      </c>
      <c r="K1256" s="19"/>
      <c r="L1256" s="19"/>
    </row>
    <row r="1257" spans="1:13" x14ac:dyDescent="0.2">
      <c r="A1257" s="8"/>
      <c r="B1257" s="8">
        <f t="shared" ref="B1257:B1268" si="106">B1256+1</f>
        <v>8</v>
      </c>
      <c r="C1257" s="8"/>
      <c r="D1257" s="36" t="s">
        <v>1875</v>
      </c>
      <c r="E1257" s="28" t="e">
        <f>VLOOKUP(D1257,バーコード貼付!A$4048:C$6329,2,FALSE)</f>
        <v>#N/A</v>
      </c>
      <c r="F1257" s="40"/>
      <c r="G1257" s="19"/>
      <c r="H1257" s="77" t="e">
        <f>VLOOKUP(D1257,バーコード貼付!$A$4048:$C$6329,3,FALSE)</f>
        <v>#N/A</v>
      </c>
      <c r="I1257" s="8">
        <f t="shared" si="105"/>
        <v>6</v>
      </c>
      <c r="J1257" s="19" t="e">
        <f t="shared" si="104"/>
        <v>#N/A</v>
      </c>
      <c r="K1257" s="19"/>
      <c r="L1257" s="19"/>
    </row>
    <row r="1258" spans="1:13" x14ac:dyDescent="0.2">
      <c r="A1258" s="8"/>
      <c r="B1258" s="8">
        <f t="shared" si="106"/>
        <v>9</v>
      </c>
      <c r="C1258" s="8"/>
      <c r="D1258" s="36" t="s">
        <v>1813</v>
      </c>
      <c r="E1258" s="28" t="e">
        <f>VLOOKUP(D1258,バーコード貼付!A$4048:C$6329,2,FALSE)</f>
        <v>#N/A</v>
      </c>
      <c r="F1258" s="40"/>
      <c r="G1258" s="19"/>
      <c r="H1258" s="77" t="e">
        <f>VLOOKUP(D1258,バーコード貼付!$A$4048:$C$6329,3,FALSE)</f>
        <v>#N/A</v>
      </c>
      <c r="I1258" s="8">
        <f>I$1244*4</f>
        <v>24</v>
      </c>
      <c r="J1258" s="19" t="e">
        <f t="shared" si="104"/>
        <v>#N/A</v>
      </c>
      <c r="K1258" s="19"/>
      <c r="L1258" s="19"/>
      <c r="M1258" t="s">
        <v>2242</v>
      </c>
    </row>
    <row r="1259" spans="1:13" x14ac:dyDescent="0.2">
      <c r="A1259" s="8"/>
      <c r="B1259" s="8">
        <f t="shared" si="106"/>
        <v>10</v>
      </c>
      <c r="C1259" s="8"/>
      <c r="D1259" s="36" t="s">
        <v>1803</v>
      </c>
      <c r="E1259" s="28" t="e">
        <f>VLOOKUP(D1259,バーコード貼付!A$4048:C$6329,2,FALSE)</f>
        <v>#N/A</v>
      </c>
      <c r="F1259" s="40"/>
      <c r="G1259" s="19"/>
      <c r="H1259" s="77" t="e">
        <f>VLOOKUP(D1259,バーコード貼付!$A$4048:$C$6329,3,FALSE)</f>
        <v>#N/A</v>
      </c>
      <c r="I1259" s="8">
        <f>I$1244*2</f>
        <v>12</v>
      </c>
      <c r="J1259" s="19" t="e">
        <f t="shared" si="104"/>
        <v>#N/A</v>
      </c>
      <c r="K1259" s="19"/>
      <c r="L1259" s="19"/>
      <c r="M1259" t="s">
        <v>2243</v>
      </c>
    </row>
    <row r="1260" spans="1:13" x14ac:dyDescent="0.2">
      <c r="A1260" s="8"/>
      <c r="B1260" s="8">
        <f t="shared" si="106"/>
        <v>11</v>
      </c>
      <c r="C1260" s="8"/>
      <c r="D1260" s="36" t="s">
        <v>1807</v>
      </c>
      <c r="E1260" s="28" t="e">
        <f>VLOOKUP(D1260,バーコード貼付!A$4048:C$6329,2,FALSE)</f>
        <v>#N/A</v>
      </c>
      <c r="F1260" s="40"/>
      <c r="G1260" s="19"/>
      <c r="H1260" s="77" t="e">
        <f>VLOOKUP(D1260,バーコード貼付!$A$4048:$C$6329,3,FALSE)</f>
        <v>#N/A</v>
      </c>
      <c r="I1260" s="8">
        <f>I$1244*2</f>
        <v>12</v>
      </c>
      <c r="J1260" s="19" t="e">
        <f t="shared" si="104"/>
        <v>#N/A</v>
      </c>
      <c r="K1260" s="19"/>
      <c r="L1260" s="19"/>
      <c r="M1260" t="s">
        <v>2244</v>
      </c>
    </row>
    <row r="1261" spans="1:13" x14ac:dyDescent="0.2">
      <c r="A1261" s="8"/>
      <c r="B1261" s="8">
        <f t="shared" si="106"/>
        <v>12</v>
      </c>
      <c r="C1261" s="8"/>
      <c r="D1261" s="36" t="s">
        <v>1808</v>
      </c>
      <c r="E1261" s="28" t="e">
        <f>VLOOKUP(D1261,バーコード貼付!A$4048:C$6329,2,FALSE)</f>
        <v>#N/A</v>
      </c>
      <c r="F1261" s="40"/>
      <c r="G1261" s="19"/>
      <c r="H1261" s="77" t="e">
        <f>VLOOKUP(D1261,バーコード貼付!$A$4048:$C$6329,3,FALSE)</f>
        <v>#N/A</v>
      </c>
      <c r="I1261" s="8">
        <f>I$1244*2</f>
        <v>12</v>
      </c>
      <c r="J1261" s="19" t="e">
        <f t="shared" si="104"/>
        <v>#N/A</v>
      </c>
      <c r="K1261" s="19"/>
      <c r="L1261" s="19"/>
      <c r="M1261" t="s">
        <v>2245</v>
      </c>
    </row>
    <row r="1262" spans="1:13" x14ac:dyDescent="0.2">
      <c r="A1262" s="8"/>
      <c r="B1262" s="8">
        <f t="shared" si="106"/>
        <v>13</v>
      </c>
      <c r="C1262" s="8"/>
      <c r="D1262" s="36" t="s">
        <v>1879</v>
      </c>
      <c r="E1262" s="28" t="e">
        <f>VLOOKUP(D1262,バーコード貼付!A$4048:C$6329,2,FALSE)</f>
        <v>#N/A</v>
      </c>
      <c r="F1262" s="40"/>
      <c r="G1262" s="19"/>
      <c r="H1262" s="77" t="e">
        <f>VLOOKUP(D1262,バーコード貼付!$A$4048:$C$6329,3,FALSE)</f>
        <v>#N/A</v>
      </c>
      <c r="I1262" s="8">
        <f>I$1244*8</f>
        <v>48</v>
      </c>
      <c r="J1262" s="19" t="e">
        <f t="shared" si="104"/>
        <v>#N/A</v>
      </c>
      <c r="K1262" s="19"/>
      <c r="L1262" s="19"/>
      <c r="M1262" t="s">
        <v>2246</v>
      </c>
    </row>
    <row r="1263" spans="1:13" x14ac:dyDescent="0.2">
      <c r="A1263" s="8"/>
      <c r="B1263" s="8">
        <f t="shared" si="106"/>
        <v>14</v>
      </c>
      <c r="C1263" s="8"/>
      <c r="D1263" s="36" t="s">
        <v>1814</v>
      </c>
      <c r="E1263" s="28" t="e">
        <f>VLOOKUP(D1263,バーコード貼付!A$4048:C$6329,2,FALSE)</f>
        <v>#N/A</v>
      </c>
      <c r="F1263" s="40"/>
      <c r="G1263" s="19"/>
      <c r="H1263" s="77" t="e">
        <f>VLOOKUP(D1263,バーコード貼付!$A$4048:$C$6329,3,FALSE)</f>
        <v>#N/A</v>
      </c>
      <c r="I1263" s="8">
        <f>I$1244*8</f>
        <v>48</v>
      </c>
      <c r="J1263" s="19" t="e">
        <f t="shared" si="104"/>
        <v>#N/A</v>
      </c>
      <c r="K1263" s="19"/>
      <c r="L1263" s="19"/>
      <c r="M1263" t="s">
        <v>2247</v>
      </c>
    </row>
    <row r="1264" spans="1:13" x14ac:dyDescent="0.2">
      <c r="A1264" s="8"/>
      <c r="B1264" s="8">
        <f t="shared" si="106"/>
        <v>15</v>
      </c>
      <c r="C1264" s="8"/>
      <c r="D1264" s="36" t="s">
        <v>1806</v>
      </c>
      <c r="E1264" s="28" t="e">
        <f>VLOOKUP(D1264,バーコード貼付!A$4048:C$6329,2,FALSE)</f>
        <v>#N/A</v>
      </c>
      <c r="F1264" s="40"/>
      <c r="G1264" s="19"/>
      <c r="H1264" s="77" t="e">
        <f>VLOOKUP(D1264,バーコード貼付!$A$4048:$C$6329,3,FALSE)</f>
        <v>#N/A</v>
      </c>
      <c r="I1264" s="8">
        <f>I$1244*4</f>
        <v>24</v>
      </c>
      <c r="J1264" s="19" t="e">
        <f t="shared" si="104"/>
        <v>#N/A</v>
      </c>
      <c r="K1264" s="19"/>
      <c r="L1264" s="19"/>
      <c r="M1264" t="s">
        <v>2248</v>
      </c>
    </row>
    <row r="1265" spans="1:13" x14ac:dyDescent="0.2">
      <c r="A1265" s="8"/>
      <c r="B1265" s="8">
        <f t="shared" si="106"/>
        <v>16</v>
      </c>
      <c r="C1265" s="8"/>
      <c r="D1265" s="36"/>
      <c r="E1265" s="28" t="s">
        <v>1343</v>
      </c>
      <c r="F1265" s="40"/>
      <c r="G1265" s="19"/>
      <c r="H1265" s="152" t="e">
        <v>#N/A</v>
      </c>
      <c r="I1265" s="8">
        <v>24</v>
      </c>
      <c r="J1265" s="19">
        <v>1</v>
      </c>
      <c r="K1265" s="19"/>
      <c r="L1265" s="19"/>
      <c r="M1265" s="54">
        <v>4</v>
      </c>
    </row>
    <row r="1266" spans="1:13" x14ac:dyDescent="0.2">
      <c r="A1266" s="6"/>
      <c r="B1266" s="8">
        <f t="shared" si="106"/>
        <v>17</v>
      </c>
      <c r="C1266" s="8"/>
      <c r="D1266" s="36"/>
      <c r="E1266" s="28" t="s">
        <v>1359</v>
      </c>
      <c r="F1266" s="40"/>
      <c r="G1266" s="19"/>
      <c r="H1266" s="152" t="e">
        <v>#N/A</v>
      </c>
      <c r="I1266" s="8">
        <v>48</v>
      </c>
      <c r="J1266" s="19">
        <v>1</v>
      </c>
      <c r="K1266" s="19"/>
      <c r="L1266" s="19"/>
      <c r="M1266" s="54">
        <v>8</v>
      </c>
    </row>
    <row r="1267" spans="1:13" x14ac:dyDescent="0.2">
      <c r="A1267" s="6"/>
      <c r="B1267" s="8">
        <f t="shared" si="106"/>
        <v>18</v>
      </c>
      <c r="C1267" s="8"/>
      <c r="D1267" s="36"/>
      <c r="E1267" s="28" t="s">
        <v>1360</v>
      </c>
      <c r="F1267" s="40"/>
      <c r="G1267" s="19"/>
      <c r="H1267" s="152" t="e">
        <v>#N/A</v>
      </c>
      <c r="I1267" s="8">
        <v>48</v>
      </c>
      <c r="J1267" s="19">
        <v>1</v>
      </c>
      <c r="K1267" s="19"/>
      <c r="L1267" s="19"/>
      <c r="M1267" s="54">
        <v>8</v>
      </c>
    </row>
    <row r="1268" spans="1:13" x14ac:dyDescent="0.2">
      <c r="A1268" s="6"/>
      <c r="B1268" s="8">
        <f t="shared" si="106"/>
        <v>19</v>
      </c>
      <c r="C1268" s="8"/>
      <c r="D1268" s="36"/>
      <c r="E1268" s="28" t="s">
        <v>2249</v>
      </c>
      <c r="F1268" s="40"/>
      <c r="G1268" s="19"/>
      <c r="H1268" s="152" t="e">
        <v>#N/A</v>
      </c>
      <c r="I1268" s="8">
        <v>24</v>
      </c>
      <c r="J1268" s="19">
        <v>1</v>
      </c>
      <c r="K1268" s="19"/>
      <c r="L1268" s="19"/>
      <c r="M1268" s="54">
        <v>4</v>
      </c>
    </row>
    <row r="1269" spans="1:13" x14ac:dyDescent="0.2">
      <c r="A1269" s="6"/>
      <c r="B1269" s="8"/>
      <c r="C1269" s="8"/>
      <c r="D1269" s="36"/>
      <c r="E1269" s="28"/>
      <c r="F1269" s="40"/>
      <c r="G1269" s="19"/>
      <c r="H1269" s="67"/>
      <c r="I1269" s="8"/>
      <c r="J1269" s="19"/>
      <c r="K1269" s="19"/>
      <c r="L1269" s="19"/>
    </row>
    <row r="1270" spans="1:13" ht="16.2" x14ac:dyDescent="0.2">
      <c r="A1270" s="188" t="s">
        <v>1356</v>
      </c>
      <c r="B1270" s="189"/>
      <c r="C1270" s="189"/>
      <c r="D1270" s="189"/>
      <c r="E1270" s="189"/>
      <c r="F1270" s="189"/>
      <c r="G1270" s="189"/>
      <c r="H1270" s="189"/>
      <c r="I1270" s="189"/>
      <c r="J1270" s="189"/>
      <c r="K1270" s="189"/>
      <c r="L1270" s="190"/>
    </row>
    <row r="1271" spans="1:13" x14ac:dyDescent="0.2">
      <c r="A1271" s="24" t="s">
        <v>975</v>
      </c>
      <c r="B1271" s="21"/>
      <c r="C1271" s="21"/>
      <c r="D1271" s="52" t="s">
        <v>973</v>
      </c>
      <c r="E1271" s="13" t="s">
        <v>1156</v>
      </c>
      <c r="F1271" s="39" t="s">
        <v>1246</v>
      </c>
      <c r="G1271" s="19" t="s">
        <v>1205</v>
      </c>
      <c r="H1271" s="13" t="s">
        <v>1206</v>
      </c>
      <c r="I1271" s="13" t="s">
        <v>977</v>
      </c>
      <c r="J1271" s="13" t="s">
        <v>976</v>
      </c>
      <c r="K1271" s="13" t="s">
        <v>1166</v>
      </c>
      <c r="L1271" s="13" t="s">
        <v>1167</v>
      </c>
    </row>
    <row r="1272" spans="1:13" x14ac:dyDescent="0.2">
      <c r="A1272" s="8">
        <v>1</v>
      </c>
      <c r="B1272" s="8"/>
      <c r="C1272" s="8"/>
      <c r="D1272" s="36" t="s">
        <v>29</v>
      </c>
      <c r="E1272" s="28" t="e">
        <f>VLOOKUP(D1272,バーコード貼付!A$4048:C$6329,2,FALSE)</f>
        <v>#N/A</v>
      </c>
      <c r="F1272" s="40"/>
      <c r="G1272" s="19"/>
      <c r="H1272" s="77" t="e">
        <v>#N/A</v>
      </c>
      <c r="I1272" s="43">
        <v>2</v>
      </c>
      <c r="J1272" s="19" t="e">
        <v>#N/A</v>
      </c>
      <c r="K1272" s="19"/>
      <c r="L1272" s="19"/>
    </row>
    <row r="1273" spans="1:13" x14ac:dyDescent="0.2">
      <c r="A1273" s="8">
        <v>2</v>
      </c>
      <c r="B1273" s="8"/>
      <c r="C1273" s="8"/>
      <c r="D1273" s="36" t="s">
        <v>28</v>
      </c>
      <c r="E1273" s="28" t="e">
        <f>VLOOKUP(D1273,バーコード貼付!A$4048:C$6329,2,FALSE)</f>
        <v>#N/A</v>
      </c>
      <c r="F1273" s="40"/>
      <c r="G1273" s="19"/>
      <c r="H1273" s="77" t="e">
        <v>#N/A</v>
      </c>
      <c r="I1273" s="43">
        <v>2</v>
      </c>
      <c r="J1273" s="19" t="e">
        <v>#N/A</v>
      </c>
      <c r="K1273" s="19"/>
      <c r="L1273" s="19"/>
    </row>
    <row r="1274" spans="1:13" x14ac:dyDescent="0.2">
      <c r="A1274" s="8">
        <v>3</v>
      </c>
      <c r="B1274" s="8"/>
      <c r="C1274" s="8"/>
      <c r="D1274" s="36" t="s">
        <v>770</v>
      </c>
      <c r="E1274" s="28" t="e">
        <f>VLOOKUP(D1274,バーコード貼付!A$4048:C$6329,2,FALSE)</f>
        <v>#N/A</v>
      </c>
      <c r="F1274" s="40"/>
      <c r="G1274" s="19"/>
      <c r="H1274" s="77" t="e">
        <v>#N/A</v>
      </c>
      <c r="I1274" s="43">
        <v>0</v>
      </c>
      <c r="J1274" s="19" t="e">
        <v>#N/A</v>
      </c>
      <c r="K1274" s="19"/>
      <c r="L1274" s="19"/>
    </row>
    <row r="1275" spans="1:13" x14ac:dyDescent="0.2">
      <c r="A1275" s="8">
        <v>4</v>
      </c>
      <c r="B1275" s="8"/>
      <c r="C1275" s="8"/>
      <c r="D1275" s="36" t="s">
        <v>769</v>
      </c>
      <c r="E1275" s="28" t="e">
        <f>VLOOKUP(D1275,バーコード貼付!A$4048:C$6329,2,FALSE)</f>
        <v>#N/A</v>
      </c>
      <c r="F1275" s="40"/>
      <c r="G1275" s="19"/>
      <c r="H1275" s="77" t="e">
        <v>#N/A</v>
      </c>
      <c r="I1275" s="43">
        <v>2</v>
      </c>
      <c r="J1275" s="19" t="e">
        <v>#N/A</v>
      </c>
      <c r="K1275" s="19"/>
      <c r="L1275" s="19"/>
    </row>
    <row r="1276" spans="1:13" x14ac:dyDescent="0.2">
      <c r="A1276" s="8"/>
      <c r="B1276" s="8">
        <v>1</v>
      </c>
      <c r="C1276" s="8"/>
      <c r="D1276" s="36" t="s">
        <v>1825</v>
      </c>
      <c r="E1276" s="28" t="e">
        <f>VLOOKUP(D1276,バーコード貼付!A$4048:C$6329,2,FALSE)</f>
        <v>#N/A</v>
      </c>
      <c r="F1276" s="40"/>
      <c r="G1276" s="19"/>
      <c r="H1276" s="77" t="e">
        <f>VLOOKUP(D1276,バーコード貼付!$A$4048:$C$6329,3,FALSE)</f>
        <v>#N/A</v>
      </c>
      <c r="I1276" s="8">
        <f>I1272+I1273+I1274+I1275</f>
        <v>6</v>
      </c>
      <c r="J1276" s="19" t="e">
        <f>IF(H1276&gt;=I1276,0,1)</f>
        <v>#N/A</v>
      </c>
      <c r="K1276" s="19"/>
      <c r="L1276" s="19"/>
    </row>
    <row r="1277" spans="1:13" x14ac:dyDescent="0.2">
      <c r="A1277" s="8"/>
      <c r="B1277" s="8">
        <f>B1276+1</f>
        <v>2</v>
      </c>
      <c r="C1277" s="8">
        <v>1</v>
      </c>
      <c r="D1277" s="36" t="s">
        <v>1826</v>
      </c>
      <c r="E1277" s="28" t="e">
        <f>VLOOKUP(D1277,バーコード貼付!A$4048:C$6329,2,FALSE)</f>
        <v>#N/A</v>
      </c>
      <c r="F1277" s="40"/>
      <c r="G1277" s="19"/>
      <c r="H1277" s="77" t="e">
        <f>VLOOKUP(D1277,バーコード貼付!$A$4048:$C$6329,3,FALSE)</f>
        <v>#N/A</v>
      </c>
      <c r="I1277" s="8">
        <f>I$1276</f>
        <v>6</v>
      </c>
      <c r="J1277" s="19" t="e">
        <f>IF(H1277&gt;=I1277,0,1)</f>
        <v>#N/A</v>
      </c>
      <c r="K1277" s="19"/>
      <c r="L1277" s="19"/>
    </row>
    <row r="1278" spans="1:13" x14ac:dyDescent="0.2">
      <c r="A1278" s="8"/>
      <c r="B1278" s="8"/>
      <c r="C1278" s="8">
        <v>2</v>
      </c>
      <c r="D1278" s="36" t="s">
        <v>2515</v>
      </c>
      <c r="E1278" s="28" t="str">
        <f>VLOOKUP(D1278,バーコード貼付!A$4048:C$6329,2,FALSE)</f>
        <v>真鍮1/4(6)Pｺｯｸ</v>
      </c>
      <c r="F1278" s="40"/>
      <c r="G1278" s="19"/>
      <c r="H1278" s="77">
        <f>VLOOKUP(D1278,バーコード貼付!$A$4048:$C$6329,3,FALSE)</f>
        <v>1481</v>
      </c>
      <c r="I1278" s="8">
        <f>I$1276</f>
        <v>6</v>
      </c>
      <c r="J1278" s="19">
        <f>IF(H1278&gt;=I1278,0,1)</f>
        <v>0</v>
      </c>
      <c r="K1278" s="19"/>
      <c r="L1278" s="19"/>
    </row>
    <row r="1279" spans="1:13" x14ac:dyDescent="0.2">
      <c r="A1279" s="8"/>
      <c r="B1279" s="8">
        <f>B1277+1</f>
        <v>3</v>
      </c>
      <c r="C1279" s="8"/>
      <c r="D1279" s="36" t="s">
        <v>1827</v>
      </c>
      <c r="E1279" s="28" t="e">
        <f>VLOOKUP(D1279,バーコード貼付!A$4048:C$6329,2,FALSE)</f>
        <v>#N/A</v>
      </c>
      <c r="F1279" s="40"/>
      <c r="G1279" s="19"/>
      <c r="H1279" s="77" t="e">
        <f>VLOOKUP(D1279,バーコード貼付!$A$4048:$C$6329,3,FALSE)</f>
        <v>#N/A</v>
      </c>
      <c r="I1279" s="8">
        <f>I$1276</f>
        <v>6</v>
      </c>
      <c r="J1279" s="19" t="e">
        <f>IF(H1279&gt;=I1279,0,1)</f>
        <v>#N/A</v>
      </c>
      <c r="K1279" s="19"/>
      <c r="L1279" s="19"/>
    </row>
    <row r="1280" spans="1:13" x14ac:dyDescent="0.2">
      <c r="A1280" s="8"/>
      <c r="B1280" s="8">
        <f>B1279+1</f>
        <v>4</v>
      </c>
      <c r="C1280" s="8">
        <v>1</v>
      </c>
      <c r="D1280" s="36" t="s">
        <v>1828</v>
      </c>
      <c r="E1280" s="28" t="e">
        <f>VLOOKUP(D1280,バーコード貼付!A$4048:C$6329,2,FALSE)</f>
        <v>#N/A</v>
      </c>
      <c r="F1280" s="40"/>
      <c r="G1280" s="19"/>
      <c r="H1280" s="77" t="e">
        <f>VLOOKUP(D1280,バーコード貼付!$A$4048:$C$6329,3,FALSE)</f>
        <v>#N/A</v>
      </c>
      <c r="I1280" s="8">
        <f>I$1276</f>
        <v>6</v>
      </c>
      <c r="J1280" s="19" t="e">
        <f>IF(H1280&gt;=I1280,0,1)</f>
        <v>#N/A</v>
      </c>
      <c r="K1280" s="19"/>
      <c r="L1280" s="19"/>
    </row>
    <row r="1281" spans="1:13" x14ac:dyDescent="0.2">
      <c r="A1281" s="8"/>
      <c r="B1281" s="4"/>
      <c r="C1281" s="8">
        <v>2</v>
      </c>
      <c r="D1281" s="36"/>
      <c r="E1281" s="28" t="s">
        <v>1371</v>
      </c>
      <c r="F1281" s="40">
        <v>42601</v>
      </c>
      <c r="G1281" s="19">
        <v>37</v>
      </c>
      <c r="H1281" s="152" t="e">
        <v>#N/A</v>
      </c>
      <c r="I1281" s="8">
        <v>6</v>
      </c>
      <c r="J1281" s="19">
        <v>0</v>
      </c>
      <c r="K1281" s="19"/>
      <c r="L1281" s="19"/>
    </row>
    <row r="1282" spans="1:13" x14ac:dyDescent="0.2">
      <c r="A1282" s="8"/>
      <c r="B1282" s="8">
        <f>B1280+1</f>
        <v>5</v>
      </c>
      <c r="C1282" s="8">
        <v>1</v>
      </c>
      <c r="D1282" s="36" t="s">
        <v>1734</v>
      </c>
      <c r="E1282" s="28" t="e">
        <f>VLOOKUP(D1282,バーコード貼付!A$4048:C$6329,2,FALSE)</f>
        <v>#N/A</v>
      </c>
      <c r="F1282" s="40"/>
      <c r="G1282" s="19"/>
      <c r="H1282" s="77" t="e">
        <f>VLOOKUP(D1282,バーコード貼付!$A$4048:$C$6329,3,FALSE)</f>
        <v>#N/A</v>
      </c>
      <c r="I1282" s="8">
        <f>I1272+I1274</f>
        <v>2</v>
      </c>
      <c r="J1282" s="19" t="e">
        <f t="shared" ref="J1282:J1297" si="107">IF(H1282&gt;=I1282,0,1)</f>
        <v>#N/A</v>
      </c>
      <c r="K1282" s="19"/>
      <c r="L1282" s="19"/>
    </row>
    <row r="1283" spans="1:13" x14ac:dyDescent="0.2">
      <c r="A1283" s="8"/>
      <c r="B1283" s="8"/>
      <c r="C1283" s="8">
        <v>2</v>
      </c>
      <c r="D1283" s="36" t="s">
        <v>1726</v>
      </c>
      <c r="E1283" s="28" t="e">
        <f>VLOOKUP(D1283,バーコード貼付!A$4048:C$6329,2,FALSE)</f>
        <v>#N/A</v>
      </c>
      <c r="F1283" s="40"/>
      <c r="G1283" s="19"/>
      <c r="H1283" s="77" t="e">
        <f>VLOOKUP(D1283,バーコード貼付!$A$4048:$C$6329,3,FALSE)</f>
        <v>#N/A</v>
      </c>
      <c r="I1283" s="8">
        <f>I1273+I1275</f>
        <v>4</v>
      </c>
      <c r="J1283" s="19" t="e">
        <f t="shared" si="107"/>
        <v>#N/A</v>
      </c>
      <c r="K1283" s="19"/>
      <c r="L1283" s="19"/>
    </row>
    <row r="1284" spans="1:13" x14ac:dyDescent="0.2">
      <c r="A1284" s="8"/>
      <c r="B1284" s="8"/>
      <c r="C1284" s="8">
        <v>3</v>
      </c>
      <c r="D1284" s="36" t="s">
        <v>1727</v>
      </c>
      <c r="E1284" s="28" t="e">
        <f>VLOOKUP(D1284,バーコード貼付!A$4048:C$6329,2,FALSE)</f>
        <v>#N/A</v>
      </c>
      <c r="F1284" s="40"/>
      <c r="G1284" s="19"/>
      <c r="H1284" s="77" t="e">
        <f>VLOOKUP(D1284,バーコード貼付!$A$4048:$C$6329,3,FALSE)</f>
        <v>#N/A</v>
      </c>
      <c r="I1284" s="8">
        <f t="shared" ref="I1284:I1289" si="108">I$1276</f>
        <v>6</v>
      </c>
      <c r="J1284" s="19" t="e">
        <f t="shared" si="107"/>
        <v>#N/A</v>
      </c>
      <c r="K1284" s="19"/>
      <c r="L1284" s="19"/>
    </row>
    <row r="1285" spans="1:13" x14ac:dyDescent="0.2">
      <c r="A1285" s="8"/>
      <c r="B1285" s="8">
        <v>6</v>
      </c>
      <c r="C1285" s="8">
        <v>1</v>
      </c>
      <c r="D1285" s="36" t="s">
        <v>1793</v>
      </c>
      <c r="E1285" s="28" t="e">
        <f>VLOOKUP(D1285,バーコード貼付!A$4048:C$6329,2,FALSE)</f>
        <v>#N/A</v>
      </c>
      <c r="F1285" s="40"/>
      <c r="G1285" s="19"/>
      <c r="H1285" s="77" t="e">
        <f>VLOOKUP(D1285,バーコード貼付!$A$4048:$C$6329,3,FALSE)</f>
        <v>#N/A</v>
      </c>
      <c r="I1285" s="8">
        <f t="shared" si="108"/>
        <v>6</v>
      </c>
      <c r="J1285" s="19" t="e">
        <f t="shared" si="107"/>
        <v>#N/A</v>
      </c>
      <c r="K1285" s="19"/>
      <c r="L1285" s="19"/>
    </row>
    <row r="1286" spans="1:13" x14ac:dyDescent="0.2">
      <c r="A1286" s="8"/>
      <c r="B1286" s="8"/>
      <c r="C1286" s="8">
        <v>2</v>
      </c>
      <c r="D1286" s="36" t="s">
        <v>1794</v>
      </c>
      <c r="E1286" s="28" t="e">
        <f>VLOOKUP(D1286,バーコード貼付!A$4048:C$6329,2,FALSE)</f>
        <v>#N/A</v>
      </c>
      <c r="F1286" s="40"/>
      <c r="G1286" s="19"/>
      <c r="H1286" s="77" t="e">
        <f>VLOOKUP(D1286,バーコード貼付!$A$4048:$C$6329,3,FALSE)</f>
        <v>#N/A</v>
      </c>
      <c r="I1286" s="8">
        <f t="shared" si="108"/>
        <v>6</v>
      </c>
      <c r="J1286" s="19" t="e">
        <f t="shared" si="107"/>
        <v>#N/A</v>
      </c>
      <c r="K1286" s="19"/>
      <c r="L1286" s="19"/>
    </row>
    <row r="1287" spans="1:13" x14ac:dyDescent="0.2">
      <c r="A1287" s="8"/>
      <c r="B1287" s="8"/>
      <c r="C1287" s="8">
        <v>3</v>
      </c>
      <c r="D1287" s="36" t="s">
        <v>1795</v>
      </c>
      <c r="E1287" s="28" t="e">
        <f>VLOOKUP(D1287,バーコード貼付!A$4048:C$6329,2,FALSE)</f>
        <v>#N/A</v>
      </c>
      <c r="F1287" s="40"/>
      <c r="G1287" s="19"/>
      <c r="H1287" s="77" t="e">
        <f>VLOOKUP(D1287,バーコード貼付!$A$4048:$C$6329,3,FALSE)</f>
        <v>#N/A</v>
      </c>
      <c r="I1287" s="8">
        <f t="shared" si="108"/>
        <v>6</v>
      </c>
      <c r="J1287" s="19" t="e">
        <f t="shared" si="107"/>
        <v>#N/A</v>
      </c>
      <c r="K1287" s="19"/>
      <c r="L1287" s="19"/>
    </row>
    <row r="1288" spans="1:13" x14ac:dyDescent="0.2">
      <c r="A1288" s="8"/>
      <c r="B1288" s="8">
        <f>B1285+1</f>
        <v>7</v>
      </c>
      <c r="C1288" s="8"/>
      <c r="D1288" s="36" t="s">
        <v>1796</v>
      </c>
      <c r="E1288" s="28" t="e">
        <f>VLOOKUP(D1288,バーコード貼付!A$4048:C$6329,2,FALSE)</f>
        <v>#N/A</v>
      </c>
      <c r="F1288" s="40"/>
      <c r="G1288" s="19"/>
      <c r="H1288" s="77" t="e">
        <f>VLOOKUP(D1288,バーコード貼付!$A$4048:$C$6329,3,FALSE)</f>
        <v>#N/A</v>
      </c>
      <c r="I1288" s="8">
        <f t="shared" si="108"/>
        <v>6</v>
      </c>
      <c r="J1288" s="19" t="e">
        <f t="shared" si="107"/>
        <v>#N/A</v>
      </c>
      <c r="K1288" s="19"/>
      <c r="L1288" s="19"/>
    </row>
    <row r="1289" spans="1:13" x14ac:dyDescent="0.2">
      <c r="A1289" s="8"/>
      <c r="B1289" s="8">
        <f t="shared" ref="B1289:B1300" si="109">B1288+1</f>
        <v>8</v>
      </c>
      <c r="C1289" s="8"/>
      <c r="D1289" s="36" t="s">
        <v>1876</v>
      </c>
      <c r="E1289" s="28" t="e">
        <f>VLOOKUP(D1289,バーコード貼付!A$4048:C$6329,2,FALSE)</f>
        <v>#N/A</v>
      </c>
      <c r="F1289" s="40"/>
      <c r="G1289" s="19"/>
      <c r="H1289" s="77" t="e">
        <f>VLOOKUP(D1289,バーコード貼付!$A$4048:$C$6329,3,FALSE)</f>
        <v>#N/A</v>
      </c>
      <c r="I1289" s="8">
        <f t="shared" si="108"/>
        <v>6</v>
      </c>
      <c r="J1289" s="19" t="e">
        <f t="shared" si="107"/>
        <v>#N/A</v>
      </c>
      <c r="K1289" s="19"/>
      <c r="L1289" s="19"/>
    </row>
    <row r="1290" spans="1:13" x14ac:dyDescent="0.2">
      <c r="A1290" s="8"/>
      <c r="B1290" s="8">
        <f t="shared" si="109"/>
        <v>9</v>
      </c>
      <c r="C1290" s="8"/>
      <c r="D1290" s="36" t="s">
        <v>1813</v>
      </c>
      <c r="E1290" s="28" t="e">
        <f>VLOOKUP(D1290,バーコード貼付!A$4048:C$6329,2,FALSE)</f>
        <v>#N/A</v>
      </c>
      <c r="F1290" s="40"/>
      <c r="G1290" s="19"/>
      <c r="H1290" s="77" t="e">
        <f>VLOOKUP(D1290,バーコード貼付!$A$4048:$C$6329,3,FALSE)</f>
        <v>#N/A</v>
      </c>
      <c r="I1290" s="8">
        <f>I$1276*4</f>
        <v>24</v>
      </c>
      <c r="J1290" s="19" t="e">
        <f t="shared" si="107"/>
        <v>#N/A</v>
      </c>
      <c r="K1290" s="19"/>
      <c r="L1290" s="19"/>
      <c r="M1290" t="s">
        <v>2242</v>
      </c>
    </row>
    <row r="1291" spans="1:13" x14ac:dyDescent="0.2">
      <c r="A1291" s="8"/>
      <c r="B1291" s="8">
        <f t="shared" si="109"/>
        <v>10</v>
      </c>
      <c r="C1291" s="8"/>
      <c r="D1291" s="36" t="s">
        <v>1803</v>
      </c>
      <c r="E1291" s="28" t="e">
        <f>VLOOKUP(D1291,バーコード貼付!A$4048:C$6329,2,FALSE)</f>
        <v>#N/A</v>
      </c>
      <c r="F1291" s="40"/>
      <c r="G1291" s="19"/>
      <c r="H1291" s="77" t="e">
        <f>VLOOKUP(D1291,バーコード貼付!$A$4048:$C$6329,3,FALSE)</f>
        <v>#N/A</v>
      </c>
      <c r="I1291" s="8">
        <f>I$1276*2</f>
        <v>12</v>
      </c>
      <c r="J1291" s="19" t="e">
        <f t="shared" si="107"/>
        <v>#N/A</v>
      </c>
      <c r="K1291" s="19"/>
      <c r="L1291" s="19"/>
      <c r="M1291" t="s">
        <v>2243</v>
      </c>
    </row>
    <row r="1292" spans="1:13" x14ac:dyDescent="0.2">
      <c r="A1292" s="8"/>
      <c r="B1292" s="8">
        <f t="shared" si="109"/>
        <v>11</v>
      </c>
      <c r="C1292" s="8"/>
      <c r="D1292" s="36" t="s">
        <v>1807</v>
      </c>
      <c r="E1292" s="28" t="e">
        <f>VLOOKUP(D1292,バーコード貼付!A$4048:C$6329,2,FALSE)</f>
        <v>#N/A</v>
      </c>
      <c r="F1292" s="40"/>
      <c r="G1292" s="19"/>
      <c r="H1292" s="77" t="e">
        <f>VLOOKUP(D1292,バーコード貼付!$A$4048:$C$6329,3,FALSE)</f>
        <v>#N/A</v>
      </c>
      <c r="I1292" s="8">
        <f>I$1276*2</f>
        <v>12</v>
      </c>
      <c r="J1292" s="19" t="e">
        <f t="shared" si="107"/>
        <v>#N/A</v>
      </c>
      <c r="K1292" s="19"/>
      <c r="L1292" s="19"/>
      <c r="M1292" t="s">
        <v>2244</v>
      </c>
    </row>
    <row r="1293" spans="1:13" x14ac:dyDescent="0.2">
      <c r="A1293" s="8"/>
      <c r="B1293" s="8">
        <f t="shared" si="109"/>
        <v>12</v>
      </c>
      <c r="C1293" s="8"/>
      <c r="D1293" s="36" t="s">
        <v>1808</v>
      </c>
      <c r="E1293" s="28" t="e">
        <f>VLOOKUP(D1293,バーコード貼付!A$4048:C$6329,2,FALSE)</f>
        <v>#N/A</v>
      </c>
      <c r="F1293" s="40"/>
      <c r="G1293" s="19"/>
      <c r="H1293" s="77" t="e">
        <f>VLOOKUP(D1293,バーコード貼付!$A$4048:$C$6329,3,FALSE)</f>
        <v>#N/A</v>
      </c>
      <c r="I1293" s="8">
        <f>I$1276*2</f>
        <v>12</v>
      </c>
      <c r="J1293" s="19" t="e">
        <f t="shared" si="107"/>
        <v>#N/A</v>
      </c>
      <c r="K1293" s="19"/>
      <c r="L1293" s="19"/>
      <c r="M1293" t="s">
        <v>2245</v>
      </c>
    </row>
    <row r="1294" spans="1:13" x14ac:dyDescent="0.2">
      <c r="A1294" s="8"/>
      <c r="B1294" s="8">
        <f t="shared" si="109"/>
        <v>13</v>
      </c>
      <c r="C1294" s="8"/>
      <c r="D1294" s="36" t="s">
        <v>1879</v>
      </c>
      <c r="E1294" s="28" t="e">
        <f>VLOOKUP(D1294,バーコード貼付!A$4048:C$6329,2,FALSE)</f>
        <v>#N/A</v>
      </c>
      <c r="F1294" s="40"/>
      <c r="G1294" s="19"/>
      <c r="H1294" s="77" t="e">
        <f>VLOOKUP(D1294,バーコード貼付!$A$4048:$C$6329,3,FALSE)</f>
        <v>#N/A</v>
      </c>
      <c r="I1294" s="8">
        <f>I$1276*8</f>
        <v>48</v>
      </c>
      <c r="J1294" s="19" t="e">
        <f t="shared" si="107"/>
        <v>#N/A</v>
      </c>
      <c r="K1294" s="19"/>
      <c r="L1294" s="19"/>
      <c r="M1294" t="s">
        <v>2246</v>
      </c>
    </row>
    <row r="1295" spans="1:13" x14ac:dyDescent="0.2">
      <c r="A1295" s="8"/>
      <c r="B1295" s="8">
        <f t="shared" si="109"/>
        <v>14</v>
      </c>
      <c r="C1295" s="8"/>
      <c r="D1295" s="36" t="s">
        <v>1814</v>
      </c>
      <c r="E1295" s="28" t="e">
        <f>VLOOKUP(D1295,バーコード貼付!A$4048:C$6329,2,FALSE)</f>
        <v>#N/A</v>
      </c>
      <c r="F1295" s="40"/>
      <c r="G1295" s="19"/>
      <c r="H1295" s="77" t="e">
        <f>VLOOKUP(D1295,バーコード貼付!$A$4048:$C$6329,3,FALSE)</f>
        <v>#N/A</v>
      </c>
      <c r="I1295" s="8">
        <f>I$1276*8</f>
        <v>48</v>
      </c>
      <c r="J1295" s="19" t="e">
        <f t="shared" si="107"/>
        <v>#N/A</v>
      </c>
      <c r="K1295" s="19"/>
      <c r="L1295" s="19"/>
      <c r="M1295" t="s">
        <v>2247</v>
      </c>
    </row>
    <row r="1296" spans="1:13" x14ac:dyDescent="0.2">
      <c r="A1296" s="8"/>
      <c r="B1296" s="8">
        <f t="shared" si="109"/>
        <v>15</v>
      </c>
      <c r="C1296" s="8"/>
      <c r="D1296" s="36" t="s">
        <v>1806</v>
      </c>
      <c r="E1296" s="28" t="e">
        <f>VLOOKUP(D1296,バーコード貼付!A$4048:C$6329,2,FALSE)</f>
        <v>#N/A</v>
      </c>
      <c r="F1296" s="40"/>
      <c r="G1296" s="19"/>
      <c r="H1296" s="77" t="e">
        <f>VLOOKUP(D1296,バーコード貼付!$A$4048:$C$6329,3,FALSE)</f>
        <v>#N/A</v>
      </c>
      <c r="I1296" s="8">
        <f>I$1276*4</f>
        <v>24</v>
      </c>
      <c r="J1296" s="19" t="e">
        <f t="shared" si="107"/>
        <v>#N/A</v>
      </c>
      <c r="K1296" s="19"/>
      <c r="L1296" s="19"/>
      <c r="M1296" t="s">
        <v>2248</v>
      </c>
    </row>
    <row r="1297" spans="1:13" x14ac:dyDescent="0.2">
      <c r="A1297" s="8"/>
      <c r="B1297" s="8">
        <f t="shared" si="109"/>
        <v>16</v>
      </c>
      <c r="C1297" s="8"/>
      <c r="D1297" s="36" t="s">
        <v>1817</v>
      </c>
      <c r="E1297" s="28" t="e">
        <f>VLOOKUP(D1297,バーコード貼付!A$4048:C$6329,2,FALSE)</f>
        <v>#N/A</v>
      </c>
      <c r="F1297" s="40"/>
      <c r="G1297" s="19"/>
      <c r="H1297" s="77" t="e">
        <f>VLOOKUP(D1297,バーコード貼付!$A$4048:$C$6329,3,FALSE)</f>
        <v>#N/A</v>
      </c>
      <c r="I1297" s="8">
        <f>I$1276*4</f>
        <v>24</v>
      </c>
      <c r="J1297" s="19" t="e">
        <f t="shared" si="107"/>
        <v>#N/A</v>
      </c>
      <c r="K1297" s="19"/>
      <c r="L1297" s="19"/>
      <c r="M1297" s="54">
        <v>4</v>
      </c>
    </row>
    <row r="1298" spans="1:13" x14ac:dyDescent="0.2">
      <c r="A1298" s="6"/>
      <c r="B1298" s="8">
        <f t="shared" si="109"/>
        <v>17</v>
      </c>
      <c r="C1298" s="8"/>
      <c r="D1298" s="36"/>
      <c r="E1298" s="28" t="s">
        <v>1359</v>
      </c>
      <c r="F1298" s="40"/>
      <c r="G1298" s="19"/>
      <c r="H1298" s="152" t="e">
        <v>#N/A</v>
      </c>
      <c r="I1298" s="8">
        <v>48</v>
      </c>
      <c r="J1298" s="19">
        <v>1</v>
      </c>
      <c r="K1298" s="19"/>
      <c r="L1298" s="19"/>
      <c r="M1298" s="54">
        <v>8</v>
      </c>
    </row>
    <row r="1299" spans="1:13" x14ac:dyDescent="0.2">
      <c r="A1299" s="6"/>
      <c r="B1299" s="8">
        <f t="shared" si="109"/>
        <v>18</v>
      </c>
      <c r="C1299" s="8"/>
      <c r="D1299" s="36"/>
      <c r="E1299" s="28" t="s">
        <v>1360</v>
      </c>
      <c r="F1299" s="40"/>
      <c r="G1299" s="19"/>
      <c r="H1299" s="152" t="e">
        <v>#N/A</v>
      </c>
      <c r="I1299" s="8">
        <v>48</v>
      </c>
      <c r="J1299" s="19">
        <v>1</v>
      </c>
      <c r="K1299" s="19"/>
      <c r="L1299" s="19"/>
      <c r="M1299" s="54">
        <v>8</v>
      </c>
    </row>
    <row r="1300" spans="1:13" x14ac:dyDescent="0.2">
      <c r="A1300" s="6"/>
      <c r="B1300" s="8">
        <f t="shared" si="109"/>
        <v>19</v>
      </c>
      <c r="C1300" s="8"/>
      <c r="D1300" s="36"/>
      <c r="E1300" s="28" t="s">
        <v>2249</v>
      </c>
      <c r="F1300" s="40"/>
      <c r="G1300" s="19"/>
      <c r="H1300" s="152" t="e">
        <v>#N/A</v>
      </c>
      <c r="I1300" s="8">
        <v>24</v>
      </c>
      <c r="J1300" s="19">
        <v>1</v>
      </c>
      <c r="K1300" s="19"/>
      <c r="L1300" s="19"/>
      <c r="M1300" s="54">
        <v>4</v>
      </c>
    </row>
    <row r="1301" spans="1:13" x14ac:dyDescent="0.2">
      <c r="A1301" s="8"/>
      <c r="B1301" s="8"/>
      <c r="C1301" s="8"/>
      <c r="D1301" s="36"/>
      <c r="E1301" s="28"/>
      <c r="F1301" s="40"/>
      <c r="G1301" s="19"/>
      <c r="H1301" s="67"/>
      <c r="I1301" s="8"/>
      <c r="J1301" s="19"/>
      <c r="K1301" s="19"/>
      <c r="L1301" s="19"/>
    </row>
    <row r="1302" spans="1:13" ht="16.2" x14ac:dyDescent="0.2">
      <c r="A1302" s="188" t="s">
        <v>1357</v>
      </c>
      <c r="B1302" s="189"/>
      <c r="C1302" s="189"/>
      <c r="D1302" s="189"/>
      <c r="E1302" s="189"/>
      <c r="F1302" s="189"/>
      <c r="G1302" s="189"/>
      <c r="H1302" s="189"/>
      <c r="I1302" s="189"/>
      <c r="J1302" s="189"/>
      <c r="K1302" s="189"/>
      <c r="L1302" s="190"/>
    </row>
    <row r="1303" spans="1:13" x14ac:dyDescent="0.2">
      <c r="A1303" s="24" t="s">
        <v>975</v>
      </c>
      <c r="B1303" s="21"/>
      <c r="C1303" s="21"/>
      <c r="D1303" s="52" t="s">
        <v>973</v>
      </c>
      <c r="E1303" s="13" t="s">
        <v>1156</v>
      </c>
      <c r="F1303" s="39" t="s">
        <v>1246</v>
      </c>
      <c r="G1303" s="19" t="s">
        <v>1205</v>
      </c>
      <c r="H1303" s="13" t="s">
        <v>1206</v>
      </c>
      <c r="I1303" s="13" t="s">
        <v>977</v>
      </c>
      <c r="J1303" s="13" t="s">
        <v>976</v>
      </c>
      <c r="K1303" s="13" t="s">
        <v>1166</v>
      </c>
      <c r="L1303" s="13" t="s">
        <v>1167</v>
      </c>
    </row>
    <row r="1304" spans="1:13" x14ac:dyDescent="0.2">
      <c r="A1304" s="8">
        <v>1</v>
      </c>
      <c r="B1304" s="8"/>
      <c r="C1304" s="8"/>
      <c r="D1304" s="36" t="s">
        <v>31</v>
      </c>
      <c r="E1304" s="28" t="e">
        <f>VLOOKUP(D1304,バーコード貼付!A$4048:C$6329,2,FALSE)</f>
        <v>#N/A</v>
      </c>
      <c r="F1304" s="40"/>
      <c r="G1304" s="19"/>
      <c r="H1304" s="77" t="e">
        <v>#N/A</v>
      </c>
      <c r="I1304" s="43">
        <v>2</v>
      </c>
      <c r="J1304" s="19" t="e">
        <v>#N/A</v>
      </c>
      <c r="K1304" s="19"/>
      <c r="L1304" s="19"/>
    </row>
    <row r="1305" spans="1:13" x14ac:dyDescent="0.2">
      <c r="A1305" s="8">
        <v>2</v>
      </c>
      <c r="B1305" s="8"/>
      <c r="C1305" s="8"/>
      <c r="D1305" s="36" t="s">
        <v>30</v>
      </c>
      <c r="E1305" s="28" t="e">
        <f>VLOOKUP(D1305,バーコード貼付!A$4048:C$6329,2,FALSE)</f>
        <v>#N/A</v>
      </c>
      <c r="F1305" s="40"/>
      <c r="G1305" s="19"/>
      <c r="H1305" s="77" t="e">
        <v>#N/A</v>
      </c>
      <c r="I1305" s="43">
        <v>2</v>
      </c>
      <c r="J1305" s="19" t="e">
        <v>#N/A</v>
      </c>
      <c r="K1305" s="19"/>
      <c r="L1305" s="19"/>
    </row>
    <row r="1306" spans="1:13" x14ac:dyDescent="0.2">
      <c r="A1306" s="8">
        <v>3</v>
      </c>
      <c r="B1306" s="8"/>
      <c r="C1306" s="8"/>
      <c r="D1306" s="36" t="s">
        <v>772</v>
      </c>
      <c r="E1306" s="28" t="e">
        <f>VLOOKUP(D1306,バーコード貼付!A$4048:C$6329,2,FALSE)</f>
        <v>#N/A</v>
      </c>
      <c r="F1306" s="40"/>
      <c r="G1306" s="19"/>
      <c r="H1306" s="77" t="e">
        <v>#N/A</v>
      </c>
      <c r="I1306" s="43">
        <v>1</v>
      </c>
      <c r="J1306" s="19" t="e">
        <v>#N/A</v>
      </c>
      <c r="K1306" s="19"/>
      <c r="L1306" s="19"/>
    </row>
    <row r="1307" spans="1:13" x14ac:dyDescent="0.2">
      <c r="A1307" s="8">
        <v>4</v>
      </c>
      <c r="B1307" s="8"/>
      <c r="C1307" s="8"/>
      <c r="D1307" s="36" t="s">
        <v>771</v>
      </c>
      <c r="E1307" s="28" t="e">
        <f>VLOOKUP(D1307,バーコード貼付!A$4048:C$6329,2,FALSE)</f>
        <v>#N/A</v>
      </c>
      <c r="F1307" s="40"/>
      <c r="G1307" s="19"/>
      <c r="H1307" s="77" t="e">
        <v>#N/A</v>
      </c>
      <c r="I1307" s="43">
        <v>1</v>
      </c>
      <c r="J1307" s="19" t="e">
        <v>#N/A</v>
      </c>
      <c r="K1307" s="19"/>
      <c r="L1307" s="19"/>
    </row>
    <row r="1308" spans="1:13" x14ac:dyDescent="0.2">
      <c r="A1308" s="8"/>
      <c r="B1308" s="8">
        <v>1</v>
      </c>
      <c r="C1308" s="8"/>
      <c r="D1308" s="36" t="s">
        <v>1585</v>
      </c>
      <c r="E1308" s="28" t="e">
        <f>VLOOKUP(D1308,バーコード貼付!A$4048:C$6329,2,FALSE)</f>
        <v>#N/A</v>
      </c>
      <c r="F1308" s="40"/>
      <c r="G1308" s="19"/>
      <c r="H1308" s="77" t="e">
        <f>VLOOKUP(D1308,バーコード貼付!$A$4048:$C$6329,3,FALSE)</f>
        <v>#N/A</v>
      </c>
      <c r="I1308" s="8">
        <f>I1304+I1305+I1306+I1307</f>
        <v>6</v>
      </c>
      <c r="J1308" s="19" t="e">
        <f>IF(H1308&gt;=I1308,0,1)</f>
        <v>#N/A</v>
      </c>
      <c r="K1308" s="19"/>
      <c r="L1308" s="19"/>
    </row>
    <row r="1309" spans="1:13" x14ac:dyDescent="0.2">
      <c r="A1309" s="8"/>
      <c r="B1309" s="8">
        <f>B1308+1</f>
        <v>2</v>
      </c>
      <c r="C1309" s="8">
        <v>1</v>
      </c>
      <c r="D1309" s="36" t="s">
        <v>1822</v>
      </c>
      <c r="E1309" s="28" t="e">
        <f>VLOOKUP(D1309,バーコード貼付!A$4048:C$6329,2,FALSE)</f>
        <v>#N/A</v>
      </c>
      <c r="F1309" s="40"/>
      <c r="G1309" s="19"/>
      <c r="H1309" s="77" t="e">
        <f>VLOOKUP(D1309,バーコード貼付!$A$4048:$C$6329,3,FALSE)</f>
        <v>#N/A</v>
      </c>
      <c r="I1309" s="8">
        <f>I$1308</f>
        <v>6</v>
      </c>
      <c r="J1309" s="19" t="e">
        <f>IF(H1309&gt;=I1309,0,1)</f>
        <v>#N/A</v>
      </c>
      <c r="K1309" s="19"/>
      <c r="L1309" s="19"/>
    </row>
    <row r="1310" spans="1:13" x14ac:dyDescent="0.2">
      <c r="A1310" s="8"/>
      <c r="B1310" s="8"/>
      <c r="C1310" s="8">
        <v>2</v>
      </c>
      <c r="D1310" s="36" t="s">
        <v>2515</v>
      </c>
      <c r="E1310" s="28" t="str">
        <f>VLOOKUP(D1310,バーコード貼付!A$4048:C$6329,2,FALSE)</f>
        <v>真鍮1/4(6)Pｺｯｸ</v>
      </c>
      <c r="F1310" s="40"/>
      <c r="G1310" s="19"/>
      <c r="H1310" s="77">
        <f>VLOOKUP(D1310,バーコード貼付!$A$4048:$C$6329,3,FALSE)</f>
        <v>1481</v>
      </c>
      <c r="I1310" s="8">
        <f>I$1308</f>
        <v>6</v>
      </c>
      <c r="J1310" s="19">
        <f>IF(H1310&gt;=I1310,0,1)</f>
        <v>0</v>
      </c>
      <c r="K1310" s="19"/>
      <c r="L1310" s="19"/>
    </row>
    <row r="1311" spans="1:13" x14ac:dyDescent="0.2">
      <c r="A1311" s="8"/>
      <c r="B1311" s="8">
        <f>B1309+1</f>
        <v>3</v>
      </c>
      <c r="C1311" s="8"/>
      <c r="D1311" s="36" t="s">
        <v>1823</v>
      </c>
      <c r="E1311" s="28" t="e">
        <f>VLOOKUP(D1311,バーコード貼付!A$4048:C$6329,2,FALSE)</f>
        <v>#N/A</v>
      </c>
      <c r="F1311" s="40"/>
      <c r="G1311" s="19"/>
      <c r="H1311" s="77" t="e">
        <f>VLOOKUP(D1311,バーコード貼付!$A$4048:$C$6329,3,FALSE)</f>
        <v>#N/A</v>
      </c>
      <c r="I1311" s="8">
        <f>I$1308</f>
        <v>6</v>
      </c>
      <c r="J1311" s="19" t="e">
        <f>IF(H1311&gt;=I1311,0,1)</f>
        <v>#N/A</v>
      </c>
      <c r="K1311" s="19"/>
      <c r="L1311" s="19"/>
    </row>
    <row r="1312" spans="1:13" x14ac:dyDescent="0.2">
      <c r="A1312" s="8"/>
      <c r="B1312" s="8">
        <f>B1311+1</f>
        <v>4</v>
      </c>
      <c r="C1312" s="8">
        <v>1</v>
      </c>
      <c r="D1312" s="36" t="s">
        <v>1824</v>
      </c>
      <c r="E1312" s="28" t="e">
        <f>VLOOKUP(D1312,バーコード貼付!A$4048:C$6329,2,FALSE)</f>
        <v>#N/A</v>
      </c>
      <c r="F1312" s="40"/>
      <c r="G1312" s="19"/>
      <c r="H1312" s="77" t="e">
        <f>VLOOKUP(D1312,バーコード貼付!$A$4048:$C$6329,3,FALSE)</f>
        <v>#N/A</v>
      </c>
      <c r="I1312" s="8">
        <f>I$1308</f>
        <v>6</v>
      </c>
      <c r="J1312" s="19" t="e">
        <f>IF(H1312&gt;=I1312,0,1)</f>
        <v>#N/A</v>
      </c>
      <c r="K1312" s="19"/>
      <c r="L1312" s="19"/>
    </row>
    <row r="1313" spans="1:13" x14ac:dyDescent="0.2">
      <c r="A1313" s="8"/>
      <c r="B1313" s="4"/>
      <c r="C1313" s="8">
        <v>2</v>
      </c>
      <c r="D1313" s="36"/>
      <c r="E1313" s="28" t="s">
        <v>1371</v>
      </c>
      <c r="F1313" s="40">
        <v>42601</v>
      </c>
      <c r="G1313" s="19">
        <v>66</v>
      </c>
      <c r="H1313" s="152" t="e">
        <v>#N/A</v>
      </c>
      <c r="I1313" s="8">
        <v>6</v>
      </c>
      <c r="J1313" s="19">
        <v>0</v>
      </c>
      <c r="K1313" s="19"/>
      <c r="L1313" s="19"/>
    </row>
    <row r="1314" spans="1:13" x14ac:dyDescent="0.2">
      <c r="A1314" s="8"/>
      <c r="B1314" s="8">
        <f>B1312+1</f>
        <v>5</v>
      </c>
      <c r="C1314" s="8">
        <v>1</v>
      </c>
      <c r="D1314" s="36" t="s">
        <v>1733</v>
      </c>
      <c r="E1314" s="28" t="e">
        <f>VLOOKUP(D1314,バーコード貼付!A$4048:C$6329,2,FALSE)</f>
        <v>#N/A</v>
      </c>
      <c r="F1314" s="40"/>
      <c r="G1314" s="19"/>
      <c r="H1314" s="77" t="e">
        <f>VLOOKUP(D1314,バーコード貼付!$A$4048:$C$6329,3,FALSE)</f>
        <v>#N/A</v>
      </c>
      <c r="I1314" s="8">
        <f>I1304+I1306</f>
        <v>3</v>
      </c>
      <c r="J1314" s="19" t="e">
        <f t="shared" ref="J1314:J1329" si="110">IF(H1314&gt;=I1314,0,1)</f>
        <v>#N/A</v>
      </c>
      <c r="K1314" s="19"/>
      <c r="L1314" s="19"/>
    </row>
    <row r="1315" spans="1:13" x14ac:dyDescent="0.2">
      <c r="A1315" s="8"/>
      <c r="B1315" s="8"/>
      <c r="C1315" s="8">
        <v>2</v>
      </c>
      <c r="D1315" s="36" t="s">
        <v>1728</v>
      </c>
      <c r="E1315" s="28" t="e">
        <f>VLOOKUP(D1315,バーコード貼付!A$4048:C$6329,2,FALSE)</f>
        <v>#N/A</v>
      </c>
      <c r="F1315" s="40"/>
      <c r="G1315" s="19"/>
      <c r="H1315" s="77" t="e">
        <f>VLOOKUP(D1315,バーコード貼付!$A$4048:$C$6329,3,FALSE)</f>
        <v>#N/A</v>
      </c>
      <c r="I1315" s="8">
        <f>I1305+I1307</f>
        <v>3</v>
      </c>
      <c r="J1315" s="19" t="e">
        <f t="shared" si="110"/>
        <v>#N/A</v>
      </c>
      <c r="K1315" s="19"/>
      <c r="L1315" s="19"/>
    </row>
    <row r="1316" spans="1:13" x14ac:dyDescent="0.2">
      <c r="A1316" s="8"/>
      <c r="B1316" s="8"/>
      <c r="C1316" s="8">
        <v>3</v>
      </c>
      <c r="D1316" s="36" t="s">
        <v>1729</v>
      </c>
      <c r="E1316" s="28" t="e">
        <f>VLOOKUP(D1316,バーコード貼付!A$4048:C$6329,2,FALSE)</f>
        <v>#N/A</v>
      </c>
      <c r="F1316" s="40"/>
      <c r="G1316" s="19"/>
      <c r="H1316" s="77" t="e">
        <f>VLOOKUP(D1316,バーコード貼付!$A$4048:$C$6329,3,FALSE)</f>
        <v>#N/A</v>
      </c>
      <c r="I1316" s="8">
        <f t="shared" ref="I1316:I1321" si="111">I$1308</f>
        <v>6</v>
      </c>
      <c r="J1316" s="19" t="e">
        <f t="shared" si="110"/>
        <v>#N/A</v>
      </c>
      <c r="K1316" s="19"/>
      <c r="L1316" s="19"/>
    </row>
    <row r="1317" spans="1:13" x14ac:dyDescent="0.2">
      <c r="A1317" s="8"/>
      <c r="B1317" s="8">
        <v>6</v>
      </c>
      <c r="C1317" s="8">
        <v>1</v>
      </c>
      <c r="D1317" s="36" t="s">
        <v>1797</v>
      </c>
      <c r="E1317" s="28" t="e">
        <f>VLOOKUP(D1317,バーコード貼付!A$4048:C$6329,2,FALSE)</f>
        <v>#N/A</v>
      </c>
      <c r="F1317" s="40"/>
      <c r="G1317" s="19"/>
      <c r="H1317" s="77" t="e">
        <f>VLOOKUP(D1317,バーコード貼付!$A$4048:$C$6329,3,FALSE)</f>
        <v>#N/A</v>
      </c>
      <c r="I1317" s="8">
        <f t="shared" si="111"/>
        <v>6</v>
      </c>
      <c r="J1317" s="19" t="e">
        <f t="shared" si="110"/>
        <v>#N/A</v>
      </c>
      <c r="K1317" s="19"/>
      <c r="L1317" s="19"/>
    </row>
    <row r="1318" spans="1:13" x14ac:dyDescent="0.2">
      <c r="A1318" s="8"/>
      <c r="B1318" s="8"/>
      <c r="C1318" s="8">
        <v>2</v>
      </c>
      <c r="D1318" s="36" t="s">
        <v>1794</v>
      </c>
      <c r="E1318" s="28" t="e">
        <f>VLOOKUP(D1318,バーコード貼付!A$4048:C$6329,2,FALSE)</f>
        <v>#N/A</v>
      </c>
      <c r="F1318" s="40"/>
      <c r="G1318" s="19"/>
      <c r="H1318" s="77" t="e">
        <f>VLOOKUP(D1318,バーコード貼付!$A$4048:$C$6329,3,FALSE)</f>
        <v>#N/A</v>
      </c>
      <c r="I1318" s="8">
        <f t="shared" si="111"/>
        <v>6</v>
      </c>
      <c r="J1318" s="19" t="e">
        <f t="shared" si="110"/>
        <v>#N/A</v>
      </c>
      <c r="K1318" s="19"/>
      <c r="L1318" s="19"/>
    </row>
    <row r="1319" spans="1:13" x14ac:dyDescent="0.2">
      <c r="A1319" s="8"/>
      <c r="B1319" s="8"/>
      <c r="C1319" s="8">
        <v>3</v>
      </c>
      <c r="D1319" s="36" t="s">
        <v>1795</v>
      </c>
      <c r="E1319" s="28" t="e">
        <f>VLOOKUP(D1319,バーコード貼付!A$4048:C$6329,2,FALSE)</f>
        <v>#N/A</v>
      </c>
      <c r="F1319" s="40"/>
      <c r="G1319" s="19"/>
      <c r="H1319" s="77" t="e">
        <f>VLOOKUP(D1319,バーコード貼付!$A$4048:$C$6329,3,FALSE)</f>
        <v>#N/A</v>
      </c>
      <c r="I1319" s="8">
        <f t="shared" si="111"/>
        <v>6</v>
      </c>
      <c r="J1319" s="19" t="e">
        <f t="shared" si="110"/>
        <v>#N/A</v>
      </c>
      <c r="K1319" s="19"/>
      <c r="L1319" s="19"/>
    </row>
    <row r="1320" spans="1:13" x14ac:dyDescent="0.2">
      <c r="A1320" s="8"/>
      <c r="B1320" s="8">
        <f>B1317+1</f>
        <v>7</v>
      </c>
      <c r="C1320" s="8"/>
      <c r="D1320" s="36" t="s">
        <v>1798</v>
      </c>
      <c r="E1320" s="28" t="e">
        <f>VLOOKUP(D1320,バーコード貼付!A$4048:C$6329,2,FALSE)</f>
        <v>#N/A</v>
      </c>
      <c r="F1320" s="40"/>
      <c r="G1320" s="19"/>
      <c r="H1320" s="77" t="e">
        <f>VLOOKUP(D1320,バーコード貼付!$A$4048:$C$6329,3,FALSE)</f>
        <v>#N/A</v>
      </c>
      <c r="I1320" s="8">
        <f t="shared" si="111"/>
        <v>6</v>
      </c>
      <c r="J1320" s="19" t="e">
        <f t="shared" si="110"/>
        <v>#N/A</v>
      </c>
      <c r="K1320" s="19"/>
      <c r="L1320" s="19"/>
    </row>
    <row r="1321" spans="1:13" x14ac:dyDescent="0.2">
      <c r="A1321" s="8"/>
      <c r="B1321" s="8">
        <f t="shared" ref="B1321:B1332" si="112">B1320+1</f>
        <v>8</v>
      </c>
      <c r="C1321" s="8"/>
      <c r="D1321" s="36" t="s">
        <v>1877</v>
      </c>
      <c r="E1321" s="28" t="e">
        <f>VLOOKUP(D1321,バーコード貼付!A$4048:C$6329,2,FALSE)</f>
        <v>#N/A</v>
      </c>
      <c r="F1321" s="40"/>
      <c r="G1321" s="19"/>
      <c r="H1321" s="77" t="e">
        <f>VLOOKUP(D1321,バーコード貼付!$A$4048:$C$6329,3,FALSE)</f>
        <v>#N/A</v>
      </c>
      <c r="I1321" s="8">
        <f t="shared" si="111"/>
        <v>6</v>
      </c>
      <c r="J1321" s="19" t="e">
        <f t="shared" si="110"/>
        <v>#N/A</v>
      </c>
      <c r="K1321" s="19"/>
      <c r="L1321" s="19"/>
    </row>
    <row r="1322" spans="1:13" x14ac:dyDescent="0.2">
      <c r="A1322" s="8"/>
      <c r="B1322" s="8">
        <f t="shared" si="112"/>
        <v>9</v>
      </c>
      <c r="C1322" s="8"/>
      <c r="D1322" s="36" t="s">
        <v>1813</v>
      </c>
      <c r="E1322" s="28" t="e">
        <f>VLOOKUP(D1322,バーコード貼付!A$4048:C$6329,2,FALSE)</f>
        <v>#N/A</v>
      </c>
      <c r="F1322" s="40"/>
      <c r="G1322" s="19"/>
      <c r="H1322" s="77" t="e">
        <f>VLOOKUP(D1322,バーコード貼付!$A$4048:$C$6329,3,FALSE)</f>
        <v>#N/A</v>
      </c>
      <c r="I1322" s="8">
        <f>I$1308*4</f>
        <v>24</v>
      </c>
      <c r="J1322" s="19" t="e">
        <f t="shared" si="110"/>
        <v>#N/A</v>
      </c>
      <c r="K1322" s="19"/>
      <c r="L1322" s="19"/>
      <c r="M1322" t="s">
        <v>2242</v>
      </c>
    </row>
    <row r="1323" spans="1:13" x14ac:dyDescent="0.2">
      <c r="A1323" s="8"/>
      <c r="B1323" s="8">
        <f t="shared" si="112"/>
        <v>10</v>
      </c>
      <c r="C1323" s="8"/>
      <c r="D1323" s="36" t="s">
        <v>1803</v>
      </c>
      <c r="E1323" s="28" t="e">
        <f>VLOOKUP(D1323,バーコード貼付!A$4048:C$6329,2,FALSE)</f>
        <v>#N/A</v>
      </c>
      <c r="F1323" s="40"/>
      <c r="G1323" s="19"/>
      <c r="H1323" s="77" t="e">
        <f>VLOOKUP(D1323,バーコード貼付!$A$4048:$C$6329,3,FALSE)</f>
        <v>#N/A</v>
      </c>
      <c r="I1323" s="8">
        <f>I$1308*2</f>
        <v>12</v>
      </c>
      <c r="J1323" s="19" t="e">
        <f t="shared" si="110"/>
        <v>#N/A</v>
      </c>
      <c r="K1323" s="19"/>
      <c r="L1323" s="19"/>
      <c r="M1323" t="s">
        <v>2243</v>
      </c>
    </row>
    <row r="1324" spans="1:13" x14ac:dyDescent="0.2">
      <c r="A1324" s="8"/>
      <c r="B1324" s="8">
        <f t="shared" si="112"/>
        <v>11</v>
      </c>
      <c r="C1324" s="8"/>
      <c r="D1324" s="36" t="s">
        <v>1807</v>
      </c>
      <c r="E1324" s="28" t="e">
        <f>VLOOKUP(D1324,バーコード貼付!A$4048:C$6329,2,FALSE)</f>
        <v>#N/A</v>
      </c>
      <c r="F1324" s="40"/>
      <c r="G1324" s="19"/>
      <c r="H1324" s="77" t="e">
        <f>VLOOKUP(D1324,バーコード貼付!$A$4048:$C$6329,3,FALSE)</f>
        <v>#N/A</v>
      </c>
      <c r="I1324" s="8">
        <f>I$1308*2</f>
        <v>12</v>
      </c>
      <c r="J1324" s="19" t="e">
        <f t="shared" si="110"/>
        <v>#N/A</v>
      </c>
      <c r="K1324" s="19"/>
      <c r="L1324" s="19"/>
      <c r="M1324" t="s">
        <v>2244</v>
      </c>
    </row>
    <row r="1325" spans="1:13" x14ac:dyDescent="0.2">
      <c r="A1325" s="8"/>
      <c r="B1325" s="8">
        <f t="shared" si="112"/>
        <v>12</v>
      </c>
      <c r="C1325" s="8"/>
      <c r="D1325" s="36" t="s">
        <v>1808</v>
      </c>
      <c r="E1325" s="28" t="e">
        <f>VLOOKUP(D1325,バーコード貼付!A$4048:C$6329,2,FALSE)</f>
        <v>#N/A</v>
      </c>
      <c r="F1325" s="40"/>
      <c r="G1325" s="19"/>
      <c r="H1325" s="77" t="e">
        <f>VLOOKUP(D1325,バーコード貼付!$A$4048:$C$6329,3,FALSE)</f>
        <v>#N/A</v>
      </c>
      <c r="I1325" s="8">
        <f>I$1308*2</f>
        <v>12</v>
      </c>
      <c r="J1325" s="19" t="e">
        <f t="shared" si="110"/>
        <v>#N/A</v>
      </c>
      <c r="K1325" s="19"/>
      <c r="L1325" s="19"/>
      <c r="M1325" t="s">
        <v>2245</v>
      </c>
    </row>
    <row r="1326" spans="1:13" x14ac:dyDescent="0.2">
      <c r="A1326" s="8"/>
      <c r="B1326" s="8">
        <f t="shared" si="112"/>
        <v>13</v>
      </c>
      <c r="C1326" s="8"/>
      <c r="D1326" s="36" t="s">
        <v>1879</v>
      </c>
      <c r="E1326" s="28" t="e">
        <f>VLOOKUP(D1326,バーコード貼付!A$4048:C$6329,2,FALSE)</f>
        <v>#N/A</v>
      </c>
      <c r="F1326" s="40"/>
      <c r="G1326" s="19"/>
      <c r="H1326" s="77" t="e">
        <f>VLOOKUP(D1326,バーコード貼付!$A$4048:$C$6329,3,FALSE)</f>
        <v>#N/A</v>
      </c>
      <c r="I1326" s="8">
        <f>I$1308*8</f>
        <v>48</v>
      </c>
      <c r="J1326" s="19" t="e">
        <f t="shared" si="110"/>
        <v>#N/A</v>
      </c>
      <c r="K1326" s="19"/>
      <c r="L1326" s="19"/>
      <c r="M1326" t="s">
        <v>2246</v>
      </c>
    </row>
    <row r="1327" spans="1:13" x14ac:dyDescent="0.2">
      <c r="A1327" s="8"/>
      <c r="B1327" s="8">
        <f t="shared" si="112"/>
        <v>14</v>
      </c>
      <c r="C1327" s="8"/>
      <c r="D1327" s="36" t="s">
        <v>1814</v>
      </c>
      <c r="E1327" s="28" t="e">
        <f>VLOOKUP(D1327,バーコード貼付!A$4048:C$6329,2,FALSE)</f>
        <v>#N/A</v>
      </c>
      <c r="F1327" s="40"/>
      <c r="G1327" s="19"/>
      <c r="H1327" s="77" t="e">
        <f>VLOOKUP(D1327,バーコード貼付!$A$4048:$C$6329,3,FALSE)</f>
        <v>#N/A</v>
      </c>
      <c r="I1327" s="8">
        <f>I$1308*8</f>
        <v>48</v>
      </c>
      <c r="J1327" s="19" t="e">
        <f t="shared" si="110"/>
        <v>#N/A</v>
      </c>
      <c r="K1327" s="19"/>
      <c r="L1327" s="19"/>
      <c r="M1327" t="s">
        <v>2247</v>
      </c>
    </row>
    <row r="1328" spans="1:13" x14ac:dyDescent="0.2">
      <c r="A1328" s="8"/>
      <c r="B1328" s="8">
        <f t="shared" si="112"/>
        <v>15</v>
      </c>
      <c r="C1328" s="8"/>
      <c r="D1328" s="36" t="s">
        <v>1806</v>
      </c>
      <c r="E1328" s="28" t="e">
        <f>VLOOKUP(D1328,バーコード貼付!A$4048:C$6329,2,FALSE)</f>
        <v>#N/A</v>
      </c>
      <c r="F1328" s="40"/>
      <c r="G1328" s="19"/>
      <c r="H1328" s="77" t="e">
        <f>VLOOKUP(D1328,バーコード貼付!$A$4048:$C$6329,3,FALSE)</f>
        <v>#N/A</v>
      </c>
      <c r="I1328" s="8">
        <f>I$1308*4</f>
        <v>24</v>
      </c>
      <c r="J1328" s="19" t="e">
        <f t="shared" si="110"/>
        <v>#N/A</v>
      </c>
      <c r="K1328" s="19"/>
      <c r="L1328" s="19"/>
      <c r="M1328" t="s">
        <v>2248</v>
      </c>
    </row>
    <row r="1329" spans="1:13" x14ac:dyDescent="0.2">
      <c r="A1329" s="8"/>
      <c r="B1329" s="8">
        <f t="shared" si="112"/>
        <v>16</v>
      </c>
      <c r="C1329" s="8"/>
      <c r="D1329" s="36" t="s">
        <v>1817</v>
      </c>
      <c r="E1329" s="28" t="e">
        <f>VLOOKUP(D1329,バーコード貼付!A$4048:C$6329,2,FALSE)</f>
        <v>#N/A</v>
      </c>
      <c r="F1329" s="40"/>
      <c r="G1329" s="19"/>
      <c r="H1329" s="77" t="e">
        <f>VLOOKUP(D1329,バーコード貼付!$A$4048:$C$6329,3,FALSE)</f>
        <v>#N/A</v>
      </c>
      <c r="I1329" s="8">
        <f>I$1308*4</f>
        <v>24</v>
      </c>
      <c r="J1329" s="19" t="e">
        <f t="shared" si="110"/>
        <v>#N/A</v>
      </c>
      <c r="K1329" s="19"/>
      <c r="L1329" s="19"/>
      <c r="M1329" s="54">
        <v>4</v>
      </c>
    </row>
    <row r="1330" spans="1:13" x14ac:dyDescent="0.2">
      <c r="A1330" s="6"/>
      <c r="B1330" s="8">
        <f t="shared" si="112"/>
        <v>17</v>
      </c>
      <c r="C1330" s="8"/>
      <c r="D1330" s="36"/>
      <c r="E1330" s="28" t="s">
        <v>1359</v>
      </c>
      <c r="F1330" s="40"/>
      <c r="G1330" s="19"/>
      <c r="H1330" s="152" t="e">
        <v>#N/A</v>
      </c>
      <c r="I1330" s="8">
        <v>48</v>
      </c>
      <c r="J1330" s="19">
        <v>1</v>
      </c>
      <c r="K1330" s="19"/>
      <c r="L1330" s="19"/>
      <c r="M1330" s="54">
        <v>8</v>
      </c>
    </row>
    <row r="1331" spans="1:13" x14ac:dyDescent="0.2">
      <c r="A1331" s="6"/>
      <c r="B1331" s="8">
        <f t="shared" si="112"/>
        <v>18</v>
      </c>
      <c r="C1331" s="8"/>
      <c r="D1331" s="36"/>
      <c r="E1331" s="28" t="s">
        <v>1360</v>
      </c>
      <c r="F1331" s="40"/>
      <c r="G1331" s="19"/>
      <c r="H1331" s="152" t="e">
        <v>#N/A</v>
      </c>
      <c r="I1331" s="8">
        <v>48</v>
      </c>
      <c r="J1331" s="19">
        <v>1</v>
      </c>
      <c r="K1331" s="19"/>
      <c r="L1331" s="19"/>
      <c r="M1331" s="54">
        <v>8</v>
      </c>
    </row>
    <row r="1332" spans="1:13" x14ac:dyDescent="0.2">
      <c r="A1332" s="6"/>
      <c r="B1332" s="8">
        <f t="shared" si="112"/>
        <v>19</v>
      </c>
      <c r="C1332" s="8"/>
      <c r="D1332" s="36"/>
      <c r="E1332" s="28" t="s">
        <v>2249</v>
      </c>
      <c r="F1332" s="40"/>
      <c r="G1332" s="19"/>
      <c r="H1332" s="152" t="e">
        <v>#N/A</v>
      </c>
      <c r="I1332" s="8">
        <v>24</v>
      </c>
      <c r="J1332" s="19">
        <v>1</v>
      </c>
      <c r="K1332" s="19"/>
      <c r="L1332" s="19"/>
      <c r="M1332" s="54">
        <v>4</v>
      </c>
    </row>
    <row r="1333" spans="1:13" x14ac:dyDescent="0.2">
      <c r="A1333" s="8"/>
      <c r="B1333" s="8"/>
      <c r="C1333" s="8"/>
      <c r="D1333" s="36"/>
      <c r="E1333" s="28"/>
      <c r="F1333" s="40"/>
      <c r="G1333" s="19"/>
      <c r="H1333" s="67"/>
      <c r="I1333" s="8"/>
      <c r="J1333" s="19"/>
      <c r="K1333" s="19"/>
      <c r="L1333" s="19"/>
    </row>
    <row r="1334" spans="1:13" ht="16.2" x14ac:dyDescent="0.2">
      <c r="A1334" s="188" t="s">
        <v>1358</v>
      </c>
      <c r="B1334" s="189"/>
      <c r="C1334" s="189"/>
      <c r="D1334" s="189"/>
      <c r="E1334" s="189"/>
      <c r="F1334" s="189"/>
      <c r="G1334" s="189"/>
      <c r="H1334" s="189"/>
      <c r="I1334" s="189"/>
      <c r="J1334" s="189"/>
      <c r="K1334" s="189"/>
      <c r="L1334" s="190"/>
    </row>
    <row r="1335" spans="1:13" x14ac:dyDescent="0.2">
      <c r="A1335" s="24" t="s">
        <v>975</v>
      </c>
      <c r="B1335" s="21"/>
      <c r="C1335" s="21"/>
      <c r="D1335" s="52" t="s">
        <v>973</v>
      </c>
      <c r="E1335" s="13" t="s">
        <v>1156</v>
      </c>
      <c r="F1335" s="39" t="s">
        <v>1246</v>
      </c>
      <c r="G1335" s="13" t="s">
        <v>1205</v>
      </c>
      <c r="H1335" s="13" t="s">
        <v>1206</v>
      </c>
      <c r="I1335" s="13" t="s">
        <v>977</v>
      </c>
      <c r="J1335" s="13" t="s">
        <v>976</v>
      </c>
      <c r="K1335" s="13" t="s">
        <v>1166</v>
      </c>
      <c r="L1335" s="13" t="s">
        <v>1167</v>
      </c>
    </row>
    <row r="1336" spans="1:13" x14ac:dyDescent="0.2">
      <c r="A1336" s="8">
        <v>1</v>
      </c>
      <c r="B1336" s="8"/>
      <c r="C1336" s="8"/>
      <c r="D1336" s="36" t="s">
        <v>33</v>
      </c>
      <c r="E1336" s="28" t="e">
        <f>VLOOKUP(D1336,バーコード貼付!A$4048:C$6329,2,FALSE)</f>
        <v>#N/A</v>
      </c>
      <c r="F1336" s="40"/>
      <c r="G1336" s="19"/>
      <c r="H1336" s="77" t="e">
        <v>#N/A</v>
      </c>
      <c r="I1336" s="43">
        <v>2</v>
      </c>
      <c r="J1336" s="19" t="e">
        <v>#N/A</v>
      </c>
      <c r="K1336" s="19"/>
      <c r="L1336" s="19"/>
    </row>
    <row r="1337" spans="1:13" x14ac:dyDescent="0.2">
      <c r="A1337" s="8">
        <v>2</v>
      </c>
      <c r="B1337" s="8"/>
      <c r="C1337" s="8"/>
      <c r="D1337" s="36" t="s">
        <v>2090</v>
      </c>
      <c r="E1337" s="28" t="e">
        <f>VLOOKUP(D1337,バーコード貼付!A$4048:C$6329,2,FALSE)</f>
        <v>#N/A</v>
      </c>
      <c r="F1337" s="40"/>
      <c r="G1337" s="19"/>
      <c r="H1337" s="77" t="e">
        <v>#N/A</v>
      </c>
      <c r="I1337" s="43">
        <v>1</v>
      </c>
      <c r="J1337" s="19" t="e">
        <v>#N/A</v>
      </c>
      <c r="K1337" s="19"/>
      <c r="L1337" s="19"/>
    </row>
    <row r="1338" spans="1:13" x14ac:dyDescent="0.2">
      <c r="A1338" s="8">
        <v>3</v>
      </c>
      <c r="B1338" s="8"/>
      <c r="C1338" s="8"/>
      <c r="D1338" s="36" t="s">
        <v>774</v>
      </c>
      <c r="E1338" s="28" t="e">
        <f>VLOOKUP(D1338,バーコード貼付!A$4048:C$6329,2,FALSE)</f>
        <v>#N/A</v>
      </c>
      <c r="F1338" s="40"/>
      <c r="G1338" s="19"/>
      <c r="H1338" s="77" t="e">
        <v>#N/A</v>
      </c>
      <c r="I1338" s="43">
        <v>1</v>
      </c>
      <c r="J1338" s="19" t="e">
        <v>#N/A</v>
      </c>
      <c r="K1338" s="19"/>
      <c r="L1338" s="19"/>
    </row>
    <row r="1339" spans="1:13" x14ac:dyDescent="0.2">
      <c r="A1339" s="8">
        <v>4</v>
      </c>
      <c r="B1339" s="8"/>
      <c r="C1339" s="8"/>
      <c r="D1339" s="36" t="s">
        <v>773</v>
      </c>
      <c r="E1339" s="28" t="e">
        <f>VLOOKUP(D1339,バーコード貼付!A$4048:C$6329,2,FALSE)</f>
        <v>#N/A</v>
      </c>
      <c r="F1339" s="40"/>
      <c r="G1339" s="19"/>
      <c r="H1339" s="77" t="e">
        <v>#N/A</v>
      </c>
      <c r="I1339" s="43">
        <v>1</v>
      </c>
      <c r="J1339" s="19" t="e">
        <v>#N/A</v>
      </c>
      <c r="K1339" s="19"/>
      <c r="L1339" s="19"/>
    </row>
    <row r="1340" spans="1:13" x14ac:dyDescent="0.2">
      <c r="A1340" s="8"/>
      <c r="B1340" s="8">
        <v>1</v>
      </c>
      <c r="C1340" s="8"/>
      <c r="D1340" s="36" t="s">
        <v>1819</v>
      </c>
      <c r="E1340" s="28" t="e">
        <f>VLOOKUP(D1340,バーコード貼付!A$4048:C$6329,2,FALSE)</f>
        <v>#N/A</v>
      </c>
      <c r="F1340" s="40"/>
      <c r="G1340" s="19"/>
      <c r="H1340" s="77" t="e">
        <f>VLOOKUP(D1340,バーコード貼付!$A$4048:$C$6329,3,FALSE)</f>
        <v>#N/A</v>
      </c>
      <c r="I1340" s="8">
        <f>I1336+I1337+I1338+I1339</f>
        <v>5</v>
      </c>
      <c r="J1340" s="19" t="e">
        <f>IF(H1340&gt;=I1340,0,1)</f>
        <v>#N/A</v>
      </c>
      <c r="K1340" s="19"/>
      <c r="L1340" s="19"/>
    </row>
    <row r="1341" spans="1:13" x14ac:dyDescent="0.2">
      <c r="A1341" s="8"/>
      <c r="B1341" s="8">
        <f>B1340+1</f>
        <v>2</v>
      </c>
      <c r="C1341" s="8">
        <v>1</v>
      </c>
      <c r="D1341" s="36" t="s">
        <v>1818</v>
      </c>
      <c r="E1341" s="28" t="e">
        <f>VLOOKUP(D1341,バーコード貼付!A$4048:C$6329,2,FALSE)</f>
        <v>#N/A</v>
      </c>
      <c r="F1341" s="40"/>
      <c r="G1341" s="19"/>
      <c r="H1341" s="77" t="e">
        <f>VLOOKUP(D1341,バーコード貼付!$A$4048:$C$6329,3,FALSE)</f>
        <v>#N/A</v>
      </c>
      <c r="I1341" s="8">
        <f>I$1340</f>
        <v>5</v>
      </c>
      <c r="J1341" s="19" t="e">
        <f>IF(H1341&gt;=I1341,0,1)</f>
        <v>#N/A</v>
      </c>
      <c r="K1341" s="19"/>
      <c r="L1341" s="19"/>
    </row>
    <row r="1342" spans="1:13" x14ac:dyDescent="0.2">
      <c r="A1342" s="8"/>
      <c r="B1342" s="8"/>
      <c r="C1342" s="8">
        <v>2</v>
      </c>
      <c r="D1342" s="36" t="s">
        <v>2515</v>
      </c>
      <c r="E1342" s="28" t="str">
        <f>VLOOKUP(D1342,バーコード貼付!A$4048:C$6329,2,FALSE)</f>
        <v>真鍮1/4(6)Pｺｯｸ</v>
      </c>
      <c r="F1342" s="40"/>
      <c r="G1342" s="19"/>
      <c r="H1342" s="77">
        <f>VLOOKUP(D1342,バーコード貼付!$A$4048:$C$6329,3,FALSE)</f>
        <v>1481</v>
      </c>
      <c r="I1342" s="8">
        <f>I$1340</f>
        <v>5</v>
      </c>
      <c r="J1342" s="19">
        <f>IF(H1342&gt;=I1342,0,1)</f>
        <v>0</v>
      </c>
      <c r="K1342" s="19"/>
      <c r="L1342" s="19"/>
    </row>
    <row r="1343" spans="1:13" x14ac:dyDescent="0.2">
      <c r="A1343" s="8"/>
      <c r="B1343" s="8">
        <f>B1341+1</f>
        <v>3</v>
      </c>
      <c r="C1343" s="8"/>
      <c r="D1343" s="36" t="s">
        <v>1821</v>
      </c>
      <c r="E1343" s="28" t="e">
        <f>VLOOKUP(D1343,バーコード貼付!A$4048:C$6329,2,FALSE)</f>
        <v>#N/A</v>
      </c>
      <c r="F1343" s="40"/>
      <c r="G1343" s="19"/>
      <c r="H1343" s="77" t="e">
        <f>VLOOKUP(D1343,バーコード貼付!$A$4048:$C$6329,3,FALSE)</f>
        <v>#N/A</v>
      </c>
      <c r="I1343" s="8">
        <f>I$1340</f>
        <v>5</v>
      </c>
      <c r="J1343" s="19" t="e">
        <f>IF(H1343&gt;=I1343,0,1)</f>
        <v>#N/A</v>
      </c>
      <c r="K1343" s="19"/>
      <c r="L1343" s="19"/>
    </row>
    <row r="1344" spans="1:13" x14ac:dyDescent="0.2">
      <c r="A1344" s="8"/>
      <c r="B1344" s="8">
        <f>B1343+1</f>
        <v>4</v>
      </c>
      <c r="C1344" s="8">
        <v>1</v>
      </c>
      <c r="D1344" s="36" t="s">
        <v>1820</v>
      </c>
      <c r="E1344" s="28" t="e">
        <f>VLOOKUP(D1344,バーコード貼付!A$4048:C$6329,2,FALSE)</f>
        <v>#N/A</v>
      </c>
      <c r="F1344" s="40"/>
      <c r="G1344" s="19"/>
      <c r="H1344" s="77" t="e">
        <f>VLOOKUP(D1344,バーコード貼付!$A$4048:$C$6329,3,FALSE)</f>
        <v>#N/A</v>
      </c>
      <c r="I1344" s="8">
        <f>I$1340</f>
        <v>5</v>
      </c>
      <c r="J1344" s="19" t="e">
        <f>IF(H1344&gt;=I1344,0,1)</f>
        <v>#N/A</v>
      </c>
      <c r="K1344" s="19"/>
      <c r="L1344" s="19"/>
    </row>
    <row r="1345" spans="1:13" x14ac:dyDescent="0.2">
      <c r="A1345" s="8"/>
      <c r="B1345" s="4"/>
      <c r="C1345" s="8">
        <v>2</v>
      </c>
      <c r="D1345" s="36"/>
      <c r="E1345" s="28" t="s">
        <v>1371</v>
      </c>
      <c r="F1345" s="40">
        <v>42601</v>
      </c>
      <c r="G1345" s="19">
        <v>42</v>
      </c>
      <c r="H1345" s="152" t="e">
        <v>#N/A</v>
      </c>
      <c r="I1345" s="8">
        <v>5</v>
      </c>
      <c r="J1345" s="19">
        <v>0</v>
      </c>
      <c r="K1345" s="19"/>
      <c r="L1345" s="19"/>
    </row>
    <row r="1346" spans="1:13" x14ac:dyDescent="0.2">
      <c r="A1346" s="8"/>
      <c r="B1346" s="8">
        <f>B1344+1</f>
        <v>5</v>
      </c>
      <c r="C1346" s="8">
        <v>1</v>
      </c>
      <c r="D1346" s="36" t="s">
        <v>1732</v>
      </c>
      <c r="E1346" s="28" t="e">
        <f>VLOOKUP(D1346,バーコード貼付!A$4048:C$6329,2,FALSE)</f>
        <v>#N/A</v>
      </c>
      <c r="F1346" s="40"/>
      <c r="G1346" s="19"/>
      <c r="H1346" s="77" t="e">
        <f>VLOOKUP(D1346,バーコード貼付!$A$4048:$C$6329,3,FALSE)</f>
        <v>#N/A</v>
      </c>
      <c r="I1346" s="8">
        <f>I1336+I1338</f>
        <v>3</v>
      </c>
      <c r="J1346" s="19" t="e">
        <f t="shared" ref="J1346:J1361" si="113">IF(H1346&gt;=I1346,0,1)</f>
        <v>#N/A</v>
      </c>
      <c r="K1346" s="19"/>
      <c r="L1346" s="19"/>
    </row>
    <row r="1347" spans="1:13" x14ac:dyDescent="0.2">
      <c r="A1347" s="8"/>
      <c r="B1347" s="8"/>
      <c r="C1347" s="8">
        <v>2</v>
      </c>
      <c r="D1347" s="36" t="s">
        <v>1730</v>
      </c>
      <c r="E1347" s="28" t="e">
        <f>VLOOKUP(D1347,バーコード貼付!A$4048:C$6329,2,FALSE)</f>
        <v>#N/A</v>
      </c>
      <c r="F1347" s="40"/>
      <c r="G1347" s="19"/>
      <c r="H1347" s="77" t="e">
        <f>VLOOKUP(D1347,バーコード貼付!$A$4048:$C$6329,3,FALSE)</f>
        <v>#N/A</v>
      </c>
      <c r="I1347" s="8">
        <f>I1339</f>
        <v>1</v>
      </c>
      <c r="J1347" s="19" t="e">
        <f t="shared" si="113"/>
        <v>#N/A</v>
      </c>
      <c r="K1347" s="19"/>
      <c r="L1347" s="19"/>
    </row>
    <row r="1348" spans="1:13" x14ac:dyDescent="0.2">
      <c r="A1348" s="8"/>
      <c r="B1348" s="8"/>
      <c r="C1348" s="8">
        <v>3</v>
      </c>
      <c r="D1348" s="36" t="s">
        <v>1731</v>
      </c>
      <c r="E1348" s="28" t="e">
        <f>VLOOKUP(D1348,バーコード貼付!A$4048:C$6329,2,FALSE)</f>
        <v>#N/A</v>
      </c>
      <c r="F1348" s="40"/>
      <c r="G1348" s="19"/>
      <c r="H1348" s="77" t="e">
        <f>VLOOKUP(D1348,バーコード貼付!$A$4048:$C$6329,3,FALSE)</f>
        <v>#N/A</v>
      </c>
      <c r="I1348" s="8">
        <f t="shared" ref="I1348:I1353" si="114">I$1340</f>
        <v>5</v>
      </c>
      <c r="J1348" s="19" t="e">
        <f t="shared" si="113"/>
        <v>#N/A</v>
      </c>
      <c r="K1348" s="19"/>
      <c r="L1348" s="19"/>
    </row>
    <row r="1349" spans="1:13" x14ac:dyDescent="0.2">
      <c r="A1349" s="8"/>
      <c r="B1349" s="8">
        <v>6</v>
      </c>
      <c r="C1349" s="8">
        <v>1</v>
      </c>
      <c r="D1349" s="36" t="s">
        <v>1799</v>
      </c>
      <c r="E1349" s="28" t="e">
        <f>VLOOKUP(D1349,バーコード貼付!A$4048:C$6329,2,FALSE)</f>
        <v>#N/A</v>
      </c>
      <c r="F1349" s="40"/>
      <c r="G1349" s="19"/>
      <c r="H1349" s="77" t="e">
        <f>VLOOKUP(D1349,バーコード貼付!$A$4048:$C$6329,3,FALSE)</f>
        <v>#N/A</v>
      </c>
      <c r="I1349" s="8">
        <f t="shared" si="114"/>
        <v>5</v>
      </c>
      <c r="J1349" s="19" t="e">
        <f t="shared" si="113"/>
        <v>#N/A</v>
      </c>
      <c r="K1349" s="19"/>
      <c r="L1349" s="19"/>
    </row>
    <row r="1350" spans="1:13" x14ac:dyDescent="0.2">
      <c r="A1350" s="8"/>
      <c r="B1350" s="8"/>
      <c r="C1350" s="8">
        <v>2</v>
      </c>
      <c r="D1350" s="36" t="s">
        <v>1800</v>
      </c>
      <c r="E1350" s="28" t="e">
        <f>VLOOKUP(D1350,バーコード貼付!A$4048:C$6329,2,FALSE)</f>
        <v>#N/A</v>
      </c>
      <c r="F1350" s="40"/>
      <c r="G1350" s="19"/>
      <c r="H1350" s="77" t="e">
        <f>VLOOKUP(D1350,バーコード貼付!$A$4048:$C$6329,3,FALSE)</f>
        <v>#N/A</v>
      </c>
      <c r="I1350" s="8">
        <f t="shared" si="114"/>
        <v>5</v>
      </c>
      <c r="J1350" s="19" t="e">
        <f t="shared" si="113"/>
        <v>#N/A</v>
      </c>
      <c r="K1350" s="19"/>
      <c r="L1350" s="19"/>
    </row>
    <row r="1351" spans="1:13" x14ac:dyDescent="0.2">
      <c r="A1351" s="8"/>
      <c r="B1351" s="8"/>
      <c r="C1351" s="8">
        <v>3</v>
      </c>
      <c r="D1351" s="36" t="s">
        <v>1801</v>
      </c>
      <c r="E1351" s="28" t="e">
        <f>VLOOKUP(D1351,バーコード貼付!A$4048:C$6329,2,FALSE)</f>
        <v>#N/A</v>
      </c>
      <c r="F1351" s="40"/>
      <c r="G1351" s="19"/>
      <c r="H1351" s="77" t="e">
        <f>VLOOKUP(D1351,バーコード貼付!$A$4048:$C$6329,3,FALSE)</f>
        <v>#N/A</v>
      </c>
      <c r="I1351" s="8">
        <f t="shared" si="114"/>
        <v>5</v>
      </c>
      <c r="J1351" s="19" t="e">
        <f t="shared" si="113"/>
        <v>#N/A</v>
      </c>
      <c r="K1351" s="19"/>
      <c r="L1351" s="19"/>
    </row>
    <row r="1352" spans="1:13" x14ac:dyDescent="0.2">
      <c r="A1352" s="8"/>
      <c r="B1352" s="8">
        <f>B1349+1</f>
        <v>7</v>
      </c>
      <c r="C1352" s="8"/>
      <c r="D1352" s="36" t="s">
        <v>1802</v>
      </c>
      <c r="E1352" s="28" t="e">
        <f>VLOOKUP(D1352,バーコード貼付!A$4048:C$6329,2,FALSE)</f>
        <v>#N/A</v>
      </c>
      <c r="F1352" s="40"/>
      <c r="G1352" s="19"/>
      <c r="H1352" s="77" t="e">
        <f>VLOOKUP(D1352,バーコード貼付!$A$4048:$C$6329,3,FALSE)</f>
        <v>#N/A</v>
      </c>
      <c r="I1352" s="8">
        <f t="shared" si="114"/>
        <v>5</v>
      </c>
      <c r="J1352" s="19" t="e">
        <f t="shared" si="113"/>
        <v>#N/A</v>
      </c>
      <c r="K1352" s="19"/>
      <c r="L1352" s="19"/>
    </row>
    <row r="1353" spans="1:13" x14ac:dyDescent="0.2">
      <c r="A1353" s="8"/>
      <c r="B1353" s="8">
        <f t="shared" ref="B1353:B1364" si="115">B1352+1</f>
        <v>8</v>
      </c>
      <c r="C1353" s="8"/>
      <c r="D1353" s="36" t="s">
        <v>1878</v>
      </c>
      <c r="E1353" s="28" t="e">
        <f>VLOOKUP(D1353,バーコード貼付!A$4048:C$6329,2,FALSE)</f>
        <v>#N/A</v>
      </c>
      <c r="F1353" s="40"/>
      <c r="G1353" s="19"/>
      <c r="H1353" s="77" t="e">
        <f>VLOOKUP(D1353,バーコード貼付!$A$4048:$C$6329,3,FALSE)</f>
        <v>#N/A</v>
      </c>
      <c r="I1353" s="8">
        <f t="shared" si="114"/>
        <v>5</v>
      </c>
      <c r="J1353" s="19" t="e">
        <f t="shared" si="113"/>
        <v>#N/A</v>
      </c>
      <c r="K1353" s="19"/>
      <c r="L1353" s="19"/>
    </row>
    <row r="1354" spans="1:13" x14ac:dyDescent="0.2">
      <c r="A1354" s="8"/>
      <c r="B1354" s="8">
        <f t="shared" si="115"/>
        <v>9</v>
      </c>
      <c r="C1354" s="8"/>
      <c r="D1354" s="36" t="s">
        <v>1813</v>
      </c>
      <c r="E1354" s="28" t="e">
        <f>VLOOKUP(D1354,バーコード貼付!A$4048:C$6329,2,FALSE)</f>
        <v>#N/A</v>
      </c>
      <c r="F1354" s="40"/>
      <c r="G1354" s="19"/>
      <c r="H1354" s="77" t="e">
        <f>VLOOKUP(D1354,バーコード貼付!$A$4048:$C$6329,3,FALSE)</f>
        <v>#N/A</v>
      </c>
      <c r="I1354" s="8">
        <f>I$1340*4</f>
        <v>20</v>
      </c>
      <c r="J1354" s="19" t="e">
        <f t="shared" si="113"/>
        <v>#N/A</v>
      </c>
      <c r="K1354" s="19"/>
      <c r="L1354" s="19"/>
      <c r="M1354" t="s">
        <v>2242</v>
      </c>
    </row>
    <row r="1355" spans="1:13" x14ac:dyDescent="0.2">
      <c r="A1355" s="8"/>
      <c r="B1355" s="8">
        <f t="shared" si="115"/>
        <v>10</v>
      </c>
      <c r="C1355" s="8"/>
      <c r="D1355" s="36" t="s">
        <v>1803</v>
      </c>
      <c r="E1355" s="28" t="e">
        <f>VLOOKUP(D1355,バーコード貼付!A$4048:C$6329,2,FALSE)</f>
        <v>#N/A</v>
      </c>
      <c r="F1355" s="40"/>
      <c r="G1355" s="19"/>
      <c r="H1355" s="77" t="e">
        <f>VLOOKUP(D1355,バーコード貼付!$A$4048:$C$6329,3,FALSE)</f>
        <v>#N/A</v>
      </c>
      <c r="I1355" s="8">
        <f>I$1340*2</f>
        <v>10</v>
      </c>
      <c r="J1355" s="19" t="e">
        <f t="shared" si="113"/>
        <v>#N/A</v>
      </c>
      <c r="K1355" s="19"/>
      <c r="L1355" s="19"/>
      <c r="M1355" t="s">
        <v>2243</v>
      </c>
    </row>
    <row r="1356" spans="1:13" x14ac:dyDescent="0.2">
      <c r="A1356" s="8"/>
      <c r="B1356" s="8">
        <f t="shared" si="115"/>
        <v>11</v>
      </c>
      <c r="C1356" s="8"/>
      <c r="D1356" s="36" t="s">
        <v>1807</v>
      </c>
      <c r="E1356" s="28" t="e">
        <f>VLOOKUP(D1356,バーコード貼付!A$4048:C$6329,2,FALSE)</f>
        <v>#N/A</v>
      </c>
      <c r="F1356" s="40"/>
      <c r="G1356" s="19"/>
      <c r="H1356" s="77" t="e">
        <f>VLOOKUP(D1356,バーコード貼付!$A$4048:$C$6329,3,FALSE)</f>
        <v>#N/A</v>
      </c>
      <c r="I1356" s="8">
        <f>I$1340*2</f>
        <v>10</v>
      </c>
      <c r="J1356" s="19" t="e">
        <f t="shared" si="113"/>
        <v>#N/A</v>
      </c>
      <c r="K1356" s="19"/>
      <c r="L1356" s="19"/>
      <c r="M1356" t="s">
        <v>2244</v>
      </c>
    </row>
    <row r="1357" spans="1:13" x14ac:dyDescent="0.2">
      <c r="A1357" s="8"/>
      <c r="B1357" s="8">
        <f t="shared" si="115"/>
        <v>12</v>
      </c>
      <c r="C1357" s="8"/>
      <c r="D1357" s="36" t="s">
        <v>1808</v>
      </c>
      <c r="E1357" s="28" t="e">
        <f>VLOOKUP(D1357,バーコード貼付!A$4048:C$6329,2,FALSE)</f>
        <v>#N/A</v>
      </c>
      <c r="F1357" s="40"/>
      <c r="G1357" s="19"/>
      <c r="H1357" s="77" t="e">
        <f>VLOOKUP(D1357,バーコード貼付!$A$4048:$C$6329,3,FALSE)</f>
        <v>#N/A</v>
      </c>
      <c r="I1357" s="8">
        <f>I$1340*2</f>
        <v>10</v>
      </c>
      <c r="J1357" s="19" t="e">
        <f t="shared" si="113"/>
        <v>#N/A</v>
      </c>
      <c r="K1357" s="19"/>
      <c r="L1357" s="19"/>
      <c r="M1357" t="s">
        <v>2245</v>
      </c>
    </row>
    <row r="1358" spans="1:13" x14ac:dyDescent="0.2">
      <c r="A1358" s="8"/>
      <c r="B1358" s="8">
        <f t="shared" si="115"/>
        <v>13</v>
      </c>
      <c r="C1358" s="8"/>
      <c r="D1358" s="36" t="s">
        <v>1879</v>
      </c>
      <c r="E1358" s="28" t="e">
        <f>VLOOKUP(D1358,バーコード貼付!A$4048:C$6329,2,FALSE)</f>
        <v>#N/A</v>
      </c>
      <c r="F1358" s="40"/>
      <c r="G1358" s="19"/>
      <c r="H1358" s="77" t="e">
        <f>VLOOKUP(D1358,バーコード貼付!$A$4048:$C$6329,3,FALSE)</f>
        <v>#N/A</v>
      </c>
      <c r="I1358" s="8">
        <f>I$1340*8</f>
        <v>40</v>
      </c>
      <c r="J1358" s="19" t="e">
        <f t="shared" si="113"/>
        <v>#N/A</v>
      </c>
      <c r="K1358" s="19"/>
      <c r="L1358" s="19"/>
      <c r="M1358" t="s">
        <v>2246</v>
      </c>
    </row>
    <row r="1359" spans="1:13" x14ac:dyDescent="0.2">
      <c r="A1359" s="8"/>
      <c r="B1359" s="8">
        <f t="shared" si="115"/>
        <v>14</v>
      </c>
      <c r="C1359" s="8"/>
      <c r="D1359" s="36" t="s">
        <v>1814</v>
      </c>
      <c r="E1359" s="28" t="e">
        <f>VLOOKUP(D1359,バーコード貼付!A$4048:C$6329,2,FALSE)</f>
        <v>#N/A</v>
      </c>
      <c r="F1359" s="40"/>
      <c r="G1359" s="19"/>
      <c r="H1359" s="77" t="e">
        <f>VLOOKUP(D1359,バーコード貼付!$A$4048:$C$6329,3,FALSE)</f>
        <v>#N/A</v>
      </c>
      <c r="I1359" s="8">
        <f>I$1340*8</f>
        <v>40</v>
      </c>
      <c r="J1359" s="19" t="e">
        <f t="shared" si="113"/>
        <v>#N/A</v>
      </c>
      <c r="K1359" s="19"/>
      <c r="L1359" s="19"/>
      <c r="M1359" t="s">
        <v>2247</v>
      </c>
    </row>
    <row r="1360" spans="1:13" x14ac:dyDescent="0.2">
      <c r="A1360" s="8"/>
      <c r="B1360" s="8">
        <f t="shared" si="115"/>
        <v>15</v>
      </c>
      <c r="C1360" s="8"/>
      <c r="D1360" s="36" t="s">
        <v>1806</v>
      </c>
      <c r="E1360" s="28" t="e">
        <f>VLOOKUP(D1360,バーコード貼付!A$4048:C$6329,2,FALSE)</f>
        <v>#N/A</v>
      </c>
      <c r="F1360" s="40"/>
      <c r="G1360" s="19"/>
      <c r="H1360" s="77" t="e">
        <f>VLOOKUP(D1360,バーコード貼付!$A$4048:$C$6329,3,FALSE)</f>
        <v>#N/A</v>
      </c>
      <c r="I1360" s="8">
        <f>I$1340*4</f>
        <v>20</v>
      </c>
      <c r="J1360" s="19" t="e">
        <f t="shared" si="113"/>
        <v>#N/A</v>
      </c>
      <c r="K1360" s="19"/>
      <c r="L1360" s="19"/>
      <c r="M1360" t="s">
        <v>2248</v>
      </c>
    </row>
    <row r="1361" spans="1:13" x14ac:dyDescent="0.2">
      <c r="A1361" s="8"/>
      <c r="B1361" s="8">
        <f t="shared" si="115"/>
        <v>16</v>
      </c>
      <c r="C1361" s="8"/>
      <c r="D1361" s="36" t="s">
        <v>1817</v>
      </c>
      <c r="E1361" s="28" t="e">
        <f>VLOOKUP(D1361,バーコード貼付!A$4048:C$6329,2,FALSE)</f>
        <v>#N/A</v>
      </c>
      <c r="F1361" s="40"/>
      <c r="G1361" s="19"/>
      <c r="H1361" s="77" t="e">
        <f>VLOOKUP(D1361,バーコード貼付!$A$4048:$C$6329,3,FALSE)</f>
        <v>#N/A</v>
      </c>
      <c r="I1361" s="8">
        <f>I$1340*4</f>
        <v>20</v>
      </c>
      <c r="J1361" s="19" t="e">
        <f t="shared" si="113"/>
        <v>#N/A</v>
      </c>
      <c r="K1361" s="19"/>
      <c r="L1361" s="19"/>
      <c r="M1361" s="54">
        <v>4</v>
      </c>
    </row>
    <row r="1362" spans="1:13" x14ac:dyDescent="0.2">
      <c r="A1362" s="6"/>
      <c r="B1362" s="8">
        <f t="shared" si="115"/>
        <v>17</v>
      </c>
      <c r="C1362" s="8"/>
      <c r="D1362" s="36"/>
      <c r="E1362" s="28" t="s">
        <v>1359</v>
      </c>
      <c r="F1362" s="40"/>
      <c r="G1362" s="19"/>
      <c r="H1362" s="152" t="e">
        <v>#N/A</v>
      </c>
      <c r="I1362" s="8">
        <v>40</v>
      </c>
      <c r="J1362" s="19">
        <v>1</v>
      </c>
      <c r="K1362" s="19"/>
      <c r="L1362" s="19"/>
      <c r="M1362" s="54">
        <v>8</v>
      </c>
    </row>
    <row r="1363" spans="1:13" x14ac:dyDescent="0.2">
      <c r="A1363" s="6"/>
      <c r="B1363" s="8">
        <f t="shared" si="115"/>
        <v>18</v>
      </c>
      <c r="C1363" s="8"/>
      <c r="D1363" s="36"/>
      <c r="E1363" s="28" t="s">
        <v>1360</v>
      </c>
      <c r="F1363" s="40"/>
      <c r="G1363" s="19"/>
      <c r="H1363" s="152" t="e">
        <v>#N/A</v>
      </c>
      <c r="I1363" s="8">
        <v>40</v>
      </c>
      <c r="J1363" s="19">
        <v>1</v>
      </c>
      <c r="K1363" s="19"/>
      <c r="L1363" s="19"/>
      <c r="M1363" s="54">
        <v>8</v>
      </c>
    </row>
    <row r="1364" spans="1:13" x14ac:dyDescent="0.2">
      <c r="A1364" s="6"/>
      <c r="B1364" s="8">
        <f t="shared" si="115"/>
        <v>19</v>
      </c>
      <c r="C1364" s="8"/>
      <c r="D1364" s="36"/>
      <c r="E1364" s="28" t="s">
        <v>2249</v>
      </c>
      <c r="F1364" s="40"/>
      <c r="G1364" s="19"/>
      <c r="H1364" s="152" t="e">
        <v>#N/A</v>
      </c>
      <c r="I1364" s="8">
        <v>20</v>
      </c>
      <c r="J1364" s="19">
        <v>1</v>
      </c>
      <c r="K1364" s="19"/>
      <c r="L1364" s="19"/>
      <c r="M1364" s="54">
        <v>4</v>
      </c>
    </row>
    <row r="1365" spans="1:13" x14ac:dyDescent="0.2">
      <c r="A1365" s="8"/>
      <c r="B1365" s="8"/>
      <c r="C1365" s="8"/>
      <c r="D1365" s="30"/>
      <c r="E1365" s="28"/>
      <c r="F1365" s="40"/>
      <c r="G1365" s="18"/>
      <c r="H1365" s="67"/>
      <c r="I1365" s="19"/>
      <c r="J1365" s="19"/>
      <c r="K1365" s="19"/>
      <c r="L1365" s="19"/>
    </row>
    <row r="1366" spans="1:13" ht="19.2" x14ac:dyDescent="0.2">
      <c r="A1366" s="197" t="s">
        <v>2542</v>
      </c>
      <c r="B1366" s="198"/>
      <c r="C1366" s="198"/>
      <c r="D1366" s="198"/>
      <c r="E1366" s="198"/>
      <c r="F1366" s="198"/>
      <c r="G1366" s="198"/>
      <c r="H1366" s="198"/>
      <c r="I1366" s="198"/>
      <c r="J1366" s="198"/>
      <c r="K1366" s="198"/>
      <c r="L1366" s="199"/>
    </row>
    <row r="1367" spans="1:13" s="38" customFormat="1" ht="16.2" x14ac:dyDescent="0.2">
      <c r="A1367" s="188" t="s">
        <v>1372</v>
      </c>
      <c r="B1367" s="189"/>
      <c r="C1367" s="189"/>
      <c r="D1367" s="189"/>
      <c r="E1367" s="189"/>
      <c r="F1367" s="189"/>
      <c r="G1367" s="189"/>
      <c r="H1367" s="189"/>
      <c r="I1367" s="189"/>
      <c r="J1367" s="189"/>
      <c r="K1367" s="189"/>
      <c r="L1367" s="190"/>
    </row>
    <row r="1368" spans="1:13" s="5" customFormat="1" x14ac:dyDescent="0.2">
      <c r="A1368" s="24" t="s">
        <v>975</v>
      </c>
      <c r="B1368" s="21"/>
      <c r="C1368" s="21"/>
      <c r="D1368" s="52" t="s">
        <v>973</v>
      </c>
      <c r="E1368" s="13" t="s">
        <v>1156</v>
      </c>
      <c r="F1368" s="39" t="s">
        <v>1246</v>
      </c>
      <c r="G1368" s="19" t="s">
        <v>1205</v>
      </c>
      <c r="H1368" s="13" t="s">
        <v>1206</v>
      </c>
      <c r="I1368" s="13" t="s">
        <v>977</v>
      </c>
      <c r="J1368" s="13" t="s">
        <v>976</v>
      </c>
      <c r="K1368" s="13" t="s">
        <v>1166</v>
      </c>
      <c r="L1368" s="13" t="s">
        <v>1167</v>
      </c>
    </row>
    <row r="1369" spans="1:13" x14ac:dyDescent="0.2">
      <c r="A1369" s="6">
        <v>1</v>
      </c>
      <c r="B1369" s="6"/>
      <c r="C1369" s="3"/>
      <c r="D1369" s="36" t="s">
        <v>44</v>
      </c>
      <c r="E1369" s="28" t="e">
        <f>VLOOKUP(D1369,バーコード貼付!A$4048:C$6329,2,FALSE)</f>
        <v>#N/A</v>
      </c>
      <c r="F1369" s="40"/>
      <c r="G1369" s="19"/>
      <c r="H1369" s="77" t="e">
        <v>#N/A</v>
      </c>
      <c r="I1369" s="43">
        <v>1</v>
      </c>
      <c r="J1369" s="19" t="e">
        <v>#N/A</v>
      </c>
      <c r="K1369" s="19"/>
      <c r="L1369" s="19"/>
    </row>
    <row r="1370" spans="1:13" x14ac:dyDescent="0.2">
      <c r="A1370" s="6">
        <v>1</v>
      </c>
      <c r="B1370" s="6"/>
      <c r="C1370" s="3"/>
      <c r="D1370" s="36" t="s">
        <v>45</v>
      </c>
      <c r="E1370" s="28" t="e">
        <f>VLOOKUP(D1370,バーコード貼付!A$4048:C$6329,2,FALSE)</f>
        <v>#N/A</v>
      </c>
      <c r="F1370" s="40"/>
      <c r="G1370" s="19"/>
      <c r="H1370" s="77" t="e">
        <v>#N/A</v>
      </c>
      <c r="I1370" s="43">
        <v>0</v>
      </c>
      <c r="J1370" s="19" t="e">
        <v>#N/A</v>
      </c>
      <c r="K1370" s="19"/>
      <c r="L1370" s="19"/>
    </row>
    <row r="1371" spans="1:13" x14ac:dyDescent="0.2">
      <c r="A1371" s="6"/>
      <c r="B1371" s="8">
        <v>1</v>
      </c>
      <c r="C1371" s="8"/>
      <c r="D1371" s="36"/>
      <c r="E1371" s="28" t="s">
        <v>1335</v>
      </c>
      <c r="F1371" s="40"/>
      <c r="G1371" s="19"/>
      <c r="H1371" s="152" t="e">
        <v>#N/A</v>
      </c>
      <c r="I1371" s="8">
        <v>1</v>
      </c>
      <c r="J1371" s="19">
        <v>1</v>
      </c>
      <c r="K1371" s="19"/>
      <c r="L1371" s="19"/>
    </row>
    <row r="1372" spans="1:13" x14ac:dyDescent="0.2">
      <c r="A1372" s="6"/>
      <c r="B1372" s="8">
        <f>B1371+1</f>
        <v>2</v>
      </c>
      <c r="C1372" s="8">
        <v>1</v>
      </c>
      <c r="D1372" s="36"/>
      <c r="E1372" s="28" t="s">
        <v>1336</v>
      </c>
      <c r="F1372" s="40"/>
      <c r="G1372" s="19"/>
      <c r="H1372" s="152" t="e">
        <v>#N/A</v>
      </c>
      <c r="I1372" s="8">
        <v>1</v>
      </c>
      <c r="J1372" s="19">
        <v>1</v>
      </c>
      <c r="K1372" s="19"/>
      <c r="L1372" s="19"/>
    </row>
    <row r="1373" spans="1:13" x14ac:dyDescent="0.2">
      <c r="A1373" s="6"/>
      <c r="B1373" s="8"/>
      <c r="C1373" s="8">
        <v>2</v>
      </c>
      <c r="D1373" s="36" t="s">
        <v>2514</v>
      </c>
      <c r="E1373" s="28" t="str">
        <f>VLOOKUP(D1373,バーコード貼付!A$4048:C$6329,2,FALSE)</f>
        <v>真鍮1/8(3)Pｺｯｸ</v>
      </c>
      <c r="F1373" s="40"/>
      <c r="G1373" s="19"/>
      <c r="H1373" s="77">
        <f>VLOOKUP(D1373,バーコード貼付!$A$4048:$C$6329,3,FALSE)</f>
        <v>0</v>
      </c>
      <c r="I1373" s="8">
        <f>I$1371</f>
        <v>1</v>
      </c>
      <c r="J1373" s="19">
        <f>IF(H1373&gt;=I1373,0,1)</f>
        <v>1</v>
      </c>
      <c r="K1373" s="19"/>
      <c r="L1373" s="19"/>
    </row>
    <row r="1374" spans="1:13" x14ac:dyDescent="0.2">
      <c r="A1374" s="6"/>
      <c r="B1374" s="8">
        <f>B1372+1</f>
        <v>3</v>
      </c>
      <c r="C1374" s="8"/>
      <c r="D1374" s="36"/>
      <c r="E1374" s="28" t="s">
        <v>1337</v>
      </c>
      <c r="F1374" s="40"/>
      <c r="G1374" s="19"/>
      <c r="H1374" s="152" t="e">
        <v>#N/A</v>
      </c>
      <c r="I1374" s="8">
        <v>1</v>
      </c>
      <c r="J1374" s="19">
        <v>1</v>
      </c>
      <c r="K1374" s="19"/>
      <c r="L1374" s="19"/>
    </row>
    <row r="1375" spans="1:13" x14ac:dyDescent="0.2">
      <c r="A1375" s="6"/>
      <c r="B1375" s="8">
        <f t="shared" ref="B1375:B1387" si="116">B1374+1</f>
        <v>4</v>
      </c>
      <c r="C1375" s="8"/>
      <c r="D1375" s="36"/>
      <c r="E1375" s="28" t="s">
        <v>1338</v>
      </c>
      <c r="F1375" s="40"/>
      <c r="G1375" s="19"/>
      <c r="H1375" s="152" t="e">
        <v>#N/A</v>
      </c>
      <c r="I1375" s="8">
        <v>1</v>
      </c>
      <c r="J1375" s="19">
        <v>1</v>
      </c>
      <c r="K1375" s="19"/>
      <c r="L1375" s="19"/>
    </row>
    <row r="1376" spans="1:13" x14ac:dyDescent="0.2">
      <c r="A1376" s="6"/>
      <c r="B1376" s="8">
        <f t="shared" si="116"/>
        <v>5</v>
      </c>
      <c r="C1376" s="8"/>
      <c r="D1376" s="36"/>
      <c r="E1376" s="28" t="s">
        <v>1677</v>
      </c>
      <c r="F1376" s="40"/>
      <c r="G1376" s="19"/>
      <c r="H1376" s="152" t="e">
        <v>#N/A</v>
      </c>
      <c r="I1376" s="8">
        <v>1</v>
      </c>
      <c r="J1376" s="19">
        <v>1</v>
      </c>
      <c r="K1376" s="19"/>
      <c r="L1376" s="19"/>
    </row>
    <row r="1377" spans="1:12" x14ac:dyDescent="0.2">
      <c r="A1377" s="6"/>
      <c r="B1377" s="8">
        <f t="shared" si="116"/>
        <v>6</v>
      </c>
      <c r="C1377" s="8"/>
      <c r="D1377" s="36"/>
      <c r="E1377" s="28" t="s">
        <v>1339</v>
      </c>
      <c r="F1377" s="40"/>
      <c r="G1377" s="19"/>
      <c r="H1377" s="152" t="e">
        <v>#N/A</v>
      </c>
      <c r="I1377" s="8">
        <v>1</v>
      </c>
      <c r="J1377" s="19">
        <v>1</v>
      </c>
      <c r="K1377" s="19"/>
      <c r="L1377" s="19"/>
    </row>
    <row r="1378" spans="1:12" x14ac:dyDescent="0.2">
      <c r="A1378" s="6"/>
      <c r="B1378" s="8">
        <f t="shared" si="116"/>
        <v>7</v>
      </c>
      <c r="C1378" s="8"/>
      <c r="D1378" s="36"/>
      <c r="E1378" s="28" t="s">
        <v>1340</v>
      </c>
      <c r="F1378" s="40"/>
      <c r="G1378" s="19"/>
      <c r="H1378" s="152" t="e">
        <v>#N/A</v>
      </c>
      <c r="I1378" s="8">
        <v>1</v>
      </c>
      <c r="J1378" s="19">
        <v>1</v>
      </c>
      <c r="K1378" s="19"/>
      <c r="L1378" s="19"/>
    </row>
    <row r="1379" spans="1:12" x14ac:dyDescent="0.2">
      <c r="A1379" s="6"/>
      <c r="B1379" s="8">
        <f t="shared" si="116"/>
        <v>8</v>
      </c>
      <c r="C1379" s="8"/>
      <c r="D1379" s="36"/>
      <c r="E1379" s="28" t="s">
        <v>1341</v>
      </c>
      <c r="F1379" s="40"/>
      <c r="G1379" s="19"/>
      <c r="H1379" s="152" t="e">
        <v>#N/A</v>
      </c>
      <c r="I1379" s="8">
        <v>1</v>
      </c>
      <c r="J1379" s="19">
        <v>1</v>
      </c>
      <c r="K1379" s="19"/>
      <c r="L1379" s="19"/>
    </row>
    <row r="1380" spans="1:12" x14ac:dyDescent="0.2">
      <c r="A1380" s="6"/>
      <c r="B1380" s="8">
        <f t="shared" si="116"/>
        <v>9</v>
      </c>
      <c r="C1380" s="8"/>
      <c r="D1380" s="36"/>
      <c r="E1380" s="28" t="s">
        <v>1342</v>
      </c>
      <c r="F1380" s="40"/>
      <c r="G1380" s="19"/>
      <c r="H1380" s="152" t="e">
        <v>#N/A</v>
      </c>
      <c r="I1380" s="8">
        <v>1</v>
      </c>
      <c r="J1380" s="19">
        <v>1</v>
      </c>
      <c r="K1380" s="19"/>
      <c r="L1380" s="19"/>
    </row>
    <row r="1381" spans="1:12" x14ac:dyDescent="0.2">
      <c r="A1381" s="6"/>
      <c r="B1381" s="8">
        <f t="shared" si="116"/>
        <v>10</v>
      </c>
      <c r="C1381" s="8"/>
      <c r="D1381" s="36"/>
      <c r="E1381" s="28" t="s">
        <v>1061</v>
      </c>
      <c r="F1381" s="40"/>
      <c r="G1381" s="19"/>
      <c r="H1381" s="152" t="e">
        <v>#N/A</v>
      </c>
      <c r="I1381" s="8">
        <v>1</v>
      </c>
      <c r="J1381" s="19">
        <v>1</v>
      </c>
      <c r="K1381" s="19"/>
      <c r="L1381" s="19"/>
    </row>
    <row r="1382" spans="1:12" x14ac:dyDescent="0.2">
      <c r="A1382" s="6"/>
      <c r="B1382" s="8">
        <f t="shared" si="116"/>
        <v>11</v>
      </c>
      <c r="C1382" s="8"/>
      <c r="D1382" s="36"/>
      <c r="E1382" s="3" t="s">
        <v>1373</v>
      </c>
      <c r="F1382" s="40"/>
      <c r="G1382" s="19"/>
      <c r="H1382" s="152" t="e">
        <v>#N/A</v>
      </c>
      <c r="I1382" s="8">
        <v>1</v>
      </c>
      <c r="J1382" s="19">
        <v>1</v>
      </c>
      <c r="K1382" s="19"/>
      <c r="L1382" s="19"/>
    </row>
    <row r="1383" spans="1:12" x14ac:dyDescent="0.2">
      <c r="A1383" s="6"/>
      <c r="B1383" s="8">
        <f t="shared" si="116"/>
        <v>12</v>
      </c>
      <c r="C1383" s="8"/>
      <c r="D1383" s="36"/>
      <c r="E1383" s="3" t="s">
        <v>1374</v>
      </c>
      <c r="F1383" s="40"/>
      <c r="G1383" s="19"/>
      <c r="H1383" s="152" t="e">
        <v>#N/A</v>
      </c>
      <c r="I1383" s="8">
        <v>1</v>
      </c>
      <c r="J1383" s="19">
        <v>1</v>
      </c>
      <c r="K1383" s="19"/>
      <c r="L1383" s="19"/>
    </row>
    <row r="1384" spans="1:12" x14ac:dyDescent="0.2">
      <c r="A1384" s="6"/>
      <c r="B1384" s="8">
        <f t="shared" si="116"/>
        <v>13</v>
      </c>
      <c r="C1384" s="8"/>
      <c r="D1384" s="36"/>
      <c r="E1384" s="28" t="s">
        <v>972</v>
      </c>
      <c r="F1384" s="40"/>
      <c r="G1384" s="19"/>
      <c r="H1384" s="152" t="e">
        <v>#N/A</v>
      </c>
      <c r="I1384" s="8">
        <v>1</v>
      </c>
      <c r="J1384" s="19">
        <v>1</v>
      </c>
      <c r="K1384" s="19"/>
      <c r="L1384" s="19"/>
    </row>
    <row r="1385" spans="1:12" x14ac:dyDescent="0.2">
      <c r="A1385" s="6"/>
      <c r="B1385" s="8">
        <f t="shared" si="116"/>
        <v>14</v>
      </c>
      <c r="C1385" s="8"/>
      <c r="D1385" s="36"/>
      <c r="E1385" s="28" t="s">
        <v>1343</v>
      </c>
      <c r="F1385" s="40"/>
      <c r="G1385" s="19"/>
      <c r="H1385" s="152" t="e">
        <v>#N/A</v>
      </c>
      <c r="I1385" s="8">
        <v>1</v>
      </c>
      <c r="J1385" s="19">
        <v>1</v>
      </c>
      <c r="K1385" s="19"/>
      <c r="L1385" s="19"/>
    </row>
    <row r="1386" spans="1:12" x14ac:dyDescent="0.2">
      <c r="A1386" s="6"/>
      <c r="B1386" s="8">
        <f t="shared" si="116"/>
        <v>15</v>
      </c>
      <c r="C1386" s="8"/>
      <c r="D1386" s="36"/>
      <c r="E1386" s="28" t="s">
        <v>1359</v>
      </c>
      <c r="F1386" s="40"/>
      <c r="G1386" s="19"/>
      <c r="H1386" s="152" t="e">
        <v>#N/A</v>
      </c>
      <c r="I1386" s="8">
        <v>1</v>
      </c>
      <c r="J1386" s="19">
        <v>1</v>
      </c>
      <c r="K1386" s="19"/>
      <c r="L1386" s="19"/>
    </row>
    <row r="1387" spans="1:12" x14ac:dyDescent="0.2">
      <c r="A1387" s="6"/>
      <c r="B1387" s="8">
        <f t="shared" si="116"/>
        <v>16</v>
      </c>
      <c r="C1387" s="8"/>
      <c r="D1387" s="36"/>
      <c r="E1387" s="28" t="s">
        <v>1360</v>
      </c>
      <c r="F1387" s="40"/>
      <c r="G1387" s="19"/>
      <c r="H1387" s="152" t="e">
        <v>#N/A</v>
      </c>
      <c r="I1387" s="8">
        <v>1</v>
      </c>
      <c r="J1387" s="19">
        <v>1</v>
      </c>
      <c r="K1387" s="19"/>
      <c r="L1387" s="19"/>
    </row>
    <row r="1388" spans="1:12" x14ac:dyDescent="0.2">
      <c r="A1388" s="6"/>
      <c r="B1388" s="8"/>
      <c r="C1388" s="8"/>
      <c r="D1388" s="36"/>
      <c r="E1388" s="28"/>
      <c r="F1388" s="40"/>
      <c r="G1388" s="19"/>
      <c r="H1388" s="67"/>
      <c r="I1388" s="8"/>
      <c r="J1388" s="19"/>
      <c r="K1388" s="19"/>
      <c r="L1388" s="19"/>
    </row>
    <row r="1389" spans="1:12" ht="16.2" x14ac:dyDescent="0.2">
      <c r="A1389" s="188" t="s">
        <v>1375</v>
      </c>
      <c r="B1389" s="189"/>
      <c r="C1389" s="189"/>
      <c r="D1389" s="189"/>
      <c r="E1389" s="189"/>
      <c r="F1389" s="189"/>
      <c r="G1389" s="189"/>
      <c r="H1389" s="189"/>
      <c r="I1389" s="189"/>
      <c r="J1389" s="189"/>
      <c r="K1389" s="189"/>
      <c r="L1389" s="190"/>
    </row>
    <row r="1390" spans="1:12" x14ac:dyDescent="0.2">
      <c r="A1390" s="24" t="s">
        <v>975</v>
      </c>
      <c r="B1390" s="21"/>
      <c r="C1390" s="21"/>
      <c r="D1390" s="52" t="s">
        <v>973</v>
      </c>
      <c r="E1390" s="13" t="s">
        <v>1156</v>
      </c>
      <c r="F1390" s="39" t="s">
        <v>1246</v>
      </c>
      <c r="G1390" s="19" t="s">
        <v>1205</v>
      </c>
      <c r="H1390" s="13" t="s">
        <v>1206</v>
      </c>
      <c r="I1390" s="13" t="s">
        <v>977</v>
      </c>
      <c r="J1390" s="13" t="s">
        <v>976</v>
      </c>
      <c r="K1390" s="13" t="s">
        <v>1166</v>
      </c>
      <c r="L1390" s="13" t="s">
        <v>1167</v>
      </c>
    </row>
    <row r="1391" spans="1:12" x14ac:dyDescent="0.2">
      <c r="A1391" s="6">
        <v>1</v>
      </c>
      <c r="B1391" s="6"/>
      <c r="C1391" s="3"/>
      <c r="D1391" s="36" t="s">
        <v>46</v>
      </c>
      <c r="E1391" s="28" t="e">
        <f>VLOOKUP(D1391,バーコード貼付!A$4048:C$6329,2,FALSE)</f>
        <v>#N/A</v>
      </c>
      <c r="F1391" s="40"/>
      <c r="G1391" s="19"/>
      <c r="H1391" s="77" t="e">
        <v>#N/A</v>
      </c>
      <c r="I1391" s="43">
        <v>2</v>
      </c>
      <c r="J1391" s="19" t="e">
        <v>#N/A</v>
      </c>
      <c r="K1391" s="19"/>
      <c r="L1391" s="19"/>
    </row>
    <row r="1392" spans="1:12" x14ac:dyDescent="0.2">
      <c r="A1392" s="6">
        <v>2</v>
      </c>
      <c r="B1392" s="6"/>
      <c r="C1392" s="3"/>
      <c r="D1392" s="36" t="s">
        <v>48</v>
      </c>
      <c r="E1392" s="28" t="e">
        <f>VLOOKUP(D1392,バーコード貼付!A$4048:C$6329,2,FALSE)</f>
        <v>#N/A</v>
      </c>
      <c r="F1392" s="40"/>
      <c r="G1392" s="19"/>
      <c r="H1392" s="77" t="e">
        <v>#N/A</v>
      </c>
      <c r="I1392" s="43">
        <v>1</v>
      </c>
      <c r="J1392" s="19" t="e">
        <v>#N/A</v>
      </c>
      <c r="K1392" s="19"/>
      <c r="L1392" s="19"/>
    </row>
    <row r="1393" spans="1:13" x14ac:dyDescent="0.2">
      <c r="A1393" s="6">
        <v>3</v>
      </c>
      <c r="B1393" s="6"/>
      <c r="C1393" s="3"/>
      <c r="D1393" s="36" t="s">
        <v>47</v>
      </c>
      <c r="E1393" s="28" t="e">
        <f>VLOOKUP(D1393,バーコード貼付!A$4048:C$6329,2,FALSE)</f>
        <v>#N/A</v>
      </c>
      <c r="F1393" s="40"/>
      <c r="G1393" s="19"/>
      <c r="H1393" s="77" t="e">
        <v>#N/A</v>
      </c>
      <c r="I1393" s="43">
        <v>0</v>
      </c>
      <c r="J1393" s="19" t="e">
        <v>#N/A</v>
      </c>
      <c r="K1393" s="19"/>
      <c r="L1393" s="19"/>
    </row>
    <row r="1394" spans="1:13" x14ac:dyDescent="0.2">
      <c r="A1394" s="6">
        <v>4</v>
      </c>
      <c r="B1394" s="6"/>
      <c r="C1394" s="3"/>
      <c r="D1394" s="36" t="s">
        <v>49</v>
      </c>
      <c r="E1394" s="28" t="e">
        <f>VLOOKUP(D1394,バーコード貼付!A$4048:C$6329,2,FALSE)</f>
        <v>#N/A</v>
      </c>
      <c r="F1394" s="40"/>
      <c r="G1394" s="19"/>
      <c r="H1394" s="77" t="e">
        <v>#N/A</v>
      </c>
      <c r="I1394" s="43">
        <v>0</v>
      </c>
      <c r="J1394" s="19" t="e">
        <v>#N/A</v>
      </c>
      <c r="K1394" s="19"/>
      <c r="L1394" s="19"/>
    </row>
    <row r="1395" spans="1:13" x14ac:dyDescent="0.2">
      <c r="A1395" s="6"/>
      <c r="B1395" s="8">
        <v>1</v>
      </c>
      <c r="C1395" s="8"/>
      <c r="D1395" s="36" t="s">
        <v>1881</v>
      </c>
      <c r="E1395" s="28" t="e">
        <f>VLOOKUP(D1395,バーコード貼付!A$4048:C$6329,2,FALSE)</f>
        <v>#N/A</v>
      </c>
      <c r="F1395" s="40"/>
      <c r="G1395" s="19"/>
      <c r="H1395" s="77" t="e">
        <f>VLOOKUP(D1395,バーコード貼付!$A$4048:$C$6329,3,FALSE)</f>
        <v>#N/A</v>
      </c>
      <c r="I1395" s="8">
        <f>SUM(I1391:I1394)</f>
        <v>3</v>
      </c>
      <c r="J1395" s="19" t="e">
        <f t="shared" ref="J1395:J1410" si="117">IF(H1395&gt;=I1395,0,1)</f>
        <v>#N/A</v>
      </c>
      <c r="K1395" s="19"/>
      <c r="L1395" s="19"/>
    </row>
    <row r="1396" spans="1:13" x14ac:dyDescent="0.2">
      <c r="A1396" s="6"/>
      <c r="B1396" s="8">
        <f>B1395+1</f>
        <v>2</v>
      </c>
      <c r="C1396" s="8">
        <v>1</v>
      </c>
      <c r="D1396" s="36" t="s">
        <v>1882</v>
      </c>
      <c r="E1396" s="28" t="e">
        <f>VLOOKUP(D1396,バーコード貼付!A$4048:C$6329,2,FALSE)</f>
        <v>#N/A</v>
      </c>
      <c r="F1396" s="40"/>
      <c r="G1396" s="19"/>
      <c r="H1396" s="77" t="e">
        <f>VLOOKUP(D1396,バーコード貼付!$A$4048:$C$6329,3,FALSE)</f>
        <v>#N/A</v>
      </c>
      <c r="I1396" s="8">
        <f t="shared" ref="I1396:I1401" si="118">I$1395</f>
        <v>3</v>
      </c>
      <c r="J1396" s="19" t="e">
        <f t="shared" si="117"/>
        <v>#N/A</v>
      </c>
      <c r="K1396" s="19"/>
      <c r="L1396" s="19"/>
    </row>
    <row r="1397" spans="1:13" x14ac:dyDescent="0.2">
      <c r="A1397" s="6"/>
      <c r="B1397" s="8"/>
      <c r="C1397" s="8">
        <v>2</v>
      </c>
      <c r="D1397" s="36" t="s">
        <v>2514</v>
      </c>
      <c r="E1397" s="28" t="str">
        <f>VLOOKUP(D1397,バーコード貼付!A$4048:C$6329,2,FALSE)</f>
        <v>真鍮1/8(3)Pｺｯｸ</v>
      </c>
      <c r="F1397" s="40"/>
      <c r="G1397" s="19"/>
      <c r="H1397" s="77">
        <f>VLOOKUP(D1397,バーコード貼付!$A$4048:$C$6329,3,FALSE)</f>
        <v>0</v>
      </c>
      <c r="I1397" s="8">
        <f t="shared" si="118"/>
        <v>3</v>
      </c>
      <c r="J1397" s="19">
        <f t="shared" si="117"/>
        <v>1</v>
      </c>
      <c r="K1397" s="19"/>
      <c r="L1397" s="19"/>
    </row>
    <row r="1398" spans="1:13" x14ac:dyDescent="0.2">
      <c r="A1398" s="6"/>
      <c r="B1398" s="8">
        <f>B1396+1</f>
        <v>3</v>
      </c>
      <c r="C1398" s="8"/>
      <c r="D1398" s="36" t="s">
        <v>1883</v>
      </c>
      <c r="E1398" s="28" t="e">
        <f>VLOOKUP(D1398,バーコード貼付!A$4048:C$6329,2,FALSE)</f>
        <v>#N/A</v>
      </c>
      <c r="F1398" s="40"/>
      <c r="G1398" s="19"/>
      <c r="H1398" s="77" t="e">
        <f>VLOOKUP(D1398,バーコード貼付!$A$4048:$C$6329,3,FALSE)</f>
        <v>#N/A</v>
      </c>
      <c r="I1398" s="8">
        <f t="shared" si="118"/>
        <v>3</v>
      </c>
      <c r="J1398" s="19" t="e">
        <f t="shared" si="117"/>
        <v>#N/A</v>
      </c>
      <c r="K1398" s="19"/>
      <c r="L1398" s="19"/>
    </row>
    <row r="1399" spans="1:13" x14ac:dyDescent="0.2">
      <c r="A1399" s="6"/>
      <c r="B1399" s="8">
        <f>B1398+1</f>
        <v>4</v>
      </c>
      <c r="C1399" s="8">
        <v>1</v>
      </c>
      <c r="D1399" s="36" t="s">
        <v>1686</v>
      </c>
      <c r="E1399" s="28" t="e">
        <f>VLOOKUP(D1399,バーコード貼付!A$4048:C$6329,2,FALSE)</f>
        <v>#N/A</v>
      </c>
      <c r="F1399" s="40"/>
      <c r="G1399" s="19"/>
      <c r="H1399" s="77" t="e">
        <f>VLOOKUP(D1399,バーコード貼付!$A$4048:$C$6329,3,FALSE)</f>
        <v>#N/A</v>
      </c>
      <c r="I1399" s="8">
        <f t="shared" si="118"/>
        <v>3</v>
      </c>
      <c r="J1399" s="19" t="e">
        <f t="shared" si="117"/>
        <v>#N/A</v>
      </c>
      <c r="K1399" s="19"/>
      <c r="L1399" s="19"/>
    </row>
    <row r="1400" spans="1:13" x14ac:dyDescent="0.2">
      <c r="A1400" s="6"/>
      <c r="B1400" s="8"/>
      <c r="C1400" s="8">
        <v>2</v>
      </c>
      <c r="D1400" s="36" t="s">
        <v>1687</v>
      </c>
      <c r="E1400" s="28" t="e">
        <f>VLOOKUP(D1400,バーコード貼付!A$4048:C$6329,2,FALSE)</f>
        <v>#N/A</v>
      </c>
      <c r="F1400" s="40"/>
      <c r="G1400" s="19"/>
      <c r="H1400" s="77" t="e">
        <f>VLOOKUP(D1400,バーコード貼付!$A$4048:$C$6329,3,FALSE)</f>
        <v>#N/A</v>
      </c>
      <c r="I1400" s="8">
        <f t="shared" si="118"/>
        <v>3</v>
      </c>
      <c r="J1400" s="19" t="e">
        <f t="shared" si="117"/>
        <v>#N/A</v>
      </c>
      <c r="K1400" s="19"/>
      <c r="L1400" s="19"/>
    </row>
    <row r="1401" spans="1:13" x14ac:dyDescent="0.2">
      <c r="A1401" s="6"/>
      <c r="B1401" s="8">
        <f>B1399+1</f>
        <v>5</v>
      </c>
      <c r="C1401" s="8"/>
      <c r="D1401" s="36" t="s">
        <v>1676</v>
      </c>
      <c r="E1401" s="28" t="e">
        <f>VLOOKUP(D1401,バーコード貼付!A$4048:C$6329,2,FALSE)</f>
        <v>#N/A</v>
      </c>
      <c r="F1401" s="40"/>
      <c r="G1401" s="19"/>
      <c r="H1401" s="77" t="e">
        <f>VLOOKUP(D1401,バーコード貼付!$A$4048:$C$6329,3,FALSE)</f>
        <v>#N/A</v>
      </c>
      <c r="I1401" s="8">
        <f t="shared" si="118"/>
        <v>3</v>
      </c>
      <c r="J1401" s="19" t="e">
        <f t="shared" si="117"/>
        <v>#N/A</v>
      </c>
      <c r="K1401" s="19"/>
      <c r="L1401" s="19"/>
    </row>
    <row r="1402" spans="1:13" x14ac:dyDescent="0.2">
      <c r="A1402" s="6"/>
      <c r="B1402" s="8">
        <f t="shared" ref="B1402:B1412" si="119">B1401+1</f>
        <v>6</v>
      </c>
      <c r="C1402" s="8"/>
      <c r="D1402" s="36" t="s">
        <v>1884</v>
      </c>
      <c r="E1402" s="28" t="e">
        <f>VLOOKUP(D1402,バーコード貼付!A$4048:C$6329,2,FALSE)</f>
        <v>#N/A</v>
      </c>
      <c r="F1402" s="40"/>
      <c r="G1402" s="19"/>
      <c r="H1402" s="77" t="e">
        <f>VLOOKUP(D1402,バーコード貼付!$A$4048:$C$6329,3,FALSE)</f>
        <v>#N/A</v>
      </c>
      <c r="I1402" s="8">
        <f>I$1395*4</f>
        <v>12</v>
      </c>
      <c r="J1402" s="19" t="e">
        <f t="shared" si="117"/>
        <v>#N/A</v>
      </c>
      <c r="K1402" s="19"/>
      <c r="L1402" s="19"/>
      <c r="M1402" s="59" t="s">
        <v>2250</v>
      </c>
    </row>
    <row r="1403" spans="1:13" x14ac:dyDescent="0.2">
      <c r="A1403" s="6"/>
      <c r="B1403" s="8">
        <f t="shared" si="119"/>
        <v>7</v>
      </c>
      <c r="C1403" s="8"/>
      <c r="D1403" s="36" t="s">
        <v>1885</v>
      </c>
      <c r="E1403" s="28" t="e">
        <f>VLOOKUP(D1403,バーコード貼付!A$4048:C$6329,2,FALSE)</f>
        <v>#N/A</v>
      </c>
      <c r="F1403" s="40"/>
      <c r="G1403" s="19"/>
      <c r="H1403" s="77" t="e">
        <f>VLOOKUP(D1403,バーコード貼付!$A$4048:$C$6329,3,FALSE)</f>
        <v>#N/A</v>
      </c>
      <c r="I1403" s="8">
        <f>I$1395*2</f>
        <v>6</v>
      </c>
      <c r="J1403" s="19" t="e">
        <f t="shared" si="117"/>
        <v>#N/A</v>
      </c>
      <c r="K1403" s="19"/>
      <c r="L1403" s="19"/>
      <c r="M1403" s="59" t="s">
        <v>2235</v>
      </c>
    </row>
    <row r="1404" spans="1:13" x14ac:dyDescent="0.2">
      <c r="A1404" s="6"/>
      <c r="B1404" s="8">
        <f t="shared" si="119"/>
        <v>8</v>
      </c>
      <c r="C1404" s="8"/>
      <c r="D1404" s="36" t="s">
        <v>1886</v>
      </c>
      <c r="E1404" s="28" t="e">
        <f>VLOOKUP(D1404,バーコード貼付!A$4048:C$6329,2,FALSE)</f>
        <v>#N/A</v>
      </c>
      <c r="F1404" s="40"/>
      <c r="G1404" s="19"/>
      <c r="H1404" s="77" t="e">
        <f>VLOOKUP(D1404,バーコード貼付!$A$4048:$C$6329,3,FALSE)</f>
        <v>#N/A</v>
      </c>
      <c r="I1404" s="8">
        <f>I$1395*2</f>
        <v>6</v>
      </c>
      <c r="J1404" s="19" t="e">
        <f t="shared" si="117"/>
        <v>#N/A</v>
      </c>
      <c r="K1404" s="19"/>
      <c r="L1404" s="19"/>
      <c r="M1404" s="59">
        <v>2</v>
      </c>
    </row>
    <row r="1405" spans="1:13" x14ac:dyDescent="0.2">
      <c r="A1405" s="6"/>
      <c r="B1405" s="8">
        <f t="shared" si="119"/>
        <v>9</v>
      </c>
      <c r="C1405" s="8"/>
      <c r="D1405" s="36" t="s">
        <v>1887</v>
      </c>
      <c r="E1405" s="28" t="e">
        <f>VLOOKUP(D1405,バーコード貼付!A$4048:C$6329,2,FALSE)</f>
        <v>#N/A</v>
      </c>
      <c r="F1405" s="40"/>
      <c r="G1405" s="19"/>
      <c r="H1405" s="77" t="e">
        <f>VLOOKUP(D1405,バーコード貼付!$A$4048:$C$6329,3,FALSE)</f>
        <v>#N/A</v>
      </c>
      <c r="I1405" s="8">
        <f>I$1395*2</f>
        <v>6</v>
      </c>
      <c r="J1405" s="19" t="e">
        <f t="shared" si="117"/>
        <v>#N/A</v>
      </c>
      <c r="K1405" s="19"/>
      <c r="L1405" s="19"/>
      <c r="M1405" s="59">
        <v>2</v>
      </c>
    </row>
    <row r="1406" spans="1:13" x14ac:dyDescent="0.2">
      <c r="A1406" s="6"/>
      <c r="B1406" s="8">
        <f t="shared" si="119"/>
        <v>10</v>
      </c>
      <c r="C1406" s="8"/>
      <c r="D1406" s="36" t="s">
        <v>2526</v>
      </c>
      <c r="E1406" s="28" t="e">
        <f>VLOOKUP(D1406,バーコード貼付!A$4048:C$6329,2,FALSE)</f>
        <v>#N/A</v>
      </c>
      <c r="F1406" s="40"/>
      <c r="G1406" s="19"/>
      <c r="H1406" s="77" t="e">
        <f>VLOOKUP(D1406,バーコード貼付!$A$4048:$C$6329,3,FALSE)</f>
        <v>#N/A</v>
      </c>
      <c r="I1406" s="8">
        <f>I$1395*8</f>
        <v>24</v>
      </c>
      <c r="J1406" s="19" t="e">
        <f t="shared" si="117"/>
        <v>#N/A</v>
      </c>
      <c r="K1406" s="19"/>
      <c r="L1406" s="19"/>
      <c r="M1406" s="59" t="s">
        <v>2251</v>
      </c>
    </row>
    <row r="1407" spans="1:13" x14ac:dyDescent="0.2">
      <c r="A1407" s="6"/>
      <c r="B1407" s="8">
        <f t="shared" si="119"/>
        <v>11</v>
      </c>
      <c r="C1407" s="8"/>
      <c r="D1407" s="36" t="s">
        <v>1888</v>
      </c>
      <c r="E1407" s="28" t="e">
        <f>VLOOKUP(D1407,バーコード貼付!A$4048:C$6329,2,FALSE)</f>
        <v>#N/A</v>
      </c>
      <c r="F1407" s="40"/>
      <c r="G1407" s="19"/>
      <c r="H1407" s="77" t="e">
        <f>VLOOKUP(D1407,バーコード貼付!$A$4048:$C$6329,3,FALSE)</f>
        <v>#N/A</v>
      </c>
      <c r="I1407" s="8">
        <f>I$1395*8</f>
        <v>24</v>
      </c>
      <c r="J1407" s="19" t="e">
        <f t="shared" si="117"/>
        <v>#N/A</v>
      </c>
      <c r="K1407" s="19"/>
      <c r="L1407" s="19"/>
      <c r="M1407" s="59">
        <v>8</v>
      </c>
    </row>
    <row r="1408" spans="1:13" x14ac:dyDescent="0.2">
      <c r="A1408" s="6"/>
      <c r="B1408" s="8">
        <f t="shared" si="119"/>
        <v>12</v>
      </c>
      <c r="C1408" s="8"/>
      <c r="D1408" s="36" t="s">
        <v>1891</v>
      </c>
      <c r="E1408" s="28" t="e">
        <f>VLOOKUP(D1408,バーコード貼付!A$4048:C$6329,2,FALSE)</f>
        <v>#N/A</v>
      </c>
      <c r="F1408" s="40"/>
      <c r="G1408" s="19"/>
      <c r="H1408" s="77" t="e">
        <f>VLOOKUP(D1408,バーコード貼付!$A$4048:$C$6329,3,FALSE)</f>
        <v>#N/A</v>
      </c>
      <c r="I1408" s="8">
        <f>I$1395</f>
        <v>3</v>
      </c>
      <c r="J1408" s="19" t="e">
        <f t="shared" si="117"/>
        <v>#N/A</v>
      </c>
      <c r="K1408" s="19"/>
      <c r="L1408" s="19"/>
      <c r="M1408" s="59"/>
    </row>
    <row r="1409" spans="1:13" x14ac:dyDescent="0.2">
      <c r="A1409" s="6"/>
      <c r="B1409" s="8">
        <f t="shared" si="119"/>
        <v>13</v>
      </c>
      <c r="C1409" s="8"/>
      <c r="D1409" s="36" t="s">
        <v>1889</v>
      </c>
      <c r="E1409" s="28" t="e">
        <f>VLOOKUP(D1409,バーコード貼付!A$4048:C$6329,2,FALSE)</f>
        <v>#N/A</v>
      </c>
      <c r="F1409" s="40"/>
      <c r="G1409" s="19"/>
      <c r="H1409" s="77" t="e">
        <f>VLOOKUP(D1409,バーコード貼付!$A$4048:$C$6329,3,FALSE)</f>
        <v>#N/A</v>
      </c>
      <c r="I1409" s="8">
        <f>I$1395*4</f>
        <v>12</v>
      </c>
      <c r="J1409" s="19" t="e">
        <f t="shared" si="117"/>
        <v>#N/A</v>
      </c>
      <c r="K1409" s="19"/>
      <c r="L1409" s="19"/>
      <c r="M1409" s="59" t="s">
        <v>2252</v>
      </c>
    </row>
    <row r="1410" spans="1:13" x14ac:dyDescent="0.2">
      <c r="A1410" s="6"/>
      <c r="B1410" s="8">
        <f t="shared" si="119"/>
        <v>14</v>
      </c>
      <c r="C1410" s="8"/>
      <c r="D1410" s="36" t="s">
        <v>1890</v>
      </c>
      <c r="E1410" s="28" t="e">
        <f>VLOOKUP(D1410,バーコード貼付!A$4048:C$6329,2,FALSE)</f>
        <v>#N/A</v>
      </c>
      <c r="F1410" s="40"/>
      <c r="G1410" s="19"/>
      <c r="H1410" s="77" t="e">
        <f>VLOOKUP(D1410,バーコード貼付!$A$4048:$C$6329,3,FALSE)</f>
        <v>#N/A</v>
      </c>
      <c r="I1410" s="8">
        <f>I$1395*4</f>
        <v>12</v>
      </c>
      <c r="J1410" s="19" t="e">
        <f t="shared" si="117"/>
        <v>#N/A</v>
      </c>
      <c r="K1410" s="19"/>
      <c r="L1410" s="19"/>
      <c r="M1410" s="59">
        <v>4</v>
      </c>
    </row>
    <row r="1411" spans="1:13" x14ac:dyDescent="0.2">
      <c r="A1411" s="6"/>
      <c r="B1411" s="8">
        <f t="shared" si="119"/>
        <v>15</v>
      </c>
      <c r="C1411" s="8"/>
      <c r="D1411" s="36"/>
      <c r="E1411" s="28" t="s">
        <v>1359</v>
      </c>
      <c r="F1411" s="40"/>
      <c r="G1411" s="19"/>
      <c r="H1411" s="152" t="e">
        <v>#N/A</v>
      </c>
      <c r="I1411" s="8">
        <v>24</v>
      </c>
      <c r="J1411" s="19">
        <v>1</v>
      </c>
      <c r="K1411" s="19"/>
      <c r="L1411" s="19"/>
      <c r="M1411" s="59">
        <v>8</v>
      </c>
    </row>
    <row r="1412" spans="1:13" x14ac:dyDescent="0.2">
      <c r="A1412" s="6"/>
      <c r="B1412" s="8">
        <f t="shared" si="119"/>
        <v>16</v>
      </c>
      <c r="C1412" s="8"/>
      <c r="D1412" s="36"/>
      <c r="E1412" s="28" t="s">
        <v>1360</v>
      </c>
      <c r="F1412" s="40"/>
      <c r="G1412" s="19"/>
      <c r="H1412" s="152" t="e">
        <v>#N/A</v>
      </c>
      <c r="I1412" s="8">
        <v>24</v>
      </c>
      <c r="J1412" s="19">
        <v>1</v>
      </c>
      <c r="K1412" s="19"/>
      <c r="L1412" s="19"/>
      <c r="M1412" s="59">
        <v>8</v>
      </c>
    </row>
    <row r="1413" spans="1:13" x14ac:dyDescent="0.2">
      <c r="A1413" s="6"/>
      <c r="B1413" s="8"/>
      <c r="C1413" s="8"/>
      <c r="D1413" s="36"/>
      <c r="E1413" s="28"/>
      <c r="F1413" s="40"/>
      <c r="G1413" s="19"/>
      <c r="H1413" s="67"/>
      <c r="I1413" s="8"/>
      <c r="J1413" s="19"/>
      <c r="K1413" s="19"/>
      <c r="L1413" s="19"/>
    </row>
    <row r="1414" spans="1:13" ht="16.2" x14ac:dyDescent="0.2">
      <c r="A1414" s="188" t="s">
        <v>1376</v>
      </c>
      <c r="B1414" s="189"/>
      <c r="C1414" s="189"/>
      <c r="D1414" s="189"/>
      <c r="E1414" s="189"/>
      <c r="F1414" s="189"/>
      <c r="G1414" s="189"/>
      <c r="H1414" s="189"/>
      <c r="I1414" s="189"/>
      <c r="J1414" s="189"/>
      <c r="K1414" s="189"/>
      <c r="L1414" s="190"/>
    </row>
    <row r="1415" spans="1:13" x14ac:dyDescent="0.2">
      <c r="A1415" s="24" t="s">
        <v>975</v>
      </c>
      <c r="B1415" s="21"/>
      <c r="C1415" s="21"/>
      <c r="D1415" s="52" t="s">
        <v>973</v>
      </c>
      <c r="E1415" s="13" t="s">
        <v>1156</v>
      </c>
      <c r="F1415" s="39" t="s">
        <v>1246</v>
      </c>
      <c r="G1415" s="19" t="s">
        <v>1205</v>
      </c>
      <c r="H1415" s="13" t="s">
        <v>1206</v>
      </c>
      <c r="I1415" s="13" t="s">
        <v>977</v>
      </c>
      <c r="J1415" s="13" t="s">
        <v>976</v>
      </c>
      <c r="K1415" s="13" t="s">
        <v>1166</v>
      </c>
      <c r="L1415" s="13" t="s">
        <v>1167</v>
      </c>
    </row>
    <row r="1416" spans="1:13" x14ac:dyDescent="0.2">
      <c r="A1416" s="8">
        <v>1</v>
      </c>
      <c r="B1416" s="8"/>
      <c r="C1416" s="8"/>
      <c r="D1416" s="36" t="s">
        <v>50</v>
      </c>
      <c r="E1416" s="28" t="e">
        <f>VLOOKUP(D1416,バーコード貼付!A$4048:C$6329,2,FALSE)</f>
        <v>#N/A</v>
      </c>
      <c r="F1416" s="40"/>
      <c r="G1416" s="19"/>
      <c r="H1416" s="77" t="e">
        <v>#N/A</v>
      </c>
      <c r="I1416" s="43">
        <v>2</v>
      </c>
      <c r="J1416" s="19" t="e">
        <v>#N/A</v>
      </c>
      <c r="K1416" s="19"/>
      <c r="L1416" s="19"/>
    </row>
    <row r="1417" spans="1:13" x14ac:dyDescent="0.2">
      <c r="A1417" s="6">
        <v>2</v>
      </c>
      <c r="B1417" s="6"/>
      <c r="C1417" s="3"/>
      <c r="D1417" s="36" t="s">
        <v>52</v>
      </c>
      <c r="E1417" s="28" t="e">
        <f>VLOOKUP(D1417,バーコード貼付!A$4048:C$6329,2,FALSE)</f>
        <v>#N/A</v>
      </c>
      <c r="F1417" s="40"/>
      <c r="G1417" s="19"/>
      <c r="H1417" s="77" t="e">
        <v>#N/A</v>
      </c>
      <c r="I1417" s="43">
        <v>5</v>
      </c>
      <c r="J1417" s="19" t="e">
        <v>#N/A</v>
      </c>
      <c r="K1417" s="19"/>
      <c r="L1417" s="19"/>
    </row>
    <row r="1418" spans="1:13" x14ac:dyDescent="0.2">
      <c r="A1418" s="8">
        <v>3</v>
      </c>
      <c r="B1418" s="8"/>
      <c r="C1418" s="8"/>
      <c r="D1418" s="36" t="s">
        <v>51</v>
      </c>
      <c r="E1418" s="28" t="e">
        <f>VLOOKUP(D1418,バーコード貼付!A$4048:C$6329,2,FALSE)</f>
        <v>#N/A</v>
      </c>
      <c r="F1418" s="40"/>
      <c r="G1418" s="19"/>
      <c r="H1418" s="77" t="e">
        <v>#N/A</v>
      </c>
      <c r="I1418" s="43">
        <v>0</v>
      </c>
      <c r="J1418" s="19" t="e">
        <v>#N/A</v>
      </c>
      <c r="K1418" s="19"/>
      <c r="L1418" s="19"/>
    </row>
    <row r="1419" spans="1:13" x14ac:dyDescent="0.2">
      <c r="A1419" s="6">
        <v>4</v>
      </c>
      <c r="B1419" s="6"/>
      <c r="C1419" s="3"/>
      <c r="D1419" s="36" t="s">
        <v>53</v>
      </c>
      <c r="E1419" s="28" t="e">
        <f>VLOOKUP(D1419,バーコード貼付!A$4048:C$6329,2,FALSE)</f>
        <v>#N/A</v>
      </c>
      <c r="F1419" s="40"/>
      <c r="G1419" s="19"/>
      <c r="H1419" s="77" t="e">
        <v>#N/A</v>
      </c>
      <c r="I1419" s="43">
        <v>0</v>
      </c>
      <c r="J1419" s="19" t="e">
        <v>#N/A</v>
      </c>
      <c r="K1419" s="19"/>
      <c r="L1419" s="19"/>
    </row>
    <row r="1420" spans="1:13" x14ac:dyDescent="0.2">
      <c r="A1420" s="6"/>
      <c r="B1420" s="8">
        <v>1</v>
      </c>
      <c r="C1420" s="8"/>
      <c r="D1420" s="36" t="s">
        <v>1892</v>
      </c>
      <c r="E1420" s="28" t="e">
        <f>VLOOKUP(D1420,バーコード貼付!A$4048:C$6329,2,FALSE)</f>
        <v>#N/A</v>
      </c>
      <c r="F1420" s="40"/>
      <c r="G1420" s="19"/>
      <c r="H1420" s="77" t="e">
        <f>VLOOKUP(D1420,バーコード貼付!$A$4048:$C$6329,3,FALSE)</f>
        <v>#N/A</v>
      </c>
      <c r="I1420" s="8">
        <f>SUM(I1416:I1419)</f>
        <v>7</v>
      </c>
      <c r="J1420" s="19" t="e">
        <f t="shared" ref="J1420:J1435" si="120">IF(H1420&gt;=I1420,0,1)</f>
        <v>#N/A</v>
      </c>
      <c r="K1420" s="19"/>
      <c r="L1420" s="19"/>
    </row>
    <row r="1421" spans="1:13" x14ac:dyDescent="0.2">
      <c r="A1421" s="6"/>
      <c r="B1421" s="8">
        <f>B1420+1</f>
        <v>2</v>
      </c>
      <c r="C1421" s="8">
        <v>1</v>
      </c>
      <c r="D1421" s="36" t="s">
        <v>1893</v>
      </c>
      <c r="E1421" s="28" t="e">
        <f>VLOOKUP(D1421,バーコード貼付!A$4048:C$6329,2,FALSE)</f>
        <v>#N/A</v>
      </c>
      <c r="F1421" s="40"/>
      <c r="G1421" s="19"/>
      <c r="H1421" s="77" t="e">
        <f>VLOOKUP(D1421,バーコード貼付!$A$4048:$C$6329,3,FALSE)</f>
        <v>#N/A</v>
      </c>
      <c r="I1421" s="8">
        <f t="shared" ref="I1421:I1426" si="121">I$1420</f>
        <v>7</v>
      </c>
      <c r="J1421" s="19" t="e">
        <f t="shared" si="120"/>
        <v>#N/A</v>
      </c>
      <c r="K1421" s="19"/>
      <c r="L1421" s="19"/>
    </row>
    <row r="1422" spans="1:13" x14ac:dyDescent="0.2">
      <c r="A1422" s="6"/>
      <c r="B1422" s="8"/>
      <c r="C1422" s="8">
        <v>2</v>
      </c>
      <c r="D1422" s="36" t="s">
        <v>2514</v>
      </c>
      <c r="E1422" s="28" t="str">
        <f>VLOOKUP(D1422,バーコード貼付!A$4048:C$6329,2,FALSE)</f>
        <v>真鍮1/8(3)Pｺｯｸ</v>
      </c>
      <c r="F1422" s="40"/>
      <c r="G1422" s="19"/>
      <c r="H1422" s="77">
        <f>VLOOKUP(D1422,バーコード貼付!$A$4048:$C$6329,3,FALSE)</f>
        <v>0</v>
      </c>
      <c r="I1422" s="8">
        <f t="shared" si="121"/>
        <v>7</v>
      </c>
      <c r="J1422" s="19">
        <f t="shared" si="120"/>
        <v>1</v>
      </c>
      <c r="K1422" s="19"/>
      <c r="L1422" s="19"/>
    </row>
    <row r="1423" spans="1:13" x14ac:dyDescent="0.2">
      <c r="A1423" s="6"/>
      <c r="B1423" s="8">
        <f>B1421+1</f>
        <v>3</v>
      </c>
      <c r="C1423" s="8"/>
      <c r="D1423" s="36" t="s">
        <v>1894</v>
      </c>
      <c r="E1423" s="28" t="e">
        <f>VLOOKUP(D1423,バーコード貼付!A$4048:C$6329,2,FALSE)</f>
        <v>#N/A</v>
      </c>
      <c r="F1423" s="40"/>
      <c r="G1423" s="19"/>
      <c r="H1423" s="77" t="e">
        <f>VLOOKUP(D1423,バーコード貼付!$A$4048:$C$6329,3,FALSE)</f>
        <v>#N/A</v>
      </c>
      <c r="I1423" s="8">
        <f t="shared" si="121"/>
        <v>7</v>
      </c>
      <c r="J1423" s="19" t="e">
        <f t="shared" si="120"/>
        <v>#N/A</v>
      </c>
      <c r="K1423" s="19"/>
      <c r="L1423" s="19"/>
    </row>
    <row r="1424" spans="1:13" x14ac:dyDescent="0.2">
      <c r="A1424" s="6"/>
      <c r="B1424" s="8">
        <f>B1423+1</f>
        <v>4</v>
      </c>
      <c r="C1424" s="8">
        <v>1</v>
      </c>
      <c r="D1424" s="36" t="s">
        <v>1688</v>
      </c>
      <c r="E1424" s="28" t="e">
        <f>VLOOKUP(D1424,バーコード貼付!A$4048:C$6329,2,FALSE)</f>
        <v>#N/A</v>
      </c>
      <c r="F1424" s="40"/>
      <c r="G1424" s="19"/>
      <c r="H1424" s="77" t="e">
        <f>VLOOKUP(D1424,バーコード貼付!$A$4048:$C$6329,3,FALSE)</f>
        <v>#N/A</v>
      </c>
      <c r="I1424" s="8">
        <f t="shared" si="121"/>
        <v>7</v>
      </c>
      <c r="J1424" s="19" t="e">
        <f t="shared" si="120"/>
        <v>#N/A</v>
      </c>
      <c r="K1424" s="19"/>
      <c r="L1424" s="19"/>
    </row>
    <row r="1425" spans="1:13" x14ac:dyDescent="0.2">
      <c r="A1425" s="6"/>
      <c r="B1425" s="8"/>
      <c r="C1425" s="8">
        <v>2</v>
      </c>
      <c r="D1425" s="36" t="s">
        <v>1689</v>
      </c>
      <c r="E1425" s="28" t="e">
        <f>VLOOKUP(D1425,バーコード貼付!A$4048:C$6329,2,FALSE)</f>
        <v>#N/A</v>
      </c>
      <c r="F1425" s="40"/>
      <c r="G1425" s="19"/>
      <c r="H1425" s="77" t="e">
        <f>VLOOKUP(D1425,バーコード貼付!$A$4048:$C$6329,3,FALSE)</f>
        <v>#N/A</v>
      </c>
      <c r="I1425" s="8">
        <f t="shared" si="121"/>
        <v>7</v>
      </c>
      <c r="J1425" s="19" t="e">
        <f t="shared" si="120"/>
        <v>#N/A</v>
      </c>
      <c r="K1425" s="19"/>
      <c r="L1425" s="19"/>
    </row>
    <row r="1426" spans="1:13" x14ac:dyDescent="0.2">
      <c r="A1426" s="6"/>
      <c r="B1426" s="8">
        <f>B1424+1</f>
        <v>5</v>
      </c>
      <c r="C1426" s="8"/>
      <c r="D1426" s="36" t="s">
        <v>1678</v>
      </c>
      <c r="E1426" s="28" t="e">
        <f>VLOOKUP(D1426,バーコード貼付!A$4048:C$6329,2,FALSE)</f>
        <v>#N/A</v>
      </c>
      <c r="F1426" s="40"/>
      <c r="G1426" s="19"/>
      <c r="H1426" s="77" t="e">
        <f>VLOOKUP(D1426,バーコード貼付!$A$4048:$C$6329,3,FALSE)</f>
        <v>#N/A</v>
      </c>
      <c r="I1426" s="8">
        <f t="shared" si="121"/>
        <v>7</v>
      </c>
      <c r="J1426" s="19" t="e">
        <f t="shared" si="120"/>
        <v>#N/A</v>
      </c>
      <c r="K1426" s="19"/>
      <c r="L1426" s="19"/>
    </row>
    <row r="1427" spans="1:13" x14ac:dyDescent="0.2">
      <c r="A1427" s="6"/>
      <c r="B1427" s="8">
        <f t="shared" ref="B1427:B1437" si="122">B1426+1</f>
        <v>6</v>
      </c>
      <c r="C1427" s="8"/>
      <c r="D1427" s="36" t="s">
        <v>1884</v>
      </c>
      <c r="E1427" s="28" t="e">
        <f>VLOOKUP(D1427,バーコード貼付!A$4048:C$6329,2,FALSE)</f>
        <v>#N/A</v>
      </c>
      <c r="F1427" s="40"/>
      <c r="G1427" s="19"/>
      <c r="H1427" s="77" t="e">
        <f>VLOOKUP(D1427,バーコード貼付!$A$4048:$C$6329,3,FALSE)</f>
        <v>#N/A</v>
      </c>
      <c r="I1427" s="8">
        <f>I$1420*4</f>
        <v>28</v>
      </c>
      <c r="J1427" s="19" t="e">
        <f t="shared" si="120"/>
        <v>#N/A</v>
      </c>
      <c r="K1427" s="19"/>
      <c r="L1427" s="19"/>
      <c r="M1427" s="59" t="s">
        <v>2250</v>
      </c>
    </row>
    <row r="1428" spans="1:13" x14ac:dyDescent="0.2">
      <c r="A1428" s="6"/>
      <c r="B1428" s="8">
        <f t="shared" si="122"/>
        <v>7</v>
      </c>
      <c r="C1428" s="8"/>
      <c r="D1428" s="36" t="s">
        <v>1885</v>
      </c>
      <c r="E1428" s="28" t="e">
        <f>VLOOKUP(D1428,バーコード貼付!A$4048:C$6329,2,FALSE)</f>
        <v>#N/A</v>
      </c>
      <c r="F1428" s="40"/>
      <c r="G1428" s="19"/>
      <c r="H1428" s="77" t="e">
        <f>VLOOKUP(D1428,バーコード貼付!$A$4048:$C$6329,3,FALSE)</f>
        <v>#N/A</v>
      </c>
      <c r="I1428" s="8">
        <f>I$1420*2</f>
        <v>14</v>
      </c>
      <c r="J1428" s="19" t="e">
        <f t="shared" si="120"/>
        <v>#N/A</v>
      </c>
      <c r="K1428" s="19"/>
      <c r="L1428" s="19"/>
      <c r="M1428" s="59" t="s">
        <v>2235</v>
      </c>
    </row>
    <row r="1429" spans="1:13" x14ac:dyDescent="0.2">
      <c r="A1429" s="6"/>
      <c r="B1429" s="8">
        <f t="shared" si="122"/>
        <v>8</v>
      </c>
      <c r="C1429" s="8"/>
      <c r="D1429" s="36" t="s">
        <v>1886</v>
      </c>
      <c r="E1429" s="28" t="e">
        <f>VLOOKUP(D1429,バーコード貼付!A$4048:C$6329,2,FALSE)</f>
        <v>#N/A</v>
      </c>
      <c r="F1429" s="40"/>
      <c r="G1429" s="19"/>
      <c r="H1429" s="77" t="e">
        <f>VLOOKUP(D1429,バーコード貼付!$A$4048:$C$6329,3,FALSE)</f>
        <v>#N/A</v>
      </c>
      <c r="I1429" s="8">
        <f>I$1420*2</f>
        <v>14</v>
      </c>
      <c r="J1429" s="19" t="e">
        <f t="shared" si="120"/>
        <v>#N/A</v>
      </c>
      <c r="K1429" s="19"/>
      <c r="L1429" s="19"/>
      <c r="M1429" s="59">
        <v>2</v>
      </c>
    </row>
    <row r="1430" spans="1:13" x14ac:dyDescent="0.2">
      <c r="A1430" s="6"/>
      <c r="B1430" s="8">
        <f t="shared" si="122"/>
        <v>9</v>
      </c>
      <c r="C1430" s="8"/>
      <c r="D1430" s="36" t="s">
        <v>1887</v>
      </c>
      <c r="E1430" s="28" t="e">
        <f>VLOOKUP(D1430,バーコード貼付!A$4048:C$6329,2,FALSE)</f>
        <v>#N/A</v>
      </c>
      <c r="F1430" s="40"/>
      <c r="G1430" s="19"/>
      <c r="H1430" s="77" t="e">
        <f>VLOOKUP(D1430,バーコード貼付!$A$4048:$C$6329,3,FALSE)</f>
        <v>#N/A</v>
      </c>
      <c r="I1430" s="8">
        <f>I$1420*2</f>
        <v>14</v>
      </c>
      <c r="J1430" s="19" t="e">
        <f t="shared" si="120"/>
        <v>#N/A</v>
      </c>
      <c r="K1430" s="19"/>
      <c r="L1430" s="19"/>
      <c r="M1430" s="59">
        <v>2</v>
      </c>
    </row>
    <row r="1431" spans="1:13" x14ac:dyDescent="0.2">
      <c r="A1431" s="6"/>
      <c r="B1431" s="8">
        <f t="shared" si="122"/>
        <v>10</v>
      </c>
      <c r="C1431" s="8"/>
      <c r="D1431" s="36" t="s">
        <v>2526</v>
      </c>
      <c r="E1431" s="28" t="e">
        <f>VLOOKUP(D1431,バーコード貼付!A$4048:C$6329,2,FALSE)</f>
        <v>#N/A</v>
      </c>
      <c r="F1431" s="40"/>
      <c r="G1431" s="19"/>
      <c r="H1431" s="77" t="e">
        <f>VLOOKUP(D1431,バーコード貼付!$A$4048:$C$6329,3,FALSE)</f>
        <v>#N/A</v>
      </c>
      <c r="I1431" s="8">
        <f>I$1420*8</f>
        <v>56</v>
      </c>
      <c r="J1431" s="19" t="e">
        <f t="shared" si="120"/>
        <v>#N/A</v>
      </c>
      <c r="K1431" s="19"/>
      <c r="L1431" s="19"/>
      <c r="M1431" s="59" t="s">
        <v>2251</v>
      </c>
    </row>
    <row r="1432" spans="1:13" x14ac:dyDescent="0.2">
      <c r="A1432" s="6"/>
      <c r="B1432" s="8">
        <f t="shared" si="122"/>
        <v>11</v>
      </c>
      <c r="C1432" s="8"/>
      <c r="D1432" s="36" t="s">
        <v>1888</v>
      </c>
      <c r="E1432" s="28" t="e">
        <f>VLOOKUP(D1432,バーコード貼付!A$4048:C$6329,2,FALSE)</f>
        <v>#N/A</v>
      </c>
      <c r="F1432" s="40"/>
      <c r="G1432" s="19"/>
      <c r="H1432" s="77" t="e">
        <f>VLOOKUP(D1432,バーコード貼付!$A$4048:$C$6329,3,FALSE)</f>
        <v>#N/A</v>
      </c>
      <c r="I1432" s="8">
        <f>I$1420*8</f>
        <v>56</v>
      </c>
      <c r="J1432" s="19" t="e">
        <f t="shared" si="120"/>
        <v>#N/A</v>
      </c>
      <c r="K1432" s="19"/>
      <c r="L1432" s="19"/>
      <c r="M1432" s="59">
        <v>8</v>
      </c>
    </row>
    <row r="1433" spans="1:13" x14ac:dyDescent="0.2">
      <c r="A1433" s="6"/>
      <c r="B1433" s="8">
        <f t="shared" si="122"/>
        <v>12</v>
      </c>
      <c r="C1433" s="8"/>
      <c r="D1433" s="36" t="s">
        <v>1895</v>
      </c>
      <c r="E1433" s="28" t="e">
        <f>VLOOKUP(D1433,バーコード貼付!A$4048:C$6329,2,FALSE)</f>
        <v>#N/A</v>
      </c>
      <c r="F1433" s="40"/>
      <c r="G1433" s="19"/>
      <c r="H1433" s="77" t="e">
        <f>VLOOKUP(D1433,バーコード貼付!$A$4048:$C$6329,3,FALSE)</f>
        <v>#N/A</v>
      </c>
      <c r="I1433" s="8">
        <f>I$1420</f>
        <v>7</v>
      </c>
      <c r="J1433" s="19" t="e">
        <f t="shared" si="120"/>
        <v>#N/A</v>
      </c>
      <c r="K1433" s="19"/>
      <c r="L1433" s="19"/>
      <c r="M1433" s="59"/>
    </row>
    <row r="1434" spans="1:13" x14ac:dyDescent="0.2">
      <c r="A1434" s="6"/>
      <c r="B1434" s="8">
        <f t="shared" si="122"/>
        <v>13</v>
      </c>
      <c r="C1434" s="8"/>
      <c r="D1434" s="36" t="s">
        <v>1889</v>
      </c>
      <c r="E1434" s="28" t="e">
        <f>VLOOKUP(D1434,バーコード貼付!A$4048:C$6329,2,FALSE)</f>
        <v>#N/A</v>
      </c>
      <c r="F1434" s="40"/>
      <c r="G1434" s="19"/>
      <c r="H1434" s="77" t="e">
        <f>VLOOKUP(D1434,バーコード貼付!$A$4048:$C$6329,3,FALSE)</f>
        <v>#N/A</v>
      </c>
      <c r="I1434" s="8">
        <f>I$1420*4</f>
        <v>28</v>
      </c>
      <c r="J1434" s="19" t="e">
        <f t="shared" si="120"/>
        <v>#N/A</v>
      </c>
      <c r="K1434" s="19"/>
      <c r="L1434" s="19"/>
      <c r="M1434" s="59" t="s">
        <v>2252</v>
      </c>
    </row>
    <row r="1435" spans="1:13" x14ac:dyDescent="0.2">
      <c r="A1435" s="6"/>
      <c r="B1435" s="8">
        <f t="shared" si="122"/>
        <v>14</v>
      </c>
      <c r="C1435" s="8"/>
      <c r="D1435" s="36" t="s">
        <v>1890</v>
      </c>
      <c r="E1435" s="28" t="e">
        <f>VLOOKUP(D1435,バーコード貼付!A$4048:C$6329,2,FALSE)</f>
        <v>#N/A</v>
      </c>
      <c r="F1435" s="40"/>
      <c r="G1435" s="19"/>
      <c r="H1435" s="77" t="e">
        <f>VLOOKUP(D1435,バーコード貼付!$A$4048:$C$6329,3,FALSE)</f>
        <v>#N/A</v>
      </c>
      <c r="I1435" s="8">
        <f>I$1420*4</f>
        <v>28</v>
      </c>
      <c r="J1435" s="19" t="e">
        <f t="shared" si="120"/>
        <v>#N/A</v>
      </c>
      <c r="K1435" s="19"/>
      <c r="L1435" s="19"/>
      <c r="M1435" s="59">
        <v>4</v>
      </c>
    </row>
    <row r="1436" spans="1:13" x14ac:dyDescent="0.2">
      <c r="A1436" s="6"/>
      <c r="B1436" s="8">
        <f t="shared" si="122"/>
        <v>15</v>
      </c>
      <c r="C1436" s="8"/>
      <c r="D1436" s="36"/>
      <c r="E1436" s="28" t="s">
        <v>1359</v>
      </c>
      <c r="F1436" s="40"/>
      <c r="G1436" s="19"/>
      <c r="H1436" s="152" t="e">
        <v>#N/A</v>
      </c>
      <c r="I1436" s="8">
        <v>56</v>
      </c>
      <c r="J1436" s="19">
        <v>1</v>
      </c>
      <c r="K1436" s="19"/>
      <c r="L1436" s="19"/>
      <c r="M1436" s="59">
        <v>8</v>
      </c>
    </row>
    <row r="1437" spans="1:13" x14ac:dyDescent="0.2">
      <c r="A1437" s="6"/>
      <c r="B1437" s="8">
        <f t="shared" si="122"/>
        <v>16</v>
      </c>
      <c r="C1437" s="8"/>
      <c r="D1437" s="36"/>
      <c r="E1437" s="28" t="s">
        <v>1360</v>
      </c>
      <c r="F1437" s="40"/>
      <c r="G1437" s="19"/>
      <c r="H1437" s="152" t="e">
        <v>#N/A</v>
      </c>
      <c r="I1437" s="8">
        <v>56</v>
      </c>
      <c r="J1437" s="19">
        <v>1</v>
      </c>
      <c r="K1437" s="19"/>
      <c r="L1437" s="19"/>
      <c r="M1437" s="59">
        <v>8</v>
      </c>
    </row>
    <row r="1438" spans="1:13" x14ac:dyDescent="0.2">
      <c r="A1438" s="6"/>
      <c r="B1438" s="8"/>
      <c r="C1438" s="8"/>
      <c r="D1438" s="36"/>
      <c r="E1438" s="28"/>
      <c r="F1438" s="40"/>
      <c r="G1438" s="19"/>
      <c r="H1438" s="67"/>
      <c r="I1438" s="8"/>
      <c r="J1438" s="19"/>
      <c r="K1438" s="19"/>
      <c r="L1438" s="19"/>
    </row>
    <row r="1439" spans="1:13" ht="16.2" x14ac:dyDescent="0.2">
      <c r="A1439" s="188" t="s">
        <v>1377</v>
      </c>
      <c r="B1439" s="189"/>
      <c r="C1439" s="189"/>
      <c r="D1439" s="189"/>
      <c r="E1439" s="189"/>
      <c r="F1439" s="189"/>
      <c r="G1439" s="189"/>
      <c r="H1439" s="189"/>
      <c r="I1439" s="189"/>
      <c r="J1439" s="189"/>
      <c r="K1439" s="189"/>
      <c r="L1439" s="190"/>
    </row>
    <row r="1440" spans="1:13" x14ac:dyDescent="0.2">
      <c r="A1440" s="24" t="s">
        <v>975</v>
      </c>
      <c r="B1440" s="21"/>
      <c r="C1440" s="21"/>
      <c r="D1440" s="52" t="s">
        <v>973</v>
      </c>
      <c r="E1440" s="13" t="s">
        <v>1156</v>
      </c>
      <c r="F1440" s="39" t="s">
        <v>1246</v>
      </c>
      <c r="G1440" s="19" t="s">
        <v>1205</v>
      </c>
      <c r="H1440" s="13" t="s">
        <v>1206</v>
      </c>
      <c r="I1440" s="13" t="s">
        <v>977</v>
      </c>
      <c r="J1440" s="13" t="s">
        <v>976</v>
      </c>
      <c r="K1440" s="13" t="s">
        <v>1166</v>
      </c>
      <c r="L1440" s="13" t="s">
        <v>1167</v>
      </c>
    </row>
    <row r="1441" spans="1:13" x14ac:dyDescent="0.2">
      <c r="A1441" s="8">
        <v>1</v>
      </c>
      <c r="B1441" s="8"/>
      <c r="C1441" s="8"/>
      <c r="D1441" s="36" t="s">
        <v>54</v>
      </c>
      <c r="E1441" s="28" t="e">
        <f>VLOOKUP(D1441,バーコード貼付!A$4048:C$6329,2,FALSE)</f>
        <v>#N/A</v>
      </c>
      <c r="F1441" s="40"/>
      <c r="G1441" s="19"/>
      <c r="H1441" s="77" t="e">
        <v>#N/A</v>
      </c>
      <c r="I1441" s="43">
        <v>3</v>
      </c>
      <c r="J1441" s="19" t="e">
        <v>#N/A</v>
      </c>
      <c r="K1441" s="19"/>
      <c r="L1441" s="19"/>
    </row>
    <row r="1442" spans="1:13" x14ac:dyDescent="0.2">
      <c r="A1442" s="8">
        <v>2</v>
      </c>
      <c r="B1442" s="8"/>
      <c r="C1442" s="8"/>
      <c r="D1442" s="36" t="s">
        <v>56</v>
      </c>
      <c r="E1442" s="28" t="e">
        <f>VLOOKUP(D1442,バーコード貼付!A$4048:C$6329,2,FALSE)</f>
        <v>#N/A</v>
      </c>
      <c r="F1442" s="40"/>
      <c r="G1442" s="19"/>
      <c r="H1442" s="77" t="e">
        <v>#N/A</v>
      </c>
      <c r="I1442" s="43">
        <v>2</v>
      </c>
      <c r="J1442" s="19" t="e">
        <v>#N/A</v>
      </c>
      <c r="K1442" s="19"/>
      <c r="L1442" s="19"/>
    </row>
    <row r="1443" spans="1:13" x14ac:dyDescent="0.2">
      <c r="A1443" s="8">
        <v>3</v>
      </c>
      <c r="B1443" s="8"/>
      <c r="C1443" s="8"/>
      <c r="D1443" s="36" t="s">
        <v>55</v>
      </c>
      <c r="E1443" s="28" t="e">
        <f>VLOOKUP(D1443,バーコード貼付!A$4048:C$6329,2,FALSE)</f>
        <v>#N/A</v>
      </c>
      <c r="F1443" s="40"/>
      <c r="G1443" s="19"/>
      <c r="H1443" s="77" t="e">
        <v>#N/A</v>
      </c>
      <c r="I1443" s="43">
        <v>0</v>
      </c>
      <c r="J1443" s="19" t="e">
        <v>#N/A</v>
      </c>
      <c r="K1443" s="19"/>
      <c r="L1443" s="19"/>
    </row>
    <row r="1444" spans="1:13" x14ac:dyDescent="0.2">
      <c r="A1444" s="8">
        <v>4</v>
      </c>
      <c r="B1444" s="8"/>
      <c r="C1444" s="8"/>
      <c r="D1444" s="36" t="s">
        <v>57</v>
      </c>
      <c r="E1444" s="28" t="e">
        <f>VLOOKUP(D1444,バーコード貼付!A$4048:C$6329,2,FALSE)</f>
        <v>#N/A</v>
      </c>
      <c r="F1444" s="40"/>
      <c r="G1444" s="19"/>
      <c r="H1444" s="77" t="e">
        <v>#N/A</v>
      </c>
      <c r="I1444" s="43">
        <v>0</v>
      </c>
      <c r="J1444" s="19" t="e">
        <v>#N/A</v>
      </c>
      <c r="K1444" s="19"/>
      <c r="L1444" s="19"/>
    </row>
    <row r="1445" spans="1:13" x14ac:dyDescent="0.2">
      <c r="A1445" s="6"/>
      <c r="B1445" s="8">
        <v>1</v>
      </c>
      <c r="C1445" s="8"/>
      <c r="D1445" s="36" t="s">
        <v>1896</v>
      </c>
      <c r="E1445" s="28" t="e">
        <f>VLOOKUP(D1445,バーコード貼付!A$4048:C$6329,2,FALSE)</f>
        <v>#N/A</v>
      </c>
      <c r="F1445" s="40"/>
      <c r="G1445" s="19"/>
      <c r="H1445" s="77" t="e">
        <f>VLOOKUP(D1445,バーコード貼付!$A$4048:$C$6329,3,FALSE)</f>
        <v>#N/A</v>
      </c>
      <c r="I1445" s="8">
        <f>SUM(I1441:I1444)</f>
        <v>5</v>
      </c>
      <c r="J1445" s="19" t="e">
        <f t="shared" ref="J1445:J1460" si="123">IF(H1445&gt;=I1445,0,1)</f>
        <v>#N/A</v>
      </c>
      <c r="K1445" s="19"/>
      <c r="L1445" s="19"/>
    </row>
    <row r="1446" spans="1:13" x14ac:dyDescent="0.2">
      <c r="A1446" s="6"/>
      <c r="B1446" s="8">
        <f>B1445+1</f>
        <v>2</v>
      </c>
      <c r="C1446" s="8">
        <v>1</v>
      </c>
      <c r="D1446" s="36" t="s">
        <v>1897</v>
      </c>
      <c r="E1446" s="28" t="e">
        <f>VLOOKUP(D1446,バーコード貼付!A$4048:C$6329,2,FALSE)</f>
        <v>#N/A</v>
      </c>
      <c r="F1446" s="40"/>
      <c r="G1446" s="19"/>
      <c r="H1446" s="77" t="e">
        <f>VLOOKUP(D1446,バーコード貼付!$A$4048:$C$6329,3,FALSE)</f>
        <v>#N/A</v>
      </c>
      <c r="I1446" s="8">
        <f t="shared" ref="I1446:I1451" si="124">I$1445</f>
        <v>5</v>
      </c>
      <c r="J1446" s="19" t="e">
        <f t="shared" si="123"/>
        <v>#N/A</v>
      </c>
      <c r="K1446" s="19"/>
      <c r="L1446" s="19"/>
    </row>
    <row r="1447" spans="1:13" x14ac:dyDescent="0.2">
      <c r="A1447" s="6"/>
      <c r="B1447" s="8"/>
      <c r="C1447" s="8">
        <v>2</v>
      </c>
      <c r="D1447" s="36" t="s">
        <v>2514</v>
      </c>
      <c r="E1447" s="28" t="str">
        <f>VLOOKUP(D1447,バーコード貼付!A$4048:C$6329,2,FALSE)</f>
        <v>真鍮1/8(3)Pｺｯｸ</v>
      </c>
      <c r="F1447" s="40"/>
      <c r="G1447" s="19"/>
      <c r="H1447" s="77">
        <f>VLOOKUP(D1447,バーコード貼付!$A$4048:$C$6329,3,FALSE)</f>
        <v>0</v>
      </c>
      <c r="I1447" s="8">
        <f t="shared" si="124"/>
        <v>5</v>
      </c>
      <c r="J1447" s="19">
        <f t="shared" si="123"/>
        <v>1</v>
      </c>
      <c r="K1447" s="19"/>
      <c r="L1447" s="19"/>
    </row>
    <row r="1448" spans="1:13" x14ac:dyDescent="0.2">
      <c r="A1448" s="6"/>
      <c r="B1448" s="8">
        <f>B1446+1</f>
        <v>3</v>
      </c>
      <c r="C1448" s="8"/>
      <c r="D1448" s="36" t="s">
        <v>1898</v>
      </c>
      <c r="E1448" s="28" t="e">
        <f>VLOOKUP(D1448,バーコード貼付!A$4048:C$6329,2,FALSE)</f>
        <v>#N/A</v>
      </c>
      <c r="F1448" s="40"/>
      <c r="G1448" s="19"/>
      <c r="H1448" s="77" t="e">
        <f>VLOOKUP(D1448,バーコード貼付!$A$4048:$C$6329,3,FALSE)</f>
        <v>#N/A</v>
      </c>
      <c r="I1448" s="8">
        <f t="shared" si="124"/>
        <v>5</v>
      </c>
      <c r="J1448" s="19" t="e">
        <f t="shared" si="123"/>
        <v>#N/A</v>
      </c>
      <c r="K1448" s="19"/>
      <c r="L1448" s="19"/>
    </row>
    <row r="1449" spans="1:13" x14ac:dyDescent="0.2">
      <c r="A1449" s="6"/>
      <c r="B1449" s="8">
        <f>B1448+1</f>
        <v>4</v>
      </c>
      <c r="C1449" s="8">
        <v>1</v>
      </c>
      <c r="D1449" s="36" t="s">
        <v>1690</v>
      </c>
      <c r="E1449" s="28" t="e">
        <f>VLOOKUP(D1449,バーコード貼付!A$4048:C$6329,2,FALSE)</f>
        <v>#N/A</v>
      </c>
      <c r="F1449" s="40"/>
      <c r="G1449" s="19"/>
      <c r="H1449" s="77" t="e">
        <f>VLOOKUP(D1449,バーコード貼付!$A$4048:$C$6329,3,FALSE)</f>
        <v>#N/A</v>
      </c>
      <c r="I1449" s="8">
        <f t="shared" si="124"/>
        <v>5</v>
      </c>
      <c r="J1449" s="19" t="e">
        <f t="shared" si="123"/>
        <v>#N/A</v>
      </c>
      <c r="K1449" s="19"/>
      <c r="L1449" s="19"/>
    </row>
    <row r="1450" spans="1:13" x14ac:dyDescent="0.2">
      <c r="A1450" s="6"/>
      <c r="B1450" s="8"/>
      <c r="C1450" s="8">
        <v>2</v>
      </c>
      <c r="D1450" s="36" t="s">
        <v>1691</v>
      </c>
      <c r="E1450" s="28" t="e">
        <f>VLOOKUP(D1450,バーコード貼付!A$4048:C$6329,2,FALSE)</f>
        <v>#N/A</v>
      </c>
      <c r="F1450" s="40"/>
      <c r="G1450" s="19"/>
      <c r="H1450" s="77" t="e">
        <f>VLOOKUP(D1450,バーコード貼付!$A$4048:$C$6329,3,FALSE)</f>
        <v>#N/A</v>
      </c>
      <c r="I1450" s="8">
        <f t="shared" si="124"/>
        <v>5</v>
      </c>
      <c r="J1450" s="19" t="e">
        <f t="shared" si="123"/>
        <v>#N/A</v>
      </c>
      <c r="K1450" s="19"/>
      <c r="L1450" s="19"/>
    </row>
    <row r="1451" spans="1:13" x14ac:dyDescent="0.2">
      <c r="A1451" s="6"/>
      <c r="B1451" s="8">
        <f>B1449+1</f>
        <v>5</v>
      </c>
      <c r="C1451" s="8"/>
      <c r="D1451" s="36" t="s">
        <v>1679</v>
      </c>
      <c r="E1451" s="28" t="e">
        <f>VLOOKUP(D1451,バーコード貼付!A$4048:C$6329,2,FALSE)</f>
        <v>#N/A</v>
      </c>
      <c r="F1451" s="40"/>
      <c r="G1451" s="19"/>
      <c r="H1451" s="77" t="e">
        <f>VLOOKUP(D1451,バーコード貼付!$A$4048:$C$6329,3,FALSE)</f>
        <v>#N/A</v>
      </c>
      <c r="I1451" s="8">
        <f t="shared" si="124"/>
        <v>5</v>
      </c>
      <c r="J1451" s="19" t="e">
        <f t="shared" si="123"/>
        <v>#N/A</v>
      </c>
      <c r="K1451" s="19"/>
      <c r="L1451" s="19"/>
    </row>
    <row r="1452" spans="1:13" x14ac:dyDescent="0.2">
      <c r="A1452" s="6"/>
      <c r="B1452" s="8">
        <f t="shared" ref="B1452:B1462" si="125">B1451+1</f>
        <v>6</v>
      </c>
      <c r="C1452" s="8"/>
      <c r="D1452" s="36" t="s">
        <v>1884</v>
      </c>
      <c r="E1452" s="28" t="e">
        <f>VLOOKUP(D1452,バーコード貼付!A$4048:C$6329,2,FALSE)</f>
        <v>#N/A</v>
      </c>
      <c r="F1452" s="40"/>
      <c r="G1452" s="19"/>
      <c r="H1452" s="77" t="e">
        <f>VLOOKUP(D1452,バーコード貼付!$A$4048:$C$6329,3,FALSE)</f>
        <v>#N/A</v>
      </c>
      <c r="I1452" s="8">
        <f>I$1445*4</f>
        <v>20</v>
      </c>
      <c r="J1452" s="19" t="e">
        <f t="shared" si="123"/>
        <v>#N/A</v>
      </c>
      <c r="K1452" s="19"/>
      <c r="L1452" s="19"/>
      <c r="M1452" s="59" t="s">
        <v>2250</v>
      </c>
    </row>
    <row r="1453" spans="1:13" x14ac:dyDescent="0.2">
      <c r="A1453" s="6"/>
      <c r="B1453" s="8">
        <f t="shared" si="125"/>
        <v>7</v>
      </c>
      <c r="C1453" s="8"/>
      <c r="D1453" s="36" t="s">
        <v>1885</v>
      </c>
      <c r="E1453" s="28" t="e">
        <f>VLOOKUP(D1453,バーコード貼付!A$4048:C$6329,2,FALSE)</f>
        <v>#N/A</v>
      </c>
      <c r="F1453" s="40"/>
      <c r="G1453" s="19"/>
      <c r="H1453" s="77" t="e">
        <f>VLOOKUP(D1453,バーコード貼付!$A$4048:$C$6329,3,FALSE)</f>
        <v>#N/A</v>
      </c>
      <c r="I1453" s="8">
        <f>I$1445*2</f>
        <v>10</v>
      </c>
      <c r="J1453" s="19" t="e">
        <f t="shared" si="123"/>
        <v>#N/A</v>
      </c>
      <c r="K1453" s="19"/>
      <c r="L1453" s="19"/>
      <c r="M1453" s="59" t="s">
        <v>2235</v>
      </c>
    </row>
    <row r="1454" spans="1:13" x14ac:dyDescent="0.2">
      <c r="A1454" s="6"/>
      <c r="B1454" s="8">
        <f t="shared" si="125"/>
        <v>8</v>
      </c>
      <c r="C1454" s="8"/>
      <c r="D1454" s="36" t="s">
        <v>1886</v>
      </c>
      <c r="E1454" s="28" t="e">
        <f>VLOOKUP(D1454,バーコード貼付!A$4048:C$6329,2,FALSE)</f>
        <v>#N/A</v>
      </c>
      <c r="F1454" s="40"/>
      <c r="G1454" s="19"/>
      <c r="H1454" s="77" t="e">
        <f>VLOOKUP(D1454,バーコード貼付!$A$4048:$C$6329,3,FALSE)</f>
        <v>#N/A</v>
      </c>
      <c r="I1454" s="8">
        <f>I$1445*2</f>
        <v>10</v>
      </c>
      <c r="J1454" s="19" t="e">
        <f t="shared" si="123"/>
        <v>#N/A</v>
      </c>
      <c r="K1454" s="19"/>
      <c r="L1454" s="19"/>
      <c r="M1454" s="59">
        <v>2</v>
      </c>
    </row>
    <row r="1455" spans="1:13" x14ac:dyDescent="0.2">
      <c r="A1455" s="6"/>
      <c r="B1455" s="8">
        <f t="shared" si="125"/>
        <v>9</v>
      </c>
      <c r="C1455" s="8"/>
      <c r="D1455" s="36" t="s">
        <v>1887</v>
      </c>
      <c r="E1455" s="28" t="e">
        <f>VLOOKUP(D1455,バーコード貼付!A$4048:C$6329,2,FALSE)</f>
        <v>#N/A</v>
      </c>
      <c r="F1455" s="40"/>
      <c r="G1455" s="19"/>
      <c r="H1455" s="77" t="e">
        <f>VLOOKUP(D1455,バーコード貼付!$A$4048:$C$6329,3,FALSE)</f>
        <v>#N/A</v>
      </c>
      <c r="I1455" s="8">
        <f>I$1445*2</f>
        <v>10</v>
      </c>
      <c r="J1455" s="19" t="e">
        <f t="shared" si="123"/>
        <v>#N/A</v>
      </c>
      <c r="K1455" s="19"/>
      <c r="L1455" s="19"/>
      <c r="M1455" s="59">
        <v>2</v>
      </c>
    </row>
    <row r="1456" spans="1:13" x14ac:dyDescent="0.2">
      <c r="A1456" s="6"/>
      <c r="B1456" s="8">
        <f t="shared" si="125"/>
        <v>10</v>
      </c>
      <c r="C1456" s="8"/>
      <c r="D1456" s="36" t="s">
        <v>2526</v>
      </c>
      <c r="E1456" s="28" t="e">
        <f>VLOOKUP(D1456,バーコード貼付!A$4048:C$6329,2,FALSE)</f>
        <v>#N/A</v>
      </c>
      <c r="F1456" s="40"/>
      <c r="G1456" s="19"/>
      <c r="H1456" s="77" t="e">
        <f>VLOOKUP(D1456,バーコード貼付!$A$4048:$C$6329,3,FALSE)</f>
        <v>#N/A</v>
      </c>
      <c r="I1456" s="8">
        <f>I$1445*8</f>
        <v>40</v>
      </c>
      <c r="J1456" s="19" t="e">
        <f t="shared" si="123"/>
        <v>#N/A</v>
      </c>
      <c r="K1456" s="19"/>
      <c r="L1456" s="19"/>
      <c r="M1456" s="59" t="s">
        <v>2251</v>
      </c>
    </row>
    <row r="1457" spans="1:13" x14ac:dyDescent="0.2">
      <c r="A1457" s="6"/>
      <c r="B1457" s="8">
        <f t="shared" si="125"/>
        <v>11</v>
      </c>
      <c r="C1457" s="8"/>
      <c r="D1457" s="36" t="s">
        <v>1888</v>
      </c>
      <c r="E1457" s="28" t="e">
        <f>VLOOKUP(D1457,バーコード貼付!A$4048:C$6329,2,FALSE)</f>
        <v>#N/A</v>
      </c>
      <c r="F1457" s="40"/>
      <c r="G1457" s="19"/>
      <c r="H1457" s="77" t="e">
        <f>VLOOKUP(D1457,バーコード貼付!$A$4048:$C$6329,3,FALSE)</f>
        <v>#N/A</v>
      </c>
      <c r="I1457" s="8">
        <f>I$1445*8</f>
        <v>40</v>
      </c>
      <c r="J1457" s="19" t="e">
        <f t="shared" si="123"/>
        <v>#N/A</v>
      </c>
      <c r="K1457" s="19"/>
      <c r="L1457" s="19"/>
      <c r="M1457" s="59">
        <v>8</v>
      </c>
    </row>
    <row r="1458" spans="1:13" x14ac:dyDescent="0.2">
      <c r="A1458" s="6"/>
      <c r="B1458" s="8">
        <f t="shared" si="125"/>
        <v>12</v>
      </c>
      <c r="C1458" s="8"/>
      <c r="D1458" s="36" t="s">
        <v>1899</v>
      </c>
      <c r="E1458" s="28" t="e">
        <f>VLOOKUP(D1458,バーコード貼付!A$4048:C$6329,2,FALSE)</f>
        <v>#N/A</v>
      </c>
      <c r="F1458" s="40"/>
      <c r="G1458" s="19"/>
      <c r="H1458" s="77" t="e">
        <f>VLOOKUP(D1458,バーコード貼付!$A$4048:$C$6329,3,FALSE)</f>
        <v>#N/A</v>
      </c>
      <c r="I1458" s="8">
        <f>I$1445</f>
        <v>5</v>
      </c>
      <c r="J1458" s="19" t="e">
        <f t="shared" si="123"/>
        <v>#N/A</v>
      </c>
      <c r="K1458" s="19"/>
      <c r="L1458" s="19"/>
      <c r="M1458" s="59"/>
    </row>
    <row r="1459" spans="1:13" x14ac:dyDescent="0.2">
      <c r="A1459" s="6"/>
      <c r="B1459" s="8">
        <f t="shared" si="125"/>
        <v>13</v>
      </c>
      <c r="C1459" s="8"/>
      <c r="D1459" s="36" t="s">
        <v>1889</v>
      </c>
      <c r="E1459" s="28" t="e">
        <f>VLOOKUP(D1459,バーコード貼付!A$4048:C$6329,2,FALSE)</f>
        <v>#N/A</v>
      </c>
      <c r="F1459" s="40"/>
      <c r="G1459" s="19"/>
      <c r="H1459" s="77" t="e">
        <f>VLOOKUP(D1459,バーコード貼付!$A$4048:$C$6329,3,FALSE)</f>
        <v>#N/A</v>
      </c>
      <c r="I1459" s="8">
        <f>I$1445*4</f>
        <v>20</v>
      </c>
      <c r="J1459" s="19" t="e">
        <f t="shared" si="123"/>
        <v>#N/A</v>
      </c>
      <c r="K1459" s="19"/>
      <c r="L1459" s="19"/>
      <c r="M1459" s="59" t="s">
        <v>2252</v>
      </c>
    </row>
    <row r="1460" spans="1:13" x14ac:dyDescent="0.2">
      <c r="A1460" s="6"/>
      <c r="B1460" s="8">
        <f t="shared" si="125"/>
        <v>14</v>
      </c>
      <c r="C1460" s="8"/>
      <c r="D1460" s="36" t="s">
        <v>1890</v>
      </c>
      <c r="E1460" s="28" t="e">
        <f>VLOOKUP(D1460,バーコード貼付!A$4048:C$6329,2,FALSE)</f>
        <v>#N/A</v>
      </c>
      <c r="F1460" s="40"/>
      <c r="G1460" s="19"/>
      <c r="H1460" s="77" t="e">
        <f>VLOOKUP(D1460,バーコード貼付!$A$4048:$C$6329,3,FALSE)</f>
        <v>#N/A</v>
      </c>
      <c r="I1460" s="8">
        <f>I$1445*4</f>
        <v>20</v>
      </c>
      <c r="J1460" s="19" t="e">
        <f t="shared" si="123"/>
        <v>#N/A</v>
      </c>
      <c r="K1460" s="19"/>
      <c r="L1460" s="19"/>
      <c r="M1460" s="59">
        <v>4</v>
      </c>
    </row>
    <row r="1461" spans="1:13" x14ac:dyDescent="0.2">
      <c r="A1461" s="6"/>
      <c r="B1461" s="8">
        <f t="shared" si="125"/>
        <v>15</v>
      </c>
      <c r="C1461" s="8"/>
      <c r="D1461" s="36"/>
      <c r="E1461" s="28" t="s">
        <v>1359</v>
      </c>
      <c r="F1461" s="40"/>
      <c r="G1461" s="19"/>
      <c r="H1461" s="152" t="e">
        <v>#N/A</v>
      </c>
      <c r="I1461" s="8">
        <v>40</v>
      </c>
      <c r="J1461" s="19">
        <v>1</v>
      </c>
      <c r="K1461" s="19"/>
      <c r="L1461" s="19"/>
      <c r="M1461" s="59">
        <v>8</v>
      </c>
    </row>
    <row r="1462" spans="1:13" x14ac:dyDescent="0.2">
      <c r="A1462" s="6"/>
      <c r="B1462" s="8">
        <f t="shared" si="125"/>
        <v>16</v>
      </c>
      <c r="C1462" s="8"/>
      <c r="D1462" s="36"/>
      <c r="E1462" s="28" t="s">
        <v>1360</v>
      </c>
      <c r="F1462" s="40"/>
      <c r="G1462" s="19"/>
      <c r="H1462" s="152" t="e">
        <v>#N/A</v>
      </c>
      <c r="I1462" s="8">
        <v>40</v>
      </c>
      <c r="J1462" s="19">
        <v>1</v>
      </c>
      <c r="K1462" s="19"/>
      <c r="L1462" s="19"/>
      <c r="M1462" s="59">
        <v>8</v>
      </c>
    </row>
    <row r="1463" spans="1:13" x14ac:dyDescent="0.2">
      <c r="A1463" s="6"/>
      <c r="B1463" s="8"/>
      <c r="C1463" s="8"/>
      <c r="D1463" s="36"/>
      <c r="E1463" s="28"/>
      <c r="F1463" s="40"/>
      <c r="G1463" s="19"/>
      <c r="H1463" s="67"/>
      <c r="I1463" s="8"/>
      <c r="J1463" s="19"/>
      <c r="K1463" s="19"/>
      <c r="L1463" s="19"/>
    </row>
    <row r="1464" spans="1:13" ht="16.2" x14ac:dyDescent="0.2">
      <c r="A1464" s="188" t="s">
        <v>1378</v>
      </c>
      <c r="B1464" s="189"/>
      <c r="C1464" s="189"/>
      <c r="D1464" s="189"/>
      <c r="E1464" s="189"/>
      <c r="F1464" s="189"/>
      <c r="G1464" s="189"/>
      <c r="H1464" s="189"/>
      <c r="I1464" s="189"/>
      <c r="J1464" s="189"/>
      <c r="K1464" s="189"/>
      <c r="L1464" s="190"/>
    </row>
    <row r="1465" spans="1:13" x14ac:dyDescent="0.2">
      <c r="A1465" s="24" t="s">
        <v>975</v>
      </c>
      <c r="B1465" s="21"/>
      <c r="C1465" s="21"/>
      <c r="D1465" s="52" t="s">
        <v>973</v>
      </c>
      <c r="E1465" s="13" t="s">
        <v>1156</v>
      </c>
      <c r="F1465" s="39" t="s">
        <v>1246</v>
      </c>
      <c r="G1465" s="19" t="s">
        <v>1205</v>
      </c>
      <c r="H1465" s="13" t="s">
        <v>1206</v>
      </c>
      <c r="I1465" s="13" t="s">
        <v>977</v>
      </c>
      <c r="J1465" s="13" t="s">
        <v>976</v>
      </c>
      <c r="K1465" s="13" t="s">
        <v>1166</v>
      </c>
      <c r="L1465" s="13" t="s">
        <v>1167</v>
      </c>
    </row>
    <row r="1466" spans="1:13" x14ac:dyDescent="0.2">
      <c r="A1466" s="8">
        <f>A1441+1</f>
        <v>2</v>
      </c>
      <c r="B1466" s="8"/>
      <c r="C1466" s="8"/>
      <c r="D1466" s="36" t="s">
        <v>58</v>
      </c>
      <c r="E1466" s="28" t="e">
        <f>VLOOKUP(D1466,バーコード貼付!A$4048:C$6329,2,FALSE)</f>
        <v>#N/A</v>
      </c>
      <c r="F1466" s="40"/>
      <c r="G1466" s="19"/>
      <c r="H1466" s="77" t="e">
        <v>#N/A</v>
      </c>
      <c r="I1466" s="43">
        <v>5</v>
      </c>
      <c r="J1466" s="19" t="e">
        <v>#N/A</v>
      </c>
      <c r="K1466" s="19"/>
      <c r="L1466" s="19"/>
    </row>
    <row r="1467" spans="1:13" x14ac:dyDescent="0.2">
      <c r="A1467" s="8">
        <f>A1442+1</f>
        <v>3</v>
      </c>
      <c r="B1467" s="8"/>
      <c r="C1467" s="8"/>
      <c r="D1467" s="36" t="s">
        <v>60</v>
      </c>
      <c r="E1467" s="28" t="e">
        <f>VLOOKUP(D1467,バーコード貼付!A$4048:C$6329,2,FALSE)</f>
        <v>#N/A</v>
      </c>
      <c r="F1467" s="40"/>
      <c r="G1467" s="19"/>
      <c r="H1467" s="77" t="e">
        <v>#N/A</v>
      </c>
      <c r="I1467" s="43">
        <v>1</v>
      </c>
      <c r="J1467" s="19" t="e">
        <v>#N/A</v>
      </c>
      <c r="K1467" s="19"/>
      <c r="L1467" s="19"/>
    </row>
    <row r="1468" spans="1:13" x14ac:dyDescent="0.2">
      <c r="A1468" s="8">
        <f>A1443+1</f>
        <v>4</v>
      </c>
      <c r="B1468" s="8"/>
      <c r="C1468" s="8"/>
      <c r="D1468" s="36" t="s">
        <v>59</v>
      </c>
      <c r="E1468" s="28" t="e">
        <f>VLOOKUP(D1468,バーコード貼付!A$4048:C$6329,2,FALSE)</f>
        <v>#N/A</v>
      </c>
      <c r="F1468" s="40"/>
      <c r="G1468" s="19"/>
      <c r="H1468" s="77" t="e">
        <v>#N/A</v>
      </c>
      <c r="I1468" s="43">
        <v>0</v>
      </c>
      <c r="J1468" s="19" t="e">
        <v>#N/A</v>
      </c>
      <c r="K1468" s="19"/>
      <c r="L1468" s="19"/>
    </row>
    <row r="1469" spans="1:13" x14ac:dyDescent="0.2">
      <c r="A1469" s="8">
        <f>A1444+1</f>
        <v>5</v>
      </c>
      <c r="B1469" s="8"/>
      <c r="C1469" s="8"/>
      <c r="D1469" s="36" t="s">
        <v>61</v>
      </c>
      <c r="E1469" s="28" t="e">
        <f>VLOOKUP(D1469,バーコード貼付!A$4048:C$6329,2,FALSE)</f>
        <v>#N/A</v>
      </c>
      <c r="F1469" s="40"/>
      <c r="G1469" s="19"/>
      <c r="H1469" s="77" t="e">
        <v>#N/A</v>
      </c>
      <c r="I1469" s="43">
        <v>0</v>
      </c>
      <c r="J1469" s="19" t="e">
        <v>#N/A</v>
      </c>
      <c r="K1469" s="19"/>
      <c r="L1469" s="19"/>
    </row>
    <row r="1470" spans="1:13" x14ac:dyDescent="0.2">
      <c r="A1470" s="6"/>
      <c r="B1470" s="8">
        <v>1</v>
      </c>
      <c r="C1470" s="8"/>
      <c r="D1470" s="36" t="s">
        <v>1900</v>
      </c>
      <c r="E1470" s="28" t="e">
        <f>VLOOKUP(D1470,バーコード貼付!A$4048:C$6329,2,FALSE)</f>
        <v>#N/A</v>
      </c>
      <c r="F1470" s="40"/>
      <c r="G1470" s="19"/>
      <c r="H1470" s="77" t="e">
        <f>VLOOKUP(D1470,バーコード貼付!$A$4048:$C$6329,3,FALSE)</f>
        <v>#N/A</v>
      </c>
      <c r="I1470" s="8">
        <f>SUM(I1466:I1469)</f>
        <v>6</v>
      </c>
      <c r="J1470" s="19" t="e">
        <f t="shared" ref="J1470:J1485" si="126">IF(H1470&gt;=I1470,0,1)</f>
        <v>#N/A</v>
      </c>
      <c r="K1470" s="19"/>
      <c r="L1470" s="19"/>
    </row>
    <row r="1471" spans="1:13" x14ac:dyDescent="0.2">
      <c r="A1471" s="6"/>
      <c r="B1471" s="8">
        <v>2</v>
      </c>
      <c r="C1471" s="8">
        <v>1</v>
      </c>
      <c r="D1471" s="36" t="s">
        <v>1901</v>
      </c>
      <c r="E1471" s="28" t="e">
        <f>VLOOKUP(D1471,バーコード貼付!A$4048:C$6329,2,FALSE)</f>
        <v>#N/A</v>
      </c>
      <c r="F1471" s="40"/>
      <c r="G1471" s="19"/>
      <c r="H1471" s="77" t="e">
        <f>VLOOKUP(D1471,バーコード貼付!$A$4048:$C$6329,3,FALSE)</f>
        <v>#N/A</v>
      </c>
      <c r="I1471" s="8">
        <f t="shared" ref="I1471:I1476" si="127">I$1470</f>
        <v>6</v>
      </c>
      <c r="J1471" s="19" t="e">
        <f t="shared" si="126"/>
        <v>#N/A</v>
      </c>
      <c r="K1471" s="19"/>
      <c r="L1471" s="19"/>
    </row>
    <row r="1472" spans="1:13" x14ac:dyDescent="0.2">
      <c r="A1472" s="6"/>
      <c r="B1472" s="8"/>
      <c r="C1472" s="8">
        <v>2</v>
      </c>
      <c r="D1472" s="36" t="s">
        <v>2514</v>
      </c>
      <c r="E1472" s="28" t="str">
        <f>VLOOKUP(D1472,バーコード貼付!A$4048:C$6329,2,FALSE)</f>
        <v>真鍮1/8(3)Pｺｯｸ</v>
      </c>
      <c r="F1472" s="40"/>
      <c r="G1472" s="19"/>
      <c r="H1472" s="77">
        <f>VLOOKUP(D1472,バーコード貼付!$A$4048:$C$6329,3,FALSE)</f>
        <v>0</v>
      </c>
      <c r="I1472" s="8">
        <f t="shared" si="127"/>
        <v>6</v>
      </c>
      <c r="J1472" s="19">
        <f t="shared" si="126"/>
        <v>1</v>
      </c>
      <c r="K1472" s="19"/>
      <c r="L1472" s="19"/>
    </row>
    <row r="1473" spans="1:13" x14ac:dyDescent="0.2">
      <c r="A1473" s="6"/>
      <c r="B1473" s="8">
        <f>B1471+1</f>
        <v>3</v>
      </c>
      <c r="C1473" s="8"/>
      <c r="D1473" s="36" t="s">
        <v>1902</v>
      </c>
      <c r="E1473" s="28" t="e">
        <f>VLOOKUP(D1473,バーコード貼付!A$4048:C$6329,2,FALSE)</f>
        <v>#N/A</v>
      </c>
      <c r="F1473" s="40"/>
      <c r="G1473" s="19"/>
      <c r="H1473" s="77" t="e">
        <f>VLOOKUP(D1473,バーコード貼付!$A$4048:$C$6329,3,FALSE)</f>
        <v>#N/A</v>
      </c>
      <c r="I1473" s="8">
        <f t="shared" si="127"/>
        <v>6</v>
      </c>
      <c r="J1473" s="19" t="e">
        <f t="shared" si="126"/>
        <v>#N/A</v>
      </c>
      <c r="K1473" s="19"/>
      <c r="L1473" s="19"/>
    </row>
    <row r="1474" spans="1:13" x14ac:dyDescent="0.2">
      <c r="A1474" s="6"/>
      <c r="B1474" s="8">
        <f>B1473+1</f>
        <v>4</v>
      </c>
      <c r="C1474" s="8">
        <v>1</v>
      </c>
      <c r="D1474" s="36" t="s">
        <v>1692</v>
      </c>
      <c r="E1474" s="28" t="e">
        <f>VLOOKUP(D1474,バーコード貼付!A$4048:C$6329,2,FALSE)</f>
        <v>#N/A</v>
      </c>
      <c r="F1474" s="40"/>
      <c r="G1474" s="19"/>
      <c r="H1474" s="77" t="e">
        <f>VLOOKUP(D1474,バーコード貼付!$A$4048:$C$6329,3,FALSE)</f>
        <v>#N/A</v>
      </c>
      <c r="I1474" s="8">
        <f t="shared" si="127"/>
        <v>6</v>
      </c>
      <c r="J1474" s="19" t="e">
        <f t="shared" si="126"/>
        <v>#N/A</v>
      </c>
      <c r="K1474" s="19"/>
      <c r="L1474" s="19"/>
    </row>
    <row r="1475" spans="1:13" x14ac:dyDescent="0.2">
      <c r="A1475" s="6"/>
      <c r="B1475" s="8"/>
      <c r="C1475" s="8">
        <v>2</v>
      </c>
      <c r="D1475" s="36" t="s">
        <v>1693</v>
      </c>
      <c r="E1475" s="28" t="e">
        <f>VLOOKUP(D1475,バーコード貼付!A$4048:C$6329,2,FALSE)</f>
        <v>#N/A</v>
      </c>
      <c r="F1475" s="40"/>
      <c r="G1475" s="19"/>
      <c r="H1475" s="77" t="e">
        <f>VLOOKUP(D1475,バーコード貼付!$A$4048:$C$6329,3,FALSE)</f>
        <v>#N/A</v>
      </c>
      <c r="I1475" s="8">
        <f t="shared" si="127"/>
        <v>6</v>
      </c>
      <c r="J1475" s="19" t="e">
        <f t="shared" si="126"/>
        <v>#N/A</v>
      </c>
      <c r="K1475" s="19"/>
      <c r="L1475" s="19"/>
    </row>
    <row r="1476" spans="1:13" x14ac:dyDescent="0.2">
      <c r="A1476" s="6"/>
      <c r="B1476" s="8">
        <f>B1474+1</f>
        <v>5</v>
      </c>
      <c r="C1476" s="8"/>
      <c r="D1476" s="36" t="s">
        <v>1680</v>
      </c>
      <c r="E1476" s="28" t="e">
        <f>VLOOKUP(D1476,バーコード貼付!A$4048:C$6329,2,FALSE)</f>
        <v>#N/A</v>
      </c>
      <c r="F1476" s="40"/>
      <c r="G1476" s="19"/>
      <c r="H1476" s="77" t="e">
        <f>VLOOKUP(D1476,バーコード貼付!$A$4048:$C$6329,3,FALSE)</f>
        <v>#N/A</v>
      </c>
      <c r="I1476" s="8">
        <f t="shared" si="127"/>
        <v>6</v>
      </c>
      <c r="J1476" s="19" t="e">
        <f t="shared" si="126"/>
        <v>#N/A</v>
      </c>
      <c r="K1476" s="19"/>
      <c r="L1476" s="19"/>
    </row>
    <row r="1477" spans="1:13" x14ac:dyDescent="0.2">
      <c r="A1477" s="6"/>
      <c r="B1477" s="8">
        <f t="shared" ref="B1477:B1487" si="128">B1476+1</f>
        <v>6</v>
      </c>
      <c r="C1477" s="8"/>
      <c r="D1477" s="36" t="s">
        <v>1903</v>
      </c>
      <c r="E1477" s="28" t="e">
        <f>VLOOKUP(D1477,バーコード貼付!A$4048:C$6329,2,FALSE)</f>
        <v>#N/A</v>
      </c>
      <c r="F1477" s="40"/>
      <c r="G1477" s="19"/>
      <c r="H1477" s="77" t="e">
        <f>VLOOKUP(D1477,バーコード貼付!$A$4048:$C$6329,3,FALSE)</f>
        <v>#N/A</v>
      </c>
      <c r="I1477" s="8">
        <f>I$1470*4</f>
        <v>24</v>
      </c>
      <c r="J1477" s="19" t="e">
        <f t="shared" si="126"/>
        <v>#N/A</v>
      </c>
      <c r="K1477" s="19"/>
      <c r="L1477" s="19"/>
      <c r="M1477" s="59" t="s">
        <v>2250</v>
      </c>
    </row>
    <row r="1478" spans="1:13" x14ac:dyDescent="0.2">
      <c r="A1478" s="6"/>
      <c r="B1478" s="8">
        <f t="shared" si="128"/>
        <v>7</v>
      </c>
      <c r="C1478" s="8"/>
      <c r="D1478" s="36" t="s">
        <v>1885</v>
      </c>
      <c r="E1478" s="28" t="e">
        <f>VLOOKUP(D1478,バーコード貼付!A$4048:C$6329,2,FALSE)</f>
        <v>#N/A</v>
      </c>
      <c r="F1478" s="40"/>
      <c r="G1478" s="19"/>
      <c r="H1478" s="77" t="e">
        <f>VLOOKUP(D1478,バーコード貼付!$A$4048:$C$6329,3,FALSE)</f>
        <v>#N/A</v>
      </c>
      <c r="I1478" s="8">
        <f>I$1470*2</f>
        <v>12</v>
      </c>
      <c r="J1478" s="19" t="e">
        <f t="shared" si="126"/>
        <v>#N/A</v>
      </c>
      <c r="K1478" s="19"/>
      <c r="L1478" s="19"/>
      <c r="M1478" s="59" t="s">
        <v>2235</v>
      </c>
    </row>
    <row r="1479" spans="1:13" x14ac:dyDescent="0.2">
      <c r="A1479" s="6"/>
      <c r="B1479" s="8">
        <f t="shared" si="128"/>
        <v>8</v>
      </c>
      <c r="C1479" s="8"/>
      <c r="D1479" s="36" t="s">
        <v>1886</v>
      </c>
      <c r="E1479" s="28" t="e">
        <f>VLOOKUP(D1479,バーコード貼付!A$4048:C$6329,2,FALSE)</f>
        <v>#N/A</v>
      </c>
      <c r="F1479" s="40"/>
      <c r="G1479" s="19"/>
      <c r="H1479" s="77" t="e">
        <f>VLOOKUP(D1479,バーコード貼付!$A$4048:$C$6329,3,FALSE)</f>
        <v>#N/A</v>
      </c>
      <c r="I1479" s="8">
        <f>I$1470*2</f>
        <v>12</v>
      </c>
      <c r="J1479" s="19" t="e">
        <f t="shared" si="126"/>
        <v>#N/A</v>
      </c>
      <c r="K1479" s="19"/>
      <c r="L1479" s="19"/>
      <c r="M1479" s="59">
        <v>2</v>
      </c>
    </row>
    <row r="1480" spans="1:13" x14ac:dyDescent="0.2">
      <c r="A1480" s="6"/>
      <c r="B1480" s="8">
        <f t="shared" si="128"/>
        <v>9</v>
      </c>
      <c r="C1480" s="8"/>
      <c r="D1480" s="36" t="s">
        <v>1887</v>
      </c>
      <c r="E1480" s="28" t="e">
        <f>VLOOKUP(D1480,バーコード貼付!A$4048:C$6329,2,FALSE)</f>
        <v>#N/A</v>
      </c>
      <c r="F1480" s="40"/>
      <c r="G1480" s="19"/>
      <c r="H1480" s="77" t="e">
        <f>VLOOKUP(D1480,バーコード貼付!$A$4048:$C$6329,3,FALSE)</f>
        <v>#N/A</v>
      </c>
      <c r="I1480" s="8">
        <f>I$1470*2</f>
        <v>12</v>
      </c>
      <c r="J1480" s="19" t="e">
        <f t="shared" si="126"/>
        <v>#N/A</v>
      </c>
      <c r="K1480" s="19"/>
      <c r="L1480" s="19"/>
      <c r="M1480" s="59">
        <v>2</v>
      </c>
    </row>
    <row r="1481" spans="1:13" x14ac:dyDescent="0.2">
      <c r="A1481" s="6"/>
      <c r="B1481" s="8">
        <f t="shared" si="128"/>
        <v>10</v>
      </c>
      <c r="C1481" s="8"/>
      <c r="D1481" s="36" t="s">
        <v>2526</v>
      </c>
      <c r="E1481" s="28" t="e">
        <f>VLOOKUP(D1481,バーコード貼付!A$4048:C$6329,2,FALSE)</f>
        <v>#N/A</v>
      </c>
      <c r="F1481" s="40"/>
      <c r="G1481" s="19"/>
      <c r="H1481" s="77" t="e">
        <f>VLOOKUP(D1481,バーコード貼付!$A$4048:$C$6329,3,FALSE)</f>
        <v>#N/A</v>
      </c>
      <c r="I1481" s="8">
        <f>I$1470*8</f>
        <v>48</v>
      </c>
      <c r="J1481" s="19" t="e">
        <f t="shared" si="126"/>
        <v>#N/A</v>
      </c>
      <c r="K1481" s="19"/>
      <c r="L1481" s="19"/>
      <c r="M1481" s="59" t="s">
        <v>2251</v>
      </c>
    </row>
    <row r="1482" spans="1:13" x14ac:dyDescent="0.2">
      <c r="A1482" s="6"/>
      <c r="B1482" s="8">
        <f t="shared" si="128"/>
        <v>11</v>
      </c>
      <c r="C1482" s="8"/>
      <c r="D1482" s="36" t="s">
        <v>1888</v>
      </c>
      <c r="E1482" s="28" t="e">
        <f>VLOOKUP(D1482,バーコード貼付!A$4048:C$6329,2,FALSE)</f>
        <v>#N/A</v>
      </c>
      <c r="F1482" s="40"/>
      <c r="G1482" s="19"/>
      <c r="H1482" s="77" t="e">
        <f>VLOOKUP(D1482,バーコード貼付!$A$4048:$C$6329,3,FALSE)</f>
        <v>#N/A</v>
      </c>
      <c r="I1482" s="8">
        <f>I$1470*8</f>
        <v>48</v>
      </c>
      <c r="J1482" s="19" t="e">
        <f t="shared" si="126"/>
        <v>#N/A</v>
      </c>
      <c r="K1482" s="19"/>
      <c r="L1482" s="19"/>
      <c r="M1482" s="59">
        <v>8</v>
      </c>
    </row>
    <row r="1483" spans="1:13" x14ac:dyDescent="0.2">
      <c r="A1483" s="6"/>
      <c r="B1483" s="8">
        <f t="shared" si="128"/>
        <v>12</v>
      </c>
      <c r="C1483" s="8"/>
      <c r="D1483" s="36" t="s">
        <v>1904</v>
      </c>
      <c r="E1483" s="28" t="e">
        <f>VLOOKUP(D1483,バーコード貼付!A$4048:C$6329,2,FALSE)</f>
        <v>#N/A</v>
      </c>
      <c r="F1483" s="40"/>
      <c r="G1483" s="19"/>
      <c r="H1483" s="77" t="e">
        <f>VLOOKUP(D1483,バーコード貼付!$A$4048:$C$6329,3,FALSE)</f>
        <v>#N/A</v>
      </c>
      <c r="I1483" s="8">
        <f>I$1470</f>
        <v>6</v>
      </c>
      <c r="J1483" s="19" t="e">
        <f t="shared" si="126"/>
        <v>#N/A</v>
      </c>
      <c r="K1483" s="19"/>
      <c r="L1483" s="19"/>
      <c r="M1483" s="59"/>
    </row>
    <row r="1484" spans="1:13" x14ac:dyDescent="0.2">
      <c r="A1484" s="6"/>
      <c r="B1484" s="8">
        <f t="shared" si="128"/>
        <v>13</v>
      </c>
      <c r="C1484" s="8"/>
      <c r="D1484" s="36" t="s">
        <v>1889</v>
      </c>
      <c r="E1484" s="28" t="e">
        <f>VLOOKUP(D1484,バーコード貼付!A$4048:C$6329,2,FALSE)</f>
        <v>#N/A</v>
      </c>
      <c r="F1484" s="40"/>
      <c r="G1484" s="19"/>
      <c r="H1484" s="77" t="e">
        <f>VLOOKUP(D1484,バーコード貼付!$A$4048:$C$6329,3,FALSE)</f>
        <v>#N/A</v>
      </c>
      <c r="I1484" s="8">
        <f>I$1470*4</f>
        <v>24</v>
      </c>
      <c r="J1484" s="19" t="e">
        <f t="shared" si="126"/>
        <v>#N/A</v>
      </c>
      <c r="K1484" s="19"/>
      <c r="L1484" s="19"/>
      <c r="M1484" s="59" t="s">
        <v>2252</v>
      </c>
    </row>
    <row r="1485" spans="1:13" x14ac:dyDescent="0.2">
      <c r="A1485" s="6"/>
      <c r="B1485" s="8">
        <f t="shared" si="128"/>
        <v>14</v>
      </c>
      <c r="C1485" s="8"/>
      <c r="D1485" s="36" t="s">
        <v>1890</v>
      </c>
      <c r="E1485" s="28" t="e">
        <f>VLOOKUP(D1485,バーコード貼付!A$4048:C$6329,2,FALSE)</f>
        <v>#N/A</v>
      </c>
      <c r="F1485" s="40"/>
      <c r="G1485" s="19"/>
      <c r="H1485" s="77" t="e">
        <f>VLOOKUP(D1485,バーコード貼付!$A$4048:$C$6329,3,FALSE)</f>
        <v>#N/A</v>
      </c>
      <c r="I1485" s="8">
        <f>I$1470*4</f>
        <v>24</v>
      </c>
      <c r="J1485" s="19" t="e">
        <f t="shared" si="126"/>
        <v>#N/A</v>
      </c>
      <c r="K1485" s="19"/>
      <c r="L1485" s="19"/>
      <c r="M1485" s="59">
        <v>4</v>
      </c>
    </row>
    <row r="1486" spans="1:13" x14ac:dyDescent="0.2">
      <c r="A1486" s="6"/>
      <c r="B1486" s="8">
        <f t="shared" si="128"/>
        <v>15</v>
      </c>
      <c r="C1486" s="8"/>
      <c r="D1486" s="36"/>
      <c r="E1486" s="28" t="s">
        <v>1359</v>
      </c>
      <c r="F1486" s="40"/>
      <c r="G1486" s="19"/>
      <c r="H1486" s="152" t="e">
        <v>#N/A</v>
      </c>
      <c r="I1486" s="8">
        <v>48</v>
      </c>
      <c r="J1486" s="19">
        <v>1</v>
      </c>
      <c r="K1486" s="19"/>
      <c r="L1486" s="19"/>
      <c r="M1486" s="59">
        <v>8</v>
      </c>
    </row>
    <row r="1487" spans="1:13" x14ac:dyDescent="0.2">
      <c r="A1487" s="6"/>
      <c r="B1487" s="8">
        <f t="shared" si="128"/>
        <v>16</v>
      </c>
      <c r="C1487" s="8"/>
      <c r="D1487" s="36"/>
      <c r="E1487" s="28" t="s">
        <v>1360</v>
      </c>
      <c r="F1487" s="40"/>
      <c r="G1487" s="19"/>
      <c r="H1487" s="152" t="e">
        <v>#N/A</v>
      </c>
      <c r="I1487" s="8">
        <v>48</v>
      </c>
      <c r="J1487" s="19">
        <v>1</v>
      </c>
      <c r="K1487" s="19"/>
      <c r="L1487" s="19"/>
      <c r="M1487" s="59">
        <v>8</v>
      </c>
    </row>
    <row r="1488" spans="1:13" x14ac:dyDescent="0.2">
      <c r="A1488" s="6"/>
      <c r="B1488" s="8"/>
      <c r="C1488" s="8"/>
      <c r="D1488" s="36"/>
      <c r="E1488" s="28"/>
      <c r="F1488" s="40"/>
      <c r="G1488" s="19"/>
      <c r="H1488" s="67"/>
      <c r="I1488" s="8"/>
      <c r="J1488" s="19"/>
      <c r="K1488" s="19"/>
      <c r="L1488" s="19"/>
    </row>
    <row r="1489" spans="1:13" ht="16.2" x14ac:dyDescent="0.2">
      <c r="A1489" s="188" t="s">
        <v>1379</v>
      </c>
      <c r="B1489" s="189"/>
      <c r="C1489" s="189"/>
      <c r="D1489" s="189"/>
      <c r="E1489" s="189"/>
      <c r="F1489" s="189"/>
      <c r="G1489" s="189"/>
      <c r="H1489" s="189"/>
      <c r="I1489" s="189"/>
      <c r="J1489" s="189"/>
      <c r="K1489" s="189"/>
      <c r="L1489" s="190"/>
    </row>
    <row r="1490" spans="1:13" x14ac:dyDescent="0.2">
      <c r="A1490" s="24" t="s">
        <v>975</v>
      </c>
      <c r="B1490" s="21"/>
      <c r="C1490" s="21"/>
      <c r="D1490" s="52" t="s">
        <v>973</v>
      </c>
      <c r="E1490" s="13" t="s">
        <v>1156</v>
      </c>
      <c r="F1490" s="39" t="s">
        <v>1246</v>
      </c>
      <c r="G1490" s="19" t="s">
        <v>1205</v>
      </c>
      <c r="H1490" s="13" t="s">
        <v>1206</v>
      </c>
      <c r="I1490" s="13" t="s">
        <v>977</v>
      </c>
      <c r="J1490" s="13" t="s">
        <v>976</v>
      </c>
      <c r="K1490" s="13" t="s">
        <v>1166</v>
      </c>
      <c r="L1490" s="13" t="s">
        <v>1167</v>
      </c>
    </row>
    <row r="1491" spans="1:13" x14ac:dyDescent="0.2">
      <c r="A1491" s="8">
        <v>1</v>
      </c>
      <c r="B1491" s="8"/>
      <c r="C1491" s="8"/>
      <c r="D1491" s="36" t="s">
        <v>62</v>
      </c>
      <c r="E1491" s="28" t="e">
        <f>VLOOKUP(D1491,バーコード貼付!A$4048:C$6329,2,FALSE)</f>
        <v>#N/A</v>
      </c>
      <c r="F1491" s="40"/>
      <c r="G1491" s="19"/>
      <c r="H1491" s="77" t="e">
        <v>#N/A</v>
      </c>
      <c r="I1491" s="43">
        <v>2</v>
      </c>
      <c r="J1491" s="19" t="e">
        <v>#N/A</v>
      </c>
      <c r="K1491" s="19"/>
      <c r="L1491" s="19"/>
    </row>
    <row r="1492" spans="1:13" x14ac:dyDescent="0.2">
      <c r="A1492" s="8">
        <v>2</v>
      </c>
      <c r="B1492" s="8"/>
      <c r="C1492" s="8"/>
      <c r="D1492" s="36" t="s">
        <v>64</v>
      </c>
      <c r="E1492" s="28" t="e">
        <f>VLOOKUP(D1492,バーコード貼付!A$4048:C$6329,2,FALSE)</f>
        <v>#N/A</v>
      </c>
      <c r="F1492" s="40"/>
      <c r="G1492" s="19"/>
      <c r="H1492" s="77" t="e">
        <v>#N/A</v>
      </c>
      <c r="I1492" s="43">
        <v>3</v>
      </c>
      <c r="J1492" s="19" t="e">
        <v>#N/A</v>
      </c>
      <c r="K1492" s="19"/>
      <c r="L1492" s="19"/>
    </row>
    <row r="1493" spans="1:13" x14ac:dyDescent="0.2">
      <c r="A1493" s="8">
        <v>3</v>
      </c>
      <c r="B1493" s="8"/>
      <c r="C1493" s="8"/>
      <c r="D1493" s="36" t="s">
        <v>63</v>
      </c>
      <c r="E1493" s="28" t="e">
        <f>VLOOKUP(D1493,バーコード貼付!A$4048:C$6329,2,FALSE)</f>
        <v>#N/A</v>
      </c>
      <c r="F1493" s="40"/>
      <c r="G1493" s="19"/>
      <c r="H1493" s="77" t="e">
        <v>#N/A</v>
      </c>
      <c r="I1493" s="43">
        <v>0</v>
      </c>
      <c r="J1493" s="19" t="e">
        <v>#N/A</v>
      </c>
      <c r="K1493" s="19"/>
      <c r="L1493" s="19"/>
    </row>
    <row r="1494" spans="1:13" x14ac:dyDescent="0.2">
      <c r="A1494" s="8">
        <v>4</v>
      </c>
      <c r="B1494" s="8"/>
      <c r="C1494" s="8"/>
      <c r="D1494" s="36" t="s">
        <v>65</v>
      </c>
      <c r="E1494" s="28" t="e">
        <f>VLOOKUP(D1494,バーコード貼付!A$4048:C$6329,2,FALSE)</f>
        <v>#N/A</v>
      </c>
      <c r="F1494" s="40"/>
      <c r="G1494" s="19"/>
      <c r="H1494" s="77" t="e">
        <v>#N/A</v>
      </c>
      <c r="I1494" s="43">
        <v>0</v>
      </c>
      <c r="J1494" s="19" t="e">
        <v>#N/A</v>
      </c>
      <c r="K1494" s="19"/>
      <c r="L1494" s="19"/>
    </row>
    <row r="1495" spans="1:13" x14ac:dyDescent="0.2">
      <c r="A1495" s="6"/>
      <c r="B1495" s="8">
        <v>1</v>
      </c>
      <c r="C1495" s="8"/>
      <c r="D1495" s="36" t="s">
        <v>1905</v>
      </c>
      <c r="E1495" s="28" t="e">
        <f>VLOOKUP(D1495,バーコード貼付!A$4048:C$6329,2,FALSE)</f>
        <v>#N/A</v>
      </c>
      <c r="F1495" s="40"/>
      <c r="G1495" s="19"/>
      <c r="H1495" s="77" t="e">
        <f>VLOOKUP(D1495,バーコード貼付!$A$4048:$C$6329,3,FALSE)</f>
        <v>#N/A</v>
      </c>
      <c r="I1495" s="8">
        <f>SUM(I1491:I1494)</f>
        <v>5</v>
      </c>
      <c r="J1495" s="19" t="e">
        <f t="shared" ref="J1495:J1510" si="129">IF(H1495&gt;=I1495,0,1)</f>
        <v>#N/A</v>
      </c>
      <c r="K1495" s="19"/>
      <c r="L1495" s="19"/>
    </row>
    <row r="1496" spans="1:13" x14ac:dyDescent="0.2">
      <c r="A1496" s="6"/>
      <c r="B1496" s="8">
        <f>B1495+1</f>
        <v>2</v>
      </c>
      <c r="C1496" s="8">
        <v>1</v>
      </c>
      <c r="D1496" s="36" t="s">
        <v>1906</v>
      </c>
      <c r="E1496" s="28" t="e">
        <f>VLOOKUP(D1496,バーコード貼付!A$4048:C$6329,2,FALSE)</f>
        <v>#N/A</v>
      </c>
      <c r="F1496" s="40"/>
      <c r="G1496" s="19"/>
      <c r="H1496" s="77" t="e">
        <f>VLOOKUP(D1496,バーコード貼付!$A$4048:$C$6329,3,FALSE)</f>
        <v>#N/A</v>
      </c>
      <c r="I1496" s="8">
        <f t="shared" ref="I1496:I1501" si="130">I$1495</f>
        <v>5</v>
      </c>
      <c r="J1496" s="19" t="e">
        <f t="shared" si="129"/>
        <v>#N/A</v>
      </c>
      <c r="K1496" s="19"/>
      <c r="L1496" s="19"/>
    </row>
    <row r="1497" spans="1:13" x14ac:dyDescent="0.2">
      <c r="A1497" s="6"/>
      <c r="B1497" s="8"/>
      <c r="C1497" s="8">
        <v>2</v>
      </c>
      <c r="D1497" s="36" t="s">
        <v>2514</v>
      </c>
      <c r="E1497" s="28" t="str">
        <f>VLOOKUP(D1497,バーコード貼付!A$4048:C$6329,2,FALSE)</f>
        <v>真鍮1/8(3)Pｺｯｸ</v>
      </c>
      <c r="F1497" s="40"/>
      <c r="G1497" s="19"/>
      <c r="H1497" s="77">
        <f>VLOOKUP(D1497,バーコード貼付!$A$4048:$C$6329,3,FALSE)</f>
        <v>0</v>
      </c>
      <c r="I1497" s="8">
        <f t="shared" si="130"/>
        <v>5</v>
      </c>
      <c r="J1497" s="19">
        <f t="shared" si="129"/>
        <v>1</v>
      </c>
      <c r="K1497" s="19"/>
      <c r="L1497" s="19"/>
    </row>
    <row r="1498" spans="1:13" x14ac:dyDescent="0.2">
      <c r="A1498" s="6"/>
      <c r="B1498" s="8">
        <f>B1496+1</f>
        <v>3</v>
      </c>
      <c r="C1498" s="8"/>
      <c r="D1498" s="36" t="s">
        <v>1907</v>
      </c>
      <c r="E1498" s="28" t="e">
        <f>VLOOKUP(D1498,バーコード貼付!A$4048:C$6329,2,FALSE)</f>
        <v>#N/A</v>
      </c>
      <c r="F1498" s="40"/>
      <c r="G1498" s="19"/>
      <c r="H1498" s="77" t="e">
        <f>VLOOKUP(D1498,バーコード貼付!$A$4048:$C$6329,3,FALSE)</f>
        <v>#N/A</v>
      </c>
      <c r="I1498" s="8">
        <f t="shared" si="130"/>
        <v>5</v>
      </c>
      <c r="J1498" s="19" t="e">
        <f t="shared" si="129"/>
        <v>#N/A</v>
      </c>
      <c r="K1498" s="19"/>
      <c r="L1498" s="19"/>
    </row>
    <row r="1499" spans="1:13" x14ac:dyDescent="0.2">
      <c r="A1499" s="6"/>
      <c r="B1499" s="8">
        <f>B1498+1</f>
        <v>4</v>
      </c>
      <c r="C1499" s="8">
        <v>1</v>
      </c>
      <c r="D1499" s="36" t="s">
        <v>1694</v>
      </c>
      <c r="E1499" s="28" t="e">
        <f>VLOOKUP(D1499,バーコード貼付!A$4048:C$6329,2,FALSE)</f>
        <v>#N/A</v>
      </c>
      <c r="F1499" s="40"/>
      <c r="G1499" s="19"/>
      <c r="H1499" s="77" t="e">
        <f>VLOOKUP(D1499,バーコード貼付!$A$4048:$C$6329,3,FALSE)</f>
        <v>#N/A</v>
      </c>
      <c r="I1499" s="8">
        <f t="shared" si="130"/>
        <v>5</v>
      </c>
      <c r="J1499" s="19" t="e">
        <f t="shared" si="129"/>
        <v>#N/A</v>
      </c>
      <c r="K1499" s="19"/>
      <c r="L1499" s="19"/>
    </row>
    <row r="1500" spans="1:13" x14ac:dyDescent="0.2">
      <c r="A1500" s="6"/>
      <c r="B1500" s="8"/>
      <c r="C1500" s="8">
        <v>2</v>
      </c>
      <c r="D1500" s="36" t="s">
        <v>1695</v>
      </c>
      <c r="E1500" s="28" t="e">
        <f>VLOOKUP(D1500,バーコード貼付!A$4048:C$6329,2,FALSE)</f>
        <v>#N/A</v>
      </c>
      <c r="F1500" s="40"/>
      <c r="G1500" s="19"/>
      <c r="H1500" s="77" t="e">
        <f>VLOOKUP(D1500,バーコード貼付!$A$4048:$C$6329,3,FALSE)</f>
        <v>#N/A</v>
      </c>
      <c r="I1500" s="8">
        <f t="shared" si="130"/>
        <v>5</v>
      </c>
      <c r="J1500" s="19" t="e">
        <f t="shared" si="129"/>
        <v>#N/A</v>
      </c>
      <c r="K1500" s="19"/>
      <c r="L1500" s="19"/>
    </row>
    <row r="1501" spans="1:13" x14ac:dyDescent="0.2">
      <c r="A1501" s="6"/>
      <c r="B1501" s="8">
        <f>B1499+1</f>
        <v>5</v>
      </c>
      <c r="C1501" s="8"/>
      <c r="D1501" s="36" t="s">
        <v>1681</v>
      </c>
      <c r="E1501" s="28" t="e">
        <f>VLOOKUP(D1501,バーコード貼付!A$4048:C$6329,2,FALSE)</f>
        <v>#N/A</v>
      </c>
      <c r="F1501" s="40"/>
      <c r="G1501" s="19"/>
      <c r="H1501" s="77" t="e">
        <f>VLOOKUP(D1501,バーコード貼付!$A$4048:$C$6329,3,FALSE)</f>
        <v>#N/A</v>
      </c>
      <c r="I1501" s="8">
        <f t="shared" si="130"/>
        <v>5</v>
      </c>
      <c r="J1501" s="19" t="e">
        <f t="shared" si="129"/>
        <v>#N/A</v>
      </c>
      <c r="K1501" s="19"/>
      <c r="L1501" s="19"/>
    </row>
    <row r="1502" spans="1:13" x14ac:dyDescent="0.2">
      <c r="A1502" s="6"/>
      <c r="B1502" s="8">
        <f t="shared" ref="B1502:B1512" si="131">B1501+1</f>
        <v>6</v>
      </c>
      <c r="C1502" s="8"/>
      <c r="D1502" s="36" t="s">
        <v>1903</v>
      </c>
      <c r="E1502" s="28" t="e">
        <f>VLOOKUP(D1502,バーコード貼付!A$4048:C$6329,2,FALSE)</f>
        <v>#N/A</v>
      </c>
      <c r="F1502" s="40"/>
      <c r="G1502" s="19"/>
      <c r="H1502" s="77" t="e">
        <f>VLOOKUP(D1502,バーコード貼付!$A$4048:$C$6329,3,FALSE)</f>
        <v>#N/A</v>
      </c>
      <c r="I1502" s="8">
        <f>I$1495*4</f>
        <v>20</v>
      </c>
      <c r="J1502" s="19" t="e">
        <f t="shared" si="129"/>
        <v>#N/A</v>
      </c>
      <c r="K1502" s="19"/>
      <c r="L1502" s="19"/>
      <c r="M1502" s="59" t="s">
        <v>2250</v>
      </c>
    </row>
    <row r="1503" spans="1:13" x14ac:dyDescent="0.2">
      <c r="A1503" s="6"/>
      <c r="B1503" s="8">
        <f t="shared" si="131"/>
        <v>7</v>
      </c>
      <c r="C1503" s="8"/>
      <c r="D1503" s="36" t="s">
        <v>1885</v>
      </c>
      <c r="E1503" s="28" t="e">
        <f>VLOOKUP(D1503,バーコード貼付!A$4048:C$6329,2,FALSE)</f>
        <v>#N/A</v>
      </c>
      <c r="F1503" s="40"/>
      <c r="G1503" s="19"/>
      <c r="H1503" s="77" t="e">
        <f>VLOOKUP(D1503,バーコード貼付!$A$4048:$C$6329,3,FALSE)</f>
        <v>#N/A</v>
      </c>
      <c r="I1503" s="8">
        <f>I$1495*2</f>
        <v>10</v>
      </c>
      <c r="J1503" s="19" t="e">
        <f t="shared" si="129"/>
        <v>#N/A</v>
      </c>
      <c r="K1503" s="19"/>
      <c r="L1503" s="19"/>
      <c r="M1503" s="59" t="s">
        <v>2235</v>
      </c>
    </row>
    <row r="1504" spans="1:13" x14ac:dyDescent="0.2">
      <c r="A1504" s="6"/>
      <c r="B1504" s="8">
        <f t="shared" si="131"/>
        <v>8</v>
      </c>
      <c r="C1504" s="8"/>
      <c r="D1504" s="36" t="s">
        <v>1886</v>
      </c>
      <c r="E1504" s="28" t="e">
        <f>VLOOKUP(D1504,バーコード貼付!A$4048:C$6329,2,FALSE)</f>
        <v>#N/A</v>
      </c>
      <c r="F1504" s="40"/>
      <c r="G1504" s="19"/>
      <c r="H1504" s="77" t="e">
        <f>VLOOKUP(D1504,バーコード貼付!$A$4048:$C$6329,3,FALSE)</f>
        <v>#N/A</v>
      </c>
      <c r="I1504" s="8">
        <f>I$1495*2</f>
        <v>10</v>
      </c>
      <c r="J1504" s="19" t="e">
        <f t="shared" si="129"/>
        <v>#N/A</v>
      </c>
      <c r="K1504" s="19"/>
      <c r="L1504" s="19"/>
      <c r="M1504" s="59">
        <v>2</v>
      </c>
    </row>
    <row r="1505" spans="1:13" x14ac:dyDescent="0.2">
      <c r="A1505" s="6"/>
      <c r="B1505" s="8">
        <f t="shared" si="131"/>
        <v>9</v>
      </c>
      <c r="C1505" s="8"/>
      <c r="D1505" s="36" t="s">
        <v>1887</v>
      </c>
      <c r="E1505" s="28" t="e">
        <f>VLOOKUP(D1505,バーコード貼付!A$4048:C$6329,2,FALSE)</f>
        <v>#N/A</v>
      </c>
      <c r="F1505" s="40"/>
      <c r="G1505" s="19"/>
      <c r="H1505" s="77" t="e">
        <f>VLOOKUP(D1505,バーコード貼付!$A$4048:$C$6329,3,FALSE)</f>
        <v>#N/A</v>
      </c>
      <c r="I1505" s="8">
        <f>I$1495*2</f>
        <v>10</v>
      </c>
      <c r="J1505" s="19" t="e">
        <f t="shared" si="129"/>
        <v>#N/A</v>
      </c>
      <c r="K1505" s="19"/>
      <c r="L1505" s="19"/>
      <c r="M1505" s="59">
        <v>2</v>
      </c>
    </row>
    <row r="1506" spans="1:13" x14ac:dyDescent="0.2">
      <c r="A1506" s="6"/>
      <c r="B1506" s="8">
        <f t="shared" si="131"/>
        <v>10</v>
      </c>
      <c r="C1506" s="8"/>
      <c r="D1506" s="36" t="s">
        <v>2526</v>
      </c>
      <c r="E1506" s="28" t="e">
        <f>VLOOKUP(D1506,バーコード貼付!A$4048:C$6329,2,FALSE)</f>
        <v>#N/A</v>
      </c>
      <c r="F1506" s="40"/>
      <c r="G1506" s="19"/>
      <c r="H1506" s="77" t="e">
        <f>VLOOKUP(D1506,バーコード貼付!$A$4048:$C$6329,3,FALSE)</f>
        <v>#N/A</v>
      </c>
      <c r="I1506" s="8">
        <f>I$1495*8</f>
        <v>40</v>
      </c>
      <c r="J1506" s="19" t="e">
        <f t="shared" si="129"/>
        <v>#N/A</v>
      </c>
      <c r="K1506" s="19"/>
      <c r="L1506" s="19"/>
      <c r="M1506" s="59" t="s">
        <v>2251</v>
      </c>
    </row>
    <row r="1507" spans="1:13" x14ac:dyDescent="0.2">
      <c r="A1507" s="6"/>
      <c r="B1507" s="8">
        <f t="shared" si="131"/>
        <v>11</v>
      </c>
      <c r="C1507" s="8"/>
      <c r="D1507" s="36" t="s">
        <v>1888</v>
      </c>
      <c r="E1507" s="28" t="e">
        <f>VLOOKUP(D1507,バーコード貼付!A$4048:C$6329,2,FALSE)</f>
        <v>#N/A</v>
      </c>
      <c r="F1507" s="40"/>
      <c r="G1507" s="19"/>
      <c r="H1507" s="77" t="e">
        <f>VLOOKUP(D1507,バーコード貼付!$A$4048:$C$6329,3,FALSE)</f>
        <v>#N/A</v>
      </c>
      <c r="I1507" s="8">
        <f>I$1495*8</f>
        <v>40</v>
      </c>
      <c r="J1507" s="19" t="e">
        <f t="shared" si="129"/>
        <v>#N/A</v>
      </c>
      <c r="K1507" s="19"/>
      <c r="L1507" s="19"/>
      <c r="M1507" s="59">
        <v>8</v>
      </c>
    </row>
    <row r="1508" spans="1:13" x14ac:dyDescent="0.2">
      <c r="A1508" s="6"/>
      <c r="B1508" s="8">
        <f t="shared" si="131"/>
        <v>12</v>
      </c>
      <c r="C1508" s="8"/>
      <c r="D1508" s="36" t="s">
        <v>1908</v>
      </c>
      <c r="E1508" s="28" t="e">
        <f>VLOOKUP(D1508,バーコード貼付!A$4048:C$6329,2,FALSE)</f>
        <v>#N/A</v>
      </c>
      <c r="F1508" s="40"/>
      <c r="G1508" s="19"/>
      <c r="H1508" s="77" t="e">
        <f>VLOOKUP(D1508,バーコード貼付!$A$4048:$C$6329,3,FALSE)</f>
        <v>#N/A</v>
      </c>
      <c r="I1508" s="8">
        <f>I$1495</f>
        <v>5</v>
      </c>
      <c r="J1508" s="19" t="e">
        <f t="shared" si="129"/>
        <v>#N/A</v>
      </c>
      <c r="K1508" s="19"/>
      <c r="L1508" s="19"/>
      <c r="M1508" s="59"/>
    </row>
    <row r="1509" spans="1:13" x14ac:dyDescent="0.2">
      <c r="A1509" s="6"/>
      <c r="B1509" s="8">
        <f t="shared" si="131"/>
        <v>13</v>
      </c>
      <c r="C1509" s="8"/>
      <c r="D1509" s="36" t="s">
        <v>1889</v>
      </c>
      <c r="E1509" s="28" t="e">
        <f>VLOOKUP(D1509,バーコード貼付!A$4048:C$6329,2,FALSE)</f>
        <v>#N/A</v>
      </c>
      <c r="F1509" s="40"/>
      <c r="G1509" s="19"/>
      <c r="H1509" s="77" t="e">
        <f>VLOOKUP(D1509,バーコード貼付!$A$4048:$C$6329,3,FALSE)</f>
        <v>#N/A</v>
      </c>
      <c r="I1509" s="8">
        <f>I$1495*4</f>
        <v>20</v>
      </c>
      <c r="J1509" s="19" t="e">
        <f t="shared" si="129"/>
        <v>#N/A</v>
      </c>
      <c r="K1509" s="19"/>
      <c r="L1509" s="19"/>
      <c r="M1509" s="59" t="s">
        <v>2252</v>
      </c>
    </row>
    <row r="1510" spans="1:13" x14ac:dyDescent="0.2">
      <c r="A1510" s="6"/>
      <c r="B1510" s="8">
        <f t="shared" si="131"/>
        <v>14</v>
      </c>
      <c r="C1510" s="8"/>
      <c r="D1510" s="36" t="s">
        <v>1890</v>
      </c>
      <c r="E1510" s="28" t="e">
        <f>VLOOKUP(D1510,バーコード貼付!A$4048:C$6329,2,FALSE)</f>
        <v>#N/A</v>
      </c>
      <c r="F1510" s="40"/>
      <c r="G1510" s="19"/>
      <c r="H1510" s="77" t="e">
        <f>VLOOKUP(D1510,バーコード貼付!$A$4048:$C$6329,3,FALSE)</f>
        <v>#N/A</v>
      </c>
      <c r="I1510" s="8">
        <f>I$1495*4</f>
        <v>20</v>
      </c>
      <c r="J1510" s="19" t="e">
        <f t="shared" si="129"/>
        <v>#N/A</v>
      </c>
      <c r="K1510" s="19"/>
      <c r="L1510" s="19"/>
      <c r="M1510" s="59">
        <v>4</v>
      </c>
    </row>
    <row r="1511" spans="1:13" x14ac:dyDescent="0.2">
      <c r="A1511" s="6"/>
      <c r="B1511" s="8">
        <f t="shared" si="131"/>
        <v>15</v>
      </c>
      <c r="C1511" s="8"/>
      <c r="D1511" s="36"/>
      <c r="E1511" s="28" t="s">
        <v>1359</v>
      </c>
      <c r="F1511" s="40"/>
      <c r="G1511" s="19"/>
      <c r="H1511" s="152" t="e">
        <v>#N/A</v>
      </c>
      <c r="I1511" s="8">
        <v>40</v>
      </c>
      <c r="J1511" s="19">
        <v>1</v>
      </c>
      <c r="K1511" s="19"/>
      <c r="L1511" s="19"/>
      <c r="M1511" s="59">
        <v>8</v>
      </c>
    </row>
    <row r="1512" spans="1:13" x14ac:dyDescent="0.2">
      <c r="A1512" s="6"/>
      <c r="B1512" s="8">
        <f t="shared" si="131"/>
        <v>16</v>
      </c>
      <c r="C1512" s="8"/>
      <c r="D1512" s="36"/>
      <c r="E1512" s="28" t="s">
        <v>1360</v>
      </c>
      <c r="F1512" s="40"/>
      <c r="G1512" s="19"/>
      <c r="H1512" s="152" t="e">
        <v>#N/A</v>
      </c>
      <c r="I1512" s="8">
        <v>40</v>
      </c>
      <c r="J1512" s="19">
        <v>1</v>
      </c>
      <c r="K1512" s="19"/>
      <c r="L1512" s="19"/>
      <c r="M1512" s="59">
        <v>8</v>
      </c>
    </row>
    <row r="1513" spans="1:13" x14ac:dyDescent="0.2">
      <c r="A1513" s="6"/>
      <c r="B1513" s="8"/>
      <c r="C1513" s="8"/>
      <c r="D1513" s="36"/>
      <c r="E1513" s="28"/>
      <c r="F1513" s="40"/>
      <c r="G1513" s="19"/>
      <c r="H1513" s="67"/>
      <c r="I1513" s="8"/>
      <c r="J1513" s="19"/>
      <c r="K1513" s="19"/>
      <c r="L1513" s="19"/>
    </row>
    <row r="1514" spans="1:13" ht="16.2" x14ac:dyDescent="0.2">
      <c r="A1514" s="188" t="s">
        <v>1380</v>
      </c>
      <c r="B1514" s="189"/>
      <c r="C1514" s="189"/>
      <c r="D1514" s="189"/>
      <c r="E1514" s="189"/>
      <c r="F1514" s="189"/>
      <c r="G1514" s="189"/>
      <c r="H1514" s="189"/>
      <c r="I1514" s="189"/>
      <c r="J1514" s="189"/>
      <c r="K1514" s="189"/>
      <c r="L1514" s="190"/>
    </row>
    <row r="1515" spans="1:13" x14ac:dyDescent="0.2">
      <c r="A1515" s="24" t="s">
        <v>975</v>
      </c>
      <c r="B1515" s="21"/>
      <c r="C1515" s="21"/>
      <c r="D1515" s="52" t="s">
        <v>973</v>
      </c>
      <c r="E1515" s="13" t="s">
        <v>1156</v>
      </c>
      <c r="F1515" s="39" t="s">
        <v>1246</v>
      </c>
      <c r="G1515" s="19" t="s">
        <v>1205</v>
      </c>
      <c r="H1515" s="13" t="s">
        <v>1206</v>
      </c>
      <c r="I1515" s="13" t="s">
        <v>977</v>
      </c>
      <c r="J1515" s="13" t="s">
        <v>976</v>
      </c>
      <c r="K1515" s="13" t="s">
        <v>1166</v>
      </c>
      <c r="L1515" s="13" t="s">
        <v>1167</v>
      </c>
    </row>
    <row r="1516" spans="1:13" x14ac:dyDescent="0.2">
      <c r="A1516" s="8">
        <f>A1491+1</f>
        <v>2</v>
      </c>
      <c r="B1516" s="8"/>
      <c r="C1516" s="8"/>
      <c r="D1516" s="36" t="s">
        <v>66</v>
      </c>
      <c r="E1516" s="28" t="e">
        <f>VLOOKUP(D1516,バーコード貼付!A$4048:C$6329,2,FALSE)</f>
        <v>#N/A</v>
      </c>
      <c r="F1516" s="40"/>
      <c r="G1516" s="19"/>
      <c r="H1516" s="77" t="e">
        <v>#N/A</v>
      </c>
      <c r="I1516" s="43">
        <v>5</v>
      </c>
      <c r="J1516" s="19" t="e">
        <v>#N/A</v>
      </c>
      <c r="K1516" s="19"/>
      <c r="L1516" s="19"/>
    </row>
    <row r="1517" spans="1:13" x14ac:dyDescent="0.2">
      <c r="A1517" s="8">
        <f>A1492+1</f>
        <v>3</v>
      </c>
      <c r="B1517" s="8"/>
      <c r="C1517" s="8"/>
      <c r="D1517" s="36" t="s">
        <v>68</v>
      </c>
      <c r="E1517" s="28" t="e">
        <f>VLOOKUP(D1517,バーコード貼付!A$4048:C$6329,2,FALSE)</f>
        <v>#N/A</v>
      </c>
      <c r="F1517" s="40"/>
      <c r="G1517" s="19"/>
      <c r="H1517" s="77" t="e">
        <v>#N/A</v>
      </c>
      <c r="I1517" s="43">
        <v>1</v>
      </c>
      <c r="J1517" s="19" t="e">
        <v>#N/A</v>
      </c>
      <c r="K1517" s="19"/>
      <c r="L1517" s="19"/>
    </row>
    <row r="1518" spans="1:13" x14ac:dyDescent="0.2">
      <c r="A1518" s="8">
        <f>A1493+1</f>
        <v>4</v>
      </c>
      <c r="B1518" s="8"/>
      <c r="C1518" s="8"/>
      <c r="D1518" s="36" t="s">
        <v>67</v>
      </c>
      <c r="E1518" s="28" t="e">
        <f>VLOOKUP(D1518,バーコード貼付!A$4048:C$6329,2,FALSE)</f>
        <v>#N/A</v>
      </c>
      <c r="F1518" s="40"/>
      <c r="G1518" s="19"/>
      <c r="H1518" s="77" t="e">
        <v>#N/A</v>
      </c>
      <c r="I1518" s="43">
        <v>0</v>
      </c>
      <c r="J1518" s="19" t="e">
        <v>#N/A</v>
      </c>
      <c r="K1518" s="19"/>
      <c r="L1518" s="19"/>
    </row>
    <row r="1519" spans="1:13" x14ac:dyDescent="0.2">
      <c r="A1519" s="8">
        <f>A1494+1</f>
        <v>5</v>
      </c>
      <c r="B1519" s="8"/>
      <c r="C1519" s="8"/>
      <c r="D1519" s="36" t="s">
        <v>69</v>
      </c>
      <c r="E1519" s="28" t="e">
        <f>VLOOKUP(D1519,バーコード貼付!A$4048:C$6329,2,FALSE)</f>
        <v>#N/A</v>
      </c>
      <c r="F1519" s="40"/>
      <c r="G1519" s="19"/>
      <c r="H1519" s="77" t="e">
        <v>#N/A</v>
      </c>
      <c r="I1519" s="43">
        <v>0</v>
      </c>
      <c r="J1519" s="19" t="e">
        <v>#N/A</v>
      </c>
      <c r="K1519" s="19"/>
      <c r="L1519" s="19"/>
    </row>
    <row r="1520" spans="1:13" x14ac:dyDescent="0.2">
      <c r="A1520" s="6"/>
      <c r="B1520" s="8">
        <v>1</v>
      </c>
      <c r="C1520" s="8"/>
      <c r="D1520" s="36" t="s">
        <v>1909</v>
      </c>
      <c r="E1520" s="28" t="e">
        <f>VLOOKUP(D1520,バーコード貼付!A$4048:C$6329,2,FALSE)</f>
        <v>#N/A</v>
      </c>
      <c r="F1520" s="40"/>
      <c r="G1520" s="19"/>
      <c r="H1520" s="77" t="e">
        <f>VLOOKUP(D1520,バーコード貼付!$A$4048:$C$6329,3,FALSE)</f>
        <v>#N/A</v>
      </c>
      <c r="I1520" s="8">
        <f>SUM(I1516:I1519)</f>
        <v>6</v>
      </c>
      <c r="J1520" s="19" t="e">
        <f t="shared" ref="J1520:J1535" si="132">IF(H1520&gt;=I1520,0,1)</f>
        <v>#N/A</v>
      </c>
      <c r="K1520" s="19"/>
      <c r="L1520" s="19"/>
    </row>
    <row r="1521" spans="1:13" x14ac:dyDescent="0.2">
      <c r="A1521" s="6"/>
      <c r="B1521" s="8">
        <f>B1520+1</f>
        <v>2</v>
      </c>
      <c r="C1521" s="8">
        <v>1</v>
      </c>
      <c r="D1521" s="36" t="s">
        <v>1910</v>
      </c>
      <c r="E1521" s="28" t="e">
        <f>VLOOKUP(D1521,バーコード貼付!A$4048:C$6329,2,FALSE)</f>
        <v>#N/A</v>
      </c>
      <c r="F1521" s="40"/>
      <c r="G1521" s="19"/>
      <c r="H1521" s="77" t="e">
        <f>VLOOKUP(D1521,バーコード貼付!$A$4048:$C$6329,3,FALSE)</f>
        <v>#N/A</v>
      </c>
      <c r="I1521" s="8">
        <f t="shared" ref="I1521:I1526" si="133">I$1520</f>
        <v>6</v>
      </c>
      <c r="J1521" s="19" t="e">
        <f t="shared" si="132"/>
        <v>#N/A</v>
      </c>
      <c r="K1521" s="19"/>
      <c r="L1521" s="19"/>
    </row>
    <row r="1522" spans="1:13" x14ac:dyDescent="0.2">
      <c r="A1522" s="6"/>
      <c r="B1522" s="8"/>
      <c r="C1522" s="8">
        <v>2</v>
      </c>
      <c r="D1522" s="36" t="s">
        <v>2514</v>
      </c>
      <c r="E1522" s="28" t="str">
        <f>VLOOKUP(D1522,バーコード貼付!A$4048:C$6329,2,FALSE)</f>
        <v>真鍮1/8(3)Pｺｯｸ</v>
      </c>
      <c r="F1522" s="40"/>
      <c r="G1522" s="19"/>
      <c r="H1522" s="77">
        <f>VLOOKUP(D1522,バーコード貼付!$A$4048:$C$6329,3,FALSE)</f>
        <v>0</v>
      </c>
      <c r="I1522" s="8">
        <f t="shared" si="133"/>
        <v>6</v>
      </c>
      <c r="J1522" s="19">
        <f t="shared" si="132"/>
        <v>1</v>
      </c>
      <c r="K1522" s="19"/>
      <c r="L1522" s="19"/>
    </row>
    <row r="1523" spans="1:13" x14ac:dyDescent="0.2">
      <c r="A1523" s="6"/>
      <c r="B1523" s="8">
        <f>B1521+1</f>
        <v>3</v>
      </c>
      <c r="C1523" s="8"/>
      <c r="D1523" s="36" t="s">
        <v>1911</v>
      </c>
      <c r="E1523" s="28" t="e">
        <f>VLOOKUP(D1523,バーコード貼付!A$4048:C$6329,2,FALSE)</f>
        <v>#N/A</v>
      </c>
      <c r="F1523" s="40"/>
      <c r="G1523" s="19"/>
      <c r="H1523" s="77" t="e">
        <f>VLOOKUP(D1523,バーコード貼付!$A$4048:$C$6329,3,FALSE)</f>
        <v>#N/A</v>
      </c>
      <c r="I1523" s="8">
        <f t="shared" si="133"/>
        <v>6</v>
      </c>
      <c r="J1523" s="19" t="e">
        <f t="shared" si="132"/>
        <v>#N/A</v>
      </c>
      <c r="K1523" s="19"/>
      <c r="L1523" s="19"/>
    </row>
    <row r="1524" spans="1:13" x14ac:dyDescent="0.2">
      <c r="A1524" s="6"/>
      <c r="B1524" s="8">
        <f>B1523+1</f>
        <v>4</v>
      </c>
      <c r="C1524" s="8">
        <v>1</v>
      </c>
      <c r="D1524" s="36" t="s">
        <v>1696</v>
      </c>
      <c r="E1524" s="28" t="e">
        <f>VLOOKUP(D1524,バーコード貼付!A$4048:C$6329,2,FALSE)</f>
        <v>#N/A</v>
      </c>
      <c r="F1524" s="40"/>
      <c r="G1524" s="19"/>
      <c r="H1524" s="77" t="e">
        <f>VLOOKUP(D1524,バーコード貼付!$A$4048:$C$6329,3,FALSE)</f>
        <v>#N/A</v>
      </c>
      <c r="I1524" s="8">
        <f t="shared" si="133"/>
        <v>6</v>
      </c>
      <c r="J1524" s="19" t="e">
        <f t="shared" si="132"/>
        <v>#N/A</v>
      </c>
      <c r="K1524" s="19"/>
      <c r="L1524" s="19"/>
    </row>
    <row r="1525" spans="1:13" x14ac:dyDescent="0.2">
      <c r="A1525" s="6"/>
      <c r="B1525" s="8"/>
      <c r="C1525" s="8">
        <v>2</v>
      </c>
      <c r="D1525" s="36" t="s">
        <v>1697</v>
      </c>
      <c r="E1525" s="28" t="e">
        <f>VLOOKUP(D1525,バーコード貼付!A$4048:C$6329,2,FALSE)</f>
        <v>#N/A</v>
      </c>
      <c r="F1525" s="40"/>
      <c r="G1525" s="19"/>
      <c r="H1525" s="77" t="e">
        <f>VLOOKUP(D1525,バーコード貼付!$A$4048:$C$6329,3,FALSE)</f>
        <v>#N/A</v>
      </c>
      <c r="I1525" s="8">
        <f t="shared" si="133"/>
        <v>6</v>
      </c>
      <c r="J1525" s="19" t="e">
        <f t="shared" si="132"/>
        <v>#N/A</v>
      </c>
      <c r="K1525" s="19"/>
      <c r="L1525" s="19"/>
    </row>
    <row r="1526" spans="1:13" x14ac:dyDescent="0.2">
      <c r="A1526" s="6"/>
      <c r="B1526" s="8">
        <f>B1524+1</f>
        <v>5</v>
      </c>
      <c r="C1526" s="8"/>
      <c r="D1526" s="36" t="s">
        <v>1682</v>
      </c>
      <c r="E1526" s="28" t="e">
        <f>VLOOKUP(D1526,バーコード貼付!A$4048:C$6329,2,FALSE)</f>
        <v>#N/A</v>
      </c>
      <c r="F1526" s="40"/>
      <c r="G1526" s="19"/>
      <c r="H1526" s="77" t="e">
        <f>VLOOKUP(D1526,バーコード貼付!$A$4048:$C$6329,3,FALSE)</f>
        <v>#N/A</v>
      </c>
      <c r="I1526" s="8">
        <f t="shared" si="133"/>
        <v>6</v>
      </c>
      <c r="J1526" s="19" t="e">
        <f t="shared" si="132"/>
        <v>#N/A</v>
      </c>
      <c r="K1526" s="19"/>
      <c r="L1526" s="19"/>
    </row>
    <row r="1527" spans="1:13" x14ac:dyDescent="0.2">
      <c r="A1527" s="6"/>
      <c r="B1527" s="8">
        <f t="shared" ref="B1527:B1537" si="134">B1526+1</f>
        <v>6</v>
      </c>
      <c r="C1527" s="8"/>
      <c r="D1527" s="36" t="s">
        <v>1903</v>
      </c>
      <c r="E1527" s="28" t="e">
        <f>VLOOKUP(D1527,バーコード貼付!A$4048:C$6329,2,FALSE)</f>
        <v>#N/A</v>
      </c>
      <c r="F1527" s="40"/>
      <c r="G1527" s="19"/>
      <c r="H1527" s="77" t="e">
        <f>VLOOKUP(D1527,バーコード貼付!$A$4048:$C$6329,3,FALSE)</f>
        <v>#N/A</v>
      </c>
      <c r="I1527" s="8">
        <f>I$1520*4</f>
        <v>24</v>
      </c>
      <c r="J1527" s="19" t="e">
        <f t="shared" si="132"/>
        <v>#N/A</v>
      </c>
      <c r="K1527" s="19"/>
      <c r="L1527" s="19"/>
      <c r="M1527" s="59" t="s">
        <v>2250</v>
      </c>
    </row>
    <row r="1528" spans="1:13" x14ac:dyDescent="0.2">
      <c r="A1528" s="6"/>
      <c r="B1528" s="8">
        <f t="shared" si="134"/>
        <v>7</v>
      </c>
      <c r="C1528" s="8"/>
      <c r="D1528" s="36" t="s">
        <v>1885</v>
      </c>
      <c r="E1528" s="28" t="e">
        <f>VLOOKUP(D1528,バーコード貼付!A$4048:C$6329,2,FALSE)</f>
        <v>#N/A</v>
      </c>
      <c r="F1528" s="40"/>
      <c r="G1528" s="19"/>
      <c r="H1528" s="77" t="e">
        <f>VLOOKUP(D1528,バーコード貼付!$A$4048:$C$6329,3,FALSE)</f>
        <v>#N/A</v>
      </c>
      <c r="I1528" s="8">
        <f>I$1520*2</f>
        <v>12</v>
      </c>
      <c r="J1528" s="19" t="e">
        <f t="shared" si="132"/>
        <v>#N/A</v>
      </c>
      <c r="K1528" s="19"/>
      <c r="L1528" s="19"/>
      <c r="M1528" s="59" t="s">
        <v>2235</v>
      </c>
    </row>
    <row r="1529" spans="1:13" x14ac:dyDescent="0.2">
      <c r="A1529" s="6"/>
      <c r="B1529" s="8">
        <f t="shared" si="134"/>
        <v>8</v>
      </c>
      <c r="C1529" s="8"/>
      <c r="D1529" s="36" t="s">
        <v>1886</v>
      </c>
      <c r="E1529" s="28" t="e">
        <f>VLOOKUP(D1529,バーコード貼付!A$4048:C$6329,2,FALSE)</f>
        <v>#N/A</v>
      </c>
      <c r="F1529" s="40"/>
      <c r="G1529" s="19"/>
      <c r="H1529" s="77" t="e">
        <f>VLOOKUP(D1529,バーコード貼付!$A$4048:$C$6329,3,FALSE)</f>
        <v>#N/A</v>
      </c>
      <c r="I1529" s="8">
        <f>I$1520*2</f>
        <v>12</v>
      </c>
      <c r="J1529" s="19" t="e">
        <f t="shared" si="132"/>
        <v>#N/A</v>
      </c>
      <c r="K1529" s="19"/>
      <c r="L1529" s="19"/>
      <c r="M1529" s="59">
        <v>2</v>
      </c>
    </row>
    <row r="1530" spans="1:13" x14ac:dyDescent="0.2">
      <c r="A1530" s="6"/>
      <c r="B1530" s="8">
        <f t="shared" si="134"/>
        <v>9</v>
      </c>
      <c r="C1530" s="8"/>
      <c r="D1530" s="36" t="s">
        <v>1887</v>
      </c>
      <c r="E1530" s="28" t="e">
        <f>VLOOKUP(D1530,バーコード貼付!A$4048:C$6329,2,FALSE)</f>
        <v>#N/A</v>
      </c>
      <c r="F1530" s="40"/>
      <c r="G1530" s="19"/>
      <c r="H1530" s="77" t="e">
        <f>VLOOKUP(D1530,バーコード貼付!$A$4048:$C$6329,3,FALSE)</f>
        <v>#N/A</v>
      </c>
      <c r="I1530" s="8">
        <f>I$1520*2</f>
        <v>12</v>
      </c>
      <c r="J1530" s="19" t="e">
        <f t="shared" si="132"/>
        <v>#N/A</v>
      </c>
      <c r="K1530" s="19"/>
      <c r="L1530" s="19"/>
      <c r="M1530" s="59">
        <v>2</v>
      </c>
    </row>
    <row r="1531" spans="1:13" x14ac:dyDescent="0.2">
      <c r="A1531" s="6"/>
      <c r="B1531" s="8">
        <f t="shared" si="134"/>
        <v>10</v>
      </c>
      <c r="C1531" s="8"/>
      <c r="D1531" s="36" t="s">
        <v>2526</v>
      </c>
      <c r="E1531" s="28" t="e">
        <f>VLOOKUP(D1531,バーコード貼付!A$4048:C$6329,2,FALSE)</f>
        <v>#N/A</v>
      </c>
      <c r="F1531" s="40"/>
      <c r="G1531" s="19"/>
      <c r="H1531" s="77" t="e">
        <f>VLOOKUP(D1531,バーコード貼付!$A$4048:$C$6329,3,FALSE)</f>
        <v>#N/A</v>
      </c>
      <c r="I1531" s="8">
        <f>I$1520*8</f>
        <v>48</v>
      </c>
      <c r="J1531" s="19" t="e">
        <f t="shared" si="132"/>
        <v>#N/A</v>
      </c>
      <c r="K1531" s="19"/>
      <c r="L1531" s="19"/>
      <c r="M1531" s="59" t="s">
        <v>2251</v>
      </c>
    </row>
    <row r="1532" spans="1:13" x14ac:dyDescent="0.2">
      <c r="A1532" s="6"/>
      <c r="B1532" s="8">
        <f t="shared" si="134"/>
        <v>11</v>
      </c>
      <c r="C1532" s="8"/>
      <c r="D1532" s="36" t="s">
        <v>1888</v>
      </c>
      <c r="E1532" s="28" t="e">
        <f>VLOOKUP(D1532,バーコード貼付!A$4048:C$6329,2,FALSE)</f>
        <v>#N/A</v>
      </c>
      <c r="F1532" s="40"/>
      <c r="G1532" s="19"/>
      <c r="H1532" s="77" t="e">
        <f>VLOOKUP(D1532,バーコード貼付!$A$4048:$C$6329,3,FALSE)</f>
        <v>#N/A</v>
      </c>
      <c r="I1532" s="8">
        <f>I$1520*8</f>
        <v>48</v>
      </c>
      <c r="J1532" s="19" t="e">
        <f t="shared" si="132"/>
        <v>#N/A</v>
      </c>
      <c r="K1532" s="19"/>
      <c r="L1532" s="19"/>
      <c r="M1532" s="59">
        <v>8</v>
      </c>
    </row>
    <row r="1533" spans="1:13" x14ac:dyDescent="0.2">
      <c r="A1533" s="6"/>
      <c r="B1533" s="8">
        <f t="shared" si="134"/>
        <v>12</v>
      </c>
      <c r="C1533" s="8"/>
      <c r="D1533" s="36" t="s">
        <v>1912</v>
      </c>
      <c r="E1533" s="28" t="e">
        <f>VLOOKUP(D1533,バーコード貼付!A$4048:C$6329,2,FALSE)</f>
        <v>#N/A</v>
      </c>
      <c r="F1533" s="40"/>
      <c r="G1533" s="19"/>
      <c r="H1533" s="77" t="e">
        <f>VLOOKUP(D1533,バーコード貼付!$A$4048:$C$6329,3,FALSE)</f>
        <v>#N/A</v>
      </c>
      <c r="I1533" s="8">
        <f>I$1520</f>
        <v>6</v>
      </c>
      <c r="J1533" s="19" t="e">
        <f t="shared" si="132"/>
        <v>#N/A</v>
      </c>
      <c r="K1533" s="19"/>
      <c r="L1533" s="19"/>
      <c r="M1533" s="59"/>
    </row>
    <row r="1534" spans="1:13" x14ac:dyDescent="0.2">
      <c r="A1534" s="6"/>
      <c r="B1534" s="8">
        <f t="shared" si="134"/>
        <v>13</v>
      </c>
      <c r="C1534" s="8"/>
      <c r="D1534" s="36" t="s">
        <v>1889</v>
      </c>
      <c r="E1534" s="28" t="e">
        <f>VLOOKUP(D1534,バーコード貼付!A$4048:C$6329,2,FALSE)</f>
        <v>#N/A</v>
      </c>
      <c r="F1534" s="40"/>
      <c r="G1534" s="19"/>
      <c r="H1534" s="77" t="e">
        <f>VLOOKUP(D1534,バーコード貼付!$A$4048:$C$6329,3,FALSE)</f>
        <v>#N/A</v>
      </c>
      <c r="I1534" s="8">
        <f>I$1520*4</f>
        <v>24</v>
      </c>
      <c r="J1534" s="19" t="e">
        <f t="shared" si="132"/>
        <v>#N/A</v>
      </c>
      <c r="K1534" s="19"/>
      <c r="L1534" s="19"/>
      <c r="M1534" s="59" t="s">
        <v>2252</v>
      </c>
    </row>
    <row r="1535" spans="1:13" x14ac:dyDescent="0.2">
      <c r="A1535" s="6"/>
      <c r="B1535" s="8">
        <f t="shared" si="134"/>
        <v>14</v>
      </c>
      <c r="C1535" s="8"/>
      <c r="D1535" s="36" t="s">
        <v>1890</v>
      </c>
      <c r="E1535" s="28" t="e">
        <f>VLOOKUP(D1535,バーコード貼付!A$4048:C$6329,2,FALSE)</f>
        <v>#N/A</v>
      </c>
      <c r="F1535" s="40"/>
      <c r="G1535" s="19"/>
      <c r="H1535" s="77" t="e">
        <f>VLOOKUP(D1535,バーコード貼付!$A$4048:$C$6329,3,FALSE)</f>
        <v>#N/A</v>
      </c>
      <c r="I1535" s="8">
        <f>I$1520*4</f>
        <v>24</v>
      </c>
      <c r="J1535" s="19" t="e">
        <f t="shared" si="132"/>
        <v>#N/A</v>
      </c>
      <c r="K1535" s="19"/>
      <c r="L1535" s="19"/>
      <c r="M1535" s="59">
        <v>4</v>
      </c>
    </row>
    <row r="1536" spans="1:13" x14ac:dyDescent="0.2">
      <c r="A1536" s="6"/>
      <c r="B1536" s="8">
        <f t="shared" si="134"/>
        <v>15</v>
      </c>
      <c r="C1536" s="8"/>
      <c r="D1536" s="36"/>
      <c r="E1536" s="28" t="s">
        <v>1359</v>
      </c>
      <c r="F1536" s="40"/>
      <c r="G1536" s="19"/>
      <c r="H1536" s="152" t="e">
        <v>#N/A</v>
      </c>
      <c r="I1536" s="8">
        <v>48</v>
      </c>
      <c r="J1536" s="19">
        <v>1</v>
      </c>
      <c r="K1536" s="19"/>
      <c r="L1536" s="19"/>
      <c r="M1536" s="59">
        <v>8</v>
      </c>
    </row>
    <row r="1537" spans="1:13" x14ac:dyDescent="0.2">
      <c r="A1537" s="6"/>
      <c r="B1537" s="8">
        <f t="shared" si="134"/>
        <v>16</v>
      </c>
      <c r="C1537" s="8"/>
      <c r="D1537" s="36"/>
      <c r="E1537" s="28" t="s">
        <v>1360</v>
      </c>
      <c r="F1537" s="40"/>
      <c r="G1537" s="19"/>
      <c r="H1537" s="152" t="e">
        <v>#N/A</v>
      </c>
      <c r="I1537" s="8">
        <v>48</v>
      </c>
      <c r="J1537" s="19">
        <v>1</v>
      </c>
      <c r="K1537" s="19"/>
      <c r="L1537" s="19"/>
      <c r="M1537" s="59">
        <v>8</v>
      </c>
    </row>
    <row r="1538" spans="1:13" x14ac:dyDescent="0.2">
      <c r="A1538" s="6"/>
      <c r="B1538" s="8"/>
      <c r="C1538" s="8"/>
      <c r="D1538" s="36"/>
      <c r="E1538" s="28"/>
      <c r="F1538" s="40"/>
      <c r="G1538" s="19"/>
      <c r="H1538" s="67"/>
      <c r="I1538" s="8"/>
      <c r="J1538" s="19"/>
      <c r="K1538" s="19"/>
      <c r="L1538" s="19"/>
    </row>
    <row r="1539" spans="1:13" ht="16.2" x14ac:dyDescent="0.2">
      <c r="A1539" s="188" t="s">
        <v>1381</v>
      </c>
      <c r="B1539" s="189"/>
      <c r="C1539" s="189"/>
      <c r="D1539" s="189"/>
      <c r="E1539" s="189"/>
      <c r="F1539" s="189"/>
      <c r="G1539" s="189"/>
      <c r="H1539" s="189"/>
      <c r="I1539" s="189"/>
      <c r="J1539" s="189"/>
      <c r="K1539" s="189"/>
      <c r="L1539" s="190"/>
    </row>
    <row r="1540" spans="1:13" x14ac:dyDescent="0.2">
      <c r="A1540" s="24" t="s">
        <v>975</v>
      </c>
      <c r="B1540" s="21"/>
      <c r="C1540" s="21"/>
      <c r="D1540" s="52" t="s">
        <v>973</v>
      </c>
      <c r="E1540" s="13" t="s">
        <v>1156</v>
      </c>
      <c r="F1540" s="39" t="s">
        <v>1246</v>
      </c>
      <c r="G1540" s="19" t="s">
        <v>1205</v>
      </c>
      <c r="H1540" s="13" t="s">
        <v>1206</v>
      </c>
      <c r="I1540" s="13" t="s">
        <v>977</v>
      </c>
      <c r="J1540" s="13" t="s">
        <v>976</v>
      </c>
      <c r="K1540" s="13" t="s">
        <v>1166</v>
      </c>
      <c r="L1540" s="13" t="s">
        <v>1167</v>
      </c>
    </row>
    <row r="1541" spans="1:13" x14ac:dyDescent="0.2">
      <c r="A1541" s="8">
        <v>1</v>
      </c>
      <c r="B1541" s="8"/>
      <c r="C1541" s="8"/>
      <c r="D1541" s="36" t="s">
        <v>70</v>
      </c>
      <c r="E1541" s="28" t="e">
        <f>VLOOKUP(D1541,バーコード貼付!A$4048:C$6329,2,FALSE)</f>
        <v>#N/A</v>
      </c>
      <c r="F1541" s="40"/>
      <c r="G1541" s="19"/>
      <c r="H1541" s="77" t="e">
        <v>#N/A</v>
      </c>
      <c r="I1541" s="43">
        <v>3</v>
      </c>
      <c r="J1541" s="19" t="e">
        <v>#N/A</v>
      </c>
      <c r="K1541" s="19"/>
      <c r="L1541" s="3"/>
    </row>
    <row r="1542" spans="1:13" x14ac:dyDescent="0.2">
      <c r="A1542" s="8">
        <v>2</v>
      </c>
      <c r="B1542" s="8"/>
      <c r="C1542" s="8"/>
      <c r="D1542" s="36" t="s">
        <v>72</v>
      </c>
      <c r="E1542" s="28" t="e">
        <f>VLOOKUP(D1542,バーコード貼付!A$4048:C$6329,2,FALSE)</f>
        <v>#N/A</v>
      </c>
      <c r="F1542" s="40"/>
      <c r="G1542" s="19"/>
      <c r="H1542" s="77" t="e">
        <v>#N/A</v>
      </c>
      <c r="I1542" s="43">
        <v>5</v>
      </c>
      <c r="J1542" s="19" t="e">
        <v>#N/A</v>
      </c>
      <c r="K1542" s="19"/>
      <c r="L1542" s="19"/>
    </row>
    <row r="1543" spans="1:13" x14ac:dyDescent="0.2">
      <c r="A1543" s="8">
        <v>3</v>
      </c>
      <c r="B1543" s="8"/>
      <c r="C1543" s="8"/>
      <c r="D1543" s="36" t="s">
        <v>71</v>
      </c>
      <c r="E1543" s="28" t="e">
        <f>VLOOKUP(D1543,バーコード貼付!A$4048:C$6329,2,FALSE)</f>
        <v>#N/A</v>
      </c>
      <c r="F1543" s="40"/>
      <c r="G1543" s="19"/>
      <c r="H1543" s="77" t="e">
        <v>#N/A</v>
      </c>
      <c r="I1543" s="43">
        <v>0</v>
      </c>
      <c r="J1543" s="19" t="e">
        <v>#N/A</v>
      </c>
      <c r="K1543" s="19"/>
      <c r="L1543" s="3"/>
    </row>
    <row r="1544" spans="1:13" x14ac:dyDescent="0.2">
      <c r="A1544" s="8">
        <v>4</v>
      </c>
      <c r="B1544" s="8"/>
      <c r="C1544" s="8"/>
      <c r="D1544" s="36" t="s">
        <v>73</v>
      </c>
      <c r="E1544" s="28" t="e">
        <f>VLOOKUP(D1544,バーコード貼付!A$4048:C$6329,2,FALSE)</f>
        <v>#N/A</v>
      </c>
      <c r="F1544" s="40"/>
      <c r="G1544" s="19"/>
      <c r="H1544" s="77" t="e">
        <v>#N/A</v>
      </c>
      <c r="I1544" s="43">
        <v>0</v>
      </c>
      <c r="J1544" s="19" t="e">
        <v>#N/A</v>
      </c>
      <c r="K1544" s="19"/>
      <c r="L1544" s="19"/>
    </row>
    <row r="1545" spans="1:13" x14ac:dyDescent="0.2">
      <c r="A1545" s="6"/>
      <c r="B1545" s="8">
        <v>1</v>
      </c>
      <c r="C1545" s="8"/>
      <c r="D1545" s="36" t="s">
        <v>1913</v>
      </c>
      <c r="E1545" s="28" t="e">
        <f>VLOOKUP(D1545,バーコード貼付!A$4048:C$6329,2,FALSE)</f>
        <v>#N/A</v>
      </c>
      <c r="F1545" s="40"/>
      <c r="G1545" s="19"/>
      <c r="H1545" s="77" t="e">
        <f>VLOOKUP(D1545,バーコード貼付!$A$4048:$C$6329,3,FALSE)</f>
        <v>#N/A</v>
      </c>
      <c r="I1545" s="8">
        <f>SUM(I1541:I1544)</f>
        <v>8</v>
      </c>
      <c r="J1545" s="19" t="e">
        <f t="shared" ref="J1545:J1560" si="135">IF(H1545&gt;=I1545,0,1)</f>
        <v>#N/A</v>
      </c>
      <c r="K1545" s="19"/>
      <c r="L1545" s="19"/>
    </row>
    <row r="1546" spans="1:13" x14ac:dyDescent="0.2">
      <c r="A1546" s="6"/>
      <c r="B1546" s="8">
        <f>B1545+1</f>
        <v>2</v>
      </c>
      <c r="C1546" s="8">
        <v>1</v>
      </c>
      <c r="D1546" s="36" t="s">
        <v>1914</v>
      </c>
      <c r="E1546" s="28" t="e">
        <f>VLOOKUP(D1546,バーコード貼付!A$4048:C$6329,2,FALSE)</f>
        <v>#N/A</v>
      </c>
      <c r="F1546" s="40"/>
      <c r="G1546" s="19"/>
      <c r="H1546" s="77" t="e">
        <f>VLOOKUP(D1546,バーコード貼付!$A$4048:$C$6329,3,FALSE)</f>
        <v>#N/A</v>
      </c>
      <c r="I1546" s="8">
        <f t="shared" ref="I1546:I1551" si="136">I$1545</f>
        <v>8</v>
      </c>
      <c r="J1546" s="19" t="e">
        <f t="shared" si="135"/>
        <v>#N/A</v>
      </c>
      <c r="K1546" s="19"/>
      <c r="L1546" s="19"/>
    </row>
    <row r="1547" spans="1:13" x14ac:dyDescent="0.2">
      <c r="A1547" s="6"/>
      <c r="B1547" s="8"/>
      <c r="C1547" s="8">
        <v>2</v>
      </c>
      <c r="D1547" s="36" t="s">
        <v>2515</v>
      </c>
      <c r="E1547" s="28" t="str">
        <f>VLOOKUP(D1547,バーコード貼付!A$4048:C$6329,2,FALSE)</f>
        <v>真鍮1/4(6)Pｺｯｸ</v>
      </c>
      <c r="F1547" s="40"/>
      <c r="G1547" s="19"/>
      <c r="H1547" s="77">
        <f>VLOOKUP(D1547,バーコード貼付!$A$4048:$C$6329,3,FALSE)</f>
        <v>1481</v>
      </c>
      <c r="I1547" s="8">
        <f t="shared" si="136"/>
        <v>8</v>
      </c>
      <c r="J1547" s="19">
        <f t="shared" si="135"/>
        <v>0</v>
      </c>
      <c r="K1547" s="19"/>
      <c r="L1547" s="19"/>
    </row>
    <row r="1548" spans="1:13" x14ac:dyDescent="0.2">
      <c r="A1548" s="6"/>
      <c r="B1548" s="8">
        <f>B1546+1</f>
        <v>3</v>
      </c>
      <c r="C1548" s="8"/>
      <c r="D1548" s="36" t="s">
        <v>1915</v>
      </c>
      <c r="E1548" s="28" t="e">
        <f>VLOOKUP(D1548,バーコード貼付!A$4048:C$6329,2,FALSE)</f>
        <v>#N/A</v>
      </c>
      <c r="F1548" s="40"/>
      <c r="G1548" s="19"/>
      <c r="H1548" s="77" t="e">
        <f>VLOOKUP(D1548,バーコード貼付!$A$4048:$C$6329,3,FALSE)</f>
        <v>#N/A</v>
      </c>
      <c r="I1548" s="8">
        <f t="shared" si="136"/>
        <v>8</v>
      </c>
      <c r="J1548" s="19" t="e">
        <f t="shared" si="135"/>
        <v>#N/A</v>
      </c>
      <c r="K1548" s="19"/>
      <c r="L1548" s="19"/>
    </row>
    <row r="1549" spans="1:13" x14ac:dyDescent="0.2">
      <c r="A1549" s="6"/>
      <c r="B1549" s="8">
        <f>B1548+1</f>
        <v>4</v>
      </c>
      <c r="C1549" s="8">
        <v>1</v>
      </c>
      <c r="D1549" s="36" t="s">
        <v>1698</v>
      </c>
      <c r="E1549" s="28" t="e">
        <f>VLOOKUP(D1549,バーコード貼付!A$4048:C$6329,2,FALSE)</f>
        <v>#N/A</v>
      </c>
      <c r="F1549" s="40"/>
      <c r="G1549" s="19"/>
      <c r="H1549" s="77" t="e">
        <f>VLOOKUP(D1549,バーコード貼付!$A$4048:$C$6329,3,FALSE)</f>
        <v>#N/A</v>
      </c>
      <c r="I1549" s="8">
        <f t="shared" si="136"/>
        <v>8</v>
      </c>
      <c r="J1549" s="19" t="e">
        <f t="shared" si="135"/>
        <v>#N/A</v>
      </c>
      <c r="K1549" s="19"/>
      <c r="L1549" s="19"/>
    </row>
    <row r="1550" spans="1:13" x14ac:dyDescent="0.2">
      <c r="A1550" s="6"/>
      <c r="B1550" s="8"/>
      <c r="C1550" s="8">
        <v>2</v>
      </c>
      <c r="D1550" s="36" t="s">
        <v>1699</v>
      </c>
      <c r="E1550" s="28" t="e">
        <f>VLOOKUP(D1550,バーコード貼付!A$4048:C$6329,2,FALSE)</f>
        <v>#N/A</v>
      </c>
      <c r="F1550" s="40"/>
      <c r="G1550" s="19"/>
      <c r="H1550" s="77" t="e">
        <f>VLOOKUP(D1550,バーコード貼付!$A$4048:$C$6329,3,FALSE)</f>
        <v>#N/A</v>
      </c>
      <c r="I1550" s="8">
        <f t="shared" si="136"/>
        <v>8</v>
      </c>
      <c r="J1550" s="19" t="e">
        <f t="shared" si="135"/>
        <v>#N/A</v>
      </c>
      <c r="K1550" s="19"/>
      <c r="L1550" s="19"/>
    </row>
    <row r="1551" spans="1:13" x14ac:dyDescent="0.2">
      <c r="A1551" s="6"/>
      <c r="B1551" s="8">
        <f>B1549+1</f>
        <v>5</v>
      </c>
      <c r="C1551" s="8"/>
      <c r="D1551" s="36" t="s">
        <v>1683</v>
      </c>
      <c r="E1551" s="28" t="e">
        <f>VLOOKUP(D1551,バーコード貼付!A$4048:C$6329,2,FALSE)</f>
        <v>#N/A</v>
      </c>
      <c r="F1551" s="40"/>
      <c r="G1551" s="19"/>
      <c r="H1551" s="77" t="e">
        <f>VLOOKUP(D1551,バーコード貼付!$A$4048:$C$6329,3,FALSE)</f>
        <v>#N/A</v>
      </c>
      <c r="I1551" s="8">
        <f t="shared" si="136"/>
        <v>8</v>
      </c>
      <c r="J1551" s="19" t="e">
        <f t="shared" si="135"/>
        <v>#N/A</v>
      </c>
      <c r="K1551" s="19"/>
      <c r="L1551" s="19"/>
    </row>
    <row r="1552" spans="1:13" x14ac:dyDescent="0.2">
      <c r="A1552" s="6"/>
      <c r="B1552" s="8">
        <f t="shared" ref="B1552:B1562" si="137">B1551+1</f>
        <v>6</v>
      </c>
      <c r="C1552" s="8"/>
      <c r="D1552" s="36" t="s">
        <v>1903</v>
      </c>
      <c r="E1552" s="28" t="e">
        <f>VLOOKUP(D1552,バーコード貼付!A$4048:C$6329,2,FALSE)</f>
        <v>#N/A</v>
      </c>
      <c r="F1552" s="40"/>
      <c r="G1552" s="19"/>
      <c r="H1552" s="77" t="e">
        <f>VLOOKUP(D1552,バーコード貼付!$A$4048:$C$6329,3,FALSE)</f>
        <v>#N/A</v>
      </c>
      <c r="I1552" s="8">
        <f>I$1545*4</f>
        <v>32</v>
      </c>
      <c r="J1552" s="19" t="e">
        <f t="shared" si="135"/>
        <v>#N/A</v>
      </c>
      <c r="K1552" s="19"/>
      <c r="L1552" s="19"/>
      <c r="M1552" s="59" t="s">
        <v>2250</v>
      </c>
    </row>
    <row r="1553" spans="1:13" x14ac:dyDescent="0.2">
      <c r="A1553" s="6"/>
      <c r="B1553" s="8">
        <f t="shared" si="137"/>
        <v>7</v>
      </c>
      <c r="C1553" s="8"/>
      <c r="D1553" s="36" t="s">
        <v>1885</v>
      </c>
      <c r="E1553" s="28" t="e">
        <f>VLOOKUP(D1553,バーコード貼付!A$4048:C$6329,2,FALSE)</f>
        <v>#N/A</v>
      </c>
      <c r="F1553" s="40"/>
      <c r="G1553" s="19"/>
      <c r="H1553" s="77" t="e">
        <f>VLOOKUP(D1553,バーコード貼付!$A$4048:$C$6329,3,FALSE)</f>
        <v>#N/A</v>
      </c>
      <c r="I1553" s="8">
        <f>I$1545*2</f>
        <v>16</v>
      </c>
      <c r="J1553" s="19" t="e">
        <f t="shared" si="135"/>
        <v>#N/A</v>
      </c>
      <c r="K1553" s="19"/>
      <c r="L1553" s="19"/>
      <c r="M1553" s="59" t="s">
        <v>2235</v>
      </c>
    </row>
    <row r="1554" spans="1:13" x14ac:dyDescent="0.2">
      <c r="A1554" s="6"/>
      <c r="B1554" s="8">
        <f t="shared" si="137"/>
        <v>8</v>
      </c>
      <c r="C1554" s="8"/>
      <c r="D1554" s="36" t="s">
        <v>1886</v>
      </c>
      <c r="E1554" s="28" t="e">
        <f>VLOOKUP(D1554,バーコード貼付!A$4048:C$6329,2,FALSE)</f>
        <v>#N/A</v>
      </c>
      <c r="F1554" s="40"/>
      <c r="G1554" s="19"/>
      <c r="H1554" s="77" t="e">
        <f>VLOOKUP(D1554,バーコード貼付!$A$4048:$C$6329,3,FALSE)</f>
        <v>#N/A</v>
      </c>
      <c r="I1554" s="8">
        <f>I$1545*2</f>
        <v>16</v>
      </c>
      <c r="J1554" s="19" t="e">
        <f t="shared" si="135"/>
        <v>#N/A</v>
      </c>
      <c r="K1554" s="19"/>
      <c r="L1554" s="19"/>
      <c r="M1554" s="59">
        <v>2</v>
      </c>
    </row>
    <row r="1555" spans="1:13" x14ac:dyDescent="0.2">
      <c r="A1555" s="6"/>
      <c r="B1555" s="8">
        <f t="shared" si="137"/>
        <v>9</v>
      </c>
      <c r="C1555" s="8"/>
      <c r="D1555" s="36" t="s">
        <v>1887</v>
      </c>
      <c r="E1555" s="28" t="e">
        <f>VLOOKUP(D1555,バーコード貼付!A$4048:C$6329,2,FALSE)</f>
        <v>#N/A</v>
      </c>
      <c r="F1555" s="40"/>
      <c r="G1555" s="19"/>
      <c r="H1555" s="77" t="e">
        <f>VLOOKUP(D1555,バーコード貼付!$A$4048:$C$6329,3,FALSE)</f>
        <v>#N/A</v>
      </c>
      <c r="I1555" s="8">
        <f>I$1545*2</f>
        <v>16</v>
      </c>
      <c r="J1555" s="19" t="e">
        <f t="shared" si="135"/>
        <v>#N/A</v>
      </c>
      <c r="K1555" s="19"/>
      <c r="L1555" s="19"/>
      <c r="M1555" s="59">
        <v>2</v>
      </c>
    </row>
    <row r="1556" spans="1:13" x14ac:dyDescent="0.2">
      <c r="A1556" s="6"/>
      <c r="B1556" s="8">
        <f t="shared" si="137"/>
        <v>10</v>
      </c>
      <c r="C1556" s="8"/>
      <c r="D1556" s="36" t="s">
        <v>2526</v>
      </c>
      <c r="E1556" s="28" t="e">
        <f>VLOOKUP(D1556,バーコード貼付!A$4048:C$6329,2,FALSE)</f>
        <v>#N/A</v>
      </c>
      <c r="F1556" s="40"/>
      <c r="G1556" s="19"/>
      <c r="H1556" s="77" t="e">
        <f>VLOOKUP(D1556,バーコード貼付!$A$4048:$C$6329,3,FALSE)</f>
        <v>#N/A</v>
      </c>
      <c r="I1556" s="8">
        <f>I$1545*8</f>
        <v>64</v>
      </c>
      <c r="J1556" s="19" t="e">
        <f t="shared" si="135"/>
        <v>#N/A</v>
      </c>
      <c r="K1556" s="19"/>
      <c r="L1556" s="19"/>
      <c r="M1556" s="59" t="s">
        <v>2251</v>
      </c>
    </row>
    <row r="1557" spans="1:13" x14ac:dyDescent="0.2">
      <c r="A1557" s="6"/>
      <c r="B1557" s="8">
        <f t="shared" si="137"/>
        <v>11</v>
      </c>
      <c r="C1557" s="8"/>
      <c r="D1557" s="36" t="s">
        <v>1888</v>
      </c>
      <c r="E1557" s="28" t="e">
        <f>VLOOKUP(D1557,バーコード貼付!A$4048:C$6329,2,FALSE)</f>
        <v>#N/A</v>
      </c>
      <c r="F1557" s="40"/>
      <c r="G1557" s="19"/>
      <c r="H1557" s="77" t="e">
        <f>VLOOKUP(D1557,バーコード貼付!$A$4048:$C$6329,3,FALSE)</f>
        <v>#N/A</v>
      </c>
      <c r="I1557" s="8">
        <f>I$1545*8</f>
        <v>64</v>
      </c>
      <c r="J1557" s="19" t="e">
        <f t="shared" si="135"/>
        <v>#N/A</v>
      </c>
      <c r="K1557" s="19"/>
      <c r="L1557" s="19"/>
      <c r="M1557" s="59">
        <v>8</v>
      </c>
    </row>
    <row r="1558" spans="1:13" x14ac:dyDescent="0.2">
      <c r="A1558" s="6"/>
      <c r="B1558" s="8">
        <f t="shared" si="137"/>
        <v>12</v>
      </c>
      <c r="C1558" s="8"/>
      <c r="D1558" s="36" t="s">
        <v>1916</v>
      </c>
      <c r="E1558" s="28" t="e">
        <f>VLOOKUP(D1558,バーコード貼付!A$4048:C$6329,2,FALSE)</f>
        <v>#N/A</v>
      </c>
      <c r="F1558" s="40"/>
      <c r="G1558" s="19"/>
      <c r="H1558" s="77" t="e">
        <f>VLOOKUP(D1558,バーコード貼付!$A$4048:$C$6329,3,FALSE)</f>
        <v>#N/A</v>
      </c>
      <c r="I1558" s="8">
        <f>I$1545</f>
        <v>8</v>
      </c>
      <c r="J1558" s="19" t="e">
        <f t="shared" si="135"/>
        <v>#N/A</v>
      </c>
      <c r="K1558" s="19"/>
      <c r="L1558" s="19"/>
      <c r="M1558" s="59"/>
    </row>
    <row r="1559" spans="1:13" x14ac:dyDescent="0.2">
      <c r="A1559" s="6"/>
      <c r="B1559" s="8">
        <f t="shared" si="137"/>
        <v>13</v>
      </c>
      <c r="C1559" s="8"/>
      <c r="D1559" s="36" t="s">
        <v>1889</v>
      </c>
      <c r="E1559" s="28" t="e">
        <f>VLOOKUP(D1559,バーコード貼付!A$4048:C$6329,2,FALSE)</f>
        <v>#N/A</v>
      </c>
      <c r="F1559" s="40"/>
      <c r="G1559" s="19"/>
      <c r="H1559" s="77" t="e">
        <f>VLOOKUP(D1559,バーコード貼付!$A$4048:$C$6329,3,FALSE)</f>
        <v>#N/A</v>
      </c>
      <c r="I1559" s="8">
        <f>I$1545*4</f>
        <v>32</v>
      </c>
      <c r="J1559" s="19" t="e">
        <f t="shared" si="135"/>
        <v>#N/A</v>
      </c>
      <c r="K1559" s="19"/>
      <c r="L1559" s="19"/>
      <c r="M1559" s="59" t="s">
        <v>2252</v>
      </c>
    </row>
    <row r="1560" spans="1:13" x14ac:dyDescent="0.2">
      <c r="A1560" s="6"/>
      <c r="B1560" s="8">
        <f t="shared" si="137"/>
        <v>14</v>
      </c>
      <c r="C1560" s="8"/>
      <c r="D1560" s="36" t="s">
        <v>1890</v>
      </c>
      <c r="E1560" s="28" t="e">
        <f>VLOOKUP(D1560,バーコード貼付!A$4048:C$6329,2,FALSE)</f>
        <v>#N/A</v>
      </c>
      <c r="F1560" s="40"/>
      <c r="G1560" s="19"/>
      <c r="H1560" s="77" t="e">
        <f>VLOOKUP(D1560,バーコード貼付!$A$4048:$C$6329,3,FALSE)</f>
        <v>#N/A</v>
      </c>
      <c r="I1560" s="8">
        <f>I$1545*4</f>
        <v>32</v>
      </c>
      <c r="J1560" s="19" t="e">
        <f t="shared" si="135"/>
        <v>#N/A</v>
      </c>
      <c r="K1560" s="19"/>
      <c r="L1560" s="19"/>
      <c r="M1560" s="59">
        <v>4</v>
      </c>
    </row>
    <row r="1561" spans="1:13" x14ac:dyDescent="0.2">
      <c r="A1561" s="6"/>
      <c r="B1561" s="8">
        <f t="shared" si="137"/>
        <v>15</v>
      </c>
      <c r="C1561" s="8"/>
      <c r="D1561" s="36"/>
      <c r="E1561" s="28" t="s">
        <v>1359</v>
      </c>
      <c r="F1561" s="40"/>
      <c r="G1561" s="19"/>
      <c r="H1561" s="152" t="e">
        <v>#N/A</v>
      </c>
      <c r="I1561" s="8">
        <v>64</v>
      </c>
      <c r="J1561" s="19">
        <v>1</v>
      </c>
      <c r="K1561" s="19"/>
      <c r="L1561" s="19"/>
      <c r="M1561" s="59">
        <v>8</v>
      </c>
    </row>
    <row r="1562" spans="1:13" x14ac:dyDescent="0.2">
      <c r="A1562" s="6"/>
      <c r="B1562" s="8">
        <f t="shared" si="137"/>
        <v>16</v>
      </c>
      <c r="C1562" s="8"/>
      <c r="D1562" s="36"/>
      <c r="E1562" s="28" t="s">
        <v>1360</v>
      </c>
      <c r="F1562" s="40"/>
      <c r="G1562" s="19"/>
      <c r="H1562" s="152" t="e">
        <v>#N/A</v>
      </c>
      <c r="I1562" s="8">
        <v>64</v>
      </c>
      <c r="J1562" s="19">
        <v>1</v>
      </c>
      <c r="K1562" s="19"/>
      <c r="L1562" s="19"/>
      <c r="M1562" s="59">
        <v>8</v>
      </c>
    </row>
    <row r="1563" spans="1:13" x14ac:dyDescent="0.2">
      <c r="A1563" s="6"/>
      <c r="B1563" s="8"/>
      <c r="C1563" s="8"/>
      <c r="D1563" s="36"/>
      <c r="E1563" s="28"/>
      <c r="F1563" s="40"/>
      <c r="G1563" s="19"/>
      <c r="H1563" s="67"/>
      <c r="I1563" s="8"/>
      <c r="J1563" s="19"/>
      <c r="K1563" s="19"/>
      <c r="L1563" s="19"/>
    </row>
    <row r="1564" spans="1:13" ht="16.2" x14ac:dyDescent="0.2">
      <c r="A1564" s="188" t="s">
        <v>1382</v>
      </c>
      <c r="B1564" s="189"/>
      <c r="C1564" s="189"/>
      <c r="D1564" s="189"/>
      <c r="E1564" s="189"/>
      <c r="F1564" s="189"/>
      <c r="G1564" s="189"/>
      <c r="H1564" s="189"/>
      <c r="I1564" s="189"/>
      <c r="J1564" s="189"/>
      <c r="K1564" s="189"/>
      <c r="L1564" s="190"/>
    </row>
    <row r="1565" spans="1:13" x14ac:dyDescent="0.2">
      <c r="A1565" s="24" t="s">
        <v>975</v>
      </c>
      <c r="B1565" s="21"/>
      <c r="C1565" s="21"/>
      <c r="D1565" s="52" t="s">
        <v>973</v>
      </c>
      <c r="E1565" s="13" t="s">
        <v>1156</v>
      </c>
      <c r="F1565" s="39" t="s">
        <v>1246</v>
      </c>
      <c r="G1565" s="19" t="s">
        <v>1205</v>
      </c>
      <c r="H1565" s="13" t="s">
        <v>1206</v>
      </c>
      <c r="I1565" s="13" t="s">
        <v>977</v>
      </c>
      <c r="J1565" s="13" t="s">
        <v>976</v>
      </c>
      <c r="K1565" s="13" t="s">
        <v>1166</v>
      </c>
      <c r="L1565" s="13" t="s">
        <v>1167</v>
      </c>
    </row>
    <row r="1566" spans="1:13" x14ac:dyDescent="0.2">
      <c r="A1566" s="8">
        <v>1</v>
      </c>
      <c r="B1566" s="8"/>
      <c r="C1566" s="8"/>
      <c r="D1566" s="36" t="s">
        <v>74</v>
      </c>
      <c r="E1566" s="28" t="e">
        <f>VLOOKUP(D1566,バーコード貼付!A$4048:C$6329,2,FALSE)</f>
        <v>#N/A</v>
      </c>
      <c r="F1566" s="40"/>
      <c r="G1566" s="19"/>
      <c r="H1566" s="77" t="e">
        <v>#N/A</v>
      </c>
      <c r="I1566" s="43">
        <v>4</v>
      </c>
      <c r="J1566" s="19" t="e">
        <v>#N/A</v>
      </c>
      <c r="K1566" s="19"/>
      <c r="L1566" s="19"/>
    </row>
    <row r="1567" spans="1:13" x14ac:dyDescent="0.2">
      <c r="A1567" s="8">
        <v>2</v>
      </c>
      <c r="B1567" s="8"/>
      <c r="C1567" s="8"/>
      <c r="D1567" s="36" t="s">
        <v>76</v>
      </c>
      <c r="E1567" s="28" t="e">
        <f>VLOOKUP(D1567,バーコード貼付!A$4048:C$6329,2,FALSE)</f>
        <v>#N/A</v>
      </c>
      <c r="F1567" s="40"/>
      <c r="G1567" s="19"/>
      <c r="H1567" s="77" t="e">
        <v>#N/A</v>
      </c>
      <c r="I1567" s="43">
        <v>2</v>
      </c>
      <c r="J1567" s="19" t="e">
        <v>#N/A</v>
      </c>
      <c r="K1567" s="19"/>
      <c r="L1567" s="3"/>
    </row>
    <row r="1568" spans="1:13" x14ac:dyDescent="0.2">
      <c r="A1568" s="8">
        <v>3</v>
      </c>
      <c r="B1568" s="8"/>
      <c r="C1568" s="8"/>
      <c r="D1568" s="36" t="s">
        <v>75</v>
      </c>
      <c r="E1568" s="28" t="e">
        <f>VLOOKUP(D1568,バーコード貼付!A$4048:C$6329,2,FALSE)</f>
        <v>#N/A</v>
      </c>
      <c r="F1568" s="40"/>
      <c r="G1568" s="19"/>
      <c r="H1568" s="77" t="e">
        <v>#N/A</v>
      </c>
      <c r="I1568" s="43">
        <v>0</v>
      </c>
      <c r="J1568" s="19" t="e">
        <v>#N/A</v>
      </c>
      <c r="K1568" s="19"/>
      <c r="L1568" s="19"/>
    </row>
    <row r="1569" spans="1:13" x14ac:dyDescent="0.2">
      <c r="A1569" s="8">
        <v>4</v>
      </c>
      <c r="B1569" s="8"/>
      <c r="C1569" s="8"/>
      <c r="D1569" s="36" t="s">
        <v>77</v>
      </c>
      <c r="E1569" s="28" t="e">
        <f>VLOOKUP(D1569,バーコード貼付!A$4048:C$6329,2,FALSE)</f>
        <v>#N/A</v>
      </c>
      <c r="F1569" s="40"/>
      <c r="G1569" s="19"/>
      <c r="H1569" s="77" t="e">
        <v>#N/A</v>
      </c>
      <c r="I1569" s="43">
        <v>0</v>
      </c>
      <c r="J1569" s="19" t="e">
        <v>#N/A</v>
      </c>
      <c r="K1569" s="19"/>
      <c r="L1569" s="3"/>
    </row>
    <row r="1570" spans="1:13" x14ac:dyDescent="0.2">
      <c r="A1570" s="6"/>
      <c r="B1570" s="8">
        <v>1</v>
      </c>
      <c r="C1570" s="8"/>
      <c r="D1570" s="36" t="s">
        <v>1917</v>
      </c>
      <c r="E1570" s="28" t="e">
        <f>VLOOKUP(D1570,バーコード貼付!A$4048:C$6329,2,FALSE)</f>
        <v>#N/A</v>
      </c>
      <c r="F1570" s="40"/>
      <c r="G1570" s="19"/>
      <c r="H1570" s="77" t="e">
        <f>VLOOKUP(D1570,バーコード貼付!$A$4048:$C$6329,3,FALSE)</f>
        <v>#N/A</v>
      </c>
      <c r="I1570" s="8">
        <f>SUM(I1566:I1569)</f>
        <v>6</v>
      </c>
      <c r="J1570" s="19" t="e">
        <f t="shared" ref="J1570:J1585" si="138">IF(H1570&gt;=I1570,0,1)</f>
        <v>#N/A</v>
      </c>
      <c r="K1570" s="19"/>
      <c r="L1570" s="19"/>
    </row>
    <row r="1571" spans="1:13" x14ac:dyDescent="0.2">
      <c r="A1571" s="6"/>
      <c r="B1571" s="8">
        <f>B1570+1</f>
        <v>2</v>
      </c>
      <c r="C1571" s="8">
        <v>1</v>
      </c>
      <c r="D1571" s="36" t="s">
        <v>1918</v>
      </c>
      <c r="E1571" s="28" t="e">
        <f>VLOOKUP(D1571,バーコード貼付!A$4048:C$6329,2,FALSE)</f>
        <v>#N/A</v>
      </c>
      <c r="F1571" s="40"/>
      <c r="G1571" s="19"/>
      <c r="H1571" s="77" t="e">
        <f>VLOOKUP(D1571,バーコード貼付!$A$4048:$C$6329,3,FALSE)</f>
        <v>#N/A</v>
      </c>
      <c r="I1571" s="8">
        <f t="shared" ref="I1571:I1576" si="139">I$1570</f>
        <v>6</v>
      </c>
      <c r="J1571" s="19" t="e">
        <f t="shared" si="138"/>
        <v>#N/A</v>
      </c>
      <c r="K1571" s="19"/>
      <c r="L1571" s="19"/>
    </row>
    <row r="1572" spans="1:13" x14ac:dyDescent="0.2">
      <c r="A1572" s="6"/>
      <c r="B1572" s="8"/>
      <c r="C1572" s="8">
        <v>2</v>
      </c>
      <c r="D1572" s="36" t="s">
        <v>2515</v>
      </c>
      <c r="E1572" s="28" t="str">
        <f>VLOOKUP(D1572,バーコード貼付!A$4048:C$6329,2,FALSE)</f>
        <v>真鍮1/4(6)Pｺｯｸ</v>
      </c>
      <c r="F1572" s="40"/>
      <c r="G1572" s="19"/>
      <c r="H1572" s="77">
        <f>VLOOKUP(D1572,バーコード貼付!$A$4048:$C$6329,3,FALSE)</f>
        <v>1481</v>
      </c>
      <c r="I1572" s="8">
        <f t="shared" si="139"/>
        <v>6</v>
      </c>
      <c r="J1572" s="19">
        <f t="shared" si="138"/>
        <v>0</v>
      </c>
      <c r="K1572" s="19"/>
      <c r="L1572" s="19"/>
    </row>
    <row r="1573" spans="1:13" x14ac:dyDescent="0.2">
      <c r="A1573" s="6"/>
      <c r="B1573" s="8">
        <f>B1571+1</f>
        <v>3</v>
      </c>
      <c r="C1573" s="8"/>
      <c r="D1573" s="36" t="s">
        <v>1919</v>
      </c>
      <c r="E1573" s="28" t="e">
        <f>VLOOKUP(D1573,バーコード貼付!A$4048:C$6329,2,FALSE)</f>
        <v>#N/A</v>
      </c>
      <c r="F1573" s="40"/>
      <c r="G1573" s="19"/>
      <c r="H1573" s="77" t="e">
        <f>VLOOKUP(D1573,バーコード貼付!$A$4048:$C$6329,3,FALSE)</f>
        <v>#N/A</v>
      </c>
      <c r="I1573" s="8">
        <f t="shared" si="139"/>
        <v>6</v>
      </c>
      <c r="J1573" s="19" t="e">
        <f t="shared" si="138"/>
        <v>#N/A</v>
      </c>
      <c r="K1573" s="19"/>
      <c r="L1573" s="19"/>
    </row>
    <row r="1574" spans="1:13" x14ac:dyDescent="0.2">
      <c r="A1574" s="6"/>
      <c r="B1574" s="8">
        <f>B1573+1</f>
        <v>4</v>
      </c>
      <c r="C1574" s="8">
        <v>1</v>
      </c>
      <c r="D1574" s="36" t="s">
        <v>1700</v>
      </c>
      <c r="E1574" s="28" t="e">
        <f>VLOOKUP(D1574,バーコード貼付!A$4048:C$6329,2,FALSE)</f>
        <v>#N/A</v>
      </c>
      <c r="F1574" s="40"/>
      <c r="G1574" s="19"/>
      <c r="H1574" s="77" t="e">
        <f>VLOOKUP(D1574,バーコード貼付!$A$4048:$C$6329,3,FALSE)</f>
        <v>#N/A</v>
      </c>
      <c r="I1574" s="8">
        <f t="shared" si="139"/>
        <v>6</v>
      </c>
      <c r="J1574" s="19" t="e">
        <f t="shared" si="138"/>
        <v>#N/A</v>
      </c>
      <c r="K1574" s="19"/>
      <c r="L1574" s="19"/>
    </row>
    <row r="1575" spans="1:13" x14ac:dyDescent="0.2">
      <c r="A1575" s="6"/>
      <c r="B1575" s="8"/>
      <c r="C1575" s="8">
        <v>2</v>
      </c>
      <c r="D1575" s="36" t="s">
        <v>1701</v>
      </c>
      <c r="E1575" s="28" t="e">
        <f>VLOOKUP(D1575,バーコード貼付!A$4048:C$6329,2,FALSE)</f>
        <v>#N/A</v>
      </c>
      <c r="F1575" s="40"/>
      <c r="G1575" s="19"/>
      <c r="H1575" s="77" t="e">
        <f>VLOOKUP(D1575,バーコード貼付!$A$4048:$C$6329,3,FALSE)</f>
        <v>#N/A</v>
      </c>
      <c r="I1575" s="8">
        <f t="shared" si="139"/>
        <v>6</v>
      </c>
      <c r="J1575" s="19" t="e">
        <f t="shared" si="138"/>
        <v>#N/A</v>
      </c>
      <c r="K1575" s="19"/>
      <c r="L1575" s="19"/>
    </row>
    <row r="1576" spans="1:13" x14ac:dyDescent="0.2">
      <c r="A1576" s="6"/>
      <c r="B1576" s="8">
        <f>B1574+1</f>
        <v>5</v>
      </c>
      <c r="C1576" s="8"/>
      <c r="D1576" s="36" t="s">
        <v>1684</v>
      </c>
      <c r="E1576" s="28" t="e">
        <f>VLOOKUP(D1576,バーコード貼付!A$4048:C$6329,2,FALSE)</f>
        <v>#N/A</v>
      </c>
      <c r="F1576" s="40"/>
      <c r="G1576" s="19"/>
      <c r="H1576" s="77" t="e">
        <f>VLOOKUP(D1576,バーコード貼付!$A$4048:$C$6329,3,FALSE)</f>
        <v>#N/A</v>
      </c>
      <c r="I1576" s="8">
        <f t="shared" si="139"/>
        <v>6</v>
      </c>
      <c r="J1576" s="19" t="e">
        <f t="shared" si="138"/>
        <v>#N/A</v>
      </c>
      <c r="K1576" s="19"/>
      <c r="L1576" s="19"/>
    </row>
    <row r="1577" spans="1:13" x14ac:dyDescent="0.2">
      <c r="A1577" s="6"/>
      <c r="B1577" s="8">
        <f t="shared" ref="B1577:B1587" si="140">B1576+1</f>
        <v>6</v>
      </c>
      <c r="C1577" s="8"/>
      <c r="D1577" s="36" t="s">
        <v>1903</v>
      </c>
      <c r="E1577" s="28" t="e">
        <f>VLOOKUP(D1577,バーコード貼付!A$4048:C$6329,2,FALSE)</f>
        <v>#N/A</v>
      </c>
      <c r="F1577" s="40"/>
      <c r="G1577" s="19"/>
      <c r="H1577" s="77" t="e">
        <f>VLOOKUP(D1577,バーコード貼付!$A$4048:$C$6329,3,FALSE)</f>
        <v>#N/A</v>
      </c>
      <c r="I1577" s="8">
        <f>I$1570*4</f>
        <v>24</v>
      </c>
      <c r="J1577" s="19" t="e">
        <f t="shared" si="138"/>
        <v>#N/A</v>
      </c>
      <c r="K1577" s="19"/>
      <c r="L1577" s="19"/>
      <c r="M1577" s="59" t="s">
        <v>2250</v>
      </c>
    </row>
    <row r="1578" spans="1:13" x14ac:dyDescent="0.2">
      <c r="A1578" s="6"/>
      <c r="B1578" s="8">
        <f t="shared" si="140"/>
        <v>7</v>
      </c>
      <c r="C1578" s="8"/>
      <c r="D1578" s="36" t="s">
        <v>1885</v>
      </c>
      <c r="E1578" s="28" t="e">
        <f>VLOOKUP(D1578,バーコード貼付!A$4048:C$6329,2,FALSE)</f>
        <v>#N/A</v>
      </c>
      <c r="F1578" s="40"/>
      <c r="G1578" s="19"/>
      <c r="H1578" s="77" t="e">
        <f>VLOOKUP(D1578,バーコード貼付!$A$4048:$C$6329,3,FALSE)</f>
        <v>#N/A</v>
      </c>
      <c r="I1578" s="8">
        <f>I$1570*2</f>
        <v>12</v>
      </c>
      <c r="J1578" s="19" t="e">
        <f t="shared" si="138"/>
        <v>#N/A</v>
      </c>
      <c r="K1578" s="19"/>
      <c r="L1578" s="19"/>
      <c r="M1578" s="59" t="s">
        <v>2235</v>
      </c>
    </row>
    <row r="1579" spans="1:13" x14ac:dyDescent="0.2">
      <c r="A1579" s="6"/>
      <c r="B1579" s="8">
        <f t="shared" si="140"/>
        <v>8</v>
      </c>
      <c r="C1579" s="8"/>
      <c r="D1579" s="36" t="s">
        <v>1886</v>
      </c>
      <c r="E1579" s="28" t="e">
        <f>VLOOKUP(D1579,バーコード貼付!A$4048:C$6329,2,FALSE)</f>
        <v>#N/A</v>
      </c>
      <c r="F1579" s="40"/>
      <c r="G1579" s="19"/>
      <c r="H1579" s="77" t="e">
        <f>VLOOKUP(D1579,バーコード貼付!$A$4048:$C$6329,3,FALSE)</f>
        <v>#N/A</v>
      </c>
      <c r="I1579" s="8">
        <f>I$1570*2</f>
        <v>12</v>
      </c>
      <c r="J1579" s="19" t="e">
        <f t="shared" si="138"/>
        <v>#N/A</v>
      </c>
      <c r="K1579" s="19"/>
      <c r="L1579" s="19"/>
      <c r="M1579" s="59">
        <v>2</v>
      </c>
    </row>
    <row r="1580" spans="1:13" x14ac:dyDescent="0.2">
      <c r="A1580" s="6"/>
      <c r="B1580" s="8">
        <f t="shared" si="140"/>
        <v>9</v>
      </c>
      <c r="C1580" s="8"/>
      <c r="D1580" s="36" t="s">
        <v>1887</v>
      </c>
      <c r="E1580" s="28" t="e">
        <f>VLOOKUP(D1580,バーコード貼付!A$4048:C$6329,2,FALSE)</f>
        <v>#N/A</v>
      </c>
      <c r="F1580" s="40"/>
      <c r="G1580" s="19"/>
      <c r="H1580" s="77" t="e">
        <f>VLOOKUP(D1580,バーコード貼付!$A$4048:$C$6329,3,FALSE)</f>
        <v>#N/A</v>
      </c>
      <c r="I1580" s="8">
        <f>I$1570*8</f>
        <v>48</v>
      </c>
      <c r="J1580" s="19" t="e">
        <f t="shared" si="138"/>
        <v>#N/A</v>
      </c>
      <c r="K1580" s="19"/>
      <c r="L1580" s="19"/>
      <c r="M1580" s="59">
        <v>2</v>
      </c>
    </row>
    <row r="1581" spans="1:13" x14ac:dyDescent="0.2">
      <c r="A1581" s="6"/>
      <c r="B1581" s="8">
        <f t="shared" si="140"/>
        <v>10</v>
      </c>
      <c r="C1581" s="8"/>
      <c r="D1581" s="36" t="s">
        <v>2526</v>
      </c>
      <c r="E1581" s="28" t="e">
        <f>VLOOKUP(D1581,バーコード貼付!A$4048:C$6329,2,FALSE)</f>
        <v>#N/A</v>
      </c>
      <c r="F1581" s="40"/>
      <c r="G1581" s="19"/>
      <c r="H1581" s="77" t="e">
        <f>VLOOKUP(D1581,バーコード貼付!$A$4048:$C$6329,3,FALSE)</f>
        <v>#N/A</v>
      </c>
      <c r="I1581" s="8">
        <f>I$1570*8</f>
        <v>48</v>
      </c>
      <c r="J1581" s="19" t="e">
        <f t="shared" si="138"/>
        <v>#N/A</v>
      </c>
      <c r="K1581" s="19"/>
      <c r="L1581" s="19"/>
      <c r="M1581" s="59" t="s">
        <v>2251</v>
      </c>
    </row>
    <row r="1582" spans="1:13" x14ac:dyDescent="0.2">
      <c r="A1582" s="6"/>
      <c r="B1582" s="8">
        <f t="shared" si="140"/>
        <v>11</v>
      </c>
      <c r="C1582" s="8"/>
      <c r="D1582" s="36" t="s">
        <v>1888</v>
      </c>
      <c r="E1582" s="28" t="e">
        <f>VLOOKUP(D1582,バーコード貼付!A$4048:C$6329,2,FALSE)</f>
        <v>#N/A</v>
      </c>
      <c r="F1582" s="40"/>
      <c r="G1582" s="19"/>
      <c r="H1582" s="77" t="e">
        <f>VLOOKUP(D1582,バーコード貼付!$A$4048:$C$6329,3,FALSE)</f>
        <v>#N/A</v>
      </c>
      <c r="I1582" s="8">
        <f>I$1570*8</f>
        <v>48</v>
      </c>
      <c r="J1582" s="19" t="e">
        <f t="shared" si="138"/>
        <v>#N/A</v>
      </c>
      <c r="K1582" s="19"/>
      <c r="L1582" s="19"/>
      <c r="M1582" s="59">
        <v>8</v>
      </c>
    </row>
    <row r="1583" spans="1:13" x14ac:dyDescent="0.2">
      <c r="A1583" s="6"/>
      <c r="B1583" s="8">
        <f t="shared" si="140"/>
        <v>12</v>
      </c>
      <c r="C1583" s="8"/>
      <c r="D1583" s="36" t="s">
        <v>1920</v>
      </c>
      <c r="E1583" s="28" t="e">
        <f>VLOOKUP(D1583,バーコード貼付!A$4048:C$6329,2,FALSE)</f>
        <v>#N/A</v>
      </c>
      <c r="F1583" s="40"/>
      <c r="G1583" s="19"/>
      <c r="H1583" s="77" t="e">
        <f>VLOOKUP(D1583,バーコード貼付!$A$4048:$C$6329,3,FALSE)</f>
        <v>#N/A</v>
      </c>
      <c r="I1583" s="8">
        <f>I$1570</f>
        <v>6</v>
      </c>
      <c r="J1583" s="19" t="e">
        <f t="shared" si="138"/>
        <v>#N/A</v>
      </c>
      <c r="K1583" s="19"/>
      <c r="L1583" s="19"/>
      <c r="M1583" s="59"/>
    </row>
    <row r="1584" spans="1:13" x14ac:dyDescent="0.2">
      <c r="A1584" s="6"/>
      <c r="B1584" s="8">
        <f t="shared" si="140"/>
        <v>13</v>
      </c>
      <c r="C1584" s="8"/>
      <c r="D1584" s="36" t="s">
        <v>1889</v>
      </c>
      <c r="E1584" s="28" t="e">
        <f>VLOOKUP(D1584,バーコード貼付!A$4048:C$6329,2,FALSE)</f>
        <v>#N/A</v>
      </c>
      <c r="F1584" s="40"/>
      <c r="G1584" s="19"/>
      <c r="H1584" s="77" t="e">
        <f>VLOOKUP(D1584,バーコード貼付!$A$4048:$C$6329,3,FALSE)</f>
        <v>#N/A</v>
      </c>
      <c r="I1584" s="8">
        <f>I$1570*4</f>
        <v>24</v>
      </c>
      <c r="J1584" s="19" t="e">
        <f t="shared" si="138"/>
        <v>#N/A</v>
      </c>
      <c r="K1584" s="19"/>
      <c r="L1584" s="19"/>
      <c r="M1584" s="59" t="s">
        <v>2252</v>
      </c>
    </row>
    <row r="1585" spans="1:13" x14ac:dyDescent="0.2">
      <c r="A1585" s="6"/>
      <c r="B1585" s="8">
        <f t="shared" si="140"/>
        <v>14</v>
      </c>
      <c r="C1585" s="8"/>
      <c r="D1585" s="36" t="s">
        <v>1890</v>
      </c>
      <c r="E1585" s="28" t="e">
        <f>VLOOKUP(D1585,バーコード貼付!A$4048:C$6329,2,FALSE)</f>
        <v>#N/A</v>
      </c>
      <c r="F1585" s="40"/>
      <c r="G1585" s="19"/>
      <c r="H1585" s="77" t="e">
        <f>VLOOKUP(D1585,バーコード貼付!$A$4048:$C$6329,3,FALSE)</f>
        <v>#N/A</v>
      </c>
      <c r="I1585" s="8">
        <f>I$1570*4</f>
        <v>24</v>
      </c>
      <c r="J1585" s="19" t="e">
        <f t="shared" si="138"/>
        <v>#N/A</v>
      </c>
      <c r="K1585" s="19"/>
      <c r="L1585" s="19"/>
      <c r="M1585" s="59">
        <v>4</v>
      </c>
    </row>
    <row r="1586" spans="1:13" x14ac:dyDescent="0.2">
      <c r="A1586" s="6"/>
      <c r="B1586" s="8">
        <f t="shared" si="140"/>
        <v>15</v>
      </c>
      <c r="C1586" s="8"/>
      <c r="D1586" s="36"/>
      <c r="E1586" s="28" t="s">
        <v>1359</v>
      </c>
      <c r="F1586" s="40"/>
      <c r="G1586" s="19"/>
      <c r="H1586" s="152" t="e">
        <v>#N/A</v>
      </c>
      <c r="I1586" s="8">
        <v>48</v>
      </c>
      <c r="J1586" s="19">
        <v>1</v>
      </c>
      <c r="K1586" s="19"/>
      <c r="L1586" s="19"/>
      <c r="M1586" s="59">
        <v>8</v>
      </c>
    </row>
    <row r="1587" spans="1:13" x14ac:dyDescent="0.2">
      <c r="A1587" s="6"/>
      <c r="B1587" s="8">
        <f t="shared" si="140"/>
        <v>16</v>
      </c>
      <c r="C1587" s="8"/>
      <c r="D1587" s="36"/>
      <c r="E1587" s="28" t="s">
        <v>1360</v>
      </c>
      <c r="F1587" s="40"/>
      <c r="G1587" s="19"/>
      <c r="H1587" s="152" t="e">
        <v>#N/A</v>
      </c>
      <c r="I1587" s="8">
        <v>48</v>
      </c>
      <c r="J1587" s="19">
        <v>1</v>
      </c>
      <c r="K1587" s="19"/>
      <c r="L1587" s="19"/>
      <c r="M1587" s="59">
        <v>8</v>
      </c>
    </row>
    <row r="1588" spans="1:13" x14ac:dyDescent="0.2">
      <c r="A1588" s="6"/>
      <c r="B1588" s="8"/>
      <c r="C1588" s="8"/>
      <c r="D1588" s="36"/>
      <c r="E1588" s="28"/>
      <c r="F1588" s="40"/>
      <c r="G1588" s="19"/>
      <c r="H1588" s="67"/>
      <c r="I1588" s="8"/>
      <c r="J1588" s="19"/>
      <c r="K1588" s="19"/>
      <c r="L1588" s="19"/>
    </row>
    <row r="1589" spans="1:13" ht="16.2" x14ac:dyDescent="0.2">
      <c r="A1589" s="188" t="s">
        <v>1383</v>
      </c>
      <c r="B1589" s="189"/>
      <c r="C1589" s="189"/>
      <c r="D1589" s="189"/>
      <c r="E1589" s="189"/>
      <c r="F1589" s="189"/>
      <c r="G1589" s="189"/>
      <c r="H1589" s="189"/>
      <c r="I1589" s="189"/>
      <c r="J1589" s="189"/>
      <c r="K1589" s="189"/>
      <c r="L1589" s="190"/>
    </row>
    <row r="1590" spans="1:13" x14ac:dyDescent="0.2">
      <c r="A1590" s="24" t="s">
        <v>975</v>
      </c>
      <c r="B1590" s="21"/>
      <c r="C1590" s="21"/>
      <c r="D1590" s="52" t="s">
        <v>973</v>
      </c>
      <c r="E1590" s="13" t="s">
        <v>1156</v>
      </c>
      <c r="F1590" s="39" t="s">
        <v>1246</v>
      </c>
      <c r="G1590" s="19" t="s">
        <v>1205</v>
      </c>
      <c r="H1590" s="13" t="s">
        <v>1206</v>
      </c>
      <c r="I1590" s="13" t="s">
        <v>977</v>
      </c>
      <c r="J1590" s="13" t="s">
        <v>976</v>
      </c>
      <c r="K1590" s="13" t="s">
        <v>1166</v>
      </c>
      <c r="L1590" s="13" t="s">
        <v>1167</v>
      </c>
    </row>
    <row r="1591" spans="1:13" x14ac:dyDescent="0.2">
      <c r="A1591" s="8">
        <v>1</v>
      </c>
      <c r="B1591" s="8"/>
      <c r="C1591" s="8"/>
      <c r="D1591" s="36" t="s">
        <v>78</v>
      </c>
      <c r="E1591" s="28" t="e">
        <f>VLOOKUP(D1591,バーコード貼付!A$4048:C$6329,2,FALSE)</f>
        <v>#N/A</v>
      </c>
      <c r="F1591" s="40"/>
      <c r="G1591" s="19"/>
      <c r="H1591" s="77" t="e">
        <v>#N/A</v>
      </c>
      <c r="I1591" s="43">
        <v>3</v>
      </c>
      <c r="J1591" s="19" t="e">
        <v>#N/A</v>
      </c>
      <c r="K1591" s="19"/>
      <c r="L1591" s="19"/>
    </row>
    <row r="1592" spans="1:13" x14ac:dyDescent="0.2">
      <c r="A1592" s="8">
        <v>2</v>
      </c>
      <c r="B1592" s="8"/>
      <c r="C1592" s="8"/>
      <c r="D1592" s="36" t="s">
        <v>80</v>
      </c>
      <c r="E1592" s="28" t="e">
        <f>VLOOKUP(D1592,バーコード貼付!A$4048:C$6329,2,FALSE)</f>
        <v>#N/A</v>
      </c>
      <c r="F1592" s="40"/>
      <c r="G1592" s="19"/>
      <c r="H1592" s="77" t="e">
        <v>#N/A</v>
      </c>
      <c r="I1592" s="43">
        <v>2</v>
      </c>
      <c r="J1592" s="19" t="e">
        <v>#N/A</v>
      </c>
      <c r="K1592" s="19"/>
      <c r="L1592" s="19"/>
    </row>
    <row r="1593" spans="1:13" x14ac:dyDescent="0.2">
      <c r="A1593" s="8">
        <v>3</v>
      </c>
      <c r="B1593" s="8"/>
      <c r="C1593" s="8"/>
      <c r="D1593" s="36" t="s">
        <v>79</v>
      </c>
      <c r="E1593" s="28" t="e">
        <f>VLOOKUP(D1593,バーコード貼付!A$4048:C$6329,2,FALSE)</f>
        <v>#N/A</v>
      </c>
      <c r="F1593" s="40"/>
      <c r="G1593" s="19"/>
      <c r="H1593" s="77" t="e">
        <v>#N/A</v>
      </c>
      <c r="I1593" s="43">
        <v>0</v>
      </c>
      <c r="J1593" s="19" t="e">
        <v>#N/A</v>
      </c>
      <c r="K1593" s="19"/>
      <c r="L1593" s="19"/>
    </row>
    <row r="1594" spans="1:13" x14ac:dyDescent="0.2">
      <c r="A1594" s="8">
        <v>4</v>
      </c>
      <c r="B1594" s="8"/>
      <c r="C1594" s="8"/>
      <c r="D1594" s="36" t="s">
        <v>81</v>
      </c>
      <c r="E1594" s="28" t="e">
        <f>VLOOKUP(D1594,バーコード貼付!A$4048:C$6329,2,FALSE)</f>
        <v>#N/A</v>
      </c>
      <c r="F1594" s="40"/>
      <c r="G1594" s="19"/>
      <c r="H1594" s="77" t="e">
        <v>#N/A</v>
      </c>
      <c r="I1594" s="43">
        <v>0</v>
      </c>
      <c r="J1594" s="19" t="e">
        <v>#N/A</v>
      </c>
      <c r="K1594" s="19"/>
      <c r="L1594" s="19"/>
    </row>
    <row r="1595" spans="1:13" x14ac:dyDescent="0.2">
      <c r="A1595" s="6"/>
      <c r="B1595" s="8">
        <v>1</v>
      </c>
      <c r="C1595" s="8"/>
      <c r="D1595" s="36" t="s">
        <v>1921</v>
      </c>
      <c r="E1595" s="28" t="e">
        <f>VLOOKUP(D1595,バーコード貼付!A$4048:C$6329,2,FALSE)</f>
        <v>#N/A</v>
      </c>
      <c r="F1595" s="40"/>
      <c r="G1595" s="19"/>
      <c r="H1595" s="77" t="e">
        <f>VLOOKUP(D1595,バーコード貼付!$A$4048:$C$6329,3,FALSE)</f>
        <v>#N/A</v>
      </c>
      <c r="I1595" s="8">
        <f>SUM(I1591:I1594)</f>
        <v>5</v>
      </c>
      <c r="J1595" s="19" t="e">
        <f t="shared" ref="J1595:J1610" si="141">IF(H1595&gt;=I1595,0,1)</f>
        <v>#N/A</v>
      </c>
      <c r="K1595" s="19"/>
      <c r="L1595" s="19"/>
    </row>
    <row r="1596" spans="1:13" x14ac:dyDescent="0.2">
      <c r="A1596" s="6"/>
      <c r="B1596" s="8">
        <f>B1595+1</f>
        <v>2</v>
      </c>
      <c r="C1596" s="8">
        <v>1</v>
      </c>
      <c r="D1596" s="36" t="s">
        <v>1922</v>
      </c>
      <c r="E1596" s="28" t="e">
        <f>VLOOKUP(D1596,バーコード貼付!A$4048:C$6329,2,FALSE)</f>
        <v>#N/A</v>
      </c>
      <c r="F1596" s="40"/>
      <c r="G1596" s="19"/>
      <c r="H1596" s="77" t="e">
        <f>VLOOKUP(D1596,バーコード貼付!$A$4048:$C$6329,3,FALSE)</f>
        <v>#N/A</v>
      </c>
      <c r="I1596" s="8">
        <f t="shared" ref="I1596:I1601" si="142">I$1595</f>
        <v>5</v>
      </c>
      <c r="J1596" s="19" t="e">
        <f t="shared" si="141"/>
        <v>#N/A</v>
      </c>
      <c r="K1596" s="19"/>
      <c r="L1596" s="19"/>
    </row>
    <row r="1597" spans="1:13" x14ac:dyDescent="0.2">
      <c r="A1597" s="6"/>
      <c r="B1597" s="8"/>
      <c r="C1597" s="8">
        <v>2</v>
      </c>
      <c r="D1597" s="36" t="s">
        <v>2515</v>
      </c>
      <c r="E1597" s="28" t="str">
        <f>VLOOKUP(D1597,バーコード貼付!A$4048:C$6329,2,FALSE)</f>
        <v>真鍮1/4(6)Pｺｯｸ</v>
      </c>
      <c r="F1597" s="40"/>
      <c r="G1597" s="19"/>
      <c r="H1597" s="77">
        <f>VLOOKUP(D1597,バーコード貼付!$A$4048:$C$6329,3,FALSE)</f>
        <v>1481</v>
      </c>
      <c r="I1597" s="8">
        <f t="shared" si="142"/>
        <v>5</v>
      </c>
      <c r="J1597" s="19">
        <f t="shared" si="141"/>
        <v>0</v>
      </c>
      <c r="K1597" s="19"/>
      <c r="L1597" s="19"/>
    </row>
    <row r="1598" spans="1:13" x14ac:dyDescent="0.2">
      <c r="A1598" s="6"/>
      <c r="B1598" s="8">
        <f>B1596+1</f>
        <v>3</v>
      </c>
      <c r="C1598" s="8"/>
      <c r="D1598" s="36" t="s">
        <v>1923</v>
      </c>
      <c r="E1598" s="28" t="e">
        <f>VLOOKUP(D1598,バーコード貼付!A$4048:C$6329,2,FALSE)</f>
        <v>#N/A</v>
      </c>
      <c r="F1598" s="40"/>
      <c r="G1598" s="19"/>
      <c r="H1598" s="77" t="e">
        <f>VLOOKUP(D1598,バーコード貼付!$A$4048:$C$6329,3,FALSE)</f>
        <v>#N/A</v>
      </c>
      <c r="I1598" s="8">
        <f t="shared" si="142"/>
        <v>5</v>
      </c>
      <c r="J1598" s="19" t="e">
        <f t="shared" si="141"/>
        <v>#N/A</v>
      </c>
      <c r="K1598" s="19"/>
      <c r="L1598" s="19"/>
    </row>
    <row r="1599" spans="1:13" x14ac:dyDescent="0.2">
      <c r="A1599" s="6"/>
      <c r="B1599" s="8">
        <f>B1598+1</f>
        <v>4</v>
      </c>
      <c r="C1599" s="8">
        <v>1</v>
      </c>
      <c r="D1599" s="36" t="s">
        <v>1702</v>
      </c>
      <c r="E1599" s="28" t="e">
        <f>VLOOKUP(D1599,バーコード貼付!A$4048:C$6329,2,FALSE)</f>
        <v>#N/A</v>
      </c>
      <c r="F1599" s="40"/>
      <c r="G1599" s="19"/>
      <c r="H1599" s="77" t="e">
        <f>VLOOKUP(D1599,バーコード貼付!$A$4048:$C$6329,3,FALSE)</f>
        <v>#N/A</v>
      </c>
      <c r="I1599" s="8">
        <f t="shared" si="142"/>
        <v>5</v>
      </c>
      <c r="J1599" s="19" t="e">
        <f t="shared" si="141"/>
        <v>#N/A</v>
      </c>
      <c r="K1599" s="19"/>
      <c r="L1599" s="19"/>
    </row>
    <row r="1600" spans="1:13" x14ac:dyDescent="0.2">
      <c r="A1600" s="6"/>
      <c r="B1600" s="8"/>
      <c r="C1600" s="8">
        <v>2</v>
      </c>
      <c r="D1600" s="36" t="s">
        <v>1703</v>
      </c>
      <c r="E1600" s="28" t="e">
        <f>VLOOKUP(D1600,バーコード貼付!A$4048:C$6329,2,FALSE)</f>
        <v>#N/A</v>
      </c>
      <c r="F1600" s="40"/>
      <c r="G1600" s="19"/>
      <c r="H1600" s="77" t="e">
        <f>VLOOKUP(D1600,バーコード貼付!$A$4048:$C$6329,3,FALSE)</f>
        <v>#N/A</v>
      </c>
      <c r="I1600" s="8">
        <f t="shared" si="142"/>
        <v>5</v>
      </c>
      <c r="J1600" s="19" t="e">
        <f t="shared" si="141"/>
        <v>#N/A</v>
      </c>
      <c r="K1600" s="19"/>
      <c r="L1600" s="19"/>
    </row>
    <row r="1601" spans="1:13" x14ac:dyDescent="0.2">
      <c r="A1601" s="6"/>
      <c r="B1601" s="8">
        <f>B1599+1</f>
        <v>5</v>
      </c>
      <c r="C1601" s="8"/>
      <c r="D1601" s="36" t="s">
        <v>1685</v>
      </c>
      <c r="E1601" s="28" t="e">
        <f>VLOOKUP(D1601,バーコード貼付!A$4048:C$6329,2,FALSE)</f>
        <v>#N/A</v>
      </c>
      <c r="F1601" s="40"/>
      <c r="G1601" s="19"/>
      <c r="H1601" s="77" t="e">
        <f>VLOOKUP(D1601,バーコード貼付!$A$4048:$C$6329,3,FALSE)</f>
        <v>#N/A</v>
      </c>
      <c r="I1601" s="8">
        <f t="shared" si="142"/>
        <v>5</v>
      </c>
      <c r="J1601" s="19" t="e">
        <f t="shared" si="141"/>
        <v>#N/A</v>
      </c>
      <c r="K1601" s="19"/>
      <c r="L1601" s="19"/>
    </row>
    <row r="1602" spans="1:13" x14ac:dyDescent="0.2">
      <c r="A1602" s="6"/>
      <c r="B1602" s="8">
        <f t="shared" ref="B1602:B1612" si="143">B1601+1</f>
        <v>6</v>
      </c>
      <c r="C1602" s="8"/>
      <c r="D1602" s="36" t="s">
        <v>1924</v>
      </c>
      <c r="E1602" s="28" t="e">
        <f>VLOOKUP(D1602,バーコード貼付!A$4048:C$6329,2,FALSE)</f>
        <v>#N/A</v>
      </c>
      <c r="F1602" s="40"/>
      <c r="G1602" s="19"/>
      <c r="H1602" s="77" t="e">
        <f>VLOOKUP(D1602,バーコード貼付!$A$4048:$C$6329,3,FALSE)</f>
        <v>#N/A</v>
      </c>
      <c r="I1602" s="8">
        <f>I$1595*4</f>
        <v>20</v>
      </c>
      <c r="J1602" s="19" t="e">
        <f t="shared" si="141"/>
        <v>#N/A</v>
      </c>
      <c r="K1602" s="19"/>
      <c r="L1602" s="19"/>
      <c r="M1602" s="59" t="s">
        <v>2253</v>
      </c>
    </row>
    <row r="1603" spans="1:13" x14ac:dyDescent="0.2">
      <c r="A1603" s="6"/>
      <c r="B1603" s="8">
        <f t="shared" si="143"/>
        <v>7</v>
      </c>
      <c r="C1603" s="8"/>
      <c r="D1603" s="36" t="s">
        <v>1925</v>
      </c>
      <c r="E1603" s="28" t="e">
        <f>VLOOKUP(D1603,バーコード貼付!A$4048:C$6329,2,FALSE)</f>
        <v>#N/A</v>
      </c>
      <c r="F1603" s="40"/>
      <c r="G1603" s="19"/>
      <c r="H1603" s="77" t="e">
        <f>VLOOKUP(D1603,バーコード貼付!$A$4048:$C$6329,3,FALSE)</f>
        <v>#N/A</v>
      </c>
      <c r="I1603" s="8">
        <f>I$1595*2</f>
        <v>10</v>
      </c>
      <c r="J1603" s="19" t="e">
        <f t="shared" si="141"/>
        <v>#N/A</v>
      </c>
      <c r="K1603" s="19"/>
      <c r="L1603" s="19"/>
      <c r="M1603" s="59" t="s">
        <v>2254</v>
      </c>
    </row>
    <row r="1604" spans="1:13" x14ac:dyDescent="0.2">
      <c r="A1604" s="6"/>
      <c r="B1604" s="8">
        <f t="shared" si="143"/>
        <v>8</v>
      </c>
      <c r="C1604" s="8"/>
      <c r="D1604" s="36" t="s">
        <v>1926</v>
      </c>
      <c r="E1604" s="28" t="e">
        <f>VLOOKUP(D1604,バーコード貼付!A$4048:C$6329,2,FALSE)</f>
        <v>#N/A</v>
      </c>
      <c r="F1604" s="40"/>
      <c r="G1604" s="19"/>
      <c r="H1604" s="77" t="e">
        <f>VLOOKUP(D1604,バーコード貼付!$A$4048:$C$6329,3,FALSE)</f>
        <v>#N/A</v>
      </c>
      <c r="I1604" s="8">
        <f>I$1595*2</f>
        <v>10</v>
      </c>
      <c r="J1604" s="19" t="e">
        <f t="shared" si="141"/>
        <v>#N/A</v>
      </c>
      <c r="K1604" s="19"/>
      <c r="L1604" s="19"/>
      <c r="M1604" s="59">
        <v>2</v>
      </c>
    </row>
    <row r="1605" spans="1:13" x14ac:dyDescent="0.2">
      <c r="A1605" s="6"/>
      <c r="B1605" s="8">
        <f t="shared" si="143"/>
        <v>9</v>
      </c>
      <c r="C1605" s="8"/>
      <c r="D1605" s="36" t="s">
        <v>1927</v>
      </c>
      <c r="E1605" s="28" t="e">
        <f>VLOOKUP(D1605,バーコード貼付!A$4048:C$6329,2,FALSE)</f>
        <v>#N/A</v>
      </c>
      <c r="F1605" s="40"/>
      <c r="G1605" s="19"/>
      <c r="H1605" s="77" t="e">
        <f>VLOOKUP(D1605,バーコード貼付!$A$4048:$C$6329,3,FALSE)</f>
        <v>#N/A</v>
      </c>
      <c r="I1605" s="8">
        <f>I$1595*2</f>
        <v>10</v>
      </c>
      <c r="J1605" s="19" t="e">
        <f t="shared" si="141"/>
        <v>#N/A</v>
      </c>
      <c r="K1605" s="19"/>
      <c r="L1605" s="19"/>
      <c r="M1605" s="59">
        <v>2</v>
      </c>
    </row>
    <row r="1606" spans="1:13" x14ac:dyDescent="0.2">
      <c r="A1606" s="6"/>
      <c r="B1606" s="8">
        <f t="shared" si="143"/>
        <v>10</v>
      </c>
      <c r="C1606" s="8"/>
      <c r="D1606" s="36" t="s">
        <v>2525</v>
      </c>
      <c r="E1606" s="28" t="e">
        <f>VLOOKUP(D1606,バーコード貼付!A$4048:C$6329,2,FALSE)</f>
        <v>#N/A</v>
      </c>
      <c r="F1606" s="40"/>
      <c r="G1606" s="19"/>
      <c r="H1606" s="77" t="e">
        <f>VLOOKUP(D1606,バーコード貼付!$A$4048:$C$6329,3,FALSE)</f>
        <v>#N/A</v>
      </c>
      <c r="I1606" s="8">
        <f>I$1595*8</f>
        <v>40</v>
      </c>
      <c r="J1606" s="19" t="e">
        <f t="shared" si="141"/>
        <v>#N/A</v>
      </c>
      <c r="K1606" s="19"/>
      <c r="L1606" s="19"/>
      <c r="M1606" s="59" t="s">
        <v>2255</v>
      </c>
    </row>
    <row r="1607" spans="1:13" x14ac:dyDescent="0.2">
      <c r="A1607" s="6"/>
      <c r="B1607" s="8">
        <f t="shared" si="143"/>
        <v>11</v>
      </c>
      <c r="C1607" s="8"/>
      <c r="D1607" s="36" t="s">
        <v>1928</v>
      </c>
      <c r="E1607" s="28" t="e">
        <f>VLOOKUP(D1607,バーコード貼付!A$4048:C$6329,2,FALSE)</f>
        <v>#N/A</v>
      </c>
      <c r="F1607" s="40"/>
      <c r="G1607" s="19"/>
      <c r="H1607" s="77" t="e">
        <f>VLOOKUP(D1607,バーコード貼付!$A$4048:$C$6329,3,FALSE)</f>
        <v>#N/A</v>
      </c>
      <c r="I1607" s="8">
        <f>I$1595*8</f>
        <v>40</v>
      </c>
      <c r="J1607" s="19" t="e">
        <f t="shared" si="141"/>
        <v>#N/A</v>
      </c>
      <c r="K1607" s="19"/>
      <c r="L1607" s="19"/>
      <c r="M1607" s="59">
        <v>8</v>
      </c>
    </row>
    <row r="1608" spans="1:13" x14ac:dyDescent="0.2">
      <c r="A1608" s="6"/>
      <c r="B1608" s="8">
        <f t="shared" si="143"/>
        <v>12</v>
      </c>
      <c r="C1608" s="8"/>
      <c r="D1608" s="36" t="s">
        <v>1929</v>
      </c>
      <c r="E1608" s="28" t="e">
        <f>VLOOKUP(D1608,バーコード貼付!A$4048:C$6329,2,FALSE)</f>
        <v>#N/A</v>
      </c>
      <c r="F1608" s="40"/>
      <c r="G1608" s="19"/>
      <c r="H1608" s="77" t="e">
        <f>VLOOKUP(D1608,バーコード貼付!$A$4048:$C$6329,3,FALSE)</f>
        <v>#N/A</v>
      </c>
      <c r="I1608" s="8">
        <f>I$1595</f>
        <v>5</v>
      </c>
      <c r="J1608" s="19" t="e">
        <f t="shared" si="141"/>
        <v>#N/A</v>
      </c>
      <c r="K1608" s="19"/>
      <c r="L1608" s="19"/>
      <c r="M1608" s="59"/>
    </row>
    <row r="1609" spans="1:13" x14ac:dyDescent="0.2">
      <c r="A1609" s="6"/>
      <c r="B1609" s="8">
        <f t="shared" si="143"/>
        <v>13</v>
      </c>
      <c r="C1609" s="8"/>
      <c r="D1609" s="36" t="s">
        <v>1930</v>
      </c>
      <c r="E1609" s="28" t="e">
        <f>VLOOKUP(D1609,バーコード貼付!A$4048:C$6329,2,FALSE)</f>
        <v>#N/A</v>
      </c>
      <c r="F1609" s="40"/>
      <c r="G1609" s="19"/>
      <c r="H1609" s="77" t="e">
        <f>VLOOKUP(D1609,バーコード貼付!$A$4048:$C$6329,3,FALSE)</f>
        <v>#N/A</v>
      </c>
      <c r="I1609" s="8">
        <f>I$1595*4</f>
        <v>20</v>
      </c>
      <c r="J1609" s="19" t="e">
        <f t="shared" si="141"/>
        <v>#N/A</v>
      </c>
      <c r="K1609" s="19"/>
      <c r="L1609" s="19"/>
      <c r="M1609" s="59" t="s">
        <v>2256</v>
      </c>
    </row>
    <row r="1610" spans="1:13" x14ac:dyDescent="0.2">
      <c r="A1610" s="6"/>
      <c r="B1610" s="8">
        <f t="shared" si="143"/>
        <v>14</v>
      </c>
      <c r="C1610" s="8"/>
      <c r="D1610" s="36" t="s">
        <v>1931</v>
      </c>
      <c r="E1610" s="28" t="e">
        <f>VLOOKUP(D1610,バーコード貼付!A$4048:C$6329,2,FALSE)</f>
        <v>#N/A</v>
      </c>
      <c r="F1610" s="40"/>
      <c r="G1610" s="19"/>
      <c r="H1610" s="77" t="e">
        <f>VLOOKUP(D1610,バーコード貼付!$A$4048:$C$6329,3,FALSE)</f>
        <v>#N/A</v>
      </c>
      <c r="I1610" s="8">
        <f>I$1595*4</f>
        <v>20</v>
      </c>
      <c r="J1610" s="19" t="e">
        <f t="shared" si="141"/>
        <v>#N/A</v>
      </c>
      <c r="K1610" s="19"/>
      <c r="L1610" s="19"/>
      <c r="M1610" s="59">
        <v>4</v>
      </c>
    </row>
    <row r="1611" spans="1:13" x14ac:dyDescent="0.2">
      <c r="A1611" s="6"/>
      <c r="B1611" s="8">
        <f t="shared" si="143"/>
        <v>15</v>
      </c>
      <c r="C1611" s="8"/>
      <c r="D1611" s="36"/>
      <c r="E1611" s="28" t="s">
        <v>1359</v>
      </c>
      <c r="F1611" s="40"/>
      <c r="G1611" s="19"/>
      <c r="H1611" s="152" t="e">
        <v>#N/A</v>
      </c>
      <c r="I1611" s="8">
        <v>40</v>
      </c>
      <c r="J1611" s="19">
        <v>1</v>
      </c>
      <c r="K1611" s="19"/>
      <c r="L1611" s="19"/>
      <c r="M1611" s="59">
        <v>8</v>
      </c>
    </row>
    <row r="1612" spans="1:13" x14ac:dyDescent="0.2">
      <c r="A1612" s="6"/>
      <c r="B1612" s="8">
        <f t="shared" si="143"/>
        <v>16</v>
      </c>
      <c r="C1612" s="8"/>
      <c r="D1612" s="36"/>
      <c r="E1612" s="28" t="s">
        <v>1360</v>
      </c>
      <c r="F1612" s="40"/>
      <c r="G1612" s="19"/>
      <c r="H1612" s="152" t="e">
        <v>#N/A</v>
      </c>
      <c r="I1612" s="8">
        <v>40</v>
      </c>
      <c r="J1612" s="19">
        <v>1</v>
      </c>
      <c r="K1612" s="19"/>
      <c r="L1612" s="19"/>
      <c r="M1612" s="59">
        <v>8</v>
      </c>
    </row>
    <row r="1613" spans="1:13" x14ac:dyDescent="0.2">
      <c r="A1613" s="8"/>
      <c r="B1613" s="8"/>
      <c r="C1613" s="8"/>
      <c r="D1613" s="36"/>
      <c r="E1613" s="28"/>
      <c r="F1613" s="40"/>
      <c r="G1613" s="19"/>
      <c r="H1613" s="67"/>
      <c r="I1613" s="8"/>
      <c r="J1613" s="19"/>
      <c r="K1613" s="19"/>
      <c r="L1613" s="19"/>
    </row>
    <row r="1614" spans="1:13" s="38" customFormat="1" ht="16.2" x14ac:dyDescent="0.2">
      <c r="A1614" s="191" t="s">
        <v>2543</v>
      </c>
      <c r="B1614" s="192"/>
      <c r="C1614" s="192"/>
      <c r="D1614" s="192"/>
      <c r="E1614" s="192"/>
      <c r="F1614" s="192"/>
      <c r="G1614" s="192"/>
      <c r="H1614" s="192"/>
      <c r="I1614" s="192"/>
      <c r="J1614" s="192"/>
      <c r="K1614" s="192"/>
      <c r="L1614" s="193"/>
    </row>
    <row r="1615" spans="1:13" s="38" customFormat="1" ht="16.2" x14ac:dyDescent="0.2">
      <c r="A1615" s="188" t="s">
        <v>1384</v>
      </c>
      <c r="B1615" s="189"/>
      <c r="C1615" s="189"/>
      <c r="D1615" s="189"/>
      <c r="E1615" s="189"/>
      <c r="F1615" s="189"/>
      <c r="G1615" s="189"/>
      <c r="H1615" s="189"/>
      <c r="I1615" s="189"/>
      <c r="J1615" s="189"/>
      <c r="K1615" s="189"/>
      <c r="L1615" s="190"/>
    </row>
    <row r="1616" spans="1:13" s="5" customFormat="1" x14ac:dyDescent="0.2">
      <c r="A1616" s="24" t="s">
        <v>975</v>
      </c>
      <c r="B1616" s="21"/>
      <c r="C1616" s="21"/>
      <c r="D1616" s="52" t="s">
        <v>973</v>
      </c>
      <c r="E1616" s="13" t="s">
        <v>1156</v>
      </c>
      <c r="F1616" s="39" t="s">
        <v>1246</v>
      </c>
      <c r="G1616" s="19" t="s">
        <v>1205</v>
      </c>
      <c r="H1616" s="13" t="s">
        <v>1206</v>
      </c>
      <c r="I1616" s="13" t="s">
        <v>977</v>
      </c>
      <c r="J1616" s="13" t="s">
        <v>976</v>
      </c>
      <c r="K1616" s="13" t="s">
        <v>1166</v>
      </c>
      <c r="L1616" s="13" t="s">
        <v>1167</v>
      </c>
    </row>
    <row r="1617" spans="1:13" x14ac:dyDescent="0.2">
      <c r="A1617" s="6">
        <v>1</v>
      </c>
      <c r="B1617" s="6"/>
      <c r="C1617" s="3"/>
      <c r="D1617" s="36" t="s">
        <v>695</v>
      </c>
      <c r="E1617" s="28" t="e">
        <f>VLOOKUP(D1617,バーコード貼付!A$4048:C$6329,2,FALSE)</f>
        <v>#N/A</v>
      </c>
      <c r="F1617" s="40"/>
      <c r="G1617" s="19"/>
      <c r="H1617" s="77" t="e">
        <v>#N/A</v>
      </c>
      <c r="I1617" s="43">
        <v>5</v>
      </c>
      <c r="J1617" s="19" t="e">
        <v>#N/A</v>
      </c>
      <c r="K1617" s="19"/>
      <c r="L1617" s="19"/>
    </row>
    <row r="1618" spans="1:13" x14ac:dyDescent="0.2">
      <c r="A1618" s="6">
        <v>1</v>
      </c>
      <c r="B1618" s="6"/>
      <c r="C1618" s="3"/>
      <c r="D1618" s="36" t="s">
        <v>696</v>
      </c>
      <c r="E1618" s="28" t="e">
        <f>VLOOKUP(D1618,バーコード貼付!A$4048:C$6329,2,FALSE)</f>
        <v>#N/A</v>
      </c>
      <c r="F1618" s="40"/>
      <c r="G1618" s="19"/>
      <c r="H1618" s="77" t="e">
        <v>#N/A</v>
      </c>
      <c r="I1618" s="43">
        <v>0</v>
      </c>
      <c r="J1618" s="19" t="e">
        <v>#N/A</v>
      </c>
      <c r="K1618" s="19"/>
      <c r="L1618" s="19"/>
    </row>
    <row r="1619" spans="1:13" x14ac:dyDescent="0.2">
      <c r="A1619" s="6"/>
      <c r="B1619" s="8">
        <v>1</v>
      </c>
      <c r="C1619" s="8"/>
      <c r="D1619" s="36" t="s">
        <v>1572</v>
      </c>
      <c r="E1619" s="28" t="e">
        <f>VLOOKUP(D1619,バーコード貼付!A$4048:C$6329,2,FALSE)</f>
        <v>#N/A</v>
      </c>
      <c r="F1619" s="40"/>
      <c r="G1619" s="19"/>
      <c r="H1619" s="77" t="e">
        <f>VLOOKUP(D1619,バーコード貼付!$A$4048:$C$6329,3,FALSE)</f>
        <v>#N/A</v>
      </c>
      <c r="I1619" s="8">
        <f>SUM(I1617:I1618)</f>
        <v>5</v>
      </c>
      <c r="J1619" s="19" t="e">
        <f>IF(H1619&gt;=I1619,0,1)</f>
        <v>#N/A</v>
      </c>
      <c r="K1619" s="19"/>
      <c r="L1619" s="19"/>
    </row>
    <row r="1620" spans="1:13" x14ac:dyDescent="0.2">
      <c r="A1620" s="6"/>
      <c r="B1620" s="8">
        <f>B1619+1</f>
        <v>2</v>
      </c>
      <c r="C1620" s="8">
        <v>1</v>
      </c>
      <c r="D1620" s="36" t="s">
        <v>1557</v>
      </c>
      <c r="E1620" s="28" t="e">
        <f>VLOOKUP(D1620,バーコード貼付!A$4048:C$6329,2,FALSE)</f>
        <v>#N/A</v>
      </c>
      <c r="F1620" s="40"/>
      <c r="G1620" s="19"/>
      <c r="H1620" s="77" t="e">
        <f>VLOOKUP(D1620,バーコード貼付!$A$4048:$C$6329,3,FALSE)</f>
        <v>#N/A</v>
      </c>
      <c r="I1620" s="8">
        <f>I$1619</f>
        <v>5</v>
      </c>
      <c r="J1620" s="19" t="e">
        <f>IF(H1620&gt;=I1620,0,1)</f>
        <v>#N/A</v>
      </c>
      <c r="K1620" s="19"/>
      <c r="L1620" s="19"/>
    </row>
    <row r="1621" spans="1:13" x14ac:dyDescent="0.2">
      <c r="A1621" s="6"/>
      <c r="B1621" s="8"/>
      <c r="C1621" s="8">
        <v>2</v>
      </c>
      <c r="D1621" s="36" t="s">
        <v>2514</v>
      </c>
      <c r="E1621" s="28" t="str">
        <f>VLOOKUP(D1621,バーコード貼付!A$4048:C$6329,2,FALSE)</f>
        <v>真鍮1/8(3)Pｺｯｸ</v>
      </c>
      <c r="F1621" s="40"/>
      <c r="G1621" s="19"/>
      <c r="H1621" s="77">
        <f>VLOOKUP(D1621,バーコード貼付!$A$4048:$C$6329,3,FALSE)</f>
        <v>0</v>
      </c>
      <c r="I1621" s="8">
        <f>I$1619</f>
        <v>5</v>
      </c>
      <c r="J1621" s="19">
        <f>IF(H1621&gt;=I1621,0,1)</f>
        <v>1</v>
      </c>
      <c r="K1621" s="19"/>
      <c r="L1621" s="19"/>
    </row>
    <row r="1622" spans="1:13" x14ac:dyDescent="0.2">
      <c r="A1622" s="6"/>
      <c r="B1622" s="8">
        <f>B1620+1</f>
        <v>3</v>
      </c>
      <c r="C1622" s="8"/>
      <c r="D1622" s="36" t="s">
        <v>1616</v>
      </c>
      <c r="E1622" s="28" t="e">
        <f>VLOOKUP(D1622,バーコード貼付!A$4048:C$6329,2,FALSE)</f>
        <v>#N/A</v>
      </c>
      <c r="F1622" s="40"/>
      <c r="G1622" s="19"/>
      <c r="H1622" s="77" t="e">
        <f>VLOOKUP(D1622,バーコード貼付!$A$4048:$C$6329,3,FALSE)</f>
        <v>#N/A</v>
      </c>
      <c r="I1622" s="8">
        <f>I$1619</f>
        <v>5</v>
      </c>
      <c r="J1622" s="19" t="e">
        <f>IF(H1622&gt;=I1622,0,1)</f>
        <v>#N/A</v>
      </c>
      <c r="K1622" s="19"/>
      <c r="L1622" s="19"/>
    </row>
    <row r="1623" spans="1:13" x14ac:dyDescent="0.2">
      <c r="A1623" s="6"/>
      <c r="B1623" s="8">
        <f t="shared" ref="B1623:B1639" si="144">B1622+1</f>
        <v>4</v>
      </c>
      <c r="C1623" s="8"/>
      <c r="D1623" s="36" t="s">
        <v>1587</v>
      </c>
      <c r="E1623" s="28" t="e">
        <f>VLOOKUP(D1623,バーコード貼付!A$4048:C$6329,2,FALSE)</f>
        <v>#N/A</v>
      </c>
      <c r="F1623" s="40"/>
      <c r="G1623" s="19"/>
      <c r="H1623" s="77" t="e">
        <f>VLOOKUP(D1623,バーコード貼付!$A$4048:$C$6329,3,FALSE)</f>
        <v>#N/A</v>
      </c>
      <c r="I1623" s="8">
        <f>I$1619</f>
        <v>5</v>
      </c>
      <c r="J1623" s="19" t="e">
        <f>IF(H1623&gt;=I1623,0,1)</f>
        <v>#N/A</v>
      </c>
      <c r="K1623" s="19"/>
      <c r="L1623" s="19"/>
    </row>
    <row r="1624" spans="1:13" x14ac:dyDescent="0.2">
      <c r="A1624" s="6"/>
      <c r="B1624" s="8">
        <f t="shared" si="144"/>
        <v>5</v>
      </c>
      <c r="C1624" s="8"/>
      <c r="D1624" s="36" t="s">
        <v>1949</v>
      </c>
      <c r="E1624" s="28" t="e">
        <f>VLOOKUP(D1624,バーコード貼付!A$4048:C$6329,2,FALSE)</f>
        <v>#N/A</v>
      </c>
      <c r="F1624" s="40"/>
      <c r="G1624" s="19"/>
      <c r="H1624" s="77" t="e">
        <v>#N/A</v>
      </c>
      <c r="I1624" s="8">
        <v>5</v>
      </c>
      <c r="J1624" s="19"/>
      <c r="K1624" s="19"/>
      <c r="L1624" s="19"/>
    </row>
    <row r="1625" spans="1:13" x14ac:dyDescent="0.2">
      <c r="A1625" s="6"/>
      <c r="B1625" s="8">
        <f t="shared" si="144"/>
        <v>6</v>
      </c>
      <c r="C1625" s="8"/>
      <c r="D1625" s="36" t="s">
        <v>1646</v>
      </c>
      <c r="E1625" s="28" t="e">
        <f>VLOOKUP(D1625,バーコード貼付!A$4048:C$6329,2,FALSE)</f>
        <v>#N/A</v>
      </c>
      <c r="F1625" s="40"/>
      <c r="G1625" s="19"/>
      <c r="H1625" s="77" t="e">
        <f>VLOOKUP(D1625,バーコード貼付!$A$4048:$C$6329,3,FALSE)</f>
        <v>#N/A</v>
      </c>
      <c r="I1625" s="8">
        <f>I$1619</f>
        <v>5</v>
      </c>
      <c r="J1625" s="19" t="e">
        <f t="shared" ref="J1625:J1636" si="145">IF(H1625&gt;=I1625,0,1)</f>
        <v>#N/A</v>
      </c>
      <c r="K1625" s="19"/>
      <c r="L1625" s="19"/>
    </row>
    <row r="1626" spans="1:13" x14ac:dyDescent="0.2">
      <c r="A1626" s="6"/>
      <c r="B1626" s="8">
        <f t="shared" si="144"/>
        <v>7</v>
      </c>
      <c r="C1626" s="8"/>
      <c r="D1626" s="36" t="s">
        <v>1660</v>
      </c>
      <c r="E1626" s="28" t="e">
        <f>VLOOKUP(D1626,バーコード貼付!A$4048:C$6329,2,FALSE)</f>
        <v>#N/A</v>
      </c>
      <c r="F1626" s="40"/>
      <c r="G1626" s="19"/>
      <c r="H1626" s="77" t="e">
        <f>VLOOKUP(D1626,バーコード貼付!$A$4048:$C$6329,3,FALSE)</f>
        <v>#N/A</v>
      </c>
      <c r="I1626" s="8">
        <f>I$1619</f>
        <v>5</v>
      </c>
      <c r="J1626" s="19" t="e">
        <f t="shared" si="145"/>
        <v>#N/A</v>
      </c>
      <c r="K1626" s="19"/>
      <c r="L1626" s="19"/>
    </row>
    <row r="1627" spans="1:13" x14ac:dyDescent="0.2">
      <c r="A1627" s="6"/>
      <c r="B1627" s="8">
        <f t="shared" si="144"/>
        <v>8</v>
      </c>
      <c r="C1627" s="8"/>
      <c r="D1627" s="36" t="s">
        <v>1661</v>
      </c>
      <c r="E1627" s="28" t="e">
        <f>VLOOKUP(D1627,バーコード貼付!A$4048:C$6329,2,FALSE)</f>
        <v>#N/A</v>
      </c>
      <c r="F1627" s="40"/>
      <c r="G1627" s="19"/>
      <c r="H1627" s="77" t="e">
        <f>VLOOKUP(D1627,バーコード貼付!$A$4048:$C$6329,3,FALSE)</f>
        <v>#N/A</v>
      </c>
      <c r="I1627" s="8">
        <f>I$1619</f>
        <v>5</v>
      </c>
      <c r="J1627" s="19" t="e">
        <f t="shared" si="145"/>
        <v>#N/A</v>
      </c>
      <c r="K1627" s="19"/>
      <c r="L1627" s="19"/>
    </row>
    <row r="1628" spans="1:13" x14ac:dyDescent="0.2">
      <c r="A1628" s="6"/>
      <c r="B1628" s="8">
        <f t="shared" si="144"/>
        <v>9</v>
      </c>
      <c r="C1628" s="8"/>
      <c r="D1628" s="36" t="s">
        <v>1932</v>
      </c>
      <c r="E1628" s="28" t="e">
        <f>VLOOKUP(D1628,バーコード貼付!A$4048:C$6329,2,FALSE)</f>
        <v>#N/A</v>
      </c>
      <c r="F1628" s="40"/>
      <c r="G1628" s="19"/>
      <c r="H1628" s="77" t="e">
        <f>VLOOKUP(D1628,バーコード貼付!$A$4048:$C$6329,3,FALSE)</f>
        <v>#N/A</v>
      </c>
      <c r="I1628" s="8">
        <f>I$1619*4</f>
        <v>20</v>
      </c>
      <c r="J1628" s="19" t="e">
        <f t="shared" si="145"/>
        <v>#N/A</v>
      </c>
      <c r="K1628" s="19"/>
      <c r="L1628" s="19"/>
      <c r="M1628" t="s">
        <v>2257</v>
      </c>
    </row>
    <row r="1629" spans="1:13" x14ac:dyDescent="0.2">
      <c r="A1629" s="6"/>
      <c r="B1629" s="8">
        <f t="shared" si="144"/>
        <v>10</v>
      </c>
      <c r="C1629" s="8"/>
      <c r="D1629" s="36" t="s">
        <v>1933</v>
      </c>
      <c r="E1629" s="28" t="e">
        <f>VLOOKUP(D1629,バーコード貼付!A$4048:C$6329,2,FALSE)</f>
        <v>#N/A</v>
      </c>
      <c r="F1629" s="40"/>
      <c r="G1629" s="19"/>
      <c r="H1629" s="77" t="e">
        <f>VLOOKUP(D1629,バーコード貼付!$A$4048:$C$6329,3,FALSE)</f>
        <v>#N/A</v>
      </c>
      <c r="I1629" s="8">
        <f>I$1619*2</f>
        <v>10</v>
      </c>
      <c r="J1629" s="19" t="e">
        <f t="shared" si="145"/>
        <v>#N/A</v>
      </c>
      <c r="K1629" s="19"/>
      <c r="L1629" s="19"/>
      <c r="M1629" t="s">
        <v>2258</v>
      </c>
    </row>
    <row r="1630" spans="1:13" x14ac:dyDescent="0.2">
      <c r="A1630" s="6"/>
      <c r="B1630" s="8">
        <f t="shared" si="144"/>
        <v>11</v>
      </c>
      <c r="C1630" s="8"/>
      <c r="D1630" s="36" t="s">
        <v>1934</v>
      </c>
      <c r="E1630" s="28" t="e">
        <f>VLOOKUP(D1630,バーコード貼付!A$4048:C$6329,2,FALSE)</f>
        <v>#N/A</v>
      </c>
      <c r="F1630" s="40"/>
      <c r="G1630" s="19"/>
      <c r="H1630" s="77" t="e">
        <f>VLOOKUP(D1630,バーコード貼付!$A$4048:$C$6329,3,FALSE)</f>
        <v>#N/A</v>
      </c>
      <c r="I1630" s="8">
        <f>I$1619*2</f>
        <v>10</v>
      </c>
      <c r="J1630" s="19" t="e">
        <f t="shared" si="145"/>
        <v>#N/A</v>
      </c>
      <c r="K1630" s="19"/>
      <c r="L1630" s="19"/>
      <c r="M1630" s="60">
        <v>-2</v>
      </c>
    </row>
    <row r="1631" spans="1:13" x14ac:dyDescent="0.2">
      <c r="A1631" s="6"/>
      <c r="B1631" s="8">
        <f t="shared" si="144"/>
        <v>12</v>
      </c>
      <c r="C1631" s="8"/>
      <c r="D1631" s="36" t="s">
        <v>1935</v>
      </c>
      <c r="E1631" s="28" t="e">
        <f>VLOOKUP(D1631,バーコード貼付!A$4048:C$6329,2,FALSE)</f>
        <v>#N/A</v>
      </c>
      <c r="F1631" s="40"/>
      <c r="G1631" s="19"/>
      <c r="H1631" s="77" t="e">
        <f>VLOOKUP(D1631,バーコード貼付!$A$4048:$C$6329,3,FALSE)</f>
        <v>#N/A</v>
      </c>
      <c r="I1631" s="8">
        <f>I$1619*2</f>
        <v>10</v>
      </c>
      <c r="J1631" s="19" t="e">
        <f t="shared" si="145"/>
        <v>#N/A</v>
      </c>
      <c r="K1631" s="19"/>
      <c r="L1631" s="19"/>
      <c r="M1631" s="60">
        <v>-2</v>
      </c>
    </row>
    <row r="1632" spans="1:13" x14ac:dyDescent="0.2">
      <c r="A1632" s="6"/>
      <c r="B1632" s="8">
        <f t="shared" si="144"/>
        <v>13</v>
      </c>
      <c r="C1632" s="8"/>
      <c r="D1632" s="36" t="s">
        <v>1936</v>
      </c>
      <c r="E1632" s="28" t="e">
        <f>VLOOKUP(D1632,バーコード貼付!A$4048:C$6329,2,FALSE)</f>
        <v>#N/A</v>
      </c>
      <c r="F1632" s="40"/>
      <c r="G1632" s="19"/>
      <c r="H1632" s="77" t="e">
        <f>VLOOKUP(D1632,バーコード貼付!$A$4048:$C$6329,3,FALSE)</f>
        <v>#N/A</v>
      </c>
      <c r="I1632" s="8">
        <f>I$1619*8</f>
        <v>40</v>
      </c>
      <c r="J1632" s="19" t="e">
        <f t="shared" si="145"/>
        <v>#N/A</v>
      </c>
      <c r="K1632" s="19"/>
      <c r="L1632" s="19"/>
      <c r="M1632" s="60">
        <v>-8</v>
      </c>
    </row>
    <row r="1633" spans="1:13" x14ac:dyDescent="0.2">
      <c r="A1633" s="6"/>
      <c r="B1633" s="8">
        <f t="shared" si="144"/>
        <v>14</v>
      </c>
      <c r="C1633" s="8"/>
      <c r="D1633" s="36" t="s">
        <v>1937</v>
      </c>
      <c r="E1633" s="28" t="e">
        <f>VLOOKUP(D1633,バーコード貼付!A$4048:C$6329,2,FALSE)</f>
        <v>#N/A</v>
      </c>
      <c r="F1633" s="40"/>
      <c r="G1633" s="19"/>
      <c r="H1633" s="77" t="e">
        <f>VLOOKUP(D1633,バーコード貼付!$A$4048:$C$6329,3,FALSE)</f>
        <v>#N/A</v>
      </c>
      <c r="I1633" s="8">
        <f>I$1619*8</f>
        <v>40</v>
      </c>
      <c r="J1633" s="19" t="e">
        <f t="shared" si="145"/>
        <v>#N/A</v>
      </c>
      <c r="K1633" s="19"/>
      <c r="L1633" s="19"/>
      <c r="M1633" s="60">
        <v>-8</v>
      </c>
    </row>
    <row r="1634" spans="1:13" x14ac:dyDescent="0.2">
      <c r="A1634" s="6"/>
      <c r="B1634" s="8">
        <f t="shared" si="144"/>
        <v>15</v>
      </c>
      <c r="C1634" s="8"/>
      <c r="D1634" s="36" t="s">
        <v>1617</v>
      </c>
      <c r="E1634" s="28" t="e">
        <f>VLOOKUP(D1634,バーコード貼付!A$4048:C$6329,2,FALSE)</f>
        <v>#N/A</v>
      </c>
      <c r="F1634" s="40"/>
      <c r="G1634" s="19"/>
      <c r="H1634" s="77" t="e">
        <f>VLOOKUP(D1634,バーコード貼付!$A$4048:$C$6329,3,FALSE)</f>
        <v>#N/A</v>
      </c>
      <c r="I1634" s="8">
        <f>I$1619</f>
        <v>5</v>
      </c>
      <c r="J1634" s="19" t="e">
        <f t="shared" si="145"/>
        <v>#N/A</v>
      </c>
      <c r="K1634" s="19"/>
      <c r="L1634" s="19"/>
      <c r="M1634" s="60"/>
    </row>
    <row r="1635" spans="1:13" x14ac:dyDescent="0.2">
      <c r="A1635" s="6"/>
      <c r="B1635" s="8">
        <f t="shared" si="144"/>
        <v>16</v>
      </c>
      <c r="C1635" s="8"/>
      <c r="D1635" s="36" t="s">
        <v>1945</v>
      </c>
      <c r="E1635" s="28" t="e">
        <f>VLOOKUP(D1635,バーコード貼付!A$4048:C$6329,2,FALSE)</f>
        <v>#N/A</v>
      </c>
      <c r="F1635" s="40"/>
      <c r="G1635" s="19"/>
      <c r="H1635" s="77" t="e">
        <f>VLOOKUP(D1635,バーコード貼付!$A$4048:$C$6329,3,FALSE)</f>
        <v>#N/A</v>
      </c>
      <c r="I1635" s="8">
        <f>I$1619*4</f>
        <v>20</v>
      </c>
      <c r="J1635" s="19" t="e">
        <f t="shared" si="145"/>
        <v>#N/A</v>
      </c>
      <c r="K1635" s="19"/>
      <c r="L1635" s="19"/>
      <c r="M1635" s="60">
        <v>-4</v>
      </c>
    </row>
    <row r="1636" spans="1:13" x14ac:dyDescent="0.2">
      <c r="A1636" s="6"/>
      <c r="B1636" s="8">
        <f t="shared" si="144"/>
        <v>17</v>
      </c>
      <c r="C1636" s="8"/>
      <c r="D1636" s="36" t="s">
        <v>1946</v>
      </c>
      <c r="E1636" s="28" t="e">
        <f>VLOOKUP(D1636,バーコード貼付!A$4048:C$6329,2,FALSE)</f>
        <v>#N/A</v>
      </c>
      <c r="F1636" s="40"/>
      <c r="G1636" s="19"/>
      <c r="H1636" s="77" t="e">
        <f>VLOOKUP(D1636,バーコード貼付!$A$4048:$C$6329,3,FALSE)</f>
        <v>#N/A</v>
      </c>
      <c r="I1636" s="8">
        <f>I$1619*4</f>
        <v>20</v>
      </c>
      <c r="J1636" s="19" t="e">
        <f t="shared" si="145"/>
        <v>#N/A</v>
      </c>
      <c r="K1636" s="19"/>
      <c r="L1636" s="19"/>
      <c r="M1636" s="60">
        <v>-4</v>
      </c>
    </row>
    <row r="1637" spans="1:13" x14ac:dyDescent="0.2">
      <c r="A1637" s="6"/>
      <c r="B1637" s="8">
        <f t="shared" si="144"/>
        <v>18</v>
      </c>
      <c r="C1637" s="8"/>
      <c r="D1637" s="36"/>
      <c r="E1637" s="28" t="s">
        <v>1359</v>
      </c>
      <c r="F1637" s="40"/>
      <c r="G1637" s="19"/>
      <c r="H1637" s="152" t="e">
        <v>#N/A</v>
      </c>
      <c r="I1637" s="8">
        <v>40</v>
      </c>
      <c r="J1637" s="19">
        <v>1</v>
      </c>
      <c r="K1637" s="19"/>
      <c r="L1637" s="19"/>
      <c r="M1637" s="60" t="s">
        <v>2265</v>
      </c>
    </row>
    <row r="1638" spans="1:13" x14ac:dyDescent="0.2">
      <c r="A1638" s="6"/>
      <c r="B1638" s="8">
        <f t="shared" si="144"/>
        <v>19</v>
      </c>
      <c r="C1638" s="8"/>
      <c r="D1638" s="36"/>
      <c r="E1638" s="28" t="s">
        <v>1360</v>
      </c>
      <c r="F1638" s="40"/>
      <c r="G1638" s="19"/>
      <c r="H1638" s="152" t="e">
        <v>#N/A</v>
      </c>
      <c r="I1638" s="8">
        <v>40</v>
      </c>
      <c r="J1638" s="19">
        <v>1</v>
      </c>
      <c r="K1638" s="19"/>
      <c r="L1638" s="19"/>
      <c r="M1638" s="60" t="s">
        <v>2266</v>
      </c>
    </row>
    <row r="1639" spans="1:13" x14ac:dyDescent="0.2">
      <c r="A1639" s="6"/>
      <c r="B1639" s="8">
        <f t="shared" si="144"/>
        <v>20</v>
      </c>
      <c r="C1639" s="8"/>
      <c r="D1639" s="36"/>
      <c r="E1639" s="28" t="s">
        <v>2260</v>
      </c>
      <c r="F1639" s="40"/>
      <c r="G1639" s="19"/>
      <c r="H1639" s="152" t="e">
        <v>#N/A</v>
      </c>
      <c r="I1639" s="8">
        <v>20</v>
      </c>
      <c r="J1639" s="19">
        <v>1</v>
      </c>
      <c r="K1639" s="19"/>
      <c r="L1639" s="19"/>
      <c r="M1639" s="60">
        <v>-4</v>
      </c>
    </row>
    <row r="1640" spans="1:13" x14ac:dyDescent="0.2">
      <c r="A1640" s="6"/>
      <c r="B1640" s="6"/>
      <c r="C1640" s="3"/>
      <c r="D1640" s="36"/>
      <c r="E1640" s="28"/>
      <c r="F1640" s="40"/>
      <c r="G1640" s="19"/>
      <c r="H1640" s="67"/>
      <c r="I1640" s="8"/>
      <c r="J1640" s="19"/>
      <c r="K1640" s="19"/>
      <c r="L1640" s="19"/>
    </row>
    <row r="1641" spans="1:13" ht="16.2" x14ac:dyDescent="0.2">
      <c r="A1641" s="188" t="s">
        <v>1385</v>
      </c>
      <c r="B1641" s="189"/>
      <c r="C1641" s="189"/>
      <c r="D1641" s="189"/>
      <c r="E1641" s="189"/>
      <c r="F1641" s="189"/>
      <c r="G1641" s="189"/>
      <c r="H1641" s="189"/>
      <c r="I1641" s="189"/>
      <c r="J1641" s="189"/>
      <c r="K1641" s="189"/>
      <c r="L1641" s="190"/>
    </row>
    <row r="1642" spans="1:13" x14ac:dyDescent="0.2">
      <c r="A1642" s="24" t="s">
        <v>975</v>
      </c>
      <c r="B1642" s="21"/>
      <c r="C1642" s="21"/>
      <c r="D1642" s="52" t="s">
        <v>973</v>
      </c>
      <c r="E1642" s="13" t="s">
        <v>1156</v>
      </c>
      <c r="F1642" s="39" t="s">
        <v>1246</v>
      </c>
      <c r="G1642" s="19" t="s">
        <v>1205</v>
      </c>
      <c r="H1642" s="13" t="s">
        <v>1206</v>
      </c>
      <c r="I1642" s="13" t="s">
        <v>977</v>
      </c>
      <c r="J1642" s="13" t="s">
        <v>976</v>
      </c>
      <c r="K1642" s="13" t="s">
        <v>1166</v>
      </c>
      <c r="L1642" s="13" t="s">
        <v>1167</v>
      </c>
    </row>
    <row r="1643" spans="1:13" x14ac:dyDescent="0.2">
      <c r="A1643" s="6">
        <v>1</v>
      </c>
      <c r="B1643" s="6"/>
      <c r="C1643" s="3"/>
      <c r="D1643" s="36" t="s">
        <v>697</v>
      </c>
      <c r="E1643" s="28" t="e">
        <f>VLOOKUP(D1643,バーコード貼付!A$4048:C$6329,2,FALSE)</f>
        <v>#N/A</v>
      </c>
      <c r="F1643" s="40"/>
      <c r="G1643" s="19"/>
      <c r="H1643" s="77" t="e">
        <v>#N/A</v>
      </c>
      <c r="I1643" s="43">
        <v>5</v>
      </c>
      <c r="J1643" s="19" t="e">
        <v>#N/A</v>
      </c>
      <c r="K1643" s="19"/>
      <c r="L1643" s="19"/>
    </row>
    <row r="1644" spans="1:13" x14ac:dyDescent="0.2">
      <c r="A1644" s="6">
        <v>1</v>
      </c>
      <c r="B1644" s="6"/>
      <c r="C1644" s="3"/>
      <c r="D1644" s="36" t="s">
        <v>698</v>
      </c>
      <c r="E1644" s="28" t="e">
        <f>VLOOKUP(D1644,バーコード貼付!A$4048:C$6329,2,FALSE)</f>
        <v>#N/A</v>
      </c>
      <c r="F1644" s="40"/>
      <c r="G1644" s="19"/>
      <c r="H1644" s="77" t="e">
        <v>#N/A</v>
      </c>
      <c r="I1644" s="43">
        <v>0</v>
      </c>
      <c r="J1644" s="19" t="e">
        <v>#N/A</v>
      </c>
      <c r="K1644" s="19"/>
      <c r="L1644" s="19"/>
    </row>
    <row r="1645" spans="1:13" x14ac:dyDescent="0.2">
      <c r="A1645" s="6"/>
      <c r="B1645" s="8">
        <v>1</v>
      </c>
      <c r="C1645" s="8"/>
      <c r="D1645" s="36" t="s">
        <v>1573</v>
      </c>
      <c r="E1645" s="28" t="e">
        <f>VLOOKUP(D1645,バーコード貼付!A$4048:C$6329,2,FALSE)</f>
        <v>#N/A</v>
      </c>
      <c r="F1645" s="40"/>
      <c r="G1645" s="19"/>
      <c r="H1645" s="77" t="e">
        <f>VLOOKUP(D1645,バーコード貼付!$A$4048:$C$6329,3,FALSE)</f>
        <v>#N/A</v>
      </c>
      <c r="I1645" s="8">
        <f>SUM(I1643:I1644)</f>
        <v>5</v>
      </c>
      <c r="J1645" s="19" t="e">
        <f>IF(H1645&gt;=I1645,0,1)</f>
        <v>#N/A</v>
      </c>
      <c r="K1645" s="19"/>
      <c r="L1645" s="19"/>
    </row>
    <row r="1646" spans="1:13" x14ac:dyDescent="0.2">
      <c r="A1646" s="6"/>
      <c r="B1646" s="8">
        <f>B1645+1</f>
        <v>2</v>
      </c>
      <c r="C1646" s="8">
        <v>1</v>
      </c>
      <c r="D1646" s="36" t="s">
        <v>1558</v>
      </c>
      <c r="E1646" s="28" t="e">
        <f>VLOOKUP(D1646,バーコード貼付!A$4048:C$6329,2,FALSE)</f>
        <v>#N/A</v>
      </c>
      <c r="F1646" s="40"/>
      <c r="G1646" s="19"/>
      <c r="H1646" s="77" t="e">
        <f>VLOOKUP(D1646,バーコード貼付!$A$4048:$C$6329,3,FALSE)</f>
        <v>#N/A</v>
      </c>
      <c r="I1646" s="8">
        <f>I$1645</f>
        <v>5</v>
      </c>
      <c r="J1646" s="19" t="e">
        <f>IF(H1646&gt;=I1646,0,1)</f>
        <v>#N/A</v>
      </c>
      <c r="K1646" s="19"/>
      <c r="L1646" s="19"/>
    </row>
    <row r="1647" spans="1:13" x14ac:dyDescent="0.2">
      <c r="A1647" s="6"/>
      <c r="B1647" s="8"/>
      <c r="C1647" s="8">
        <v>2</v>
      </c>
      <c r="D1647" s="36" t="s">
        <v>2518</v>
      </c>
      <c r="E1647" s="28" t="str">
        <f>VLOOKUP(D1647,バーコード貼付!A$4048:C$6329,2,FALSE)</f>
        <v>真鍮1/8(3)Pｺｯｸ</v>
      </c>
      <c r="F1647" s="40"/>
      <c r="G1647" s="19"/>
      <c r="H1647" s="77">
        <f>VLOOKUP(D1647,バーコード貼付!$A$4048:$C$6329,3,FALSE)</f>
        <v>0</v>
      </c>
      <c r="I1647" s="8">
        <f>I$1645</f>
        <v>5</v>
      </c>
      <c r="J1647" s="19">
        <f>IF(H1647&gt;=I1647,0,1)</f>
        <v>1</v>
      </c>
      <c r="K1647" s="19"/>
      <c r="L1647" s="19"/>
    </row>
    <row r="1648" spans="1:13" x14ac:dyDescent="0.2">
      <c r="A1648" s="6"/>
      <c r="B1648" s="8">
        <f>B1646+1</f>
        <v>3</v>
      </c>
      <c r="C1648" s="8"/>
      <c r="D1648" s="36" t="s">
        <v>1615</v>
      </c>
      <c r="E1648" s="28" t="e">
        <f>VLOOKUP(D1648,バーコード貼付!A$4048:C$6329,2,FALSE)</f>
        <v>#N/A</v>
      </c>
      <c r="F1648" s="40"/>
      <c r="G1648" s="19"/>
      <c r="H1648" s="77" t="e">
        <f>VLOOKUP(D1648,バーコード貼付!$A$4048:$C$6329,3,FALSE)</f>
        <v>#N/A</v>
      </c>
      <c r="I1648" s="8">
        <f>I$1645</f>
        <v>5</v>
      </c>
      <c r="J1648" s="19" t="e">
        <f>IF(H1648&gt;=I1648,0,1)</f>
        <v>#N/A</v>
      </c>
      <c r="K1648" s="19"/>
      <c r="L1648" s="19"/>
    </row>
    <row r="1649" spans="1:13" x14ac:dyDescent="0.2">
      <c r="A1649" s="6"/>
      <c r="B1649" s="8">
        <f t="shared" ref="B1649:B1665" si="146">B1648+1</f>
        <v>4</v>
      </c>
      <c r="C1649" s="8"/>
      <c r="D1649" s="36" t="s">
        <v>1588</v>
      </c>
      <c r="E1649" s="28" t="e">
        <f>VLOOKUP(D1649,バーコード貼付!A$4048:C$6329,2,FALSE)</f>
        <v>#N/A</v>
      </c>
      <c r="F1649" s="40"/>
      <c r="G1649" s="19"/>
      <c r="H1649" s="77" t="e">
        <f>VLOOKUP(D1649,バーコード貼付!$A$4048:$C$6329,3,FALSE)</f>
        <v>#N/A</v>
      </c>
      <c r="I1649" s="8">
        <f>I$1645</f>
        <v>5</v>
      </c>
      <c r="J1649" s="19" t="e">
        <f>IF(H1649&gt;=I1649,0,1)</f>
        <v>#N/A</v>
      </c>
      <c r="K1649" s="19"/>
      <c r="L1649" s="19"/>
    </row>
    <row r="1650" spans="1:13" x14ac:dyDescent="0.2">
      <c r="A1650" s="6"/>
      <c r="B1650" s="8">
        <f t="shared" si="146"/>
        <v>5</v>
      </c>
      <c r="C1650" s="8"/>
      <c r="D1650" s="36" t="s">
        <v>1950</v>
      </c>
      <c r="E1650" s="28" t="e">
        <f>VLOOKUP(D1650,バーコード貼付!A$4048:C$6329,2,FALSE)</f>
        <v>#N/A</v>
      </c>
      <c r="F1650" s="40"/>
      <c r="G1650" s="19"/>
      <c r="H1650" s="77" t="e">
        <v>#N/A</v>
      </c>
      <c r="I1650" s="8">
        <v>5</v>
      </c>
      <c r="J1650" s="19"/>
      <c r="K1650" s="19"/>
      <c r="L1650" s="19"/>
    </row>
    <row r="1651" spans="1:13" x14ac:dyDescent="0.2">
      <c r="A1651" s="6"/>
      <c r="B1651" s="8">
        <f t="shared" si="146"/>
        <v>6</v>
      </c>
      <c r="C1651" s="8"/>
      <c r="D1651" s="36" t="s">
        <v>1645</v>
      </c>
      <c r="E1651" s="28" t="e">
        <f>VLOOKUP(D1651,バーコード貼付!A$4048:C$6329,2,FALSE)</f>
        <v>#N/A</v>
      </c>
      <c r="F1651" s="40"/>
      <c r="G1651" s="19"/>
      <c r="H1651" s="77" t="e">
        <f>VLOOKUP(D1651,バーコード貼付!$A$4048:$C$6329,3,FALSE)</f>
        <v>#N/A</v>
      </c>
      <c r="I1651" s="8">
        <f>I$1645</f>
        <v>5</v>
      </c>
      <c r="J1651" s="19" t="e">
        <f t="shared" ref="J1651:J1662" si="147">IF(H1651&gt;=I1651,0,1)</f>
        <v>#N/A</v>
      </c>
      <c r="K1651" s="19"/>
      <c r="L1651" s="19"/>
    </row>
    <row r="1652" spans="1:13" x14ac:dyDescent="0.2">
      <c r="A1652" s="6"/>
      <c r="B1652" s="8">
        <f t="shared" si="146"/>
        <v>7</v>
      </c>
      <c r="C1652" s="8"/>
      <c r="D1652" s="36" t="s">
        <v>1659</v>
      </c>
      <c r="E1652" s="28" t="e">
        <f>VLOOKUP(D1652,バーコード貼付!A$4048:C$6329,2,FALSE)</f>
        <v>#N/A</v>
      </c>
      <c r="F1652" s="40"/>
      <c r="G1652" s="19"/>
      <c r="H1652" s="77" t="e">
        <f>VLOOKUP(D1652,バーコード貼付!$A$4048:$C$6329,3,FALSE)</f>
        <v>#N/A</v>
      </c>
      <c r="I1652" s="8">
        <f>I$1645</f>
        <v>5</v>
      </c>
      <c r="J1652" s="19" t="e">
        <f t="shared" si="147"/>
        <v>#N/A</v>
      </c>
      <c r="K1652" s="19"/>
      <c r="L1652" s="19"/>
    </row>
    <row r="1653" spans="1:13" x14ac:dyDescent="0.2">
      <c r="A1653" s="6"/>
      <c r="B1653" s="8">
        <f t="shared" si="146"/>
        <v>8</v>
      </c>
      <c r="C1653" s="8"/>
      <c r="D1653" s="36" t="s">
        <v>1662</v>
      </c>
      <c r="E1653" s="28" t="e">
        <f>VLOOKUP(D1653,バーコード貼付!A$4048:C$6329,2,FALSE)</f>
        <v>#N/A</v>
      </c>
      <c r="F1653" s="40"/>
      <c r="G1653" s="19"/>
      <c r="H1653" s="77" t="e">
        <f>VLOOKUP(D1653,バーコード貼付!$A$4048:$C$6329,3,FALSE)</f>
        <v>#N/A</v>
      </c>
      <c r="I1653" s="8">
        <f>I$1645</f>
        <v>5</v>
      </c>
      <c r="J1653" s="19" t="e">
        <f t="shared" si="147"/>
        <v>#N/A</v>
      </c>
      <c r="K1653" s="19"/>
      <c r="L1653" s="19"/>
    </row>
    <row r="1654" spans="1:13" x14ac:dyDescent="0.2">
      <c r="A1654" s="6"/>
      <c r="B1654" s="8">
        <f t="shared" si="146"/>
        <v>9</v>
      </c>
      <c r="C1654" s="8"/>
      <c r="D1654" s="36" t="s">
        <v>1932</v>
      </c>
      <c r="E1654" s="28" t="e">
        <f>VLOOKUP(D1654,バーコード貼付!A$4048:C$6329,2,FALSE)</f>
        <v>#N/A</v>
      </c>
      <c r="F1654" s="40"/>
      <c r="G1654" s="19"/>
      <c r="H1654" s="77" t="e">
        <f>VLOOKUP(D1654,バーコード貼付!$A$4048:$C$6329,3,FALSE)</f>
        <v>#N/A</v>
      </c>
      <c r="I1654" s="8">
        <f>I$1645*4</f>
        <v>20</v>
      </c>
      <c r="J1654" s="19" t="e">
        <f t="shared" si="147"/>
        <v>#N/A</v>
      </c>
      <c r="K1654" s="19"/>
      <c r="L1654" s="19"/>
      <c r="M1654" t="s">
        <v>2257</v>
      </c>
    </row>
    <row r="1655" spans="1:13" x14ac:dyDescent="0.2">
      <c r="A1655" s="6"/>
      <c r="B1655" s="8">
        <f t="shared" si="146"/>
        <v>10</v>
      </c>
      <c r="C1655" s="8"/>
      <c r="D1655" s="36" t="s">
        <v>1933</v>
      </c>
      <c r="E1655" s="28" t="e">
        <f>VLOOKUP(D1655,バーコード貼付!A$4048:C$6329,2,FALSE)</f>
        <v>#N/A</v>
      </c>
      <c r="F1655" s="40"/>
      <c r="G1655" s="19"/>
      <c r="H1655" s="77" t="e">
        <f>VLOOKUP(D1655,バーコード貼付!$A$4048:$C$6329,3,FALSE)</f>
        <v>#N/A</v>
      </c>
      <c r="I1655" s="8">
        <f>I$1645*2</f>
        <v>10</v>
      </c>
      <c r="J1655" s="19" t="e">
        <f t="shared" si="147"/>
        <v>#N/A</v>
      </c>
      <c r="K1655" s="19"/>
      <c r="L1655" s="19"/>
      <c r="M1655" t="s">
        <v>2258</v>
      </c>
    </row>
    <row r="1656" spans="1:13" x14ac:dyDescent="0.2">
      <c r="A1656" s="6"/>
      <c r="B1656" s="8">
        <f t="shared" si="146"/>
        <v>11</v>
      </c>
      <c r="C1656" s="8"/>
      <c r="D1656" s="36" t="s">
        <v>1934</v>
      </c>
      <c r="E1656" s="28" t="e">
        <f>VLOOKUP(D1656,バーコード貼付!A$4048:C$6329,2,FALSE)</f>
        <v>#N/A</v>
      </c>
      <c r="F1656" s="40"/>
      <c r="G1656" s="19"/>
      <c r="H1656" s="77" t="e">
        <f>VLOOKUP(D1656,バーコード貼付!$A$4048:$C$6329,3,FALSE)</f>
        <v>#N/A</v>
      </c>
      <c r="I1656" s="8">
        <f>I$1645*2</f>
        <v>10</v>
      </c>
      <c r="J1656" s="19" t="e">
        <f t="shared" si="147"/>
        <v>#N/A</v>
      </c>
      <c r="K1656" s="19"/>
      <c r="L1656" s="19"/>
      <c r="M1656" s="60">
        <v>-2</v>
      </c>
    </row>
    <row r="1657" spans="1:13" x14ac:dyDescent="0.2">
      <c r="A1657" s="6"/>
      <c r="B1657" s="8">
        <f t="shared" si="146"/>
        <v>12</v>
      </c>
      <c r="C1657" s="8"/>
      <c r="D1657" s="36" t="s">
        <v>1935</v>
      </c>
      <c r="E1657" s="28" t="e">
        <f>VLOOKUP(D1657,バーコード貼付!A$4048:C$6329,2,FALSE)</f>
        <v>#N/A</v>
      </c>
      <c r="F1657" s="40"/>
      <c r="G1657" s="19"/>
      <c r="H1657" s="77" t="e">
        <f>VLOOKUP(D1657,バーコード貼付!$A$4048:$C$6329,3,FALSE)</f>
        <v>#N/A</v>
      </c>
      <c r="I1657" s="8">
        <f>I$1645*2</f>
        <v>10</v>
      </c>
      <c r="J1657" s="19" t="e">
        <f t="shared" si="147"/>
        <v>#N/A</v>
      </c>
      <c r="K1657" s="19"/>
      <c r="L1657" s="19"/>
      <c r="M1657" s="60">
        <v>-2</v>
      </c>
    </row>
    <row r="1658" spans="1:13" x14ac:dyDescent="0.2">
      <c r="A1658" s="6"/>
      <c r="B1658" s="8">
        <f t="shared" si="146"/>
        <v>13</v>
      </c>
      <c r="C1658" s="8"/>
      <c r="D1658" s="36" t="s">
        <v>1936</v>
      </c>
      <c r="E1658" s="28" t="e">
        <f>VLOOKUP(D1658,バーコード貼付!A$4048:C$6329,2,FALSE)</f>
        <v>#N/A</v>
      </c>
      <c r="F1658" s="40"/>
      <c r="G1658" s="19"/>
      <c r="H1658" s="77" t="e">
        <f>VLOOKUP(D1658,バーコード貼付!$A$4048:$C$6329,3,FALSE)</f>
        <v>#N/A</v>
      </c>
      <c r="I1658" s="8">
        <f>I$1645*8</f>
        <v>40</v>
      </c>
      <c r="J1658" s="19" t="e">
        <f t="shared" si="147"/>
        <v>#N/A</v>
      </c>
      <c r="K1658" s="19"/>
      <c r="L1658" s="19"/>
      <c r="M1658" s="60">
        <v>-8</v>
      </c>
    </row>
    <row r="1659" spans="1:13" x14ac:dyDescent="0.2">
      <c r="A1659" s="6"/>
      <c r="B1659" s="8">
        <f t="shared" si="146"/>
        <v>14</v>
      </c>
      <c r="C1659" s="8"/>
      <c r="D1659" s="36" t="s">
        <v>1937</v>
      </c>
      <c r="E1659" s="28" t="e">
        <f>VLOOKUP(D1659,バーコード貼付!A$4048:C$6329,2,FALSE)</f>
        <v>#N/A</v>
      </c>
      <c r="F1659" s="40"/>
      <c r="G1659" s="19"/>
      <c r="H1659" s="77" t="e">
        <f>VLOOKUP(D1659,バーコード貼付!$A$4048:$C$6329,3,FALSE)</f>
        <v>#N/A</v>
      </c>
      <c r="I1659" s="8">
        <f>I$1645*8</f>
        <v>40</v>
      </c>
      <c r="J1659" s="19" t="e">
        <f t="shared" si="147"/>
        <v>#N/A</v>
      </c>
      <c r="K1659" s="19"/>
      <c r="L1659" s="19"/>
      <c r="M1659" s="60">
        <v>-8</v>
      </c>
    </row>
    <row r="1660" spans="1:13" x14ac:dyDescent="0.2">
      <c r="A1660" s="6"/>
      <c r="B1660" s="8">
        <f t="shared" si="146"/>
        <v>15</v>
      </c>
      <c r="C1660" s="8"/>
      <c r="D1660" s="36" t="s">
        <v>1618</v>
      </c>
      <c r="E1660" s="28" t="e">
        <f>VLOOKUP(D1660,バーコード貼付!A$4048:C$6329,2,FALSE)</f>
        <v>#N/A</v>
      </c>
      <c r="F1660" s="40"/>
      <c r="G1660" s="19"/>
      <c r="H1660" s="77" t="e">
        <f>VLOOKUP(D1660,バーコード貼付!$A$4048:$C$6329,3,FALSE)</f>
        <v>#N/A</v>
      </c>
      <c r="I1660" s="8">
        <f>I$1645</f>
        <v>5</v>
      </c>
      <c r="J1660" s="19" t="e">
        <f t="shared" si="147"/>
        <v>#N/A</v>
      </c>
      <c r="K1660" s="19"/>
      <c r="L1660" s="19"/>
      <c r="M1660" s="60"/>
    </row>
    <row r="1661" spans="1:13" x14ac:dyDescent="0.2">
      <c r="A1661" s="6"/>
      <c r="B1661" s="8">
        <f t="shared" si="146"/>
        <v>16</v>
      </c>
      <c r="C1661" s="8"/>
      <c r="D1661" s="36" t="s">
        <v>1945</v>
      </c>
      <c r="E1661" s="28" t="e">
        <f>VLOOKUP(D1661,バーコード貼付!A$4048:C$6329,2,FALSE)</f>
        <v>#N/A</v>
      </c>
      <c r="F1661" s="40"/>
      <c r="G1661" s="19"/>
      <c r="H1661" s="77" t="e">
        <f>VLOOKUP(D1661,バーコード貼付!$A$4048:$C$6329,3,FALSE)</f>
        <v>#N/A</v>
      </c>
      <c r="I1661" s="8">
        <f>I$1645*4</f>
        <v>20</v>
      </c>
      <c r="J1661" s="19" t="e">
        <f t="shared" si="147"/>
        <v>#N/A</v>
      </c>
      <c r="K1661" s="19"/>
      <c r="L1661" s="19"/>
      <c r="M1661" s="60">
        <v>-4</v>
      </c>
    </row>
    <row r="1662" spans="1:13" x14ac:dyDescent="0.2">
      <c r="A1662" s="6"/>
      <c r="B1662" s="8">
        <f t="shared" si="146"/>
        <v>17</v>
      </c>
      <c r="C1662" s="8"/>
      <c r="D1662" s="36" t="s">
        <v>1946</v>
      </c>
      <c r="E1662" s="28" t="e">
        <f>VLOOKUP(D1662,バーコード貼付!A$4048:C$6329,2,FALSE)</f>
        <v>#N/A</v>
      </c>
      <c r="F1662" s="40"/>
      <c r="G1662" s="19"/>
      <c r="H1662" s="77" t="e">
        <f>VLOOKUP(D1662,バーコード貼付!$A$4048:$C$6329,3,FALSE)</f>
        <v>#N/A</v>
      </c>
      <c r="I1662" s="8">
        <f>I$1645*4</f>
        <v>20</v>
      </c>
      <c r="J1662" s="19" t="e">
        <f t="shared" si="147"/>
        <v>#N/A</v>
      </c>
      <c r="K1662" s="19"/>
      <c r="L1662" s="19"/>
      <c r="M1662" s="60">
        <v>-4</v>
      </c>
    </row>
    <row r="1663" spans="1:13" x14ac:dyDescent="0.2">
      <c r="A1663" s="6"/>
      <c r="B1663" s="8">
        <f t="shared" si="146"/>
        <v>18</v>
      </c>
      <c r="C1663" s="8"/>
      <c r="D1663" s="36"/>
      <c r="E1663" s="28" t="s">
        <v>1359</v>
      </c>
      <c r="F1663" s="40"/>
      <c r="G1663" s="19"/>
      <c r="H1663" s="152" t="e">
        <v>#N/A</v>
      </c>
      <c r="I1663" s="8">
        <v>40</v>
      </c>
      <c r="J1663" s="19">
        <v>1</v>
      </c>
      <c r="K1663" s="19"/>
      <c r="L1663" s="19"/>
      <c r="M1663" s="60">
        <v>-8</v>
      </c>
    </row>
    <row r="1664" spans="1:13" x14ac:dyDescent="0.2">
      <c r="A1664" s="6"/>
      <c r="B1664" s="8">
        <f t="shared" si="146"/>
        <v>19</v>
      </c>
      <c r="C1664" s="8"/>
      <c r="D1664" s="36"/>
      <c r="E1664" s="28" t="s">
        <v>1360</v>
      </c>
      <c r="F1664" s="40"/>
      <c r="G1664" s="19"/>
      <c r="H1664" s="152" t="e">
        <v>#N/A</v>
      </c>
      <c r="I1664" s="8">
        <v>40</v>
      </c>
      <c r="J1664" s="19">
        <v>1</v>
      </c>
      <c r="K1664" s="19"/>
      <c r="L1664" s="19"/>
      <c r="M1664" s="60">
        <v>-8</v>
      </c>
    </row>
    <row r="1665" spans="1:13" x14ac:dyDescent="0.2">
      <c r="A1665" s="6"/>
      <c r="B1665" s="8">
        <f t="shared" si="146"/>
        <v>20</v>
      </c>
      <c r="C1665" s="8"/>
      <c r="D1665" s="36"/>
      <c r="E1665" s="28" t="s">
        <v>2260</v>
      </c>
      <c r="F1665" s="40"/>
      <c r="G1665" s="19"/>
      <c r="H1665" s="152" t="e">
        <v>#N/A</v>
      </c>
      <c r="I1665" s="8">
        <v>20</v>
      </c>
      <c r="J1665" s="19">
        <v>1</v>
      </c>
      <c r="K1665" s="19"/>
      <c r="L1665" s="19"/>
      <c r="M1665" s="60">
        <v>-4</v>
      </c>
    </row>
    <row r="1666" spans="1:13" x14ac:dyDescent="0.2">
      <c r="A1666" s="6"/>
      <c r="B1666" s="6"/>
      <c r="C1666" s="3"/>
      <c r="D1666" s="36"/>
      <c r="E1666" s="28"/>
      <c r="F1666" s="40"/>
      <c r="G1666" s="19"/>
      <c r="H1666" s="67"/>
      <c r="I1666" s="8"/>
      <c r="J1666" s="19"/>
      <c r="K1666" s="19"/>
      <c r="L1666" s="19"/>
    </row>
    <row r="1667" spans="1:13" ht="16.2" x14ac:dyDescent="0.2">
      <c r="A1667" s="188" t="s">
        <v>1386</v>
      </c>
      <c r="B1667" s="189"/>
      <c r="C1667" s="189"/>
      <c r="D1667" s="189"/>
      <c r="E1667" s="189"/>
      <c r="F1667" s="189"/>
      <c r="G1667" s="189"/>
      <c r="H1667" s="189"/>
      <c r="I1667" s="189"/>
      <c r="J1667" s="189"/>
      <c r="K1667" s="189"/>
      <c r="L1667" s="190"/>
    </row>
    <row r="1668" spans="1:13" x14ac:dyDescent="0.2">
      <c r="A1668" s="24" t="s">
        <v>975</v>
      </c>
      <c r="B1668" s="21"/>
      <c r="C1668" s="21"/>
      <c r="D1668" s="52" t="s">
        <v>973</v>
      </c>
      <c r="E1668" s="13" t="s">
        <v>1156</v>
      </c>
      <c r="F1668" s="39" t="s">
        <v>1246</v>
      </c>
      <c r="G1668" s="19" t="s">
        <v>1205</v>
      </c>
      <c r="H1668" s="13" t="s">
        <v>1206</v>
      </c>
      <c r="I1668" s="13" t="s">
        <v>977</v>
      </c>
      <c r="J1668" s="13" t="s">
        <v>976</v>
      </c>
      <c r="K1668" s="13" t="s">
        <v>1166</v>
      </c>
      <c r="L1668" s="13" t="s">
        <v>1167</v>
      </c>
    </row>
    <row r="1669" spans="1:13" x14ac:dyDescent="0.2">
      <c r="A1669" s="6">
        <v>1</v>
      </c>
      <c r="B1669" s="6"/>
      <c r="C1669" s="3"/>
      <c r="D1669" s="36" t="s">
        <v>699</v>
      </c>
      <c r="E1669" s="28" t="e">
        <f>VLOOKUP(D1669,バーコード貼付!A$4048:C$6329,2,FALSE)</f>
        <v>#N/A</v>
      </c>
      <c r="F1669" s="40"/>
      <c r="G1669" s="19"/>
      <c r="H1669" s="77" t="e">
        <v>#N/A</v>
      </c>
      <c r="I1669" s="43">
        <v>4</v>
      </c>
      <c r="J1669" s="19" t="e">
        <v>#N/A</v>
      </c>
      <c r="K1669" s="19"/>
      <c r="L1669" s="19"/>
    </row>
    <row r="1670" spans="1:13" x14ac:dyDescent="0.2">
      <c r="A1670" s="8">
        <v>2</v>
      </c>
      <c r="B1670" s="8"/>
      <c r="C1670" s="8"/>
      <c r="D1670" s="36" t="s">
        <v>700</v>
      </c>
      <c r="E1670" s="28" t="e">
        <f>VLOOKUP(D1670,バーコード貼付!A$4048:C$6329,2,FALSE)</f>
        <v>#N/A</v>
      </c>
      <c r="F1670" s="40"/>
      <c r="G1670" s="19"/>
      <c r="H1670" s="77" t="e">
        <v>#N/A</v>
      </c>
      <c r="I1670" s="43">
        <v>0</v>
      </c>
      <c r="J1670" s="19" t="e">
        <v>#N/A</v>
      </c>
      <c r="K1670" s="19"/>
      <c r="L1670" s="19"/>
    </row>
    <row r="1671" spans="1:13" x14ac:dyDescent="0.2">
      <c r="A1671" s="6"/>
      <c r="B1671" s="8">
        <v>1</v>
      </c>
      <c r="C1671" s="8"/>
      <c r="D1671" s="36" t="s">
        <v>1574</v>
      </c>
      <c r="E1671" s="28" t="e">
        <f>VLOOKUP(D1671,バーコード貼付!A$4048:C$6329,2,FALSE)</f>
        <v>#N/A</v>
      </c>
      <c r="F1671" s="40"/>
      <c r="G1671" s="19"/>
      <c r="H1671" s="77" t="e">
        <f>VLOOKUP(D1671,バーコード貼付!$A$4048:$C$6329,3,FALSE)</f>
        <v>#N/A</v>
      </c>
      <c r="I1671" s="8">
        <f>SUM(I1669:I1670)</f>
        <v>4</v>
      </c>
      <c r="J1671" s="19" t="e">
        <f>IF(H1671&gt;=I1671,0,1)</f>
        <v>#N/A</v>
      </c>
      <c r="K1671" s="19"/>
      <c r="L1671" s="19"/>
    </row>
    <row r="1672" spans="1:13" x14ac:dyDescent="0.2">
      <c r="A1672" s="6"/>
      <c r="B1672" s="8">
        <v>2</v>
      </c>
      <c r="C1672" s="8">
        <v>1</v>
      </c>
      <c r="D1672" s="36" t="s">
        <v>1559</v>
      </c>
      <c r="E1672" s="28" t="e">
        <f>VLOOKUP(D1672,バーコード貼付!A$4048:C$6329,2,FALSE)</f>
        <v>#N/A</v>
      </c>
      <c r="F1672" s="40"/>
      <c r="G1672" s="19"/>
      <c r="H1672" s="77" t="e">
        <f>VLOOKUP(D1672,バーコード貼付!$A$4048:$C$6329,3,FALSE)</f>
        <v>#N/A</v>
      </c>
      <c r="I1672" s="8">
        <f>I$1671</f>
        <v>4</v>
      </c>
      <c r="J1672" s="19" t="e">
        <f>IF(H1672&gt;=I1672,0,1)</f>
        <v>#N/A</v>
      </c>
      <c r="K1672" s="19"/>
      <c r="L1672" s="19"/>
    </row>
    <row r="1673" spans="1:13" x14ac:dyDescent="0.2">
      <c r="A1673" s="6"/>
      <c r="B1673" s="8"/>
      <c r="C1673" s="8">
        <v>2</v>
      </c>
      <c r="D1673" s="36" t="s">
        <v>2517</v>
      </c>
      <c r="E1673" s="28" t="str">
        <f>VLOOKUP(D1673,バーコード貼付!A$4048:C$6329,2,FALSE)</f>
        <v>真鍮1/8(3)Pｺｯｸ</v>
      </c>
      <c r="F1673" s="40"/>
      <c r="G1673" s="19"/>
      <c r="H1673" s="77">
        <f>VLOOKUP(D1673,バーコード貼付!$A$4048:$C$6329,3,FALSE)</f>
        <v>0</v>
      </c>
      <c r="I1673" s="8">
        <f>I$1671</f>
        <v>4</v>
      </c>
      <c r="J1673" s="19">
        <f>IF(H1673&gt;=I1673,0,1)</f>
        <v>1</v>
      </c>
      <c r="K1673" s="19"/>
      <c r="L1673" s="19"/>
    </row>
    <row r="1674" spans="1:13" x14ac:dyDescent="0.2">
      <c r="A1674" s="6"/>
      <c r="B1674" s="8">
        <f>B1672+1</f>
        <v>3</v>
      </c>
      <c r="C1674" s="8"/>
      <c r="D1674" s="36" t="s">
        <v>1614</v>
      </c>
      <c r="E1674" s="28" t="e">
        <f>VLOOKUP(D1674,バーコード貼付!A$4048:C$6329,2,FALSE)</f>
        <v>#N/A</v>
      </c>
      <c r="F1674" s="40"/>
      <c r="G1674" s="19"/>
      <c r="H1674" s="77" t="e">
        <f>VLOOKUP(D1674,バーコード貼付!$A$4048:$C$6329,3,FALSE)</f>
        <v>#N/A</v>
      </c>
      <c r="I1674" s="8">
        <f>I$1671</f>
        <v>4</v>
      </c>
      <c r="J1674" s="19" t="e">
        <f>IF(H1674&gt;=I1674,0,1)</f>
        <v>#N/A</v>
      </c>
      <c r="K1674" s="19"/>
      <c r="L1674" s="19"/>
    </row>
    <row r="1675" spans="1:13" x14ac:dyDescent="0.2">
      <c r="A1675" s="6"/>
      <c r="B1675" s="8">
        <f t="shared" ref="B1675:B1691" si="148">B1674+1</f>
        <v>4</v>
      </c>
      <c r="C1675" s="8"/>
      <c r="D1675" s="36" t="s">
        <v>1589</v>
      </c>
      <c r="E1675" s="28" t="e">
        <f>VLOOKUP(D1675,バーコード貼付!A$4048:C$6329,2,FALSE)</f>
        <v>#N/A</v>
      </c>
      <c r="F1675" s="40"/>
      <c r="G1675" s="19"/>
      <c r="H1675" s="77" t="e">
        <f>VLOOKUP(D1675,バーコード貼付!$A$4048:$C$6329,3,FALSE)</f>
        <v>#N/A</v>
      </c>
      <c r="I1675" s="8">
        <f>I$1671</f>
        <v>4</v>
      </c>
      <c r="J1675" s="19" t="e">
        <f>IF(H1675&gt;=I1675,0,1)</f>
        <v>#N/A</v>
      </c>
      <c r="K1675" s="19"/>
      <c r="L1675" s="19"/>
    </row>
    <row r="1676" spans="1:13" x14ac:dyDescent="0.2">
      <c r="A1676" s="6"/>
      <c r="B1676" s="8">
        <f t="shared" si="148"/>
        <v>5</v>
      </c>
      <c r="C1676" s="8"/>
      <c r="D1676" s="36" t="s">
        <v>1951</v>
      </c>
      <c r="E1676" s="28" t="e">
        <f>VLOOKUP(D1676,バーコード貼付!A$4048:C$6329,2,FALSE)</f>
        <v>#N/A</v>
      </c>
      <c r="F1676" s="40"/>
      <c r="G1676" s="19"/>
      <c r="H1676" s="77" t="e">
        <v>#N/A</v>
      </c>
      <c r="I1676" s="8">
        <v>4</v>
      </c>
      <c r="J1676" s="19"/>
      <c r="K1676" s="19"/>
      <c r="L1676" s="19"/>
    </row>
    <row r="1677" spans="1:13" x14ac:dyDescent="0.2">
      <c r="A1677" s="6"/>
      <c r="B1677" s="8">
        <f t="shared" si="148"/>
        <v>6</v>
      </c>
      <c r="C1677" s="8"/>
      <c r="D1677" s="36" t="s">
        <v>1644</v>
      </c>
      <c r="E1677" s="28" t="e">
        <f>VLOOKUP(D1677,バーコード貼付!A$4048:C$6329,2,FALSE)</f>
        <v>#N/A</v>
      </c>
      <c r="F1677" s="40"/>
      <c r="G1677" s="19"/>
      <c r="H1677" s="77" t="e">
        <f>VLOOKUP(D1677,バーコード貼付!$A$4048:$C$6329,3,FALSE)</f>
        <v>#N/A</v>
      </c>
      <c r="I1677" s="8">
        <f>I$1671</f>
        <v>4</v>
      </c>
      <c r="J1677" s="19" t="e">
        <f t="shared" ref="J1677:J1688" si="149">IF(H1677&gt;=I1677,0,1)</f>
        <v>#N/A</v>
      </c>
      <c r="K1677" s="19"/>
      <c r="L1677" s="19"/>
    </row>
    <row r="1678" spans="1:13" x14ac:dyDescent="0.2">
      <c r="A1678" s="6"/>
      <c r="B1678" s="8">
        <f t="shared" si="148"/>
        <v>7</v>
      </c>
      <c r="C1678" s="8"/>
      <c r="D1678" s="36" t="s">
        <v>1658</v>
      </c>
      <c r="E1678" s="28" t="e">
        <f>VLOOKUP(D1678,バーコード貼付!A$4048:C$6329,2,FALSE)</f>
        <v>#N/A</v>
      </c>
      <c r="F1678" s="40"/>
      <c r="G1678" s="19"/>
      <c r="H1678" s="77" t="e">
        <f>VLOOKUP(D1678,バーコード貼付!$A$4048:$C$6329,3,FALSE)</f>
        <v>#N/A</v>
      </c>
      <c r="I1678" s="8">
        <f>I$1671</f>
        <v>4</v>
      </c>
      <c r="J1678" s="19" t="e">
        <f t="shared" si="149"/>
        <v>#N/A</v>
      </c>
      <c r="K1678" s="19"/>
      <c r="L1678" s="19"/>
    </row>
    <row r="1679" spans="1:13" x14ac:dyDescent="0.2">
      <c r="A1679" s="6"/>
      <c r="B1679" s="8">
        <f t="shared" si="148"/>
        <v>8</v>
      </c>
      <c r="C1679" s="8"/>
      <c r="D1679" s="36" t="s">
        <v>1663</v>
      </c>
      <c r="E1679" s="28" t="e">
        <f>VLOOKUP(D1679,バーコード貼付!A$4048:C$6329,2,FALSE)</f>
        <v>#N/A</v>
      </c>
      <c r="F1679" s="40"/>
      <c r="G1679" s="19"/>
      <c r="H1679" s="77" t="e">
        <f>VLOOKUP(D1679,バーコード貼付!$A$4048:$C$6329,3,FALSE)</f>
        <v>#N/A</v>
      </c>
      <c r="I1679" s="8">
        <f>I$1671</f>
        <v>4</v>
      </c>
      <c r="J1679" s="19" t="e">
        <f t="shared" si="149"/>
        <v>#N/A</v>
      </c>
      <c r="K1679" s="19"/>
      <c r="L1679" s="19"/>
    </row>
    <row r="1680" spans="1:13" x14ac:dyDescent="0.2">
      <c r="A1680" s="6"/>
      <c r="B1680" s="8">
        <f t="shared" si="148"/>
        <v>9</v>
      </c>
      <c r="C1680" s="8"/>
      <c r="D1680" s="36" t="s">
        <v>1932</v>
      </c>
      <c r="E1680" s="28" t="e">
        <f>VLOOKUP(D1680,バーコード貼付!A$4048:C$6329,2,FALSE)</f>
        <v>#N/A</v>
      </c>
      <c r="F1680" s="40"/>
      <c r="G1680" s="19"/>
      <c r="H1680" s="77" t="e">
        <f>VLOOKUP(D1680,バーコード貼付!$A$4048:$C$6329,3,FALSE)</f>
        <v>#N/A</v>
      </c>
      <c r="I1680" s="8">
        <f>I$1671*4</f>
        <v>16</v>
      </c>
      <c r="J1680" s="19" t="e">
        <f t="shared" si="149"/>
        <v>#N/A</v>
      </c>
      <c r="K1680" s="19"/>
      <c r="L1680" s="19"/>
      <c r="M1680" t="s">
        <v>2257</v>
      </c>
    </row>
    <row r="1681" spans="1:13" x14ac:dyDescent="0.2">
      <c r="A1681" s="6"/>
      <c r="B1681" s="8">
        <f t="shared" si="148"/>
        <v>10</v>
      </c>
      <c r="C1681" s="8"/>
      <c r="D1681" s="36" t="s">
        <v>1933</v>
      </c>
      <c r="E1681" s="28" t="e">
        <f>VLOOKUP(D1681,バーコード貼付!A$4048:C$6329,2,FALSE)</f>
        <v>#N/A</v>
      </c>
      <c r="F1681" s="40"/>
      <c r="G1681" s="19"/>
      <c r="H1681" s="77" t="e">
        <f>VLOOKUP(D1681,バーコード貼付!$A$4048:$C$6329,3,FALSE)</f>
        <v>#N/A</v>
      </c>
      <c r="I1681" s="8">
        <f>I$1671*2</f>
        <v>8</v>
      </c>
      <c r="J1681" s="19" t="e">
        <f t="shared" si="149"/>
        <v>#N/A</v>
      </c>
      <c r="K1681" s="19"/>
      <c r="L1681" s="19"/>
      <c r="M1681" t="s">
        <v>2258</v>
      </c>
    </row>
    <row r="1682" spans="1:13" x14ac:dyDescent="0.2">
      <c r="A1682" s="6"/>
      <c r="B1682" s="8">
        <f t="shared" si="148"/>
        <v>11</v>
      </c>
      <c r="C1682" s="8"/>
      <c r="D1682" s="36" t="s">
        <v>1934</v>
      </c>
      <c r="E1682" s="28" t="e">
        <f>VLOOKUP(D1682,バーコード貼付!A$4048:C$6329,2,FALSE)</f>
        <v>#N/A</v>
      </c>
      <c r="F1682" s="40"/>
      <c r="G1682" s="19"/>
      <c r="H1682" s="77" t="e">
        <f>VLOOKUP(D1682,バーコード貼付!$A$4048:$C$6329,3,FALSE)</f>
        <v>#N/A</v>
      </c>
      <c r="I1682" s="8">
        <f>I$1671*2</f>
        <v>8</v>
      </c>
      <c r="J1682" s="19" t="e">
        <f t="shared" si="149"/>
        <v>#N/A</v>
      </c>
      <c r="K1682" s="19"/>
      <c r="L1682" s="19"/>
      <c r="M1682" s="60">
        <v>-2</v>
      </c>
    </row>
    <row r="1683" spans="1:13" x14ac:dyDescent="0.2">
      <c r="A1683" s="6"/>
      <c r="B1683" s="8">
        <f t="shared" si="148"/>
        <v>12</v>
      </c>
      <c r="C1683" s="8"/>
      <c r="D1683" s="36" t="s">
        <v>1935</v>
      </c>
      <c r="E1683" s="28" t="e">
        <f>VLOOKUP(D1683,バーコード貼付!A$4048:C$6329,2,FALSE)</f>
        <v>#N/A</v>
      </c>
      <c r="F1683" s="40"/>
      <c r="G1683" s="19"/>
      <c r="H1683" s="77" t="e">
        <f>VLOOKUP(D1683,バーコード貼付!$A$4048:$C$6329,3,FALSE)</f>
        <v>#N/A</v>
      </c>
      <c r="I1683" s="8">
        <f>I$1671*8</f>
        <v>32</v>
      </c>
      <c r="J1683" s="19" t="e">
        <f t="shared" si="149"/>
        <v>#N/A</v>
      </c>
      <c r="K1683" s="19"/>
      <c r="L1683" s="19"/>
      <c r="M1683" s="60">
        <v>-2</v>
      </c>
    </row>
    <row r="1684" spans="1:13" x14ac:dyDescent="0.2">
      <c r="A1684" s="6"/>
      <c r="B1684" s="8">
        <f t="shared" si="148"/>
        <v>13</v>
      </c>
      <c r="C1684" s="8"/>
      <c r="D1684" s="36" t="s">
        <v>1936</v>
      </c>
      <c r="E1684" s="28" t="e">
        <f>VLOOKUP(D1684,バーコード貼付!A$4048:C$6329,2,FALSE)</f>
        <v>#N/A</v>
      </c>
      <c r="F1684" s="40"/>
      <c r="G1684" s="19"/>
      <c r="H1684" s="77" t="e">
        <f>VLOOKUP(D1684,バーコード貼付!$A$4048:$C$6329,3,FALSE)</f>
        <v>#N/A</v>
      </c>
      <c r="I1684" s="8">
        <f>I$1671*8</f>
        <v>32</v>
      </c>
      <c r="J1684" s="19" t="e">
        <f t="shared" si="149"/>
        <v>#N/A</v>
      </c>
      <c r="K1684" s="19"/>
      <c r="L1684" s="19"/>
      <c r="M1684" s="60">
        <v>-8</v>
      </c>
    </row>
    <row r="1685" spans="1:13" x14ac:dyDescent="0.2">
      <c r="A1685" s="6"/>
      <c r="B1685" s="8">
        <f t="shared" si="148"/>
        <v>14</v>
      </c>
      <c r="C1685" s="8"/>
      <c r="D1685" s="36" t="s">
        <v>1937</v>
      </c>
      <c r="E1685" s="28" t="e">
        <f>VLOOKUP(D1685,バーコード貼付!A$4048:C$6329,2,FALSE)</f>
        <v>#N/A</v>
      </c>
      <c r="F1685" s="40"/>
      <c r="G1685" s="19"/>
      <c r="H1685" s="77" t="e">
        <f>VLOOKUP(D1685,バーコード貼付!$A$4048:$C$6329,3,FALSE)</f>
        <v>#N/A</v>
      </c>
      <c r="I1685" s="8">
        <f>I$1671</f>
        <v>4</v>
      </c>
      <c r="J1685" s="19" t="e">
        <f t="shared" si="149"/>
        <v>#N/A</v>
      </c>
      <c r="K1685" s="19"/>
      <c r="L1685" s="19"/>
      <c r="M1685" s="60">
        <v>-8</v>
      </c>
    </row>
    <row r="1686" spans="1:13" x14ac:dyDescent="0.2">
      <c r="A1686" s="6"/>
      <c r="B1686" s="8">
        <f t="shared" si="148"/>
        <v>15</v>
      </c>
      <c r="C1686" s="8"/>
      <c r="D1686" s="36" t="s">
        <v>1619</v>
      </c>
      <c r="E1686" s="28" t="e">
        <f>VLOOKUP(D1686,バーコード貼付!A$4048:C$6329,2,FALSE)</f>
        <v>#N/A</v>
      </c>
      <c r="F1686" s="40"/>
      <c r="G1686" s="19"/>
      <c r="H1686" s="77" t="e">
        <f>VLOOKUP(D1686,バーコード貼付!$A$4048:$C$6329,3,FALSE)</f>
        <v>#N/A</v>
      </c>
      <c r="I1686" s="8">
        <f>I$1671</f>
        <v>4</v>
      </c>
      <c r="J1686" s="19" t="e">
        <f t="shared" si="149"/>
        <v>#N/A</v>
      </c>
      <c r="K1686" s="19"/>
      <c r="L1686" s="19"/>
      <c r="M1686" s="60"/>
    </row>
    <row r="1687" spans="1:13" x14ac:dyDescent="0.2">
      <c r="A1687" s="6"/>
      <c r="B1687" s="8">
        <f t="shared" si="148"/>
        <v>16</v>
      </c>
      <c r="C1687" s="8"/>
      <c r="D1687" s="36" t="s">
        <v>1945</v>
      </c>
      <c r="E1687" s="28" t="e">
        <f>VLOOKUP(D1687,バーコード貼付!A$4048:C$6329,2,FALSE)</f>
        <v>#N/A</v>
      </c>
      <c r="F1687" s="40"/>
      <c r="G1687" s="19"/>
      <c r="H1687" s="77" t="e">
        <f>VLOOKUP(D1687,バーコード貼付!$A$4048:$C$6329,3,FALSE)</f>
        <v>#N/A</v>
      </c>
      <c r="I1687" s="8">
        <f>I$1671*4</f>
        <v>16</v>
      </c>
      <c r="J1687" s="19" t="e">
        <f t="shared" si="149"/>
        <v>#N/A</v>
      </c>
      <c r="K1687" s="19"/>
      <c r="L1687" s="19"/>
      <c r="M1687" s="60">
        <v>-4</v>
      </c>
    </row>
    <row r="1688" spans="1:13" x14ac:dyDescent="0.2">
      <c r="A1688" s="6"/>
      <c r="B1688" s="8">
        <f t="shared" si="148"/>
        <v>17</v>
      </c>
      <c r="C1688" s="8"/>
      <c r="D1688" s="36" t="s">
        <v>1946</v>
      </c>
      <c r="E1688" s="28" t="e">
        <f>VLOOKUP(D1688,バーコード貼付!A$4048:C$6329,2,FALSE)</f>
        <v>#N/A</v>
      </c>
      <c r="F1688" s="40"/>
      <c r="G1688" s="19"/>
      <c r="H1688" s="77" t="e">
        <f>VLOOKUP(D1688,バーコード貼付!$A$4048:$C$6329,3,FALSE)</f>
        <v>#N/A</v>
      </c>
      <c r="I1688" s="8">
        <f>I$1671*4</f>
        <v>16</v>
      </c>
      <c r="J1688" s="19" t="e">
        <f t="shared" si="149"/>
        <v>#N/A</v>
      </c>
      <c r="K1688" s="19"/>
      <c r="L1688" s="19"/>
      <c r="M1688" s="60">
        <v>-4</v>
      </c>
    </row>
    <row r="1689" spans="1:13" x14ac:dyDescent="0.2">
      <c r="A1689" s="6"/>
      <c r="B1689" s="8">
        <f t="shared" si="148"/>
        <v>18</v>
      </c>
      <c r="C1689" s="8"/>
      <c r="D1689" s="36"/>
      <c r="E1689" s="28" t="s">
        <v>1359</v>
      </c>
      <c r="F1689" s="40"/>
      <c r="G1689" s="19"/>
      <c r="H1689" s="152" t="e">
        <v>#N/A</v>
      </c>
      <c r="I1689" s="8">
        <v>32</v>
      </c>
      <c r="J1689" s="19">
        <v>1</v>
      </c>
      <c r="K1689" s="19"/>
      <c r="L1689" s="19"/>
      <c r="M1689" s="60">
        <v>-8</v>
      </c>
    </row>
    <row r="1690" spans="1:13" x14ac:dyDescent="0.2">
      <c r="A1690" s="6"/>
      <c r="B1690" s="8">
        <f t="shared" si="148"/>
        <v>19</v>
      </c>
      <c r="C1690" s="8"/>
      <c r="D1690" s="36"/>
      <c r="E1690" s="28" t="s">
        <v>1360</v>
      </c>
      <c r="F1690" s="40"/>
      <c r="G1690" s="19"/>
      <c r="H1690" s="152" t="e">
        <v>#N/A</v>
      </c>
      <c r="I1690" s="8">
        <v>32</v>
      </c>
      <c r="J1690" s="19">
        <v>1</v>
      </c>
      <c r="K1690" s="19"/>
      <c r="L1690" s="19"/>
      <c r="M1690" s="60">
        <v>-8</v>
      </c>
    </row>
    <row r="1691" spans="1:13" x14ac:dyDescent="0.2">
      <c r="A1691" s="6"/>
      <c r="B1691" s="8">
        <f t="shared" si="148"/>
        <v>20</v>
      </c>
      <c r="C1691" s="8"/>
      <c r="D1691" s="36"/>
      <c r="E1691" s="28" t="s">
        <v>2260</v>
      </c>
      <c r="F1691" s="40"/>
      <c r="G1691" s="19"/>
      <c r="H1691" s="152" t="e">
        <v>#N/A</v>
      </c>
      <c r="I1691" s="8">
        <v>16</v>
      </c>
      <c r="J1691" s="19">
        <v>1</v>
      </c>
      <c r="K1691" s="19"/>
      <c r="L1691" s="19"/>
      <c r="M1691" s="60">
        <v>-4</v>
      </c>
    </row>
    <row r="1692" spans="1:13" x14ac:dyDescent="0.2">
      <c r="A1692" s="6"/>
      <c r="B1692" s="6"/>
      <c r="C1692" s="3"/>
      <c r="D1692" s="36"/>
      <c r="E1692" s="28"/>
      <c r="F1692" s="40"/>
      <c r="G1692" s="19"/>
      <c r="H1692" s="67"/>
      <c r="I1692" s="8"/>
      <c r="J1692" s="19"/>
      <c r="K1692" s="19"/>
      <c r="L1692" s="19"/>
    </row>
    <row r="1693" spans="1:13" ht="16.2" x14ac:dyDescent="0.2">
      <c r="A1693" s="188" t="s">
        <v>1387</v>
      </c>
      <c r="B1693" s="189"/>
      <c r="C1693" s="189"/>
      <c r="D1693" s="189"/>
      <c r="E1693" s="189"/>
      <c r="F1693" s="189"/>
      <c r="G1693" s="189"/>
      <c r="H1693" s="189"/>
      <c r="I1693" s="189"/>
      <c r="J1693" s="189"/>
      <c r="K1693" s="189"/>
      <c r="L1693" s="190"/>
    </row>
    <row r="1694" spans="1:13" x14ac:dyDescent="0.2">
      <c r="A1694" s="24" t="s">
        <v>975</v>
      </c>
      <c r="B1694" s="21"/>
      <c r="C1694" s="21"/>
      <c r="D1694" s="52" t="s">
        <v>973</v>
      </c>
      <c r="E1694" s="13" t="s">
        <v>1156</v>
      </c>
      <c r="F1694" s="39" t="s">
        <v>1246</v>
      </c>
      <c r="G1694" s="19" t="s">
        <v>1205</v>
      </c>
      <c r="H1694" s="13" t="s">
        <v>1206</v>
      </c>
      <c r="I1694" s="13" t="s">
        <v>977</v>
      </c>
      <c r="J1694" s="13" t="s">
        <v>976</v>
      </c>
      <c r="K1694" s="13" t="s">
        <v>1166</v>
      </c>
      <c r="L1694" s="13" t="s">
        <v>1167</v>
      </c>
    </row>
    <row r="1695" spans="1:13" x14ac:dyDescent="0.2">
      <c r="A1695" s="8">
        <f>A1865+1</f>
        <v>1</v>
      </c>
      <c r="B1695" s="8"/>
      <c r="C1695" s="8"/>
      <c r="D1695" s="36" t="s">
        <v>701</v>
      </c>
      <c r="E1695" s="28" t="e">
        <f>VLOOKUP(D1695,バーコード貼付!A$4048:C$6329,2,FALSE)</f>
        <v>#N/A</v>
      </c>
      <c r="F1695" s="40"/>
      <c r="G1695" s="19"/>
      <c r="H1695" s="77" t="e">
        <v>#N/A</v>
      </c>
      <c r="I1695" s="43">
        <v>3</v>
      </c>
      <c r="J1695" s="19" t="e">
        <v>#N/A</v>
      </c>
      <c r="K1695" s="19"/>
      <c r="L1695" s="19"/>
    </row>
    <row r="1696" spans="1:13" x14ac:dyDescent="0.2">
      <c r="A1696" s="8">
        <v>2</v>
      </c>
      <c r="B1696" s="8"/>
      <c r="C1696" s="8"/>
      <c r="D1696" s="36" t="s">
        <v>702</v>
      </c>
      <c r="E1696" s="28" t="e">
        <f>VLOOKUP(D1696,バーコード貼付!A$4048:C$6329,2,FALSE)</f>
        <v>#N/A</v>
      </c>
      <c r="F1696" s="40"/>
      <c r="G1696" s="19"/>
      <c r="H1696" s="77" t="e">
        <v>#N/A</v>
      </c>
      <c r="I1696" s="43">
        <v>0</v>
      </c>
      <c r="J1696" s="19" t="e">
        <v>#N/A</v>
      </c>
      <c r="K1696" s="19"/>
      <c r="L1696" s="19"/>
    </row>
    <row r="1697" spans="1:13" x14ac:dyDescent="0.2">
      <c r="A1697" s="6"/>
      <c r="B1697" s="8">
        <v>1</v>
      </c>
      <c r="C1697" s="8"/>
      <c r="D1697" s="36" t="s">
        <v>1575</v>
      </c>
      <c r="E1697" s="28" t="e">
        <f>VLOOKUP(D1697,バーコード貼付!A$4048:C$6329,2,FALSE)</f>
        <v>#N/A</v>
      </c>
      <c r="F1697" s="40"/>
      <c r="G1697" s="19"/>
      <c r="H1697" s="77" t="e">
        <f>VLOOKUP(D1697,バーコード貼付!$A$4048:$C$6329,3,FALSE)</f>
        <v>#N/A</v>
      </c>
      <c r="I1697" s="8">
        <f>SUM(I1695:I1696)</f>
        <v>3</v>
      </c>
      <c r="J1697" s="19" t="e">
        <f>IF(H1697&gt;=I1697,0,1)</f>
        <v>#N/A</v>
      </c>
      <c r="K1697" s="19"/>
      <c r="L1697" s="19"/>
    </row>
    <row r="1698" spans="1:13" x14ac:dyDescent="0.2">
      <c r="A1698" s="6"/>
      <c r="B1698" s="8">
        <v>2</v>
      </c>
      <c r="C1698" s="8">
        <v>1</v>
      </c>
      <c r="D1698" s="36" t="s">
        <v>1560</v>
      </c>
      <c r="E1698" s="28" t="e">
        <f>VLOOKUP(D1698,バーコード貼付!A$4048:C$6329,2,FALSE)</f>
        <v>#N/A</v>
      </c>
      <c r="F1698" s="40"/>
      <c r="G1698" s="19"/>
      <c r="H1698" s="77" t="e">
        <f>VLOOKUP(D1698,バーコード貼付!$A$4048:$C$6329,3,FALSE)</f>
        <v>#N/A</v>
      </c>
      <c r="I1698" s="8">
        <f>I$1697</f>
        <v>3</v>
      </c>
      <c r="J1698" s="19" t="e">
        <f>IF(H1698&gt;=I1698,0,1)</f>
        <v>#N/A</v>
      </c>
      <c r="K1698" s="19"/>
      <c r="L1698" s="19"/>
    </row>
    <row r="1699" spans="1:13" x14ac:dyDescent="0.2">
      <c r="A1699" s="6"/>
      <c r="B1699" s="8"/>
      <c r="C1699" s="8">
        <v>2</v>
      </c>
      <c r="D1699" s="36" t="s">
        <v>2516</v>
      </c>
      <c r="E1699" s="28" t="str">
        <f>VLOOKUP(D1699,バーコード貼付!A$4048:C$6329,2,FALSE)</f>
        <v>真鍮1/8(3)Pｺｯｸ</v>
      </c>
      <c r="F1699" s="40"/>
      <c r="G1699" s="19"/>
      <c r="H1699" s="77">
        <f>VLOOKUP(D1699,バーコード貼付!$A$4048:$C$6329,3,FALSE)</f>
        <v>0</v>
      </c>
      <c r="I1699" s="8">
        <f>I$1697</f>
        <v>3</v>
      </c>
      <c r="J1699" s="19">
        <f>IF(H1699&gt;=I1699,0,1)</f>
        <v>1</v>
      </c>
      <c r="K1699" s="19"/>
      <c r="L1699" s="19"/>
    </row>
    <row r="1700" spans="1:13" x14ac:dyDescent="0.2">
      <c r="A1700" s="6"/>
      <c r="B1700" s="8">
        <f>B1698+1</f>
        <v>3</v>
      </c>
      <c r="C1700" s="8"/>
      <c r="D1700" s="36" t="s">
        <v>1613</v>
      </c>
      <c r="E1700" s="28" t="e">
        <f>VLOOKUP(D1700,バーコード貼付!A$4048:C$6329,2,FALSE)</f>
        <v>#N/A</v>
      </c>
      <c r="F1700" s="40"/>
      <c r="G1700" s="19"/>
      <c r="H1700" s="77" t="e">
        <f>VLOOKUP(D1700,バーコード貼付!$A$4048:$C$6329,3,FALSE)</f>
        <v>#N/A</v>
      </c>
      <c r="I1700" s="8">
        <f>I$1697</f>
        <v>3</v>
      </c>
      <c r="J1700" s="19" t="e">
        <f>IF(H1700&gt;=I1700,0,1)</f>
        <v>#N/A</v>
      </c>
      <c r="K1700" s="19"/>
      <c r="L1700" s="19"/>
    </row>
    <row r="1701" spans="1:13" x14ac:dyDescent="0.2">
      <c r="A1701" s="6"/>
      <c r="B1701" s="8">
        <f t="shared" ref="B1701:B1717" si="150">B1700+1</f>
        <v>4</v>
      </c>
      <c r="C1701" s="8"/>
      <c r="D1701" s="36" t="s">
        <v>1590</v>
      </c>
      <c r="E1701" s="28" t="e">
        <f>VLOOKUP(D1701,バーコード貼付!A$4048:C$6329,2,FALSE)</f>
        <v>#N/A</v>
      </c>
      <c r="F1701" s="40"/>
      <c r="G1701" s="19"/>
      <c r="H1701" s="77" t="e">
        <f>VLOOKUP(D1701,バーコード貼付!$A$4048:$C$6329,3,FALSE)</f>
        <v>#N/A</v>
      </c>
      <c r="I1701" s="8">
        <f>I$1697</f>
        <v>3</v>
      </c>
      <c r="J1701" s="19" t="e">
        <f>IF(H1701&gt;=I1701,0,1)</f>
        <v>#N/A</v>
      </c>
      <c r="K1701" s="19"/>
      <c r="L1701" s="19"/>
    </row>
    <row r="1702" spans="1:13" x14ac:dyDescent="0.2">
      <c r="A1702" s="6"/>
      <c r="B1702" s="8">
        <f t="shared" si="150"/>
        <v>5</v>
      </c>
      <c r="C1702" s="8"/>
      <c r="D1702" s="36" t="s">
        <v>1952</v>
      </c>
      <c r="E1702" s="28" t="e">
        <f>VLOOKUP(D1702,バーコード貼付!A$4048:C$6329,2,FALSE)</f>
        <v>#N/A</v>
      </c>
      <c r="F1702" s="40"/>
      <c r="G1702" s="19"/>
      <c r="H1702" s="77" t="e">
        <v>#N/A</v>
      </c>
      <c r="I1702" s="8">
        <v>3</v>
      </c>
      <c r="J1702" s="19"/>
      <c r="K1702" s="19"/>
      <c r="L1702" s="19"/>
    </row>
    <row r="1703" spans="1:13" x14ac:dyDescent="0.2">
      <c r="A1703" s="6"/>
      <c r="B1703" s="8">
        <f t="shared" si="150"/>
        <v>6</v>
      </c>
      <c r="C1703" s="8"/>
      <c r="D1703" s="36" t="s">
        <v>1643</v>
      </c>
      <c r="E1703" s="28" t="e">
        <f>VLOOKUP(D1703,バーコード貼付!A$4048:C$6329,2,FALSE)</f>
        <v>#N/A</v>
      </c>
      <c r="F1703" s="40"/>
      <c r="G1703" s="19"/>
      <c r="H1703" s="77" t="e">
        <f>VLOOKUP(D1703,バーコード貼付!$A$4048:$C$6329,3,FALSE)</f>
        <v>#N/A</v>
      </c>
      <c r="I1703" s="8">
        <f>I$1697</f>
        <v>3</v>
      </c>
      <c r="J1703" s="19" t="e">
        <f t="shared" ref="J1703:J1714" si="151">IF(H1703&gt;=I1703,0,1)</f>
        <v>#N/A</v>
      </c>
      <c r="K1703" s="19"/>
      <c r="L1703" s="19"/>
    </row>
    <row r="1704" spans="1:13" x14ac:dyDescent="0.2">
      <c r="A1704" s="6"/>
      <c r="B1704" s="8">
        <f t="shared" si="150"/>
        <v>7</v>
      </c>
      <c r="C1704" s="8"/>
      <c r="D1704" s="36" t="s">
        <v>1657</v>
      </c>
      <c r="E1704" s="28" t="e">
        <f>VLOOKUP(D1704,バーコード貼付!A$4048:C$6329,2,FALSE)</f>
        <v>#N/A</v>
      </c>
      <c r="F1704" s="40"/>
      <c r="G1704" s="19"/>
      <c r="H1704" s="77" t="e">
        <f>VLOOKUP(D1704,バーコード貼付!$A$4048:$C$6329,3,FALSE)</f>
        <v>#N/A</v>
      </c>
      <c r="I1704" s="8">
        <f>I$1697</f>
        <v>3</v>
      </c>
      <c r="J1704" s="19" t="e">
        <f t="shared" si="151"/>
        <v>#N/A</v>
      </c>
      <c r="K1704" s="19"/>
      <c r="L1704" s="19"/>
    </row>
    <row r="1705" spans="1:13" x14ac:dyDescent="0.2">
      <c r="A1705" s="6"/>
      <c r="B1705" s="8">
        <f t="shared" si="150"/>
        <v>8</v>
      </c>
      <c r="C1705" s="8"/>
      <c r="D1705" s="36" t="s">
        <v>1664</v>
      </c>
      <c r="E1705" s="28" t="e">
        <f>VLOOKUP(D1705,バーコード貼付!A$4048:C$6329,2,FALSE)</f>
        <v>#N/A</v>
      </c>
      <c r="F1705" s="40"/>
      <c r="G1705" s="19"/>
      <c r="H1705" s="77" t="e">
        <f>VLOOKUP(D1705,バーコード貼付!$A$4048:$C$6329,3,FALSE)</f>
        <v>#N/A</v>
      </c>
      <c r="I1705" s="8">
        <f>I$1697</f>
        <v>3</v>
      </c>
      <c r="J1705" s="19" t="e">
        <f t="shared" si="151"/>
        <v>#N/A</v>
      </c>
      <c r="K1705" s="19"/>
      <c r="L1705" s="19"/>
    </row>
    <row r="1706" spans="1:13" x14ac:dyDescent="0.2">
      <c r="A1706" s="6"/>
      <c r="B1706" s="8">
        <f t="shared" si="150"/>
        <v>9</v>
      </c>
      <c r="C1706" s="8"/>
      <c r="D1706" s="36" t="s">
        <v>1938</v>
      </c>
      <c r="E1706" s="28" t="e">
        <f>VLOOKUP(D1706,バーコード貼付!A$4048:C$6329,2,FALSE)</f>
        <v>#N/A</v>
      </c>
      <c r="F1706" s="40"/>
      <c r="G1706" s="19"/>
      <c r="H1706" s="77" t="e">
        <f>VLOOKUP(D1706,バーコード貼付!$A$4048:$C$6329,3,FALSE)</f>
        <v>#N/A</v>
      </c>
      <c r="I1706" s="8">
        <f>I$1697*4</f>
        <v>12</v>
      </c>
      <c r="J1706" s="19" t="e">
        <f t="shared" si="151"/>
        <v>#N/A</v>
      </c>
      <c r="K1706" s="19"/>
      <c r="L1706" s="19"/>
      <c r="M1706" t="s">
        <v>2259</v>
      </c>
    </row>
    <row r="1707" spans="1:13" x14ac:dyDescent="0.2">
      <c r="A1707" s="6"/>
      <c r="B1707" s="8">
        <f t="shared" si="150"/>
        <v>10</v>
      </c>
      <c r="C1707" s="8"/>
      <c r="D1707" s="36" t="s">
        <v>1933</v>
      </c>
      <c r="E1707" s="28" t="e">
        <f>VLOOKUP(D1707,バーコード貼付!A$4048:C$6329,2,FALSE)</f>
        <v>#N/A</v>
      </c>
      <c r="F1707" s="40"/>
      <c r="G1707" s="19"/>
      <c r="H1707" s="77" t="e">
        <f>VLOOKUP(D1707,バーコード貼付!$A$4048:$C$6329,3,FALSE)</f>
        <v>#N/A</v>
      </c>
      <c r="I1707" s="8">
        <f>I$1697*2</f>
        <v>6</v>
      </c>
      <c r="J1707" s="19" t="e">
        <f t="shared" si="151"/>
        <v>#N/A</v>
      </c>
      <c r="K1707" s="19"/>
      <c r="L1707" s="19"/>
      <c r="M1707" t="s">
        <v>2258</v>
      </c>
    </row>
    <row r="1708" spans="1:13" x14ac:dyDescent="0.2">
      <c r="A1708" s="6"/>
      <c r="B1708" s="8">
        <f t="shared" si="150"/>
        <v>11</v>
      </c>
      <c r="C1708" s="8"/>
      <c r="D1708" s="36" t="s">
        <v>1934</v>
      </c>
      <c r="E1708" s="28" t="e">
        <f>VLOOKUP(D1708,バーコード貼付!A$4048:C$6329,2,FALSE)</f>
        <v>#N/A</v>
      </c>
      <c r="F1708" s="40"/>
      <c r="G1708" s="19"/>
      <c r="H1708" s="77" t="e">
        <f>VLOOKUP(D1708,バーコード貼付!$A$4048:$C$6329,3,FALSE)</f>
        <v>#N/A</v>
      </c>
      <c r="I1708" s="8">
        <f>I$1697*2</f>
        <v>6</v>
      </c>
      <c r="J1708" s="19" t="e">
        <f t="shared" si="151"/>
        <v>#N/A</v>
      </c>
      <c r="K1708" s="19"/>
      <c r="L1708" s="19"/>
      <c r="M1708" s="60">
        <v>-2</v>
      </c>
    </row>
    <row r="1709" spans="1:13" x14ac:dyDescent="0.2">
      <c r="A1709" s="6"/>
      <c r="B1709" s="8">
        <f t="shared" si="150"/>
        <v>12</v>
      </c>
      <c r="C1709" s="8"/>
      <c r="D1709" s="36" t="s">
        <v>1935</v>
      </c>
      <c r="E1709" s="28" t="e">
        <f>VLOOKUP(D1709,バーコード貼付!A$4048:C$6329,2,FALSE)</f>
        <v>#N/A</v>
      </c>
      <c r="F1709" s="40"/>
      <c r="G1709" s="19"/>
      <c r="H1709" s="77" t="e">
        <f>VLOOKUP(D1709,バーコード貼付!$A$4048:$C$6329,3,FALSE)</f>
        <v>#N/A</v>
      </c>
      <c r="I1709" s="8">
        <f>I$1697*2</f>
        <v>6</v>
      </c>
      <c r="J1709" s="19" t="e">
        <f t="shared" si="151"/>
        <v>#N/A</v>
      </c>
      <c r="K1709" s="19"/>
      <c r="L1709" s="19"/>
      <c r="M1709" s="60">
        <v>-2</v>
      </c>
    </row>
    <row r="1710" spans="1:13" x14ac:dyDescent="0.2">
      <c r="A1710" s="6"/>
      <c r="B1710" s="8">
        <f t="shared" si="150"/>
        <v>13</v>
      </c>
      <c r="C1710" s="8"/>
      <c r="D1710" s="36" t="s">
        <v>1936</v>
      </c>
      <c r="E1710" s="28" t="e">
        <f>VLOOKUP(D1710,バーコード貼付!A$4048:C$6329,2,FALSE)</f>
        <v>#N/A</v>
      </c>
      <c r="F1710" s="40"/>
      <c r="G1710" s="19"/>
      <c r="H1710" s="77" t="e">
        <f>VLOOKUP(D1710,バーコード貼付!$A$4048:$C$6329,3,FALSE)</f>
        <v>#N/A</v>
      </c>
      <c r="I1710" s="8">
        <f>I$1697*8</f>
        <v>24</v>
      </c>
      <c r="J1710" s="19" t="e">
        <f t="shared" si="151"/>
        <v>#N/A</v>
      </c>
      <c r="K1710" s="19"/>
      <c r="L1710" s="19"/>
      <c r="M1710" s="60">
        <v>-8</v>
      </c>
    </row>
    <row r="1711" spans="1:13" x14ac:dyDescent="0.2">
      <c r="A1711" s="6"/>
      <c r="B1711" s="8">
        <f t="shared" si="150"/>
        <v>14</v>
      </c>
      <c r="C1711" s="8"/>
      <c r="D1711" s="36" t="s">
        <v>1937</v>
      </c>
      <c r="E1711" s="28" t="e">
        <f>VLOOKUP(D1711,バーコード貼付!A$4048:C$6329,2,FALSE)</f>
        <v>#N/A</v>
      </c>
      <c r="F1711" s="40"/>
      <c r="G1711" s="19"/>
      <c r="H1711" s="77" t="e">
        <f>VLOOKUP(D1711,バーコード貼付!$A$4048:$C$6329,3,FALSE)</f>
        <v>#N/A</v>
      </c>
      <c r="I1711" s="8">
        <f>I$1697*8</f>
        <v>24</v>
      </c>
      <c r="J1711" s="19" t="e">
        <f t="shared" si="151"/>
        <v>#N/A</v>
      </c>
      <c r="K1711" s="19"/>
      <c r="L1711" s="19"/>
      <c r="M1711" s="60">
        <v>-8</v>
      </c>
    </row>
    <row r="1712" spans="1:13" x14ac:dyDescent="0.2">
      <c r="A1712" s="6"/>
      <c r="B1712" s="8">
        <f t="shared" si="150"/>
        <v>15</v>
      </c>
      <c r="C1712" s="8"/>
      <c r="D1712" s="36" t="s">
        <v>1620</v>
      </c>
      <c r="E1712" s="28" t="e">
        <f>VLOOKUP(D1712,バーコード貼付!A$4048:C$6329,2,FALSE)</f>
        <v>#N/A</v>
      </c>
      <c r="F1712" s="40"/>
      <c r="G1712" s="19"/>
      <c r="H1712" s="77" t="e">
        <f>VLOOKUP(D1712,バーコード貼付!$A$4048:$C$6329,3,FALSE)</f>
        <v>#N/A</v>
      </c>
      <c r="I1712" s="8">
        <f>I$1697</f>
        <v>3</v>
      </c>
      <c r="J1712" s="19" t="e">
        <f t="shared" si="151"/>
        <v>#N/A</v>
      </c>
      <c r="K1712" s="19"/>
      <c r="L1712" s="19"/>
      <c r="M1712" s="60"/>
    </row>
    <row r="1713" spans="1:13" x14ac:dyDescent="0.2">
      <c r="A1713" s="6"/>
      <c r="B1713" s="8">
        <f t="shared" si="150"/>
        <v>16</v>
      </c>
      <c r="C1713" s="8"/>
      <c r="D1713" s="36" t="s">
        <v>1945</v>
      </c>
      <c r="E1713" s="28" t="e">
        <f>VLOOKUP(D1713,バーコード貼付!A$4048:C$6329,2,FALSE)</f>
        <v>#N/A</v>
      </c>
      <c r="F1713" s="40"/>
      <c r="G1713" s="19"/>
      <c r="H1713" s="77" t="e">
        <f>VLOOKUP(D1713,バーコード貼付!$A$4048:$C$6329,3,FALSE)</f>
        <v>#N/A</v>
      </c>
      <c r="I1713" s="8">
        <f>I$1697*4</f>
        <v>12</v>
      </c>
      <c r="J1713" s="19" t="e">
        <f t="shared" si="151"/>
        <v>#N/A</v>
      </c>
      <c r="K1713" s="19"/>
      <c r="L1713" s="19"/>
      <c r="M1713" s="60">
        <v>-4</v>
      </c>
    </row>
    <row r="1714" spans="1:13" x14ac:dyDescent="0.2">
      <c r="A1714" s="6"/>
      <c r="B1714" s="8">
        <f t="shared" si="150"/>
        <v>17</v>
      </c>
      <c r="C1714" s="8"/>
      <c r="D1714" s="36" t="s">
        <v>1946</v>
      </c>
      <c r="E1714" s="28" t="e">
        <f>VLOOKUP(D1714,バーコード貼付!A$4048:C$6329,2,FALSE)</f>
        <v>#N/A</v>
      </c>
      <c r="F1714" s="40"/>
      <c r="G1714" s="19"/>
      <c r="H1714" s="77" t="e">
        <f>VLOOKUP(D1714,バーコード貼付!$A$4048:$C$6329,3,FALSE)</f>
        <v>#N/A</v>
      </c>
      <c r="I1714" s="8">
        <f>I$1697*4</f>
        <v>12</v>
      </c>
      <c r="J1714" s="19" t="e">
        <f t="shared" si="151"/>
        <v>#N/A</v>
      </c>
      <c r="K1714" s="19"/>
      <c r="L1714" s="19"/>
      <c r="M1714" s="60">
        <v>-4</v>
      </c>
    </row>
    <row r="1715" spans="1:13" x14ac:dyDescent="0.2">
      <c r="A1715" s="6"/>
      <c r="B1715" s="8">
        <f t="shared" si="150"/>
        <v>18</v>
      </c>
      <c r="C1715" s="8"/>
      <c r="D1715" s="36"/>
      <c r="E1715" s="28" t="s">
        <v>1359</v>
      </c>
      <c r="F1715" s="40"/>
      <c r="G1715" s="19"/>
      <c r="H1715" s="152" t="e">
        <v>#N/A</v>
      </c>
      <c r="I1715" s="8">
        <v>24</v>
      </c>
      <c r="J1715" s="19">
        <v>1</v>
      </c>
      <c r="K1715" s="19"/>
      <c r="L1715" s="19"/>
      <c r="M1715" s="60">
        <v>-8</v>
      </c>
    </row>
    <row r="1716" spans="1:13" x14ac:dyDescent="0.2">
      <c r="A1716" s="6"/>
      <c r="B1716" s="8">
        <f t="shared" si="150"/>
        <v>19</v>
      </c>
      <c r="C1716" s="8"/>
      <c r="D1716" s="36"/>
      <c r="E1716" s="28" t="s">
        <v>1360</v>
      </c>
      <c r="F1716" s="40"/>
      <c r="G1716" s="19"/>
      <c r="H1716" s="152" t="e">
        <v>#N/A</v>
      </c>
      <c r="I1716" s="8">
        <v>24</v>
      </c>
      <c r="J1716" s="19">
        <v>1</v>
      </c>
      <c r="K1716" s="19"/>
      <c r="L1716" s="19"/>
      <c r="M1716" s="60">
        <v>-8</v>
      </c>
    </row>
    <row r="1717" spans="1:13" x14ac:dyDescent="0.2">
      <c r="A1717" s="6"/>
      <c r="B1717" s="8">
        <f t="shared" si="150"/>
        <v>20</v>
      </c>
      <c r="C1717" s="8"/>
      <c r="D1717" s="36"/>
      <c r="E1717" s="28" t="s">
        <v>2260</v>
      </c>
      <c r="F1717" s="40"/>
      <c r="G1717" s="19"/>
      <c r="H1717" s="152" t="e">
        <v>#N/A</v>
      </c>
      <c r="I1717" s="8">
        <v>12</v>
      </c>
      <c r="J1717" s="19">
        <v>1</v>
      </c>
      <c r="K1717" s="19"/>
      <c r="L1717" s="19"/>
      <c r="M1717" s="60">
        <v>-4</v>
      </c>
    </row>
    <row r="1718" spans="1:13" x14ac:dyDescent="0.2">
      <c r="A1718" s="6"/>
      <c r="B1718" s="6"/>
      <c r="C1718" s="3"/>
      <c r="D1718" s="36"/>
      <c r="E1718" s="28"/>
      <c r="F1718" s="40"/>
      <c r="G1718" s="19"/>
      <c r="H1718" s="67"/>
      <c r="I1718" s="8"/>
      <c r="J1718" s="19"/>
      <c r="K1718" s="19"/>
      <c r="L1718" s="19"/>
    </row>
    <row r="1719" spans="1:13" ht="16.2" x14ac:dyDescent="0.2">
      <c r="A1719" s="188" t="s">
        <v>1388</v>
      </c>
      <c r="B1719" s="189"/>
      <c r="C1719" s="189"/>
      <c r="D1719" s="189"/>
      <c r="E1719" s="189"/>
      <c r="F1719" s="189"/>
      <c r="G1719" s="189"/>
      <c r="H1719" s="189"/>
      <c r="I1719" s="189"/>
      <c r="J1719" s="189"/>
      <c r="K1719" s="189"/>
      <c r="L1719" s="190"/>
    </row>
    <row r="1720" spans="1:13" x14ac:dyDescent="0.2">
      <c r="A1720" s="24" t="s">
        <v>975</v>
      </c>
      <c r="B1720" s="21"/>
      <c r="C1720" s="21"/>
      <c r="D1720" s="52" t="s">
        <v>973</v>
      </c>
      <c r="E1720" s="13" t="s">
        <v>1156</v>
      </c>
      <c r="F1720" s="39" t="s">
        <v>1246</v>
      </c>
      <c r="G1720" s="19" t="s">
        <v>1205</v>
      </c>
      <c r="H1720" s="13" t="s">
        <v>1206</v>
      </c>
      <c r="I1720" s="13" t="s">
        <v>977</v>
      </c>
      <c r="J1720" s="13" t="s">
        <v>976</v>
      </c>
      <c r="K1720" s="13" t="s">
        <v>1166</v>
      </c>
      <c r="L1720" s="13" t="s">
        <v>1167</v>
      </c>
    </row>
    <row r="1721" spans="1:13" x14ac:dyDescent="0.2">
      <c r="A1721" s="8">
        <v>1</v>
      </c>
      <c r="B1721" s="8"/>
      <c r="C1721" s="8"/>
      <c r="D1721" s="36" t="s">
        <v>703</v>
      </c>
      <c r="E1721" s="28" t="e">
        <f>VLOOKUP(D1721,バーコード貼付!A$4048:C$6329,2,FALSE)</f>
        <v>#N/A</v>
      </c>
      <c r="F1721" s="40"/>
      <c r="G1721" s="19"/>
      <c r="H1721" s="77" t="e">
        <v>#N/A</v>
      </c>
      <c r="I1721" s="43">
        <v>2</v>
      </c>
      <c r="J1721" s="19" t="e">
        <v>#N/A</v>
      </c>
      <c r="K1721" s="19"/>
      <c r="L1721" s="19"/>
    </row>
    <row r="1722" spans="1:13" x14ac:dyDescent="0.2">
      <c r="A1722" s="8">
        <v>2</v>
      </c>
      <c r="B1722" s="8"/>
      <c r="C1722" s="8"/>
      <c r="D1722" s="36" t="s">
        <v>704</v>
      </c>
      <c r="E1722" s="28" t="e">
        <f>VLOOKUP(D1722,バーコード貼付!A$4048:C$6329,2,FALSE)</f>
        <v>#N/A</v>
      </c>
      <c r="F1722" s="40"/>
      <c r="G1722" s="19"/>
      <c r="H1722" s="77" t="e">
        <v>#N/A</v>
      </c>
      <c r="I1722" s="43">
        <v>0</v>
      </c>
      <c r="J1722" s="19" t="e">
        <v>#N/A</v>
      </c>
      <c r="K1722" s="19"/>
      <c r="L1722" s="19"/>
    </row>
    <row r="1723" spans="1:13" x14ac:dyDescent="0.2">
      <c r="A1723" s="6"/>
      <c r="B1723" s="8">
        <v>1</v>
      </c>
      <c r="C1723" s="8"/>
      <c r="D1723" s="36" t="s">
        <v>1576</v>
      </c>
      <c r="E1723" s="28" t="e">
        <f>VLOOKUP(D1723,バーコード貼付!A$4048:C$6329,2,FALSE)</f>
        <v>#N/A</v>
      </c>
      <c r="F1723" s="40"/>
      <c r="G1723" s="19"/>
      <c r="H1723" s="77" t="e">
        <f>VLOOKUP(D1723,バーコード貼付!$A$4048:$C$6329,3,FALSE)</f>
        <v>#N/A</v>
      </c>
      <c r="I1723" s="8">
        <f>SUM(I1721:I1722)</f>
        <v>2</v>
      </c>
      <c r="J1723" s="19" t="e">
        <f>IF(H1723&gt;=I1723,0,1)</f>
        <v>#N/A</v>
      </c>
      <c r="K1723" s="19"/>
      <c r="L1723" s="19"/>
    </row>
    <row r="1724" spans="1:13" x14ac:dyDescent="0.2">
      <c r="A1724" s="6"/>
      <c r="B1724" s="8">
        <f>B1723+1</f>
        <v>2</v>
      </c>
      <c r="C1724" s="8">
        <v>1</v>
      </c>
      <c r="D1724" s="36" t="s">
        <v>1561</v>
      </c>
      <c r="E1724" s="28" t="e">
        <f>VLOOKUP(D1724,バーコード貼付!A$4048:C$6329,2,FALSE)</f>
        <v>#N/A</v>
      </c>
      <c r="F1724" s="40"/>
      <c r="G1724" s="19"/>
      <c r="H1724" s="77" t="e">
        <f>VLOOKUP(D1724,バーコード貼付!$A$4048:$C$6329,3,FALSE)</f>
        <v>#N/A</v>
      </c>
      <c r="I1724" s="8">
        <f>I$1723</f>
        <v>2</v>
      </c>
      <c r="J1724" s="19" t="e">
        <f>IF(H1724&gt;=I1724,0,1)</f>
        <v>#N/A</v>
      </c>
      <c r="K1724" s="19"/>
      <c r="L1724" s="19"/>
    </row>
    <row r="1725" spans="1:13" x14ac:dyDescent="0.2">
      <c r="A1725" s="6"/>
      <c r="B1725" s="8"/>
      <c r="C1725" s="8">
        <v>2</v>
      </c>
      <c r="D1725" s="36" t="s">
        <v>2514</v>
      </c>
      <c r="E1725" s="28" t="str">
        <f>VLOOKUP(D1725,バーコード貼付!A$4048:C$6329,2,FALSE)</f>
        <v>真鍮1/8(3)Pｺｯｸ</v>
      </c>
      <c r="F1725" s="40"/>
      <c r="G1725" s="19"/>
      <c r="H1725" s="77">
        <f>VLOOKUP(D1725,バーコード貼付!$A$4048:$C$6329,3,FALSE)</f>
        <v>0</v>
      </c>
      <c r="I1725" s="8">
        <f>I$1723</f>
        <v>2</v>
      </c>
      <c r="J1725" s="19">
        <f>IF(H1725&gt;=I1725,0,1)</f>
        <v>1</v>
      </c>
      <c r="K1725" s="19"/>
      <c r="L1725" s="19"/>
    </row>
    <row r="1726" spans="1:13" x14ac:dyDescent="0.2">
      <c r="A1726" s="6"/>
      <c r="B1726" s="8">
        <f>B1724+1</f>
        <v>3</v>
      </c>
      <c r="C1726" s="8"/>
      <c r="D1726" s="36" t="s">
        <v>1612</v>
      </c>
      <c r="E1726" s="28" t="e">
        <f>VLOOKUP(D1726,バーコード貼付!A$4048:C$6329,2,FALSE)</f>
        <v>#N/A</v>
      </c>
      <c r="F1726" s="40"/>
      <c r="G1726" s="19"/>
      <c r="H1726" s="77" t="e">
        <f>VLOOKUP(D1726,バーコード貼付!$A$4048:$C$6329,3,FALSE)</f>
        <v>#N/A</v>
      </c>
      <c r="I1726" s="8">
        <f>I$1723</f>
        <v>2</v>
      </c>
      <c r="J1726" s="19" t="e">
        <f>IF(H1726&gt;=I1726,0,1)</f>
        <v>#N/A</v>
      </c>
      <c r="K1726" s="19"/>
      <c r="L1726" s="19"/>
    </row>
    <row r="1727" spans="1:13" x14ac:dyDescent="0.2">
      <c r="A1727" s="6"/>
      <c r="B1727" s="8">
        <f t="shared" ref="B1727:B1743" si="152">B1726+1</f>
        <v>4</v>
      </c>
      <c r="C1727" s="8"/>
      <c r="D1727" s="36" t="s">
        <v>1591</v>
      </c>
      <c r="E1727" s="28" t="e">
        <f>VLOOKUP(D1727,バーコード貼付!A$4048:C$6329,2,FALSE)</f>
        <v>#N/A</v>
      </c>
      <c r="F1727" s="40"/>
      <c r="G1727" s="19"/>
      <c r="H1727" s="77" t="e">
        <f>VLOOKUP(D1727,バーコード貼付!$A$4048:$C$6329,3,FALSE)</f>
        <v>#N/A</v>
      </c>
      <c r="I1727" s="8">
        <f>I$1723</f>
        <v>2</v>
      </c>
      <c r="J1727" s="19" t="e">
        <f>IF(H1727&gt;=I1727,0,1)</f>
        <v>#N/A</v>
      </c>
      <c r="K1727" s="19"/>
      <c r="L1727" s="19"/>
    </row>
    <row r="1728" spans="1:13" x14ac:dyDescent="0.2">
      <c r="A1728" s="6"/>
      <c r="B1728" s="8">
        <f t="shared" si="152"/>
        <v>5</v>
      </c>
      <c r="C1728" s="8"/>
      <c r="D1728" s="36" t="s">
        <v>1953</v>
      </c>
      <c r="E1728" s="28" t="e">
        <f>VLOOKUP(D1728,バーコード貼付!A$4048:C$6329,2,FALSE)</f>
        <v>#N/A</v>
      </c>
      <c r="F1728" s="40"/>
      <c r="G1728" s="19"/>
      <c r="H1728" s="77" t="e">
        <v>#N/A</v>
      </c>
      <c r="I1728" s="8">
        <v>2</v>
      </c>
      <c r="J1728" s="19"/>
      <c r="K1728" s="19"/>
      <c r="L1728" s="19"/>
    </row>
    <row r="1729" spans="1:13" x14ac:dyDescent="0.2">
      <c r="A1729" s="6"/>
      <c r="B1729" s="8">
        <f t="shared" si="152"/>
        <v>6</v>
      </c>
      <c r="C1729" s="8"/>
      <c r="D1729" s="36" t="s">
        <v>1642</v>
      </c>
      <c r="E1729" s="28" t="e">
        <f>VLOOKUP(D1729,バーコード貼付!A$4048:C$6329,2,FALSE)</f>
        <v>#N/A</v>
      </c>
      <c r="F1729" s="40"/>
      <c r="G1729" s="19"/>
      <c r="H1729" s="77" t="e">
        <f>VLOOKUP(D1729,バーコード貼付!$A$4048:$C$6329,3,FALSE)</f>
        <v>#N/A</v>
      </c>
      <c r="I1729" s="8">
        <f>I$1723</f>
        <v>2</v>
      </c>
      <c r="J1729" s="19" t="e">
        <f t="shared" ref="J1729:J1740" si="153">IF(H1729&gt;=I1729,0,1)</f>
        <v>#N/A</v>
      </c>
      <c r="K1729" s="19"/>
      <c r="L1729" s="19"/>
    </row>
    <row r="1730" spans="1:13" x14ac:dyDescent="0.2">
      <c r="A1730" s="6"/>
      <c r="B1730" s="8">
        <f t="shared" si="152"/>
        <v>7</v>
      </c>
      <c r="C1730" s="8"/>
      <c r="D1730" s="36" t="s">
        <v>1656</v>
      </c>
      <c r="E1730" s="28" t="e">
        <f>VLOOKUP(D1730,バーコード貼付!A$4048:C$6329,2,FALSE)</f>
        <v>#N/A</v>
      </c>
      <c r="F1730" s="40"/>
      <c r="G1730" s="19"/>
      <c r="H1730" s="77" t="e">
        <f>VLOOKUP(D1730,バーコード貼付!$A$4048:$C$6329,3,FALSE)</f>
        <v>#N/A</v>
      </c>
      <c r="I1730" s="8">
        <f>I$1723</f>
        <v>2</v>
      </c>
      <c r="J1730" s="19" t="e">
        <f t="shared" si="153"/>
        <v>#N/A</v>
      </c>
      <c r="K1730" s="19"/>
      <c r="L1730" s="19"/>
    </row>
    <row r="1731" spans="1:13" x14ac:dyDescent="0.2">
      <c r="A1731" s="6"/>
      <c r="B1731" s="8">
        <f t="shared" si="152"/>
        <v>8</v>
      </c>
      <c r="C1731" s="8"/>
      <c r="D1731" s="36" t="s">
        <v>1665</v>
      </c>
      <c r="E1731" s="28" t="e">
        <f>VLOOKUP(D1731,バーコード貼付!A$4048:C$6329,2,FALSE)</f>
        <v>#N/A</v>
      </c>
      <c r="F1731" s="40"/>
      <c r="G1731" s="19"/>
      <c r="H1731" s="77" t="e">
        <f>VLOOKUP(D1731,バーコード貼付!$A$4048:$C$6329,3,FALSE)</f>
        <v>#N/A</v>
      </c>
      <c r="I1731" s="8">
        <f>I$1723</f>
        <v>2</v>
      </c>
      <c r="J1731" s="19" t="e">
        <f t="shared" si="153"/>
        <v>#N/A</v>
      </c>
      <c r="K1731" s="19"/>
      <c r="L1731" s="19"/>
    </row>
    <row r="1732" spans="1:13" x14ac:dyDescent="0.2">
      <c r="A1732" s="6"/>
      <c r="B1732" s="8">
        <f t="shared" si="152"/>
        <v>9</v>
      </c>
      <c r="C1732" s="8"/>
      <c r="D1732" s="36" t="s">
        <v>1938</v>
      </c>
      <c r="E1732" s="28" t="e">
        <f>VLOOKUP(D1732,バーコード貼付!A$4048:C$6329,2,FALSE)</f>
        <v>#N/A</v>
      </c>
      <c r="F1732" s="40"/>
      <c r="G1732" s="19"/>
      <c r="H1732" s="77" t="e">
        <f>VLOOKUP(D1732,バーコード貼付!$A$4048:$C$6329,3,FALSE)</f>
        <v>#N/A</v>
      </c>
      <c r="I1732" s="8">
        <f>I$1723</f>
        <v>2</v>
      </c>
      <c r="J1732" s="19" t="e">
        <f t="shared" si="153"/>
        <v>#N/A</v>
      </c>
      <c r="K1732" s="19"/>
      <c r="L1732" s="19"/>
      <c r="M1732" t="s">
        <v>2259</v>
      </c>
    </row>
    <row r="1733" spans="1:13" x14ac:dyDescent="0.2">
      <c r="A1733" s="6"/>
      <c r="B1733" s="8">
        <f t="shared" si="152"/>
        <v>10</v>
      </c>
      <c r="C1733" s="8"/>
      <c r="D1733" s="36" t="s">
        <v>1933</v>
      </c>
      <c r="E1733" s="28" t="e">
        <f>VLOOKUP(D1733,バーコード貼付!A$4048:C$6329,2,FALSE)</f>
        <v>#N/A</v>
      </c>
      <c r="F1733" s="40"/>
      <c r="G1733" s="19"/>
      <c r="H1733" s="77" t="e">
        <f>VLOOKUP(D1733,バーコード貼付!$A$4048:$C$6329,3,FALSE)</f>
        <v>#N/A</v>
      </c>
      <c r="I1733" s="8">
        <f>I$1723*4</f>
        <v>8</v>
      </c>
      <c r="J1733" s="19" t="e">
        <f t="shared" si="153"/>
        <v>#N/A</v>
      </c>
      <c r="K1733" s="19"/>
      <c r="L1733" s="19"/>
      <c r="M1733" t="s">
        <v>2258</v>
      </c>
    </row>
    <row r="1734" spans="1:13" x14ac:dyDescent="0.2">
      <c r="A1734" s="6"/>
      <c r="B1734" s="8">
        <f t="shared" si="152"/>
        <v>11</v>
      </c>
      <c r="C1734" s="8"/>
      <c r="D1734" s="36" t="s">
        <v>1934</v>
      </c>
      <c r="E1734" s="28" t="e">
        <f>VLOOKUP(D1734,バーコード貼付!A$4048:C$6329,2,FALSE)</f>
        <v>#N/A</v>
      </c>
      <c r="F1734" s="40"/>
      <c r="G1734" s="19"/>
      <c r="H1734" s="77" t="e">
        <f>VLOOKUP(D1734,バーコード貼付!$A$4048:$C$6329,3,FALSE)</f>
        <v>#N/A</v>
      </c>
      <c r="I1734" s="8">
        <f>I$1723*2</f>
        <v>4</v>
      </c>
      <c r="J1734" s="19" t="e">
        <f t="shared" si="153"/>
        <v>#N/A</v>
      </c>
      <c r="K1734" s="19"/>
      <c r="L1734" s="19"/>
      <c r="M1734" s="60">
        <v>-2</v>
      </c>
    </row>
    <row r="1735" spans="1:13" x14ac:dyDescent="0.2">
      <c r="A1735" s="6"/>
      <c r="B1735" s="8">
        <f t="shared" si="152"/>
        <v>12</v>
      </c>
      <c r="C1735" s="8"/>
      <c r="D1735" s="36" t="s">
        <v>1935</v>
      </c>
      <c r="E1735" s="28" t="e">
        <f>VLOOKUP(D1735,バーコード貼付!A$4048:C$6329,2,FALSE)</f>
        <v>#N/A</v>
      </c>
      <c r="F1735" s="40"/>
      <c r="G1735" s="19"/>
      <c r="H1735" s="77" t="e">
        <f>VLOOKUP(D1735,バーコード貼付!$A$4048:$C$6329,3,FALSE)</f>
        <v>#N/A</v>
      </c>
      <c r="I1735" s="8">
        <f>I$1723*2</f>
        <v>4</v>
      </c>
      <c r="J1735" s="19" t="e">
        <f t="shared" si="153"/>
        <v>#N/A</v>
      </c>
      <c r="K1735" s="19"/>
      <c r="L1735" s="19"/>
      <c r="M1735" s="60">
        <v>-2</v>
      </c>
    </row>
    <row r="1736" spans="1:13" x14ac:dyDescent="0.2">
      <c r="A1736" s="6"/>
      <c r="B1736" s="8">
        <f t="shared" si="152"/>
        <v>13</v>
      </c>
      <c r="C1736" s="8"/>
      <c r="D1736" s="36" t="s">
        <v>1936</v>
      </c>
      <c r="E1736" s="28" t="e">
        <f>VLOOKUP(D1736,バーコード貼付!A$4048:C$6329,2,FALSE)</f>
        <v>#N/A</v>
      </c>
      <c r="F1736" s="40"/>
      <c r="G1736" s="19"/>
      <c r="H1736" s="77" t="e">
        <f>VLOOKUP(D1736,バーコード貼付!$A$4048:$C$6329,3,FALSE)</f>
        <v>#N/A</v>
      </c>
      <c r="I1736" s="8">
        <f>I$1723*8</f>
        <v>16</v>
      </c>
      <c r="J1736" s="19" t="e">
        <f t="shared" si="153"/>
        <v>#N/A</v>
      </c>
      <c r="K1736" s="19"/>
      <c r="L1736" s="19"/>
      <c r="M1736" s="60">
        <v>-8</v>
      </c>
    </row>
    <row r="1737" spans="1:13" x14ac:dyDescent="0.2">
      <c r="A1737" s="6"/>
      <c r="B1737" s="8">
        <f t="shared" si="152"/>
        <v>14</v>
      </c>
      <c r="C1737" s="8"/>
      <c r="D1737" s="36" t="s">
        <v>1937</v>
      </c>
      <c r="E1737" s="28" t="e">
        <f>VLOOKUP(D1737,バーコード貼付!A$4048:C$6329,2,FALSE)</f>
        <v>#N/A</v>
      </c>
      <c r="F1737" s="40"/>
      <c r="G1737" s="19"/>
      <c r="H1737" s="77" t="e">
        <f>VLOOKUP(D1737,バーコード貼付!$A$4048:$C$6329,3,FALSE)</f>
        <v>#N/A</v>
      </c>
      <c r="I1737" s="8">
        <f>I$1723*8</f>
        <v>16</v>
      </c>
      <c r="J1737" s="19" t="e">
        <f t="shared" si="153"/>
        <v>#N/A</v>
      </c>
      <c r="K1737" s="19"/>
      <c r="L1737" s="19"/>
      <c r="M1737" s="60">
        <v>-8</v>
      </c>
    </row>
    <row r="1738" spans="1:13" x14ac:dyDescent="0.2">
      <c r="A1738" s="6"/>
      <c r="B1738" s="8">
        <f t="shared" si="152"/>
        <v>15</v>
      </c>
      <c r="C1738" s="8"/>
      <c r="D1738" s="36" t="s">
        <v>1621</v>
      </c>
      <c r="E1738" s="28" t="e">
        <f>VLOOKUP(D1738,バーコード貼付!A$4048:C$6329,2,FALSE)</f>
        <v>#N/A</v>
      </c>
      <c r="F1738" s="40"/>
      <c r="G1738" s="19"/>
      <c r="H1738" s="77" t="e">
        <f>VLOOKUP(D1738,バーコード貼付!$A$4048:$C$6329,3,FALSE)</f>
        <v>#N/A</v>
      </c>
      <c r="I1738" s="8">
        <f>I$1723</f>
        <v>2</v>
      </c>
      <c r="J1738" s="19" t="e">
        <f t="shared" si="153"/>
        <v>#N/A</v>
      </c>
      <c r="K1738" s="19"/>
      <c r="L1738" s="19"/>
      <c r="M1738" s="60"/>
    </row>
    <row r="1739" spans="1:13" x14ac:dyDescent="0.2">
      <c r="A1739" s="6"/>
      <c r="B1739" s="8">
        <f t="shared" si="152"/>
        <v>16</v>
      </c>
      <c r="C1739" s="8"/>
      <c r="D1739" s="36" t="s">
        <v>1945</v>
      </c>
      <c r="E1739" s="28" t="e">
        <f>VLOOKUP(D1739,バーコード貼付!A$4048:C$6329,2,FALSE)</f>
        <v>#N/A</v>
      </c>
      <c r="F1739" s="40"/>
      <c r="G1739" s="19"/>
      <c r="H1739" s="77" t="e">
        <f>VLOOKUP(D1739,バーコード貼付!$A$4048:$C$6329,3,FALSE)</f>
        <v>#N/A</v>
      </c>
      <c r="I1739" s="8">
        <f>I$1723*4</f>
        <v>8</v>
      </c>
      <c r="J1739" s="19" t="e">
        <f t="shared" si="153"/>
        <v>#N/A</v>
      </c>
      <c r="K1739" s="19"/>
      <c r="L1739" s="19"/>
      <c r="M1739" s="60">
        <v>-4</v>
      </c>
    </row>
    <row r="1740" spans="1:13" x14ac:dyDescent="0.2">
      <c r="A1740" s="6"/>
      <c r="B1740" s="8">
        <f t="shared" si="152"/>
        <v>17</v>
      </c>
      <c r="C1740" s="8"/>
      <c r="D1740" s="36" t="s">
        <v>1946</v>
      </c>
      <c r="E1740" s="28" t="e">
        <f>VLOOKUP(D1740,バーコード貼付!A$4048:C$6329,2,FALSE)</f>
        <v>#N/A</v>
      </c>
      <c r="F1740" s="40"/>
      <c r="G1740" s="19"/>
      <c r="H1740" s="77" t="e">
        <f>VLOOKUP(D1740,バーコード貼付!$A$4048:$C$6329,3,FALSE)</f>
        <v>#N/A</v>
      </c>
      <c r="I1740" s="8">
        <f>I$1723*4</f>
        <v>8</v>
      </c>
      <c r="J1740" s="19" t="e">
        <f t="shared" si="153"/>
        <v>#N/A</v>
      </c>
      <c r="K1740" s="19"/>
      <c r="L1740" s="19"/>
      <c r="M1740" s="60">
        <v>-4</v>
      </c>
    </row>
    <row r="1741" spans="1:13" x14ac:dyDescent="0.2">
      <c r="A1741" s="6"/>
      <c r="B1741" s="8">
        <f t="shared" si="152"/>
        <v>18</v>
      </c>
      <c r="C1741" s="8"/>
      <c r="D1741" s="36"/>
      <c r="E1741" s="28" t="s">
        <v>1359</v>
      </c>
      <c r="F1741" s="40"/>
      <c r="G1741" s="19"/>
      <c r="H1741" s="152" t="e">
        <v>#N/A</v>
      </c>
      <c r="I1741" s="8">
        <v>16</v>
      </c>
      <c r="J1741" s="19">
        <v>1</v>
      </c>
      <c r="K1741" s="19"/>
      <c r="L1741" s="19"/>
      <c r="M1741" s="60">
        <v>-8</v>
      </c>
    </row>
    <row r="1742" spans="1:13" x14ac:dyDescent="0.2">
      <c r="A1742" s="6"/>
      <c r="B1742" s="8">
        <f t="shared" si="152"/>
        <v>19</v>
      </c>
      <c r="C1742" s="8"/>
      <c r="D1742" s="36"/>
      <c r="E1742" s="28" t="s">
        <v>1360</v>
      </c>
      <c r="F1742" s="40"/>
      <c r="G1742" s="19"/>
      <c r="H1742" s="152" t="e">
        <v>#N/A</v>
      </c>
      <c r="I1742" s="8">
        <v>16</v>
      </c>
      <c r="J1742" s="19">
        <v>1</v>
      </c>
      <c r="K1742" s="19"/>
      <c r="L1742" s="19"/>
      <c r="M1742" s="60">
        <v>-8</v>
      </c>
    </row>
    <row r="1743" spans="1:13" x14ac:dyDescent="0.2">
      <c r="A1743" s="6"/>
      <c r="B1743" s="8">
        <f t="shared" si="152"/>
        <v>20</v>
      </c>
      <c r="C1743" s="8"/>
      <c r="D1743" s="36"/>
      <c r="E1743" s="28" t="s">
        <v>2260</v>
      </c>
      <c r="F1743" s="40"/>
      <c r="G1743" s="19"/>
      <c r="H1743" s="152" t="e">
        <v>#N/A</v>
      </c>
      <c r="I1743" s="8">
        <v>8</v>
      </c>
      <c r="J1743" s="19">
        <v>1</v>
      </c>
      <c r="K1743" s="19"/>
      <c r="L1743" s="19"/>
      <c r="M1743" s="60">
        <v>-4</v>
      </c>
    </row>
    <row r="1744" spans="1:13" x14ac:dyDescent="0.2">
      <c r="A1744" s="6"/>
      <c r="B1744" s="6"/>
      <c r="C1744" s="3"/>
      <c r="D1744" s="36"/>
      <c r="E1744" s="28"/>
      <c r="F1744" s="40"/>
      <c r="G1744" s="19"/>
      <c r="H1744" s="67"/>
      <c r="I1744" s="8"/>
      <c r="J1744" s="19"/>
      <c r="K1744" s="19"/>
      <c r="L1744" s="19"/>
    </row>
    <row r="1745" spans="1:13" ht="16.2" x14ac:dyDescent="0.2">
      <c r="A1745" s="188" t="s">
        <v>1389</v>
      </c>
      <c r="B1745" s="189"/>
      <c r="C1745" s="189"/>
      <c r="D1745" s="189"/>
      <c r="E1745" s="189"/>
      <c r="F1745" s="189"/>
      <c r="G1745" s="189"/>
      <c r="H1745" s="189"/>
      <c r="I1745" s="189"/>
      <c r="J1745" s="189"/>
      <c r="K1745" s="189"/>
      <c r="L1745" s="190"/>
    </row>
    <row r="1746" spans="1:13" x14ac:dyDescent="0.2">
      <c r="A1746" s="24" t="s">
        <v>975</v>
      </c>
      <c r="B1746" s="21"/>
      <c r="C1746" s="21"/>
      <c r="D1746" s="52" t="s">
        <v>973</v>
      </c>
      <c r="E1746" s="13" t="s">
        <v>1156</v>
      </c>
      <c r="F1746" s="39" t="s">
        <v>1246</v>
      </c>
      <c r="G1746" s="19" t="s">
        <v>1205</v>
      </c>
      <c r="H1746" s="13" t="s">
        <v>1206</v>
      </c>
      <c r="I1746" s="13" t="s">
        <v>977</v>
      </c>
      <c r="J1746" s="13" t="s">
        <v>976</v>
      </c>
      <c r="K1746" s="13" t="s">
        <v>1166</v>
      </c>
      <c r="L1746" s="13" t="s">
        <v>1167</v>
      </c>
    </row>
    <row r="1747" spans="1:13" x14ac:dyDescent="0.2">
      <c r="A1747" s="8">
        <v>1</v>
      </c>
      <c r="B1747" s="8"/>
      <c r="C1747" s="8"/>
      <c r="D1747" s="36" t="s">
        <v>705</v>
      </c>
      <c r="E1747" s="28" t="e">
        <f>VLOOKUP(D1747,バーコード貼付!A$4048:C$6329,2,FALSE)</f>
        <v>#N/A</v>
      </c>
      <c r="F1747" s="40"/>
      <c r="G1747" s="19"/>
      <c r="H1747" s="77" t="e">
        <v>#N/A</v>
      </c>
      <c r="I1747" s="43">
        <v>2</v>
      </c>
      <c r="J1747" s="19" t="e">
        <v>#N/A</v>
      </c>
      <c r="K1747" s="19"/>
      <c r="L1747" s="19"/>
    </row>
    <row r="1748" spans="1:13" x14ac:dyDescent="0.2">
      <c r="A1748" s="8">
        <v>2</v>
      </c>
      <c r="B1748" s="8"/>
      <c r="C1748" s="8"/>
      <c r="D1748" s="36" t="s">
        <v>706</v>
      </c>
      <c r="E1748" s="28" t="e">
        <f>VLOOKUP(D1748,バーコード貼付!A$4048:C$6329,2,FALSE)</f>
        <v>#N/A</v>
      </c>
      <c r="F1748" s="40"/>
      <c r="G1748" s="19"/>
      <c r="H1748" s="77" t="e">
        <v>#N/A</v>
      </c>
      <c r="I1748" s="43">
        <v>0</v>
      </c>
      <c r="J1748" s="19" t="e">
        <v>#N/A</v>
      </c>
      <c r="K1748" s="19"/>
      <c r="L1748" s="19"/>
    </row>
    <row r="1749" spans="1:13" x14ac:dyDescent="0.2">
      <c r="A1749" s="6"/>
      <c r="B1749" s="8">
        <v>1</v>
      </c>
      <c r="C1749" s="8"/>
      <c r="D1749" s="36" t="s">
        <v>1577</v>
      </c>
      <c r="E1749" s="28" t="e">
        <f>VLOOKUP(D1749,バーコード貼付!A$4048:C$6329,2,FALSE)</f>
        <v>#N/A</v>
      </c>
      <c r="F1749" s="40"/>
      <c r="G1749" s="19"/>
      <c r="H1749" s="77" t="e">
        <f>VLOOKUP(D1749,バーコード貼付!$A$4048:$C$6329,3,FALSE)</f>
        <v>#N/A</v>
      </c>
      <c r="I1749" s="8">
        <f>SUM(I1747:I1748)</f>
        <v>2</v>
      </c>
      <c r="J1749" s="19" t="e">
        <f>IF(H1749&gt;=I1749,0,1)</f>
        <v>#N/A</v>
      </c>
      <c r="K1749" s="19"/>
      <c r="L1749" s="19"/>
    </row>
    <row r="1750" spans="1:13" x14ac:dyDescent="0.2">
      <c r="A1750" s="6"/>
      <c r="B1750" s="8">
        <f>B1749+1</f>
        <v>2</v>
      </c>
      <c r="C1750" s="8">
        <v>1</v>
      </c>
      <c r="D1750" s="36" t="s">
        <v>1562</v>
      </c>
      <c r="E1750" s="28" t="e">
        <f>VLOOKUP(D1750,バーコード貼付!A$4048:C$6329,2,FALSE)</f>
        <v>#N/A</v>
      </c>
      <c r="F1750" s="40"/>
      <c r="G1750" s="19"/>
      <c r="H1750" s="77" t="e">
        <f>VLOOKUP(D1750,バーコード貼付!$A$4048:$C$6329,3,FALSE)</f>
        <v>#N/A</v>
      </c>
      <c r="I1750" s="8">
        <f>I$1749</f>
        <v>2</v>
      </c>
      <c r="J1750" s="19" t="e">
        <f>IF(H1750&gt;=I1750,0,1)</f>
        <v>#N/A</v>
      </c>
      <c r="K1750" s="19"/>
      <c r="L1750" s="19"/>
    </row>
    <row r="1751" spans="1:13" x14ac:dyDescent="0.2">
      <c r="A1751" s="6"/>
      <c r="B1751" s="8"/>
      <c r="C1751" s="8">
        <v>2</v>
      </c>
      <c r="D1751" s="36" t="s">
        <v>2516</v>
      </c>
      <c r="E1751" s="28" t="str">
        <f>VLOOKUP(D1751,バーコード貼付!A$4048:C$6329,2,FALSE)</f>
        <v>真鍮1/8(3)Pｺｯｸ</v>
      </c>
      <c r="F1751" s="40"/>
      <c r="G1751" s="19"/>
      <c r="H1751" s="77">
        <f>VLOOKUP(D1751,バーコード貼付!$A$4048:$C$6329,3,FALSE)</f>
        <v>0</v>
      </c>
      <c r="I1751" s="8">
        <f>I$1749</f>
        <v>2</v>
      </c>
      <c r="J1751" s="19">
        <f>IF(H1751&gt;=I1751,0,1)</f>
        <v>1</v>
      </c>
      <c r="K1751" s="19"/>
      <c r="L1751" s="19"/>
    </row>
    <row r="1752" spans="1:13" x14ac:dyDescent="0.2">
      <c r="A1752" s="6"/>
      <c r="B1752" s="8">
        <f>B1750+1</f>
        <v>3</v>
      </c>
      <c r="C1752" s="8"/>
      <c r="D1752" s="36" t="s">
        <v>1611</v>
      </c>
      <c r="E1752" s="28" t="e">
        <f>VLOOKUP(D1752,バーコード貼付!A$4048:C$6329,2,FALSE)</f>
        <v>#N/A</v>
      </c>
      <c r="F1752" s="40"/>
      <c r="G1752" s="19"/>
      <c r="H1752" s="77" t="e">
        <f>VLOOKUP(D1752,バーコード貼付!$A$4048:$C$6329,3,FALSE)</f>
        <v>#N/A</v>
      </c>
      <c r="I1752" s="8">
        <f>I$1749</f>
        <v>2</v>
      </c>
      <c r="J1752" s="19" t="e">
        <f>IF(H1752&gt;=I1752,0,1)</f>
        <v>#N/A</v>
      </c>
      <c r="K1752" s="19"/>
      <c r="L1752" s="19"/>
    </row>
    <row r="1753" spans="1:13" x14ac:dyDescent="0.2">
      <c r="A1753" s="6"/>
      <c r="B1753" s="8">
        <f t="shared" ref="B1753:B1769" si="154">B1752+1</f>
        <v>4</v>
      </c>
      <c r="C1753" s="8"/>
      <c r="D1753" s="36" t="s">
        <v>1592</v>
      </c>
      <c r="E1753" s="28" t="e">
        <f>VLOOKUP(D1753,バーコード貼付!A$4048:C$6329,2,FALSE)</f>
        <v>#N/A</v>
      </c>
      <c r="F1753" s="40"/>
      <c r="G1753" s="19"/>
      <c r="H1753" s="77" t="e">
        <f>VLOOKUP(D1753,バーコード貼付!$A$4048:$C$6329,3,FALSE)</f>
        <v>#N/A</v>
      </c>
      <c r="I1753" s="8">
        <f>I$1749</f>
        <v>2</v>
      </c>
      <c r="J1753" s="19" t="e">
        <f>IF(H1753&gt;=I1753,0,1)</f>
        <v>#N/A</v>
      </c>
      <c r="K1753" s="19"/>
      <c r="L1753" s="19"/>
    </row>
    <row r="1754" spans="1:13" x14ac:dyDescent="0.2">
      <c r="A1754" s="6"/>
      <c r="B1754" s="8">
        <f t="shared" si="154"/>
        <v>5</v>
      </c>
      <c r="C1754" s="8"/>
      <c r="D1754" s="36" t="s">
        <v>1954</v>
      </c>
      <c r="E1754" s="28" t="e">
        <f>VLOOKUP(D1754,バーコード貼付!A$4048:C$6329,2,FALSE)</f>
        <v>#N/A</v>
      </c>
      <c r="F1754" s="40"/>
      <c r="G1754" s="19"/>
      <c r="H1754" s="77" t="e">
        <v>#N/A</v>
      </c>
      <c r="I1754" s="8">
        <v>2</v>
      </c>
      <c r="J1754" s="19"/>
      <c r="K1754" s="19"/>
      <c r="L1754" s="19"/>
    </row>
    <row r="1755" spans="1:13" x14ac:dyDescent="0.2">
      <c r="A1755" s="6"/>
      <c r="B1755" s="8">
        <f t="shared" si="154"/>
        <v>6</v>
      </c>
      <c r="C1755" s="8"/>
      <c r="D1755" s="36" t="s">
        <v>1641</v>
      </c>
      <c r="E1755" s="28" t="e">
        <f>VLOOKUP(D1755,バーコード貼付!A$4048:C$6329,2,FALSE)</f>
        <v>#N/A</v>
      </c>
      <c r="F1755" s="40"/>
      <c r="G1755" s="19"/>
      <c r="H1755" s="77" t="e">
        <f>VLOOKUP(D1755,バーコード貼付!$A$4048:$C$6329,3,FALSE)</f>
        <v>#N/A</v>
      </c>
      <c r="I1755" s="8">
        <f>I$1749</f>
        <v>2</v>
      </c>
      <c r="J1755" s="19" t="e">
        <f t="shared" ref="J1755:J1766" si="155">IF(H1755&gt;=I1755,0,1)</f>
        <v>#N/A</v>
      </c>
      <c r="K1755" s="19"/>
      <c r="L1755" s="19"/>
    </row>
    <row r="1756" spans="1:13" x14ac:dyDescent="0.2">
      <c r="A1756" s="6"/>
      <c r="B1756" s="8">
        <f t="shared" si="154"/>
        <v>7</v>
      </c>
      <c r="C1756" s="8"/>
      <c r="D1756" s="36" t="s">
        <v>1655</v>
      </c>
      <c r="E1756" s="28" t="e">
        <f>VLOOKUP(D1756,バーコード貼付!A$4048:C$6329,2,FALSE)</f>
        <v>#N/A</v>
      </c>
      <c r="F1756" s="40"/>
      <c r="G1756" s="19"/>
      <c r="H1756" s="77" t="e">
        <f>VLOOKUP(D1756,バーコード貼付!$A$4048:$C$6329,3,FALSE)</f>
        <v>#N/A</v>
      </c>
      <c r="I1756" s="8">
        <f>I$1749</f>
        <v>2</v>
      </c>
      <c r="J1756" s="19" t="e">
        <f t="shared" si="155"/>
        <v>#N/A</v>
      </c>
      <c r="K1756" s="19"/>
      <c r="L1756" s="19"/>
    </row>
    <row r="1757" spans="1:13" x14ac:dyDescent="0.2">
      <c r="A1757" s="6"/>
      <c r="B1757" s="8">
        <f t="shared" si="154"/>
        <v>8</v>
      </c>
      <c r="C1757" s="8"/>
      <c r="D1757" s="36" t="s">
        <v>1666</v>
      </c>
      <c r="E1757" s="28" t="e">
        <f>VLOOKUP(D1757,バーコード貼付!A$4048:C$6329,2,FALSE)</f>
        <v>#N/A</v>
      </c>
      <c r="F1757" s="40"/>
      <c r="G1757" s="19"/>
      <c r="H1757" s="77" t="e">
        <f>VLOOKUP(D1757,バーコード貼付!$A$4048:$C$6329,3,FALSE)</f>
        <v>#N/A</v>
      </c>
      <c r="I1757" s="8">
        <f>I$1749</f>
        <v>2</v>
      </c>
      <c r="J1757" s="19" t="e">
        <f t="shared" si="155"/>
        <v>#N/A</v>
      </c>
      <c r="K1757" s="19"/>
      <c r="L1757" s="19"/>
    </row>
    <row r="1758" spans="1:13" x14ac:dyDescent="0.2">
      <c r="A1758" s="6"/>
      <c r="B1758" s="8">
        <f t="shared" si="154"/>
        <v>9</v>
      </c>
      <c r="C1758" s="8"/>
      <c r="D1758" s="36" t="s">
        <v>1938</v>
      </c>
      <c r="E1758" s="28" t="e">
        <f>VLOOKUP(D1758,バーコード貼付!A$4048:C$6329,2,FALSE)</f>
        <v>#N/A</v>
      </c>
      <c r="F1758" s="40"/>
      <c r="G1758" s="19"/>
      <c r="H1758" s="77" t="e">
        <f>VLOOKUP(D1758,バーコード貼付!$A$4048:$C$6329,3,FALSE)</f>
        <v>#N/A</v>
      </c>
      <c r="I1758" s="8">
        <f>I$1749*4</f>
        <v>8</v>
      </c>
      <c r="J1758" s="19" t="e">
        <f t="shared" si="155"/>
        <v>#N/A</v>
      </c>
      <c r="K1758" s="19"/>
      <c r="L1758" s="19"/>
      <c r="M1758" t="s">
        <v>2259</v>
      </c>
    </row>
    <row r="1759" spans="1:13" x14ac:dyDescent="0.2">
      <c r="A1759" s="6"/>
      <c r="B1759" s="8">
        <f t="shared" si="154"/>
        <v>10</v>
      </c>
      <c r="C1759" s="8"/>
      <c r="D1759" s="36" t="s">
        <v>1933</v>
      </c>
      <c r="E1759" s="28" t="e">
        <f>VLOOKUP(D1759,バーコード貼付!A$4048:C$6329,2,FALSE)</f>
        <v>#N/A</v>
      </c>
      <c r="F1759" s="40"/>
      <c r="G1759" s="19"/>
      <c r="H1759" s="77" t="e">
        <f>VLOOKUP(D1759,バーコード貼付!$A$4048:$C$6329,3,FALSE)</f>
        <v>#N/A</v>
      </c>
      <c r="I1759" s="8">
        <f>I$1749*2</f>
        <v>4</v>
      </c>
      <c r="J1759" s="19" t="e">
        <f t="shared" si="155"/>
        <v>#N/A</v>
      </c>
      <c r="K1759" s="19"/>
      <c r="L1759" s="19"/>
      <c r="M1759" t="s">
        <v>2258</v>
      </c>
    </row>
    <row r="1760" spans="1:13" x14ac:dyDescent="0.2">
      <c r="A1760" s="6"/>
      <c r="B1760" s="8">
        <f t="shared" si="154"/>
        <v>11</v>
      </c>
      <c r="C1760" s="8"/>
      <c r="D1760" s="36" t="s">
        <v>1934</v>
      </c>
      <c r="E1760" s="28" t="e">
        <f>VLOOKUP(D1760,バーコード貼付!A$4048:C$6329,2,FALSE)</f>
        <v>#N/A</v>
      </c>
      <c r="F1760" s="40"/>
      <c r="G1760" s="19"/>
      <c r="H1760" s="77" t="e">
        <f>VLOOKUP(D1760,バーコード貼付!$A$4048:$C$6329,3,FALSE)</f>
        <v>#N/A</v>
      </c>
      <c r="I1760" s="8">
        <f>I$1749*2</f>
        <v>4</v>
      </c>
      <c r="J1760" s="19" t="e">
        <f t="shared" si="155"/>
        <v>#N/A</v>
      </c>
      <c r="K1760" s="19"/>
      <c r="L1760" s="19"/>
      <c r="M1760" s="60">
        <v>-2</v>
      </c>
    </row>
    <row r="1761" spans="1:13" x14ac:dyDescent="0.2">
      <c r="A1761" s="6"/>
      <c r="B1761" s="8">
        <f t="shared" si="154"/>
        <v>12</v>
      </c>
      <c r="C1761" s="8"/>
      <c r="D1761" s="36" t="s">
        <v>1935</v>
      </c>
      <c r="E1761" s="28" t="e">
        <f>VLOOKUP(D1761,バーコード貼付!A$4048:C$6329,2,FALSE)</f>
        <v>#N/A</v>
      </c>
      <c r="F1761" s="40"/>
      <c r="G1761" s="19"/>
      <c r="H1761" s="77" t="e">
        <f>VLOOKUP(D1761,バーコード貼付!$A$4048:$C$6329,3,FALSE)</f>
        <v>#N/A</v>
      </c>
      <c r="I1761" s="8">
        <f>I$1749*2</f>
        <v>4</v>
      </c>
      <c r="J1761" s="19" t="e">
        <f t="shared" si="155"/>
        <v>#N/A</v>
      </c>
      <c r="K1761" s="19"/>
      <c r="L1761" s="19"/>
      <c r="M1761" s="60">
        <v>-2</v>
      </c>
    </row>
    <row r="1762" spans="1:13" x14ac:dyDescent="0.2">
      <c r="A1762" s="6"/>
      <c r="B1762" s="8">
        <f t="shared" si="154"/>
        <v>13</v>
      </c>
      <c r="C1762" s="8"/>
      <c r="D1762" s="36" t="s">
        <v>1936</v>
      </c>
      <c r="E1762" s="28" t="e">
        <f>VLOOKUP(D1762,バーコード貼付!A$4048:C$6329,2,FALSE)</f>
        <v>#N/A</v>
      </c>
      <c r="F1762" s="40"/>
      <c r="G1762" s="19"/>
      <c r="H1762" s="77" t="e">
        <f>VLOOKUP(D1762,バーコード貼付!$A$4048:$C$6329,3,FALSE)</f>
        <v>#N/A</v>
      </c>
      <c r="I1762" s="8">
        <f>I$1749*8</f>
        <v>16</v>
      </c>
      <c r="J1762" s="19" t="e">
        <f t="shared" si="155"/>
        <v>#N/A</v>
      </c>
      <c r="K1762" s="19"/>
      <c r="L1762" s="19"/>
      <c r="M1762" s="60">
        <v>-8</v>
      </c>
    </row>
    <row r="1763" spans="1:13" x14ac:dyDescent="0.2">
      <c r="A1763" s="6"/>
      <c r="B1763" s="8">
        <f t="shared" si="154"/>
        <v>14</v>
      </c>
      <c r="C1763" s="8"/>
      <c r="D1763" s="36" t="s">
        <v>1937</v>
      </c>
      <c r="E1763" s="28" t="e">
        <f>VLOOKUP(D1763,バーコード貼付!A$4048:C$6329,2,FALSE)</f>
        <v>#N/A</v>
      </c>
      <c r="F1763" s="40"/>
      <c r="G1763" s="19"/>
      <c r="H1763" s="77" t="e">
        <f>VLOOKUP(D1763,バーコード貼付!$A$4048:$C$6329,3,FALSE)</f>
        <v>#N/A</v>
      </c>
      <c r="I1763" s="8">
        <f>I$1749*8</f>
        <v>16</v>
      </c>
      <c r="J1763" s="19" t="e">
        <f t="shared" si="155"/>
        <v>#N/A</v>
      </c>
      <c r="K1763" s="19"/>
      <c r="L1763" s="19"/>
      <c r="M1763" s="60">
        <v>-8</v>
      </c>
    </row>
    <row r="1764" spans="1:13" x14ac:dyDescent="0.2">
      <c r="A1764" s="6"/>
      <c r="B1764" s="8">
        <f t="shared" si="154"/>
        <v>15</v>
      </c>
      <c r="C1764" s="8"/>
      <c r="D1764" s="36" t="s">
        <v>1622</v>
      </c>
      <c r="E1764" s="28" t="e">
        <f>VLOOKUP(D1764,バーコード貼付!A$4048:C$6329,2,FALSE)</f>
        <v>#N/A</v>
      </c>
      <c r="F1764" s="40"/>
      <c r="G1764" s="19"/>
      <c r="H1764" s="77" t="e">
        <f>VLOOKUP(D1764,バーコード貼付!$A$4048:$C$6329,3,FALSE)</f>
        <v>#N/A</v>
      </c>
      <c r="I1764" s="8">
        <f>I$1749</f>
        <v>2</v>
      </c>
      <c r="J1764" s="19" t="e">
        <f t="shared" si="155"/>
        <v>#N/A</v>
      </c>
      <c r="K1764" s="19"/>
      <c r="L1764" s="19"/>
      <c r="M1764" s="60"/>
    </row>
    <row r="1765" spans="1:13" x14ac:dyDescent="0.2">
      <c r="A1765" s="6"/>
      <c r="B1765" s="8">
        <f t="shared" si="154"/>
        <v>16</v>
      </c>
      <c r="C1765" s="8"/>
      <c r="D1765" s="36" t="s">
        <v>1945</v>
      </c>
      <c r="E1765" s="28" t="e">
        <f>VLOOKUP(D1765,バーコード貼付!A$4048:C$6329,2,FALSE)</f>
        <v>#N/A</v>
      </c>
      <c r="F1765" s="40"/>
      <c r="G1765" s="19"/>
      <c r="H1765" s="77" t="e">
        <f>VLOOKUP(D1765,バーコード貼付!$A$4048:$C$6329,3,FALSE)</f>
        <v>#N/A</v>
      </c>
      <c r="I1765" s="8">
        <f>I$1749*4</f>
        <v>8</v>
      </c>
      <c r="J1765" s="19" t="e">
        <f t="shared" si="155"/>
        <v>#N/A</v>
      </c>
      <c r="K1765" s="19"/>
      <c r="L1765" s="19"/>
      <c r="M1765" s="60">
        <v>-4</v>
      </c>
    </row>
    <row r="1766" spans="1:13" x14ac:dyDescent="0.2">
      <c r="A1766" s="6"/>
      <c r="B1766" s="8">
        <f t="shared" si="154"/>
        <v>17</v>
      </c>
      <c r="C1766" s="8"/>
      <c r="D1766" s="36" t="s">
        <v>1946</v>
      </c>
      <c r="E1766" s="28" t="e">
        <f>VLOOKUP(D1766,バーコード貼付!A$4048:C$6329,2,FALSE)</f>
        <v>#N/A</v>
      </c>
      <c r="F1766" s="40"/>
      <c r="G1766" s="19"/>
      <c r="H1766" s="77" t="e">
        <f>VLOOKUP(D1766,バーコード貼付!$A$4048:$C$6329,3,FALSE)</f>
        <v>#N/A</v>
      </c>
      <c r="I1766" s="8">
        <f>I$1749*4</f>
        <v>8</v>
      </c>
      <c r="J1766" s="19" t="e">
        <f t="shared" si="155"/>
        <v>#N/A</v>
      </c>
      <c r="K1766" s="19"/>
      <c r="L1766" s="19"/>
      <c r="M1766" s="60">
        <v>-4</v>
      </c>
    </row>
    <row r="1767" spans="1:13" x14ac:dyDescent="0.2">
      <c r="A1767" s="6"/>
      <c r="B1767" s="8">
        <f t="shared" si="154"/>
        <v>18</v>
      </c>
      <c r="C1767" s="8"/>
      <c r="D1767" s="36"/>
      <c r="E1767" s="28" t="s">
        <v>1359</v>
      </c>
      <c r="F1767" s="40"/>
      <c r="G1767" s="19"/>
      <c r="H1767" s="152" t="e">
        <v>#N/A</v>
      </c>
      <c r="I1767" s="8">
        <v>16</v>
      </c>
      <c r="J1767" s="19">
        <v>1</v>
      </c>
      <c r="K1767" s="19"/>
      <c r="L1767" s="19"/>
      <c r="M1767" s="60">
        <v>-8</v>
      </c>
    </row>
    <row r="1768" spans="1:13" x14ac:dyDescent="0.2">
      <c r="A1768" s="6"/>
      <c r="B1768" s="8">
        <f t="shared" si="154"/>
        <v>19</v>
      </c>
      <c r="C1768" s="8"/>
      <c r="D1768" s="36"/>
      <c r="E1768" s="28" t="s">
        <v>1360</v>
      </c>
      <c r="F1768" s="40"/>
      <c r="G1768" s="19"/>
      <c r="H1768" s="152" t="e">
        <v>#N/A</v>
      </c>
      <c r="I1768" s="8">
        <v>16</v>
      </c>
      <c r="J1768" s="19">
        <v>1</v>
      </c>
      <c r="K1768" s="19"/>
      <c r="L1768" s="19"/>
      <c r="M1768" s="60">
        <v>-8</v>
      </c>
    </row>
    <row r="1769" spans="1:13" x14ac:dyDescent="0.2">
      <c r="A1769" s="6"/>
      <c r="B1769" s="8">
        <f t="shared" si="154"/>
        <v>20</v>
      </c>
      <c r="C1769" s="8"/>
      <c r="D1769" s="36"/>
      <c r="E1769" s="28" t="s">
        <v>2260</v>
      </c>
      <c r="F1769" s="40"/>
      <c r="G1769" s="19"/>
      <c r="H1769" s="152" t="e">
        <v>#N/A</v>
      </c>
      <c r="I1769" s="8">
        <v>8</v>
      </c>
      <c r="J1769" s="19">
        <v>1</v>
      </c>
      <c r="K1769" s="19"/>
      <c r="L1769" s="19"/>
      <c r="M1769" s="60">
        <v>-4</v>
      </c>
    </row>
    <row r="1770" spans="1:13" x14ac:dyDescent="0.2">
      <c r="A1770" s="6"/>
      <c r="B1770" s="6"/>
      <c r="C1770" s="3"/>
      <c r="D1770" s="36"/>
      <c r="E1770" s="28"/>
      <c r="F1770" s="40"/>
      <c r="G1770" s="19"/>
      <c r="H1770" s="67"/>
      <c r="I1770" s="8"/>
      <c r="J1770" s="19"/>
      <c r="K1770" s="19"/>
      <c r="L1770" s="19"/>
    </row>
    <row r="1771" spans="1:13" ht="16.2" x14ac:dyDescent="0.2">
      <c r="A1771" s="188" t="s">
        <v>1390</v>
      </c>
      <c r="B1771" s="189"/>
      <c r="C1771" s="189"/>
      <c r="D1771" s="189"/>
      <c r="E1771" s="189"/>
      <c r="F1771" s="189"/>
      <c r="G1771" s="189"/>
      <c r="H1771" s="189"/>
      <c r="I1771" s="189"/>
      <c r="J1771" s="189"/>
      <c r="K1771" s="189"/>
      <c r="L1771" s="190"/>
    </row>
    <row r="1772" spans="1:13" x14ac:dyDescent="0.2">
      <c r="A1772" s="24" t="s">
        <v>975</v>
      </c>
      <c r="B1772" s="21"/>
      <c r="C1772" s="21"/>
      <c r="D1772" s="52" t="s">
        <v>973</v>
      </c>
      <c r="E1772" s="13" t="s">
        <v>1156</v>
      </c>
      <c r="F1772" s="39" t="s">
        <v>1246</v>
      </c>
      <c r="G1772" s="19" t="s">
        <v>1205</v>
      </c>
      <c r="H1772" s="13" t="s">
        <v>1206</v>
      </c>
      <c r="I1772" s="13" t="s">
        <v>977</v>
      </c>
      <c r="J1772" s="13" t="s">
        <v>976</v>
      </c>
      <c r="K1772" s="13" t="s">
        <v>1166</v>
      </c>
      <c r="L1772" s="13" t="s">
        <v>1167</v>
      </c>
    </row>
    <row r="1773" spans="1:13" x14ac:dyDescent="0.2">
      <c r="A1773" s="8">
        <v>1</v>
      </c>
      <c r="B1773" s="8"/>
      <c r="C1773" s="8"/>
      <c r="D1773" s="36" t="s">
        <v>707</v>
      </c>
      <c r="E1773" s="28" t="e">
        <f>VLOOKUP(D1773,バーコード貼付!A$4048:C$6329,2,FALSE)</f>
        <v>#N/A</v>
      </c>
      <c r="F1773" s="40"/>
      <c r="G1773" s="19"/>
      <c r="H1773" s="77" t="e">
        <v>#N/A</v>
      </c>
      <c r="I1773" s="43">
        <v>10</v>
      </c>
      <c r="J1773" s="19" t="e">
        <v>#N/A</v>
      </c>
      <c r="K1773" s="19"/>
      <c r="L1773" s="19"/>
    </row>
    <row r="1774" spans="1:13" x14ac:dyDescent="0.2">
      <c r="A1774" s="8">
        <v>2</v>
      </c>
      <c r="B1774" s="8"/>
      <c r="C1774" s="8"/>
      <c r="D1774" s="36" t="s">
        <v>708</v>
      </c>
      <c r="E1774" s="28" t="e">
        <f>VLOOKUP(D1774,バーコード貼付!A$4048:C$6329,2,FALSE)</f>
        <v>#N/A</v>
      </c>
      <c r="F1774" s="40"/>
      <c r="G1774" s="19"/>
      <c r="H1774" s="77" t="e">
        <v>#N/A</v>
      </c>
      <c r="I1774" s="43">
        <v>0</v>
      </c>
      <c r="J1774" s="19" t="e">
        <v>#N/A</v>
      </c>
      <c r="K1774" s="19"/>
      <c r="L1774" s="19"/>
    </row>
    <row r="1775" spans="1:13" x14ac:dyDescent="0.2">
      <c r="A1775" s="6"/>
      <c r="B1775" s="8">
        <v>1</v>
      </c>
      <c r="C1775" s="8"/>
      <c r="D1775" s="36" t="s">
        <v>1578</v>
      </c>
      <c r="E1775" s="28" t="e">
        <f>VLOOKUP(D1775,バーコード貼付!A$4048:C$6329,2,FALSE)</f>
        <v>#N/A</v>
      </c>
      <c r="F1775" s="40"/>
      <c r="G1775" s="19"/>
      <c r="H1775" s="77" t="e">
        <f>VLOOKUP(D1775,バーコード貼付!$A$4048:$C$6329,3,FALSE)</f>
        <v>#N/A</v>
      </c>
      <c r="I1775" s="8">
        <f>SUM(I1773:I1774)</f>
        <v>10</v>
      </c>
      <c r="J1775" s="19" t="e">
        <f>IF(H1775&gt;=I1775,0,1)</f>
        <v>#N/A</v>
      </c>
      <c r="K1775" s="19"/>
      <c r="L1775" s="19"/>
    </row>
    <row r="1776" spans="1:13" x14ac:dyDescent="0.2">
      <c r="A1776" s="6"/>
      <c r="B1776" s="8">
        <f>B1775+1</f>
        <v>2</v>
      </c>
      <c r="C1776" s="8">
        <v>1</v>
      </c>
      <c r="D1776" s="36" t="s">
        <v>1563</v>
      </c>
      <c r="E1776" s="28" t="e">
        <f>VLOOKUP(D1776,バーコード貼付!A$4048:C$6329,2,FALSE)</f>
        <v>#N/A</v>
      </c>
      <c r="F1776" s="40"/>
      <c r="G1776" s="19"/>
      <c r="H1776" s="77" t="e">
        <f>VLOOKUP(D1776,バーコード貼付!$A$4048:$C$6329,3,FALSE)</f>
        <v>#N/A</v>
      </c>
      <c r="I1776" s="8">
        <f>I$1775</f>
        <v>10</v>
      </c>
      <c r="J1776" s="19" t="e">
        <f>IF(H1776&gt;=I1776,0,1)</f>
        <v>#N/A</v>
      </c>
      <c r="K1776" s="19"/>
      <c r="L1776" s="19"/>
    </row>
    <row r="1777" spans="1:13" x14ac:dyDescent="0.2">
      <c r="A1777" s="6"/>
      <c r="B1777" s="8"/>
      <c r="C1777" s="8">
        <v>2</v>
      </c>
      <c r="D1777" s="36" t="s">
        <v>2515</v>
      </c>
      <c r="E1777" s="28" t="str">
        <f>VLOOKUP(D1777,バーコード貼付!A$4048:C$6329,2,FALSE)</f>
        <v>真鍮1/4(6)Pｺｯｸ</v>
      </c>
      <c r="F1777" s="40"/>
      <c r="G1777" s="19"/>
      <c r="H1777" s="77">
        <f>VLOOKUP(D1777,バーコード貼付!$A$4048:$C$6329,3,FALSE)</f>
        <v>1481</v>
      </c>
      <c r="I1777" s="8">
        <f>I$1775</f>
        <v>10</v>
      </c>
      <c r="J1777" s="19">
        <f>IF(H1777&gt;=I1777,0,1)</f>
        <v>0</v>
      </c>
      <c r="K1777" s="19"/>
      <c r="L1777" s="19"/>
    </row>
    <row r="1778" spans="1:13" x14ac:dyDescent="0.2">
      <c r="A1778" s="6"/>
      <c r="B1778" s="8">
        <f>B1776+1</f>
        <v>3</v>
      </c>
      <c r="C1778" s="8"/>
      <c r="D1778" s="36" t="s">
        <v>1610</v>
      </c>
      <c r="E1778" s="28" t="e">
        <f>VLOOKUP(D1778,バーコード貼付!A$4048:C$6329,2,FALSE)</f>
        <v>#N/A</v>
      </c>
      <c r="F1778" s="40"/>
      <c r="G1778" s="19"/>
      <c r="H1778" s="77" t="e">
        <f>VLOOKUP(D1778,バーコード貼付!$A$4048:$C$6329,3,FALSE)</f>
        <v>#N/A</v>
      </c>
      <c r="I1778" s="8">
        <f>I$1775</f>
        <v>10</v>
      </c>
      <c r="J1778" s="19" t="e">
        <f>IF(H1778&gt;=I1778,0,1)</f>
        <v>#N/A</v>
      </c>
      <c r="K1778" s="19"/>
      <c r="L1778" s="19"/>
    </row>
    <row r="1779" spans="1:13" x14ac:dyDescent="0.2">
      <c r="A1779" s="6"/>
      <c r="B1779" s="8">
        <f t="shared" ref="B1779:B1795" si="156">B1778+1</f>
        <v>4</v>
      </c>
      <c r="C1779" s="8"/>
      <c r="D1779" s="36" t="s">
        <v>1593</v>
      </c>
      <c r="E1779" s="28" t="e">
        <f>VLOOKUP(D1779,バーコード貼付!A$4048:C$6329,2,FALSE)</f>
        <v>#N/A</v>
      </c>
      <c r="F1779" s="40"/>
      <c r="G1779" s="19"/>
      <c r="H1779" s="77" t="e">
        <f>VLOOKUP(D1779,バーコード貼付!$A$4048:$C$6329,3,FALSE)</f>
        <v>#N/A</v>
      </c>
      <c r="I1779" s="8">
        <f>I$1775</f>
        <v>10</v>
      </c>
      <c r="J1779" s="19" t="e">
        <f>IF(H1779&gt;=I1779,0,1)</f>
        <v>#N/A</v>
      </c>
      <c r="K1779" s="19"/>
      <c r="L1779" s="19"/>
    </row>
    <row r="1780" spans="1:13" x14ac:dyDescent="0.2">
      <c r="A1780" s="6"/>
      <c r="B1780" s="8">
        <f t="shared" si="156"/>
        <v>5</v>
      </c>
      <c r="C1780" s="8"/>
      <c r="D1780" s="36" t="s">
        <v>1955</v>
      </c>
      <c r="E1780" s="28" t="e">
        <f>VLOOKUP(D1780,バーコード貼付!A$4048:C$6329,2,FALSE)</f>
        <v>#N/A</v>
      </c>
      <c r="F1780" s="40"/>
      <c r="G1780" s="19"/>
      <c r="H1780" s="77" t="e">
        <v>#N/A</v>
      </c>
      <c r="I1780" s="8">
        <v>10</v>
      </c>
      <c r="J1780" s="19"/>
      <c r="K1780" s="19"/>
      <c r="L1780" s="19"/>
    </row>
    <row r="1781" spans="1:13" x14ac:dyDescent="0.2">
      <c r="A1781" s="6"/>
      <c r="B1781" s="8">
        <f t="shared" si="156"/>
        <v>6</v>
      </c>
      <c r="C1781" s="8"/>
      <c r="D1781" s="36" t="s">
        <v>1640</v>
      </c>
      <c r="E1781" s="28" t="e">
        <f>VLOOKUP(D1781,バーコード貼付!A$4048:C$6329,2,FALSE)</f>
        <v>#N/A</v>
      </c>
      <c r="F1781" s="40"/>
      <c r="G1781" s="19"/>
      <c r="H1781" s="77" t="e">
        <f>VLOOKUP(D1781,バーコード貼付!$A$4048:$C$6329,3,FALSE)</f>
        <v>#N/A</v>
      </c>
      <c r="I1781" s="8">
        <f>I$1775</f>
        <v>10</v>
      </c>
      <c r="J1781" s="19" t="e">
        <f t="shared" ref="J1781:J1792" si="157">IF(H1781&gt;=I1781,0,1)</f>
        <v>#N/A</v>
      </c>
      <c r="K1781" s="19"/>
      <c r="L1781" s="19"/>
    </row>
    <row r="1782" spans="1:13" x14ac:dyDescent="0.2">
      <c r="A1782" s="6"/>
      <c r="B1782" s="8">
        <f t="shared" si="156"/>
        <v>7</v>
      </c>
      <c r="C1782" s="8"/>
      <c r="D1782" s="36" t="s">
        <v>1654</v>
      </c>
      <c r="E1782" s="28" t="e">
        <f>VLOOKUP(D1782,バーコード貼付!A$4048:C$6329,2,FALSE)</f>
        <v>#N/A</v>
      </c>
      <c r="F1782" s="40"/>
      <c r="G1782" s="19"/>
      <c r="H1782" s="77" t="e">
        <f>VLOOKUP(D1782,バーコード貼付!$A$4048:$C$6329,3,FALSE)</f>
        <v>#N/A</v>
      </c>
      <c r="I1782" s="8">
        <f>I$1775</f>
        <v>10</v>
      </c>
      <c r="J1782" s="19" t="e">
        <f t="shared" si="157"/>
        <v>#N/A</v>
      </c>
      <c r="K1782" s="19"/>
      <c r="L1782" s="19"/>
    </row>
    <row r="1783" spans="1:13" x14ac:dyDescent="0.2">
      <c r="A1783" s="6"/>
      <c r="B1783" s="8">
        <f t="shared" si="156"/>
        <v>8</v>
      </c>
      <c r="C1783" s="8"/>
      <c r="D1783" s="36" t="s">
        <v>1667</v>
      </c>
      <c r="E1783" s="28" t="e">
        <f>VLOOKUP(D1783,バーコード貼付!A$4048:C$6329,2,FALSE)</f>
        <v>#N/A</v>
      </c>
      <c r="F1783" s="40"/>
      <c r="G1783" s="19"/>
      <c r="H1783" s="77" t="e">
        <f>VLOOKUP(D1783,バーコード貼付!$A$4048:$C$6329,3,FALSE)</f>
        <v>#N/A</v>
      </c>
      <c r="I1783" s="8">
        <f>I$1775</f>
        <v>10</v>
      </c>
      <c r="J1783" s="19" t="e">
        <f t="shared" si="157"/>
        <v>#N/A</v>
      </c>
      <c r="K1783" s="19"/>
      <c r="L1783" s="19"/>
    </row>
    <row r="1784" spans="1:13" x14ac:dyDescent="0.2">
      <c r="A1784" s="6"/>
      <c r="B1784" s="8">
        <f t="shared" si="156"/>
        <v>9</v>
      </c>
      <c r="C1784" s="8"/>
      <c r="D1784" s="36" t="s">
        <v>1938</v>
      </c>
      <c r="E1784" s="28" t="e">
        <f>VLOOKUP(D1784,バーコード貼付!A$4048:C$6329,2,FALSE)</f>
        <v>#N/A</v>
      </c>
      <c r="F1784" s="40"/>
      <c r="G1784" s="19"/>
      <c r="H1784" s="77" t="e">
        <f>VLOOKUP(D1784,バーコード貼付!$A$4048:$C$6329,3,FALSE)</f>
        <v>#N/A</v>
      </c>
      <c r="I1784" s="8">
        <f>I$1775*4</f>
        <v>40</v>
      </c>
      <c r="J1784" s="19" t="e">
        <f t="shared" si="157"/>
        <v>#N/A</v>
      </c>
      <c r="K1784" s="19"/>
      <c r="L1784" s="19"/>
      <c r="M1784" t="s">
        <v>2259</v>
      </c>
    </row>
    <row r="1785" spans="1:13" x14ac:dyDescent="0.2">
      <c r="A1785" s="6"/>
      <c r="B1785" s="8">
        <f t="shared" si="156"/>
        <v>10</v>
      </c>
      <c r="C1785" s="8"/>
      <c r="D1785" s="36" t="s">
        <v>1933</v>
      </c>
      <c r="E1785" s="28" t="e">
        <f>VLOOKUP(D1785,バーコード貼付!A$4048:C$6329,2,FALSE)</f>
        <v>#N/A</v>
      </c>
      <c r="F1785" s="40"/>
      <c r="G1785" s="19"/>
      <c r="H1785" s="77" t="e">
        <f>VLOOKUP(D1785,バーコード貼付!$A$4048:$C$6329,3,FALSE)</f>
        <v>#N/A</v>
      </c>
      <c r="I1785" s="8">
        <f>I$1775*2</f>
        <v>20</v>
      </c>
      <c r="J1785" s="19" t="e">
        <f t="shared" si="157"/>
        <v>#N/A</v>
      </c>
      <c r="K1785" s="19"/>
      <c r="L1785" s="19"/>
      <c r="M1785" t="s">
        <v>2258</v>
      </c>
    </row>
    <row r="1786" spans="1:13" x14ac:dyDescent="0.2">
      <c r="A1786" s="6"/>
      <c r="B1786" s="8">
        <f t="shared" si="156"/>
        <v>11</v>
      </c>
      <c r="C1786" s="8"/>
      <c r="D1786" s="36" t="s">
        <v>1934</v>
      </c>
      <c r="E1786" s="28" t="e">
        <f>VLOOKUP(D1786,バーコード貼付!A$4048:C$6329,2,FALSE)</f>
        <v>#N/A</v>
      </c>
      <c r="F1786" s="40"/>
      <c r="G1786" s="19"/>
      <c r="H1786" s="77" t="e">
        <f>VLOOKUP(D1786,バーコード貼付!$A$4048:$C$6329,3,FALSE)</f>
        <v>#N/A</v>
      </c>
      <c r="I1786" s="8">
        <f>I$1775*2</f>
        <v>20</v>
      </c>
      <c r="J1786" s="19" t="e">
        <f t="shared" si="157"/>
        <v>#N/A</v>
      </c>
      <c r="K1786" s="19"/>
      <c r="L1786" s="19"/>
      <c r="M1786" s="60">
        <v>-2</v>
      </c>
    </row>
    <row r="1787" spans="1:13" x14ac:dyDescent="0.2">
      <c r="A1787" s="6"/>
      <c r="B1787" s="8">
        <f t="shared" si="156"/>
        <v>12</v>
      </c>
      <c r="C1787" s="8"/>
      <c r="D1787" s="36" t="s">
        <v>1935</v>
      </c>
      <c r="E1787" s="28" t="e">
        <f>VLOOKUP(D1787,バーコード貼付!A$4048:C$6329,2,FALSE)</f>
        <v>#N/A</v>
      </c>
      <c r="F1787" s="40"/>
      <c r="G1787" s="19"/>
      <c r="H1787" s="77" t="e">
        <f>VLOOKUP(D1787,バーコード貼付!$A$4048:$C$6329,3,FALSE)</f>
        <v>#N/A</v>
      </c>
      <c r="I1787" s="8">
        <f>I$1775*2</f>
        <v>20</v>
      </c>
      <c r="J1787" s="19" t="e">
        <f t="shared" si="157"/>
        <v>#N/A</v>
      </c>
      <c r="K1787" s="19"/>
      <c r="L1787" s="19"/>
      <c r="M1787" s="60">
        <v>-2</v>
      </c>
    </row>
    <row r="1788" spans="1:13" x14ac:dyDescent="0.2">
      <c r="A1788" s="6"/>
      <c r="B1788" s="8">
        <f t="shared" si="156"/>
        <v>13</v>
      </c>
      <c r="C1788" s="8"/>
      <c r="D1788" s="36" t="s">
        <v>1936</v>
      </c>
      <c r="E1788" s="28" t="e">
        <f>VLOOKUP(D1788,バーコード貼付!A$4048:C$6329,2,FALSE)</f>
        <v>#N/A</v>
      </c>
      <c r="F1788" s="40"/>
      <c r="G1788" s="19"/>
      <c r="H1788" s="77" t="e">
        <f>VLOOKUP(D1788,バーコード貼付!$A$4048:$C$6329,3,FALSE)</f>
        <v>#N/A</v>
      </c>
      <c r="I1788" s="8">
        <f>I$1775*8</f>
        <v>80</v>
      </c>
      <c r="J1788" s="19" t="e">
        <f t="shared" si="157"/>
        <v>#N/A</v>
      </c>
      <c r="K1788" s="19"/>
      <c r="L1788" s="19"/>
      <c r="M1788" s="60">
        <v>-8</v>
      </c>
    </row>
    <row r="1789" spans="1:13" x14ac:dyDescent="0.2">
      <c r="A1789" s="6"/>
      <c r="B1789" s="8">
        <f t="shared" si="156"/>
        <v>14</v>
      </c>
      <c r="C1789" s="8"/>
      <c r="D1789" s="36" t="s">
        <v>1937</v>
      </c>
      <c r="E1789" s="28" t="e">
        <f>VLOOKUP(D1789,バーコード貼付!A$4048:C$6329,2,FALSE)</f>
        <v>#N/A</v>
      </c>
      <c r="F1789" s="40"/>
      <c r="G1789" s="19"/>
      <c r="H1789" s="77" t="e">
        <f>VLOOKUP(D1789,バーコード貼付!$A$4048:$C$6329,3,FALSE)</f>
        <v>#N/A</v>
      </c>
      <c r="I1789" s="8">
        <f>I$1775*8</f>
        <v>80</v>
      </c>
      <c r="J1789" s="19" t="e">
        <f t="shared" si="157"/>
        <v>#N/A</v>
      </c>
      <c r="K1789" s="19"/>
      <c r="L1789" s="19"/>
      <c r="M1789" s="60">
        <v>-8</v>
      </c>
    </row>
    <row r="1790" spans="1:13" x14ac:dyDescent="0.2">
      <c r="A1790" s="6"/>
      <c r="B1790" s="8">
        <f t="shared" si="156"/>
        <v>15</v>
      </c>
      <c r="C1790" s="8"/>
      <c r="D1790" s="36" t="s">
        <v>1623</v>
      </c>
      <c r="E1790" s="28" t="e">
        <f>VLOOKUP(D1790,バーコード貼付!A$4048:C$6329,2,FALSE)</f>
        <v>#N/A</v>
      </c>
      <c r="F1790" s="40"/>
      <c r="G1790" s="19"/>
      <c r="H1790" s="77" t="e">
        <f>VLOOKUP(D1790,バーコード貼付!$A$4048:$C$6329,3,FALSE)</f>
        <v>#N/A</v>
      </c>
      <c r="I1790" s="8">
        <f>I$1775</f>
        <v>10</v>
      </c>
      <c r="J1790" s="19" t="e">
        <f t="shared" si="157"/>
        <v>#N/A</v>
      </c>
      <c r="K1790" s="19"/>
      <c r="L1790" s="19"/>
      <c r="M1790" s="60"/>
    </row>
    <row r="1791" spans="1:13" x14ac:dyDescent="0.2">
      <c r="A1791" s="6"/>
      <c r="B1791" s="8">
        <f t="shared" si="156"/>
        <v>16</v>
      </c>
      <c r="C1791" s="8"/>
      <c r="D1791" s="36" t="s">
        <v>1945</v>
      </c>
      <c r="E1791" s="28" t="e">
        <f>VLOOKUP(D1791,バーコード貼付!A$4048:C$6329,2,FALSE)</f>
        <v>#N/A</v>
      </c>
      <c r="F1791" s="40"/>
      <c r="G1791" s="19"/>
      <c r="H1791" s="77" t="e">
        <f>VLOOKUP(D1791,バーコード貼付!$A$4048:$C$6329,3,FALSE)</f>
        <v>#N/A</v>
      </c>
      <c r="I1791" s="8">
        <f>I$1775*4</f>
        <v>40</v>
      </c>
      <c r="J1791" s="19" t="e">
        <f t="shared" si="157"/>
        <v>#N/A</v>
      </c>
      <c r="K1791" s="19"/>
      <c r="L1791" s="19"/>
      <c r="M1791" s="60">
        <v>-4</v>
      </c>
    </row>
    <row r="1792" spans="1:13" x14ac:dyDescent="0.2">
      <c r="A1792" s="6"/>
      <c r="B1792" s="8">
        <f t="shared" si="156"/>
        <v>17</v>
      </c>
      <c r="C1792" s="8"/>
      <c r="D1792" s="36" t="s">
        <v>1946</v>
      </c>
      <c r="E1792" s="28" t="e">
        <f>VLOOKUP(D1792,バーコード貼付!A$4048:C$6329,2,FALSE)</f>
        <v>#N/A</v>
      </c>
      <c r="F1792" s="40"/>
      <c r="G1792" s="19"/>
      <c r="H1792" s="77" t="e">
        <f>VLOOKUP(D1792,バーコード貼付!$A$4048:$C$6329,3,FALSE)</f>
        <v>#N/A</v>
      </c>
      <c r="I1792" s="8">
        <f>I$1775*4</f>
        <v>40</v>
      </c>
      <c r="J1792" s="19" t="e">
        <f t="shared" si="157"/>
        <v>#N/A</v>
      </c>
      <c r="K1792" s="19"/>
      <c r="L1792" s="19"/>
      <c r="M1792" s="60">
        <v>-4</v>
      </c>
    </row>
    <row r="1793" spans="1:13" x14ac:dyDescent="0.2">
      <c r="A1793" s="6"/>
      <c r="B1793" s="8">
        <f t="shared" si="156"/>
        <v>18</v>
      </c>
      <c r="C1793" s="8"/>
      <c r="D1793" s="36"/>
      <c r="E1793" s="28" t="s">
        <v>1359</v>
      </c>
      <c r="F1793" s="40"/>
      <c r="G1793" s="19"/>
      <c r="H1793" s="152" t="e">
        <v>#N/A</v>
      </c>
      <c r="I1793" s="8">
        <v>80</v>
      </c>
      <c r="J1793" s="19">
        <v>1</v>
      </c>
      <c r="K1793" s="19"/>
      <c r="L1793" s="19"/>
      <c r="M1793" s="60">
        <v>-8</v>
      </c>
    </row>
    <row r="1794" spans="1:13" x14ac:dyDescent="0.2">
      <c r="A1794" s="6"/>
      <c r="B1794" s="8">
        <f t="shared" si="156"/>
        <v>19</v>
      </c>
      <c r="C1794" s="8"/>
      <c r="D1794" s="36"/>
      <c r="E1794" s="28" t="s">
        <v>1360</v>
      </c>
      <c r="F1794" s="40"/>
      <c r="G1794" s="19"/>
      <c r="H1794" s="152" t="e">
        <v>#N/A</v>
      </c>
      <c r="I1794" s="8">
        <v>80</v>
      </c>
      <c r="J1794" s="19">
        <v>1</v>
      </c>
      <c r="K1794" s="19"/>
      <c r="L1794" s="19"/>
      <c r="M1794" s="60">
        <v>-8</v>
      </c>
    </row>
    <row r="1795" spans="1:13" x14ac:dyDescent="0.2">
      <c r="A1795" s="6"/>
      <c r="B1795" s="8">
        <f t="shared" si="156"/>
        <v>20</v>
      </c>
      <c r="C1795" s="8"/>
      <c r="D1795" s="36"/>
      <c r="E1795" s="28" t="s">
        <v>2260</v>
      </c>
      <c r="F1795" s="40"/>
      <c r="G1795" s="19"/>
      <c r="H1795" s="152" t="e">
        <v>#N/A</v>
      </c>
      <c r="I1795" s="8">
        <v>40</v>
      </c>
      <c r="J1795" s="19">
        <v>1</v>
      </c>
      <c r="K1795" s="19"/>
      <c r="L1795" s="19"/>
      <c r="M1795" s="60">
        <v>-4</v>
      </c>
    </row>
    <row r="1796" spans="1:13" x14ac:dyDescent="0.2">
      <c r="A1796" s="6"/>
      <c r="B1796" s="6"/>
      <c r="C1796" s="3"/>
      <c r="D1796" s="36"/>
      <c r="E1796" s="28"/>
      <c r="F1796" s="40"/>
      <c r="G1796" s="19"/>
      <c r="H1796" s="67"/>
      <c r="I1796" s="8"/>
      <c r="J1796" s="19"/>
      <c r="K1796" s="19"/>
      <c r="L1796" s="19"/>
    </row>
    <row r="1797" spans="1:13" ht="16.2" x14ac:dyDescent="0.2">
      <c r="A1797" s="188" t="s">
        <v>1391</v>
      </c>
      <c r="B1797" s="189"/>
      <c r="C1797" s="189"/>
      <c r="D1797" s="189"/>
      <c r="E1797" s="189"/>
      <c r="F1797" s="189"/>
      <c r="G1797" s="189"/>
      <c r="H1797" s="189"/>
      <c r="I1797" s="189"/>
      <c r="J1797" s="189"/>
      <c r="K1797" s="189"/>
      <c r="L1797" s="190"/>
    </row>
    <row r="1798" spans="1:13" x14ac:dyDescent="0.2">
      <c r="A1798" s="24" t="s">
        <v>975</v>
      </c>
      <c r="B1798" s="21"/>
      <c r="C1798" s="21"/>
      <c r="D1798" s="52" t="s">
        <v>973</v>
      </c>
      <c r="E1798" s="13" t="s">
        <v>1156</v>
      </c>
      <c r="F1798" s="39" t="s">
        <v>1246</v>
      </c>
      <c r="G1798" s="19" t="s">
        <v>1205</v>
      </c>
      <c r="H1798" s="13" t="s">
        <v>1206</v>
      </c>
      <c r="I1798" s="13" t="s">
        <v>977</v>
      </c>
      <c r="J1798" s="13" t="s">
        <v>976</v>
      </c>
      <c r="K1798" s="13" t="s">
        <v>1166</v>
      </c>
      <c r="L1798" s="13" t="s">
        <v>1167</v>
      </c>
    </row>
    <row r="1799" spans="1:13" x14ac:dyDescent="0.2">
      <c r="A1799" s="8">
        <v>1</v>
      </c>
      <c r="B1799" s="8"/>
      <c r="C1799" s="8"/>
      <c r="D1799" s="36" t="s">
        <v>709</v>
      </c>
      <c r="E1799" s="28" t="e">
        <f>VLOOKUP(D1799,バーコード貼付!A$4048:C$6329,2,FALSE)</f>
        <v>#N/A</v>
      </c>
      <c r="F1799" s="40"/>
      <c r="G1799" s="19"/>
      <c r="H1799" s="77" t="e">
        <v>#N/A</v>
      </c>
      <c r="I1799" s="43">
        <v>1</v>
      </c>
      <c r="J1799" s="19" t="e">
        <v>#N/A</v>
      </c>
      <c r="K1799" s="19"/>
      <c r="L1799" s="3"/>
    </row>
    <row r="1800" spans="1:13" x14ac:dyDescent="0.2">
      <c r="A1800" s="8">
        <v>2</v>
      </c>
      <c r="B1800" s="8"/>
      <c r="C1800" s="8"/>
      <c r="D1800" s="36" t="s">
        <v>710</v>
      </c>
      <c r="E1800" s="28" t="e">
        <f>VLOOKUP(D1800,バーコード貼付!A$4048:C$6329,2,FALSE)</f>
        <v>#N/A</v>
      </c>
      <c r="F1800" s="40"/>
      <c r="G1800" s="19"/>
      <c r="H1800" s="77" t="e">
        <v>#N/A</v>
      </c>
      <c r="I1800" s="43">
        <v>0</v>
      </c>
      <c r="J1800" s="19" t="e">
        <v>#N/A</v>
      </c>
      <c r="K1800" s="19"/>
      <c r="L1800" s="3"/>
    </row>
    <row r="1801" spans="1:13" x14ac:dyDescent="0.2">
      <c r="A1801" s="6"/>
      <c r="B1801" s="8">
        <v>1</v>
      </c>
      <c r="C1801" s="8"/>
      <c r="D1801" s="36" t="s">
        <v>1579</v>
      </c>
      <c r="E1801" s="28" t="e">
        <f>VLOOKUP(D1801,バーコード貼付!A$4048:C$6329,2,FALSE)</f>
        <v>#N/A</v>
      </c>
      <c r="F1801" s="40"/>
      <c r="G1801" s="19"/>
      <c r="H1801" s="77" t="e">
        <f>VLOOKUP(D1801,バーコード貼付!$A$4048:$C$6329,3,FALSE)</f>
        <v>#N/A</v>
      </c>
      <c r="I1801" s="8">
        <f>SUM(I1799:I1800)</f>
        <v>1</v>
      </c>
      <c r="J1801" s="19" t="e">
        <f>IF(H1801&gt;=I1801,0,1)</f>
        <v>#N/A</v>
      </c>
      <c r="K1801" s="19"/>
      <c r="L1801" s="19"/>
    </row>
    <row r="1802" spans="1:13" x14ac:dyDescent="0.2">
      <c r="A1802" s="6"/>
      <c r="B1802" s="8">
        <f>B1801+1</f>
        <v>2</v>
      </c>
      <c r="C1802" s="8">
        <v>1</v>
      </c>
      <c r="D1802" s="36" t="s">
        <v>1564</v>
      </c>
      <c r="E1802" s="28" t="e">
        <f>VLOOKUP(D1802,バーコード貼付!A$4048:C$6329,2,FALSE)</f>
        <v>#N/A</v>
      </c>
      <c r="F1802" s="40"/>
      <c r="G1802" s="19"/>
      <c r="H1802" s="77" t="e">
        <f>VLOOKUP(D1802,バーコード貼付!$A$4048:$C$6329,3,FALSE)</f>
        <v>#N/A</v>
      </c>
      <c r="I1802" s="8">
        <f>I$1801</f>
        <v>1</v>
      </c>
      <c r="J1802" s="19" t="e">
        <f>IF(H1802&gt;=I1802,0,1)</f>
        <v>#N/A</v>
      </c>
      <c r="K1802" s="19"/>
      <c r="L1802" s="19"/>
    </row>
    <row r="1803" spans="1:13" x14ac:dyDescent="0.2">
      <c r="A1803" s="6"/>
      <c r="B1803" s="8"/>
      <c r="C1803" s="8">
        <v>2</v>
      </c>
      <c r="D1803" s="36" t="s">
        <v>2515</v>
      </c>
      <c r="E1803" s="28" t="str">
        <f>VLOOKUP(D1803,バーコード貼付!A$4048:C$6329,2,FALSE)</f>
        <v>真鍮1/4(6)Pｺｯｸ</v>
      </c>
      <c r="F1803" s="40"/>
      <c r="G1803" s="19"/>
      <c r="H1803" s="77">
        <f>VLOOKUP(D1803,バーコード貼付!$A$4048:$C$6329,3,FALSE)</f>
        <v>1481</v>
      </c>
      <c r="I1803" s="8">
        <f>I$1801</f>
        <v>1</v>
      </c>
      <c r="J1803" s="19">
        <f>IF(H1803&gt;=I1803,0,1)</f>
        <v>0</v>
      </c>
      <c r="K1803" s="19"/>
      <c r="L1803" s="19"/>
    </row>
    <row r="1804" spans="1:13" x14ac:dyDescent="0.2">
      <c r="A1804" s="6"/>
      <c r="B1804" s="8">
        <f>B1802+1</f>
        <v>3</v>
      </c>
      <c r="C1804" s="8"/>
      <c r="D1804" s="36" t="s">
        <v>1609</v>
      </c>
      <c r="E1804" s="28" t="e">
        <f>VLOOKUP(D1804,バーコード貼付!A$4048:C$6329,2,FALSE)</f>
        <v>#N/A</v>
      </c>
      <c r="F1804" s="40"/>
      <c r="G1804" s="19"/>
      <c r="H1804" s="77" t="e">
        <f>VLOOKUP(D1804,バーコード貼付!$A$4048:$C$6329,3,FALSE)</f>
        <v>#N/A</v>
      </c>
      <c r="I1804" s="8">
        <f>I$1801</f>
        <v>1</v>
      </c>
      <c r="J1804" s="19" t="e">
        <f>IF(H1804&gt;=I1804,0,1)</f>
        <v>#N/A</v>
      </c>
      <c r="K1804" s="19"/>
      <c r="L1804" s="19"/>
    </row>
    <row r="1805" spans="1:13" x14ac:dyDescent="0.2">
      <c r="A1805" s="6"/>
      <c r="B1805" s="8">
        <f t="shared" ref="B1805:B1821" si="158">B1804+1</f>
        <v>4</v>
      </c>
      <c r="C1805" s="8"/>
      <c r="D1805" s="36" t="s">
        <v>1594</v>
      </c>
      <c r="E1805" s="28" t="e">
        <f>VLOOKUP(D1805,バーコード貼付!A$4048:C$6329,2,FALSE)</f>
        <v>#N/A</v>
      </c>
      <c r="F1805" s="40"/>
      <c r="G1805" s="19"/>
      <c r="H1805" s="77" t="e">
        <f>VLOOKUP(D1805,バーコード貼付!$A$4048:$C$6329,3,FALSE)</f>
        <v>#N/A</v>
      </c>
      <c r="I1805" s="8">
        <f>I$1801</f>
        <v>1</v>
      </c>
      <c r="J1805" s="19" t="e">
        <f>IF(H1805&gt;=I1805,0,1)</f>
        <v>#N/A</v>
      </c>
      <c r="K1805" s="19"/>
      <c r="L1805" s="19"/>
    </row>
    <row r="1806" spans="1:13" x14ac:dyDescent="0.2">
      <c r="A1806" s="6"/>
      <c r="B1806" s="8">
        <f t="shared" si="158"/>
        <v>5</v>
      </c>
      <c r="C1806" s="8"/>
      <c r="D1806" s="36" t="s">
        <v>1956</v>
      </c>
      <c r="E1806" s="28" t="e">
        <f>VLOOKUP(D1806,バーコード貼付!A$4048:C$6329,2,FALSE)</f>
        <v>#N/A</v>
      </c>
      <c r="F1806" s="40"/>
      <c r="G1806" s="19"/>
      <c r="H1806" s="77" t="e">
        <v>#N/A</v>
      </c>
      <c r="I1806" s="8">
        <v>1</v>
      </c>
      <c r="J1806" s="19"/>
      <c r="K1806" s="19"/>
      <c r="L1806" s="19"/>
    </row>
    <row r="1807" spans="1:13" x14ac:dyDescent="0.2">
      <c r="A1807" s="6"/>
      <c r="B1807" s="8">
        <f t="shared" si="158"/>
        <v>6</v>
      </c>
      <c r="C1807" s="8"/>
      <c r="D1807" s="36" t="s">
        <v>1639</v>
      </c>
      <c r="E1807" s="28" t="e">
        <f>VLOOKUP(D1807,バーコード貼付!A$4048:C$6329,2,FALSE)</f>
        <v>#N/A</v>
      </c>
      <c r="F1807" s="40"/>
      <c r="G1807" s="19"/>
      <c r="H1807" s="77" t="e">
        <f>VLOOKUP(D1807,バーコード貼付!$A$4048:$C$6329,3,FALSE)</f>
        <v>#N/A</v>
      </c>
      <c r="I1807" s="8">
        <f>I$1801</f>
        <v>1</v>
      </c>
      <c r="J1807" s="19" t="e">
        <f t="shared" ref="J1807:J1818" si="159">IF(H1807&gt;=I1807,0,1)</f>
        <v>#N/A</v>
      </c>
      <c r="K1807" s="19"/>
      <c r="L1807" s="19"/>
    </row>
    <row r="1808" spans="1:13" x14ac:dyDescent="0.2">
      <c r="A1808" s="6"/>
      <c r="B1808" s="8">
        <f t="shared" si="158"/>
        <v>7</v>
      </c>
      <c r="C1808" s="8"/>
      <c r="D1808" s="36" t="s">
        <v>1653</v>
      </c>
      <c r="E1808" s="28" t="e">
        <f>VLOOKUP(D1808,バーコード貼付!A$4048:C$6329,2,FALSE)</f>
        <v>#N/A</v>
      </c>
      <c r="F1808" s="40"/>
      <c r="G1808" s="19"/>
      <c r="H1808" s="77" t="e">
        <f>VLOOKUP(D1808,バーコード貼付!$A$4048:$C$6329,3,FALSE)</f>
        <v>#N/A</v>
      </c>
      <c r="I1808" s="8">
        <f>I$1801</f>
        <v>1</v>
      </c>
      <c r="J1808" s="19" t="e">
        <f t="shared" si="159"/>
        <v>#N/A</v>
      </c>
      <c r="K1808" s="19"/>
      <c r="L1808" s="19"/>
    </row>
    <row r="1809" spans="1:13" x14ac:dyDescent="0.2">
      <c r="A1809" s="6"/>
      <c r="B1809" s="8">
        <f t="shared" si="158"/>
        <v>8</v>
      </c>
      <c r="C1809" s="8"/>
      <c r="D1809" s="36" t="s">
        <v>1668</v>
      </c>
      <c r="E1809" s="28" t="e">
        <f>VLOOKUP(D1809,バーコード貼付!A$4048:C$6329,2,FALSE)</f>
        <v>#N/A</v>
      </c>
      <c r="F1809" s="40"/>
      <c r="G1809" s="19"/>
      <c r="H1809" s="77" t="e">
        <f>VLOOKUP(D1809,バーコード貼付!$A$4048:$C$6329,3,FALSE)</f>
        <v>#N/A</v>
      </c>
      <c r="I1809" s="8">
        <f>I$1801</f>
        <v>1</v>
      </c>
      <c r="J1809" s="19" t="e">
        <f t="shared" si="159"/>
        <v>#N/A</v>
      </c>
      <c r="K1809" s="19"/>
      <c r="L1809" s="19"/>
    </row>
    <row r="1810" spans="1:13" x14ac:dyDescent="0.2">
      <c r="A1810" s="6"/>
      <c r="B1810" s="8">
        <f t="shared" si="158"/>
        <v>9</v>
      </c>
      <c r="C1810" s="8"/>
      <c r="D1810" s="36" t="s">
        <v>1938</v>
      </c>
      <c r="E1810" s="28" t="e">
        <f>VLOOKUP(D1810,バーコード貼付!A$4048:C$6329,2,FALSE)</f>
        <v>#N/A</v>
      </c>
      <c r="F1810" s="40"/>
      <c r="G1810" s="19"/>
      <c r="H1810" s="77" t="e">
        <f>VLOOKUP(D1810,バーコード貼付!$A$4048:$C$6329,3,FALSE)</f>
        <v>#N/A</v>
      </c>
      <c r="I1810" s="8">
        <f>I$1801*4</f>
        <v>4</v>
      </c>
      <c r="J1810" s="19" t="e">
        <f t="shared" si="159"/>
        <v>#N/A</v>
      </c>
      <c r="K1810" s="19"/>
      <c r="L1810" s="19"/>
      <c r="M1810" t="s">
        <v>2259</v>
      </c>
    </row>
    <row r="1811" spans="1:13" x14ac:dyDescent="0.2">
      <c r="A1811" s="6"/>
      <c r="B1811" s="8">
        <f t="shared" si="158"/>
        <v>10</v>
      </c>
      <c r="C1811" s="8"/>
      <c r="D1811" s="36" t="s">
        <v>1933</v>
      </c>
      <c r="E1811" s="28" t="e">
        <f>VLOOKUP(D1811,バーコード貼付!A$4048:C$6329,2,FALSE)</f>
        <v>#N/A</v>
      </c>
      <c r="F1811" s="40"/>
      <c r="G1811" s="19"/>
      <c r="H1811" s="77" t="e">
        <f>VLOOKUP(D1811,バーコード貼付!$A$4048:$C$6329,3,FALSE)</f>
        <v>#N/A</v>
      </c>
      <c r="I1811" s="8">
        <f>I$1801*2</f>
        <v>2</v>
      </c>
      <c r="J1811" s="19" t="e">
        <f t="shared" si="159"/>
        <v>#N/A</v>
      </c>
      <c r="K1811" s="19"/>
      <c r="L1811" s="19"/>
      <c r="M1811" t="s">
        <v>2258</v>
      </c>
    </row>
    <row r="1812" spans="1:13" x14ac:dyDescent="0.2">
      <c r="A1812" s="6"/>
      <c r="B1812" s="8">
        <f t="shared" si="158"/>
        <v>11</v>
      </c>
      <c r="C1812" s="8"/>
      <c r="D1812" s="36" t="s">
        <v>1934</v>
      </c>
      <c r="E1812" s="28" t="e">
        <f>VLOOKUP(D1812,バーコード貼付!A$4048:C$6329,2,FALSE)</f>
        <v>#N/A</v>
      </c>
      <c r="F1812" s="40"/>
      <c r="G1812" s="19"/>
      <c r="H1812" s="77" t="e">
        <f>VLOOKUP(D1812,バーコード貼付!$A$4048:$C$6329,3,FALSE)</f>
        <v>#N/A</v>
      </c>
      <c r="I1812" s="8">
        <f>I$1801*2</f>
        <v>2</v>
      </c>
      <c r="J1812" s="19" t="e">
        <f t="shared" si="159"/>
        <v>#N/A</v>
      </c>
      <c r="K1812" s="19"/>
      <c r="L1812" s="19"/>
      <c r="M1812" s="60">
        <v>-2</v>
      </c>
    </row>
    <row r="1813" spans="1:13" x14ac:dyDescent="0.2">
      <c r="A1813" s="6"/>
      <c r="B1813" s="8">
        <f t="shared" si="158"/>
        <v>12</v>
      </c>
      <c r="C1813" s="8"/>
      <c r="D1813" s="36" t="s">
        <v>1935</v>
      </c>
      <c r="E1813" s="28" t="e">
        <f>VLOOKUP(D1813,バーコード貼付!A$4048:C$6329,2,FALSE)</f>
        <v>#N/A</v>
      </c>
      <c r="F1813" s="40"/>
      <c r="G1813" s="19"/>
      <c r="H1813" s="77" t="e">
        <f>VLOOKUP(D1813,バーコード貼付!$A$4048:$C$6329,3,FALSE)</f>
        <v>#N/A</v>
      </c>
      <c r="I1813" s="8">
        <f>I$1801*2</f>
        <v>2</v>
      </c>
      <c r="J1813" s="19" t="e">
        <f t="shared" si="159"/>
        <v>#N/A</v>
      </c>
      <c r="K1813" s="19"/>
      <c r="L1813" s="19"/>
      <c r="M1813" s="60">
        <v>-2</v>
      </c>
    </row>
    <row r="1814" spans="1:13" x14ac:dyDescent="0.2">
      <c r="A1814" s="6"/>
      <c r="B1814" s="8">
        <f t="shared" si="158"/>
        <v>13</v>
      </c>
      <c r="C1814" s="8"/>
      <c r="D1814" s="36" t="s">
        <v>1936</v>
      </c>
      <c r="E1814" s="28" t="e">
        <f>VLOOKUP(D1814,バーコード貼付!A$4048:C$6329,2,FALSE)</f>
        <v>#N/A</v>
      </c>
      <c r="F1814" s="40"/>
      <c r="G1814" s="19"/>
      <c r="H1814" s="77" t="e">
        <f>VLOOKUP(D1814,バーコード貼付!$A$4048:$C$6329,3,FALSE)</f>
        <v>#N/A</v>
      </c>
      <c r="I1814" s="8">
        <f>I$1801*8</f>
        <v>8</v>
      </c>
      <c r="J1814" s="19" t="e">
        <f t="shared" si="159"/>
        <v>#N/A</v>
      </c>
      <c r="K1814" s="19"/>
      <c r="L1814" s="19"/>
      <c r="M1814" s="60">
        <v>-8</v>
      </c>
    </row>
    <row r="1815" spans="1:13" x14ac:dyDescent="0.2">
      <c r="A1815" s="6"/>
      <c r="B1815" s="8">
        <f t="shared" si="158"/>
        <v>14</v>
      </c>
      <c r="C1815" s="8"/>
      <c r="D1815" s="36" t="s">
        <v>1937</v>
      </c>
      <c r="E1815" s="28" t="e">
        <f>VLOOKUP(D1815,バーコード貼付!A$4048:C$6329,2,FALSE)</f>
        <v>#N/A</v>
      </c>
      <c r="F1815" s="40"/>
      <c r="G1815" s="19"/>
      <c r="H1815" s="77" t="e">
        <f>VLOOKUP(D1815,バーコード貼付!$A$4048:$C$6329,3,FALSE)</f>
        <v>#N/A</v>
      </c>
      <c r="I1815" s="8">
        <f>I$1801*8</f>
        <v>8</v>
      </c>
      <c r="J1815" s="19" t="e">
        <f t="shared" si="159"/>
        <v>#N/A</v>
      </c>
      <c r="K1815" s="19"/>
      <c r="L1815" s="19"/>
      <c r="M1815" s="60">
        <v>-8</v>
      </c>
    </row>
    <row r="1816" spans="1:13" x14ac:dyDescent="0.2">
      <c r="A1816" s="6"/>
      <c r="B1816" s="8">
        <f t="shared" si="158"/>
        <v>15</v>
      </c>
      <c r="C1816" s="8"/>
      <c r="D1816" s="36" t="s">
        <v>1624</v>
      </c>
      <c r="E1816" s="28" t="e">
        <f>VLOOKUP(D1816,バーコード貼付!A$4048:C$6329,2,FALSE)</f>
        <v>#N/A</v>
      </c>
      <c r="F1816" s="40"/>
      <c r="G1816" s="19"/>
      <c r="H1816" s="77" t="e">
        <f>VLOOKUP(D1816,バーコード貼付!$A$4048:$C$6329,3,FALSE)</f>
        <v>#N/A</v>
      </c>
      <c r="I1816" s="8">
        <f>I$1801</f>
        <v>1</v>
      </c>
      <c r="J1816" s="19" t="e">
        <f t="shared" si="159"/>
        <v>#N/A</v>
      </c>
      <c r="K1816" s="19"/>
      <c r="L1816" s="19"/>
      <c r="M1816" s="60"/>
    </row>
    <row r="1817" spans="1:13" x14ac:dyDescent="0.2">
      <c r="A1817" s="6"/>
      <c r="B1817" s="8">
        <f t="shared" si="158"/>
        <v>16</v>
      </c>
      <c r="C1817" s="8"/>
      <c r="D1817" s="36" t="s">
        <v>1945</v>
      </c>
      <c r="E1817" s="28" t="e">
        <f>VLOOKUP(D1817,バーコード貼付!A$4048:C$6329,2,FALSE)</f>
        <v>#N/A</v>
      </c>
      <c r="F1817" s="40"/>
      <c r="G1817" s="19"/>
      <c r="H1817" s="77" t="e">
        <f>VLOOKUP(D1817,バーコード貼付!$A$4048:$C$6329,3,FALSE)</f>
        <v>#N/A</v>
      </c>
      <c r="I1817" s="8">
        <f>I$1801*4</f>
        <v>4</v>
      </c>
      <c r="J1817" s="19" t="e">
        <f t="shared" si="159"/>
        <v>#N/A</v>
      </c>
      <c r="K1817" s="19"/>
      <c r="L1817" s="19"/>
      <c r="M1817" s="60">
        <v>-4</v>
      </c>
    </row>
    <row r="1818" spans="1:13" x14ac:dyDescent="0.2">
      <c r="A1818" s="6"/>
      <c r="B1818" s="8">
        <f t="shared" si="158"/>
        <v>17</v>
      </c>
      <c r="C1818" s="8"/>
      <c r="D1818" s="36" t="s">
        <v>1946</v>
      </c>
      <c r="E1818" s="28" t="e">
        <f>VLOOKUP(D1818,バーコード貼付!A$4048:C$6329,2,FALSE)</f>
        <v>#N/A</v>
      </c>
      <c r="F1818" s="40"/>
      <c r="G1818" s="19"/>
      <c r="H1818" s="77" t="e">
        <f>VLOOKUP(D1818,バーコード貼付!$A$4048:$C$6329,3,FALSE)</f>
        <v>#N/A</v>
      </c>
      <c r="I1818" s="8">
        <f>I$1801*4</f>
        <v>4</v>
      </c>
      <c r="J1818" s="19" t="e">
        <f t="shared" si="159"/>
        <v>#N/A</v>
      </c>
      <c r="K1818" s="19"/>
      <c r="L1818" s="19"/>
      <c r="M1818" s="60">
        <v>-4</v>
      </c>
    </row>
    <row r="1819" spans="1:13" x14ac:dyDescent="0.2">
      <c r="A1819" s="6"/>
      <c r="B1819" s="8">
        <f t="shared" si="158"/>
        <v>18</v>
      </c>
      <c r="C1819" s="8"/>
      <c r="D1819" s="36"/>
      <c r="E1819" s="28" t="s">
        <v>1359</v>
      </c>
      <c r="F1819" s="40"/>
      <c r="G1819" s="19"/>
      <c r="H1819" s="152" t="e">
        <v>#N/A</v>
      </c>
      <c r="I1819" s="8">
        <v>8</v>
      </c>
      <c r="J1819" s="19">
        <v>1</v>
      </c>
      <c r="K1819" s="19"/>
      <c r="L1819" s="19"/>
      <c r="M1819" s="60">
        <v>-8</v>
      </c>
    </row>
    <row r="1820" spans="1:13" x14ac:dyDescent="0.2">
      <c r="A1820" s="6"/>
      <c r="B1820" s="8">
        <f t="shared" si="158"/>
        <v>19</v>
      </c>
      <c r="C1820" s="8"/>
      <c r="D1820" s="36"/>
      <c r="E1820" s="28" t="s">
        <v>1360</v>
      </c>
      <c r="F1820" s="40"/>
      <c r="G1820" s="19"/>
      <c r="H1820" s="152" t="e">
        <v>#N/A</v>
      </c>
      <c r="I1820" s="8">
        <v>8</v>
      </c>
      <c r="J1820" s="19">
        <v>1</v>
      </c>
      <c r="K1820" s="19"/>
      <c r="L1820" s="19"/>
      <c r="M1820" s="60">
        <v>-8</v>
      </c>
    </row>
    <row r="1821" spans="1:13" x14ac:dyDescent="0.2">
      <c r="A1821" s="6"/>
      <c r="B1821" s="8">
        <f t="shared" si="158"/>
        <v>20</v>
      </c>
      <c r="C1821" s="8"/>
      <c r="D1821" s="36"/>
      <c r="E1821" s="28" t="s">
        <v>2260</v>
      </c>
      <c r="F1821" s="40"/>
      <c r="G1821" s="19"/>
      <c r="H1821" s="152" t="e">
        <v>#N/A</v>
      </c>
      <c r="I1821" s="8">
        <v>4</v>
      </c>
      <c r="J1821" s="19">
        <v>1</v>
      </c>
      <c r="K1821" s="19"/>
      <c r="L1821" s="19"/>
      <c r="M1821" s="60">
        <v>-4</v>
      </c>
    </row>
    <row r="1822" spans="1:13" x14ac:dyDescent="0.2">
      <c r="A1822" s="6"/>
      <c r="B1822" s="6"/>
      <c r="C1822" s="3"/>
      <c r="D1822" s="36"/>
      <c r="E1822" s="28"/>
      <c r="F1822" s="40"/>
      <c r="G1822" s="19"/>
      <c r="H1822" s="67"/>
      <c r="I1822" s="8"/>
      <c r="J1822" s="19"/>
      <c r="K1822" s="19"/>
      <c r="L1822" s="19"/>
    </row>
    <row r="1823" spans="1:13" ht="16.2" x14ac:dyDescent="0.2">
      <c r="A1823" s="188" t="s">
        <v>1392</v>
      </c>
      <c r="B1823" s="189"/>
      <c r="C1823" s="189"/>
      <c r="D1823" s="189"/>
      <c r="E1823" s="189"/>
      <c r="F1823" s="189"/>
      <c r="G1823" s="189"/>
      <c r="H1823" s="189"/>
      <c r="I1823" s="189"/>
      <c r="J1823" s="189"/>
      <c r="K1823" s="189"/>
      <c r="L1823" s="190"/>
    </row>
    <row r="1824" spans="1:13" x14ac:dyDescent="0.2">
      <c r="A1824" s="24" t="s">
        <v>975</v>
      </c>
      <c r="B1824" s="21"/>
      <c r="C1824" s="21"/>
      <c r="D1824" s="52" t="s">
        <v>973</v>
      </c>
      <c r="E1824" s="13" t="s">
        <v>1156</v>
      </c>
      <c r="F1824" s="39" t="s">
        <v>1246</v>
      </c>
      <c r="G1824" s="19" t="s">
        <v>1205</v>
      </c>
      <c r="H1824" s="13" t="s">
        <v>1206</v>
      </c>
      <c r="I1824" s="13" t="s">
        <v>977</v>
      </c>
      <c r="J1824" s="13" t="s">
        <v>976</v>
      </c>
      <c r="K1824" s="13" t="s">
        <v>1166</v>
      </c>
      <c r="L1824" s="13" t="s">
        <v>1167</v>
      </c>
    </row>
    <row r="1825" spans="1:13" x14ac:dyDescent="0.2">
      <c r="A1825" s="8">
        <v>1</v>
      </c>
      <c r="B1825" s="8"/>
      <c r="C1825" s="8"/>
      <c r="D1825" s="36" t="s">
        <v>711</v>
      </c>
      <c r="E1825" s="28" t="e">
        <f>VLOOKUP(D1825,バーコード貼付!A$4048:C$6329,2,FALSE)</f>
        <v>#N/A</v>
      </c>
      <c r="F1825" s="40"/>
      <c r="G1825" s="19"/>
      <c r="H1825" s="77" t="e">
        <v>#N/A</v>
      </c>
      <c r="I1825" s="43">
        <v>1</v>
      </c>
      <c r="J1825" s="19" t="e">
        <v>#N/A</v>
      </c>
      <c r="K1825" s="19"/>
      <c r="L1825" s="19"/>
    </row>
    <row r="1826" spans="1:13" x14ac:dyDescent="0.2">
      <c r="A1826" s="8">
        <v>2</v>
      </c>
      <c r="B1826" s="8"/>
      <c r="C1826" s="8"/>
      <c r="D1826" s="36" t="s">
        <v>712</v>
      </c>
      <c r="E1826" s="28" t="e">
        <f>VLOOKUP(D1826,バーコード貼付!A$4048:C$6329,2,FALSE)</f>
        <v>#N/A</v>
      </c>
      <c r="F1826" s="40"/>
      <c r="G1826" s="19"/>
      <c r="H1826" s="77" t="e">
        <v>#N/A</v>
      </c>
      <c r="I1826" s="43">
        <v>0</v>
      </c>
      <c r="J1826" s="19" t="e">
        <v>#N/A</v>
      </c>
      <c r="K1826" s="19"/>
      <c r="L1826" s="19"/>
    </row>
    <row r="1827" spans="1:13" x14ac:dyDescent="0.2">
      <c r="A1827" s="6"/>
      <c r="B1827" s="8">
        <v>1</v>
      </c>
      <c r="C1827" s="8"/>
      <c r="D1827" s="36" t="s">
        <v>1580</v>
      </c>
      <c r="E1827" s="28" t="e">
        <f>VLOOKUP(D1827,バーコード貼付!A$4048:C$6329,2,FALSE)</f>
        <v>#N/A</v>
      </c>
      <c r="F1827" s="40"/>
      <c r="G1827" s="19"/>
      <c r="H1827" s="77" t="e">
        <f>VLOOKUP(D1827,バーコード貼付!$A$4048:$C$6329,3,FALSE)</f>
        <v>#N/A</v>
      </c>
      <c r="I1827" s="8">
        <f>SUM(I1825:I1826)</f>
        <v>1</v>
      </c>
      <c r="J1827" s="19" t="e">
        <f>IF(H1827&gt;=I1827,0,1)</f>
        <v>#N/A</v>
      </c>
      <c r="K1827" s="19"/>
      <c r="L1827" s="19"/>
    </row>
    <row r="1828" spans="1:13" x14ac:dyDescent="0.2">
      <c r="A1828" s="6"/>
      <c r="B1828" s="8">
        <f>B1827+1</f>
        <v>2</v>
      </c>
      <c r="C1828" s="8">
        <v>1</v>
      </c>
      <c r="D1828" s="36" t="s">
        <v>1565</v>
      </c>
      <c r="E1828" s="28" t="e">
        <f>VLOOKUP(D1828,バーコード貼付!A$4048:C$6329,2,FALSE)</f>
        <v>#N/A</v>
      </c>
      <c r="F1828" s="40"/>
      <c r="G1828" s="19"/>
      <c r="H1828" s="77" t="e">
        <f>VLOOKUP(D1828,バーコード貼付!$A$4048:$C$6329,3,FALSE)</f>
        <v>#N/A</v>
      </c>
      <c r="I1828" s="8">
        <f>I$1827</f>
        <v>1</v>
      </c>
      <c r="J1828" s="19" t="e">
        <f>IF(H1828&gt;=I1828,0,1)</f>
        <v>#N/A</v>
      </c>
      <c r="K1828" s="19"/>
      <c r="L1828" s="19"/>
    </row>
    <row r="1829" spans="1:13" x14ac:dyDescent="0.2">
      <c r="A1829" s="6"/>
      <c r="B1829" s="8"/>
      <c r="C1829" s="8">
        <v>2</v>
      </c>
      <c r="D1829" s="36" t="s">
        <v>2515</v>
      </c>
      <c r="E1829" s="28" t="str">
        <f>VLOOKUP(D1829,バーコード貼付!A$4048:C$6329,2,FALSE)</f>
        <v>真鍮1/4(6)Pｺｯｸ</v>
      </c>
      <c r="F1829" s="40"/>
      <c r="G1829" s="19"/>
      <c r="H1829" s="77">
        <f>VLOOKUP(D1829,バーコード貼付!$A$4048:$C$6329,3,FALSE)</f>
        <v>1481</v>
      </c>
      <c r="I1829" s="8">
        <f>I$1827</f>
        <v>1</v>
      </c>
      <c r="J1829" s="19">
        <f>IF(H1829&gt;=I1829,0,1)</f>
        <v>0</v>
      </c>
      <c r="K1829" s="19"/>
      <c r="L1829" s="19"/>
    </row>
    <row r="1830" spans="1:13" x14ac:dyDescent="0.2">
      <c r="A1830" s="6"/>
      <c r="B1830" s="8">
        <f>B1828+1</f>
        <v>3</v>
      </c>
      <c r="C1830" s="8"/>
      <c r="D1830" s="36" t="s">
        <v>1608</v>
      </c>
      <c r="E1830" s="28" t="e">
        <f>VLOOKUP(D1830,バーコード貼付!A$4048:C$6329,2,FALSE)</f>
        <v>#N/A</v>
      </c>
      <c r="F1830" s="40"/>
      <c r="G1830" s="19"/>
      <c r="H1830" s="77" t="e">
        <f>VLOOKUP(D1830,バーコード貼付!$A$4048:$C$6329,3,FALSE)</f>
        <v>#N/A</v>
      </c>
      <c r="I1830" s="8">
        <f>I$1827</f>
        <v>1</v>
      </c>
      <c r="J1830" s="19" t="e">
        <f>IF(H1830&gt;=I1830,0,1)</f>
        <v>#N/A</v>
      </c>
      <c r="K1830" s="19"/>
      <c r="L1830" s="19"/>
    </row>
    <row r="1831" spans="1:13" x14ac:dyDescent="0.2">
      <c r="A1831" s="6"/>
      <c r="B1831" s="8">
        <f t="shared" ref="B1831:B1847" si="160">B1830+1</f>
        <v>4</v>
      </c>
      <c r="C1831" s="8"/>
      <c r="D1831" s="36" t="s">
        <v>1595</v>
      </c>
      <c r="E1831" s="28" t="e">
        <f>VLOOKUP(D1831,バーコード貼付!A$4048:C$6329,2,FALSE)</f>
        <v>#N/A</v>
      </c>
      <c r="F1831" s="40"/>
      <c r="G1831" s="19"/>
      <c r="H1831" s="77" t="e">
        <f>VLOOKUP(D1831,バーコード貼付!$A$4048:$C$6329,3,FALSE)</f>
        <v>#N/A</v>
      </c>
      <c r="I1831" s="8">
        <f>I$1827</f>
        <v>1</v>
      </c>
      <c r="J1831" s="19" t="e">
        <f>IF(H1831&gt;=I1831,0,1)</f>
        <v>#N/A</v>
      </c>
      <c r="K1831" s="19"/>
      <c r="L1831" s="19"/>
    </row>
    <row r="1832" spans="1:13" x14ac:dyDescent="0.2">
      <c r="A1832" s="6"/>
      <c r="B1832" s="8">
        <f t="shared" si="160"/>
        <v>5</v>
      </c>
      <c r="C1832" s="8"/>
      <c r="D1832" s="36" t="s">
        <v>1957</v>
      </c>
      <c r="E1832" s="28" t="e">
        <f>VLOOKUP(D1832,バーコード貼付!A$4048:C$6329,2,FALSE)</f>
        <v>#N/A</v>
      </c>
      <c r="F1832" s="40"/>
      <c r="G1832" s="19"/>
      <c r="H1832" s="77" t="e">
        <v>#N/A</v>
      </c>
      <c r="I1832" s="8">
        <v>1</v>
      </c>
      <c r="J1832" s="19"/>
      <c r="K1832" s="19"/>
      <c r="L1832" s="19"/>
    </row>
    <row r="1833" spans="1:13" x14ac:dyDescent="0.2">
      <c r="A1833" s="6"/>
      <c r="B1833" s="8">
        <f t="shared" si="160"/>
        <v>6</v>
      </c>
      <c r="C1833" s="8"/>
      <c r="D1833" s="36" t="s">
        <v>1638</v>
      </c>
      <c r="E1833" s="28" t="e">
        <f>VLOOKUP(D1833,バーコード貼付!A$4048:C$6329,2,FALSE)</f>
        <v>#N/A</v>
      </c>
      <c r="F1833" s="40"/>
      <c r="G1833" s="19"/>
      <c r="H1833" s="77" t="e">
        <f>VLOOKUP(D1833,バーコード貼付!$A$4048:$C$6329,3,FALSE)</f>
        <v>#N/A</v>
      </c>
      <c r="I1833" s="8">
        <f>I$1827</f>
        <v>1</v>
      </c>
      <c r="J1833" s="19" t="e">
        <f t="shared" ref="J1833:J1844" si="161">IF(H1833&gt;=I1833,0,1)</f>
        <v>#N/A</v>
      </c>
      <c r="K1833" s="19"/>
      <c r="L1833" s="19"/>
    </row>
    <row r="1834" spans="1:13" x14ac:dyDescent="0.2">
      <c r="A1834" s="6"/>
      <c r="B1834" s="8">
        <f t="shared" si="160"/>
        <v>7</v>
      </c>
      <c r="C1834" s="8"/>
      <c r="D1834" s="36" t="s">
        <v>1652</v>
      </c>
      <c r="E1834" s="28" t="e">
        <f>VLOOKUP(D1834,バーコード貼付!A$4048:C$6329,2,FALSE)</f>
        <v>#N/A</v>
      </c>
      <c r="F1834" s="40"/>
      <c r="G1834" s="19"/>
      <c r="H1834" s="77" t="e">
        <f>VLOOKUP(D1834,バーコード貼付!$A$4048:$C$6329,3,FALSE)</f>
        <v>#N/A</v>
      </c>
      <c r="I1834" s="8">
        <f>I$1827</f>
        <v>1</v>
      </c>
      <c r="J1834" s="19" t="e">
        <f t="shared" si="161"/>
        <v>#N/A</v>
      </c>
      <c r="K1834" s="19"/>
      <c r="L1834" s="19"/>
    </row>
    <row r="1835" spans="1:13" x14ac:dyDescent="0.2">
      <c r="A1835" s="6"/>
      <c r="B1835" s="8">
        <f t="shared" si="160"/>
        <v>8</v>
      </c>
      <c r="C1835" s="8"/>
      <c r="D1835" s="36" t="s">
        <v>1669</v>
      </c>
      <c r="E1835" s="28" t="e">
        <f>VLOOKUP(D1835,バーコード貼付!A$4048:C$6329,2,FALSE)</f>
        <v>#N/A</v>
      </c>
      <c r="F1835" s="40"/>
      <c r="G1835" s="19"/>
      <c r="H1835" s="77" t="e">
        <f>VLOOKUP(D1835,バーコード貼付!$A$4048:$C$6329,3,FALSE)</f>
        <v>#N/A</v>
      </c>
      <c r="I1835" s="8">
        <f>I$1827</f>
        <v>1</v>
      </c>
      <c r="J1835" s="19" t="e">
        <f t="shared" si="161"/>
        <v>#N/A</v>
      </c>
      <c r="K1835" s="19"/>
      <c r="L1835" s="19"/>
    </row>
    <row r="1836" spans="1:13" x14ac:dyDescent="0.2">
      <c r="A1836" s="6"/>
      <c r="B1836" s="8">
        <f t="shared" si="160"/>
        <v>9</v>
      </c>
      <c r="C1836" s="8"/>
      <c r="D1836" s="36" t="s">
        <v>1939</v>
      </c>
      <c r="E1836" s="28" t="e">
        <f>VLOOKUP(D1836,バーコード貼付!A$4048:C$6329,2,FALSE)</f>
        <v>#N/A</v>
      </c>
      <c r="F1836" s="40"/>
      <c r="G1836" s="19"/>
      <c r="H1836" s="77" t="e">
        <f>VLOOKUP(D1836,バーコード貼付!$A$4048:$C$6329,3,FALSE)</f>
        <v>#N/A</v>
      </c>
      <c r="I1836" s="8">
        <f>I$1827*4</f>
        <v>4</v>
      </c>
      <c r="J1836" s="19" t="e">
        <f t="shared" si="161"/>
        <v>#N/A</v>
      </c>
      <c r="K1836" s="19"/>
      <c r="L1836" s="19"/>
      <c r="M1836" t="s">
        <v>2261</v>
      </c>
    </row>
    <row r="1837" spans="1:13" x14ac:dyDescent="0.2">
      <c r="A1837" s="6"/>
      <c r="B1837" s="8">
        <f t="shared" si="160"/>
        <v>10</v>
      </c>
      <c r="C1837" s="8"/>
      <c r="D1837" s="36" t="s">
        <v>1940</v>
      </c>
      <c r="E1837" s="28" t="e">
        <f>VLOOKUP(D1837,バーコード貼付!A$4048:C$6329,2,FALSE)</f>
        <v>#N/A</v>
      </c>
      <c r="F1837" s="40"/>
      <c r="G1837" s="19"/>
      <c r="H1837" s="77" t="e">
        <f>VLOOKUP(D1837,バーコード貼付!$A$4048:$C$6329,3,FALSE)</f>
        <v>#N/A</v>
      </c>
      <c r="I1837" s="8">
        <f>I$1827*2</f>
        <v>2</v>
      </c>
      <c r="J1837" s="19" t="e">
        <f t="shared" si="161"/>
        <v>#N/A</v>
      </c>
      <c r="K1837" s="19"/>
      <c r="L1837" s="19"/>
      <c r="M1837" t="s">
        <v>2262</v>
      </c>
    </row>
    <row r="1838" spans="1:13" x14ac:dyDescent="0.2">
      <c r="A1838" s="6"/>
      <c r="B1838" s="8">
        <f t="shared" si="160"/>
        <v>11</v>
      </c>
      <c r="C1838" s="8"/>
      <c r="D1838" s="36" t="s">
        <v>1941</v>
      </c>
      <c r="E1838" s="28" t="e">
        <f>VLOOKUP(D1838,バーコード貼付!A$4048:C$6329,2,FALSE)</f>
        <v>#N/A</v>
      </c>
      <c r="F1838" s="40"/>
      <c r="G1838" s="19"/>
      <c r="H1838" s="77" t="e">
        <f>VLOOKUP(D1838,バーコード貼付!$A$4048:$C$6329,3,FALSE)</f>
        <v>#N/A</v>
      </c>
      <c r="I1838" s="8">
        <f>I$1827*2</f>
        <v>2</v>
      </c>
      <c r="J1838" s="19" t="e">
        <f t="shared" si="161"/>
        <v>#N/A</v>
      </c>
      <c r="K1838" s="19"/>
      <c r="L1838" s="19"/>
      <c r="M1838" s="60">
        <v>-2</v>
      </c>
    </row>
    <row r="1839" spans="1:13" x14ac:dyDescent="0.2">
      <c r="A1839" s="6"/>
      <c r="B1839" s="8">
        <f t="shared" si="160"/>
        <v>12</v>
      </c>
      <c r="C1839" s="8"/>
      <c r="D1839" s="36" t="s">
        <v>1942</v>
      </c>
      <c r="E1839" s="28" t="e">
        <f>VLOOKUP(D1839,バーコード貼付!A$4048:C$6329,2,FALSE)</f>
        <v>#N/A</v>
      </c>
      <c r="F1839" s="40"/>
      <c r="G1839" s="19"/>
      <c r="H1839" s="77" t="e">
        <f>VLOOKUP(D1839,バーコード貼付!$A$4048:$C$6329,3,FALSE)</f>
        <v>#N/A</v>
      </c>
      <c r="I1839" s="8">
        <f>I$1827*2</f>
        <v>2</v>
      </c>
      <c r="J1839" s="19" t="e">
        <f t="shared" si="161"/>
        <v>#N/A</v>
      </c>
      <c r="K1839" s="19"/>
      <c r="L1839" s="19"/>
      <c r="M1839" s="60">
        <v>-2</v>
      </c>
    </row>
    <row r="1840" spans="1:13" x14ac:dyDescent="0.2">
      <c r="A1840" s="6"/>
      <c r="B1840" s="8">
        <f t="shared" si="160"/>
        <v>13</v>
      </c>
      <c r="C1840" s="8"/>
      <c r="D1840" s="36" t="s">
        <v>1943</v>
      </c>
      <c r="E1840" s="28" t="e">
        <f>VLOOKUP(D1840,バーコード貼付!A$4048:C$6329,2,FALSE)</f>
        <v>#N/A</v>
      </c>
      <c r="F1840" s="40"/>
      <c r="G1840" s="19"/>
      <c r="H1840" s="77" t="e">
        <f>VLOOKUP(D1840,バーコード貼付!$A$4048:$C$6329,3,FALSE)</f>
        <v>#N/A</v>
      </c>
      <c r="I1840" s="8">
        <f>I$1827*8</f>
        <v>8</v>
      </c>
      <c r="J1840" s="19" t="e">
        <f t="shared" si="161"/>
        <v>#N/A</v>
      </c>
      <c r="K1840" s="19"/>
      <c r="L1840" s="19"/>
      <c r="M1840" s="60">
        <v>-8</v>
      </c>
    </row>
    <row r="1841" spans="1:13" x14ac:dyDescent="0.2">
      <c r="A1841" s="6"/>
      <c r="B1841" s="8">
        <f t="shared" si="160"/>
        <v>14</v>
      </c>
      <c r="C1841" s="8"/>
      <c r="D1841" s="36" t="s">
        <v>1944</v>
      </c>
      <c r="E1841" s="28" t="e">
        <f>VLOOKUP(D1841,バーコード貼付!A$4048:C$6329,2,FALSE)</f>
        <v>#N/A</v>
      </c>
      <c r="F1841" s="40"/>
      <c r="G1841" s="19"/>
      <c r="H1841" s="77" t="e">
        <f>VLOOKUP(D1841,バーコード貼付!$A$4048:$C$6329,3,FALSE)</f>
        <v>#N/A</v>
      </c>
      <c r="I1841" s="8">
        <f>I$1827*8</f>
        <v>8</v>
      </c>
      <c r="J1841" s="19" t="e">
        <f t="shared" si="161"/>
        <v>#N/A</v>
      </c>
      <c r="K1841" s="19"/>
      <c r="L1841" s="19"/>
      <c r="M1841" s="60">
        <v>-8</v>
      </c>
    </row>
    <row r="1842" spans="1:13" x14ac:dyDescent="0.2">
      <c r="A1842" s="6"/>
      <c r="B1842" s="8">
        <f t="shared" si="160"/>
        <v>15</v>
      </c>
      <c r="C1842" s="8"/>
      <c r="D1842" s="36" t="s">
        <v>1625</v>
      </c>
      <c r="E1842" s="28" t="e">
        <f>VLOOKUP(D1842,バーコード貼付!A$4048:C$6329,2,FALSE)</f>
        <v>#N/A</v>
      </c>
      <c r="F1842" s="40"/>
      <c r="G1842" s="19"/>
      <c r="H1842" s="77" t="e">
        <f>VLOOKUP(D1842,バーコード貼付!$A$4048:$C$6329,3,FALSE)</f>
        <v>#N/A</v>
      </c>
      <c r="I1842" s="8">
        <f>I$1827</f>
        <v>1</v>
      </c>
      <c r="J1842" s="19" t="e">
        <f t="shared" si="161"/>
        <v>#N/A</v>
      </c>
      <c r="K1842" s="19"/>
      <c r="L1842" s="19"/>
      <c r="M1842" s="60"/>
    </row>
    <row r="1843" spans="1:13" x14ac:dyDescent="0.2">
      <c r="A1843" s="6"/>
      <c r="B1843" s="8">
        <f t="shared" si="160"/>
        <v>16</v>
      </c>
      <c r="C1843" s="8"/>
      <c r="D1843" s="36" t="s">
        <v>1947</v>
      </c>
      <c r="E1843" s="28" t="e">
        <f>VLOOKUP(D1843,バーコード貼付!A$4048:C$6329,2,FALSE)</f>
        <v>#N/A</v>
      </c>
      <c r="F1843" s="40"/>
      <c r="G1843" s="19"/>
      <c r="H1843" s="77" t="e">
        <f>VLOOKUP(D1843,バーコード貼付!$A$4048:$C$6329,3,FALSE)</f>
        <v>#N/A</v>
      </c>
      <c r="I1843" s="8">
        <f>I$1827*4</f>
        <v>4</v>
      </c>
      <c r="J1843" s="19" t="e">
        <f t="shared" si="161"/>
        <v>#N/A</v>
      </c>
      <c r="K1843" s="19"/>
      <c r="L1843" s="19"/>
      <c r="M1843" s="60">
        <v>-4</v>
      </c>
    </row>
    <row r="1844" spans="1:13" x14ac:dyDescent="0.2">
      <c r="A1844" s="6"/>
      <c r="B1844" s="8">
        <f t="shared" si="160"/>
        <v>17</v>
      </c>
      <c r="C1844" s="8"/>
      <c r="D1844" s="36" t="s">
        <v>1948</v>
      </c>
      <c r="E1844" s="28" t="e">
        <f>VLOOKUP(D1844,バーコード貼付!A$4048:C$6329,2,FALSE)</f>
        <v>#N/A</v>
      </c>
      <c r="F1844" s="40"/>
      <c r="G1844" s="19"/>
      <c r="H1844" s="77" t="e">
        <f>VLOOKUP(D1844,バーコード貼付!$A$4048:$C$6329,3,FALSE)</f>
        <v>#N/A</v>
      </c>
      <c r="I1844" s="8">
        <f>I$1827*4</f>
        <v>4</v>
      </c>
      <c r="J1844" s="19" t="e">
        <f t="shared" si="161"/>
        <v>#N/A</v>
      </c>
      <c r="K1844" s="19"/>
      <c r="L1844" s="19"/>
      <c r="M1844" s="60">
        <v>-4</v>
      </c>
    </row>
    <row r="1845" spans="1:13" x14ac:dyDescent="0.2">
      <c r="A1845" s="6"/>
      <c r="B1845" s="8">
        <f t="shared" si="160"/>
        <v>18</v>
      </c>
      <c r="C1845" s="8"/>
      <c r="D1845" s="36"/>
      <c r="E1845" s="28" t="s">
        <v>1359</v>
      </c>
      <c r="F1845" s="40"/>
      <c r="G1845" s="19"/>
      <c r="H1845" s="152" t="e">
        <v>#N/A</v>
      </c>
      <c r="I1845" s="8">
        <v>8</v>
      </c>
      <c r="J1845" s="19">
        <v>1</v>
      </c>
      <c r="K1845" s="19"/>
      <c r="L1845" s="19"/>
      <c r="M1845" s="60" t="s">
        <v>2263</v>
      </c>
    </row>
    <row r="1846" spans="1:13" x14ac:dyDescent="0.2">
      <c r="A1846" s="6"/>
      <c r="B1846" s="8">
        <f t="shared" si="160"/>
        <v>19</v>
      </c>
      <c r="C1846" s="8"/>
      <c r="D1846" s="36"/>
      <c r="E1846" s="28" t="s">
        <v>1360</v>
      </c>
      <c r="F1846" s="40"/>
      <c r="G1846" s="19"/>
      <c r="H1846" s="152" t="e">
        <v>#N/A</v>
      </c>
      <c r="I1846" s="8">
        <v>8</v>
      </c>
      <c r="J1846" s="19">
        <v>1</v>
      </c>
      <c r="K1846" s="19"/>
      <c r="L1846" s="19"/>
      <c r="M1846" s="60" t="s">
        <v>2264</v>
      </c>
    </row>
    <row r="1847" spans="1:13" x14ac:dyDescent="0.2">
      <c r="A1847" s="6"/>
      <c r="B1847" s="8">
        <f t="shared" si="160"/>
        <v>20</v>
      </c>
      <c r="C1847" s="8"/>
      <c r="D1847" s="36"/>
      <c r="E1847" s="28" t="s">
        <v>2260</v>
      </c>
      <c r="F1847" s="40"/>
      <c r="G1847" s="19"/>
      <c r="H1847" s="152" t="e">
        <v>#N/A</v>
      </c>
      <c r="I1847" s="8">
        <v>4</v>
      </c>
      <c r="J1847" s="19">
        <v>1</v>
      </c>
      <c r="K1847" s="19"/>
      <c r="L1847" s="19"/>
      <c r="M1847" s="60">
        <v>-4</v>
      </c>
    </row>
    <row r="1848" spans="1:13" x14ac:dyDescent="0.2">
      <c r="A1848" s="6"/>
      <c r="B1848" s="6"/>
      <c r="C1848" s="3"/>
      <c r="D1848" s="36"/>
      <c r="E1848" s="28"/>
      <c r="F1848" s="40"/>
      <c r="G1848" s="19"/>
      <c r="H1848" s="67"/>
      <c r="I1848" s="8"/>
      <c r="J1848" s="19"/>
      <c r="K1848" s="19"/>
      <c r="L1848" s="19"/>
    </row>
    <row r="1849" spans="1:13" ht="16.2" x14ac:dyDescent="0.2">
      <c r="A1849" s="188" t="s">
        <v>1393</v>
      </c>
      <c r="B1849" s="189"/>
      <c r="C1849" s="189"/>
      <c r="D1849" s="189"/>
      <c r="E1849" s="189"/>
      <c r="F1849" s="189"/>
      <c r="G1849" s="189"/>
      <c r="H1849" s="189"/>
      <c r="I1849" s="189"/>
      <c r="J1849" s="189"/>
      <c r="K1849" s="189"/>
      <c r="L1849" s="190"/>
    </row>
    <row r="1850" spans="1:13" x14ac:dyDescent="0.2">
      <c r="A1850" s="24" t="s">
        <v>975</v>
      </c>
      <c r="B1850" s="21"/>
      <c r="C1850" s="21"/>
      <c r="D1850" s="52" t="s">
        <v>973</v>
      </c>
      <c r="E1850" s="13" t="s">
        <v>1156</v>
      </c>
      <c r="F1850" s="39" t="s">
        <v>1246</v>
      </c>
      <c r="G1850" s="19" t="s">
        <v>1205</v>
      </c>
      <c r="H1850" s="13" t="s">
        <v>1206</v>
      </c>
      <c r="I1850" s="13" t="s">
        <v>977</v>
      </c>
      <c r="J1850" s="13" t="s">
        <v>976</v>
      </c>
      <c r="K1850" s="13" t="s">
        <v>1166</v>
      </c>
      <c r="L1850" s="13" t="s">
        <v>1167</v>
      </c>
    </row>
    <row r="1851" spans="1:13" x14ac:dyDescent="0.2">
      <c r="A1851" s="8">
        <v>1</v>
      </c>
      <c r="B1851" s="8"/>
      <c r="C1851" s="8"/>
      <c r="D1851" s="36" t="s">
        <v>713</v>
      </c>
      <c r="E1851" s="28" t="e">
        <f>VLOOKUP(D1851,バーコード貼付!A$4048:C$6329,2,FALSE)</f>
        <v>#N/A</v>
      </c>
      <c r="F1851" s="40"/>
      <c r="G1851" s="19"/>
      <c r="H1851" s="77" t="e">
        <v>#N/A</v>
      </c>
      <c r="I1851" s="43">
        <v>5</v>
      </c>
      <c r="J1851" s="19" t="e">
        <v>#N/A</v>
      </c>
      <c r="K1851" s="19"/>
      <c r="L1851" s="19"/>
    </row>
    <row r="1852" spans="1:13" x14ac:dyDescent="0.2">
      <c r="A1852" s="8">
        <v>2</v>
      </c>
      <c r="B1852" s="8"/>
      <c r="C1852" s="8"/>
      <c r="D1852" s="36" t="s">
        <v>714</v>
      </c>
      <c r="E1852" s="28" t="e">
        <f>VLOOKUP(D1852,バーコード貼付!A$4048:C$6329,2,FALSE)</f>
        <v>#N/A</v>
      </c>
      <c r="F1852" s="40"/>
      <c r="G1852" s="19"/>
      <c r="H1852" s="77" t="e">
        <v>#N/A</v>
      </c>
      <c r="I1852" s="43">
        <v>2</v>
      </c>
      <c r="J1852" s="19" t="e">
        <v>#N/A</v>
      </c>
      <c r="K1852" s="19"/>
      <c r="L1852" s="19"/>
    </row>
    <row r="1853" spans="1:13" x14ac:dyDescent="0.2">
      <c r="A1853" s="6"/>
      <c r="B1853" s="8">
        <v>1</v>
      </c>
      <c r="C1853" s="8"/>
      <c r="D1853" s="36" t="s">
        <v>1581</v>
      </c>
      <c r="E1853" s="28" t="e">
        <f>VLOOKUP(D1853,バーコード貼付!A$4048:C$6329,2,FALSE)</f>
        <v>#N/A</v>
      </c>
      <c r="F1853" s="40"/>
      <c r="G1853" s="19"/>
      <c r="H1853" s="77" t="e">
        <f>VLOOKUP(D1853,バーコード貼付!$A$4048:$C$6329,3,FALSE)</f>
        <v>#N/A</v>
      </c>
      <c r="I1853" s="8">
        <f>SUM(I1851:I1852)</f>
        <v>7</v>
      </c>
      <c r="J1853" s="19" t="e">
        <f>IF(H1853&gt;=I1853,0,1)</f>
        <v>#N/A</v>
      </c>
      <c r="K1853" s="19"/>
      <c r="L1853" s="19"/>
    </row>
    <row r="1854" spans="1:13" x14ac:dyDescent="0.2">
      <c r="A1854" s="6"/>
      <c r="B1854" s="8">
        <f>B1853+1</f>
        <v>2</v>
      </c>
      <c r="C1854" s="8">
        <v>1</v>
      </c>
      <c r="D1854" s="36" t="s">
        <v>1566</v>
      </c>
      <c r="E1854" s="28" t="e">
        <f>VLOOKUP(D1854,バーコード貼付!A$4048:C$6329,2,FALSE)</f>
        <v>#N/A</v>
      </c>
      <c r="F1854" s="40"/>
      <c r="G1854" s="19"/>
      <c r="H1854" s="77" t="e">
        <f>VLOOKUP(D1854,バーコード貼付!$A$4048:$C$6329,3,FALSE)</f>
        <v>#N/A</v>
      </c>
      <c r="I1854" s="8">
        <f>I$1853</f>
        <v>7</v>
      </c>
      <c r="J1854" s="19" t="e">
        <f>IF(H1854&gt;=I1854,0,1)</f>
        <v>#N/A</v>
      </c>
      <c r="K1854" s="19"/>
      <c r="L1854" s="19"/>
    </row>
    <row r="1855" spans="1:13" x14ac:dyDescent="0.2">
      <c r="A1855" s="6"/>
      <c r="B1855" s="8"/>
      <c r="C1855" s="8">
        <v>2</v>
      </c>
      <c r="D1855" s="36" t="s">
        <v>2515</v>
      </c>
      <c r="E1855" s="28" t="str">
        <f>VLOOKUP(D1855,バーコード貼付!A$4048:C$6329,2,FALSE)</f>
        <v>真鍮1/4(6)Pｺｯｸ</v>
      </c>
      <c r="F1855" s="40"/>
      <c r="G1855" s="19"/>
      <c r="H1855" s="77">
        <f>VLOOKUP(D1855,バーコード貼付!$A$4048:$C$6329,3,FALSE)</f>
        <v>1481</v>
      </c>
      <c r="I1855" s="8">
        <f>I$1853</f>
        <v>7</v>
      </c>
      <c r="J1855" s="19">
        <f>IF(H1855&gt;=I1855,0,1)</f>
        <v>0</v>
      </c>
      <c r="K1855" s="19"/>
      <c r="L1855" s="19"/>
    </row>
    <row r="1856" spans="1:13" x14ac:dyDescent="0.2">
      <c r="A1856" s="6"/>
      <c r="B1856" s="8">
        <f>B1854+1</f>
        <v>3</v>
      </c>
      <c r="C1856" s="8"/>
      <c r="D1856" s="36" t="s">
        <v>1607</v>
      </c>
      <c r="E1856" s="28" t="e">
        <f>VLOOKUP(D1856,バーコード貼付!A$4048:C$6329,2,FALSE)</f>
        <v>#N/A</v>
      </c>
      <c r="F1856" s="40"/>
      <c r="G1856" s="19"/>
      <c r="H1856" s="77" t="e">
        <f>VLOOKUP(D1856,バーコード貼付!$A$4048:$C$6329,3,FALSE)</f>
        <v>#N/A</v>
      </c>
      <c r="I1856" s="8">
        <f>I$1853</f>
        <v>7</v>
      </c>
      <c r="J1856" s="19" t="e">
        <f>IF(H1856&gt;=I1856,0,1)</f>
        <v>#N/A</v>
      </c>
      <c r="K1856" s="19"/>
      <c r="L1856" s="19"/>
    </row>
    <row r="1857" spans="1:13" x14ac:dyDescent="0.2">
      <c r="A1857" s="6"/>
      <c r="B1857" s="8">
        <f t="shared" ref="B1857:B1873" si="162">B1856+1</f>
        <v>4</v>
      </c>
      <c r="C1857" s="8"/>
      <c r="D1857" s="36" t="s">
        <v>1596</v>
      </c>
      <c r="E1857" s="28" t="e">
        <f>VLOOKUP(D1857,バーコード貼付!A$4048:C$6329,2,FALSE)</f>
        <v>#N/A</v>
      </c>
      <c r="F1857" s="40"/>
      <c r="G1857" s="19"/>
      <c r="H1857" s="77" t="e">
        <f>VLOOKUP(D1857,バーコード貼付!$A$4048:$C$6329,3,FALSE)</f>
        <v>#N/A</v>
      </c>
      <c r="I1857" s="8">
        <f>I$1853</f>
        <v>7</v>
      </c>
      <c r="J1857" s="19" t="e">
        <f>IF(H1857&gt;=I1857,0,1)</f>
        <v>#N/A</v>
      </c>
      <c r="K1857" s="19"/>
      <c r="L1857" s="19"/>
    </row>
    <row r="1858" spans="1:13" x14ac:dyDescent="0.2">
      <c r="A1858" s="6"/>
      <c r="B1858" s="8">
        <f t="shared" si="162"/>
        <v>5</v>
      </c>
      <c r="C1858" s="8"/>
      <c r="D1858" s="36" t="s">
        <v>1958</v>
      </c>
      <c r="E1858" s="28" t="e">
        <f>VLOOKUP(D1858,バーコード貼付!A$4048:C$6329,2,FALSE)</f>
        <v>#N/A</v>
      </c>
      <c r="F1858" s="40"/>
      <c r="G1858" s="19"/>
      <c r="H1858" s="77" t="e">
        <v>#N/A</v>
      </c>
      <c r="I1858" s="8">
        <v>7</v>
      </c>
      <c r="J1858" s="19"/>
      <c r="K1858" s="19"/>
      <c r="L1858" s="19"/>
    </row>
    <row r="1859" spans="1:13" x14ac:dyDescent="0.2">
      <c r="A1859" s="6"/>
      <c r="B1859" s="8">
        <f t="shared" si="162"/>
        <v>6</v>
      </c>
      <c r="C1859" s="8"/>
      <c r="D1859" s="36" t="s">
        <v>1637</v>
      </c>
      <c r="E1859" s="28" t="e">
        <f>VLOOKUP(D1859,バーコード貼付!A$4048:C$6329,2,FALSE)</f>
        <v>#N/A</v>
      </c>
      <c r="F1859" s="40"/>
      <c r="G1859" s="19"/>
      <c r="H1859" s="77" t="e">
        <f>VLOOKUP(D1859,バーコード貼付!$A$4048:$C$6329,3,FALSE)</f>
        <v>#N/A</v>
      </c>
      <c r="I1859" s="8">
        <f>I$1853</f>
        <v>7</v>
      </c>
      <c r="J1859" s="19" t="e">
        <f t="shared" ref="J1859:J1870" si="163">IF(H1859&gt;=I1859,0,1)</f>
        <v>#N/A</v>
      </c>
      <c r="K1859" s="19"/>
      <c r="L1859" s="19"/>
    </row>
    <row r="1860" spans="1:13" x14ac:dyDescent="0.2">
      <c r="A1860" s="6"/>
      <c r="B1860" s="8">
        <f t="shared" si="162"/>
        <v>7</v>
      </c>
      <c r="C1860" s="8"/>
      <c r="D1860" s="36" t="s">
        <v>1647</v>
      </c>
      <c r="E1860" s="28" t="e">
        <f>VLOOKUP(D1860,バーコード貼付!A$4048:C$6329,2,FALSE)</f>
        <v>#N/A</v>
      </c>
      <c r="F1860" s="40"/>
      <c r="G1860" s="19"/>
      <c r="H1860" s="77" t="e">
        <f>VLOOKUP(D1860,バーコード貼付!$A$4048:$C$6329,3,FALSE)</f>
        <v>#N/A</v>
      </c>
      <c r="I1860" s="8">
        <f>I$1853</f>
        <v>7</v>
      </c>
      <c r="J1860" s="19" t="e">
        <f t="shared" si="163"/>
        <v>#N/A</v>
      </c>
      <c r="K1860" s="19"/>
      <c r="L1860" s="19"/>
    </row>
    <row r="1861" spans="1:13" x14ac:dyDescent="0.2">
      <c r="A1861" s="6"/>
      <c r="B1861" s="8">
        <f t="shared" si="162"/>
        <v>8</v>
      </c>
      <c r="C1861" s="8"/>
      <c r="D1861" s="36" t="s">
        <v>1670</v>
      </c>
      <c r="E1861" s="28" t="e">
        <f>VLOOKUP(D1861,バーコード貼付!A$4048:C$6329,2,FALSE)</f>
        <v>#N/A</v>
      </c>
      <c r="F1861" s="40"/>
      <c r="G1861" s="19"/>
      <c r="H1861" s="77" t="e">
        <f>VLOOKUP(D1861,バーコード貼付!$A$4048:$C$6329,3,FALSE)</f>
        <v>#N/A</v>
      </c>
      <c r="I1861" s="8">
        <f>I$1853</f>
        <v>7</v>
      </c>
      <c r="J1861" s="19" t="e">
        <f t="shared" si="163"/>
        <v>#N/A</v>
      </c>
      <c r="K1861" s="19"/>
      <c r="L1861" s="19"/>
    </row>
    <row r="1862" spans="1:13" x14ac:dyDescent="0.2">
      <c r="A1862" s="6"/>
      <c r="B1862" s="8">
        <f t="shared" si="162"/>
        <v>9</v>
      </c>
      <c r="C1862" s="8"/>
      <c r="D1862" s="36" t="s">
        <v>1939</v>
      </c>
      <c r="E1862" s="28" t="e">
        <f>VLOOKUP(D1862,バーコード貼付!A$4048:C$6329,2,FALSE)</f>
        <v>#N/A</v>
      </c>
      <c r="F1862" s="40"/>
      <c r="G1862" s="19"/>
      <c r="H1862" s="77" t="e">
        <f>VLOOKUP(D1862,バーコード貼付!$A$4048:$C$6329,3,FALSE)</f>
        <v>#N/A</v>
      </c>
      <c r="I1862" s="8">
        <f>I$1853*4</f>
        <v>28</v>
      </c>
      <c r="J1862" s="19" t="e">
        <f t="shared" si="163"/>
        <v>#N/A</v>
      </c>
      <c r="K1862" s="19"/>
      <c r="L1862" s="19"/>
      <c r="M1862" t="s">
        <v>2261</v>
      </c>
    </row>
    <row r="1863" spans="1:13" x14ac:dyDescent="0.2">
      <c r="A1863" s="6"/>
      <c r="B1863" s="8">
        <f t="shared" si="162"/>
        <v>10</v>
      </c>
      <c r="C1863" s="8"/>
      <c r="D1863" s="36" t="s">
        <v>1940</v>
      </c>
      <c r="E1863" s="28" t="e">
        <f>VLOOKUP(D1863,バーコード貼付!A$4048:C$6329,2,FALSE)</f>
        <v>#N/A</v>
      </c>
      <c r="F1863" s="40"/>
      <c r="G1863" s="19"/>
      <c r="H1863" s="77" t="e">
        <f>VLOOKUP(D1863,バーコード貼付!$A$4048:$C$6329,3,FALSE)</f>
        <v>#N/A</v>
      </c>
      <c r="I1863" s="8">
        <f>I$1853*2</f>
        <v>14</v>
      </c>
      <c r="J1863" s="19" t="e">
        <f t="shared" si="163"/>
        <v>#N/A</v>
      </c>
      <c r="K1863" s="19"/>
      <c r="L1863" s="19"/>
      <c r="M1863" t="s">
        <v>2262</v>
      </c>
    </row>
    <row r="1864" spans="1:13" x14ac:dyDescent="0.2">
      <c r="A1864" s="6"/>
      <c r="B1864" s="8">
        <f t="shared" si="162"/>
        <v>11</v>
      </c>
      <c r="C1864" s="8"/>
      <c r="D1864" s="36" t="s">
        <v>1941</v>
      </c>
      <c r="E1864" s="28" t="e">
        <f>VLOOKUP(D1864,バーコード貼付!A$4048:C$6329,2,FALSE)</f>
        <v>#N/A</v>
      </c>
      <c r="F1864" s="40"/>
      <c r="G1864" s="19"/>
      <c r="H1864" s="77" t="e">
        <f>VLOOKUP(D1864,バーコード貼付!$A$4048:$C$6329,3,FALSE)</f>
        <v>#N/A</v>
      </c>
      <c r="I1864" s="8">
        <f>I$1853*2</f>
        <v>14</v>
      </c>
      <c r="J1864" s="19" t="e">
        <f t="shared" si="163"/>
        <v>#N/A</v>
      </c>
      <c r="K1864" s="19"/>
      <c r="L1864" s="19"/>
      <c r="M1864" s="60">
        <v>-2</v>
      </c>
    </row>
    <row r="1865" spans="1:13" x14ac:dyDescent="0.2">
      <c r="A1865" s="6"/>
      <c r="B1865" s="8">
        <f t="shared" si="162"/>
        <v>12</v>
      </c>
      <c r="C1865" s="8"/>
      <c r="D1865" s="36" t="s">
        <v>1942</v>
      </c>
      <c r="E1865" s="28" t="e">
        <f>VLOOKUP(D1865,バーコード貼付!A$4048:C$6329,2,FALSE)</f>
        <v>#N/A</v>
      </c>
      <c r="F1865" s="40"/>
      <c r="G1865" s="19"/>
      <c r="H1865" s="77" t="e">
        <f>VLOOKUP(D1865,バーコード貼付!$A$4048:$C$6329,3,FALSE)</f>
        <v>#N/A</v>
      </c>
      <c r="I1865" s="8">
        <f>I$1853*2</f>
        <v>14</v>
      </c>
      <c r="J1865" s="19" t="e">
        <f t="shared" si="163"/>
        <v>#N/A</v>
      </c>
      <c r="K1865" s="19"/>
      <c r="L1865" s="19"/>
      <c r="M1865" s="60">
        <v>-2</v>
      </c>
    </row>
    <row r="1866" spans="1:13" x14ac:dyDescent="0.2">
      <c r="A1866" s="6"/>
      <c r="B1866" s="8">
        <f t="shared" si="162"/>
        <v>13</v>
      </c>
      <c r="C1866" s="8"/>
      <c r="D1866" s="36" t="s">
        <v>1943</v>
      </c>
      <c r="E1866" s="28" t="e">
        <f>VLOOKUP(D1866,バーコード貼付!A$4048:C$6329,2,FALSE)</f>
        <v>#N/A</v>
      </c>
      <c r="F1866" s="40"/>
      <c r="G1866" s="19"/>
      <c r="H1866" s="77" t="e">
        <f>VLOOKUP(D1866,バーコード貼付!$A$4048:$C$6329,3,FALSE)</f>
        <v>#N/A</v>
      </c>
      <c r="I1866" s="8">
        <f>I$1853*8</f>
        <v>56</v>
      </c>
      <c r="J1866" s="19" t="e">
        <f t="shared" si="163"/>
        <v>#N/A</v>
      </c>
      <c r="K1866" s="19"/>
      <c r="L1866" s="19"/>
      <c r="M1866" s="60">
        <v>-8</v>
      </c>
    </row>
    <row r="1867" spans="1:13" x14ac:dyDescent="0.2">
      <c r="A1867" s="6"/>
      <c r="B1867" s="8">
        <f t="shared" si="162"/>
        <v>14</v>
      </c>
      <c r="C1867" s="8"/>
      <c r="D1867" s="36" t="s">
        <v>1944</v>
      </c>
      <c r="E1867" s="28" t="e">
        <f>VLOOKUP(D1867,バーコード貼付!A$4048:C$6329,2,FALSE)</f>
        <v>#N/A</v>
      </c>
      <c r="F1867" s="40"/>
      <c r="G1867" s="19"/>
      <c r="H1867" s="77" t="e">
        <f>VLOOKUP(D1867,バーコード貼付!$A$4048:$C$6329,3,FALSE)</f>
        <v>#N/A</v>
      </c>
      <c r="I1867" s="8">
        <f>I$1853*8</f>
        <v>56</v>
      </c>
      <c r="J1867" s="19" t="e">
        <f t="shared" si="163"/>
        <v>#N/A</v>
      </c>
      <c r="K1867" s="19"/>
      <c r="L1867" s="19"/>
      <c r="M1867" s="60">
        <v>-8</v>
      </c>
    </row>
    <row r="1868" spans="1:13" x14ac:dyDescent="0.2">
      <c r="A1868" s="6"/>
      <c r="B1868" s="8">
        <f t="shared" si="162"/>
        <v>15</v>
      </c>
      <c r="C1868" s="8"/>
      <c r="D1868" s="36" t="s">
        <v>1626</v>
      </c>
      <c r="E1868" s="28" t="e">
        <f>VLOOKUP(D1868,バーコード貼付!A$4048:C$6329,2,FALSE)</f>
        <v>#N/A</v>
      </c>
      <c r="F1868" s="40"/>
      <c r="G1868" s="19"/>
      <c r="H1868" s="77" t="e">
        <f>VLOOKUP(D1868,バーコード貼付!$A$4048:$C$6329,3,FALSE)</f>
        <v>#N/A</v>
      </c>
      <c r="I1868" s="8">
        <f>I$1853</f>
        <v>7</v>
      </c>
      <c r="J1868" s="19" t="e">
        <f t="shared" si="163"/>
        <v>#N/A</v>
      </c>
      <c r="K1868" s="19"/>
      <c r="L1868" s="19"/>
      <c r="M1868" s="60"/>
    </row>
    <row r="1869" spans="1:13" x14ac:dyDescent="0.2">
      <c r="A1869" s="6"/>
      <c r="B1869" s="8">
        <f t="shared" si="162"/>
        <v>16</v>
      </c>
      <c r="C1869" s="8"/>
      <c r="D1869" s="36" t="s">
        <v>1947</v>
      </c>
      <c r="E1869" s="28" t="e">
        <f>VLOOKUP(D1869,バーコード貼付!A$4048:C$6329,2,FALSE)</f>
        <v>#N/A</v>
      </c>
      <c r="F1869" s="40"/>
      <c r="G1869" s="19"/>
      <c r="H1869" s="77" t="e">
        <f>VLOOKUP(D1869,バーコード貼付!$A$4048:$C$6329,3,FALSE)</f>
        <v>#N/A</v>
      </c>
      <c r="I1869" s="8">
        <f>I$1853*4</f>
        <v>28</v>
      </c>
      <c r="J1869" s="19" t="e">
        <f t="shared" si="163"/>
        <v>#N/A</v>
      </c>
      <c r="K1869" s="19"/>
      <c r="L1869" s="19"/>
      <c r="M1869" s="60">
        <v>-4</v>
      </c>
    </row>
    <row r="1870" spans="1:13" x14ac:dyDescent="0.2">
      <c r="A1870" s="6"/>
      <c r="B1870" s="8">
        <f t="shared" si="162"/>
        <v>17</v>
      </c>
      <c r="C1870" s="8"/>
      <c r="D1870" s="36" t="s">
        <v>1948</v>
      </c>
      <c r="E1870" s="28" t="e">
        <f>VLOOKUP(D1870,バーコード貼付!A$4048:C$6329,2,FALSE)</f>
        <v>#N/A</v>
      </c>
      <c r="F1870" s="40"/>
      <c r="G1870" s="19"/>
      <c r="H1870" s="77" t="e">
        <f>VLOOKUP(D1870,バーコード貼付!$A$4048:$C$6329,3,FALSE)</f>
        <v>#N/A</v>
      </c>
      <c r="I1870" s="8">
        <f>I$1853*4</f>
        <v>28</v>
      </c>
      <c r="J1870" s="19" t="e">
        <f t="shared" si="163"/>
        <v>#N/A</v>
      </c>
      <c r="K1870" s="19"/>
      <c r="L1870" s="19"/>
      <c r="M1870" s="60">
        <v>-4</v>
      </c>
    </row>
    <row r="1871" spans="1:13" x14ac:dyDescent="0.2">
      <c r="A1871" s="6"/>
      <c r="B1871" s="8">
        <f t="shared" si="162"/>
        <v>18</v>
      </c>
      <c r="C1871" s="8"/>
      <c r="D1871" s="36"/>
      <c r="E1871" s="28" t="s">
        <v>1359</v>
      </c>
      <c r="F1871" s="40"/>
      <c r="G1871" s="19"/>
      <c r="H1871" s="152" t="e">
        <v>#N/A</v>
      </c>
      <c r="I1871" s="8">
        <v>56</v>
      </c>
      <c r="J1871" s="19">
        <v>1</v>
      </c>
      <c r="K1871" s="19"/>
      <c r="L1871" s="19"/>
      <c r="M1871" s="60" t="s">
        <v>2263</v>
      </c>
    </row>
    <row r="1872" spans="1:13" x14ac:dyDescent="0.2">
      <c r="A1872" s="6"/>
      <c r="B1872" s="8">
        <f t="shared" si="162"/>
        <v>19</v>
      </c>
      <c r="C1872" s="8"/>
      <c r="D1872" s="36"/>
      <c r="E1872" s="28" t="s">
        <v>1360</v>
      </c>
      <c r="F1872" s="40"/>
      <c r="G1872" s="19"/>
      <c r="H1872" s="152" t="e">
        <v>#N/A</v>
      </c>
      <c r="I1872" s="8">
        <v>56</v>
      </c>
      <c r="J1872" s="19">
        <v>1</v>
      </c>
      <c r="K1872" s="19"/>
      <c r="L1872" s="19"/>
      <c r="M1872" s="60" t="s">
        <v>2264</v>
      </c>
    </row>
    <row r="1873" spans="1:13" x14ac:dyDescent="0.2">
      <c r="A1873" s="6"/>
      <c r="B1873" s="8">
        <f t="shared" si="162"/>
        <v>20</v>
      </c>
      <c r="C1873" s="8"/>
      <c r="D1873" s="36"/>
      <c r="E1873" s="28" t="s">
        <v>2260</v>
      </c>
      <c r="F1873" s="40"/>
      <c r="G1873" s="19"/>
      <c r="H1873" s="152" t="e">
        <v>#N/A</v>
      </c>
      <c r="I1873" s="8">
        <v>28</v>
      </c>
      <c r="J1873" s="19">
        <v>1</v>
      </c>
      <c r="K1873" s="19"/>
      <c r="L1873" s="19"/>
      <c r="M1873" s="60">
        <v>-4</v>
      </c>
    </row>
    <row r="1874" spans="1:13" x14ac:dyDescent="0.2">
      <c r="A1874" s="18"/>
      <c r="B1874" s="18"/>
      <c r="C1874" s="18"/>
      <c r="D1874" s="30"/>
      <c r="E1874" s="30"/>
      <c r="F1874" s="40"/>
      <c r="G1874" s="18"/>
      <c r="H1874" s="67"/>
      <c r="I1874" s="14"/>
      <c r="J1874" s="14"/>
      <c r="K1874" s="14"/>
      <c r="L1874" s="14"/>
    </row>
    <row r="1875" spans="1:13" ht="16.2" x14ac:dyDescent="0.2">
      <c r="A1875" s="188" t="s">
        <v>1394</v>
      </c>
      <c r="B1875" s="189"/>
      <c r="C1875" s="189"/>
      <c r="D1875" s="189"/>
      <c r="E1875" s="189"/>
      <c r="F1875" s="189"/>
      <c r="G1875" s="189"/>
      <c r="H1875" s="189"/>
      <c r="I1875" s="189"/>
      <c r="J1875" s="189"/>
      <c r="K1875" s="189"/>
      <c r="L1875" s="190"/>
    </row>
    <row r="1876" spans="1:13" x14ac:dyDescent="0.2">
      <c r="A1876" s="24" t="s">
        <v>975</v>
      </c>
      <c r="B1876" s="21"/>
      <c r="C1876" s="21"/>
      <c r="D1876" s="52" t="s">
        <v>973</v>
      </c>
      <c r="E1876" s="13" t="s">
        <v>1156</v>
      </c>
      <c r="F1876" s="39" t="s">
        <v>1246</v>
      </c>
      <c r="G1876" s="19" t="s">
        <v>1205</v>
      </c>
      <c r="H1876" s="13" t="s">
        <v>1206</v>
      </c>
      <c r="I1876" s="13" t="s">
        <v>977</v>
      </c>
      <c r="J1876" s="13" t="s">
        <v>976</v>
      </c>
      <c r="K1876" s="13" t="s">
        <v>1166</v>
      </c>
      <c r="L1876" s="13" t="s">
        <v>1167</v>
      </c>
    </row>
    <row r="1877" spans="1:13" x14ac:dyDescent="0.2">
      <c r="A1877" s="8">
        <v>1</v>
      </c>
      <c r="B1877" s="8"/>
      <c r="C1877" s="8"/>
      <c r="D1877" s="36" t="s">
        <v>715</v>
      </c>
      <c r="E1877" s="28" t="e">
        <f>VLOOKUP(D1877,バーコード貼付!A$4048:C$6329,2,FALSE)</f>
        <v>#N/A</v>
      </c>
      <c r="F1877" s="40"/>
      <c r="G1877" s="19"/>
      <c r="H1877" s="77" t="e">
        <v>#N/A</v>
      </c>
      <c r="I1877" s="43">
        <v>4</v>
      </c>
      <c r="J1877" s="19" t="e">
        <v>#N/A</v>
      </c>
      <c r="K1877" s="19"/>
      <c r="L1877" s="19"/>
    </row>
    <row r="1878" spans="1:13" x14ac:dyDescent="0.2">
      <c r="A1878" s="8">
        <v>2</v>
      </c>
      <c r="B1878" s="8"/>
      <c r="C1878" s="8"/>
      <c r="D1878" s="36" t="s">
        <v>716</v>
      </c>
      <c r="E1878" s="28" t="e">
        <f>VLOOKUP(D1878,バーコード貼付!A$4048:C$6329,2,FALSE)</f>
        <v>#N/A</v>
      </c>
      <c r="F1878" s="40"/>
      <c r="G1878" s="19"/>
      <c r="H1878" s="77" t="e">
        <v>#N/A</v>
      </c>
      <c r="I1878" s="43">
        <v>1</v>
      </c>
      <c r="J1878" s="19" t="e">
        <v>#N/A</v>
      </c>
      <c r="K1878" s="19"/>
      <c r="L1878" s="19"/>
    </row>
    <row r="1879" spans="1:13" x14ac:dyDescent="0.2">
      <c r="A1879" s="6"/>
      <c r="B1879" s="8">
        <v>1</v>
      </c>
      <c r="C1879" s="8"/>
      <c r="D1879" s="36" t="s">
        <v>1582</v>
      </c>
      <c r="E1879" s="28" t="e">
        <f>VLOOKUP(D1879,バーコード貼付!A$4048:C$6329,2,FALSE)</f>
        <v>#N/A</v>
      </c>
      <c r="F1879" s="40"/>
      <c r="G1879" s="19"/>
      <c r="H1879" s="77" t="e">
        <f>VLOOKUP(D1879,バーコード貼付!$A$4048:$C$6329,3,FALSE)</f>
        <v>#N/A</v>
      </c>
      <c r="I1879" s="8">
        <f>SUM(I1877:I1878)</f>
        <v>5</v>
      </c>
      <c r="J1879" s="19" t="e">
        <f>IF(H1879&gt;=I1879,0,1)</f>
        <v>#N/A</v>
      </c>
      <c r="K1879" s="19"/>
      <c r="L1879" s="19"/>
    </row>
    <row r="1880" spans="1:13" x14ac:dyDescent="0.2">
      <c r="A1880" s="6"/>
      <c r="B1880" s="8">
        <f>B1879+1</f>
        <v>2</v>
      </c>
      <c r="C1880" s="8">
        <v>1</v>
      </c>
      <c r="D1880" s="36" t="s">
        <v>1567</v>
      </c>
      <c r="E1880" s="28" t="e">
        <f>VLOOKUP(D1880,バーコード貼付!A$4048:C$6329,2,FALSE)</f>
        <v>#N/A</v>
      </c>
      <c r="F1880" s="40"/>
      <c r="G1880" s="19"/>
      <c r="H1880" s="77" t="e">
        <f>VLOOKUP(D1880,バーコード貼付!$A$4048:$C$6329,3,FALSE)</f>
        <v>#N/A</v>
      </c>
      <c r="I1880" s="8">
        <f>I$1879</f>
        <v>5</v>
      </c>
      <c r="J1880" s="19" t="e">
        <f>IF(H1880&gt;=I1880,0,1)</f>
        <v>#N/A</v>
      </c>
      <c r="K1880" s="19"/>
      <c r="L1880" s="19"/>
    </row>
    <row r="1881" spans="1:13" x14ac:dyDescent="0.2">
      <c r="A1881" s="6"/>
      <c r="B1881" s="8"/>
      <c r="C1881" s="8">
        <v>2</v>
      </c>
      <c r="D1881" s="36" t="s">
        <v>2515</v>
      </c>
      <c r="E1881" s="28" t="str">
        <f>VLOOKUP(D1881,バーコード貼付!A$4048:C$6329,2,FALSE)</f>
        <v>真鍮1/4(6)Pｺｯｸ</v>
      </c>
      <c r="F1881" s="40"/>
      <c r="G1881" s="19"/>
      <c r="H1881" s="77">
        <f>VLOOKUP(D1881,バーコード貼付!$A$4048:$C$6329,3,FALSE)</f>
        <v>1481</v>
      </c>
      <c r="I1881" s="8">
        <f>I$1879</f>
        <v>5</v>
      </c>
      <c r="J1881" s="19">
        <f>IF(H1881&gt;=I1881,0,1)</f>
        <v>0</v>
      </c>
      <c r="K1881" s="19"/>
      <c r="L1881" s="19"/>
    </row>
    <row r="1882" spans="1:13" x14ac:dyDescent="0.2">
      <c r="A1882" s="6"/>
      <c r="B1882" s="8">
        <f>B1880+1</f>
        <v>3</v>
      </c>
      <c r="C1882" s="8"/>
      <c r="D1882" s="36" t="s">
        <v>1606</v>
      </c>
      <c r="E1882" s="28" t="e">
        <f>VLOOKUP(D1882,バーコード貼付!A$4048:C$6329,2,FALSE)</f>
        <v>#N/A</v>
      </c>
      <c r="F1882" s="40"/>
      <c r="G1882" s="19"/>
      <c r="H1882" s="77" t="e">
        <f>VLOOKUP(D1882,バーコード貼付!$A$4048:$C$6329,3,FALSE)</f>
        <v>#N/A</v>
      </c>
      <c r="I1882" s="8">
        <f>I$1879</f>
        <v>5</v>
      </c>
      <c r="J1882" s="19" t="e">
        <f>IF(H1882&gt;=I1882,0,1)</f>
        <v>#N/A</v>
      </c>
      <c r="K1882" s="19"/>
      <c r="L1882" s="19"/>
    </row>
    <row r="1883" spans="1:13" x14ac:dyDescent="0.2">
      <c r="A1883" s="6"/>
      <c r="B1883" s="8">
        <f t="shared" ref="B1883:B1899" si="164">B1882+1</f>
        <v>4</v>
      </c>
      <c r="C1883" s="8"/>
      <c r="D1883" s="36" t="s">
        <v>1597</v>
      </c>
      <c r="E1883" s="28" t="e">
        <f>VLOOKUP(D1883,バーコード貼付!A$4048:C$6329,2,FALSE)</f>
        <v>#N/A</v>
      </c>
      <c r="F1883" s="40"/>
      <c r="G1883" s="19"/>
      <c r="H1883" s="77" t="e">
        <f>VLOOKUP(D1883,バーコード貼付!$A$4048:$C$6329,3,FALSE)</f>
        <v>#N/A</v>
      </c>
      <c r="I1883" s="8">
        <f>I$1879</f>
        <v>5</v>
      </c>
      <c r="J1883" s="19" t="e">
        <f>IF(H1883&gt;=I1883,0,1)</f>
        <v>#N/A</v>
      </c>
      <c r="K1883" s="19"/>
      <c r="L1883" s="19"/>
    </row>
    <row r="1884" spans="1:13" x14ac:dyDescent="0.2">
      <c r="A1884" s="6"/>
      <c r="B1884" s="8">
        <f t="shared" si="164"/>
        <v>5</v>
      </c>
      <c r="C1884" s="8"/>
      <c r="D1884" s="36" t="s">
        <v>1959</v>
      </c>
      <c r="E1884" s="28" t="e">
        <f>VLOOKUP(D1884,バーコード貼付!A$4048:C$6329,2,FALSE)</f>
        <v>#N/A</v>
      </c>
      <c r="F1884" s="40"/>
      <c r="G1884" s="19"/>
      <c r="H1884" s="77" t="e">
        <v>#N/A</v>
      </c>
      <c r="I1884" s="8">
        <v>5</v>
      </c>
      <c r="J1884" s="19"/>
      <c r="K1884" s="19"/>
      <c r="L1884" s="19"/>
    </row>
    <row r="1885" spans="1:13" x14ac:dyDescent="0.2">
      <c r="A1885" s="6"/>
      <c r="B1885" s="8">
        <f t="shared" si="164"/>
        <v>6</v>
      </c>
      <c r="C1885" s="8"/>
      <c r="D1885" s="36" t="s">
        <v>1636</v>
      </c>
      <c r="E1885" s="28" t="e">
        <f>VLOOKUP(D1885,バーコード貼付!A$4048:C$6329,2,FALSE)</f>
        <v>#N/A</v>
      </c>
      <c r="F1885" s="40"/>
      <c r="G1885" s="19"/>
      <c r="H1885" s="77" t="e">
        <f>VLOOKUP(D1885,バーコード貼付!$A$4048:$C$6329,3,FALSE)</f>
        <v>#N/A</v>
      </c>
      <c r="I1885" s="8">
        <f>I$1879</f>
        <v>5</v>
      </c>
      <c r="J1885" s="19" t="e">
        <f t="shared" ref="J1885:J1896" si="165">IF(H1885&gt;=I1885,0,1)</f>
        <v>#N/A</v>
      </c>
      <c r="K1885" s="19"/>
      <c r="L1885" s="19"/>
    </row>
    <row r="1886" spans="1:13" x14ac:dyDescent="0.2">
      <c r="A1886" s="6"/>
      <c r="B1886" s="8">
        <f t="shared" si="164"/>
        <v>7</v>
      </c>
      <c r="C1886" s="8"/>
      <c r="D1886" s="36" t="s">
        <v>1648</v>
      </c>
      <c r="E1886" s="28" t="e">
        <f>VLOOKUP(D1886,バーコード貼付!A$4048:C$6329,2,FALSE)</f>
        <v>#N/A</v>
      </c>
      <c r="F1886" s="40"/>
      <c r="G1886" s="19"/>
      <c r="H1886" s="77" t="e">
        <f>VLOOKUP(D1886,バーコード貼付!$A$4048:$C$6329,3,FALSE)</f>
        <v>#N/A</v>
      </c>
      <c r="I1886" s="8">
        <f>I$1879</f>
        <v>5</v>
      </c>
      <c r="J1886" s="19" t="e">
        <f t="shared" si="165"/>
        <v>#N/A</v>
      </c>
      <c r="K1886" s="19"/>
      <c r="L1886" s="19"/>
    </row>
    <row r="1887" spans="1:13" x14ac:dyDescent="0.2">
      <c r="A1887" s="6"/>
      <c r="B1887" s="8">
        <f t="shared" si="164"/>
        <v>8</v>
      </c>
      <c r="C1887" s="8"/>
      <c r="D1887" s="36" t="s">
        <v>1671</v>
      </c>
      <c r="E1887" s="28" t="e">
        <f>VLOOKUP(D1887,バーコード貼付!A$4048:C$6329,2,FALSE)</f>
        <v>#N/A</v>
      </c>
      <c r="F1887" s="40"/>
      <c r="G1887" s="19"/>
      <c r="H1887" s="77" t="e">
        <f>VLOOKUP(D1887,バーコード貼付!$A$4048:$C$6329,3,FALSE)</f>
        <v>#N/A</v>
      </c>
      <c r="I1887" s="8">
        <f>I$1879</f>
        <v>5</v>
      </c>
      <c r="J1887" s="19" t="e">
        <f t="shared" si="165"/>
        <v>#N/A</v>
      </c>
      <c r="K1887" s="19"/>
      <c r="L1887" s="19"/>
    </row>
    <row r="1888" spans="1:13" x14ac:dyDescent="0.2">
      <c r="A1888" s="6"/>
      <c r="B1888" s="8">
        <f t="shared" si="164"/>
        <v>9</v>
      </c>
      <c r="C1888" s="8"/>
      <c r="D1888" s="36" t="s">
        <v>1939</v>
      </c>
      <c r="E1888" s="28" t="e">
        <f>VLOOKUP(D1888,バーコード貼付!A$4048:C$6329,2,FALSE)</f>
        <v>#N/A</v>
      </c>
      <c r="F1888" s="40"/>
      <c r="G1888" s="19"/>
      <c r="H1888" s="77" t="e">
        <f>VLOOKUP(D1888,バーコード貼付!$A$4048:$C$6329,3,FALSE)</f>
        <v>#N/A</v>
      </c>
      <c r="I1888" s="8">
        <f>I$1879*4</f>
        <v>20</v>
      </c>
      <c r="J1888" s="19" t="e">
        <f t="shared" si="165"/>
        <v>#N/A</v>
      </c>
      <c r="K1888" s="19"/>
      <c r="L1888" s="19"/>
      <c r="M1888" t="s">
        <v>2261</v>
      </c>
    </row>
    <row r="1889" spans="1:13" x14ac:dyDescent="0.2">
      <c r="A1889" s="6"/>
      <c r="B1889" s="8">
        <f t="shared" si="164"/>
        <v>10</v>
      </c>
      <c r="C1889" s="8"/>
      <c r="D1889" s="36" t="s">
        <v>1940</v>
      </c>
      <c r="E1889" s="28" t="e">
        <f>VLOOKUP(D1889,バーコード貼付!A$4048:C$6329,2,FALSE)</f>
        <v>#N/A</v>
      </c>
      <c r="F1889" s="40"/>
      <c r="G1889" s="19"/>
      <c r="H1889" s="77" t="e">
        <f>VLOOKUP(D1889,バーコード貼付!$A$4048:$C$6329,3,FALSE)</f>
        <v>#N/A</v>
      </c>
      <c r="I1889" s="8">
        <f>I$1879*2</f>
        <v>10</v>
      </c>
      <c r="J1889" s="19" t="e">
        <f t="shared" si="165"/>
        <v>#N/A</v>
      </c>
      <c r="K1889" s="19"/>
      <c r="L1889" s="19"/>
      <c r="M1889" t="s">
        <v>2262</v>
      </c>
    </row>
    <row r="1890" spans="1:13" x14ac:dyDescent="0.2">
      <c r="A1890" s="6"/>
      <c r="B1890" s="8">
        <f t="shared" si="164"/>
        <v>11</v>
      </c>
      <c r="C1890" s="8"/>
      <c r="D1890" s="36" t="s">
        <v>1941</v>
      </c>
      <c r="E1890" s="28" t="e">
        <f>VLOOKUP(D1890,バーコード貼付!A$4048:C$6329,2,FALSE)</f>
        <v>#N/A</v>
      </c>
      <c r="F1890" s="40"/>
      <c r="G1890" s="19"/>
      <c r="H1890" s="77" t="e">
        <f>VLOOKUP(D1890,バーコード貼付!$A$4048:$C$6329,3,FALSE)</f>
        <v>#N/A</v>
      </c>
      <c r="I1890" s="8">
        <f>I$1879*2</f>
        <v>10</v>
      </c>
      <c r="J1890" s="19" t="e">
        <f t="shared" si="165"/>
        <v>#N/A</v>
      </c>
      <c r="K1890" s="19"/>
      <c r="L1890" s="19"/>
      <c r="M1890" s="60">
        <v>-2</v>
      </c>
    </row>
    <row r="1891" spans="1:13" x14ac:dyDescent="0.2">
      <c r="A1891" s="6"/>
      <c r="B1891" s="8">
        <f t="shared" si="164"/>
        <v>12</v>
      </c>
      <c r="C1891" s="8"/>
      <c r="D1891" s="36" t="s">
        <v>1942</v>
      </c>
      <c r="E1891" s="28" t="e">
        <f>VLOOKUP(D1891,バーコード貼付!A$4048:C$6329,2,FALSE)</f>
        <v>#N/A</v>
      </c>
      <c r="F1891" s="40"/>
      <c r="G1891" s="19"/>
      <c r="H1891" s="77" t="e">
        <f>VLOOKUP(D1891,バーコード貼付!$A$4048:$C$6329,3,FALSE)</f>
        <v>#N/A</v>
      </c>
      <c r="I1891" s="8">
        <f>I$1879*2</f>
        <v>10</v>
      </c>
      <c r="J1891" s="19" t="e">
        <f t="shared" si="165"/>
        <v>#N/A</v>
      </c>
      <c r="K1891" s="19"/>
      <c r="L1891" s="19"/>
      <c r="M1891" s="60">
        <v>-2</v>
      </c>
    </row>
    <row r="1892" spans="1:13" x14ac:dyDescent="0.2">
      <c r="A1892" s="6"/>
      <c r="B1892" s="8">
        <f t="shared" si="164"/>
        <v>13</v>
      </c>
      <c r="C1892" s="8"/>
      <c r="D1892" s="36" t="s">
        <v>1943</v>
      </c>
      <c r="E1892" s="28" t="e">
        <f>VLOOKUP(D1892,バーコード貼付!A$4048:C$6329,2,FALSE)</f>
        <v>#N/A</v>
      </c>
      <c r="F1892" s="40"/>
      <c r="G1892" s="19"/>
      <c r="H1892" s="77" t="e">
        <f>VLOOKUP(D1892,バーコード貼付!$A$4048:$C$6329,3,FALSE)</f>
        <v>#N/A</v>
      </c>
      <c r="I1892" s="8">
        <f>I$1879*8</f>
        <v>40</v>
      </c>
      <c r="J1892" s="19" t="e">
        <f t="shared" si="165"/>
        <v>#N/A</v>
      </c>
      <c r="K1892" s="19"/>
      <c r="L1892" s="19"/>
      <c r="M1892" s="60">
        <v>-8</v>
      </c>
    </row>
    <row r="1893" spans="1:13" x14ac:dyDescent="0.2">
      <c r="A1893" s="6"/>
      <c r="B1893" s="8">
        <f t="shared" si="164"/>
        <v>14</v>
      </c>
      <c r="C1893" s="8"/>
      <c r="D1893" s="36" t="s">
        <v>1944</v>
      </c>
      <c r="E1893" s="28" t="e">
        <f>VLOOKUP(D1893,バーコード貼付!A$4048:C$6329,2,FALSE)</f>
        <v>#N/A</v>
      </c>
      <c r="F1893" s="40"/>
      <c r="G1893" s="19"/>
      <c r="H1893" s="77" t="e">
        <f>VLOOKUP(D1893,バーコード貼付!$A$4048:$C$6329,3,FALSE)</f>
        <v>#N/A</v>
      </c>
      <c r="I1893" s="8">
        <f>I$1879*8</f>
        <v>40</v>
      </c>
      <c r="J1893" s="19" t="e">
        <f t="shared" si="165"/>
        <v>#N/A</v>
      </c>
      <c r="K1893" s="19"/>
      <c r="L1893" s="19"/>
      <c r="M1893" s="60">
        <v>-8</v>
      </c>
    </row>
    <row r="1894" spans="1:13" x14ac:dyDescent="0.2">
      <c r="A1894" s="6"/>
      <c r="B1894" s="8">
        <f t="shared" si="164"/>
        <v>15</v>
      </c>
      <c r="C1894" s="8"/>
      <c r="D1894" s="36" t="s">
        <v>1627</v>
      </c>
      <c r="E1894" s="28" t="e">
        <f>VLOOKUP(D1894,バーコード貼付!A$4048:C$6329,2,FALSE)</f>
        <v>#N/A</v>
      </c>
      <c r="F1894" s="40"/>
      <c r="G1894" s="19"/>
      <c r="H1894" s="77" t="e">
        <f>VLOOKUP(D1894,バーコード貼付!$A$4048:$C$6329,3,FALSE)</f>
        <v>#N/A</v>
      </c>
      <c r="I1894" s="8">
        <f>I$1879</f>
        <v>5</v>
      </c>
      <c r="J1894" s="19" t="e">
        <f t="shared" si="165"/>
        <v>#N/A</v>
      </c>
      <c r="K1894" s="19"/>
      <c r="L1894" s="19"/>
      <c r="M1894" s="60"/>
    </row>
    <row r="1895" spans="1:13" x14ac:dyDescent="0.2">
      <c r="A1895" s="6"/>
      <c r="B1895" s="8">
        <f t="shared" si="164"/>
        <v>16</v>
      </c>
      <c r="C1895" s="8"/>
      <c r="D1895" s="36" t="s">
        <v>1947</v>
      </c>
      <c r="E1895" s="28" t="e">
        <f>VLOOKUP(D1895,バーコード貼付!A$4048:C$6329,2,FALSE)</f>
        <v>#N/A</v>
      </c>
      <c r="F1895" s="40"/>
      <c r="G1895" s="19"/>
      <c r="H1895" s="77" t="e">
        <f>VLOOKUP(D1895,バーコード貼付!$A$4048:$C$6329,3,FALSE)</f>
        <v>#N/A</v>
      </c>
      <c r="I1895" s="8">
        <f>I$1879*4</f>
        <v>20</v>
      </c>
      <c r="J1895" s="19" t="e">
        <f t="shared" si="165"/>
        <v>#N/A</v>
      </c>
      <c r="K1895" s="19"/>
      <c r="L1895" s="19"/>
      <c r="M1895" s="60">
        <v>-4</v>
      </c>
    </row>
    <row r="1896" spans="1:13" x14ac:dyDescent="0.2">
      <c r="A1896" s="6"/>
      <c r="B1896" s="8">
        <f t="shared" si="164"/>
        <v>17</v>
      </c>
      <c r="C1896" s="8"/>
      <c r="D1896" s="36" t="s">
        <v>1948</v>
      </c>
      <c r="E1896" s="28" t="e">
        <f>VLOOKUP(D1896,バーコード貼付!A$4048:C$6329,2,FALSE)</f>
        <v>#N/A</v>
      </c>
      <c r="F1896" s="40"/>
      <c r="G1896" s="19"/>
      <c r="H1896" s="77" t="e">
        <f>VLOOKUP(D1896,バーコード貼付!$A$4048:$C$6329,3,FALSE)</f>
        <v>#N/A</v>
      </c>
      <c r="I1896" s="8">
        <f>I$1879*4</f>
        <v>20</v>
      </c>
      <c r="J1896" s="19" t="e">
        <f t="shared" si="165"/>
        <v>#N/A</v>
      </c>
      <c r="K1896" s="19"/>
      <c r="L1896" s="19"/>
      <c r="M1896" s="60">
        <v>-4</v>
      </c>
    </row>
    <row r="1897" spans="1:13" x14ac:dyDescent="0.2">
      <c r="A1897" s="6"/>
      <c r="B1897" s="8">
        <f t="shared" si="164"/>
        <v>18</v>
      </c>
      <c r="C1897" s="8"/>
      <c r="D1897" s="36"/>
      <c r="E1897" s="28" t="s">
        <v>1359</v>
      </c>
      <c r="F1897" s="40"/>
      <c r="G1897" s="19"/>
      <c r="H1897" s="152" t="e">
        <v>#N/A</v>
      </c>
      <c r="I1897" s="8">
        <v>40</v>
      </c>
      <c r="J1897" s="19">
        <v>1</v>
      </c>
      <c r="K1897" s="19"/>
      <c r="L1897" s="19"/>
      <c r="M1897" s="60" t="s">
        <v>2263</v>
      </c>
    </row>
    <row r="1898" spans="1:13" x14ac:dyDescent="0.2">
      <c r="A1898" s="6"/>
      <c r="B1898" s="8">
        <f t="shared" si="164"/>
        <v>19</v>
      </c>
      <c r="C1898" s="8"/>
      <c r="D1898" s="36"/>
      <c r="E1898" s="28" t="s">
        <v>1360</v>
      </c>
      <c r="F1898" s="40"/>
      <c r="G1898" s="19"/>
      <c r="H1898" s="152" t="e">
        <v>#N/A</v>
      </c>
      <c r="I1898" s="8">
        <v>40</v>
      </c>
      <c r="J1898" s="19">
        <v>1</v>
      </c>
      <c r="K1898" s="19"/>
      <c r="L1898" s="19"/>
      <c r="M1898" s="60" t="s">
        <v>2264</v>
      </c>
    </row>
    <row r="1899" spans="1:13" x14ac:dyDescent="0.2">
      <c r="A1899" s="6"/>
      <c r="B1899" s="8">
        <f t="shared" si="164"/>
        <v>20</v>
      </c>
      <c r="C1899" s="8"/>
      <c r="D1899" s="36"/>
      <c r="E1899" s="28" t="s">
        <v>2260</v>
      </c>
      <c r="F1899" s="40"/>
      <c r="G1899" s="19"/>
      <c r="H1899" s="152" t="e">
        <v>#N/A</v>
      </c>
      <c r="I1899" s="8">
        <v>20</v>
      </c>
      <c r="J1899" s="19">
        <v>1</v>
      </c>
      <c r="K1899" s="19"/>
      <c r="L1899" s="19"/>
      <c r="M1899" s="60">
        <v>-4</v>
      </c>
    </row>
    <row r="1900" spans="1:13" x14ac:dyDescent="0.2">
      <c r="A1900" s="18"/>
      <c r="B1900" s="18"/>
      <c r="C1900" s="18"/>
      <c r="D1900" s="30"/>
      <c r="E1900" s="30"/>
      <c r="F1900" s="40"/>
      <c r="G1900" s="18"/>
      <c r="H1900" s="67"/>
      <c r="I1900" s="14"/>
      <c r="J1900" s="14"/>
      <c r="K1900" s="14"/>
      <c r="L1900" s="14"/>
    </row>
    <row r="1901" spans="1:13" ht="16.2" x14ac:dyDescent="0.2">
      <c r="A1901" s="188" t="s">
        <v>1395</v>
      </c>
      <c r="B1901" s="189"/>
      <c r="C1901" s="189"/>
      <c r="D1901" s="189"/>
      <c r="E1901" s="189"/>
      <c r="F1901" s="189"/>
      <c r="G1901" s="189"/>
      <c r="H1901" s="189"/>
      <c r="I1901" s="189"/>
      <c r="J1901" s="189"/>
      <c r="K1901" s="189"/>
      <c r="L1901" s="190"/>
    </row>
    <row r="1902" spans="1:13" x14ac:dyDescent="0.2">
      <c r="A1902" s="24" t="s">
        <v>975</v>
      </c>
      <c r="B1902" s="21"/>
      <c r="C1902" s="21"/>
      <c r="D1902" s="52" t="s">
        <v>973</v>
      </c>
      <c r="E1902" s="13" t="s">
        <v>1156</v>
      </c>
      <c r="F1902" s="39" t="s">
        <v>1246</v>
      </c>
      <c r="G1902" s="19" t="s">
        <v>1205</v>
      </c>
      <c r="H1902" s="13" t="s">
        <v>1206</v>
      </c>
      <c r="I1902" s="13" t="s">
        <v>977</v>
      </c>
      <c r="J1902" s="13" t="s">
        <v>976</v>
      </c>
      <c r="K1902" s="13" t="s">
        <v>1166</v>
      </c>
      <c r="L1902" s="13" t="s">
        <v>1167</v>
      </c>
    </row>
    <row r="1903" spans="1:13" x14ac:dyDescent="0.2">
      <c r="A1903" s="8">
        <v>1</v>
      </c>
      <c r="B1903" s="8"/>
      <c r="C1903" s="8"/>
      <c r="D1903" s="36" t="s">
        <v>717</v>
      </c>
      <c r="E1903" s="28" t="e">
        <f>VLOOKUP(D1903,バーコード貼付!A$4048:C$6329,2,FALSE)</f>
        <v>#N/A</v>
      </c>
      <c r="F1903" s="40"/>
      <c r="G1903" s="19"/>
      <c r="H1903" s="77" t="e">
        <v>#N/A</v>
      </c>
      <c r="I1903" s="43">
        <v>2</v>
      </c>
      <c r="J1903" s="19" t="e">
        <v>#N/A</v>
      </c>
      <c r="K1903" s="19"/>
      <c r="L1903" s="19"/>
    </row>
    <row r="1904" spans="1:13" x14ac:dyDescent="0.2">
      <c r="A1904" s="8">
        <v>2</v>
      </c>
      <c r="B1904" s="8"/>
      <c r="C1904" s="8"/>
      <c r="D1904" s="36" t="s">
        <v>718</v>
      </c>
      <c r="E1904" s="28" t="e">
        <f>VLOOKUP(D1904,バーコード貼付!A$4048:C$6329,2,FALSE)</f>
        <v>#N/A</v>
      </c>
      <c r="F1904" s="40"/>
      <c r="G1904" s="19"/>
      <c r="H1904" s="77" t="e">
        <v>#N/A</v>
      </c>
      <c r="I1904" s="43">
        <v>0</v>
      </c>
      <c r="J1904" s="19" t="e">
        <v>#N/A</v>
      </c>
      <c r="K1904" s="19"/>
      <c r="L1904" s="19"/>
    </row>
    <row r="1905" spans="1:13" x14ac:dyDescent="0.2">
      <c r="A1905" s="6"/>
      <c r="B1905" s="8">
        <v>1</v>
      </c>
      <c r="C1905" s="8"/>
      <c r="D1905" s="36" t="s">
        <v>1583</v>
      </c>
      <c r="E1905" s="28" t="e">
        <f>VLOOKUP(D1905,バーコード貼付!A$4048:C$6329,2,FALSE)</f>
        <v>#N/A</v>
      </c>
      <c r="F1905" s="40"/>
      <c r="G1905" s="19"/>
      <c r="H1905" s="77" t="e">
        <f>VLOOKUP(D1905,バーコード貼付!$A$4048:$C$6329,3,FALSE)</f>
        <v>#N/A</v>
      </c>
      <c r="I1905" s="8">
        <f>SUM(I1903:I1904)</f>
        <v>2</v>
      </c>
      <c r="J1905" s="19" t="e">
        <f>IF(H1905&gt;=I1905,0,1)</f>
        <v>#N/A</v>
      </c>
      <c r="K1905" s="19"/>
      <c r="L1905" s="19"/>
    </row>
    <row r="1906" spans="1:13" x14ac:dyDescent="0.2">
      <c r="A1906" s="6"/>
      <c r="B1906" s="8">
        <f>B1905+1</f>
        <v>2</v>
      </c>
      <c r="C1906" s="8">
        <v>1</v>
      </c>
      <c r="D1906" s="36" t="s">
        <v>1568</v>
      </c>
      <c r="E1906" s="28" t="e">
        <f>VLOOKUP(D1906,バーコード貼付!A$4048:C$6329,2,FALSE)</f>
        <v>#N/A</v>
      </c>
      <c r="F1906" s="40"/>
      <c r="G1906" s="19"/>
      <c r="H1906" s="77" t="e">
        <f>VLOOKUP(D1906,バーコード貼付!$A$4048:$C$6329,3,FALSE)</f>
        <v>#N/A</v>
      </c>
      <c r="I1906" s="8">
        <f>I$1905</f>
        <v>2</v>
      </c>
      <c r="J1906" s="19" t="e">
        <f>IF(H1906&gt;=I1906,0,1)</f>
        <v>#N/A</v>
      </c>
      <c r="K1906" s="19"/>
      <c r="L1906" s="19"/>
    </row>
    <row r="1907" spans="1:13" x14ac:dyDescent="0.2">
      <c r="A1907" s="6"/>
      <c r="B1907" s="8"/>
      <c r="C1907" s="8">
        <v>2</v>
      </c>
      <c r="D1907" s="36" t="s">
        <v>2515</v>
      </c>
      <c r="E1907" s="28" t="str">
        <f>VLOOKUP(D1907,バーコード貼付!A$4048:C$6329,2,FALSE)</f>
        <v>真鍮1/4(6)Pｺｯｸ</v>
      </c>
      <c r="F1907" s="40"/>
      <c r="G1907" s="19"/>
      <c r="H1907" s="77">
        <f>VLOOKUP(D1907,バーコード貼付!$A$4048:$C$6329,3,FALSE)</f>
        <v>1481</v>
      </c>
      <c r="I1907" s="8">
        <f>I$1905</f>
        <v>2</v>
      </c>
      <c r="J1907" s="19">
        <f>IF(H1907&gt;=I1907,0,1)</f>
        <v>0</v>
      </c>
      <c r="K1907" s="19"/>
      <c r="L1907" s="19"/>
    </row>
    <row r="1908" spans="1:13" x14ac:dyDescent="0.2">
      <c r="A1908" s="6"/>
      <c r="B1908" s="8">
        <f>B1906+1</f>
        <v>3</v>
      </c>
      <c r="C1908" s="8"/>
      <c r="D1908" s="36" t="s">
        <v>1605</v>
      </c>
      <c r="E1908" s="28" t="e">
        <f>VLOOKUP(D1908,バーコード貼付!A$4048:C$6329,2,FALSE)</f>
        <v>#N/A</v>
      </c>
      <c r="F1908" s="40"/>
      <c r="G1908" s="19"/>
      <c r="H1908" s="77" t="e">
        <f>VLOOKUP(D1908,バーコード貼付!$A$4048:$C$6329,3,FALSE)</f>
        <v>#N/A</v>
      </c>
      <c r="I1908" s="8">
        <f>I$1905</f>
        <v>2</v>
      </c>
      <c r="J1908" s="19" t="e">
        <f>IF(H1908&gt;=I1908,0,1)</f>
        <v>#N/A</v>
      </c>
      <c r="K1908" s="19"/>
      <c r="L1908" s="19"/>
    </row>
    <row r="1909" spans="1:13" x14ac:dyDescent="0.2">
      <c r="A1909" s="6"/>
      <c r="B1909" s="8">
        <f t="shared" ref="B1909:B1925" si="166">B1908+1</f>
        <v>4</v>
      </c>
      <c r="C1909" s="8"/>
      <c r="D1909" s="36" t="s">
        <v>1598</v>
      </c>
      <c r="E1909" s="28" t="e">
        <f>VLOOKUP(D1909,バーコード貼付!A$4048:C$6329,2,FALSE)</f>
        <v>#N/A</v>
      </c>
      <c r="F1909" s="40"/>
      <c r="G1909" s="19"/>
      <c r="H1909" s="77" t="e">
        <f>VLOOKUP(D1909,バーコード貼付!$A$4048:$C$6329,3,FALSE)</f>
        <v>#N/A</v>
      </c>
      <c r="I1909" s="8">
        <f>I$1905</f>
        <v>2</v>
      </c>
      <c r="J1909" s="19" t="e">
        <f>IF(H1909&gt;=I1909,0,1)</f>
        <v>#N/A</v>
      </c>
      <c r="K1909" s="19"/>
      <c r="L1909" s="19"/>
    </row>
    <row r="1910" spans="1:13" x14ac:dyDescent="0.2">
      <c r="A1910" s="6"/>
      <c r="B1910" s="8">
        <f t="shared" si="166"/>
        <v>5</v>
      </c>
      <c r="C1910" s="8"/>
      <c r="D1910" s="36" t="s">
        <v>1960</v>
      </c>
      <c r="E1910" s="28" t="e">
        <f>VLOOKUP(D1910,バーコード貼付!A$4048:C$6329,2,FALSE)</f>
        <v>#N/A</v>
      </c>
      <c r="F1910" s="40"/>
      <c r="G1910" s="19"/>
      <c r="H1910" s="77" t="e">
        <v>#N/A</v>
      </c>
      <c r="I1910" s="8">
        <v>2</v>
      </c>
      <c r="J1910" s="19"/>
      <c r="K1910" s="19"/>
      <c r="L1910" s="19"/>
    </row>
    <row r="1911" spans="1:13" x14ac:dyDescent="0.2">
      <c r="A1911" s="6"/>
      <c r="B1911" s="8">
        <f t="shared" si="166"/>
        <v>6</v>
      </c>
      <c r="C1911" s="8"/>
      <c r="D1911" s="36" t="s">
        <v>1635</v>
      </c>
      <c r="E1911" s="28" t="e">
        <f>VLOOKUP(D1911,バーコード貼付!A$4048:C$6329,2,FALSE)</f>
        <v>#N/A</v>
      </c>
      <c r="F1911" s="40"/>
      <c r="G1911" s="19"/>
      <c r="H1911" s="77" t="e">
        <f>VLOOKUP(D1911,バーコード貼付!$A$4048:$C$6329,3,FALSE)</f>
        <v>#N/A</v>
      </c>
      <c r="I1911" s="8">
        <f>I$1905</f>
        <v>2</v>
      </c>
      <c r="J1911" s="19" t="e">
        <f t="shared" ref="J1911:J1922" si="167">IF(H1911&gt;=I1911,0,1)</f>
        <v>#N/A</v>
      </c>
      <c r="K1911" s="19"/>
      <c r="L1911" s="19"/>
    </row>
    <row r="1912" spans="1:13" x14ac:dyDescent="0.2">
      <c r="A1912" s="6"/>
      <c r="B1912" s="8">
        <f t="shared" si="166"/>
        <v>7</v>
      </c>
      <c r="C1912" s="8"/>
      <c r="D1912" s="36" t="s">
        <v>1649</v>
      </c>
      <c r="E1912" s="28" t="e">
        <f>VLOOKUP(D1912,バーコード貼付!A$4048:C$6329,2,FALSE)</f>
        <v>#N/A</v>
      </c>
      <c r="F1912" s="40"/>
      <c r="G1912" s="19"/>
      <c r="H1912" s="77" t="e">
        <f>VLOOKUP(D1912,バーコード貼付!$A$4048:$C$6329,3,FALSE)</f>
        <v>#N/A</v>
      </c>
      <c r="I1912" s="8">
        <f>I$1905</f>
        <v>2</v>
      </c>
      <c r="J1912" s="19" t="e">
        <f t="shared" si="167"/>
        <v>#N/A</v>
      </c>
      <c r="K1912" s="19"/>
      <c r="L1912" s="19"/>
    </row>
    <row r="1913" spans="1:13" x14ac:dyDescent="0.2">
      <c r="A1913" s="6"/>
      <c r="B1913" s="8">
        <f t="shared" si="166"/>
        <v>8</v>
      </c>
      <c r="C1913" s="8"/>
      <c r="D1913" s="36" t="s">
        <v>1672</v>
      </c>
      <c r="E1913" s="28" t="e">
        <f>VLOOKUP(D1913,バーコード貼付!A$4048:C$6329,2,FALSE)</f>
        <v>#N/A</v>
      </c>
      <c r="F1913" s="40"/>
      <c r="G1913" s="19"/>
      <c r="H1913" s="77" t="e">
        <f>VLOOKUP(D1913,バーコード貼付!$A$4048:$C$6329,3,FALSE)</f>
        <v>#N/A</v>
      </c>
      <c r="I1913" s="8">
        <f>I$1905</f>
        <v>2</v>
      </c>
      <c r="J1913" s="19" t="e">
        <f t="shared" si="167"/>
        <v>#N/A</v>
      </c>
      <c r="K1913" s="19"/>
      <c r="L1913" s="19"/>
    </row>
    <row r="1914" spans="1:13" x14ac:dyDescent="0.2">
      <c r="A1914" s="6"/>
      <c r="B1914" s="8">
        <f t="shared" si="166"/>
        <v>9</v>
      </c>
      <c r="C1914" s="8"/>
      <c r="D1914" s="36" t="s">
        <v>1939</v>
      </c>
      <c r="E1914" s="28" t="e">
        <f>VLOOKUP(D1914,バーコード貼付!A$4048:C$6329,2,FALSE)</f>
        <v>#N/A</v>
      </c>
      <c r="F1914" s="40"/>
      <c r="G1914" s="19"/>
      <c r="H1914" s="77" t="e">
        <f>VLOOKUP(D1914,バーコード貼付!$A$4048:$C$6329,3,FALSE)</f>
        <v>#N/A</v>
      </c>
      <c r="I1914" s="8">
        <f>I$1905*4</f>
        <v>8</v>
      </c>
      <c r="J1914" s="19" t="e">
        <f t="shared" si="167"/>
        <v>#N/A</v>
      </c>
      <c r="K1914" s="19"/>
      <c r="L1914" s="19"/>
      <c r="M1914" t="s">
        <v>2261</v>
      </c>
    </row>
    <row r="1915" spans="1:13" x14ac:dyDescent="0.2">
      <c r="A1915" s="6"/>
      <c r="B1915" s="8">
        <f t="shared" si="166"/>
        <v>10</v>
      </c>
      <c r="C1915" s="8"/>
      <c r="D1915" s="36" t="s">
        <v>1940</v>
      </c>
      <c r="E1915" s="28" t="e">
        <f>VLOOKUP(D1915,バーコード貼付!A$4048:C$6329,2,FALSE)</f>
        <v>#N/A</v>
      </c>
      <c r="F1915" s="40"/>
      <c r="G1915" s="19"/>
      <c r="H1915" s="77" t="e">
        <f>VLOOKUP(D1915,バーコード貼付!$A$4048:$C$6329,3,FALSE)</f>
        <v>#N/A</v>
      </c>
      <c r="I1915" s="8">
        <f>I$1905*2</f>
        <v>4</v>
      </c>
      <c r="J1915" s="19" t="e">
        <f t="shared" si="167"/>
        <v>#N/A</v>
      </c>
      <c r="K1915" s="19"/>
      <c r="L1915" s="19"/>
      <c r="M1915" t="s">
        <v>2262</v>
      </c>
    </row>
    <row r="1916" spans="1:13" x14ac:dyDescent="0.2">
      <c r="A1916" s="6"/>
      <c r="B1916" s="8">
        <f t="shared" si="166"/>
        <v>11</v>
      </c>
      <c r="C1916" s="8"/>
      <c r="D1916" s="36" t="s">
        <v>1941</v>
      </c>
      <c r="E1916" s="28" t="e">
        <f>VLOOKUP(D1916,バーコード貼付!A$4048:C$6329,2,FALSE)</f>
        <v>#N/A</v>
      </c>
      <c r="F1916" s="40"/>
      <c r="G1916" s="19"/>
      <c r="H1916" s="77" t="e">
        <f>VLOOKUP(D1916,バーコード貼付!$A$4048:$C$6329,3,FALSE)</f>
        <v>#N/A</v>
      </c>
      <c r="I1916" s="8">
        <f>I$1905*2</f>
        <v>4</v>
      </c>
      <c r="J1916" s="19" t="e">
        <f t="shared" si="167"/>
        <v>#N/A</v>
      </c>
      <c r="K1916" s="19"/>
      <c r="L1916" s="19"/>
      <c r="M1916" s="60">
        <v>-2</v>
      </c>
    </row>
    <row r="1917" spans="1:13" x14ac:dyDescent="0.2">
      <c r="A1917" s="6"/>
      <c r="B1917" s="8">
        <f t="shared" si="166"/>
        <v>12</v>
      </c>
      <c r="C1917" s="8"/>
      <c r="D1917" s="36" t="s">
        <v>1942</v>
      </c>
      <c r="E1917" s="28" t="e">
        <f>VLOOKUP(D1917,バーコード貼付!A$4048:C$6329,2,FALSE)</f>
        <v>#N/A</v>
      </c>
      <c r="F1917" s="40"/>
      <c r="G1917" s="19"/>
      <c r="H1917" s="77" t="e">
        <f>VLOOKUP(D1917,バーコード貼付!$A$4048:$C$6329,3,FALSE)</f>
        <v>#N/A</v>
      </c>
      <c r="I1917" s="8">
        <f>I$1905*2</f>
        <v>4</v>
      </c>
      <c r="J1917" s="19" t="e">
        <f t="shared" si="167"/>
        <v>#N/A</v>
      </c>
      <c r="K1917" s="19"/>
      <c r="L1917" s="19"/>
      <c r="M1917" s="60">
        <v>-2</v>
      </c>
    </row>
    <row r="1918" spans="1:13" x14ac:dyDescent="0.2">
      <c r="A1918" s="6"/>
      <c r="B1918" s="8">
        <f t="shared" si="166"/>
        <v>13</v>
      </c>
      <c r="C1918" s="8"/>
      <c r="D1918" s="36" t="s">
        <v>1943</v>
      </c>
      <c r="E1918" s="28" t="e">
        <f>VLOOKUP(D1918,バーコード貼付!A$4048:C$6329,2,FALSE)</f>
        <v>#N/A</v>
      </c>
      <c r="F1918" s="40"/>
      <c r="G1918" s="19"/>
      <c r="H1918" s="77" t="e">
        <f>VLOOKUP(D1918,バーコード貼付!$A$4048:$C$6329,3,FALSE)</f>
        <v>#N/A</v>
      </c>
      <c r="I1918" s="8">
        <f>I$1905*8</f>
        <v>16</v>
      </c>
      <c r="J1918" s="19" t="e">
        <f t="shared" si="167"/>
        <v>#N/A</v>
      </c>
      <c r="K1918" s="19"/>
      <c r="L1918" s="19"/>
      <c r="M1918" s="60">
        <v>-8</v>
      </c>
    </row>
    <row r="1919" spans="1:13" x14ac:dyDescent="0.2">
      <c r="A1919" s="6"/>
      <c r="B1919" s="8">
        <f t="shared" si="166"/>
        <v>14</v>
      </c>
      <c r="C1919" s="8"/>
      <c r="D1919" s="36" t="s">
        <v>1944</v>
      </c>
      <c r="E1919" s="28" t="e">
        <f>VLOOKUP(D1919,バーコード貼付!A$4048:C$6329,2,FALSE)</f>
        <v>#N/A</v>
      </c>
      <c r="F1919" s="40"/>
      <c r="G1919" s="19"/>
      <c r="H1919" s="77" t="e">
        <f>VLOOKUP(D1919,バーコード貼付!$A$4048:$C$6329,3,FALSE)</f>
        <v>#N/A</v>
      </c>
      <c r="I1919" s="8">
        <f>I$1905*8</f>
        <v>16</v>
      </c>
      <c r="J1919" s="19" t="e">
        <f t="shared" si="167"/>
        <v>#N/A</v>
      </c>
      <c r="K1919" s="19"/>
      <c r="L1919" s="19"/>
      <c r="M1919" s="60">
        <v>-8</v>
      </c>
    </row>
    <row r="1920" spans="1:13" x14ac:dyDescent="0.2">
      <c r="A1920" s="6"/>
      <c r="B1920" s="8">
        <f t="shared" si="166"/>
        <v>15</v>
      </c>
      <c r="C1920" s="8"/>
      <c r="D1920" s="36" t="s">
        <v>1628</v>
      </c>
      <c r="E1920" s="28" t="e">
        <f>VLOOKUP(D1920,バーコード貼付!A$4048:C$6329,2,FALSE)</f>
        <v>#N/A</v>
      </c>
      <c r="F1920" s="40"/>
      <c r="G1920" s="19"/>
      <c r="H1920" s="77" t="e">
        <f>VLOOKUP(D1920,バーコード貼付!$A$4048:$C$6329,3,FALSE)</f>
        <v>#N/A</v>
      </c>
      <c r="I1920" s="8">
        <f>I$1905</f>
        <v>2</v>
      </c>
      <c r="J1920" s="19" t="e">
        <f t="shared" si="167"/>
        <v>#N/A</v>
      </c>
      <c r="K1920" s="19"/>
      <c r="L1920" s="19"/>
      <c r="M1920" s="60"/>
    </row>
    <row r="1921" spans="1:13" x14ac:dyDescent="0.2">
      <c r="A1921" s="6"/>
      <c r="B1921" s="8">
        <f t="shared" si="166"/>
        <v>16</v>
      </c>
      <c r="C1921" s="8"/>
      <c r="D1921" s="36" t="s">
        <v>1947</v>
      </c>
      <c r="E1921" s="28" t="e">
        <f>VLOOKUP(D1921,バーコード貼付!A$4048:C$6329,2,FALSE)</f>
        <v>#N/A</v>
      </c>
      <c r="F1921" s="40"/>
      <c r="G1921" s="19"/>
      <c r="H1921" s="77" t="e">
        <f>VLOOKUP(D1921,バーコード貼付!$A$4048:$C$6329,3,FALSE)</f>
        <v>#N/A</v>
      </c>
      <c r="I1921" s="8">
        <f>I$1905*4</f>
        <v>8</v>
      </c>
      <c r="J1921" s="19" t="e">
        <f t="shared" si="167"/>
        <v>#N/A</v>
      </c>
      <c r="K1921" s="19"/>
      <c r="L1921" s="19"/>
      <c r="M1921" s="60">
        <v>-4</v>
      </c>
    </row>
    <row r="1922" spans="1:13" x14ac:dyDescent="0.2">
      <c r="A1922" s="6"/>
      <c r="B1922" s="8">
        <f t="shared" si="166"/>
        <v>17</v>
      </c>
      <c r="C1922" s="8"/>
      <c r="D1922" s="36" t="s">
        <v>1948</v>
      </c>
      <c r="E1922" s="28" t="e">
        <f>VLOOKUP(D1922,バーコード貼付!A$4048:C$6329,2,FALSE)</f>
        <v>#N/A</v>
      </c>
      <c r="F1922" s="40"/>
      <c r="G1922" s="19"/>
      <c r="H1922" s="77" t="e">
        <f>VLOOKUP(D1922,バーコード貼付!$A$4048:$C$6329,3,FALSE)</f>
        <v>#N/A</v>
      </c>
      <c r="I1922" s="8">
        <f>I$1905*4</f>
        <v>8</v>
      </c>
      <c r="J1922" s="19" t="e">
        <f t="shared" si="167"/>
        <v>#N/A</v>
      </c>
      <c r="K1922" s="19"/>
      <c r="L1922" s="19"/>
      <c r="M1922" s="60">
        <v>-4</v>
      </c>
    </row>
    <row r="1923" spans="1:13" x14ac:dyDescent="0.2">
      <c r="A1923" s="6"/>
      <c r="B1923" s="8">
        <f t="shared" si="166"/>
        <v>18</v>
      </c>
      <c r="C1923" s="8"/>
      <c r="D1923" s="36"/>
      <c r="E1923" s="28" t="s">
        <v>1359</v>
      </c>
      <c r="F1923" s="40"/>
      <c r="G1923" s="19"/>
      <c r="H1923" s="152" t="e">
        <v>#N/A</v>
      </c>
      <c r="I1923" s="8">
        <v>16</v>
      </c>
      <c r="J1923" s="19">
        <v>1</v>
      </c>
      <c r="K1923" s="19"/>
      <c r="L1923" s="19"/>
      <c r="M1923" s="60" t="s">
        <v>2263</v>
      </c>
    </row>
    <row r="1924" spans="1:13" x14ac:dyDescent="0.2">
      <c r="A1924" s="6"/>
      <c r="B1924" s="8">
        <f t="shared" si="166"/>
        <v>19</v>
      </c>
      <c r="C1924" s="8"/>
      <c r="D1924" s="36"/>
      <c r="E1924" s="28" t="s">
        <v>1360</v>
      </c>
      <c r="F1924" s="40"/>
      <c r="G1924" s="19"/>
      <c r="H1924" s="152" t="e">
        <v>#N/A</v>
      </c>
      <c r="I1924" s="8">
        <v>16</v>
      </c>
      <c r="J1924" s="19">
        <v>1</v>
      </c>
      <c r="K1924" s="19"/>
      <c r="L1924" s="19"/>
      <c r="M1924" s="60" t="s">
        <v>2264</v>
      </c>
    </row>
    <row r="1925" spans="1:13" x14ac:dyDescent="0.2">
      <c r="A1925" s="6"/>
      <c r="B1925" s="8">
        <f t="shared" si="166"/>
        <v>20</v>
      </c>
      <c r="C1925" s="8"/>
      <c r="D1925" s="36"/>
      <c r="E1925" s="28" t="s">
        <v>2260</v>
      </c>
      <c r="F1925" s="40"/>
      <c r="G1925" s="19"/>
      <c r="H1925" s="152" t="e">
        <v>#N/A</v>
      </c>
      <c r="I1925" s="8">
        <v>8</v>
      </c>
      <c r="J1925" s="19">
        <v>1</v>
      </c>
      <c r="K1925" s="19"/>
      <c r="L1925" s="19"/>
      <c r="M1925" s="60">
        <v>-4</v>
      </c>
    </row>
    <row r="1926" spans="1:13" x14ac:dyDescent="0.2">
      <c r="A1926" s="18"/>
      <c r="B1926" s="18"/>
      <c r="C1926" s="18"/>
      <c r="D1926" s="30"/>
      <c r="E1926" s="30"/>
      <c r="F1926" s="40"/>
      <c r="G1926" s="18"/>
      <c r="H1926" s="67"/>
      <c r="I1926" s="14"/>
      <c r="J1926" s="14"/>
      <c r="K1926" s="14"/>
      <c r="L1926" s="14"/>
    </row>
    <row r="1927" spans="1:13" ht="16.2" x14ac:dyDescent="0.2">
      <c r="A1927" s="188" t="s">
        <v>1396</v>
      </c>
      <c r="B1927" s="189"/>
      <c r="C1927" s="189"/>
      <c r="D1927" s="189"/>
      <c r="E1927" s="189"/>
      <c r="F1927" s="189"/>
      <c r="G1927" s="189"/>
      <c r="H1927" s="189"/>
      <c r="I1927" s="189"/>
      <c r="J1927" s="189"/>
      <c r="K1927" s="189"/>
      <c r="L1927" s="190"/>
    </row>
    <row r="1928" spans="1:13" x14ac:dyDescent="0.2">
      <c r="A1928" s="24" t="s">
        <v>975</v>
      </c>
      <c r="B1928" s="21"/>
      <c r="C1928" s="21"/>
      <c r="D1928" s="52" t="s">
        <v>973</v>
      </c>
      <c r="E1928" s="13" t="s">
        <v>1156</v>
      </c>
      <c r="F1928" s="39" t="s">
        <v>1246</v>
      </c>
      <c r="G1928" s="19" t="s">
        <v>1205</v>
      </c>
      <c r="H1928" s="13" t="s">
        <v>1206</v>
      </c>
      <c r="I1928" s="13" t="s">
        <v>977</v>
      </c>
      <c r="J1928" s="13" t="s">
        <v>976</v>
      </c>
      <c r="K1928" s="13" t="s">
        <v>1166</v>
      </c>
      <c r="L1928" s="13" t="s">
        <v>1167</v>
      </c>
    </row>
    <row r="1929" spans="1:13" x14ac:dyDescent="0.2">
      <c r="A1929" s="8">
        <v>1</v>
      </c>
      <c r="B1929" s="8"/>
      <c r="C1929" s="8"/>
      <c r="D1929" s="36" t="s">
        <v>719</v>
      </c>
      <c r="E1929" s="28" t="e">
        <f>VLOOKUP(D1929,バーコード貼付!A$4048:C$6329,2,FALSE)</f>
        <v>#N/A</v>
      </c>
      <c r="F1929" s="40"/>
      <c r="G1929" s="19"/>
      <c r="H1929" s="77" t="e">
        <v>#N/A</v>
      </c>
      <c r="I1929" s="43">
        <v>1</v>
      </c>
      <c r="J1929" s="19" t="e">
        <v>#N/A</v>
      </c>
      <c r="K1929" s="19"/>
      <c r="L1929" s="19"/>
    </row>
    <row r="1930" spans="1:13" x14ac:dyDescent="0.2">
      <c r="A1930" s="8">
        <v>2</v>
      </c>
      <c r="B1930" s="8"/>
      <c r="C1930" s="8"/>
      <c r="D1930" s="36" t="s">
        <v>720</v>
      </c>
      <c r="E1930" s="28" t="e">
        <f>VLOOKUP(D1930,バーコード貼付!A$4048:C$6329,2,FALSE)</f>
        <v>#N/A</v>
      </c>
      <c r="F1930" s="40"/>
      <c r="G1930" s="19"/>
      <c r="H1930" s="77" t="e">
        <v>#N/A</v>
      </c>
      <c r="I1930" s="43">
        <v>1</v>
      </c>
      <c r="J1930" s="19" t="e">
        <v>#N/A</v>
      </c>
      <c r="K1930" s="19"/>
      <c r="L1930" s="19"/>
    </row>
    <row r="1931" spans="1:13" x14ac:dyDescent="0.2">
      <c r="A1931" s="6"/>
      <c r="B1931" s="8">
        <v>1</v>
      </c>
      <c r="C1931" s="8"/>
      <c r="D1931" s="36" t="s">
        <v>1584</v>
      </c>
      <c r="E1931" s="28" t="e">
        <f>VLOOKUP(D1931,バーコード貼付!A$4048:C$6329,2,FALSE)</f>
        <v>#N/A</v>
      </c>
      <c r="F1931" s="40"/>
      <c r="G1931" s="19"/>
      <c r="H1931" s="77" t="e">
        <f>VLOOKUP(D1931,バーコード貼付!$A$4048:$C$6329,3,FALSE)</f>
        <v>#N/A</v>
      </c>
      <c r="I1931" s="8">
        <f>SUM(I1929:I1930)</f>
        <v>2</v>
      </c>
      <c r="J1931" s="19" t="e">
        <f>IF(H1931&gt;=I1931,0,1)</f>
        <v>#N/A</v>
      </c>
      <c r="K1931" s="19"/>
      <c r="L1931" s="19"/>
    </row>
    <row r="1932" spans="1:13" x14ac:dyDescent="0.2">
      <c r="A1932" s="6"/>
      <c r="B1932" s="8">
        <f>B1931+1</f>
        <v>2</v>
      </c>
      <c r="C1932" s="8">
        <v>1</v>
      </c>
      <c r="D1932" s="36" t="s">
        <v>1569</v>
      </c>
      <c r="E1932" s="28" t="e">
        <f>VLOOKUP(D1932,バーコード貼付!A$4048:C$6329,2,FALSE)</f>
        <v>#N/A</v>
      </c>
      <c r="F1932" s="40"/>
      <c r="G1932" s="19"/>
      <c r="H1932" s="77" t="e">
        <f>VLOOKUP(D1932,バーコード貼付!$A$4048:$C$6329,3,FALSE)</f>
        <v>#N/A</v>
      </c>
      <c r="I1932" s="8">
        <f>I$1931</f>
        <v>2</v>
      </c>
      <c r="J1932" s="19" t="e">
        <f>IF(H1932&gt;=I1932,0,1)</f>
        <v>#N/A</v>
      </c>
      <c r="K1932" s="19"/>
      <c r="L1932" s="19"/>
    </row>
    <row r="1933" spans="1:13" x14ac:dyDescent="0.2">
      <c r="A1933" s="6"/>
      <c r="B1933" s="8"/>
      <c r="C1933" s="8">
        <v>2</v>
      </c>
      <c r="D1933" s="36" t="s">
        <v>2515</v>
      </c>
      <c r="E1933" s="28" t="str">
        <f>VLOOKUP(D1933,バーコード貼付!A$4048:C$6329,2,FALSE)</f>
        <v>真鍮1/4(6)Pｺｯｸ</v>
      </c>
      <c r="F1933" s="40"/>
      <c r="G1933" s="19"/>
      <c r="H1933" s="77">
        <f>VLOOKUP(D1933,バーコード貼付!$A$4048:$C$6329,3,FALSE)</f>
        <v>1481</v>
      </c>
      <c r="I1933" s="8">
        <f>I$1931</f>
        <v>2</v>
      </c>
      <c r="J1933" s="19">
        <f>IF(H1933&gt;=I1933,0,1)</f>
        <v>0</v>
      </c>
      <c r="K1933" s="19"/>
      <c r="L1933" s="19"/>
    </row>
    <row r="1934" spans="1:13" x14ac:dyDescent="0.2">
      <c r="A1934" s="6"/>
      <c r="B1934" s="8">
        <f>B1932+1</f>
        <v>3</v>
      </c>
      <c r="C1934" s="8"/>
      <c r="D1934" s="36" t="s">
        <v>1604</v>
      </c>
      <c r="E1934" s="28" t="e">
        <f>VLOOKUP(D1934,バーコード貼付!A$4048:C$6329,2,FALSE)</f>
        <v>#N/A</v>
      </c>
      <c r="F1934" s="40"/>
      <c r="G1934" s="19"/>
      <c r="H1934" s="77" t="e">
        <f>VLOOKUP(D1934,バーコード貼付!$A$4048:$C$6329,3,FALSE)</f>
        <v>#N/A</v>
      </c>
      <c r="I1934" s="8">
        <f>I$1931</f>
        <v>2</v>
      </c>
      <c r="J1934" s="19" t="e">
        <f>IF(H1934&gt;=I1934,0,1)</f>
        <v>#N/A</v>
      </c>
      <c r="K1934" s="19"/>
      <c r="L1934" s="19"/>
    </row>
    <row r="1935" spans="1:13" x14ac:dyDescent="0.2">
      <c r="A1935" s="6"/>
      <c r="B1935" s="8">
        <f t="shared" ref="B1935:B1951" si="168">B1934+1</f>
        <v>4</v>
      </c>
      <c r="C1935" s="8"/>
      <c r="D1935" s="36" t="s">
        <v>1599</v>
      </c>
      <c r="E1935" s="28" t="e">
        <f>VLOOKUP(D1935,バーコード貼付!A$4048:C$6329,2,FALSE)</f>
        <v>#N/A</v>
      </c>
      <c r="F1935" s="40"/>
      <c r="G1935" s="19"/>
      <c r="H1935" s="77" t="e">
        <f>VLOOKUP(D1935,バーコード貼付!$A$4048:$C$6329,3,FALSE)</f>
        <v>#N/A</v>
      </c>
      <c r="I1935" s="8">
        <f>I$1931</f>
        <v>2</v>
      </c>
      <c r="J1935" s="19" t="e">
        <f>IF(H1935&gt;=I1935,0,1)</f>
        <v>#N/A</v>
      </c>
      <c r="K1935" s="19"/>
      <c r="L1935" s="19"/>
    </row>
    <row r="1936" spans="1:13" x14ac:dyDescent="0.2">
      <c r="A1936" s="6"/>
      <c r="B1936" s="8">
        <f t="shared" si="168"/>
        <v>5</v>
      </c>
      <c r="C1936" s="8"/>
      <c r="D1936" s="36" t="s">
        <v>1961</v>
      </c>
      <c r="E1936" s="28" t="e">
        <f>VLOOKUP(D1936,バーコード貼付!A$4048:C$6329,2,FALSE)</f>
        <v>#N/A</v>
      </c>
      <c r="F1936" s="40"/>
      <c r="G1936" s="19"/>
      <c r="H1936" s="77" t="e">
        <v>#N/A</v>
      </c>
      <c r="I1936" s="8">
        <v>2</v>
      </c>
      <c r="J1936" s="19"/>
      <c r="K1936" s="19"/>
      <c r="L1936" s="19"/>
    </row>
    <row r="1937" spans="1:13" x14ac:dyDescent="0.2">
      <c r="A1937" s="6"/>
      <c r="B1937" s="8">
        <f t="shared" si="168"/>
        <v>6</v>
      </c>
      <c r="C1937" s="8"/>
      <c r="D1937" s="36" t="s">
        <v>1634</v>
      </c>
      <c r="E1937" s="28" t="e">
        <f>VLOOKUP(D1937,バーコード貼付!A$4048:C$6329,2,FALSE)</f>
        <v>#N/A</v>
      </c>
      <c r="F1937" s="40"/>
      <c r="G1937" s="19"/>
      <c r="H1937" s="77" t="e">
        <f>VLOOKUP(D1937,バーコード貼付!$A$4048:$C$6329,3,FALSE)</f>
        <v>#N/A</v>
      </c>
      <c r="I1937" s="8">
        <f>I$1931</f>
        <v>2</v>
      </c>
      <c r="J1937" s="19" t="e">
        <f t="shared" ref="J1937:J1948" si="169">IF(H1937&gt;=I1937,0,1)</f>
        <v>#N/A</v>
      </c>
      <c r="K1937" s="19"/>
      <c r="L1937" s="19"/>
    </row>
    <row r="1938" spans="1:13" x14ac:dyDescent="0.2">
      <c r="A1938" s="6"/>
      <c r="B1938" s="8">
        <f t="shared" si="168"/>
        <v>7</v>
      </c>
      <c r="C1938" s="8"/>
      <c r="D1938" s="36" t="s">
        <v>1650</v>
      </c>
      <c r="E1938" s="28" t="e">
        <f>VLOOKUP(D1938,バーコード貼付!A$4048:C$6329,2,FALSE)</f>
        <v>#N/A</v>
      </c>
      <c r="F1938" s="40"/>
      <c r="G1938" s="19"/>
      <c r="H1938" s="77" t="e">
        <f>VLOOKUP(D1938,バーコード貼付!$A$4048:$C$6329,3,FALSE)</f>
        <v>#N/A</v>
      </c>
      <c r="I1938" s="8">
        <f>I$1931</f>
        <v>2</v>
      </c>
      <c r="J1938" s="19" t="e">
        <f t="shared" si="169"/>
        <v>#N/A</v>
      </c>
      <c r="K1938" s="19"/>
      <c r="L1938" s="19"/>
    </row>
    <row r="1939" spans="1:13" x14ac:dyDescent="0.2">
      <c r="A1939" s="6"/>
      <c r="B1939" s="8">
        <f t="shared" si="168"/>
        <v>8</v>
      </c>
      <c r="C1939" s="8"/>
      <c r="D1939" s="36" t="s">
        <v>1673</v>
      </c>
      <c r="E1939" s="28" t="e">
        <f>VLOOKUP(D1939,バーコード貼付!A$4048:C$6329,2,FALSE)</f>
        <v>#N/A</v>
      </c>
      <c r="F1939" s="40"/>
      <c r="G1939" s="19"/>
      <c r="H1939" s="77" t="e">
        <f>VLOOKUP(D1939,バーコード貼付!$A$4048:$C$6329,3,FALSE)</f>
        <v>#N/A</v>
      </c>
      <c r="I1939" s="8">
        <f>I$1931</f>
        <v>2</v>
      </c>
      <c r="J1939" s="19" t="e">
        <f t="shared" si="169"/>
        <v>#N/A</v>
      </c>
      <c r="K1939" s="19"/>
      <c r="L1939" s="19"/>
    </row>
    <row r="1940" spans="1:13" x14ac:dyDescent="0.2">
      <c r="A1940" s="6"/>
      <c r="B1940" s="8">
        <f t="shared" si="168"/>
        <v>9</v>
      </c>
      <c r="C1940" s="8"/>
      <c r="D1940" s="36" t="s">
        <v>1939</v>
      </c>
      <c r="E1940" s="28" t="e">
        <f>VLOOKUP(D1940,バーコード貼付!A$4048:C$6329,2,FALSE)</f>
        <v>#N/A</v>
      </c>
      <c r="F1940" s="40"/>
      <c r="G1940" s="19"/>
      <c r="H1940" s="77" t="e">
        <f>VLOOKUP(D1940,バーコード貼付!$A$4048:$C$6329,3,FALSE)</f>
        <v>#N/A</v>
      </c>
      <c r="I1940" s="8">
        <f>I$1931*4</f>
        <v>8</v>
      </c>
      <c r="J1940" s="19" t="e">
        <f t="shared" si="169"/>
        <v>#N/A</v>
      </c>
      <c r="K1940" s="19"/>
      <c r="L1940" s="19"/>
      <c r="M1940" t="s">
        <v>2261</v>
      </c>
    </row>
    <row r="1941" spans="1:13" x14ac:dyDescent="0.2">
      <c r="A1941" s="6"/>
      <c r="B1941" s="8">
        <f t="shared" si="168"/>
        <v>10</v>
      </c>
      <c r="C1941" s="8"/>
      <c r="D1941" s="36" t="s">
        <v>1940</v>
      </c>
      <c r="E1941" s="28" t="e">
        <f>VLOOKUP(D1941,バーコード貼付!A$4048:C$6329,2,FALSE)</f>
        <v>#N/A</v>
      </c>
      <c r="F1941" s="40"/>
      <c r="G1941" s="19"/>
      <c r="H1941" s="77" t="e">
        <f>VLOOKUP(D1941,バーコード貼付!$A$4048:$C$6329,3,FALSE)</f>
        <v>#N/A</v>
      </c>
      <c r="I1941" s="8">
        <f>I$1931*2</f>
        <v>4</v>
      </c>
      <c r="J1941" s="19" t="e">
        <f t="shared" si="169"/>
        <v>#N/A</v>
      </c>
      <c r="K1941" s="19"/>
      <c r="L1941" s="19"/>
      <c r="M1941" t="s">
        <v>2262</v>
      </c>
    </row>
    <row r="1942" spans="1:13" x14ac:dyDescent="0.2">
      <c r="A1942" s="6"/>
      <c r="B1942" s="8">
        <f t="shared" si="168"/>
        <v>11</v>
      </c>
      <c r="C1942" s="8"/>
      <c r="D1942" s="36" t="s">
        <v>1941</v>
      </c>
      <c r="E1942" s="28" t="e">
        <f>VLOOKUP(D1942,バーコード貼付!A$4048:C$6329,2,FALSE)</f>
        <v>#N/A</v>
      </c>
      <c r="F1942" s="40"/>
      <c r="G1942" s="19"/>
      <c r="H1942" s="77" t="e">
        <f>VLOOKUP(D1942,バーコード貼付!$A$4048:$C$6329,3,FALSE)</f>
        <v>#N/A</v>
      </c>
      <c r="I1942" s="8">
        <f>I$1931*2</f>
        <v>4</v>
      </c>
      <c r="J1942" s="19" t="e">
        <f t="shared" si="169"/>
        <v>#N/A</v>
      </c>
      <c r="K1942" s="19"/>
      <c r="L1942" s="19"/>
      <c r="M1942" s="60">
        <v>-2</v>
      </c>
    </row>
    <row r="1943" spans="1:13" x14ac:dyDescent="0.2">
      <c r="A1943" s="6"/>
      <c r="B1943" s="8">
        <f t="shared" si="168"/>
        <v>12</v>
      </c>
      <c r="C1943" s="8"/>
      <c r="D1943" s="36" t="s">
        <v>1942</v>
      </c>
      <c r="E1943" s="28" t="e">
        <f>VLOOKUP(D1943,バーコード貼付!A$4048:C$6329,2,FALSE)</f>
        <v>#N/A</v>
      </c>
      <c r="F1943" s="40"/>
      <c r="G1943" s="19"/>
      <c r="H1943" s="77" t="e">
        <f>VLOOKUP(D1943,バーコード貼付!$A$4048:$C$6329,3,FALSE)</f>
        <v>#N/A</v>
      </c>
      <c r="I1943" s="8">
        <f>I$1931*2</f>
        <v>4</v>
      </c>
      <c r="J1943" s="19" t="e">
        <f t="shared" si="169"/>
        <v>#N/A</v>
      </c>
      <c r="K1943" s="19"/>
      <c r="L1943" s="19"/>
      <c r="M1943" s="60">
        <v>-2</v>
      </c>
    </row>
    <row r="1944" spans="1:13" x14ac:dyDescent="0.2">
      <c r="A1944" s="6"/>
      <c r="B1944" s="8">
        <f t="shared" si="168"/>
        <v>13</v>
      </c>
      <c r="C1944" s="8"/>
      <c r="D1944" s="36" t="s">
        <v>1943</v>
      </c>
      <c r="E1944" s="28" t="e">
        <f>VLOOKUP(D1944,バーコード貼付!A$4048:C$6329,2,FALSE)</f>
        <v>#N/A</v>
      </c>
      <c r="F1944" s="40"/>
      <c r="G1944" s="19"/>
      <c r="H1944" s="77" t="e">
        <f>VLOOKUP(D1944,バーコード貼付!$A$4048:$C$6329,3,FALSE)</f>
        <v>#N/A</v>
      </c>
      <c r="I1944" s="8">
        <f>I$1931*8</f>
        <v>16</v>
      </c>
      <c r="J1944" s="19" t="e">
        <f t="shared" si="169"/>
        <v>#N/A</v>
      </c>
      <c r="K1944" s="19"/>
      <c r="L1944" s="19"/>
      <c r="M1944" s="60">
        <v>-8</v>
      </c>
    </row>
    <row r="1945" spans="1:13" x14ac:dyDescent="0.2">
      <c r="A1945" s="6"/>
      <c r="B1945" s="8">
        <f t="shared" si="168"/>
        <v>14</v>
      </c>
      <c r="C1945" s="8"/>
      <c r="D1945" s="36" t="s">
        <v>1944</v>
      </c>
      <c r="E1945" s="28" t="e">
        <f>VLOOKUP(D1945,バーコード貼付!A$4048:C$6329,2,FALSE)</f>
        <v>#N/A</v>
      </c>
      <c r="F1945" s="40"/>
      <c r="G1945" s="19"/>
      <c r="H1945" s="77" t="e">
        <f>VLOOKUP(D1945,バーコード貼付!$A$4048:$C$6329,3,FALSE)</f>
        <v>#N/A</v>
      </c>
      <c r="I1945" s="8">
        <f>I$1931*8</f>
        <v>16</v>
      </c>
      <c r="J1945" s="19" t="e">
        <f t="shared" si="169"/>
        <v>#N/A</v>
      </c>
      <c r="K1945" s="19"/>
      <c r="L1945" s="19"/>
      <c r="M1945" s="60">
        <v>-8</v>
      </c>
    </row>
    <row r="1946" spans="1:13" x14ac:dyDescent="0.2">
      <c r="A1946" s="6"/>
      <c r="B1946" s="8">
        <f t="shared" si="168"/>
        <v>15</v>
      </c>
      <c r="C1946" s="8"/>
      <c r="D1946" s="36" t="s">
        <v>1629</v>
      </c>
      <c r="E1946" s="28" t="e">
        <f>VLOOKUP(D1946,バーコード貼付!A$4048:C$6329,2,FALSE)</f>
        <v>#N/A</v>
      </c>
      <c r="F1946" s="40"/>
      <c r="G1946" s="19"/>
      <c r="H1946" s="77" t="e">
        <f>VLOOKUP(D1946,バーコード貼付!$A$4048:$C$6329,3,FALSE)</f>
        <v>#N/A</v>
      </c>
      <c r="I1946" s="8">
        <f>I$1931</f>
        <v>2</v>
      </c>
      <c r="J1946" s="19" t="e">
        <f t="shared" si="169"/>
        <v>#N/A</v>
      </c>
      <c r="K1946" s="19"/>
      <c r="L1946" s="19"/>
      <c r="M1946" s="60"/>
    </row>
    <row r="1947" spans="1:13" x14ac:dyDescent="0.2">
      <c r="A1947" s="6"/>
      <c r="B1947" s="8">
        <f t="shared" si="168"/>
        <v>16</v>
      </c>
      <c r="C1947" s="8"/>
      <c r="D1947" s="36" t="s">
        <v>1947</v>
      </c>
      <c r="E1947" s="28" t="e">
        <f>VLOOKUP(D1947,バーコード貼付!A$4048:C$6329,2,FALSE)</f>
        <v>#N/A</v>
      </c>
      <c r="F1947" s="40"/>
      <c r="G1947" s="19"/>
      <c r="H1947" s="77" t="e">
        <f>VLOOKUP(D1947,バーコード貼付!$A$4048:$C$6329,3,FALSE)</f>
        <v>#N/A</v>
      </c>
      <c r="I1947" s="8">
        <f>I$1931*4</f>
        <v>8</v>
      </c>
      <c r="J1947" s="19" t="e">
        <f t="shared" si="169"/>
        <v>#N/A</v>
      </c>
      <c r="K1947" s="19"/>
      <c r="L1947" s="19"/>
      <c r="M1947" s="60">
        <v>-4</v>
      </c>
    </row>
    <row r="1948" spans="1:13" x14ac:dyDescent="0.2">
      <c r="A1948" s="6"/>
      <c r="B1948" s="8">
        <f t="shared" si="168"/>
        <v>17</v>
      </c>
      <c r="C1948" s="8"/>
      <c r="D1948" s="36" t="s">
        <v>1948</v>
      </c>
      <c r="E1948" s="28" t="e">
        <f>VLOOKUP(D1948,バーコード貼付!A$4048:C$6329,2,FALSE)</f>
        <v>#N/A</v>
      </c>
      <c r="F1948" s="40"/>
      <c r="G1948" s="19"/>
      <c r="H1948" s="77" t="e">
        <f>VLOOKUP(D1948,バーコード貼付!$A$4048:$C$6329,3,FALSE)</f>
        <v>#N/A</v>
      </c>
      <c r="I1948" s="8">
        <f>I$1931*4</f>
        <v>8</v>
      </c>
      <c r="J1948" s="19" t="e">
        <f t="shared" si="169"/>
        <v>#N/A</v>
      </c>
      <c r="K1948" s="19"/>
      <c r="L1948" s="19"/>
      <c r="M1948" s="60">
        <v>-4</v>
      </c>
    </row>
    <row r="1949" spans="1:13" x14ac:dyDescent="0.2">
      <c r="A1949" s="6"/>
      <c r="B1949" s="8">
        <f t="shared" si="168"/>
        <v>18</v>
      </c>
      <c r="C1949" s="8"/>
      <c r="D1949" s="36"/>
      <c r="E1949" s="28" t="s">
        <v>1359</v>
      </c>
      <c r="F1949" s="40"/>
      <c r="G1949" s="19"/>
      <c r="H1949" s="152" t="e">
        <v>#N/A</v>
      </c>
      <c r="I1949" s="8">
        <v>16</v>
      </c>
      <c r="J1949" s="19">
        <v>1</v>
      </c>
      <c r="K1949" s="19"/>
      <c r="L1949" s="19"/>
      <c r="M1949" s="60" t="s">
        <v>2263</v>
      </c>
    </row>
    <row r="1950" spans="1:13" x14ac:dyDescent="0.2">
      <c r="A1950" s="6"/>
      <c r="B1950" s="8">
        <f t="shared" si="168"/>
        <v>19</v>
      </c>
      <c r="C1950" s="8"/>
      <c r="D1950" s="36"/>
      <c r="E1950" s="28" t="s">
        <v>1360</v>
      </c>
      <c r="F1950" s="40"/>
      <c r="G1950" s="19"/>
      <c r="H1950" s="152" t="e">
        <v>#N/A</v>
      </c>
      <c r="I1950" s="8">
        <v>16</v>
      </c>
      <c r="J1950" s="19">
        <v>1</v>
      </c>
      <c r="K1950" s="19"/>
      <c r="L1950" s="19"/>
      <c r="M1950" s="60" t="s">
        <v>2264</v>
      </c>
    </row>
    <row r="1951" spans="1:13" x14ac:dyDescent="0.2">
      <c r="A1951" s="6"/>
      <c r="B1951" s="8">
        <f t="shared" si="168"/>
        <v>20</v>
      </c>
      <c r="C1951" s="8"/>
      <c r="D1951" s="36"/>
      <c r="E1951" s="28" t="s">
        <v>2260</v>
      </c>
      <c r="F1951" s="40"/>
      <c r="G1951" s="19"/>
      <c r="H1951" s="152" t="e">
        <v>#N/A</v>
      </c>
      <c r="I1951" s="8">
        <v>8</v>
      </c>
      <c r="J1951" s="19">
        <v>1</v>
      </c>
      <c r="K1951" s="19"/>
      <c r="L1951" s="19"/>
      <c r="M1951" s="60">
        <v>-4</v>
      </c>
    </row>
    <row r="1952" spans="1:13" x14ac:dyDescent="0.2">
      <c r="A1952" s="18"/>
      <c r="B1952" s="18"/>
      <c r="C1952" s="18"/>
      <c r="D1952" s="30"/>
      <c r="E1952" s="30"/>
      <c r="F1952" s="40"/>
      <c r="G1952" s="18"/>
      <c r="H1952" s="67"/>
      <c r="I1952" s="14"/>
      <c r="J1952" s="14"/>
      <c r="K1952" s="14"/>
      <c r="L1952" s="14"/>
    </row>
    <row r="1953" spans="1:13" ht="16.2" x14ac:dyDescent="0.2">
      <c r="A1953" s="188" t="s">
        <v>1397</v>
      </c>
      <c r="B1953" s="189"/>
      <c r="C1953" s="189"/>
      <c r="D1953" s="189"/>
      <c r="E1953" s="189"/>
      <c r="F1953" s="189"/>
      <c r="G1953" s="189"/>
      <c r="H1953" s="189"/>
      <c r="I1953" s="189"/>
      <c r="J1953" s="189"/>
      <c r="K1953" s="189"/>
      <c r="L1953" s="190"/>
    </row>
    <row r="1954" spans="1:13" x14ac:dyDescent="0.2">
      <c r="A1954" s="24" t="s">
        <v>975</v>
      </c>
      <c r="B1954" s="21"/>
      <c r="C1954" s="21"/>
      <c r="D1954" s="52" t="s">
        <v>973</v>
      </c>
      <c r="E1954" s="13" t="s">
        <v>1156</v>
      </c>
      <c r="F1954" s="39" t="s">
        <v>1246</v>
      </c>
      <c r="G1954" s="19" t="s">
        <v>1205</v>
      </c>
      <c r="H1954" s="13" t="s">
        <v>1206</v>
      </c>
      <c r="I1954" s="13" t="s">
        <v>977</v>
      </c>
      <c r="J1954" s="13" t="s">
        <v>976</v>
      </c>
      <c r="K1954" s="13" t="s">
        <v>1166</v>
      </c>
      <c r="L1954" s="13" t="s">
        <v>1167</v>
      </c>
    </row>
    <row r="1955" spans="1:13" x14ac:dyDescent="0.2">
      <c r="A1955" s="8">
        <v>1</v>
      </c>
      <c r="B1955" s="8"/>
      <c r="C1955" s="8"/>
      <c r="D1955" s="36" t="s">
        <v>721</v>
      </c>
      <c r="E1955" s="28" t="e">
        <f>VLOOKUP(D1955,バーコード貼付!A$4048:C$6329,2,FALSE)</f>
        <v>#N/A</v>
      </c>
      <c r="F1955" s="40"/>
      <c r="G1955" s="19"/>
      <c r="H1955" s="77" t="e">
        <v>#N/A</v>
      </c>
      <c r="I1955" s="43">
        <v>5</v>
      </c>
      <c r="J1955" s="19" t="e">
        <v>#N/A</v>
      </c>
      <c r="K1955" s="19"/>
      <c r="L1955" s="19"/>
    </row>
    <row r="1956" spans="1:13" x14ac:dyDescent="0.2">
      <c r="A1956" s="8">
        <v>2</v>
      </c>
      <c r="B1956" s="8"/>
      <c r="C1956" s="8"/>
      <c r="D1956" s="36" t="s">
        <v>722</v>
      </c>
      <c r="E1956" s="28" t="e">
        <f>VLOOKUP(D1956,バーコード貼付!A$4048:C$6329,2,FALSE)</f>
        <v>#N/A</v>
      </c>
      <c r="F1956" s="40"/>
      <c r="G1956" s="19"/>
      <c r="H1956" s="77" t="e">
        <v>#N/A</v>
      </c>
      <c r="I1956" s="43">
        <v>3</v>
      </c>
      <c r="J1956" s="19" t="e">
        <v>#N/A</v>
      </c>
      <c r="K1956" s="19"/>
      <c r="L1956" s="19"/>
    </row>
    <row r="1957" spans="1:13" x14ac:dyDescent="0.2">
      <c r="A1957" s="6"/>
      <c r="B1957" s="8">
        <v>1</v>
      </c>
      <c r="C1957" s="8"/>
      <c r="D1957" s="36" t="s">
        <v>1585</v>
      </c>
      <c r="E1957" s="28" t="e">
        <f>VLOOKUP(D1957,バーコード貼付!A$4048:C$6329,2,FALSE)</f>
        <v>#N/A</v>
      </c>
      <c r="F1957" s="40"/>
      <c r="G1957" s="19"/>
      <c r="H1957" s="77" t="e">
        <f>VLOOKUP(D1957,バーコード貼付!$A$4048:$C$6329,3,FALSE)</f>
        <v>#N/A</v>
      </c>
      <c r="I1957" s="8">
        <f>SUM(I1955:I1956)</f>
        <v>8</v>
      </c>
      <c r="J1957" s="19" t="e">
        <f>IF(H1957&gt;=I1957,0,1)</f>
        <v>#N/A</v>
      </c>
      <c r="K1957" s="19"/>
      <c r="L1957" s="19"/>
    </row>
    <row r="1958" spans="1:13" x14ac:dyDescent="0.2">
      <c r="A1958" s="6"/>
      <c r="B1958" s="8">
        <f>B1957+1</f>
        <v>2</v>
      </c>
      <c r="C1958" s="8">
        <v>1</v>
      </c>
      <c r="D1958" s="36" t="s">
        <v>1570</v>
      </c>
      <c r="E1958" s="28" t="e">
        <f>VLOOKUP(D1958,バーコード貼付!A$4048:C$6329,2,FALSE)</f>
        <v>#N/A</v>
      </c>
      <c r="F1958" s="40"/>
      <c r="G1958" s="19"/>
      <c r="H1958" s="77" t="e">
        <f>VLOOKUP(D1958,バーコード貼付!$A$4048:$C$6329,3,FALSE)</f>
        <v>#N/A</v>
      </c>
      <c r="I1958" s="8">
        <f>I$1957</f>
        <v>8</v>
      </c>
      <c r="J1958" s="19" t="e">
        <f>IF(H1958&gt;=I1958,0,1)</f>
        <v>#N/A</v>
      </c>
      <c r="K1958" s="19"/>
      <c r="L1958" s="19"/>
    </row>
    <row r="1959" spans="1:13" x14ac:dyDescent="0.2">
      <c r="A1959" s="6"/>
      <c r="B1959" s="8"/>
      <c r="C1959" s="8">
        <v>2</v>
      </c>
      <c r="D1959" s="36" t="s">
        <v>2515</v>
      </c>
      <c r="E1959" s="28" t="str">
        <f>VLOOKUP(D1959,バーコード貼付!A$4048:C$6329,2,FALSE)</f>
        <v>真鍮1/4(6)Pｺｯｸ</v>
      </c>
      <c r="F1959" s="40"/>
      <c r="G1959" s="19"/>
      <c r="H1959" s="77">
        <f>VLOOKUP(D1959,バーコード貼付!$A$4048:$C$6329,3,FALSE)</f>
        <v>1481</v>
      </c>
      <c r="I1959" s="8">
        <f>I$1957</f>
        <v>8</v>
      </c>
      <c r="J1959" s="19">
        <f>IF(H1959&gt;=I1959,0,1)</f>
        <v>0</v>
      </c>
      <c r="K1959" s="19"/>
      <c r="L1959" s="19"/>
    </row>
    <row r="1960" spans="1:13" x14ac:dyDescent="0.2">
      <c r="A1960" s="6"/>
      <c r="B1960" s="8">
        <f>B1958+1</f>
        <v>3</v>
      </c>
      <c r="C1960" s="8"/>
      <c r="D1960" s="36" t="s">
        <v>1603</v>
      </c>
      <c r="E1960" s="28" t="e">
        <f>VLOOKUP(D1960,バーコード貼付!A$4048:C$6329,2,FALSE)</f>
        <v>#N/A</v>
      </c>
      <c r="F1960" s="40"/>
      <c r="G1960" s="19"/>
      <c r="H1960" s="77" t="e">
        <f>VLOOKUP(D1960,バーコード貼付!$A$4048:$C$6329,3,FALSE)</f>
        <v>#N/A</v>
      </c>
      <c r="I1960" s="8">
        <f>I$1957</f>
        <v>8</v>
      </c>
      <c r="J1960" s="19" t="e">
        <f>IF(H1960&gt;=I1960,0,1)</f>
        <v>#N/A</v>
      </c>
      <c r="K1960" s="19"/>
      <c r="L1960" s="19"/>
    </row>
    <row r="1961" spans="1:13" x14ac:dyDescent="0.2">
      <c r="A1961" s="6"/>
      <c r="B1961" s="8">
        <f t="shared" ref="B1961:B1977" si="170">B1960+1</f>
        <v>4</v>
      </c>
      <c r="C1961" s="8"/>
      <c r="D1961" s="36" t="s">
        <v>1600</v>
      </c>
      <c r="E1961" s="28" t="e">
        <f>VLOOKUP(D1961,バーコード貼付!A$4048:C$6329,2,FALSE)</f>
        <v>#N/A</v>
      </c>
      <c r="F1961" s="40"/>
      <c r="G1961" s="19"/>
      <c r="H1961" s="77" t="e">
        <f>VLOOKUP(D1961,バーコード貼付!$A$4048:$C$6329,3,FALSE)</f>
        <v>#N/A</v>
      </c>
      <c r="I1961" s="8">
        <f>I$1957</f>
        <v>8</v>
      </c>
      <c r="J1961" s="19" t="e">
        <f>IF(H1961&gt;=I1961,0,1)</f>
        <v>#N/A</v>
      </c>
      <c r="K1961" s="19"/>
      <c r="L1961" s="19"/>
    </row>
    <row r="1962" spans="1:13" x14ac:dyDescent="0.2">
      <c r="A1962" s="6"/>
      <c r="B1962" s="8">
        <f t="shared" si="170"/>
        <v>5</v>
      </c>
      <c r="C1962" s="8"/>
      <c r="D1962" s="36" t="s">
        <v>1962</v>
      </c>
      <c r="E1962" s="28" t="e">
        <f>VLOOKUP(D1962,バーコード貼付!A$4048:C$6329,2,FALSE)</f>
        <v>#N/A</v>
      </c>
      <c r="F1962" s="40"/>
      <c r="G1962" s="19"/>
      <c r="H1962" s="77" t="e">
        <v>#N/A</v>
      </c>
      <c r="I1962" s="8">
        <v>8</v>
      </c>
      <c r="J1962" s="19"/>
      <c r="K1962" s="19"/>
      <c r="L1962" s="19"/>
    </row>
    <row r="1963" spans="1:13" x14ac:dyDescent="0.2">
      <c r="A1963" s="6"/>
      <c r="B1963" s="8">
        <f t="shared" si="170"/>
        <v>6</v>
      </c>
      <c r="C1963" s="8"/>
      <c r="D1963" s="36" t="s">
        <v>1633</v>
      </c>
      <c r="E1963" s="28" t="e">
        <f>VLOOKUP(D1963,バーコード貼付!A$4048:C$6329,2,FALSE)</f>
        <v>#N/A</v>
      </c>
      <c r="F1963" s="40"/>
      <c r="G1963" s="19"/>
      <c r="H1963" s="77" t="e">
        <f>VLOOKUP(D1963,バーコード貼付!$A$4048:$C$6329,3,FALSE)</f>
        <v>#N/A</v>
      </c>
      <c r="I1963" s="8">
        <f>I$1957</f>
        <v>8</v>
      </c>
      <c r="J1963" s="19" t="e">
        <f t="shared" ref="J1963:J1974" si="171">IF(H1963&gt;=I1963,0,1)</f>
        <v>#N/A</v>
      </c>
      <c r="K1963" s="19"/>
      <c r="L1963" s="19"/>
    </row>
    <row r="1964" spans="1:13" x14ac:dyDescent="0.2">
      <c r="A1964" s="6"/>
      <c r="B1964" s="8">
        <f t="shared" si="170"/>
        <v>7</v>
      </c>
      <c r="C1964" s="8"/>
      <c r="D1964" s="36" t="s">
        <v>1651</v>
      </c>
      <c r="E1964" s="28" t="e">
        <f>VLOOKUP(D1964,バーコード貼付!A$4048:C$6329,2,FALSE)</f>
        <v>#N/A</v>
      </c>
      <c r="F1964" s="40"/>
      <c r="G1964" s="19"/>
      <c r="H1964" s="77" t="e">
        <f>VLOOKUP(D1964,バーコード貼付!$A$4048:$C$6329,3,FALSE)</f>
        <v>#N/A</v>
      </c>
      <c r="I1964" s="8">
        <f>I$1957</f>
        <v>8</v>
      </c>
      <c r="J1964" s="19" t="e">
        <f t="shared" si="171"/>
        <v>#N/A</v>
      </c>
      <c r="K1964" s="19"/>
      <c r="L1964" s="19"/>
    </row>
    <row r="1965" spans="1:13" x14ac:dyDescent="0.2">
      <c r="A1965" s="6"/>
      <c r="B1965" s="8">
        <f t="shared" si="170"/>
        <v>8</v>
      </c>
      <c r="C1965" s="8"/>
      <c r="D1965" s="36" t="s">
        <v>1674</v>
      </c>
      <c r="E1965" s="28" t="e">
        <f>VLOOKUP(D1965,バーコード貼付!A$4048:C$6329,2,FALSE)</f>
        <v>#N/A</v>
      </c>
      <c r="F1965" s="40"/>
      <c r="G1965" s="19"/>
      <c r="H1965" s="77" t="e">
        <f>VLOOKUP(D1965,バーコード貼付!$A$4048:$C$6329,3,FALSE)</f>
        <v>#N/A</v>
      </c>
      <c r="I1965" s="8">
        <f>I$1957</f>
        <v>8</v>
      </c>
      <c r="J1965" s="19" t="e">
        <f t="shared" si="171"/>
        <v>#N/A</v>
      </c>
      <c r="K1965" s="19"/>
      <c r="L1965" s="19"/>
    </row>
    <row r="1966" spans="1:13" x14ac:dyDescent="0.2">
      <c r="A1966" s="6"/>
      <c r="B1966" s="8">
        <f t="shared" si="170"/>
        <v>9</v>
      </c>
      <c r="C1966" s="8"/>
      <c r="D1966" s="36" t="s">
        <v>1939</v>
      </c>
      <c r="E1966" s="28" t="e">
        <f>VLOOKUP(D1966,バーコード貼付!A$4048:C$6329,2,FALSE)</f>
        <v>#N/A</v>
      </c>
      <c r="F1966" s="40"/>
      <c r="G1966" s="19"/>
      <c r="H1966" s="77" t="e">
        <f>VLOOKUP(D1966,バーコード貼付!$A$4048:$C$6329,3,FALSE)</f>
        <v>#N/A</v>
      </c>
      <c r="I1966" s="8">
        <f>I$1957*4</f>
        <v>32</v>
      </c>
      <c r="J1966" s="19" t="e">
        <f t="shared" si="171"/>
        <v>#N/A</v>
      </c>
      <c r="K1966" s="19"/>
      <c r="L1966" s="19"/>
      <c r="M1966" t="s">
        <v>2261</v>
      </c>
    </row>
    <row r="1967" spans="1:13" x14ac:dyDescent="0.2">
      <c r="A1967" s="6"/>
      <c r="B1967" s="8">
        <f t="shared" si="170"/>
        <v>10</v>
      </c>
      <c r="C1967" s="8"/>
      <c r="D1967" s="36" t="s">
        <v>1940</v>
      </c>
      <c r="E1967" s="28" t="e">
        <f>VLOOKUP(D1967,バーコード貼付!A$4048:C$6329,2,FALSE)</f>
        <v>#N/A</v>
      </c>
      <c r="F1967" s="40"/>
      <c r="G1967" s="19"/>
      <c r="H1967" s="77" t="e">
        <f>VLOOKUP(D1967,バーコード貼付!$A$4048:$C$6329,3,FALSE)</f>
        <v>#N/A</v>
      </c>
      <c r="I1967" s="8">
        <f>I$1957*2</f>
        <v>16</v>
      </c>
      <c r="J1967" s="19" t="e">
        <f t="shared" si="171"/>
        <v>#N/A</v>
      </c>
      <c r="K1967" s="19"/>
      <c r="L1967" s="19"/>
      <c r="M1967" t="s">
        <v>2262</v>
      </c>
    </row>
    <row r="1968" spans="1:13" x14ac:dyDescent="0.2">
      <c r="A1968" s="6"/>
      <c r="B1968" s="8">
        <f t="shared" si="170"/>
        <v>11</v>
      </c>
      <c r="C1968" s="8"/>
      <c r="D1968" s="36" t="s">
        <v>1941</v>
      </c>
      <c r="E1968" s="28" t="e">
        <f>VLOOKUP(D1968,バーコード貼付!A$4048:C$6329,2,FALSE)</f>
        <v>#N/A</v>
      </c>
      <c r="F1968" s="40"/>
      <c r="G1968" s="19"/>
      <c r="H1968" s="77" t="e">
        <f>VLOOKUP(D1968,バーコード貼付!$A$4048:$C$6329,3,FALSE)</f>
        <v>#N/A</v>
      </c>
      <c r="I1968" s="8">
        <f>I$1957*2</f>
        <v>16</v>
      </c>
      <c r="J1968" s="19" t="e">
        <f t="shared" si="171"/>
        <v>#N/A</v>
      </c>
      <c r="K1968" s="19"/>
      <c r="L1968" s="19"/>
      <c r="M1968" s="60">
        <v>-2</v>
      </c>
    </row>
    <row r="1969" spans="1:13" x14ac:dyDescent="0.2">
      <c r="A1969" s="6"/>
      <c r="B1969" s="8">
        <f t="shared" si="170"/>
        <v>12</v>
      </c>
      <c r="C1969" s="8"/>
      <c r="D1969" s="36" t="s">
        <v>1942</v>
      </c>
      <c r="E1969" s="28" t="e">
        <f>VLOOKUP(D1969,バーコード貼付!A$4048:C$6329,2,FALSE)</f>
        <v>#N/A</v>
      </c>
      <c r="F1969" s="40"/>
      <c r="G1969" s="19"/>
      <c r="H1969" s="77" t="e">
        <f>VLOOKUP(D1969,バーコード貼付!$A$4048:$C$6329,3,FALSE)</f>
        <v>#N/A</v>
      </c>
      <c r="I1969" s="8">
        <f>I$1957*2</f>
        <v>16</v>
      </c>
      <c r="J1969" s="19" t="e">
        <f t="shared" si="171"/>
        <v>#N/A</v>
      </c>
      <c r="K1969" s="19"/>
      <c r="L1969" s="19"/>
      <c r="M1969" s="60">
        <v>-2</v>
      </c>
    </row>
    <row r="1970" spans="1:13" x14ac:dyDescent="0.2">
      <c r="A1970" s="6"/>
      <c r="B1970" s="8">
        <f t="shared" si="170"/>
        <v>13</v>
      </c>
      <c r="C1970" s="8"/>
      <c r="D1970" s="36" t="s">
        <v>1943</v>
      </c>
      <c r="E1970" s="28" t="e">
        <f>VLOOKUP(D1970,バーコード貼付!A$4048:C$6329,2,FALSE)</f>
        <v>#N/A</v>
      </c>
      <c r="F1970" s="40"/>
      <c r="G1970" s="19"/>
      <c r="H1970" s="77" t="e">
        <f>VLOOKUP(D1970,バーコード貼付!$A$4048:$C$6329,3,FALSE)</f>
        <v>#N/A</v>
      </c>
      <c r="I1970" s="8">
        <f>I$1957*8</f>
        <v>64</v>
      </c>
      <c r="J1970" s="19" t="e">
        <f t="shared" si="171"/>
        <v>#N/A</v>
      </c>
      <c r="K1970" s="19"/>
      <c r="L1970" s="19"/>
      <c r="M1970" s="60">
        <v>-8</v>
      </c>
    </row>
    <row r="1971" spans="1:13" x14ac:dyDescent="0.2">
      <c r="A1971" s="6"/>
      <c r="B1971" s="8">
        <f t="shared" si="170"/>
        <v>14</v>
      </c>
      <c r="C1971" s="8"/>
      <c r="D1971" s="36" t="s">
        <v>1944</v>
      </c>
      <c r="E1971" s="28" t="e">
        <f>VLOOKUP(D1971,バーコード貼付!A$4048:C$6329,2,FALSE)</f>
        <v>#N/A</v>
      </c>
      <c r="F1971" s="40"/>
      <c r="G1971" s="19"/>
      <c r="H1971" s="77" t="e">
        <f>VLOOKUP(D1971,バーコード貼付!$A$4048:$C$6329,3,FALSE)</f>
        <v>#N/A</v>
      </c>
      <c r="I1971" s="8">
        <f>I$1957*8</f>
        <v>64</v>
      </c>
      <c r="J1971" s="19" t="e">
        <f t="shared" si="171"/>
        <v>#N/A</v>
      </c>
      <c r="K1971" s="19"/>
      <c r="L1971" s="19"/>
      <c r="M1971" s="60">
        <v>-8</v>
      </c>
    </row>
    <row r="1972" spans="1:13" x14ac:dyDescent="0.2">
      <c r="A1972" s="6"/>
      <c r="B1972" s="8">
        <f t="shared" si="170"/>
        <v>15</v>
      </c>
      <c r="C1972" s="8"/>
      <c r="D1972" s="36" t="s">
        <v>1630</v>
      </c>
      <c r="E1972" s="28" t="e">
        <f>VLOOKUP(D1972,バーコード貼付!A$4048:C$6329,2,FALSE)</f>
        <v>#N/A</v>
      </c>
      <c r="F1972" s="40"/>
      <c r="G1972" s="19"/>
      <c r="H1972" s="77" t="e">
        <f>VLOOKUP(D1972,バーコード貼付!$A$4048:$C$6329,3,FALSE)</f>
        <v>#N/A</v>
      </c>
      <c r="I1972" s="8">
        <f>I$1957</f>
        <v>8</v>
      </c>
      <c r="J1972" s="19" t="e">
        <f t="shared" si="171"/>
        <v>#N/A</v>
      </c>
      <c r="K1972" s="19"/>
      <c r="L1972" s="19"/>
      <c r="M1972" s="60"/>
    </row>
    <row r="1973" spans="1:13" x14ac:dyDescent="0.2">
      <c r="A1973" s="6"/>
      <c r="B1973" s="8">
        <f t="shared" si="170"/>
        <v>16</v>
      </c>
      <c r="C1973" s="8"/>
      <c r="D1973" s="36" t="s">
        <v>1947</v>
      </c>
      <c r="E1973" s="28" t="e">
        <f>VLOOKUP(D1973,バーコード貼付!A$4048:C$6329,2,FALSE)</f>
        <v>#N/A</v>
      </c>
      <c r="F1973" s="40"/>
      <c r="G1973" s="19"/>
      <c r="H1973" s="77" t="e">
        <f>VLOOKUP(D1973,バーコード貼付!$A$4048:$C$6329,3,FALSE)</f>
        <v>#N/A</v>
      </c>
      <c r="I1973" s="8">
        <f>I$1957*4</f>
        <v>32</v>
      </c>
      <c r="J1973" s="19" t="e">
        <f t="shared" si="171"/>
        <v>#N/A</v>
      </c>
      <c r="K1973" s="19"/>
      <c r="L1973" s="19"/>
      <c r="M1973" s="60">
        <v>-4</v>
      </c>
    </row>
    <row r="1974" spans="1:13" x14ac:dyDescent="0.2">
      <c r="A1974" s="6"/>
      <c r="B1974" s="8">
        <f t="shared" si="170"/>
        <v>17</v>
      </c>
      <c r="C1974" s="8"/>
      <c r="D1974" s="36" t="s">
        <v>1948</v>
      </c>
      <c r="E1974" s="28" t="e">
        <f>VLOOKUP(D1974,バーコード貼付!A$4048:C$6329,2,FALSE)</f>
        <v>#N/A</v>
      </c>
      <c r="F1974" s="40"/>
      <c r="G1974" s="19"/>
      <c r="H1974" s="77" t="e">
        <f>VLOOKUP(D1974,バーコード貼付!$A$4048:$C$6329,3,FALSE)</f>
        <v>#N/A</v>
      </c>
      <c r="I1974" s="8">
        <f>I$1957*4</f>
        <v>32</v>
      </c>
      <c r="J1974" s="19" t="e">
        <f t="shared" si="171"/>
        <v>#N/A</v>
      </c>
      <c r="K1974" s="19"/>
      <c r="L1974" s="19"/>
      <c r="M1974" s="60">
        <v>-4</v>
      </c>
    </row>
    <row r="1975" spans="1:13" x14ac:dyDescent="0.2">
      <c r="A1975" s="6"/>
      <c r="B1975" s="8">
        <f t="shared" si="170"/>
        <v>18</v>
      </c>
      <c r="C1975" s="8"/>
      <c r="D1975" s="36"/>
      <c r="E1975" s="28" t="s">
        <v>1359</v>
      </c>
      <c r="F1975" s="40"/>
      <c r="G1975" s="19"/>
      <c r="H1975" s="152" t="e">
        <v>#N/A</v>
      </c>
      <c r="I1975" s="8">
        <v>64</v>
      </c>
      <c r="J1975" s="19">
        <v>1</v>
      </c>
      <c r="K1975" s="19"/>
      <c r="L1975" s="19"/>
      <c r="M1975" s="60" t="s">
        <v>2263</v>
      </c>
    </row>
    <row r="1976" spans="1:13" x14ac:dyDescent="0.2">
      <c r="A1976" s="6"/>
      <c r="B1976" s="8">
        <f t="shared" si="170"/>
        <v>19</v>
      </c>
      <c r="C1976" s="8"/>
      <c r="D1976" s="36"/>
      <c r="E1976" s="28" t="s">
        <v>1360</v>
      </c>
      <c r="F1976" s="40"/>
      <c r="G1976" s="19"/>
      <c r="H1976" s="152" t="e">
        <v>#N/A</v>
      </c>
      <c r="I1976" s="8">
        <v>64</v>
      </c>
      <c r="J1976" s="19">
        <v>1</v>
      </c>
      <c r="K1976" s="19"/>
      <c r="L1976" s="19"/>
      <c r="M1976" s="60" t="s">
        <v>2264</v>
      </c>
    </row>
    <row r="1977" spans="1:13" x14ac:dyDescent="0.2">
      <c r="A1977" s="6"/>
      <c r="B1977" s="8">
        <f t="shared" si="170"/>
        <v>20</v>
      </c>
      <c r="C1977" s="8"/>
      <c r="D1977" s="36"/>
      <c r="E1977" s="28" t="s">
        <v>2260</v>
      </c>
      <c r="F1977" s="40"/>
      <c r="G1977" s="19"/>
      <c r="H1977" s="152" t="e">
        <v>#N/A</v>
      </c>
      <c r="I1977" s="8">
        <v>32</v>
      </c>
      <c r="J1977" s="19">
        <v>1</v>
      </c>
      <c r="K1977" s="19"/>
      <c r="L1977" s="19"/>
      <c r="M1977" s="60">
        <v>-4</v>
      </c>
    </row>
    <row r="1978" spans="1:13" x14ac:dyDescent="0.2">
      <c r="A1978" s="18"/>
      <c r="B1978" s="18"/>
      <c r="C1978" s="18"/>
      <c r="D1978" s="30"/>
      <c r="E1978" s="30"/>
      <c r="F1978" s="40"/>
      <c r="G1978" s="18"/>
      <c r="H1978" s="67"/>
      <c r="I1978" s="14"/>
      <c r="J1978" s="14"/>
      <c r="K1978" s="14"/>
      <c r="L1978" s="14"/>
    </row>
    <row r="1979" spans="1:13" ht="16.2" x14ac:dyDescent="0.2">
      <c r="A1979" s="188" t="s">
        <v>1398</v>
      </c>
      <c r="B1979" s="189"/>
      <c r="C1979" s="189"/>
      <c r="D1979" s="189"/>
      <c r="E1979" s="189"/>
      <c r="F1979" s="189"/>
      <c r="G1979" s="189"/>
      <c r="H1979" s="189"/>
      <c r="I1979" s="189"/>
      <c r="J1979" s="189"/>
      <c r="K1979" s="189"/>
      <c r="L1979" s="190"/>
    </row>
    <row r="1980" spans="1:13" x14ac:dyDescent="0.2">
      <c r="A1980" s="24" t="s">
        <v>975</v>
      </c>
      <c r="B1980" s="21"/>
      <c r="C1980" s="21"/>
      <c r="D1980" s="52" t="s">
        <v>973</v>
      </c>
      <c r="E1980" s="13" t="s">
        <v>1156</v>
      </c>
      <c r="F1980" s="39" t="s">
        <v>1246</v>
      </c>
      <c r="G1980" s="19" t="s">
        <v>1205</v>
      </c>
      <c r="H1980" s="13" t="s">
        <v>1206</v>
      </c>
      <c r="I1980" s="13" t="s">
        <v>977</v>
      </c>
      <c r="J1980" s="13" t="s">
        <v>976</v>
      </c>
      <c r="K1980" s="13" t="s">
        <v>1166</v>
      </c>
      <c r="L1980" s="13" t="s">
        <v>1167</v>
      </c>
    </row>
    <row r="1981" spans="1:13" x14ac:dyDescent="0.2">
      <c r="A1981" s="8">
        <v>1</v>
      </c>
      <c r="B1981" s="8"/>
      <c r="C1981" s="8"/>
      <c r="D1981" s="36" t="s">
        <v>723</v>
      </c>
      <c r="E1981" s="28" t="e">
        <f>VLOOKUP(D1981,バーコード貼付!A$4048:C$6329,2,FALSE)</f>
        <v>#N/A</v>
      </c>
      <c r="F1981" s="40"/>
      <c r="G1981" s="19"/>
      <c r="H1981" s="77" t="e">
        <v>#N/A</v>
      </c>
      <c r="I1981" s="43">
        <v>5</v>
      </c>
      <c r="J1981" s="19" t="e">
        <v>#N/A</v>
      </c>
      <c r="K1981" s="19"/>
      <c r="L1981" s="19"/>
    </row>
    <row r="1982" spans="1:13" x14ac:dyDescent="0.2">
      <c r="A1982" s="8">
        <v>2</v>
      </c>
      <c r="B1982" s="8"/>
      <c r="C1982" s="8"/>
      <c r="D1982" s="36" t="s">
        <v>724</v>
      </c>
      <c r="E1982" s="28" t="e">
        <f>VLOOKUP(D1982,バーコード貼付!A$4048:C$6329,2,FALSE)</f>
        <v>#N/A</v>
      </c>
      <c r="F1982" s="40"/>
      <c r="G1982" s="19"/>
      <c r="H1982" s="77" t="e">
        <v>#N/A</v>
      </c>
      <c r="I1982" s="43">
        <v>1</v>
      </c>
      <c r="J1982" s="19" t="e">
        <v>#N/A</v>
      </c>
      <c r="K1982" s="19"/>
      <c r="L1982" s="19"/>
    </row>
    <row r="1983" spans="1:13" x14ac:dyDescent="0.2">
      <c r="A1983" s="6"/>
      <c r="B1983" s="8">
        <v>1</v>
      </c>
      <c r="C1983" s="8"/>
      <c r="D1983" s="36" t="s">
        <v>1586</v>
      </c>
      <c r="E1983" s="28" t="e">
        <f>VLOOKUP(D1983,バーコード貼付!A$4048:C$6329,2,FALSE)</f>
        <v>#N/A</v>
      </c>
      <c r="F1983" s="40"/>
      <c r="G1983" s="19"/>
      <c r="H1983" s="77" t="e">
        <f>VLOOKUP(D1983,バーコード貼付!$A$4048:$C$6329,3,FALSE)</f>
        <v>#N/A</v>
      </c>
      <c r="I1983" s="8">
        <f>SUM(I1981:I1982)</f>
        <v>6</v>
      </c>
      <c r="J1983" s="19" t="e">
        <f>IF(H1983&gt;=I1983,0,1)</f>
        <v>#N/A</v>
      </c>
      <c r="K1983" s="19"/>
      <c r="L1983" s="19"/>
    </row>
    <row r="1984" spans="1:13" x14ac:dyDescent="0.2">
      <c r="A1984" s="6"/>
      <c r="B1984" s="8">
        <f>B1983+1</f>
        <v>2</v>
      </c>
      <c r="C1984" s="8">
        <v>1</v>
      </c>
      <c r="D1984" s="36" t="s">
        <v>1571</v>
      </c>
      <c r="E1984" s="28" t="e">
        <f>VLOOKUP(D1984,バーコード貼付!A$4048:C$6329,2,FALSE)</f>
        <v>#N/A</v>
      </c>
      <c r="F1984" s="40"/>
      <c r="G1984" s="19"/>
      <c r="H1984" s="77" t="e">
        <f>VLOOKUP(D1984,バーコード貼付!$A$4048:$C$6329,3,FALSE)</f>
        <v>#N/A</v>
      </c>
      <c r="I1984" s="8">
        <f>I$1983</f>
        <v>6</v>
      </c>
      <c r="J1984" s="19" t="e">
        <f>IF(H1984&gt;=I1984,0,1)</f>
        <v>#N/A</v>
      </c>
      <c r="K1984" s="19"/>
      <c r="L1984" s="19"/>
    </row>
    <row r="1985" spans="1:13" x14ac:dyDescent="0.2">
      <c r="A1985" s="6"/>
      <c r="B1985" s="8"/>
      <c r="C1985" s="8">
        <v>2</v>
      </c>
      <c r="D1985" s="36" t="s">
        <v>2515</v>
      </c>
      <c r="E1985" s="28" t="str">
        <f>VLOOKUP(D1985,バーコード貼付!A$4048:C$6329,2,FALSE)</f>
        <v>真鍮1/4(6)Pｺｯｸ</v>
      </c>
      <c r="F1985" s="40"/>
      <c r="G1985" s="19"/>
      <c r="H1985" s="77">
        <f>VLOOKUP(D1985,バーコード貼付!$A$4048:$C$6329,3,FALSE)</f>
        <v>1481</v>
      </c>
      <c r="I1985" s="8">
        <f>I$1983</f>
        <v>6</v>
      </c>
      <c r="J1985" s="19">
        <f>IF(H1985&gt;=I1985,0,1)</f>
        <v>0</v>
      </c>
      <c r="K1985" s="19"/>
      <c r="L1985" s="19"/>
    </row>
    <row r="1986" spans="1:13" x14ac:dyDescent="0.2">
      <c r="A1986" s="6"/>
      <c r="B1986" s="8">
        <f>B1984+1</f>
        <v>3</v>
      </c>
      <c r="C1986" s="8"/>
      <c r="D1986" s="36" t="s">
        <v>1602</v>
      </c>
      <c r="E1986" s="28" t="e">
        <f>VLOOKUP(D1986,バーコード貼付!A$4048:C$6329,2,FALSE)</f>
        <v>#N/A</v>
      </c>
      <c r="F1986" s="40"/>
      <c r="G1986" s="19"/>
      <c r="H1986" s="77" t="e">
        <f>VLOOKUP(D1986,バーコード貼付!$A$4048:$C$6329,3,FALSE)</f>
        <v>#N/A</v>
      </c>
      <c r="I1986" s="8">
        <f>I$1983</f>
        <v>6</v>
      </c>
      <c r="J1986" s="19" t="e">
        <f>IF(H1986&gt;=I1986,0,1)</f>
        <v>#N/A</v>
      </c>
      <c r="K1986" s="19"/>
      <c r="L1986" s="19"/>
    </row>
    <row r="1987" spans="1:13" x14ac:dyDescent="0.2">
      <c r="A1987" s="6"/>
      <c r="B1987" s="8">
        <f t="shared" ref="B1987:B2003" si="172">B1986+1</f>
        <v>4</v>
      </c>
      <c r="C1987" s="8"/>
      <c r="D1987" s="36" t="s">
        <v>1601</v>
      </c>
      <c r="E1987" s="28" t="e">
        <f>VLOOKUP(D1987,バーコード貼付!A$4048:C$6329,2,FALSE)</f>
        <v>#N/A</v>
      </c>
      <c r="F1987" s="40"/>
      <c r="G1987" s="19"/>
      <c r="H1987" s="77" t="e">
        <f>VLOOKUP(D1987,バーコード貼付!$A$4048:$C$6329,3,FALSE)</f>
        <v>#N/A</v>
      </c>
      <c r="I1987" s="8">
        <f>I$1983</f>
        <v>6</v>
      </c>
      <c r="J1987" s="19" t="e">
        <f>IF(H1987&gt;=I1987,0,1)</f>
        <v>#N/A</v>
      </c>
      <c r="K1987" s="19"/>
      <c r="L1987" s="19"/>
    </row>
    <row r="1988" spans="1:13" x14ac:dyDescent="0.2">
      <c r="A1988" s="6"/>
      <c r="B1988" s="8">
        <f t="shared" si="172"/>
        <v>5</v>
      </c>
      <c r="C1988" s="8"/>
      <c r="D1988" s="36" t="s">
        <v>2273</v>
      </c>
      <c r="E1988" s="28" t="e">
        <f>VLOOKUP(D1988,バーコード貼付!A$4048:C$6329,2,FALSE)</f>
        <v>#N/A</v>
      </c>
      <c r="F1988" s="40"/>
      <c r="G1988" s="19"/>
      <c r="H1988" s="77" t="e">
        <v>#N/A</v>
      </c>
      <c r="I1988" s="8">
        <v>6</v>
      </c>
      <c r="J1988" s="19"/>
      <c r="K1988" s="19"/>
      <c r="L1988" s="19"/>
    </row>
    <row r="1989" spans="1:13" x14ac:dyDescent="0.2">
      <c r="A1989" s="6"/>
      <c r="B1989" s="8">
        <f t="shared" si="172"/>
        <v>6</v>
      </c>
      <c r="C1989" s="8"/>
      <c r="D1989" s="36" t="s">
        <v>1632</v>
      </c>
      <c r="E1989" s="28" t="e">
        <f>VLOOKUP(D1989,バーコード貼付!A$4048:C$6329,2,FALSE)</f>
        <v>#N/A</v>
      </c>
      <c r="F1989" s="40"/>
      <c r="G1989" s="19"/>
      <c r="H1989" s="77" t="e">
        <f>VLOOKUP(D1989,バーコード貼付!$A$4048:$C$6329,3,FALSE)</f>
        <v>#N/A</v>
      </c>
      <c r="I1989" s="8">
        <f>I$1983</f>
        <v>6</v>
      </c>
      <c r="J1989" s="19" t="e">
        <f t="shared" ref="J1989:J2000" si="173">IF(H1989&gt;=I1989,0,1)</f>
        <v>#N/A</v>
      </c>
      <c r="K1989" s="19"/>
      <c r="L1989" s="19"/>
    </row>
    <row r="1990" spans="1:13" x14ac:dyDescent="0.2">
      <c r="A1990" s="6"/>
      <c r="B1990" s="8">
        <f t="shared" si="172"/>
        <v>7</v>
      </c>
      <c r="C1990" s="8"/>
      <c r="D1990" s="36" t="s">
        <v>1651</v>
      </c>
      <c r="E1990" s="28" t="e">
        <f>VLOOKUP(D1990,バーコード貼付!A$4048:C$6329,2,FALSE)</f>
        <v>#N/A</v>
      </c>
      <c r="F1990" s="40"/>
      <c r="G1990" s="19"/>
      <c r="H1990" s="77" t="e">
        <f>VLOOKUP(D1990,バーコード貼付!$A$4048:$C$6329,3,FALSE)</f>
        <v>#N/A</v>
      </c>
      <c r="I1990" s="8">
        <f>I$1983</f>
        <v>6</v>
      </c>
      <c r="J1990" s="19" t="e">
        <f t="shared" si="173"/>
        <v>#N/A</v>
      </c>
      <c r="K1990" s="19"/>
      <c r="L1990" s="19"/>
    </row>
    <row r="1991" spans="1:13" x14ac:dyDescent="0.2">
      <c r="A1991" s="6"/>
      <c r="B1991" s="8">
        <f t="shared" si="172"/>
        <v>8</v>
      </c>
      <c r="C1991" s="8"/>
      <c r="D1991" s="36" t="s">
        <v>1675</v>
      </c>
      <c r="E1991" s="28" t="e">
        <f>VLOOKUP(D1991,バーコード貼付!A$4048:C$6329,2,FALSE)</f>
        <v>#N/A</v>
      </c>
      <c r="F1991" s="40"/>
      <c r="G1991" s="19"/>
      <c r="H1991" s="77" t="e">
        <f>VLOOKUP(D1991,バーコード貼付!$A$4048:$C$6329,3,FALSE)</f>
        <v>#N/A</v>
      </c>
      <c r="I1991" s="8">
        <f>I$1983</f>
        <v>6</v>
      </c>
      <c r="J1991" s="19" t="e">
        <f t="shared" si="173"/>
        <v>#N/A</v>
      </c>
      <c r="K1991" s="19"/>
      <c r="L1991" s="19"/>
    </row>
    <row r="1992" spans="1:13" x14ac:dyDescent="0.2">
      <c r="A1992" s="6"/>
      <c r="B1992" s="8">
        <f t="shared" si="172"/>
        <v>9</v>
      </c>
      <c r="C1992" s="8"/>
      <c r="D1992" s="36" t="s">
        <v>1939</v>
      </c>
      <c r="E1992" s="28" t="e">
        <f>VLOOKUP(D1992,バーコード貼付!A$4048:C$6329,2,FALSE)</f>
        <v>#N/A</v>
      </c>
      <c r="F1992" s="40"/>
      <c r="G1992" s="19"/>
      <c r="H1992" s="77" t="e">
        <f>VLOOKUP(D1992,バーコード貼付!$A$4048:$C$6329,3,FALSE)</f>
        <v>#N/A</v>
      </c>
      <c r="I1992" s="8">
        <f>I$1983*4</f>
        <v>24</v>
      </c>
      <c r="J1992" s="19" t="e">
        <f t="shared" si="173"/>
        <v>#N/A</v>
      </c>
      <c r="K1992" s="19"/>
      <c r="L1992" s="19"/>
      <c r="M1992" t="s">
        <v>2261</v>
      </c>
    </row>
    <row r="1993" spans="1:13" x14ac:dyDescent="0.2">
      <c r="A1993" s="6"/>
      <c r="B1993" s="8">
        <f t="shared" si="172"/>
        <v>10</v>
      </c>
      <c r="C1993" s="8"/>
      <c r="D1993" s="36" t="s">
        <v>1940</v>
      </c>
      <c r="E1993" s="28" t="e">
        <f>VLOOKUP(D1993,バーコード貼付!A$4048:C$6329,2,FALSE)</f>
        <v>#N/A</v>
      </c>
      <c r="F1993" s="40"/>
      <c r="G1993" s="19"/>
      <c r="H1993" s="77" t="e">
        <f>VLOOKUP(D1993,バーコード貼付!$A$4048:$C$6329,3,FALSE)</f>
        <v>#N/A</v>
      </c>
      <c r="I1993" s="8">
        <f>I$1983*2</f>
        <v>12</v>
      </c>
      <c r="J1993" s="19" t="e">
        <f t="shared" si="173"/>
        <v>#N/A</v>
      </c>
      <c r="K1993" s="19"/>
      <c r="L1993" s="19"/>
      <c r="M1993" t="s">
        <v>2262</v>
      </c>
    </row>
    <row r="1994" spans="1:13" x14ac:dyDescent="0.2">
      <c r="A1994" s="6"/>
      <c r="B1994" s="8">
        <f t="shared" si="172"/>
        <v>11</v>
      </c>
      <c r="C1994" s="8"/>
      <c r="D1994" s="36" t="s">
        <v>1941</v>
      </c>
      <c r="E1994" s="28" t="e">
        <f>VLOOKUP(D1994,バーコード貼付!A$4048:C$6329,2,FALSE)</f>
        <v>#N/A</v>
      </c>
      <c r="F1994" s="40"/>
      <c r="G1994" s="19"/>
      <c r="H1994" s="77" t="e">
        <f>VLOOKUP(D1994,バーコード貼付!$A$4048:$C$6329,3,FALSE)</f>
        <v>#N/A</v>
      </c>
      <c r="I1994" s="8">
        <f>I$1983*2</f>
        <v>12</v>
      </c>
      <c r="J1994" s="19" t="e">
        <f t="shared" si="173"/>
        <v>#N/A</v>
      </c>
      <c r="K1994" s="19"/>
      <c r="L1994" s="19"/>
      <c r="M1994" s="60">
        <v>-2</v>
      </c>
    </row>
    <row r="1995" spans="1:13" x14ac:dyDescent="0.2">
      <c r="A1995" s="6"/>
      <c r="B1995" s="8">
        <f t="shared" si="172"/>
        <v>12</v>
      </c>
      <c r="C1995" s="8"/>
      <c r="D1995" s="36" t="s">
        <v>1942</v>
      </c>
      <c r="E1995" s="28" t="e">
        <f>VLOOKUP(D1995,バーコード貼付!A$4048:C$6329,2,FALSE)</f>
        <v>#N/A</v>
      </c>
      <c r="F1995" s="40"/>
      <c r="G1995" s="19"/>
      <c r="H1995" s="77" t="e">
        <f>VLOOKUP(D1995,バーコード貼付!$A$4048:$C$6329,3,FALSE)</f>
        <v>#N/A</v>
      </c>
      <c r="I1995" s="8">
        <f>I$1983*2</f>
        <v>12</v>
      </c>
      <c r="J1995" s="19" t="e">
        <f t="shared" si="173"/>
        <v>#N/A</v>
      </c>
      <c r="K1995" s="19"/>
      <c r="L1995" s="19"/>
      <c r="M1995" s="60">
        <v>-2</v>
      </c>
    </row>
    <row r="1996" spans="1:13" x14ac:dyDescent="0.2">
      <c r="A1996" s="6"/>
      <c r="B1996" s="8">
        <f t="shared" si="172"/>
        <v>13</v>
      </c>
      <c r="C1996" s="8"/>
      <c r="D1996" s="36" t="s">
        <v>1943</v>
      </c>
      <c r="E1996" s="28" t="e">
        <f>VLOOKUP(D1996,バーコード貼付!A$4048:C$6329,2,FALSE)</f>
        <v>#N/A</v>
      </c>
      <c r="F1996" s="40"/>
      <c r="G1996" s="19"/>
      <c r="H1996" s="77" t="e">
        <f>VLOOKUP(D1996,バーコード貼付!$A$4048:$C$6329,3,FALSE)</f>
        <v>#N/A</v>
      </c>
      <c r="I1996" s="8">
        <f>I$1983*8</f>
        <v>48</v>
      </c>
      <c r="J1996" s="19" t="e">
        <f t="shared" si="173"/>
        <v>#N/A</v>
      </c>
      <c r="K1996" s="19"/>
      <c r="L1996" s="19"/>
      <c r="M1996" s="60">
        <v>-8</v>
      </c>
    </row>
    <row r="1997" spans="1:13" x14ac:dyDescent="0.2">
      <c r="A1997" s="6"/>
      <c r="B1997" s="8">
        <f t="shared" si="172"/>
        <v>14</v>
      </c>
      <c r="C1997" s="8"/>
      <c r="D1997" s="36" t="s">
        <v>1944</v>
      </c>
      <c r="E1997" s="28" t="e">
        <f>VLOOKUP(D1997,バーコード貼付!A$4048:C$6329,2,FALSE)</f>
        <v>#N/A</v>
      </c>
      <c r="F1997" s="40"/>
      <c r="G1997" s="19"/>
      <c r="H1997" s="77" t="e">
        <f>VLOOKUP(D1997,バーコード貼付!$A$4048:$C$6329,3,FALSE)</f>
        <v>#N/A</v>
      </c>
      <c r="I1997" s="8">
        <f>I$1983*8</f>
        <v>48</v>
      </c>
      <c r="J1997" s="19" t="e">
        <f t="shared" si="173"/>
        <v>#N/A</v>
      </c>
      <c r="K1997" s="19"/>
      <c r="L1997" s="19"/>
      <c r="M1997" s="60">
        <v>-8</v>
      </c>
    </row>
    <row r="1998" spans="1:13" x14ac:dyDescent="0.2">
      <c r="A1998" s="6"/>
      <c r="B1998" s="8">
        <f t="shared" si="172"/>
        <v>15</v>
      </c>
      <c r="C1998" s="8"/>
      <c r="D1998" s="36" t="s">
        <v>1631</v>
      </c>
      <c r="E1998" s="28" t="e">
        <f>VLOOKUP(D1998,バーコード貼付!A$4048:C$6329,2,FALSE)</f>
        <v>#N/A</v>
      </c>
      <c r="F1998" s="40"/>
      <c r="G1998" s="19"/>
      <c r="H1998" s="77" t="e">
        <f>VLOOKUP(D1998,バーコード貼付!$A$4048:$C$6329,3,FALSE)</f>
        <v>#N/A</v>
      </c>
      <c r="I1998" s="8">
        <f>I$1983</f>
        <v>6</v>
      </c>
      <c r="J1998" s="19" t="e">
        <f t="shared" si="173"/>
        <v>#N/A</v>
      </c>
      <c r="K1998" s="19"/>
      <c r="L1998" s="19"/>
      <c r="M1998" s="60"/>
    </row>
    <row r="1999" spans="1:13" x14ac:dyDescent="0.2">
      <c r="A1999" s="6"/>
      <c r="B1999" s="8">
        <f t="shared" si="172"/>
        <v>16</v>
      </c>
      <c r="C1999" s="8"/>
      <c r="D1999" s="36" t="s">
        <v>1947</v>
      </c>
      <c r="E1999" s="28" t="e">
        <f>VLOOKUP(D1999,バーコード貼付!A$4048:C$6329,2,FALSE)</f>
        <v>#N/A</v>
      </c>
      <c r="F1999" s="40"/>
      <c r="G1999" s="19"/>
      <c r="H1999" s="77" t="e">
        <f>VLOOKUP(D1999,バーコード貼付!$A$4048:$C$6329,3,FALSE)</f>
        <v>#N/A</v>
      </c>
      <c r="I1999" s="8">
        <f>I$1983*4</f>
        <v>24</v>
      </c>
      <c r="J1999" s="19" t="e">
        <f t="shared" si="173"/>
        <v>#N/A</v>
      </c>
      <c r="K1999" s="19"/>
      <c r="L1999" s="19"/>
      <c r="M1999" s="60">
        <v>-4</v>
      </c>
    </row>
    <row r="2000" spans="1:13" x14ac:dyDescent="0.2">
      <c r="A2000" s="6"/>
      <c r="B2000" s="8">
        <f t="shared" si="172"/>
        <v>17</v>
      </c>
      <c r="C2000" s="8"/>
      <c r="D2000" s="36" t="s">
        <v>1948</v>
      </c>
      <c r="E2000" s="28" t="e">
        <f>VLOOKUP(D2000,バーコード貼付!A$4048:C$6329,2,FALSE)</f>
        <v>#N/A</v>
      </c>
      <c r="F2000" s="40"/>
      <c r="G2000" s="19"/>
      <c r="H2000" s="77" t="e">
        <f>VLOOKUP(D2000,バーコード貼付!$A$4048:$C$6329,3,FALSE)</f>
        <v>#N/A</v>
      </c>
      <c r="I2000" s="8">
        <f>I$1983*4</f>
        <v>24</v>
      </c>
      <c r="J2000" s="19" t="e">
        <f t="shared" si="173"/>
        <v>#N/A</v>
      </c>
      <c r="K2000" s="19"/>
      <c r="L2000" s="19"/>
      <c r="M2000" s="60">
        <v>-4</v>
      </c>
    </row>
    <row r="2001" spans="1:13" x14ac:dyDescent="0.2">
      <c r="A2001" s="6"/>
      <c r="B2001" s="8">
        <f t="shared" si="172"/>
        <v>18</v>
      </c>
      <c r="C2001" s="8"/>
      <c r="D2001" s="36"/>
      <c r="E2001" s="28" t="s">
        <v>1359</v>
      </c>
      <c r="F2001" s="40"/>
      <c r="G2001" s="19"/>
      <c r="H2001" s="152" t="e">
        <v>#N/A</v>
      </c>
      <c r="I2001" s="8">
        <v>48</v>
      </c>
      <c r="J2001" s="19">
        <v>1</v>
      </c>
      <c r="K2001" s="19"/>
      <c r="L2001" s="19"/>
      <c r="M2001" s="60" t="s">
        <v>2263</v>
      </c>
    </row>
    <row r="2002" spans="1:13" x14ac:dyDescent="0.2">
      <c r="A2002" s="6"/>
      <c r="B2002" s="8">
        <f t="shared" si="172"/>
        <v>19</v>
      </c>
      <c r="C2002" s="8"/>
      <c r="D2002" s="36"/>
      <c r="E2002" s="28" t="s">
        <v>1360</v>
      </c>
      <c r="F2002" s="40"/>
      <c r="G2002" s="19"/>
      <c r="H2002" s="152" t="e">
        <v>#N/A</v>
      </c>
      <c r="I2002" s="8">
        <v>48</v>
      </c>
      <c r="J2002" s="19">
        <v>1</v>
      </c>
      <c r="K2002" s="19"/>
      <c r="L2002" s="19"/>
      <c r="M2002" s="60" t="s">
        <v>2264</v>
      </c>
    </row>
    <row r="2003" spans="1:13" x14ac:dyDescent="0.2">
      <c r="A2003" s="6"/>
      <c r="B2003" s="8">
        <f t="shared" si="172"/>
        <v>20</v>
      </c>
      <c r="C2003" s="8"/>
      <c r="D2003" s="36"/>
      <c r="E2003" s="28" t="s">
        <v>2260</v>
      </c>
      <c r="F2003" s="40"/>
      <c r="G2003" s="19"/>
      <c r="H2003" s="152" t="e">
        <v>#N/A</v>
      </c>
      <c r="I2003" s="8">
        <v>24</v>
      </c>
      <c r="J2003" s="19">
        <v>1</v>
      </c>
      <c r="K2003" s="19"/>
      <c r="L2003" s="19"/>
      <c r="M2003" s="60">
        <v>-4</v>
      </c>
    </row>
    <row r="2004" spans="1:13" x14ac:dyDescent="0.2">
      <c r="A2004" s="18"/>
      <c r="B2004" s="18"/>
      <c r="C2004" s="18"/>
      <c r="D2004" s="30"/>
      <c r="E2004" s="30"/>
      <c r="F2004" s="40"/>
      <c r="G2004" s="18"/>
      <c r="H2004" s="67"/>
      <c r="I2004" s="14"/>
      <c r="J2004" s="14"/>
      <c r="K2004" s="14"/>
      <c r="L2004" s="14"/>
    </row>
    <row r="2005" spans="1:13" s="38" customFormat="1" ht="16.2" x14ac:dyDescent="0.2">
      <c r="A2005" s="191" t="s">
        <v>2544</v>
      </c>
      <c r="B2005" s="192"/>
      <c r="C2005" s="192"/>
      <c r="D2005" s="192"/>
      <c r="E2005" s="192"/>
      <c r="F2005" s="192"/>
      <c r="G2005" s="192"/>
      <c r="H2005" s="192"/>
      <c r="I2005" s="192"/>
      <c r="J2005" s="192"/>
      <c r="K2005" s="192"/>
      <c r="L2005" s="193"/>
    </row>
    <row r="2006" spans="1:13" s="38" customFormat="1" ht="16.2" x14ac:dyDescent="0.2">
      <c r="A2006" s="188" t="s">
        <v>1399</v>
      </c>
      <c r="B2006" s="189"/>
      <c r="C2006" s="189"/>
      <c r="D2006" s="189"/>
      <c r="E2006" s="189"/>
      <c r="F2006" s="189"/>
      <c r="G2006" s="189"/>
      <c r="H2006" s="189"/>
      <c r="I2006" s="189"/>
      <c r="J2006" s="189"/>
      <c r="K2006" s="189"/>
      <c r="L2006" s="190"/>
    </row>
    <row r="2007" spans="1:13" s="5" customFormat="1" x14ac:dyDescent="0.2">
      <c r="A2007" s="24" t="s">
        <v>975</v>
      </c>
      <c r="B2007" s="21"/>
      <c r="C2007" s="21"/>
      <c r="D2007" s="52" t="s">
        <v>973</v>
      </c>
      <c r="E2007" s="13" t="s">
        <v>1156</v>
      </c>
      <c r="F2007" s="39" t="s">
        <v>1246</v>
      </c>
      <c r="G2007" s="19" t="s">
        <v>1205</v>
      </c>
      <c r="H2007" s="13" t="s">
        <v>1206</v>
      </c>
      <c r="I2007" s="13" t="s">
        <v>977</v>
      </c>
      <c r="J2007" s="13" t="s">
        <v>976</v>
      </c>
      <c r="K2007" s="13" t="s">
        <v>1166</v>
      </c>
      <c r="L2007" s="13" t="s">
        <v>1167</v>
      </c>
    </row>
    <row r="2008" spans="1:13" x14ac:dyDescent="0.2">
      <c r="A2008" s="6">
        <v>1</v>
      </c>
      <c r="B2008" s="6"/>
      <c r="C2008" s="3"/>
      <c r="D2008" s="36" t="s">
        <v>725</v>
      </c>
      <c r="E2008" s="28" t="e">
        <f>VLOOKUP(D2008,バーコード貼付!A$4048:C$6329,2,FALSE)</f>
        <v>#N/A</v>
      </c>
      <c r="F2008" s="40"/>
      <c r="G2008" s="19"/>
      <c r="H2008" s="77" t="e">
        <v>#N/A</v>
      </c>
      <c r="I2008" s="43">
        <v>3</v>
      </c>
      <c r="J2008" s="19" t="e">
        <v>#N/A</v>
      </c>
      <c r="K2008" s="19"/>
      <c r="L2008" s="19"/>
    </row>
    <row r="2009" spans="1:13" x14ac:dyDescent="0.2">
      <c r="A2009" s="6">
        <v>2</v>
      </c>
      <c r="B2009" s="6"/>
      <c r="C2009" s="3"/>
      <c r="D2009" s="36" t="s">
        <v>726</v>
      </c>
      <c r="E2009" s="28" t="e">
        <f>VLOOKUP(D2009,バーコード貼付!A$4048:C$6329,2,FALSE)</f>
        <v>#N/A</v>
      </c>
      <c r="F2009" s="40"/>
      <c r="G2009" s="19"/>
      <c r="H2009" s="77" t="e">
        <v>#N/A</v>
      </c>
      <c r="I2009" s="43">
        <v>0</v>
      </c>
      <c r="J2009" s="19" t="e">
        <v>#N/A</v>
      </c>
      <c r="K2009" s="19"/>
      <c r="L2009" s="19"/>
    </row>
    <row r="2010" spans="1:13" x14ac:dyDescent="0.2">
      <c r="A2010" s="6"/>
      <c r="B2010" s="8">
        <v>1</v>
      </c>
      <c r="C2010" s="8"/>
      <c r="D2010" s="36" t="s">
        <v>1572</v>
      </c>
      <c r="E2010" s="28" t="e">
        <f>VLOOKUP(D2010,バーコード貼付!A$4048:C$6329,2,FALSE)</f>
        <v>#N/A</v>
      </c>
      <c r="F2010" s="40"/>
      <c r="G2010" s="19"/>
      <c r="H2010" s="77" t="e">
        <f>VLOOKUP(D2010,バーコード貼付!$A$4048:$C$6329,3,FALSE)</f>
        <v>#N/A</v>
      </c>
      <c r="I2010" s="8">
        <f>SUM(I2008:I2009)</f>
        <v>3</v>
      </c>
      <c r="J2010" s="19" t="e">
        <f>IF(H2010&gt;=I2010,0,1)</f>
        <v>#N/A</v>
      </c>
      <c r="K2010" s="19"/>
      <c r="L2010" s="19"/>
    </row>
    <row r="2011" spans="1:13" x14ac:dyDescent="0.2">
      <c r="A2011" s="6"/>
      <c r="B2011" s="8">
        <f>B2010+1</f>
        <v>2</v>
      </c>
      <c r="C2011" s="8">
        <v>1</v>
      </c>
      <c r="D2011" s="36" t="s">
        <v>1557</v>
      </c>
      <c r="E2011" s="28" t="e">
        <f>VLOOKUP(D2011,バーコード貼付!A$4048:C$6329,2,FALSE)</f>
        <v>#N/A</v>
      </c>
      <c r="F2011" s="40"/>
      <c r="G2011" s="19"/>
      <c r="H2011" s="77" t="e">
        <f>VLOOKUP(D2011,バーコード貼付!$A$4048:$C$6329,3,FALSE)</f>
        <v>#N/A</v>
      </c>
      <c r="I2011" s="8">
        <f>I$2010</f>
        <v>3</v>
      </c>
      <c r="J2011" s="19" t="e">
        <f>IF(H2011&gt;=I2011,0,1)</f>
        <v>#N/A</v>
      </c>
      <c r="K2011" s="19"/>
      <c r="L2011" s="19"/>
    </row>
    <row r="2012" spans="1:13" x14ac:dyDescent="0.2">
      <c r="A2012" s="6"/>
      <c r="B2012" s="8"/>
      <c r="C2012" s="8">
        <v>2</v>
      </c>
      <c r="D2012" s="36" t="s">
        <v>2519</v>
      </c>
      <c r="E2012" s="28" t="str">
        <f>VLOOKUP(D2012,バーコード貼付!A$4048:C$6329,2,FALSE)</f>
        <v>真鍮1/8(3)Pｺｯｸ</v>
      </c>
      <c r="F2012" s="40"/>
      <c r="G2012" s="19"/>
      <c r="H2012" s="77">
        <f>VLOOKUP(D2012,バーコード貼付!$A$4048:$C$6329,3,FALSE)</f>
        <v>0</v>
      </c>
      <c r="I2012" s="8">
        <f>I$2010</f>
        <v>3</v>
      </c>
      <c r="J2012" s="19">
        <f>IF(H2012&gt;=I2012,0,1)</f>
        <v>1</v>
      </c>
      <c r="K2012" s="19"/>
      <c r="L2012" s="19"/>
    </row>
    <row r="2013" spans="1:13" x14ac:dyDescent="0.2">
      <c r="A2013" s="6"/>
      <c r="B2013" s="8">
        <f>B2011+1</f>
        <v>3</v>
      </c>
      <c r="C2013" s="8"/>
      <c r="D2013" s="36" t="s">
        <v>1616</v>
      </c>
      <c r="E2013" s="28" t="e">
        <f>VLOOKUP(D2013,バーコード貼付!A$4048:C$6329,2,FALSE)</f>
        <v>#N/A</v>
      </c>
      <c r="F2013" s="40"/>
      <c r="G2013" s="19"/>
      <c r="H2013" s="77" t="e">
        <f>VLOOKUP(D2013,バーコード貼付!$A$4048:$C$6329,3,FALSE)</f>
        <v>#N/A</v>
      </c>
      <c r="I2013" s="8">
        <f>I$2010</f>
        <v>3</v>
      </c>
      <c r="J2013" s="19" t="e">
        <f>IF(H2013&gt;=I2013,0,1)</f>
        <v>#N/A</v>
      </c>
      <c r="K2013" s="19"/>
      <c r="L2013" s="19"/>
    </row>
    <row r="2014" spans="1:13" x14ac:dyDescent="0.2">
      <c r="A2014" s="6"/>
      <c r="B2014" s="8">
        <f t="shared" ref="B2014:B2030" si="174">B2013+1</f>
        <v>4</v>
      </c>
      <c r="C2014" s="8"/>
      <c r="D2014" s="36" t="s">
        <v>1587</v>
      </c>
      <c r="E2014" s="28" t="e">
        <f>VLOOKUP(D2014,バーコード貼付!A$4048:C$6329,2,FALSE)</f>
        <v>#N/A</v>
      </c>
      <c r="F2014" s="40"/>
      <c r="G2014" s="19"/>
      <c r="H2014" s="77" t="e">
        <f>VLOOKUP(D2014,バーコード貼付!$A$4048:$C$6329,3,FALSE)</f>
        <v>#N/A</v>
      </c>
      <c r="I2014" s="8">
        <f>I$2010</f>
        <v>3</v>
      </c>
      <c r="J2014" s="19" t="e">
        <f>IF(H2014&gt;=I2014,0,1)</f>
        <v>#N/A</v>
      </c>
      <c r="K2014" s="19"/>
      <c r="L2014" s="19"/>
    </row>
    <row r="2015" spans="1:13" x14ac:dyDescent="0.2">
      <c r="A2015" s="6"/>
      <c r="B2015" s="8">
        <f t="shared" si="174"/>
        <v>5</v>
      </c>
      <c r="C2015" s="8"/>
      <c r="D2015" s="36"/>
      <c r="E2015" s="28" t="s">
        <v>1338</v>
      </c>
      <c r="F2015" s="40"/>
      <c r="G2015" s="19"/>
      <c r="H2015" s="152" t="e">
        <v>#N/A</v>
      </c>
      <c r="I2015" s="8">
        <v>3</v>
      </c>
      <c r="J2015" s="19">
        <v>1</v>
      </c>
      <c r="K2015" s="19"/>
      <c r="L2015" s="19"/>
    </row>
    <row r="2016" spans="1:13" x14ac:dyDescent="0.2">
      <c r="A2016" s="6"/>
      <c r="B2016" s="8">
        <f t="shared" si="174"/>
        <v>6</v>
      </c>
      <c r="C2016" s="8"/>
      <c r="D2016" s="36" t="s">
        <v>1963</v>
      </c>
      <c r="E2016" s="28" t="e">
        <f>VLOOKUP(D2016,バーコード貼付!A$4048:C$6329,2,FALSE)</f>
        <v>#N/A</v>
      </c>
      <c r="F2016" s="40"/>
      <c r="G2016" s="19"/>
      <c r="H2016" s="77" t="e">
        <f>VLOOKUP(D2016,バーコード貼付!$A$4048:$C$6329,3,FALSE)</f>
        <v>#N/A</v>
      </c>
      <c r="I2016" s="8">
        <f>I$2010</f>
        <v>3</v>
      </c>
      <c r="J2016" s="19" t="e">
        <f t="shared" ref="J2016:J2027" si="175">IF(H2016&gt;=I2016,0,1)</f>
        <v>#N/A</v>
      </c>
      <c r="K2016" s="19"/>
      <c r="L2016" s="19"/>
    </row>
    <row r="2017" spans="1:13" x14ac:dyDescent="0.2">
      <c r="A2017" s="6"/>
      <c r="B2017" s="8">
        <f t="shared" si="174"/>
        <v>7</v>
      </c>
      <c r="C2017" s="8"/>
      <c r="D2017" s="36" t="s">
        <v>1964</v>
      </c>
      <c r="E2017" s="28" t="e">
        <f>VLOOKUP(D2017,バーコード貼付!A$4048:C$6329,2,FALSE)</f>
        <v>#N/A</v>
      </c>
      <c r="F2017" s="40"/>
      <c r="G2017" s="19"/>
      <c r="H2017" s="77" t="e">
        <f>VLOOKUP(D2017,バーコード貼付!$A$4048:$C$6329,3,FALSE)</f>
        <v>#N/A</v>
      </c>
      <c r="I2017" s="8">
        <f>I$2010</f>
        <v>3</v>
      </c>
      <c r="J2017" s="19" t="e">
        <f t="shared" si="175"/>
        <v>#N/A</v>
      </c>
      <c r="K2017" s="19"/>
      <c r="L2017" s="19"/>
    </row>
    <row r="2018" spans="1:13" x14ac:dyDescent="0.2">
      <c r="A2018" s="6"/>
      <c r="B2018" s="8">
        <f t="shared" si="174"/>
        <v>8</v>
      </c>
      <c r="C2018" s="8"/>
      <c r="D2018" s="36" t="s">
        <v>1661</v>
      </c>
      <c r="E2018" s="28" t="e">
        <f>VLOOKUP(D2018,バーコード貼付!A$4048:C$6329,2,FALSE)</f>
        <v>#N/A</v>
      </c>
      <c r="F2018" s="40"/>
      <c r="G2018" s="19"/>
      <c r="H2018" s="77" t="e">
        <f>VLOOKUP(D2018,バーコード貼付!$A$4048:$C$6329,3,FALSE)</f>
        <v>#N/A</v>
      </c>
      <c r="I2018" s="8">
        <f>I$2010</f>
        <v>3</v>
      </c>
      <c r="J2018" s="19" t="e">
        <f t="shared" si="175"/>
        <v>#N/A</v>
      </c>
      <c r="K2018" s="19"/>
      <c r="L2018" s="19"/>
    </row>
    <row r="2019" spans="1:13" x14ac:dyDescent="0.2">
      <c r="A2019" s="6"/>
      <c r="B2019" s="8">
        <f t="shared" si="174"/>
        <v>9</v>
      </c>
      <c r="C2019" s="8"/>
      <c r="D2019" s="36" t="s">
        <v>1965</v>
      </c>
      <c r="E2019" s="28" t="e">
        <f>VLOOKUP(D2019,バーコード貼付!A$4048:C$6329,2,FALSE)</f>
        <v>#N/A</v>
      </c>
      <c r="F2019" s="40"/>
      <c r="G2019" s="19"/>
      <c r="H2019" s="77" t="e">
        <f>VLOOKUP(D2019,バーコード貼付!$A$4048:$C$6329,3,FALSE)</f>
        <v>#N/A</v>
      </c>
      <c r="I2019" s="8">
        <f>I$2010*4</f>
        <v>12</v>
      </c>
      <c r="J2019" s="19" t="e">
        <f t="shared" si="175"/>
        <v>#N/A</v>
      </c>
      <c r="K2019" s="19"/>
      <c r="L2019" s="19"/>
      <c r="M2019" t="s">
        <v>2257</v>
      </c>
    </row>
    <row r="2020" spans="1:13" x14ac:dyDescent="0.2">
      <c r="A2020" s="6"/>
      <c r="B2020" s="8">
        <f t="shared" si="174"/>
        <v>10</v>
      </c>
      <c r="C2020" s="8"/>
      <c r="D2020" s="36" t="s">
        <v>1966</v>
      </c>
      <c r="E2020" s="28" t="e">
        <f>VLOOKUP(D2020,バーコード貼付!A$4048:C$6329,2,FALSE)</f>
        <v>#N/A</v>
      </c>
      <c r="F2020" s="40"/>
      <c r="G2020" s="19"/>
      <c r="H2020" s="77" t="e">
        <f>VLOOKUP(D2020,バーコード貼付!$A$4048:$C$6329,3,FALSE)</f>
        <v>#N/A</v>
      </c>
      <c r="I2020" s="8">
        <f>I$2010*2</f>
        <v>6</v>
      </c>
      <c r="J2020" s="19" t="e">
        <f t="shared" si="175"/>
        <v>#N/A</v>
      </c>
      <c r="K2020" s="19"/>
      <c r="L2020" s="19"/>
      <c r="M2020" t="s">
        <v>2258</v>
      </c>
    </row>
    <row r="2021" spans="1:13" x14ac:dyDescent="0.2">
      <c r="A2021" s="6"/>
      <c r="B2021" s="8">
        <f t="shared" si="174"/>
        <v>11</v>
      </c>
      <c r="C2021" s="8"/>
      <c r="D2021" s="36" t="s">
        <v>1967</v>
      </c>
      <c r="E2021" s="28" t="e">
        <f>VLOOKUP(D2021,バーコード貼付!A$4048:C$6329,2,FALSE)</f>
        <v>#N/A</v>
      </c>
      <c r="F2021" s="40"/>
      <c r="G2021" s="19"/>
      <c r="H2021" s="77" t="e">
        <f>VLOOKUP(D2021,バーコード貼付!$A$4048:$C$6329,3,FALSE)</f>
        <v>#N/A</v>
      </c>
      <c r="I2021" s="8">
        <f>I$2010*2</f>
        <v>6</v>
      </c>
      <c r="J2021" s="19" t="e">
        <f t="shared" si="175"/>
        <v>#N/A</v>
      </c>
      <c r="K2021" s="19"/>
      <c r="L2021" s="19"/>
      <c r="M2021" s="60">
        <v>-2</v>
      </c>
    </row>
    <row r="2022" spans="1:13" x14ac:dyDescent="0.2">
      <c r="A2022" s="6"/>
      <c r="B2022" s="8">
        <f t="shared" si="174"/>
        <v>12</v>
      </c>
      <c r="C2022" s="8"/>
      <c r="D2022" s="36" t="s">
        <v>1935</v>
      </c>
      <c r="E2022" s="28" t="e">
        <f>VLOOKUP(D2022,バーコード貼付!A$4048:C$6329,2,FALSE)</f>
        <v>#N/A</v>
      </c>
      <c r="F2022" s="40"/>
      <c r="G2022" s="19"/>
      <c r="H2022" s="77" t="e">
        <f>VLOOKUP(D2022,バーコード貼付!$A$4048:$C$6329,3,FALSE)</f>
        <v>#N/A</v>
      </c>
      <c r="I2022" s="8">
        <f>I$2010*2</f>
        <v>6</v>
      </c>
      <c r="J2022" s="19" t="e">
        <f t="shared" si="175"/>
        <v>#N/A</v>
      </c>
      <c r="K2022" s="19"/>
      <c r="L2022" s="19"/>
      <c r="M2022" s="60">
        <v>-2</v>
      </c>
    </row>
    <row r="2023" spans="1:13" x14ac:dyDescent="0.2">
      <c r="A2023" s="6"/>
      <c r="B2023" s="8">
        <f t="shared" si="174"/>
        <v>13</v>
      </c>
      <c r="C2023" s="8"/>
      <c r="D2023" s="36" t="s">
        <v>1968</v>
      </c>
      <c r="E2023" s="28" t="e">
        <f>VLOOKUP(D2023,バーコード貼付!A$4048:C$6329,2,FALSE)</f>
        <v>#N/A</v>
      </c>
      <c r="F2023" s="40"/>
      <c r="G2023" s="19"/>
      <c r="H2023" s="77" t="e">
        <f>VLOOKUP(D2023,バーコード貼付!$A$4048:$C$6329,3,FALSE)</f>
        <v>#N/A</v>
      </c>
      <c r="I2023" s="8">
        <f>I$2010*8</f>
        <v>24</v>
      </c>
      <c r="J2023" s="19" t="e">
        <f t="shared" si="175"/>
        <v>#N/A</v>
      </c>
      <c r="K2023" s="19"/>
      <c r="L2023" s="19"/>
      <c r="M2023" s="60">
        <v>-8</v>
      </c>
    </row>
    <row r="2024" spans="1:13" x14ac:dyDescent="0.2">
      <c r="A2024" s="6"/>
      <c r="B2024" s="8">
        <f t="shared" si="174"/>
        <v>14</v>
      </c>
      <c r="C2024" s="8"/>
      <c r="D2024" s="36" t="s">
        <v>1969</v>
      </c>
      <c r="E2024" s="28" t="e">
        <f>VLOOKUP(D2024,バーコード貼付!A$4048:C$6329,2,FALSE)</f>
        <v>#N/A</v>
      </c>
      <c r="F2024" s="40"/>
      <c r="G2024" s="19"/>
      <c r="H2024" s="77" t="e">
        <f>VLOOKUP(D2024,バーコード貼付!$A$4048:$C$6329,3,FALSE)</f>
        <v>#N/A</v>
      </c>
      <c r="I2024" s="8">
        <f>I$2010*8</f>
        <v>24</v>
      </c>
      <c r="J2024" s="19" t="e">
        <f t="shared" si="175"/>
        <v>#N/A</v>
      </c>
      <c r="K2024" s="19"/>
      <c r="L2024" s="19"/>
      <c r="M2024" s="60">
        <v>-8</v>
      </c>
    </row>
    <row r="2025" spans="1:13" x14ac:dyDescent="0.2">
      <c r="A2025" s="6"/>
      <c r="B2025" s="8">
        <f t="shared" si="174"/>
        <v>15</v>
      </c>
      <c r="C2025" s="8"/>
      <c r="D2025" s="36" t="s">
        <v>1617</v>
      </c>
      <c r="E2025" s="28" t="e">
        <f>VLOOKUP(D2025,バーコード貼付!A$4048:C$6329,2,FALSE)</f>
        <v>#N/A</v>
      </c>
      <c r="F2025" s="40"/>
      <c r="G2025" s="19"/>
      <c r="H2025" s="77" t="e">
        <f>VLOOKUP(D2025,バーコード貼付!$A$4048:$C$6329,3,FALSE)</f>
        <v>#N/A</v>
      </c>
      <c r="I2025" s="8">
        <f>I$2010</f>
        <v>3</v>
      </c>
      <c r="J2025" s="19" t="e">
        <f t="shared" si="175"/>
        <v>#N/A</v>
      </c>
      <c r="K2025" s="19"/>
      <c r="L2025" s="19"/>
      <c r="M2025" s="60"/>
    </row>
    <row r="2026" spans="1:13" x14ac:dyDescent="0.2">
      <c r="A2026" s="6"/>
      <c r="B2026" s="8">
        <f t="shared" si="174"/>
        <v>16</v>
      </c>
      <c r="C2026" s="8"/>
      <c r="D2026" s="36" t="s">
        <v>1805</v>
      </c>
      <c r="E2026" s="28" t="e">
        <f>VLOOKUP(D2026,バーコード貼付!A$4048:C$6329,2,FALSE)</f>
        <v>#N/A</v>
      </c>
      <c r="F2026" s="40"/>
      <c r="G2026" s="19"/>
      <c r="H2026" s="77" t="e">
        <f>VLOOKUP(D2026,バーコード貼付!$A$4048:$C$6329,3,FALSE)</f>
        <v>#N/A</v>
      </c>
      <c r="I2026" s="8">
        <f>I$2010*4</f>
        <v>12</v>
      </c>
      <c r="J2026" s="19" t="e">
        <f t="shared" si="175"/>
        <v>#N/A</v>
      </c>
      <c r="K2026" s="19"/>
      <c r="L2026" s="19"/>
      <c r="M2026" s="60">
        <v>-4</v>
      </c>
    </row>
    <row r="2027" spans="1:13" x14ac:dyDescent="0.2">
      <c r="A2027" s="6"/>
      <c r="B2027" s="8">
        <f t="shared" si="174"/>
        <v>17</v>
      </c>
      <c r="C2027" s="8"/>
      <c r="D2027" s="36" t="s">
        <v>1946</v>
      </c>
      <c r="E2027" s="28" t="e">
        <f>VLOOKUP(D2027,バーコード貼付!A$4048:C$6329,2,FALSE)</f>
        <v>#N/A</v>
      </c>
      <c r="F2027" s="40"/>
      <c r="G2027" s="19"/>
      <c r="H2027" s="77" t="e">
        <f>VLOOKUP(D2027,バーコード貼付!$A$4048:$C$6329,3,FALSE)</f>
        <v>#N/A</v>
      </c>
      <c r="I2027" s="8">
        <f>I$2010*4</f>
        <v>12</v>
      </c>
      <c r="J2027" s="19" t="e">
        <f t="shared" si="175"/>
        <v>#N/A</v>
      </c>
      <c r="K2027" s="19"/>
      <c r="L2027" s="19"/>
      <c r="M2027" s="60">
        <v>-4</v>
      </c>
    </row>
    <row r="2028" spans="1:13" x14ac:dyDescent="0.2">
      <c r="A2028" s="6"/>
      <c r="B2028" s="8">
        <f t="shared" si="174"/>
        <v>18</v>
      </c>
      <c r="C2028" s="8"/>
      <c r="D2028" s="36"/>
      <c r="E2028" s="28" t="s">
        <v>1359</v>
      </c>
      <c r="F2028" s="40"/>
      <c r="G2028" s="19"/>
      <c r="H2028" s="152" t="e">
        <v>#N/A</v>
      </c>
      <c r="I2028" s="8">
        <v>24</v>
      </c>
      <c r="J2028" s="19">
        <v>1</v>
      </c>
      <c r="K2028" s="19"/>
      <c r="L2028" s="19"/>
      <c r="M2028" s="60" t="s">
        <v>2265</v>
      </c>
    </row>
    <row r="2029" spans="1:13" x14ac:dyDescent="0.2">
      <c r="A2029" s="6"/>
      <c r="B2029" s="8">
        <f t="shared" si="174"/>
        <v>19</v>
      </c>
      <c r="C2029" s="8"/>
      <c r="D2029" s="36"/>
      <c r="E2029" s="28" t="s">
        <v>1360</v>
      </c>
      <c r="F2029" s="40"/>
      <c r="G2029" s="19"/>
      <c r="H2029" s="152" t="e">
        <v>#N/A</v>
      </c>
      <c r="I2029" s="8">
        <v>24</v>
      </c>
      <c r="J2029" s="19">
        <v>1</v>
      </c>
      <c r="K2029" s="19"/>
      <c r="L2029" s="19"/>
      <c r="M2029" s="60" t="s">
        <v>2266</v>
      </c>
    </row>
    <row r="2030" spans="1:13" x14ac:dyDescent="0.2">
      <c r="A2030" s="6"/>
      <c r="B2030" s="8">
        <f t="shared" si="174"/>
        <v>20</v>
      </c>
      <c r="C2030" s="8"/>
      <c r="D2030" s="36"/>
      <c r="E2030" s="28" t="s">
        <v>2260</v>
      </c>
      <c r="F2030" s="40"/>
      <c r="G2030" s="19"/>
      <c r="H2030" s="152" t="e">
        <v>#N/A</v>
      </c>
      <c r="I2030" s="8">
        <v>96</v>
      </c>
      <c r="J2030" s="19">
        <v>1</v>
      </c>
      <c r="K2030" s="19"/>
      <c r="L2030" s="19"/>
      <c r="M2030" s="60">
        <v>-4</v>
      </c>
    </row>
    <row r="2031" spans="1:13" x14ac:dyDescent="0.2">
      <c r="A2031" s="6"/>
      <c r="B2031" s="6"/>
      <c r="C2031" s="3"/>
      <c r="D2031" s="36"/>
      <c r="E2031" s="28"/>
      <c r="F2031" s="40"/>
      <c r="G2031" s="19"/>
      <c r="H2031" s="67"/>
      <c r="I2031" s="8"/>
      <c r="J2031" s="19"/>
      <c r="K2031" s="19"/>
      <c r="L2031" s="19"/>
    </row>
    <row r="2032" spans="1:13" ht="16.2" x14ac:dyDescent="0.2">
      <c r="A2032" s="188" t="s">
        <v>1400</v>
      </c>
      <c r="B2032" s="189"/>
      <c r="C2032" s="189"/>
      <c r="D2032" s="189"/>
      <c r="E2032" s="189"/>
      <c r="F2032" s="189"/>
      <c r="G2032" s="189"/>
      <c r="H2032" s="189"/>
      <c r="I2032" s="189"/>
      <c r="J2032" s="189"/>
      <c r="K2032" s="189"/>
      <c r="L2032" s="190"/>
    </row>
    <row r="2033" spans="1:13" x14ac:dyDescent="0.2">
      <c r="A2033" s="24" t="s">
        <v>975</v>
      </c>
      <c r="B2033" s="21"/>
      <c r="C2033" s="21"/>
      <c r="D2033" s="52" t="s">
        <v>973</v>
      </c>
      <c r="E2033" s="13" t="s">
        <v>1156</v>
      </c>
      <c r="F2033" s="39" t="s">
        <v>1246</v>
      </c>
      <c r="G2033" s="19" t="s">
        <v>1205</v>
      </c>
      <c r="H2033" s="13" t="s">
        <v>1206</v>
      </c>
      <c r="I2033" s="13" t="s">
        <v>977</v>
      </c>
      <c r="J2033" s="13" t="s">
        <v>976</v>
      </c>
      <c r="K2033" s="13" t="s">
        <v>1166</v>
      </c>
      <c r="L2033" s="13" t="s">
        <v>1167</v>
      </c>
    </row>
    <row r="2034" spans="1:13" x14ac:dyDescent="0.2">
      <c r="A2034" s="6">
        <v>1</v>
      </c>
      <c r="B2034" s="6"/>
      <c r="C2034" s="3"/>
      <c r="D2034" s="36" t="s">
        <v>727</v>
      </c>
      <c r="E2034" s="28" t="e">
        <f>VLOOKUP(D2034,バーコード貼付!A$4048:C$6329,2,FALSE)</f>
        <v>#N/A</v>
      </c>
      <c r="F2034" s="40"/>
      <c r="G2034" s="19"/>
      <c r="H2034" s="77" t="e">
        <v>#N/A</v>
      </c>
      <c r="I2034" s="43">
        <v>3</v>
      </c>
      <c r="J2034" s="19" t="e">
        <v>#N/A</v>
      </c>
      <c r="K2034" s="19"/>
      <c r="L2034" s="19"/>
    </row>
    <row r="2035" spans="1:13" x14ac:dyDescent="0.2">
      <c r="A2035" s="6">
        <v>2</v>
      </c>
      <c r="B2035" s="6"/>
      <c r="C2035" s="3"/>
      <c r="D2035" s="36" t="s">
        <v>728</v>
      </c>
      <c r="E2035" s="28" t="e">
        <f>VLOOKUP(D2035,バーコード貼付!A$4048:C$6329,2,FALSE)</f>
        <v>#N/A</v>
      </c>
      <c r="F2035" s="40"/>
      <c r="G2035" s="19"/>
      <c r="H2035" s="77" t="e">
        <v>#N/A</v>
      </c>
      <c r="I2035" s="43">
        <v>0</v>
      </c>
      <c r="J2035" s="19" t="e">
        <v>#N/A</v>
      </c>
      <c r="K2035" s="19"/>
      <c r="L2035" s="19"/>
    </row>
    <row r="2036" spans="1:13" x14ac:dyDescent="0.2">
      <c r="A2036" s="6"/>
      <c r="B2036" s="8">
        <v>1</v>
      </c>
      <c r="C2036" s="8"/>
      <c r="D2036" s="36" t="s">
        <v>1973</v>
      </c>
      <c r="E2036" s="28" t="e">
        <f>VLOOKUP(D2036,バーコード貼付!A$4048:C$6329,2,FALSE)</f>
        <v>#N/A</v>
      </c>
      <c r="F2036" s="40"/>
      <c r="G2036" s="19"/>
      <c r="H2036" s="77" t="e">
        <f>VLOOKUP(D2036,バーコード貼付!$A$4048:$C$6329,3,FALSE)</f>
        <v>#N/A</v>
      </c>
      <c r="I2036" s="8">
        <f>SUM(I2034:I2035)</f>
        <v>3</v>
      </c>
      <c r="J2036" s="19" t="e">
        <f>IF(H2036&gt;=I2036,0,1)</f>
        <v>#N/A</v>
      </c>
      <c r="K2036" s="19"/>
      <c r="L2036" s="19"/>
    </row>
    <row r="2037" spans="1:13" x14ac:dyDescent="0.2">
      <c r="A2037" s="6"/>
      <c r="B2037" s="8">
        <f>B2036+1</f>
        <v>2</v>
      </c>
      <c r="C2037" s="8">
        <v>1</v>
      </c>
      <c r="D2037" s="36" t="s">
        <v>1974</v>
      </c>
      <c r="E2037" s="28" t="e">
        <f>VLOOKUP(D2037,バーコード貼付!A$4048:C$6329,2,FALSE)</f>
        <v>#N/A</v>
      </c>
      <c r="F2037" s="40"/>
      <c r="G2037" s="19"/>
      <c r="H2037" s="77" t="e">
        <f>VLOOKUP(D2037,バーコード貼付!$A$4048:$C$6329,3,FALSE)</f>
        <v>#N/A</v>
      </c>
      <c r="I2037" s="8">
        <f>I$2036</f>
        <v>3</v>
      </c>
      <c r="J2037" s="19" t="e">
        <f>IF(H2037&gt;=I2037,0,1)</f>
        <v>#N/A</v>
      </c>
      <c r="K2037" s="19"/>
      <c r="L2037" s="19"/>
    </row>
    <row r="2038" spans="1:13" x14ac:dyDescent="0.2">
      <c r="A2038" s="6"/>
      <c r="B2038" s="8"/>
      <c r="C2038" s="8">
        <v>2</v>
      </c>
      <c r="D2038" s="36" t="s">
        <v>2519</v>
      </c>
      <c r="E2038" s="28" t="str">
        <f>VLOOKUP(D2038,バーコード貼付!A$4048:C$6329,2,FALSE)</f>
        <v>真鍮1/8(3)Pｺｯｸ</v>
      </c>
      <c r="F2038" s="40"/>
      <c r="G2038" s="19"/>
      <c r="H2038" s="77">
        <f>VLOOKUP(D2038,バーコード貼付!$A$4048:$C$6329,3,FALSE)</f>
        <v>0</v>
      </c>
      <c r="I2038" s="8">
        <f>I$2036</f>
        <v>3</v>
      </c>
      <c r="J2038" s="19">
        <f>IF(H2038&gt;=I2038,0,1)</f>
        <v>1</v>
      </c>
      <c r="K2038" s="19"/>
      <c r="L2038" s="19"/>
    </row>
    <row r="2039" spans="1:13" x14ac:dyDescent="0.2">
      <c r="A2039" s="6"/>
      <c r="B2039" s="8">
        <f>B2037+1</f>
        <v>3</v>
      </c>
      <c r="C2039" s="8"/>
      <c r="D2039" s="36" t="s">
        <v>1975</v>
      </c>
      <c r="E2039" s="28" t="e">
        <f>VLOOKUP(D2039,バーコード貼付!A$4048:C$6329,2,FALSE)</f>
        <v>#N/A</v>
      </c>
      <c r="F2039" s="40"/>
      <c r="G2039" s="19"/>
      <c r="H2039" s="77" t="e">
        <f>VLOOKUP(D2039,バーコード貼付!$A$4048:$C$6329,3,FALSE)</f>
        <v>#N/A</v>
      </c>
      <c r="I2039" s="8">
        <f>I$2036</f>
        <v>3</v>
      </c>
      <c r="J2039" s="19" t="e">
        <f>IF(H2039&gt;=I2039,0,1)</f>
        <v>#N/A</v>
      </c>
      <c r="K2039" s="19"/>
      <c r="L2039" s="19"/>
    </row>
    <row r="2040" spans="1:13" x14ac:dyDescent="0.2">
      <c r="A2040" s="6"/>
      <c r="B2040" s="8">
        <f t="shared" ref="B2040:B2056" si="176">B2039+1</f>
        <v>4</v>
      </c>
      <c r="C2040" s="8"/>
      <c r="D2040" s="36" t="s">
        <v>1588</v>
      </c>
      <c r="E2040" s="28" t="e">
        <f>VLOOKUP(D2040,バーコード貼付!A$4048:C$6329,2,FALSE)</f>
        <v>#N/A</v>
      </c>
      <c r="F2040" s="40"/>
      <c r="G2040" s="19"/>
      <c r="H2040" s="77" t="e">
        <f>VLOOKUP(D2040,バーコード貼付!$A$4048:$C$6329,3,FALSE)</f>
        <v>#N/A</v>
      </c>
      <c r="I2040" s="8">
        <f>I$2036</f>
        <v>3</v>
      </c>
      <c r="J2040" s="19" t="e">
        <f>IF(H2040&gt;=I2040,0,1)</f>
        <v>#N/A</v>
      </c>
      <c r="K2040" s="19"/>
      <c r="L2040" s="19"/>
    </row>
    <row r="2041" spans="1:13" x14ac:dyDescent="0.2">
      <c r="A2041" s="6"/>
      <c r="B2041" s="8">
        <f t="shared" si="176"/>
        <v>5</v>
      </c>
      <c r="C2041" s="8"/>
      <c r="D2041" s="36"/>
      <c r="E2041" s="28" t="s">
        <v>1338</v>
      </c>
      <c r="F2041" s="40"/>
      <c r="G2041" s="19"/>
      <c r="H2041" s="152" t="e">
        <v>#N/A</v>
      </c>
      <c r="I2041" s="8">
        <v>3</v>
      </c>
      <c r="J2041" s="19">
        <v>1</v>
      </c>
      <c r="K2041" s="19"/>
      <c r="L2041" s="19"/>
    </row>
    <row r="2042" spans="1:13" x14ac:dyDescent="0.2">
      <c r="A2042" s="6"/>
      <c r="B2042" s="8">
        <f t="shared" si="176"/>
        <v>6</v>
      </c>
      <c r="C2042" s="8"/>
      <c r="D2042" s="36" t="s">
        <v>1970</v>
      </c>
      <c r="E2042" s="28" t="e">
        <f>VLOOKUP(D2042,バーコード貼付!A$4048:C$6329,2,FALSE)</f>
        <v>#N/A</v>
      </c>
      <c r="F2042" s="40"/>
      <c r="G2042" s="19"/>
      <c r="H2042" s="77" t="e">
        <f>VLOOKUP(D2042,バーコード貼付!$A$4048:$C$6329,3,FALSE)</f>
        <v>#N/A</v>
      </c>
      <c r="I2042" s="8">
        <f>I$2036</f>
        <v>3</v>
      </c>
      <c r="J2042" s="19" t="e">
        <f t="shared" ref="J2042:J2053" si="177">IF(H2042&gt;=I2042,0,1)</f>
        <v>#N/A</v>
      </c>
      <c r="K2042" s="19"/>
      <c r="L2042" s="19"/>
    </row>
    <row r="2043" spans="1:13" x14ac:dyDescent="0.2">
      <c r="A2043" s="6"/>
      <c r="B2043" s="8">
        <f t="shared" si="176"/>
        <v>7</v>
      </c>
      <c r="C2043" s="8"/>
      <c r="D2043" s="36" t="s">
        <v>1971</v>
      </c>
      <c r="E2043" s="28" t="e">
        <f>VLOOKUP(D2043,バーコード貼付!A$4048:C$6329,2,FALSE)</f>
        <v>#N/A</v>
      </c>
      <c r="F2043" s="40"/>
      <c r="G2043" s="19"/>
      <c r="H2043" s="77" t="e">
        <f>VLOOKUP(D2043,バーコード貼付!$A$4048:$C$6329,3,FALSE)</f>
        <v>#N/A</v>
      </c>
      <c r="I2043" s="8">
        <f>I$2036</f>
        <v>3</v>
      </c>
      <c r="J2043" s="19" t="e">
        <f t="shared" si="177"/>
        <v>#N/A</v>
      </c>
      <c r="K2043" s="19"/>
      <c r="L2043" s="19"/>
    </row>
    <row r="2044" spans="1:13" x14ac:dyDescent="0.2">
      <c r="A2044" s="6"/>
      <c r="B2044" s="8">
        <f t="shared" si="176"/>
        <v>8</v>
      </c>
      <c r="C2044" s="8"/>
      <c r="D2044" s="36" t="s">
        <v>1972</v>
      </c>
      <c r="E2044" s="28" t="e">
        <f>VLOOKUP(D2044,バーコード貼付!A$4048:C$6329,2,FALSE)</f>
        <v>#N/A</v>
      </c>
      <c r="F2044" s="40"/>
      <c r="G2044" s="19"/>
      <c r="H2044" s="77" t="e">
        <f>VLOOKUP(D2044,バーコード貼付!$A$4048:$C$6329,3,FALSE)</f>
        <v>#N/A</v>
      </c>
      <c r="I2044" s="8">
        <f>I$2036</f>
        <v>3</v>
      </c>
      <c r="J2044" s="19" t="e">
        <f t="shared" si="177"/>
        <v>#N/A</v>
      </c>
      <c r="K2044" s="19"/>
      <c r="L2044" s="19"/>
    </row>
    <row r="2045" spans="1:13" x14ac:dyDescent="0.2">
      <c r="A2045" s="6"/>
      <c r="B2045" s="8">
        <f t="shared" si="176"/>
        <v>9</v>
      </c>
      <c r="C2045" s="8"/>
      <c r="D2045" s="36" t="s">
        <v>1932</v>
      </c>
      <c r="E2045" s="28" t="e">
        <f>VLOOKUP(D2045,バーコード貼付!A$4048:C$6329,2,FALSE)</f>
        <v>#N/A</v>
      </c>
      <c r="F2045" s="40"/>
      <c r="G2045" s="19"/>
      <c r="H2045" s="77" t="e">
        <f>VLOOKUP(D2045,バーコード貼付!$A$4048:$C$6329,3,FALSE)</f>
        <v>#N/A</v>
      </c>
      <c r="I2045" s="8">
        <f>I$2036*4</f>
        <v>12</v>
      </c>
      <c r="J2045" s="19" t="e">
        <f t="shared" si="177"/>
        <v>#N/A</v>
      </c>
      <c r="K2045" s="19"/>
      <c r="L2045" s="19"/>
      <c r="M2045" t="s">
        <v>2257</v>
      </c>
    </row>
    <row r="2046" spans="1:13" x14ac:dyDescent="0.2">
      <c r="A2046" s="6"/>
      <c r="B2046" s="8">
        <f t="shared" si="176"/>
        <v>10</v>
      </c>
      <c r="C2046" s="8"/>
      <c r="D2046" s="36" t="s">
        <v>1966</v>
      </c>
      <c r="E2046" s="28" t="e">
        <f>VLOOKUP(D2046,バーコード貼付!A$4048:C$6329,2,FALSE)</f>
        <v>#N/A</v>
      </c>
      <c r="F2046" s="40"/>
      <c r="G2046" s="19"/>
      <c r="H2046" s="77" t="e">
        <f>VLOOKUP(D2046,バーコード貼付!$A$4048:$C$6329,3,FALSE)</f>
        <v>#N/A</v>
      </c>
      <c r="I2046" s="8">
        <f>I$2036*2</f>
        <v>6</v>
      </c>
      <c r="J2046" s="19" t="e">
        <f t="shared" si="177"/>
        <v>#N/A</v>
      </c>
      <c r="K2046" s="19"/>
      <c r="L2046" s="19"/>
      <c r="M2046" t="s">
        <v>2258</v>
      </c>
    </row>
    <row r="2047" spans="1:13" x14ac:dyDescent="0.2">
      <c r="A2047" s="6"/>
      <c r="B2047" s="8">
        <f t="shared" si="176"/>
        <v>11</v>
      </c>
      <c r="C2047" s="8"/>
      <c r="D2047" s="36" t="s">
        <v>1967</v>
      </c>
      <c r="E2047" s="28" t="e">
        <f>VLOOKUP(D2047,バーコード貼付!A$4048:C$6329,2,FALSE)</f>
        <v>#N/A</v>
      </c>
      <c r="F2047" s="40"/>
      <c r="G2047" s="19"/>
      <c r="H2047" s="77" t="e">
        <f>VLOOKUP(D2047,バーコード貼付!$A$4048:$C$6329,3,FALSE)</f>
        <v>#N/A</v>
      </c>
      <c r="I2047" s="8">
        <f>I$2036*2</f>
        <v>6</v>
      </c>
      <c r="J2047" s="19" t="e">
        <f t="shared" si="177"/>
        <v>#N/A</v>
      </c>
      <c r="K2047" s="19"/>
      <c r="L2047" s="19"/>
      <c r="M2047" s="60">
        <v>-2</v>
      </c>
    </row>
    <row r="2048" spans="1:13" x14ac:dyDescent="0.2">
      <c r="A2048" s="6"/>
      <c r="B2048" s="8">
        <f t="shared" si="176"/>
        <v>12</v>
      </c>
      <c r="C2048" s="8"/>
      <c r="D2048" s="36" t="s">
        <v>1935</v>
      </c>
      <c r="E2048" s="28" t="e">
        <f>VLOOKUP(D2048,バーコード貼付!A$4048:C$6329,2,FALSE)</f>
        <v>#N/A</v>
      </c>
      <c r="F2048" s="40"/>
      <c r="G2048" s="19"/>
      <c r="H2048" s="77" t="e">
        <f>VLOOKUP(D2048,バーコード貼付!$A$4048:$C$6329,3,FALSE)</f>
        <v>#N/A</v>
      </c>
      <c r="I2048" s="8">
        <f>I$2036*2</f>
        <v>6</v>
      </c>
      <c r="J2048" s="19" t="e">
        <f t="shared" si="177"/>
        <v>#N/A</v>
      </c>
      <c r="K2048" s="19"/>
      <c r="L2048" s="19"/>
      <c r="M2048" s="60">
        <v>-2</v>
      </c>
    </row>
    <row r="2049" spans="1:13" x14ac:dyDescent="0.2">
      <c r="A2049" s="6"/>
      <c r="B2049" s="8">
        <f t="shared" si="176"/>
        <v>13</v>
      </c>
      <c r="C2049" s="8"/>
      <c r="D2049" s="36" t="s">
        <v>1968</v>
      </c>
      <c r="E2049" s="28" t="e">
        <f>VLOOKUP(D2049,バーコード貼付!A$4048:C$6329,2,FALSE)</f>
        <v>#N/A</v>
      </c>
      <c r="F2049" s="40"/>
      <c r="G2049" s="19"/>
      <c r="H2049" s="77" t="e">
        <f>VLOOKUP(D2049,バーコード貼付!$A$4048:$C$6329,3,FALSE)</f>
        <v>#N/A</v>
      </c>
      <c r="I2049" s="8">
        <f>I$2036*8</f>
        <v>24</v>
      </c>
      <c r="J2049" s="19" t="e">
        <f t="shared" si="177"/>
        <v>#N/A</v>
      </c>
      <c r="K2049" s="19"/>
      <c r="L2049" s="19"/>
      <c r="M2049" s="60">
        <v>-8</v>
      </c>
    </row>
    <row r="2050" spans="1:13" x14ac:dyDescent="0.2">
      <c r="A2050" s="6"/>
      <c r="B2050" s="8">
        <f t="shared" si="176"/>
        <v>14</v>
      </c>
      <c r="C2050" s="8"/>
      <c r="D2050" s="36" t="s">
        <v>1969</v>
      </c>
      <c r="E2050" s="28" t="e">
        <f>VLOOKUP(D2050,バーコード貼付!A$4048:C$6329,2,FALSE)</f>
        <v>#N/A</v>
      </c>
      <c r="F2050" s="40"/>
      <c r="G2050" s="19"/>
      <c r="H2050" s="77" t="e">
        <f>VLOOKUP(D2050,バーコード貼付!$A$4048:$C$6329,3,FALSE)</f>
        <v>#N/A</v>
      </c>
      <c r="I2050" s="8">
        <f>I$2036*8</f>
        <v>24</v>
      </c>
      <c r="J2050" s="19" t="e">
        <f t="shared" si="177"/>
        <v>#N/A</v>
      </c>
      <c r="K2050" s="19"/>
      <c r="L2050" s="19"/>
      <c r="M2050" s="60">
        <v>-8</v>
      </c>
    </row>
    <row r="2051" spans="1:13" x14ac:dyDescent="0.2">
      <c r="A2051" s="6"/>
      <c r="B2051" s="8">
        <f t="shared" si="176"/>
        <v>15</v>
      </c>
      <c r="C2051" s="8"/>
      <c r="D2051" s="36" t="s">
        <v>2020</v>
      </c>
      <c r="E2051" s="28" t="e">
        <f>VLOOKUP(D2051,バーコード貼付!A$4048:C$6329,2,FALSE)</f>
        <v>#N/A</v>
      </c>
      <c r="F2051" s="40"/>
      <c r="G2051" s="19"/>
      <c r="H2051" s="77" t="e">
        <f>VLOOKUP(D2051,バーコード貼付!$A$4048:$C$6329,3,FALSE)</f>
        <v>#N/A</v>
      </c>
      <c r="I2051" s="8">
        <f>I$2036</f>
        <v>3</v>
      </c>
      <c r="J2051" s="19" t="e">
        <f t="shared" si="177"/>
        <v>#N/A</v>
      </c>
      <c r="K2051" s="19"/>
      <c r="L2051" s="19"/>
      <c r="M2051" s="60"/>
    </row>
    <row r="2052" spans="1:13" x14ac:dyDescent="0.2">
      <c r="A2052" s="6"/>
      <c r="B2052" s="8">
        <f t="shared" si="176"/>
        <v>16</v>
      </c>
      <c r="C2052" s="8"/>
      <c r="D2052" s="36" t="s">
        <v>1805</v>
      </c>
      <c r="E2052" s="28" t="e">
        <f>VLOOKUP(D2052,バーコード貼付!A$4048:C$6329,2,FALSE)</f>
        <v>#N/A</v>
      </c>
      <c r="F2052" s="40"/>
      <c r="G2052" s="19"/>
      <c r="H2052" s="77" t="e">
        <f>VLOOKUP(D2052,バーコード貼付!$A$4048:$C$6329,3,FALSE)</f>
        <v>#N/A</v>
      </c>
      <c r="I2052" s="8">
        <f>I$2036*4</f>
        <v>12</v>
      </c>
      <c r="J2052" s="19" t="e">
        <f t="shared" si="177"/>
        <v>#N/A</v>
      </c>
      <c r="K2052" s="19"/>
      <c r="L2052" s="19"/>
      <c r="M2052" s="60">
        <v>-4</v>
      </c>
    </row>
    <row r="2053" spans="1:13" x14ac:dyDescent="0.2">
      <c r="A2053" s="6"/>
      <c r="B2053" s="8">
        <f t="shared" si="176"/>
        <v>17</v>
      </c>
      <c r="C2053" s="8"/>
      <c r="D2053" s="36" t="s">
        <v>1946</v>
      </c>
      <c r="E2053" s="28" t="e">
        <f>VLOOKUP(D2053,バーコード貼付!A$4048:C$6329,2,FALSE)</f>
        <v>#N/A</v>
      </c>
      <c r="F2053" s="40"/>
      <c r="G2053" s="19"/>
      <c r="H2053" s="77" t="e">
        <f>VLOOKUP(D2053,バーコード貼付!$A$4048:$C$6329,3,FALSE)</f>
        <v>#N/A</v>
      </c>
      <c r="I2053" s="8">
        <f>I$2036*4</f>
        <v>12</v>
      </c>
      <c r="J2053" s="19" t="e">
        <f t="shared" si="177"/>
        <v>#N/A</v>
      </c>
      <c r="K2053" s="19"/>
      <c r="L2053" s="19"/>
      <c r="M2053" s="60">
        <v>-4</v>
      </c>
    </row>
    <row r="2054" spans="1:13" x14ac:dyDescent="0.2">
      <c r="A2054" s="6"/>
      <c r="B2054" s="8">
        <f t="shared" si="176"/>
        <v>18</v>
      </c>
      <c r="C2054" s="8"/>
      <c r="D2054" s="36"/>
      <c r="E2054" s="28" t="s">
        <v>1359</v>
      </c>
      <c r="F2054" s="40"/>
      <c r="G2054" s="19"/>
      <c r="H2054" s="152" t="e">
        <v>#N/A</v>
      </c>
      <c r="I2054" s="8">
        <v>24</v>
      </c>
      <c r="J2054" s="19">
        <v>1</v>
      </c>
      <c r="K2054" s="19"/>
      <c r="L2054" s="19"/>
      <c r="M2054" s="60" t="s">
        <v>2265</v>
      </c>
    </row>
    <row r="2055" spans="1:13" x14ac:dyDescent="0.2">
      <c r="A2055" s="6"/>
      <c r="B2055" s="8">
        <f t="shared" si="176"/>
        <v>19</v>
      </c>
      <c r="C2055" s="8"/>
      <c r="D2055" s="36"/>
      <c r="E2055" s="28" t="s">
        <v>1360</v>
      </c>
      <c r="F2055" s="40"/>
      <c r="G2055" s="19"/>
      <c r="H2055" s="152" t="e">
        <v>#N/A</v>
      </c>
      <c r="I2055" s="8">
        <v>24</v>
      </c>
      <c r="J2055" s="19">
        <v>1</v>
      </c>
      <c r="K2055" s="19"/>
      <c r="L2055" s="19"/>
      <c r="M2055" s="60" t="s">
        <v>2266</v>
      </c>
    </row>
    <row r="2056" spans="1:13" x14ac:dyDescent="0.2">
      <c r="A2056" s="6"/>
      <c r="B2056" s="8">
        <f t="shared" si="176"/>
        <v>20</v>
      </c>
      <c r="C2056" s="8"/>
      <c r="D2056" s="36"/>
      <c r="E2056" s="28" t="s">
        <v>2260</v>
      </c>
      <c r="F2056" s="40"/>
      <c r="G2056" s="19"/>
      <c r="H2056" s="152" t="e">
        <v>#N/A</v>
      </c>
      <c r="I2056" s="8">
        <v>12</v>
      </c>
      <c r="J2056" s="19">
        <v>1</v>
      </c>
      <c r="K2056" s="19"/>
      <c r="L2056" s="19"/>
      <c r="M2056" s="60">
        <v>-4</v>
      </c>
    </row>
    <row r="2057" spans="1:13" x14ac:dyDescent="0.2">
      <c r="A2057" s="6"/>
      <c r="B2057" s="6"/>
      <c r="C2057" s="3"/>
      <c r="D2057" s="36"/>
      <c r="E2057" s="28"/>
      <c r="F2057" s="40"/>
      <c r="G2057" s="19"/>
      <c r="H2057" s="67"/>
      <c r="I2057" s="8"/>
      <c r="J2057" s="19"/>
      <c r="K2057" s="19"/>
      <c r="L2057" s="19"/>
    </row>
    <row r="2058" spans="1:13" ht="16.2" x14ac:dyDescent="0.2">
      <c r="A2058" s="188" t="s">
        <v>1401</v>
      </c>
      <c r="B2058" s="189"/>
      <c r="C2058" s="189"/>
      <c r="D2058" s="189"/>
      <c r="E2058" s="189"/>
      <c r="F2058" s="189"/>
      <c r="G2058" s="189"/>
      <c r="H2058" s="189"/>
      <c r="I2058" s="189"/>
      <c r="J2058" s="189"/>
      <c r="K2058" s="189"/>
      <c r="L2058" s="190"/>
    </row>
    <row r="2059" spans="1:13" x14ac:dyDescent="0.2">
      <c r="A2059" s="24" t="s">
        <v>975</v>
      </c>
      <c r="B2059" s="21"/>
      <c r="C2059" s="21"/>
      <c r="D2059" s="52" t="s">
        <v>973</v>
      </c>
      <c r="E2059" s="13" t="s">
        <v>1156</v>
      </c>
      <c r="F2059" s="39" t="s">
        <v>1246</v>
      </c>
      <c r="G2059" s="19" t="s">
        <v>1205</v>
      </c>
      <c r="H2059" s="13" t="s">
        <v>1206</v>
      </c>
      <c r="I2059" s="13" t="s">
        <v>977</v>
      </c>
      <c r="J2059" s="13" t="s">
        <v>976</v>
      </c>
      <c r="K2059" s="13" t="s">
        <v>1166</v>
      </c>
      <c r="L2059" s="13" t="s">
        <v>1167</v>
      </c>
    </row>
    <row r="2060" spans="1:13" x14ac:dyDescent="0.2">
      <c r="A2060" s="8">
        <v>1</v>
      </c>
      <c r="B2060" s="8"/>
      <c r="C2060" s="8"/>
      <c r="D2060" s="36" t="s">
        <v>729</v>
      </c>
      <c r="E2060" s="28" t="e">
        <f>VLOOKUP(D2060,バーコード貼付!A$4048:C$6329,2,FALSE)</f>
        <v>#N/A</v>
      </c>
      <c r="F2060" s="40"/>
      <c r="G2060" s="19"/>
      <c r="H2060" s="77" t="e">
        <v>#N/A</v>
      </c>
      <c r="I2060" s="43">
        <v>3</v>
      </c>
      <c r="J2060" s="19" t="e">
        <v>#N/A</v>
      </c>
      <c r="K2060" s="19"/>
      <c r="L2060" s="19"/>
    </row>
    <row r="2061" spans="1:13" x14ac:dyDescent="0.2">
      <c r="A2061" s="8">
        <v>2</v>
      </c>
      <c r="B2061" s="8"/>
      <c r="C2061" s="8"/>
      <c r="D2061" s="36" t="s">
        <v>730</v>
      </c>
      <c r="E2061" s="28" t="e">
        <f>VLOOKUP(D2061,バーコード貼付!A$4048:C$6329,2,FALSE)</f>
        <v>#N/A</v>
      </c>
      <c r="F2061" s="40"/>
      <c r="G2061" s="19"/>
      <c r="H2061" s="77" t="e">
        <v>#N/A</v>
      </c>
      <c r="I2061" s="43">
        <v>0</v>
      </c>
      <c r="J2061" s="19" t="e">
        <v>#N/A</v>
      </c>
      <c r="K2061" s="19"/>
      <c r="L2061" s="19"/>
    </row>
    <row r="2062" spans="1:13" x14ac:dyDescent="0.2">
      <c r="A2062" s="6"/>
      <c r="B2062" s="8">
        <v>1</v>
      </c>
      <c r="C2062" s="8"/>
      <c r="D2062" s="36" t="s">
        <v>1574</v>
      </c>
      <c r="E2062" s="28" t="e">
        <f>VLOOKUP(D2062,バーコード貼付!A$4048:C$6329,2,FALSE)</f>
        <v>#N/A</v>
      </c>
      <c r="F2062" s="40"/>
      <c r="G2062" s="19"/>
      <c r="H2062" s="77" t="e">
        <f>VLOOKUP(D2062,バーコード貼付!$A$4048:$C$6329,3,FALSE)</f>
        <v>#N/A</v>
      </c>
      <c r="I2062" s="8">
        <f>SUM(I2060:I2061)</f>
        <v>3</v>
      </c>
      <c r="J2062" s="19" t="e">
        <f>IF(H2062&gt;=I2062,0,1)</f>
        <v>#N/A</v>
      </c>
      <c r="K2062" s="19"/>
      <c r="L2062" s="19"/>
    </row>
    <row r="2063" spans="1:13" x14ac:dyDescent="0.2">
      <c r="A2063" s="6"/>
      <c r="B2063" s="8">
        <f>B2062+1</f>
        <v>2</v>
      </c>
      <c r="C2063" s="8">
        <v>1</v>
      </c>
      <c r="D2063" s="36" t="s">
        <v>1976</v>
      </c>
      <c r="E2063" s="28" t="e">
        <f>VLOOKUP(D2063,バーコード貼付!A$4048:C$6329,2,FALSE)</f>
        <v>#N/A</v>
      </c>
      <c r="F2063" s="40"/>
      <c r="G2063" s="19"/>
      <c r="H2063" s="77" t="e">
        <f>VLOOKUP(D2063,バーコード貼付!$A$4048:$C$6329,3,FALSE)</f>
        <v>#N/A</v>
      </c>
      <c r="I2063" s="8">
        <f>I$2062</f>
        <v>3</v>
      </c>
      <c r="J2063" s="19" t="e">
        <f>IF(H2063&gt;=I2063,0,1)</f>
        <v>#N/A</v>
      </c>
      <c r="K2063" s="19"/>
      <c r="L2063" s="19"/>
    </row>
    <row r="2064" spans="1:13" x14ac:dyDescent="0.2">
      <c r="A2064" s="6"/>
      <c r="B2064" s="8"/>
      <c r="C2064" s="8">
        <v>2</v>
      </c>
      <c r="D2064" s="36" t="s">
        <v>2519</v>
      </c>
      <c r="E2064" s="28" t="str">
        <f>VLOOKUP(D2064,バーコード貼付!A$4048:C$6329,2,FALSE)</f>
        <v>真鍮1/8(3)Pｺｯｸ</v>
      </c>
      <c r="F2064" s="40"/>
      <c r="G2064" s="19"/>
      <c r="H2064" s="77">
        <f>VLOOKUP(D2064,バーコード貼付!$A$4048:$C$6329,3,FALSE)</f>
        <v>0</v>
      </c>
      <c r="I2064" s="8">
        <f>I$2062</f>
        <v>3</v>
      </c>
      <c r="J2064" s="19">
        <f>IF(H2064&gt;=I2064,0,1)</f>
        <v>1</v>
      </c>
      <c r="K2064" s="19"/>
      <c r="L2064" s="19"/>
    </row>
    <row r="2065" spans="1:13" x14ac:dyDescent="0.2">
      <c r="A2065" s="6"/>
      <c r="B2065" s="8">
        <f>B2063+1</f>
        <v>3</v>
      </c>
      <c r="C2065" s="8"/>
      <c r="D2065" s="36" t="s">
        <v>1977</v>
      </c>
      <c r="E2065" s="28" t="e">
        <f>VLOOKUP(D2065,バーコード貼付!A$4048:C$6329,2,FALSE)</f>
        <v>#N/A</v>
      </c>
      <c r="F2065" s="40"/>
      <c r="G2065" s="19"/>
      <c r="H2065" s="77" t="e">
        <f>VLOOKUP(D2065,バーコード貼付!$A$4048:$C$6329,3,FALSE)</f>
        <v>#N/A</v>
      </c>
      <c r="I2065" s="8">
        <f>I$2062</f>
        <v>3</v>
      </c>
      <c r="J2065" s="19" t="e">
        <f>IF(H2065&gt;=I2065,0,1)</f>
        <v>#N/A</v>
      </c>
      <c r="K2065" s="19"/>
      <c r="L2065" s="19"/>
    </row>
    <row r="2066" spans="1:13" x14ac:dyDescent="0.2">
      <c r="A2066" s="6"/>
      <c r="B2066" s="8">
        <f t="shared" ref="B2066:B2082" si="178">B2065+1</f>
        <v>4</v>
      </c>
      <c r="C2066" s="8"/>
      <c r="D2066" s="36" t="s">
        <v>1589</v>
      </c>
      <c r="E2066" s="28" t="e">
        <f>VLOOKUP(D2066,バーコード貼付!A$4048:C$6329,2,FALSE)</f>
        <v>#N/A</v>
      </c>
      <c r="F2066" s="40"/>
      <c r="G2066" s="19"/>
      <c r="H2066" s="77" t="e">
        <f>VLOOKUP(D2066,バーコード貼付!$A$4048:$C$6329,3,FALSE)</f>
        <v>#N/A</v>
      </c>
      <c r="I2066" s="8">
        <f>I$2062</f>
        <v>3</v>
      </c>
      <c r="J2066" s="19" t="e">
        <f>IF(H2066&gt;=I2066,0,1)</f>
        <v>#N/A</v>
      </c>
      <c r="K2066" s="19"/>
      <c r="L2066" s="19"/>
    </row>
    <row r="2067" spans="1:13" x14ac:dyDescent="0.2">
      <c r="A2067" s="6"/>
      <c r="B2067" s="8">
        <f t="shared" si="178"/>
        <v>5</v>
      </c>
      <c r="C2067" s="8"/>
      <c r="D2067" s="36"/>
      <c r="E2067" s="28" t="s">
        <v>1338</v>
      </c>
      <c r="F2067" s="40"/>
      <c r="G2067" s="19"/>
      <c r="H2067" s="152" t="e">
        <v>#N/A</v>
      </c>
      <c r="I2067" s="8">
        <v>3</v>
      </c>
      <c r="J2067" s="19">
        <v>1</v>
      </c>
      <c r="K2067" s="19"/>
      <c r="L2067" s="19"/>
    </row>
    <row r="2068" spans="1:13" x14ac:dyDescent="0.2">
      <c r="A2068" s="6"/>
      <c r="B2068" s="8">
        <f t="shared" si="178"/>
        <v>6</v>
      </c>
      <c r="C2068" s="8"/>
      <c r="D2068" s="36" t="s">
        <v>1978</v>
      </c>
      <c r="E2068" s="28" t="e">
        <f>VLOOKUP(D2068,バーコード貼付!A$4048:C$6329,2,FALSE)</f>
        <v>#N/A</v>
      </c>
      <c r="F2068" s="40"/>
      <c r="G2068" s="19"/>
      <c r="H2068" s="77" t="e">
        <f>VLOOKUP(D2068,バーコード貼付!$A$4048:$C$6329,3,FALSE)</f>
        <v>#N/A</v>
      </c>
      <c r="I2068" s="8">
        <f>I$2062</f>
        <v>3</v>
      </c>
      <c r="J2068" s="19" t="e">
        <f t="shared" ref="J2068:J2079" si="179">IF(H2068&gt;=I2068,0,1)</f>
        <v>#N/A</v>
      </c>
      <c r="K2068" s="19"/>
      <c r="L2068" s="19"/>
    </row>
    <row r="2069" spans="1:13" x14ac:dyDescent="0.2">
      <c r="A2069" s="6"/>
      <c r="B2069" s="8">
        <f t="shared" si="178"/>
        <v>7</v>
      </c>
      <c r="C2069" s="8"/>
      <c r="D2069" s="36" t="s">
        <v>1979</v>
      </c>
      <c r="E2069" s="28" t="e">
        <f>VLOOKUP(D2069,バーコード貼付!A$4048:C$6329,2,FALSE)</f>
        <v>#N/A</v>
      </c>
      <c r="F2069" s="40"/>
      <c r="G2069" s="19"/>
      <c r="H2069" s="77" t="e">
        <f>VLOOKUP(D2069,バーコード貼付!$A$4048:$C$6329,3,FALSE)</f>
        <v>#N/A</v>
      </c>
      <c r="I2069" s="8">
        <f>I$2062</f>
        <v>3</v>
      </c>
      <c r="J2069" s="19" t="e">
        <f t="shared" si="179"/>
        <v>#N/A</v>
      </c>
      <c r="K2069" s="19"/>
      <c r="L2069" s="19"/>
    </row>
    <row r="2070" spans="1:13" x14ac:dyDescent="0.2">
      <c r="A2070" s="6"/>
      <c r="B2070" s="8">
        <f t="shared" si="178"/>
        <v>8</v>
      </c>
      <c r="C2070" s="8"/>
      <c r="D2070" s="36" t="s">
        <v>1663</v>
      </c>
      <c r="E2070" s="28" t="e">
        <f>VLOOKUP(D2070,バーコード貼付!A$4048:C$6329,2,FALSE)</f>
        <v>#N/A</v>
      </c>
      <c r="F2070" s="40"/>
      <c r="G2070" s="19"/>
      <c r="H2070" s="77" t="e">
        <f>VLOOKUP(D2070,バーコード貼付!$A$4048:$C$6329,3,FALSE)</f>
        <v>#N/A</v>
      </c>
      <c r="I2070" s="8">
        <f>I$2062</f>
        <v>3</v>
      </c>
      <c r="J2070" s="19" t="e">
        <f t="shared" si="179"/>
        <v>#N/A</v>
      </c>
      <c r="K2070" s="19"/>
      <c r="L2070" s="19"/>
    </row>
    <row r="2071" spans="1:13" x14ac:dyDescent="0.2">
      <c r="A2071" s="6"/>
      <c r="B2071" s="8">
        <f t="shared" si="178"/>
        <v>9</v>
      </c>
      <c r="C2071" s="8"/>
      <c r="D2071" s="36" t="s">
        <v>1932</v>
      </c>
      <c r="E2071" s="28" t="e">
        <f>VLOOKUP(D2071,バーコード貼付!A$4048:C$6329,2,FALSE)</f>
        <v>#N/A</v>
      </c>
      <c r="F2071" s="40"/>
      <c r="G2071" s="19"/>
      <c r="H2071" s="77" t="e">
        <f>VLOOKUP(D2071,バーコード貼付!$A$4048:$C$6329,3,FALSE)</f>
        <v>#N/A</v>
      </c>
      <c r="I2071" s="8">
        <f>I$2062*4</f>
        <v>12</v>
      </c>
      <c r="J2071" s="19" t="e">
        <f t="shared" si="179"/>
        <v>#N/A</v>
      </c>
      <c r="K2071" s="19"/>
      <c r="L2071" s="19"/>
      <c r="M2071" t="s">
        <v>2257</v>
      </c>
    </row>
    <row r="2072" spans="1:13" x14ac:dyDescent="0.2">
      <c r="A2072" s="6"/>
      <c r="B2072" s="8">
        <f t="shared" si="178"/>
        <v>10</v>
      </c>
      <c r="C2072" s="8"/>
      <c r="D2072" s="36" t="s">
        <v>1966</v>
      </c>
      <c r="E2072" s="28" t="e">
        <f>VLOOKUP(D2072,バーコード貼付!A$4048:C$6329,2,FALSE)</f>
        <v>#N/A</v>
      </c>
      <c r="F2072" s="40"/>
      <c r="G2072" s="19"/>
      <c r="H2072" s="77" t="e">
        <f>VLOOKUP(D2072,バーコード貼付!$A$4048:$C$6329,3,FALSE)</f>
        <v>#N/A</v>
      </c>
      <c r="I2072" s="8">
        <f>I$2062*2</f>
        <v>6</v>
      </c>
      <c r="J2072" s="19" t="e">
        <f t="shared" si="179"/>
        <v>#N/A</v>
      </c>
      <c r="K2072" s="19"/>
      <c r="L2072" s="19"/>
      <c r="M2072" t="s">
        <v>2258</v>
      </c>
    </row>
    <row r="2073" spans="1:13" x14ac:dyDescent="0.2">
      <c r="A2073" s="6"/>
      <c r="B2073" s="8">
        <f t="shared" si="178"/>
        <v>11</v>
      </c>
      <c r="C2073" s="8"/>
      <c r="D2073" s="36" t="s">
        <v>1967</v>
      </c>
      <c r="E2073" s="28" t="e">
        <f>VLOOKUP(D2073,バーコード貼付!A$4048:C$6329,2,FALSE)</f>
        <v>#N/A</v>
      </c>
      <c r="F2073" s="40"/>
      <c r="G2073" s="19"/>
      <c r="H2073" s="77" t="e">
        <f>VLOOKUP(D2073,バーコード貼付!$A$4048:$C$6329,3,FALSE)</f>
        <v>#N/A</v>
      </c>
      <c r="I2073" s="8">
        <f>I$2062*2</f>
        <v>6</v>
      </c>
      <c r="J2073" s="19" t="e">
        <f t="shared" si="179"/>
        <v>#N/A</v>
      </c>
      <c r="K2073" s="19"/>
      <c r="L2073" s="19"/>
      <c r="M2073" s="60">
        <v>-2</v>
      </c>
    </row>
    <row r="2074" spans="1:13" x14ac:dyDescent="0.2">
      <c r="A2074" s="6"/>
      <c r="B2074" s="8">
        <f t="shared" si="178"/>
        <v>12</v>
      </c>
      <c r="C2074" s="8"/>
      <c r="D2074" s="36" t="s">
        <v>1935</v>
      </c>
      <c r="E2074" s="28" t="e">
        <f>VLOOKUP(D2074,バーコード貼付!A$4048:C$6329,2,FALSE)</f>
        <v>#N/A</v>
      </c>
      <c r="F2074" s="40"/>
      <c r="G2074" s="19"/>
      <c r="H2074" s="77" t="e">
        <f>VLOOKUP(D2074,バーコード貼付!$A$4048:$C$6329,3,FALSE)</f>
        <v>#N/A</v>
      </c>
      <c r="I2074" s="8">
        <f>I$2062*2</f>
        <v>6</v>
      </c>
      <c r="J2074" s="19" t="e">
        <f t="shared" si="179"/>
        <v>#N/A</v>
      </c>
      <c r="K2074" s="19"/>
      <c r="L2074" s="19"/>
      <c r="M2074" s="60">
        <v>-2</v>
      </c>
    </row>
    <row r="2075" spans="1:13" x14ac:dyDescent="0.2">
      <c r="A2075" s="6"/>
      <c r="B2075" s="8">
        <f t="shared" si="178"/>
        <v>13</v>
      </c>
      <c r="C2075" s="8"/>
      <c r="D2075" s="36" t="s">
        <v>1968</v>
      </c>
      <c r="E2075" s="28" t="e">
        <f>VLOOKUP(D2075,バーコード貼付!A$4048:C$6329,2,FALSE)</f>
        <v>#N/A</v>
      </c>
      <c r="F2075" s="40"/>
      <c r="G2075" s="19"/>
      <c r="H2075" s="77" t="e">
        <f>VLOOKUP(D2075,バーコード貼付!$A$4048:$C$6329,3,FALSE)</f>
        <v>#N/A</v>
      </c>
      <c r="I2075" s="8">
        <f>I$2062*8</f>
        <v>24</v>
      </c>
      <c r="J2075" s="19" t="e">
        <f t="shared" si="179"/>
        <v>#N/A</v>
      </c>
      <c r="K2075" s="19"/>
      <c r="L2075" s="19"/>
      <c r="M2075" s="60">
        <v>-8</v>
      </c>
    </row>
    <row r="2076" spans="1:13" x14ac:dyDescent="0.2">
      <c r="A2076" s="6"/>
      <c r="B2076" s="8">
        <f t="shared" si="178"/>
        <v>14</v>
      </c>
      <c r="C2076" s="8"/>
      <c r="D2076" s="36" t="s">
        <v>1969</v>
      </c>
      <c r="E2076" s="28" t="e">
        <f>VLOOKUP(D2076,バーコード貼付!A$4048:C$6329,2,FALSE)</f>
        <v>#N/A</v>
      </c>
      <c r="F2076" s="40"/>
      <c r="G2076" s="19"/>
      <c r="H2076" s="77" t="e">
        <f>VLOOKUP(D2076,バーコード貼付!$A$4048:$C$6329,3,FALSE)</f>
        <v>#N/A</v>
      </c>
      <c r="I2076" s="8">
        <f>I$2062*8</f>
        <v>24</v>
      </c>
      <c r="J2076" s="19" t="e">
        <f t="shared" si="179"/>
        <v>#N/A</v>
      </c>
      <c r="K2076" s="19"/>
      <c r="L2076" s="19"/>
      <c r="M2076" s="60">
        <v>-8</v>
      </c>
    </row>
    <row r="2077" spans="1:13" x14ac:dyDescent="0.2">
      <c r="A2077" s="6"/>
      <c r="B2077" s="8">
        <f t="shared" si="178"/>
        <v>15</v>
      </c>
      <c r="C2077" s="8"/>
      <c r="D2077" s="36" t="s">
        <v>1619</v>
      </c>
      <c r="E2077" s="28" t="e">
        <f>VLOOKUP(D2077,バーコード貼付!A$4048:C$6329,2,FALSE)</f>
        <v>#N/A</v>
      </c>
      <c r="F2077" s="40"/>
      <c r="G2077" s="19"/>
      <c r="H2077" s="77" t="e">
        <f>VLOOKUP(D2077,バーコード貼付!$A$4048:$C$6329,3,FALSE)</f>
        <v>#N/A</v>
      </c>
      <c r="I2077" s="8">
        <f>I$2062</f>
        <v>3</v>
      </c>
      <c r="J2077" s="19" t="e">
        <f t="shared" si="179"/>
        <v>#N/A</v>
      </c>
      <c r="K2077" s="19"/>
      <c r="L2077" s="19"/>
      <c r="M2077" s="60"/>
    </row>
    <row r="2078" spans="1:13" x14ac:dyDescent="0.2">
      <c r="A2078" s="6"/>
      <c r="B2078" s="8">
        <f t="shared" si="178"/>
        <v>16</v>
      </c>
      <c r="C2078" s="8"/>
      <c r="D2078" s="36" t="s">
        <v>1805</v>
      </c>
      <c r="E2078" s="28" t="e">
        <f>VLOOKUP(D2078,バーコード貼付!A$4048:C$6329,2,FALSE)</f>
        <v>#N/A</v>
      </c>
      <c r="F2078" s="40"/>
      <c r="G2078" s="19"/>
      <c r="H2078" s="77" t="e">
        <f>VLOOKUP(D2078,バーコード貼付!$A$4048:$C$6329,3,FALSE)</f>
        <v>#N/A</v>
      </c>
      <c r="I2078" s="8">
        <f>I$2062*4</f>
        <v>12</v>
      </c>
      <c r="J2078" s="19" t="e">
        <f t="shared" si="179"/>
        <v>#N/A</v>
      </c>
      <c r="K2078" s="19"/>
      <c r="L2078" s="19"/>
      <c r="M2078" s="60">
        <v>-4</v>
      </c>
    </row>
    <row r="2079" spans="1:13" x14ac:dyDescent="0.2">
      <c r="A2079" s="6"/>
      <c r="B2079" s="8">
        <f t="shared" si="178"/>
        <v>17</v>
      </c>
      <c r="C2079" s="8"/>
      <c r="D2079" s="36" t="s">
        <v>1946</v>
      </c>
      <c r="E2079" s="28" t="e">
        <f>VLOOKUP(D2079,バーコード貼付!A$4048:C$6329,2,FALSE)</f>
        <v>#N/A</v>
      </c>
      <c r="F2079" s="40"/>
      <c r="G2079" s="19"/>
      <c r="H2079" s="77" t="e">
        <f>VLOOKUP(D2079,バーコード貼付!$A$4048:$C$6329,3,FALSE)</f>
        <v>#N/A</v>
      </c>
      <c r="I2079" s="8">
        <f>I$2062*4</f>
        <v>12</v>
      </c>
      <c r="J2079" s="19" t="e">
        <f t="shared" si="179"/>
        <v>#N/A</v>
      </c>
      <c r="K2079" s="19"/>
      <c r="L2079" s="19"/>
      <c r="M2079" s="60">
        <v>-4</v>
      </c>
    </row>
    <row r="2080" spans="1:13" x14ac:dyDescent="0.2">
      <c r="A2080" s="6"/>
      <c r="B2080" s="8">
        <f t="shared" si="178"/>
        <v>18</v>
      </c>
      <c r="C2080" s="8"/>
      <c r="D2080" s="36"/>
      <c r="E2080" s="28" t="s">
        <v>1359</v>
      </c>
      <c r="F2080" s="40"/>
      <c r="G2080" s="19"/>
      <c r="H2080" s="152" t="e">
        <v>#N/A</v>
      </c>
      <c r="I2080" s="8">
        <v>24</v>
      </c>
      <c r="J2080" s="19">
        <v>1</v>
      </c>
      <c r="K2080" s="19"/>
      <c r="L2080" s="19"/>
      <c r="M2080" s="60" t="s">
        <v>2265</v>
      </c>
    </row>
    <row r="2081" spans="1:13" x14ac:dyDescent="0.2">
      <c r="A2081" s="6"/>
      <c r="B2081" s="8">
        <f t="shared" si="178"/>
        <v>19</v>
      </c>
      <c r="C2081" s="8"/>
      <c r="D2081" s="36"/>
      <c r="E2081" s="28" t="s">
        <v>1360</v>
      </c>
      <c r="F2081" s="40"/>
      <c r="G2081" s="19"/>
      <c r="H2081" s="152" t="e">
        <v>#N/A</v>
      </c>
      <c r="I2081" s="8">
        <v>24</v>
      </c>
      <c r="J2081" s="19">
        <v>1</v>
      </c>
      <c r="K2081" s="19"/>
      <c r="L2081" s="19"/>
      <c r="M2081" s="60" t="s">
        <v>2266</v>
      </c>
    </row>
    <row r="2082" spans="1:13" x14ac:dyDescent="0.2">
      <c r="A2082" s="6"/>
      <c r="B2082" s="8">
        <f t="shared" si="178"/>
        <v>20</v>
      </c>
      <c r="C2082" s="8"/>
      <c r="D2082" s="36"/>
      <c r="E2082" s="28" t="s">
        <v>2260</v>
      </c>
      <c r="F2082" s="40"/>
      <c r="G2082" s="19"/>
      <c r="H2082" s="152" t="e">
        <v>#N/A</v>
      </c>
      <c r="I2082" s="8">
        <v>12</v>
      </c>
      <c r="J2082" s="19">
        <v>1</v>
      </c>
      <c r="K2082" s="19"/>
      <c r="L2082" s="19"/>
      <c r="M2082" s="60">
        <v>-4</v>
      </c>
    </row>
    <row r="2083" spans="1:13" x14ac:dyDescent="0.2">
      <c r="A2083" s="6"/>
      <c r="B2083" s="6"/>
      <c r="C2083" s="3"/>
      <c r="D2083" s="36"/>
      <c r="E2083" s="28"/>
      <c r="F2083" s="40"/>
      <c r="G2083" s="19"/>
      <c r="H2083" s="67"/>
      <c r="I2083" s="8"/>
      <c r="J2083" s="19"/>
      <c r="K2083" s="19"/>
      <c r="L2083" s="19"/>
    </row>
    <row r="2084" spans="1:13" ht="16.2" x14ac:dyDescent="0.2">
      <c r="A2084" s="188" t="s">
        <v>1402</v>
      </c>
      <c r="B2084" s="189"/>
      <c r="C2084" s="189"/>
      <c r="D2084" s="189"/>
      <c r="E2084" s="189"/>
      <c r="F2084" s="189"/>
      <c r="G2084" s="189"/>
      <c r="H2084" s="189"/>
      <c r="I2084" s="189"/>
      <c r="J2084" s="189"/>
      <c r="K2084" s="189"/>
      <c r="L2084" s="190"/>
    </row>
    <row r="2085" spans="1:13" x14ac:dyDescent="0.2">
      <c r="A2085" s="24" t="s">
        <v>975</v>
      </c>
      <c r="B2085" s="21"/>
      <c r="C2085" s="21"/>
      <c r="D2085" s="52" t="s">
        <v>973</v>
      </c>
      <c r="E2085" s="13" t="s">
        <v>1156</v>
      </c>
      <c r="F2085" s="39" t="s">
        <v>1246</v>
      </c>
      <c r="G2085" s="19" t="s">
        <v>1205</v>
      </c>
      <c r="H2085" s="13" t="s">
        <v>1206</v>
      </c>
      <c r="I2085" s="13" t="s">
        <v>977</v>
      </c>
      <c r="J2085" s="13" t="s">
        <v>976</v>
      </c>
      <c r="K2085" s="13" t="s">
        <v>1166</v>
      </c>
      <c r="L2085" s="13" t="s">
        <v>1167</v>
      </c>
    </row>
    <row r="2086" spans="1:13" x14ac:dyDescent="0.2">
      <c r="A2086" s="8">
        <v>1</v>
      </c>
      <c r="B2086" s="8"/>
      <c r="C2086" s="8"/>
      <c r="D2086" s="36" t="s">
        <v>731</v>
      </c>
      <c r="E2086" s="28" t="e">
        <f>VLOOKUP(D2086,バーコード貼付!A$4048:C$6329,2,FALSE)</f>
        <v>#N/A</v>
      </c>
      <c r="F2086" s="40"/>
      <c r="G2086" s="19"/>
      <c r="H2086" s="77" t="e">
        <v>#N/A</v>
      </c>
      <c r="I2086" s="43">
        <v>3</v>
      </c>
      <c r="J2086" s="19" t="e">
        <v>#N/A</v>
      </c>
      <c r="K2086" s="19"/>
      <c r="L2086" s="19"/>
    </row>
    <row r="2087" spans="1:13" x14ac:dyDescent="0.2">
      <c r="A2087" s="8">
        <v>2</v>
      </c>
      <c r="B2087" s="8"/>
      <c r="C2087" s="8"/>
      <c r="D2087" s="36" t="s">
        <v>732</v>
      </c>
      <c r="E2087" s="28" t="e">
        <f>VLOOKUP(D2087,バーコード貼付!A$4048:C$6329,2,FALSE)</f>
        <v>#N/A</v>
      </c>
      <c r="F2087" s="40"/>
      <c r="G2087" s="19"/>
      <c r="H2087" s="77" t="e">
        <v>#N/A</v>
      </c>
      <c r="I2087" s="43">
        <v>0</v>
      </c>
      <c r="J2087" s="19" t="e">
        <v>#N/A</v>
      </c>
      <c r="K2087" s="19"/>
      <c r="L2087" s="19"/>
    </row>
    <row r="2088" spans="1:13" x14ac:dyDescent="0.2">
      <c r="A2088" s="6"/>
      <c r="B2088" s="8">
        <v>1</v>
      </c>
      <c r="C2088" s="8"/>
      <c r="D2088" s="36" t="s">
        <v>1575</v>
      </c>
      <c r="E2088" s="28" t="e">
        <f>VLOOKUP(D2088,バーコード貼付!A$4048:C$6329,2,FALSE)</f>
        <v>#N/A</v>
      </c>
      <c r="F2088" s="40"/>
      <c r="G2088" s="19"/>
      <c r="H2088" s="77" t="e">
        <f>VLOOKUP(D2088,バーコード貼付!$A$4048:$C$6329,3,FALSE)</f>
        <v>#N/A</v>
      </c>
      <c r="I2088" s="8">
        <f>SUM(I2086:I2087)</f>
        <v>3</v>
      </c>
      <c r="J2088" s="19" t="e">
        <f>IF(H2088&gt;=I2088,0,1)</f>
        <v>#N/A</v>
      </c>
      <c r="K2088" s="19"/>
      <c r="L2088" s="19"/>
    </row>
    <row r="2089" spans="1:13" x14ac:dyDescent="0.2">
      <c r="A2089" s="6"/>
      <c r="B2089" s="8">
        <f>B2088+1</f>
        <v>2</v>
      </c>
      <c r="C2089" s="8">
        <v>1</v>
      </c>
      <c r="D2089" s="36" t="s">
        <v>1980</v>
      </c>
      <c r="E2089" s="28" t="e">
        <f>VLOOKUP(D2089,バーコード貼付!A$4048:C$6329,2,FALSE)</f>
        <v>#N/A</v>
      </c>
      <c r="F2089" s="40"/>
      <c r="G2089" s="19"/>
      <c r="H2089" s="77" t="e">
        <f>VLOOKUP(D2089,バーコード貼付!$A$4048:$C$6329,3,FALSE)</f>
        <v>#N/A</v>
      </c>
      <c r="I2089" s="8">
        <f>I$2088</f>
        <v>3</v>
      </c>
      <c r="J2089" s="19" t="e">
        <f>IF(H2089&gt;=I2089,0,1)</f>
        <v>#N/A</v>
      </c>
      <c r="K2089" s="19"/>
      <c r="L2089" s="19"/>
    </row>
    <row r="2090" spans="1:13" x14ac:dyDescent="0.2">
      <c r="A2090" s="6"/>
      <c r="B2090" s="8"/>
      <c r="C2090" s="8">
        <v>2</v>
      </c>
      <c r="D2090" s="36" t="s">
        <v>2519</v>
      </c>
      <c r="E2090" s="28" t="str">
        <f>VLOOKUP(D2090,バーコード貼付!A$4048:C$6329,2,FALSE)</f>
        <v>真鍮1/8(3)Pｺｯｸ</v>
      </c>
      <c r="F2090" s="40"/>
      <c r="G2090" s="19"/>
      <c r="H2090" s="77">
        <f>VLOOKUP(D2090,バーコード貼付!$A$4048:$C$6329,3,FALSE)</f>
        <v>0</v>
      </c>
      <c r="I2090" s="8">
        <f>I$2088</f>
        <v>3</v>
      </c>
      <c r="J2090" s="19">
        <f>IF(H2090&gt;=I2090,0,1)</f>
        <v>1</v>
      </c>
      <c r="K2090" s="19"/>
      <c r="L2090" s="19"/>
    </row>
    <row r="2091" spans="1:13" x14ac:dyDescent="0.2">
      <c r="A2091" s="6"/>
      <c r="B2091" s="8">
        <f>B2089+1</f>
        <v>3</v>
      </c>
      <c r="C2091" s="8"/>
      <c r="D2091" s="36" t="s">
        <v>1613</v>
      </c>
      <c r="E2091" s="28" t="e">
        <f>VLOOKUP(D2091,バーコード貼付!A$4048:C$6329,2,FALSE)</f>
        <v>#N/A</v>
      </c>
      <c r="F2091" s="40"/>
      <c r="G2091" s="19"/>
      <c r="H2091" s="77" t="e">
        <f>VLOOKUP(D2091,バーコード貼付!$A$4048:$C$6329,3,FALSE)</f>
        <v>#N/A</v>
      </c>
      <c r="I2091" s="8">
        <f>I$2088</f>
        <v>3</v>
      </c>
      <c r="J2091" s="19" t="e">
        <f>IF(H2091&gt;=I2091,0,1)</f>
        <v>#N/A</v>
      </c>
      <c r="K2091" s="19"/>
      <c r="L2091" s="19"/>
    </row>
    <row r="2092" spans="1:13" x14ac:dyDescent="0.2">
      <c r="A2092" s="6"/>
      <c r="B2092" s="8">
        <f t="shared" ref="B2092:B2108" si="180">B2091+1</f>
        <v>4</v>
      </c>
      <c r="C2092" s="8"/>
      <c r="D2092" s="36" t="s">
        <v>1981</v>
      </c>
      <c r="E2092" s="28" t="e">
        <f>VLOOKUP(D2092,バーコード貼付!A$4048:C$6329,2,FALSE)</f>
        <v>#N/A</v>
      </c>
      <c r="F2092" s="40"/>
      <c r="G2092" s="19"/>
      <c r="H2092" s="77" t="e">
        <f>VLOOKUP(D2092,バーコード貼付!$A$4048:$C$6329,3,FALSE)</f>
        <v>#N/A</v>
      </c>
      <c r="I2092" s="8">
        <f>I$2088</f>
        <v>3</v>
      </c>
      <c r="J2092" s="19" t="e">
        <f>IF(H2092&gt;=I2092,0,1)</f>
        <v>#N/A</v>
      </c>
      <c r="K2092" s="19"/>
      <c r="L2092" s="19"/>
    </row>
    <row r="2093" spans="1:13" x14ac:dyDescent="0.2">
      <c r="A2093" s="6"/>
      <c r="B2093" s="8">
        <f t="shared" si="180"/>
        <v>5</v>
      </c>
      <c r="C2093" s="8"/>
      <c r="D2093" s="36"/>
      <c r="E2093" s="28" t="s">
        <v>1338</v>
      </c>
      <c r="F2093" s="40"/>
      <c r="G2093" s="19"/>
      <c r="H2093" s="152" t="e">
        <v>#N/A</v>
      </c>
      <c r="I2093" s="8">
        <v>3</v>
      </c>
      <c r="J2093" s="19">
        <v>1</v>
      </c>
      <c r="K2093" s="19"/>
      <c r="L2093" s="19"/>
    </row>
    <row r="2094" spans="1:13" x14ac:dyDescent="0.2">
      <c r="A2094" s="6"/>
      <c r="B2094" s="8">
        <f t="shared" si="180"/>
        <v>6</v>
      </c>
      <c r="C2094" s="8"/>
      <c r="D2094" s="36" t="s">
        <v>1643</v>
      </c>
      <c r="E2094" s="28" t="e">
        <f>VLOOKUP(D2094,バーコード貼付!A$4048:C$6329,2,FALSE)</f>
        <v>#N/A</v>
      </c>
      <c r="F2094" s="40"/>
      <c r="G2094" s="19"/>
      <c r="H2094" s="77" t="e">
        <f>VLOOKUP(D2094,バーコード貼付!$A$4048:$C$6329,3,FALSE)</f>
        <v>#N/A</v>
      </c>
      <c r="I2094" s="8">
        <f>I$2088</f>
        <v>3</v>
      </c>
      <c r="J2094" s="19" t="e">
        <f t="shared" ref="J2094:J2105" si="181">IF(H2094&gt;=I2094,0,1)</f>
        <v>#N/A</v>
      </c>
      <c r="K2094" s="19"/>
      <c r="L2094" s="19"/>
    </row>
    <row r="2095" spans="1:13" x14ac:dyDescent="0.2">
      <c r="A2095" s="6"/>
      <c r="B2095" s="8">
        <f t="shared" si="180"/>
        <v>7</v>
      </c>
      <c r="C2095" s="8"/>
      <c r="D2095" s="36" t="s">
        <v>1982</v>
      </c>
      <c r="E2095" s="28" t="e">
        <f>VLOOKUP(D2095,バーコード貼付!A$4048:C$6329,2,FALSE)</f>
        <v>#N/A</v>
      </c>
      <c r="F2095" s="40"/>
      <c r="G2095" s="19"/>
      <c r="H2095" s="77" t="e">
        <f>VLOOKUP(D2095,バーコード貼付!$A$4048:$C$6329,3,FALSE)</f>
        <v>#N/A</v>
      </c>
      <c r="I2095" s="8">
        <f>I$2088</f>
        <v>3</v>
      </c>
      <c r="J2095" s="19" t="e">
        <f t="shared" si="181"/>
        <v>#N/A</v>
      </c>
      <c r="K2095" s="19"/>
      <c r="L2095" s="19"/>
    </row>
    <row r="2096" spans="1:13" x14ac:dyDescent="0.2">
      <c r="A2096" s="6"/>
      <c r="B2096" s="8">
        <f t="shared" si="180"/>
        <v>8</v>
      </c>
      <c r="C2096" s="8"/>
      <c r="D2096" s="36" t="s">
        <v>1983</v>
      </c>
      <c r="E2096" s="28" t="e">
        <f>VLOOKUP(D2096,バーコード貼付!A$4048:C$6329,2,FALSE)</f>
        <v>#N/A</v>
      </c>
      <c r="F2096" s="40"/>
      <c r="G2096" s="19"/>
      <c r="H2096" s="77" t="e">
        <f>VLOOKUP(D2096,バーコード貼付!$A$4048:$C$6329,3,FALSE)</f>
        <v>#N/A</v>
      </c>
      <c r="I2096" s="8">
        <f>I$2088</f>
        <v>3</v>
      </c>
      <c r="J2096" s="19" t="e">
        <f t="shared" si="181"/>
        <v>#N/A</v>
      </c>
      <c r="K2096" s="19"/>
      <c r="L2096" s="19"/>
    </row>
    <row r="2097" spans="1:13" x14ac:dyDescent="0.2">
      <c r="A2097" s="6"/>
      <c r="B2097" s="8">
        <f t="shared" si="180"/>
        <v>9</v>
      </c>
      <c r="C2097" s="8"/>
      <c r="D2097" s="36" t="s">
        <v>1984</v>
      </c>
      <c r="E2097" s="28" t="e">
        <f>VLOOKUP(D2097,バーコード貼付!A$4048:C$6329,2,FALSE)</f>
        <v>#N/A</v>
      </c>
      <c r="F2097" s="40"/>
      <c r="G2097" s="19"/>
      <c r="H2097" s="77" t="e">
        <f>VLOOKUP(D2097,バーコード貼付!$A$4048:$C$6329,3,FALSE)</f>
        <v>#N/A</v>
      </c>
      <c r="I2097" s="8">
        <f>I$2088*4</f>
        <v>12</v>
      </c>
      <c r="J2097" s="19" t="e">
        <f t="shared" si="181"/>
        <v>#N/A</v>
      </c>
      <c r="K2097" s="19"/>
      <c r="L2097" s="19"/>
      <c r="M2097" t="s">
        <v>2267</v>
      </c>
    </row>
    <row r="2098" spans="1:13" x14ac:dyDescent="0.2">
      <c r="A2098" s="6"/>
      <c r="B2098" s="8">
        <f t="shared" si="180"/>
        <v>10</v>
      </c>
      <c r="C2098" s="8"/>
      <c r="D2098" s="36" t="s">
        <v>1966</v>
      </c>
      <c r="E2098" s="28" t="e">
        <f>VLOOKUP(D2098,バーコード貼付!A$4048:C$6329,2,FALSE)</f>
        <v>#N/A</v>
      </c>
      <c r="F2098" s="40"/>
      <c r="G2098" s="19"/>
      <c r="H2098" s="77" t="e">
        <f>VLOOKUP(D2098,バーコード貼付!$A$4048:$C$6329,3,FALSE)</f>
        <v>#N/A</v>
      </c>
      <c r="I2098" s="8">
        <f>I$2088*2</f>
        <v>6</v>
      </c>
      <c r="J2098" s="19" t="e">
        <f t="shared" si="181"/>
        <v>#N/A</v>
      </c>
      <c r="K2098" s="19"/>
      <c r="L2098" s="19"/>
      <c r="M2098" t="s">
        <v>2258</v>
      </c>
    </row>
    <row r="2099" spans="1:13" x14ac:dyDescent="0.2">
      <c r="A2099" s="6"/>
      <c r="B2099" s="8">
        <f t="shared" si="180"/>
        <v>11</v>
      </c>
      <c r="C2099" s="8"/>
      <c r="D2099" s="36" t="s">
        <v>1967</v>
      </c>
      <c r="E2099" s="28" t="e">
        <f>VLOOKUP(D2099,バーコード貼付!A$4048:C$6329,2,FALSE)</f>
        <v>#N/A</v>
      </c>
      <c r="F2099" s="40"/>
      <c r="G2099" s="19"/>
      <c r="H2099" s="77" t="e">
        <f>VLOOKUP(D2099,バーコード貼付!$A$4048:$C$6329,3,FALSE)</f>
        <v>#N/A</v>
      </c>
      <c r="I2099" s="8">
        <f>I$2088*2</f>
        <v>6</v>
      </c>
      <c r="J2099" s="19" t="e">
        <f t="shared" si="181"/>
        <v>#N/A</v>
      </c>
      <c r="K2099" s="19"/>
      <c r="L2099" s="19"/>
      <c r="M2099" s="60">
        <v>-2</v>
      </c>
    </row>
    <row r="2100" spans="1:13" x14ac:dyDescent="0.2">
      <c r="A2100" s="6"/>
      <c r="B2100" s="8">
        <f t="shared" si="180"/>
        <v>12</v>
      </c>
      <c r="C2100" s="8"/>
      <c r="D2100" s="36" t="s">
        <v>1935</v>
      </c>
      <c r="E2100" s="28" t="e">
        <f>VLOOKUP(D2100,バーコード貼付!A$4048:C$6329,2,FALSE)</f>
        <v>#N/A</v>
      </c>
      <c r="F2100" s="40"/>
      <c r="G2100" s="19"/>
      <c r="H2100" s="77" t="e">
        <f>VLOOKUP(D2100,バーコード貼付!$A$4048:$C$6329,3,FALSE)</f>
        <v>#N/A</v>
      </c>
      <c r="I2100" s="8">
        <f>I$2088*2</f>
        <v>6</v>
      </c>
      <c r="J2100" s="19" t="e">
        <f t="shared" si="181"/>
        <v>#N/A</v>
      </c>
      <c r="K2100" s="19"/>
      <c r="L2100" s="19"/>
      <c r="M2100" s="60">
        <v>-2</v>
      </c>
    </row>
    <row r="2101" spans="1:13" x14ac:dyDescent="0.2">
      <c r="A2101" s="6"/>
      <c r="B2101" s="8">
        <f t="shared" si="180"/>
        <v>13</v>
      </c>
      <c r="C2101" s="8"/>
      <c r="D2101" s="36" t="s">
        <v>1968</v>
      </c>
      <c r="E2101" s="28" t="e">
        <f>VLOOKUP(D2101,バーコード貼付!A$4048:C$6329,2,FALSE)</f>
        <v>#N/A</v>
      </c>
      <c r="F2101" s="40"/>
      <c r="G2101" s="19"/>
      <c r="H2101" s="77" t="e">
        <f>VLOOKUP(D2101,バーコード貼付!$A$4048:$C$6329,3,FALSE)</f>
        <v>#N/A</v>
      </c>
      <c r="I2101" s="8">
        <f>I$2088*8</f>
        <v>24</v>
      </c>
      <c r="J2101" s="19" t="e">
        <f t="shared" si="181"/>
        <v>#N/A</v>
      </c>
      <c r="K2101" s="19"/>
      <c r="L2101" s="19"/>
      <c r="M2101" s="60">
        <v>-8</v>
      </c>
    </row>
    <row r="2102" spans="1:13" x14ac:dyDescent="0.2">
      <c r="A2102" s="6"/>
      <c r="B2102" s="8">
        <f t="shared" si="180"/>
        <v>14</v>
      </c>
      <c r="C2102" s="8"/>
      <c r="D2102" s="36" t="s">
        <v>1969</v>
      </c>
      <c r="E2102" s="28" t="e">
        <f>VLOOKUP(D2102,バーコード貼付!A$4048:C$6329,2,FALSE)</f>
        <v>#N/A</v>
      </c>
      <c r="F2102" s="40"/>
      <c r="G2102" s="19"/>
      <c r="H2102" s="77" t="e">
        <f>VLOOKUP(D2102,バーコード貼付!$A$4048:$C$6329,3,FALSE)</f>
        <v>#N/A</v>
      </c>
      <c r="I2102" s="8">
        <f>I$2088*8</f>
        <v>24</v>
      </c>
      <c r="J2102" s="19" t="e">
        <f t="shared" si="181"/>
        <v>#N/A</v>
      </c>
      <c r="K2102" s="19"/>
      <c r="L2102" s="19"/>
      <c r="M2102" s="60">
        <v>-8</v>
      </c>
    </row>
    <row r="2103" spans="1:13" x14ac:dyDescent="0.2">
      <c r="A2103" s="6"/>
      <c r="B2103" s="8">
        <f t="shared" si="180"/>
        <v>15</v>
      </c>
      <c r="C2103" s="8"/>
      <c r="D2103" s="36" t="s">
        <v>2021</v>
      </c>
      <c r="E2103" s="28" t="e">
        <f>VLOOKUP(D2103,バーコード貼付!A$4048:C$6329,2,FALSE)</f>
        <v>#N/A</v>
      </c>
      <c r="F2103" s="40"/>
      <c r="G2103" s="19"/>
      <c r="H2103" s="77" t="e">
        <f>VLOOKUP(D2103,バーコード貼付!$A$4048:$C$6329,3,FALSE)</f>
        <v>#N/A</v>
      </c>
      <c r="I2103" s="8">
        <f>I$2088</f>
        <v>3</v>
      </c>
      <c r="J2103" s="19" t="e">
        <f t="shared" si="181"/>
        <v>#N/A</v>
      </c>
      <c r="K2103" s="19"/>
      <c r="L2103" s="19"/>
      <c r="M2103" s="60"/>
    </row>
    <row r="2104" spans="1:13" x14ac:dyDescent="0.2">
      <c r="A2104" s="6"/>
      <c r="B2104" s="8">
        <f t="shared" si="180"/>
        <v>16</v>
      </c>
      <c r="C2104" s="8"/>
      <c r="D2104" s="36" t="s">
        <v>1805</v>
      </c>
      <c r="E2104" s="28" t="e">
        <f>VLOOKUP(D2104,バーコード貼付!A$4048:C$6329,2,FALSE)</f>
        <v>#N/A</v>
      </c>
      <c r="F2104" s="40"/>
      <c r="G2104" s="19"/>
      <c r="H2104" s="77" t="e">
        <f>VLOOKUP(D2104,バーコード貼付!$A$4048:$C$6329,3,FALSE)</f>
        <v>#N/A</v>
      </c>
      <c r="I2104" s="8">
        <f>I$2088*4</f>
        <v>12</v>
      </c>
      <c r="J2104" s="19" t="e">
        <f t="shared" si="181"/>
        <v>#N/A</v>
      </c>
      <c r="K2104" s="19"/>
      <c r="L2104" s="19"/>
      <c r="M2104" s="60">
        <v>-4</v>
      </c>
    </row>
    <row r="2105" spans="1:13" x14ac:dyDescent="0.2">
      <c r="A2105" s="6"/>
      <c r="B2105" s="8">
        <f t="shared" si="180"/>
        <v>17</v>
      </c>
      <c r="C2105" s="8"/>
      <c r="D2105" s="36" t="s">
        <v>1946</v>
      </c>
      <c r="E2105" s="28" t="e">
        <f>VLOOKUP(D2105,バーコード貼付!A$4048:C$6329,2,FALSE)</f>
        <v>#N/A</v>
      </c>
      <c r="F2105" s="40"/>
      <c r="G2105" s="19"/>
      <c r="H2105" s="77" t="e">
        <f>VLOOKUP(D2105,バーコード貼付!$A$4048:$C$6329,3,FALSE)</f>
        <v>#N/A</v>
      </c>
      <c r="I2105" s="8">
        <f>I$2088*4</f>
        <v>12</v>
      </c>
      <c r="J2105" s="19" t="e">
        <f t="shared" si="181"/>
        <v>#N/A</v>
      </c>
      <c r="K2105" s="19"/>
      <c r="L2105" s="19"/>
      <c r="M2105" s="60">
        <v>-4</v>
      </c>
    </row>
    <row r="2106" spans="1:13" x14ac:dyDescent="0.2">
      <c r="A2106" s="6"/>
      <c r="B2106" s="8">
        <f t="shared" si="180"/>
        <v>18</v>
      </c>
      <c r="C2106" s="8"/>
      <c r="D2106" s="36"/>
      <c r="E2106" s="28" t="s">
        <v>1359</v>
      </c>
      <c r="F2106" s="40"/>
      <c r="G2106" s="19"/>
      <c r="H2106" s="152" t="e">
        <v>#N/A</v>
      </c>
      <c r="I2106" s="8">
        <v>24</v>
      </c>
      <c r="J2106" s="19">
        <v>1</v>
      </c>
      <c r="K2106" s="19"/>
      <c r="L2106" s="19"/>
      <c r="M2106" s="60" t="s">
        <v>2268</v>
      </c>
    </row>
    <row r="2107" spans="1:13" x14ac:dyDescent="0.2">
      <c r="A2107" s="6"/>
      <c r="B2107" s="8">
        <f t="shared" si="180"/>
        <v>19</v>
      </c>
      <c r="C2107" s="8"/>
      <c r="D2107" s="36"/>
      <c r="E2107" s="28" t="s">
        <v>1360</v>
      </c>
      <c r="F2107" s="40"/>
      <c r="G2107" s="19"/>
      <c r="H2107" s="152" t="e">
        <v>#N/A</v>
      </c>
      <c r="I2107" s="8">
        <v>24</v>
      </c>
      <c r="J2107" s="19">
        <v>1</v>
      </c>
      <c r="K2107" s="19"/>
      <c r="L2107" s="19"/>
      <c r="M2107" s="60" t="s">
        <v>2266</v>
      </c>
    </row>
    <row r="2108" spans="1:13" x14ac:dyDescent="0.2">
      <c r="A2108" s="6"/>
      <c r="B2108" s="8">
        <f t="shared" si="180"/>
        <v>20</v>
      </c>
      <c r="C2108" s="8"/>
      <c r="D2108" s="36"/>
      <c r="E2108" s="28" t="s">
        <v>2260</v>
      </c>
      <c r="F2108" s="40"/>
      <c r="G2108" s="19"/>
      <c r="H2108" s="152" t="e">
        <v>#N/A</v>
      </c>
      <c r="I2108" s="8">
        <v>12</v>
      </c>
      <c r="J2108" s="19">
        <v>1</v>
      </c>
      <c r="K2108" s="19"/>
      <c r="L2108" s="19"/>
      <c r="M2108" s="60">
        <v>-4</v>
      </c>
    </row>
    <row r="2109" spans="1:13" x14ac:dyDescent="0.2">
      <c r="A2109" s="6"/>
      <c r="B2109" s="6"/>
      <c r="C2109" s="3"/>
      <c r="D2109" s="36"/>
      <c r="E2109" s="28"/>
      <c r="F2109" s="40"/>
      <c r="G2109" s="19"/>
      <c r="H2109" s="67"/>
      <c r="I2109" s="8"/>
      <c r="J2109" s="19"/>
      <c r="K2109" s="19"/>
      <c r="L2109" s="19"/>
    </row>
    <row r="2110" spans="1:13" ht="16.2" x14ac:dyDescent="0.2">
      <c r="A2110" s="188" t="s">
        <v>1403</v>
      </c>
      <c r="B2110" s="189"/>
      <c r="C2110" s="189"/>
      <c r="D2110" s="189"/>
      <c r="E2110" s="189"/>
      <c r="F2110" s="189"/>
      <c r="G2110" s="189"/>
      <c r="H2110" s="189"/>
      <c r="I2110" s="189"/>
      <c r="J2110" s="189"/>
      <c r="K2110" s="189"/>
      <c r="L2110" s="190"/>
    </row>
    <row r="2111" spans="1:13" x14ac:dyDescent="0.2">
      <c r="A2111" s="24" t="s">
        <v>975</v>
      </c>
      <c r="B2111" s="21"/>
      <c r="C2111" s="21"/>
      <c r="D2111" s="52" t="s">
        <v>973</v>
      </c>
      <c r="E2111" s="13" t="s">
        <v>1156</v>
      </c>
      <c r="F2111" s="39" t="s">
        <v>1246</v>
      </c>
      <c r="G2111" s="19" t="s">
        <v>1205</v>
      </c>
      <c r="H2111" s="13" t="s">
        <v>1206</v>
      </c>
      <c r="I2111" s="13" t="s">
        <v>977</v>
      </c>
      <c r="J2111" s="13" t="s">
        <v>976</v>
      </c>
      <c r="K2111" s="13" t="s">
        <v>1166</v>
      </c>
      <c r="L2111" s="13" t="s">
        <v>1167</v>
      </c>
    </row>
    <row r="2112" spans="1:13" x14ac:dyDescent="0.2">
      <c r="A2112" s="8">
        <v>1</v>
      </c>
      <c r="B2112" s="8"/>
      <c r="C2112" s="8"/>
      <c r="D2112" s="36" t="s">
        <v>733</v>
      </c>
      <c r="E2112" s="28" t="e">
        <f>VLOOKUP(D2112,バーコード貼付!A$4048:C$6329,2,FALSE)</f>
        <v>#N/A</v>
      </c>
      <c r="F2112" s="40"/>
      <c r="G2112" s="19"/>
      <c r="H2112" s="77" t="e">
        <v>#N/A</v>
      </c>
      <c r="I2112" s="43">
        <v>3</v>
      </c>
      <c r="J2112" s="19" t="e">
        <v>#N/A</v>
      </c>
      <c r="K2112" s="19"/>
      <c r="L2112" s="19"/>
    </row>
    <row r="2113" spans="1:13" x14ac:dyDescent="0.2">
      <c r="A2113" s="8">
        <v>2</v>
      </c>
      <c r="B2113" s="8"/>
      <c r="C2113" s="8"/>
      <c r="D2113" s="36" t="s">
        <v>734</v>
      </c>
      <c r="E2113" s="28" t="e">
        <f>VLOOKUP(D2113,バーコード貼付!A$4048:C$6329,2,FALSE)</f>
        <v>#N/A</v>
      </c>
      <c r="F2113" s="40"/>
      <c r="G2113" s="19"/>
      <c r="H2113" s="77" t="e">
        <v>#N/A</v>
      </c>
      <c r="I2113" s="43">
        <v>0</v>
      </c>
      <c r="J2113" s="19" t="e">
        <v>#N/A</v>
      </c>
      <c r="K2113" s="19"/>
      <c r="L2113" s="19"/>
    </row>
    <row r="2114" spans="1:13" x14ac:dyDescent="0.2">
      <c r="A2114" s="6"/>
      <c r="B2114" s="8">
        <v>1</v>
      </c>
      <c r="C2114" s="8"/>
      <c r="D2114" s="36" t="s">
        <v>1985</v>
      </c>
      <c r="E2114" s="28" t="e">
        <f>VLOOKUP(D2114,バーコード貼付!A$4048:C$6329,2,FALSE)</f>
        <v>#N/A</v>
      </c>
      <c r="F2114" s="40"/>
      <c r="G2114" s="19"/>
      <c r="H2114" s="77" t="e">
        <f>VLOOKUP(D2114,バーコード貼付!$A$4048:$C$6329,3,FALSE)</f>
        <v>#N/A</v>
      </c>
      <c r="I2114" s="8">
        <f>SUM(I2112:I2113)</f>
        <v>3</v>
      </c>
      <c r="J2114" s="19" t="e">
        <f>IF(H2114&gt;=I2114,0,1)</f>
        <v>#N/A</v>
      </c>
      <c r="K2114" s="19"/>
      <c r="L2114" s="19"/>
    </row>
    <row r="2115" spans="1:13" x14ac:dyDescent="0.2">
      <c r="A2115" s="6"/>
      <c r="B2115" s="8">
        <f>B2114+1</f>
        <v>2</v>
      </c>
      <c r="C2115" s="8">
        <v>1</v>
      </c>
      <c r="D2115" s="36" t="s">
        <v>1986</v>
      </c>
      <c r="E2115" s="28" t="e">
        <f>VLOOKUP(D2115,バーコード貼付!A$4048:C$6329,2,FALSE)</f>
        <v>#N/A</v>
      </c>
      <c r="F2115" s="40"/>
      <c r="G2115" s="19"/>
      <c r="H2115" s="77" t="e">
        <f>VLOOKUP(D2115,バーコード貼付!$A$4048:$C$6329,3,FALSE)</f>
        <v>#N/A</v>
      </c>
      <c r="I2115" s="8">
        <f>I$2114</f>
        <v>3</v>
      </c>
      <c r="J2115" s="19" t="e">
        <f>IF(H2115&gt;=I2115,0,1)</f>
        <v>#N/A</v>
      </c>
      <c r="K2115" s="19"/>
      <c r="L2115" s="19"/>
    </row>
    <row r="2116" spans="1:13" x14ac:dyDescent="0.2">
      <c r="A2116" s="6"/>
      <c r="B2116" s="8"/>
      <c r="C2116" s="8">
        <v>2</v>
      </c>
      <c r="D2116" s="36" t="s">
        <v>2519</v>
      </c>
      <c r="E2116" s="28" t="str">
        <f>VLOOKUP(D2116,バーコード貼付!A$4048:C$6329,2,FALSE)</f>
        <v>真鍮1/8(3)Pｺｯｸ</v>
      </c>
      <c r="F2116" s="40"/>
      <c r="G2116" s="19"/>
      <c r="H2116" s="77">
        <f>VLOOKUP(D2116,バーコード貼付!$A$4048:$C$6329,3,FALSE)</f>
        <v>0</v>
      </c>
      <c r="I2116" s="8">
        <f>I$2114</f>
        <v>3</v>
      </c>
      <c r="J2116" s="19">
        <f>IF(H2116&gt;=I2116,0,1)</f>
        <v>1</v>
      </c>
      <c r="K2116" s="19"/>
      <c r="L2116" s="19"/>
    </row>
    <row r="2117" spans="1:13" x14ac:dyDescent="0.2">
      <c r="A2117" s="6"/>
      <c r="B2117" s="8">
        <f>B2115+1</f>
        <v>3</v>
      </c>
      <c r="C2117" s="8"/>
      <c r="D2117" s="36" t="s">
        <v>1987</v>
      </c>
      <c r="E2117" s="28" t="e">
        <f>VLOOKUP(D2117,バーコード貼付!A$4048:C$6329,2,FALSE)</f>
        <v>#N/A</v>
      </c>
      <c r="F2117" s="40"/>
      <c r="G2117" s="19"/>
      <c r="H2117" s="77" t="e">
        <f>VLOOKUP(D2117,バーコード貼付!$A$4048:$C$6329,3,FALSE)</f>
        <v>#N/A</v>
      </c>
      <c r="I2117" s="8">
        <f>I$2114</f>
        <v>3</v>
      </c>
      <c r="J2117" s="19" t="e">
        <f>IF(H2117&gt;=I2117,0,1)</f>
        <v>#N/A</v>
      </c>
      <c r="K2117" s="19"/>
      <c r="L2117" s="19"/>
    </row>
    <row r="2118" spans="1:13" x14ac:dyDescent="0.2">
      <c r="A2118" s="6"/>
      <c r="B2118" s="8">
        <f t="shared" ref="B2118:B2134" si="182">B2117+1</f>
        <v>4</v>
      </c>
      <c r="C2118" s="8"/>
      <c r="D2118" s="36" t="s">
        <v>1591</v>
      </c>
      <c r="E2118" s="28" t="e">
        <f>VLOOKUP(D2118,バーコード貼付!A$4048:C$6329,2,FALSE)</f>
        <v>#N/A</v>
      </c>
      <c r="F2118" s="40"/>
      <c r="G2118" s="19"/>
      <c r="H2118" s="77" t="e">
        <f>VLOOKUP(D2118,バーコード貼付!$A$4048:$C$6329,3,FALSE)</f>
        <v>#N/A</v>
      </c>
      <c r="I2118" s="8">
        <f>I$2114</f>
        <v>3</v>
      </c>
      <c r="J2118" s="19" t="e">
        <f>IF(H2118&gt;=I2118,0,1)</f>
        <v>#N/A</v>
      </c>
      <c r="K2118" s="19"/>
      <c r="L2118" s="19"/>
    </row>
    <row r="2119" spans="1:13" x14ac:dyDescent="0.2">
      <c r="A2119" s="6"/>
      <c r="B2119" s="8">
        <f t="shared" si="182"/>
        <v>5</v>
      </c>
      <c r="C2119" s="8"/>
      <c r="D2119" s="36"/>
      <c r="E2119" s="28" t="s">
        <v>1338</v>
      </c>
      <c r="F2119" s="40"/>
      <c r="G2119" s="19"/>
      <c r="H2119" s="152" t="e">
        <v>#N/A</v>
      </c>
      <c r="I2119" s="8">
        <v>3</v>
      </c>
      <c r="J2119" s="19">
        <v>1</v>
      </c>
      <c r="K2119" s="19"/>
      <c r="L2119" s="19"/>
    </row>
    <row r="2120" spans="1:13" x14ac:dyDescent="0.2">
      <c r="A2120" s="6"/>
      <c r="B2120" s="8">
        <f t="shared" si="182"/>
        <v>6</v>
      </c>
      <c r="C2120" s="8"/>
      <c r="D2120" s="36" t="s">
        <v>1988</v>
      </c>
      <c r="E2120" s="28" t="e">
        <f>VLOOKUP(D2120,バーコード貼付!A$4048:C$6329,2,FALSE)</f>
        <v>#N/A</v>
      </c>
      <c r="F2120" s="40"/>
      <c r="G2120" s="19"/>
      <c r="H2120" s="77" t="e">
        <f>VLOOKUP(D2120,バーコード貼付!$A$4048:$C$6329,3,FALSE)</f>
        <v>#N/A</v>
      </c>
      <c r="I2120" s="8">
        <f>I$2114</f>
        <v>3</v>
      </c>
      <c r="J2120" s="19" t="e">
        <f t="shared" ref="J2120:J2131" si="183">IF(H2120&gt;=I2120,0,1)</f>
        <v>#N/A</v>
      </c>
      <c r="K2120" s="19"/>
      <c r="L2120" s="19"/>
    </row>
    <row r="2121" spans="1:13" x14ac:dyDescent="0.2">
      <c r="A2121" s="6"/>
      <c r="B2121" s="8">
        <f t="shared" si="182"/>
        <v>7</v>
      </c>
      <c r="C2121" s="8"/>
      <c r="D2121" s="36" t="s">
        <v>1989</v>
      </c>
      <c r="E2121" s="28" t="e">
        <f>VLOOKUP(D2121,バーコード貼付!A$4048:C$6329,2,FALSE)</f>
        <v>#N/A</v>
      </c>
      <c r="F2121" s="40"/>
      <c r="G2121" s="19"/>
      <c r="H2121" s="77" t="e">
        <f>VLOOKUP(D2121,バーコード貼付!$A$4048:$C$6329,3,FALSE)</f>
        <v>#N/A</v>
      </c>
      <c r="I2121" s="8">
        <f>I$2114</f>
        <v>3</v>
      </c>
      <c r="J2121" s="19" t="e">
        <f t="shared" si="183"/>
        <v>#N/A</v>
      </c>
      <c r="K2121" s="19"/>
      <c r="L2121" s="19"/>
    </row>
    <row r="2122" spans="1:13" x14ac:dyDescent="0.2">
      <c r="A2122" s="6"/>
      <c r="B2122" s="8">
        <f t="shared" si="182"/>
        <v>8</v>
      </c>
      <c r="C2122" s="8"/>
      <c r="D2122" s="36" t="s">
        <v>1990</v>
      </c>
      <c r="E2122" s="28" t="e">
        <f>VLOOKUP(D2122,バーコード貼付!A$4048:C$6329,2,FALSE)</f>
        <v>#N/A</v>
      </c>
      <c r="F2122" s="40"/>
      <c r="G2122" s="19"/>
      <c r="H2122" s="77" t="e">
        <f>VLOOKUP(D2122,バーコード貼付!$A$4048:$C$6329,3,FALSE)</f>
        <v>#N/A</v>
      </c>
      <c r="I2122" s="8">
        <f>I$2114</f>
        <v>3</v>
      </c>
      <c r="J2122" s="19" t="e">
        <f t="shared" si="183"/>
        <v>#N/A</v>
      </c>
      <c r="K2122" s="19"/>
      <c r="L2122" s="19"/>
    </row>
    <row r="2123" spans="1:13" x14ac:dyDescent="0.2">
      <c r="A2123" s="6"/>
      <c r="B2123" s="8">
        <f t="shared" si="182"/>
        <v>9</v>
      </c>
      <c r="C2123" s="8"/>
      <c r="D2123" s="36" t="s">
        <v>1984</v>
      </c>
      <c r="E2123" s="28" t="e">
        <f>VLOOKUP(D2123,バーコード貼付!A$4048:C$6329,2,FALSE)</f>
        <v>#N/A</v>
      </c>
      <c r="F2123" s="40"/>
      <c r="G2123" s="19"/>
      <c r="H2123" s="77" t="e">
        <f>VLOOKUP(D2123,バーコード貼付!$A$4048:$C$6329,3,FALSE)</f>
        <v>#N/A</v>
      </c>
      <c r="I2123" s="8">
        <f>I$2114*4</f>
        <v>12</v>
      </c>
      <c r="J2123" s="19" t="e">
        <f t="shared" si="183"/>
        <v>#N/A</v>
      </c>
      <c r="K2123" s="19"/>
      <c r="L2123" s="19"/>
      <c r="M2123" t="s">
        <v>2267</v>
      </c>
    </row>
    <row r="2124" spans="1:13" x14ac:dyDescent="0.2">
      <c r="A2124" s="6"/>
      <c r="B2124" s="8">
        <f t="shared" si="182"/>
        <v>10</v>
      </c>
      <c r="C2124" s="8"/>
      <c r="D2124" s="36" t="s">
        <v>1966</v>
      </c>
      <c r="E2124" s="28" t="e">
        <f>VLOOKUP(D2124,バーコード貼付!A$4048:C$6329,2,FALSE)</f>
        <v>#N/A</v>
      </c>
      <c r="F2124" s="40"/>
      <c r="G2124" s="19"/>
      <c r="H2124" s="77" t="e">
        <f>VLOOKUP(D2124,バーコード貼付!$A$4048:$C$6329,3,FALSE)</f>
        <v>#N/A</v>
      </c>
      <c r="I2124" s="8">
        <f>I$2114*2</f>
        <v>6</v>
      </c>
      <c r="J2124" s="19" t="e">
        <f t="shared" si="183"/>
        <v>#N/A</v>
      </c>
      <c r="K2124" s="19"/>
      <c r="L2124" s="19"/>
      <c r="M2124" t="s">
        <v>2258</v>
      </c>
    </row>
    <row r="2125" spans="1:13" x14ac:dyDescent="0.2">
      <c r="A2125" s="6"/>
      <c r="B2125" s="8">
        <f t="shared" si="182"/>
        <v>11</v>
      </c>
      <c r="C2125" s="8"/>
      <c r="D2125" s="36" t="s">
        <v>1967</v>
      </c>
      <c r="E2125" s="28" t="e">
        <f>VLOOKUP(D2125,バーコード貼付!A$4048:C$6329,2,FALSE)</f>
        <v>#N/A</v>
      </c>
      <c r="F2125" s="40"/>
      <c r="G2125" s="19"/>
      <c r="H2125" s="77" t="e">
        <f>VLOOKUP(D2125,バーコード貼付!$A$4048:$C$6329,3,FALSE)</f>
        <v>#N/A</v>
      </c>
      <c r="I2125" s="8">
        <f>I$2114*2</f>
        <v>6</v>
      </c>
      <c r="J2125" s="19" t="e">
        <f t="shared" si="183"/>
        <v>#N/A</v>
      </c>
      <c r="K2125" s="19"/>
      <c r="L2125" s="19"/>
      <c r="M2125" s="60">
        <v>-2</v>
      </c>
    </row>
    <row r="2126" spans="1:13" x14ac:dyDescent="0.2">
      <c r="A2126" s="6"/>
      <c r="B2126" s="8">
        <f t="shared" si="182"/>
        <v>12</v>
      </c>
      <c r="C2126" s="8"/>
      <c r="D2126" s="36" t="s">
        <v>1935</v>
      </c>
      <c r="E2126" s="28" t="e">
        <f>VLOOKUP(D2126,バーコード貼付!A$4048:C$6329,2,FALSE)</f>
        <v>#N/A</v>
      </c>
      <c r="F2126" s="40"/>
      <c r="G2126" s="19"/>
      <c r="H2126" s="77" t="e">
        <f>VLOOKUP(D2126,バーコード貼付!$A$4048:$C$6329,3,FALSE)</f>
        <v>#N/A</v>
      </c>
      <c r="I2126" s="8">
        <f>I$2114*2</f>
        <v>6</v>
      </c>
      <c r="J2126" s="19" t="e">
        <f t="shared" si="183"/>
        <v>#N/A</v>
      </c>
      <c r="K2126" s="19"/>
      <c r="L2126" s="19"/>
      <c r="M2126" s="60">
        <v>-2</v>
      </c>
    </row>
    <row r="2127" spans="1:13" x14ac:dyDescent="0.2">
      <c r="A2127" s="6"/>
      <c r="B2127" s="8">
        <f t="shared" si="182"/>
        <v>13</v>
      </c>
      <c r="C2127" s="8"/>
      <c r="D2127" s="36" t="s">
        <v>1968</v>
      </c>
      <c r="E2127" s="28" t="e">
        <f>VLOOKUP(D2127,バーコード貼付!A$4048:C$6329,2,FALSE)</f>
        <v>#N/A</v>
      </c>
      <c r="F2127" s="40"/>
      <c r="G2127" s="19"/>
      <c r="H2127" s="77" t="e">
        <f>VLOOKUP(D2127,バーコード貼付!$A$4048:$C$6329,3,FALSE)</f>
        <v>#N/A</v>
      </c>
      <c r="I2127" s="8">
        <f>I$2114*8</f>
        <v>24</v>
      </c>
      <c r="J2127" s="19" t="e">
        <f t="shared" si="183"/>
        <v>#N/A</v>
      </c>
      <c r="K2127" s="19"/>
      <c r="L2127" s="19"/>
      <c r="M2127" s="60">
        <v>-8</v>
      </c>
    </row>
    <row r="2128" spans="1:13" x14ac:dyDescent="0.2">
      <c r="A2128" s="6"/>
      <c r="B2128" s="8">
        <f t="shared" si="182"/>
        <v>14</v>
      </c>
      <c r="C2128" s="8"/>
      <c r="D2128" s="36" t="s">
        <v>1969</v>
      </c>
      <c r="E2128" s="28" t="e">
        <f>VLOOKUP(D2128,バーコード貼付!A$4048:C$6329,2,FALSE)</f>
        <v>#N/A</v>
      </c>
      <c r="F2128" s="40"/>
      <c r="G2128" s="19"/>
      <c r="H2128" s="77" t="e">
        <f>VLOOKUP(D2128,バーコード貼付!$A$4048:$C$6329,3,FALSE)</f>
        <v>#N/A</v>
      </c>
      <c r="I2128" s="8">
        <f>I$2114*8</f>
        <v>24</v>
      </c>
      <c r="J2128" s="19" t="e">
        <f t="shared" si="183"/>
        <v>#N/A</v>
      </c>
      <c r="K2128" s="19"/>
      <c r="L2128" s="19"/>
      <c r="M2128" s="60">
        <v>-8</v>
      </c>
    </row>
    <row r="2129" spans="1:13" x14ac:dyDescent="0.2">
      <c r="A2129" s="6"/>
      <c r="B2129" s="8">
        <f t="shared" si="182"/>
        <v>15</v>
      </c>
      <c r="C2129" s="8"/>
      <c r="D2129" s="36" t="s">
        <v>1621</v>
      </c>
      <c r="E2129" s="28" t="e">
        <f>VLOOKUP(D2129,バーコード貼付!A$4048:C$6329,2,FALSE)</f>
        <v>#N/A</v>
      </c>
      <c r="F2129" s="40"/>
      <c r="G2129" s="19"/>
      <c r="H2129" s="77" t="e">
        <f>VLOOKUP(D2129,バーコード貼付!$A$4048:$C$6329,3,FALSE)</f>
        <v>#N/A</v>
      </c>
      <c r="I2129" s="8">
        <f>I$2114</f>
        <v>3</v>
      </c>
      <c r="J2129" s="19" t="e">
        <f t="shared" si="183"/>
        <v>#N/A</v>
      </c>
      <c r="K2129" s="19"/>
      <c r="L2129" s="19"/>
      <c r="M2129" s="60"/>
    </row>
    <row r="2130" spans="1:13" x14ac:dyDescent="0.2">
      <c r="A2130" s="6"/>
      <c r="B2130" s="8">
        <f t="shared" si="182"/>
        <v>16</v>
      </c>
      <c r="C2130" s="8"/>
      <c r="D2130" s="36" t="s">
        <v>1805</v>
      </c>
      <c r="E2130" s="28" t="e">
        <f>VLOOKUP(D2130,バーコード貼付!A$4048:C$6329,2,FALSE)</f>
        <v>#N/A</v>
      </c>
      <c r="F2130" s="40"/>
      <c r="G2130" s="19"/>
      <c r="H2130" s="77" t="e">
        <f>VLOOKUP(D2130,バーコード貼付!$A$4048:$C$6329,3,FALSE)</f>
        <v>#N/A</v>
      </c>
      <c r="I2130" s="8">
        <f>I$2114*4</f>
        <v>12</v>
      </c>
      <c r="J2130" s="19" t="e">
        <f t="shared" si="183"/>
        <v>#N/A</v>
      </c>
      <c r="K2130" s="19"/>
      <c r="L2130" s="19"/>
      <c r="M2130" s="60">
        <v>-4</v>
      </c>
    </row>
    <row r="2131" spans="1:13" x14ac:dyDescent="0.2">
      <c r="A2131" s="6"/>
      <c r="B2131" s="8">
        <f t="shared" si="182"/>
        <v>17</v>
      </c>
      <c r="C2131" s="8"/>
      <c r="D2131" s="36" t="s">
        <v>1946</v>
      </c>
      <c r="E2131" s="28" t="e">
        <f>VLOOKUP(D2131,バーコード貼付!A$4048:C$6329,2,FALSE)</f>
        <v>#N/A</v>
      </c>
      <c r="F2131" s="40"/>
      <c r="G2131" s="19"/>
      <c r="H2131" s="77" t="e">
        <f>VLOOKUP(D2131,バーコード貼付!$A$4048:$C$6329,3,FALSE)</f>
        <v>#N/A</v>
      </c>
      <c r="I2131" s="8">
        <f>I$2114*4</f>
        <v>12</v>
      </c>
      <c r="J2131" s="19" t="e">
        <f t="shared" si="183"/>
        <v>#N/A</v>
      </c>
      <c r="K2131" s="19"/>
      <c r="L2131" s="19"/>
      <c r="M2131" s="60">
        <v>-4</v>
      </c>
    </row>
    <row r="2132" spans="1:13" x14ac:dyDescent="0.2">
      <c r="A2132" s="6"/>
      <c r="B2132" s="8">
        <f t="shared" si="182"/>
        <v>18</v>
      </c>
      <c r="C2132" s="8"/>
      <c r="D2132" s="36"/>
      <c r="E2132" s="28" t="s">
        <v>1359</v>
      </c>
      <c r="F2132" s="40"/>
      <c r="G2132" s="19"/>
      <c r="H2132" s="152" t="e">
        <v>#N/A</v>
      </c>
      <c r="I2132" s="8">
        <v>24</v>
      </c>
      <c r="J2132" s="19">
        <v>1</v>
      </c>
      <c r="K2132" s="19"/>
      <c r="L2132" s="19"/>
      <c r="M2132" s="60" t="s">
        <v>2268</v>
      </c>
    </row>
    <row r="2133" spans="1:13" x14ac:dyDescent="0.2">
      <c r="A2133" s="6"/>
      <c r="B2133" s="8">
        <f t="shared" si="182"/>
        <v>19</v>
      </c>
      <c r="C2133" s="8"/>
      <c r="D2133" s="36"/>
      <c r="E2133" s="28" t="s">
        <v>1360</v>
      </c>
      <c r="F2133" s="40"/>
      <c r="G2133" s="19"/>
      <c r="H2133" s="152" t="e">
        <v>#N/A</v>
      </c>
      <c r="I2133" s="8">
        <v>24</v>
      </c>
      <c r="J2133" s="19">
        <v>1</v>
      </c>
      <c r="K2133" s="19"/>
      <c r="L2133" s="19"/>
      <c r="M2133" s="60" t="s">
        <v>2266</v>
      </c>
    </row>
    <row r="2134" spans="1:13" x14ac:dyDescent="0.2">
      <c r="A2134" s="6"/>
      <c r="B2134" s="8">
        <f t="shared" si="182"/>
        <v>20</v>
      </c>
      <c r="C2134" s="8"/>
      <c r="D2134" s="36"/>
      <c r="E2134" s="28" t="s">
        <v>2260</v>
      </c>
      <c r="F2134" s="40"/>
      <c r="G2134" s="19"/>
      <c r="H2134" s="152" t="e">
        <v>#N/A</v>
      </c>
      <c r="I2134" s="8">
        <v>12</v>
      </c>
      <c r="J2134" s="19">
        <v>1</v>
      </c>
      <c r="K2134" s="19"/>
      <c r="L2134" s="19"/>
      <c r="M2134" s="60">
        <v>-4</v>
      </c>
    </row>
    <row r="2135" spans="1:13" x14ac:dyDescent="0.2">
      <c r="A2135" s="6"/>
      <c r="B2135" s="6"/>
      <c r="C2135" s="3"/>
      <c r="D2135" s="36"/>
      <c r="E2135" s="28"/>
      <c r="F2135" s="40"/>
      <c r="G2135" s="19"/>
      <c r="H2135" s="67"/>
      <c r="I2135" s="8"/>
      <c r="J2135" s="19"/>
      <c r="K2135" s="19"/>
      <c r="L2135" s="19"/>
    </row>
    <row r="2136" spans="1:13" ht="16.2" x14ac:dyDescent="0.2">
      <c r="A2136" s="188" t="s">
        <v>1404</v>
      </c>
      <c r="B2136" s="189"/>
      <c r="C2136" s="189"/>
      <c r="D2136" s="189"/>
      <c r="E2136" s="189"/>
      <c r="F2136" s="189"/>
      <c r="G2136" s="189"/>
      <c r="H2136" s="189"/>
      <c r="I2136" s="189"/>
      <c r="J2136" s="189"/>
      <c r="K2136" s="189"/>
      <c r="L2136" s="190"/>
    </row>
    <row r="2137" spans="1:13" x14ac:dyDescent="0.2">
      <c r="A2137" s="24" t="s">
        <v>975</v>
      </c>
      <c r="B2137" s="21"/>
      <c r="C2137" s="21"/>
      <c r="D2137" s="52" t="s">
        <v>973</v>
      </c>
      <c r="E2137" s="13" t="s">
        <v>1156</v>
      </c>
      <c r="F2137" s="39" t="s">
        <v>1246</v>
      </c>
      <c r="G2137" s="19" t="s">
        <v>1205</v>
      </c>
      <c r="H2137" s="13" t="s">
        <v>1206</v>
      </c>
      <c r="I2137" s="13" t="s">
        <v>977</v>
      </c>
      <c r="J2137" s="13" t="s">
        <v>976</v>
      </c>
      <c r="K2137" s="13" t="s">
        <v>1166</v>
      </c>
      <c r="L2137" s="13" t="s">
        <v>1167</v>
      </c>
    </row>
    <row r="2138" spans="1:13" x14ac:dyDescent="0.2">
      <c r="A2138" s="8">
        <v>1</v>
      </c>
      <c r="B2138" s="8"/>
      <c r="C2138" s="8"/>
      <c r="D2138" s="36" t="s">
        <v>735</v>
      </c>
      <c r="E2138" s="28" t="e">
        <f>VLOOKUP(D2138,バーコード貼付!A$4048:C$6329,2,FALSE)</f>
        <v>#N/A</v>
      </c>
      <c r="F2138" s="40"/>
      <c r="G2138" s="19"/>
      <c r="H2138" s="77" t="e">
        <v>#N/A</v>
      </c>
      <c r="I2138" s="43">
        <v>2</v>
      </c>
      <c r="J2138" s="19" t="e">
        <v>#N/A</v>
      </c>
      <c r="K2138" s="19"/>
      <c r="L2138" s="19"/>
    </row>
    <row r="2139" spans="1:13" x14ac:dyDescent="0.2">
      <c r="A2139" s="8">
        <v>2</v>
      </c>
      <c r="B2139" s="8"/>
      <c r="C2139" s="8"/>
      <c r="D2139" s="36" t="s">
        <v>736</v>
      </c>
      <c r="E2139" s="28" t="e">
        <f>VLOOKUP(D2139,バーコード貼付!A$4048:C$6329,2,FALSE)</f>
        <v>#N/A</v>
      </c>
      <c r="F2139" s="40"/>
      <c r="G2139" s="19"/>
      <c r="H2139" s="77" t="e">
        <v>#N/A</v>
      </c>
      <c r="I2139" s="43">
        <v>0</v>
      </c>
      <c r="J2139" s="19" t="e">
        <v>#N/A</v>
      </c>
      <c r="K2139" s="19"/>
      <c r="L2139" s="19"/>
    </row>
    <row r="2140" spans="1:13" x14ac:dyDescent="0.2">
      <c r="A2140" s="6"/>
      <c r="B2140" s="8">
        <v>1</v>
      </c>
      <c r="C2140" s="8"/>
      <c r="D2140" s="36" t="s">
        <v>1991</v>
      </c>
      <c r="E2140" s="28" t="e">
        <f>VLOOKUP(D2140,バーコード貼付!A$4048:C$6329,2,FALSE)</f>
        <v>#N/A</v>
      </c>
      <c r="F2140" s="40"/>
      <c r="G2140" s="19"/>
      <c r="H2140" s="77" t="e">
        <f>VLOOKUP(D2140,バーコード貼付!$A$4048:$C$6329,3,FALSE)</f>
        <v>#N/A</v>
      </c>
      <c r="I2140" s="8">
        <f>SUM(I2138:I2139)</f>
        <v>2</v>
      </c>
      <c r="J2140" s="19" t="e">
        <f>IF(H2140&gt;=I2140,0,1)</f>
        <v>#N/A</v>
      </c>
      <c r="K2140" s="19"/>
      <c r="L2140" s="19"/>
    </row>
    <row r="2141" spans="1:13" x14ac:dyDescent="0.2">
      <c r="A2141" s="6"/>
      <c r="B2141" s="8">
        <f>B2140+1</f>
        <v>2</v>
      </c>
      <c r="C2141" s="8">
        <v>1</v>
      </c>
      <c r="D2141" s="36" t="s">
        <v>1992</v>
      </c>
      <c r="E2141" s="28" t="e">
        <f>VLOOKUP(D2141,バーコード貼付!A$4048:C$6329,2,FALSE)</f>
        <v>#N/A</v>
      </c>
      <c r="F2141" s="40"/>
      <c r="G2141" s="19"/>
      <c r="H2141" s="77" t="e">
        <f>VLOOKUP(D2141,バーコード貼付!$A$4048:$C$6329,3,FALSE)</f>
        <v>#N/A</v>
      </c>
      <c r="I2141" s="8">
        <f>I$2140</f>
        <v>2</v>
      </c>
      <c r="J2141" s="19" t="e">
        <f>IF(H2141&gt;=I2141,0,1)</f>
        <v>#N/A</v>
      </c>
      <c r="K2141" s="19"/>
      <c r="L2141" s="19"/>
    </row>
    <row r="2142" spans="1:13" x14ac:dyDescent="0.2">
      <c r="A2142" s="6"/>
      <c r="B2142" s="8"/>
      <c r="C2142" s="8">
        <v>2</v>
      </c>
      <c r="D2142" s="36" t="s">
        <v>2519</v>
      </c>
      <c r="E2142" s="28" t="str">
        <f>VLOOKUP(D2142,バーコード貼付!A$4048:C$6329,2,FALSE)</f>
        <v>真鍮1/8(3)Pｺｯｸ</v>
      </c>
      <c r="F2142" s="40"/>
      <c r="G2142" s="19"/>
      <c r="H2142" s="77">
        <f>VLOOKUP(D2142,バーコード貼付!$A$4048:$C$6329,3,FALSE)</f>
        <v>0</v>
      </c>
      <c r="I2142" s="8">
        <f>I$2140</f>
        <v>2</v>
      </c>
      <c r="J2142" s="19">
        <f>IF(H2142&gt;=I2142,0,1)</f>
        <v>1</v>
      </c>
      <c r="K2142" s="19"/>
      <c r="L2142" s="19"/>
    </row>
    <row r="2143" spans="1:13" x14ac:dyDescent="0.2">
      <c r="A2143" s="6"/>
      <c r="B2143" s="8">
        <f>B2141+1</f>
        <v>3</v>
      </c>
      <c r="C2143" s="8"/>
      <c r="D2143" s="36" t="s">
        <v>1993</v>
      </c>
      <c r="E2143" s="28" t="e">
        <f>VLOOKUP(D2143,バーコード貼付!A$4048:C$6329,2,FALSE)</f>
        <v>#N/A</v>
      </c>
      <c r="F2143" s="40"/>
      <c r="G2143" s="19"/>
      <c r="H2143" s="77" t="e">
        <f>VLOOKUP(D2143,バーコード貼付!$A$4048:$C$6329,3,FALSE)</f>
        <v>#N/A</v>
      </c>
      <c r="I2143" s="8">
        <f>I$2140</f>
        <v>2</v>
      </c>
      <c r="J2143" s="19" t="e">
        <f>IF(H2143&gt;=I2143,0,1)</f>
        <v>#N/A</v>
      </c>
      <c r="K2143" s="19"/>
      <c r="L2143" s="19"/>
    </row>
    <row r="2144" spans="1:13" x14ac:dyDescent="0.2">
      <c r="A2144" s="6"/>
      <c r="B2144" s="8">
        <f t="shared" ref="B2144:B2160" si="184">B2143+1</f>
        <v>4</v>
      </c>
      <c r="C2144" s="8"/>
      <c r="D2144" s="36" t="s">
        <v>1592</v>
      </c>
      <c r="E2144" s="28" t="e">
        <f>VLOOKUP(D2144,バーコード貼付!A$4048:C$6329,2,FALSE)</f>
        <v>#N/A</v>
      </c>
      <c r="F2144" s="40"/>
      <c r="G2144" s="19"/>
      <c r="H2144" s="77" t="e">
        <f>VLOOKUP(D2144,バーコード貼付!$A$4048:$C$6329,3,FALSE)</f>
        <v>#N/A</v>
      </c>
      <c r="I2144" s="8">
        <f>I$2140</f>
        <v>2</v>
      </c>
      <c r="J2144" s="19" t="e">
        <f>IF(H2144&gt;=I2144,0,1)</f>
        <v>#N/A</v>
      </c>
      <c r="K2144" s="19"/>
      <c r="L2144" s="19"/>
    </row>
    <row r="2145" spans="1:13" x14ac:dyDescent="0.2">
      <c r="A2145" s="6"/>
      <c r="B2145" s="8">
        <f t="shared" si="184"/>
        <v>5</v>
      </c>
      <c r="C2145" s="8"/>
      <c r="D2145" s="36"/>
      <c r="E2145" s="28" t="s">
        <v>1338</v>
      </c>
      <c r="F2145" s="40"/>
      <c r="G2145" s="19"/>
      <c r="H2145" s="152" t="e">
        <v>#N/A</v>
      </c>
      <c r="I2145" s="8">
        <v>2</v>
      </c>
      <c r="J2145" s="19">
        <v>1</v>
      </c>
      <c r="K2145" s="19"/>
      <c r="L2145" s="19"/>
    </row>
    <row r="2146" spans="1:13" x14ac:dyDescent="0.2">
      <c r="A2146" s="6"/>
      <c r="B2146" s="8">
        <f t="shared" si="184"/>
        <v>6</v>
      </c>
      <c r="C2146" s="8"/>
      <c r="D2146" s="36" t="s">
        <v>1994</v>
      </c>
      <c r="E2146" s="28" t="e">
        <f>VLOOKUP(D2146,バーコード貼付!A$4048:C$6329,2,FALSE)</f>
        <v>#N/A</v>
      </c>
      <c r="F2146" s="40"/>
      <c r="G2146" s="19"/>
      <c r="H2146" s="77" t="e">
        <f>VLOOKUP(D2146,バーコード貼付!$A$4048:$C$6329,3,FALSE)</f>
        <v>#N/A</v>
      </c>
      <c r="I2146" s="8">
        <f>I$2140</f>
        <v>2</v>
      </c>
      <c r="J2146" s="19" t="e">
        <f t="shared" ref="J2146:J2157" si="185">IF(H2146&gt;=I2146,0,1)</f>
        <v>#N/A</v>
      </c>
      <c r="K2146" s="19"/>
      <c r="L2146" s="19"/>
    </row>
    <row r="2147" spans="1:13" x14ac:dyDescent="0.2">
      <c r="A2147" s="6"/>
      <c r="B2147" s="8">
        <f t="shared" si="184"/>
        <v>7</v>
      </c>
      <c r="C2147" s="8"/>
      <c r="D2147" s="36" t="s">
        <v>1995</v>
      </c>
      <c r="E2147" s="28" t="e">
        <f>VLOOKUP(D2147,バーコード貼付!A$4048:C$6329,2,FALSE)</f>
        <v>#N/A</v>
      </c>
      <c r="F2147" s="40"/>
      <c r="G2147" s="19"/>
      <c r="H2147" s="77" t="e">
        <f>VLOOKUP(D2147,バーコード貼付!$A$4048:$C$6329,3,FALSE)</f>
        <v>#N/A</v>
      </c>
      <c r="I2147" s="8">
        <f>I$2140</f>
        <v>2</v>
      </c>
      <c r="J2147" s="19" t="e">
        <f t="shared" si="185"/>
        <v>#N/A</v>
      </c>
      <c r="K2147" s="19"/>
      <c r="L2147" s="19"/>
    </row>
    <row r="2148" spans="1:13" x14ac:dyDescent="0.2">
      <c r="A2148" s="6"/>
      <c r="B2148" s="8">
        <f t="shared" si="184"/>
        <v>8</v>
      </c>
      <c r="C2148" s="8"/>
      <c r="D2148" s="36" t="s">
        <v>1996</v>
      </c>
      <c r="E2148" s="28" t="e">
        <f>VLOOKUP(D2148,バーコード貼付!A$4048:C$6329,2,FALSE)</f>
        <v>#N/A</v>
      </c>
      <c r="F2148" s="40"/>
      <c r="G2148" s="19"/>
      <c r="H2148" s="77" t="e">
        <f>VLOOKUP(D2148,バーコード貼付!$A$4048:$C$6329,3,FALSE)</f>
        <v>#N/A</v>
      </c>
      <c r="I2148" s="8">
        <f>I$2140</f>
        <v>2</v>
      </c>
      <c r="J2148" s="19" t="e">
        <f t="shared" si="185"/>
        <v>#N/A</v>
      </c>
      <c r="K2148" s="19"/>
      <c r="L2148" s="19"/>
    </row>
    <row r="2149" spans="1:13" x14ac:dyDescent="0.2">
      <c r="A2149" s="6"/>
      <c r="B2149" s="8">
        <f t="shared" si="184"/>
        <v>9</v>
      </c>
      <c r="C2149" s="8"/>
      <c r="D2149" s="36" t="s">
        <v>1984</v>
      </c>
      <c r="E2149" s="28" t="e">
        <f>VLOOKUP(D2149,バーコード貼付!A$4048:C$6329,2,FALSE)</f>
        <v>#N/A</v>
      </c>
      <c r="F2149" s="40"/>
      <c r="G2149" s="19"/>
      <c r="H2149" s="77" t="e">
        <f>VLOOKUP(D2149,バーコード貼付!$A$4048:$C$6329,3,FALSE)</f>
        <v>#N/A</v>
      </c>
      <c r="I2149" s="8">
        <f>I$2140*4</f>
        <v>8</v>
      </c>
      <c r="J2149" s="19" t="e">
        <f t="shared" si="185"/>
        <v>#N/A</v>
      </c>
      <c r="K2149" s="19"/>
      <c r="L2149" s="19"/>
      <c r="M2149" t="s">
        <v>2267</v>
      </c>
    </row>
    <row r="2150" spans="1:13" x14ac:dyDescent="0.2">
      <c r="A2150" s="6"/>
      <c r="B2150" s="8">
        <f t="shared" si="184"/>
        <v>10</v>
      </c>
      <c r="C2150" s="8"/>
      <c r="D2150" s="36" t="s">
        <v>1966</v>
      </c>
      <c r="E2150" s="28" t="e">
        <f>VLOOKUP(D2150,バーコード貼付!A$4048:C$6329,2,FALSE)</f>
        <v>#N/A</v>
      </c>
      <c r="F2150" s="40"/>
      <c r="G2150" s="19"/>
      <c r="H2150" s="77" t="e">
        <f>VLOOKUP(D2150,バーコード貼付!$A$4048:$C$6329,3,FALSE)</f>
        <v>#N/A</v>
      </c>
      <c r="I2150" s="8">
        <f>D$21914</f>
        <v>0</v>
      </c>
      <c r="J2150" s="19" t="e">
        <f t="shared" si="185"/>
        <v>#N/A</v>
      </c>
      <c r="K2150" s="19"/>
      <c r="L2150" s="19"/>
      <c r="M2150" t="s">
        <v>2258</v>
      </c>
    </row>
    <row r="2151" spans="1:13" x14ac:dyDescent="0.2">
      <c r="A2151" s="6"/>
      <c r="B2151" s="8">
        <f t="shared" si="184"/>
        <v>11</v>
      </c>
      <c r="C2151" s="8"/>
      <c r="D2151" s="36" t="s">
        <v>1967</v>
      </c>
      <c r="E2151" s="28" t="e">
        <f>VLOOKUP(D2151,バーコード貼付!A$4048:C$6329,2,FALSE)</f>
        <v>#N/A</v>
      </c>
      <c r="F2151" s="40"/>
      <c r="G2151" s="19"/>
      <c r="H2151" s="77" t="e">
        <f>VLOOKUP(D2151,バーコード貼付!$A$4048:$C$6329,3,FALSE)</f>
        <v>#N/A</v>
      </c>
      <c r="I2151" s="8">
        <f>I$2140*2</f>
        <v>4</v>
      </c>
      <c r="J2151" s="19" t="e">
        <f t="shared" si="185"/>
        <v>#N/A</v>
      </c>
      <c r="K2151" s="19"/>
      <c r="L2151" s="19"/>
      <c r="M2151" s="60">
        <v>-2</v>
      </c>
    </row>
    <row r="2152" spans="1:13" x14ac:dyDescent="0.2">
      <c r="A2152" s="6"/>
      <c r="B2152" s="8">
        <f t="shared" si="184"/>
        <v>12</v>
      </c>
      <c r="C2152" s="8"/>
      <c r="D2152" s="36" t="s">
        <v>1935</v>
      </c>
      <c r="E2152" s="28" t="e">
        <f>VLOOKUP(D2152,バーコード貼付!A$4048:C$6329,2,FALSE)</f>
        <v>#N/A</v>
      </c>
      <c r="F2152" s="40"/>
      <c r="G2152" s="19"/>
      <c r="H2152" s="77" t="e">
        <f>VLOOKUP(D2152,バーコード貼付!$A$4048:$C$6329,3,FALSE)</f>
        <v>#N/A</v>
      </c>
      <c r="I2152" s="8">
        <f>I$2140*2</f>
        <v>4</v>
      </c>
      <c r="J2152" s="19" t="e">
        <f t="shared" si="185"/>
        <v>#N/A</v>
      </c>
      <c r="K2152" s="19"/>
      <c r="L2152" s="19"/>
      <c r="M2152" s="60">
        <v>-2</v>
      </c>
    </row>
    <row r="2153" spans="1:13" x14ac:dyDescent="0.2">
      <c r="A2153" s="6"/>
      <c r="B2153" s="8">
        <f t="shared" si="184"/>
        <v>13</v>
      </c>
      <c r="C2153" s="8"/>
      <c r="D2153" s="36" t="s">
        <v>1968</v>
      </c>
      <c r="E2153" s="28" t="e">
        <f>VLOOKUP(D2153,バーコード貼付!A$4048:C$6329,2,FALSE)</f>
        <v>#N/A</v>
      </c>
      <c r="F2153" s="40"/>
      <c r="G2153" s="19"/>
      <c r="H2153" s="77" t="e">
        <f>VLOOKUP(D2153,バーコード貼付!$A$4048:$C$6329,3,FALSE)</f>
        <v>#N/A</v>
      </c>
      <c r="I2153" s="8">
        <f>I$2140*8</f>
        <v>16</v>
      </c>
      <c r="J2153" s="19" t="e">
        <f t="shared" si="185"/>
        <v>#N/A</v>
      </c>
      <c r="K2153" s="19"/>
      <c r="L2153" s="19"/>
      <c r="M2153" s="60">
        <v>-8</v>
      </c>
    </row>
    <row r="2154" spans="1:13" x14ac:dyDescent="0.2">
      <c r="A2154" s="6"/>
      <c r="B2154" s="8">
        <f t="shared" si="184"/>
        <v>14</v>
      </c>
      <c r="C2154" s="8"/>
      <c r="D2154" s="36" t="s">
        <v>1969</v>
      </c>
      <c r="E2154" s="28" t="e">
        <f>VLOOKUP(D2154,バーコード貼付!A$4048:C$6329,2,FALSE)</f>
        <v>#N/A</v>
      </c>
      <c r="F2154" s="40"/>
      <c r="G2154" s="19"/>
      <c r="H2154" s="77" t="e">
        <f>VLOOKUP(D2154,バーコード貼付!$A$4048:$C$6329,3,FALSE)</f>
        <v>#N/A</v>
      </c>
      <c r="I2154" s="8">
        <f>I$2140*8</f>
        <v>16</v>
      </c>
      <c r="J2154" s="19" t="e">
        <f t="shared" si="185"/>
        <v>#N/A</v>
      </c>
      <c r="K2154" s="19"/>
      <c r="L2154" s="19"/>
      <c r="M2154" s="60">
        <v>-8</v>
      </c>
    </row>
    <row r="2155" spans="1:13" x14ac:dyDescent="0.2">
      <c r="A2155" s="6"/>
      <c r="B2155" s="8">
        <f t="shared" si="184"/>
        <v>15</v>
      </c>
      <c r="C2155" s="8"/>
      <c r="D2155" s="36" t="s">
        <v>2022</v>
      </c>
      <c r="E2155" s="28" t="e">
        <f>VLOOKUP(D2155,バーコード貼付!A$4048:C$6329,2,FALSE)</f>
        <v>#N/A</v>
      </c>
      <c r="F2155" s="40"/>
      <c r="G2155" s="19"/>
      <c r="H2155" s="77" t="e">
        <f>VLOOKUP(D2155,バーコード貼付!$A$4048:$C$6329,3,FALSE)</f>
        <v>#N/A</v>
      </c>
      <c r="I2155" s="8">
        <f>I$2140</f>
        <v>2</v>
      </c>
      <c r="J2155" s="19" t="e">
        <f t="shared" si="185"/>
        <v>#N/A</v>
      </c>
      <c r="K2155" s="19"/>
      <c r="L2155" s="19"/>
      <c r="M2155" s="60"/>
    </row>
    <row r="2156" spans="1:13" x14ac:dyDescent="0.2">
      <c r="A2156" s="6"/>
      <c r="B2156" s="8">
        <f t="shared" si="184"/>
        <v>16</v>
      </c>
      <c r="C2156" s="8"/>
      <c r="D2156" s="36" t="s">
        <v>1805</v>
      </c>
      <c r="E2156" s="28" t="e">
        <f>VLOOKUP(D2156,バーコード貼付!A$4048:C$6329,2,FALSE)</f>
        <v>#N/A</v>
      </c>
      <c r="F2156" s="40"/>
      <c r="G2156" s="19"/>
      <c r="H2156" s="77" t="e">
        <f>VLOOKUP(D2156,バーコード貼付!$A$4048:$C$6329,3,FALSE)</f>
        <v>#N/A</v>
      </c>
      <c r="I2156" s="8">
        <f>I$2140*4</f>
        <v>8</v>
      </c>
      <c r="J2156" s="19" t="e">
        <f t="shared" si="185"/>
        <v>#N/A</v>
      </c>
      <c r="K2156" s="19"/>
      <c r="L2156" s="19"/>
      <c r="M2156" s="60">
        <v>-4</v>
      </c>
    </row>
    <row r="2157" spans="1:13" x14ac:dyDescent="0.2">
      <c r="A2157" s="6"/>
      <c r="B2157" s="8">
        <f t="shared" si="184"/>
        <v>17</v>
      </c>
      <c r="C2157" s="8"/>
      <c r="D2157" s="36" t="s">
        <v>1946</v>
      </c>
      <c r="E2157" s="28" t="e">
        <f>VLOOKUP(D2157,バーコード貼付!A$4048:C$6329,2,FALSE)</f>
        <v>#N/A</v>
      </c>
      <c r="F2157" s="40"/>
      <c r="G2157" s="19"/>
      <c r="H2157" s="77" t="e">
        <f>VLOOKUP(D2157,バーコード貼付!$A$4048:$C$6329,3,FALSE)</f>
        <v>#N/A</v>
      </c>
      <c r="I2157" s="8">
        <f>I$2140*4</f>
        <v>8</v>
      </c>
      <c r="J2157" s="19" t="e">
        <f t="shared" si="185"/>
        <v>#N/A</v>
      </c>
      <c r="K2157" s="19"/>
      <c r="L2157" s="19"/>
      <c r="M2157" s="60">
        <v>-4</v>
      </c>
    </row>
    <row r="2158" spans="1:13" x14ac:dyDescent="0.2">
      <c r="A2158" s="6"/>
      <c r="B2158" s="8">
        <f t="shared" si="184"/>
        <v>18</v>
      </c>
      <c r="C2158" s="8"/>
      <c r="D2158" s="36"/>
      <c r="E2158" s="28" t="s">
        <v>1359</v>
      </c>
      <c r="F2158" s="40"/>
      <c r="G2158" s="19"/>
      <c r="H2158" s="152" t="e">
        <v>#N/A</v>
      </c>
      <c r="I2158" s="8">
        <v>16</v>
      </c>
      <c r="J2158" s="19">
        <v>1</v>
      </c>
      <c r="K2158" s="19"/>
      <c r="L2158" s="19"/>
      <c r="M2158" s="60" t="s">
        <v>2268</v>
      </c>
    </row>
    <row r="2159" spans="1:13" x14ac:dyDescent="0.2">
      <c r="A2159" s="6"/>
      <c r="B2159" s="8">
        <f t="shared" si="184"/>
        <v>19</v>
      </c>
      <c r="C2159" s="8"/>
      <c r="D2159" s="36"/>
      <c r="E2159" s="28" t="s">
        <v>1360</v>
      </c>
      <c r="F2159" s="40"/>
      <c r="G2159" s="19"/>
      <c r="H2159" s="152" t="e">
        <v>#N/A</v>
      </c>
      <c r="I2159" s="8">
        <v>16</v>
      </c>
      <c r="J2159" s="19">
        <v>1</v>
      </c>
      <c r="K2159" s="19"/>
      <c r="L2159" s="19"/>
      <c r="M2159" s="60" t="s">
        <v>2266</v>
      </c>
    </row>
    <row r="2160" spans="1:13" x14ac:dyDescent="0.2">
      <c r="A2160" s="6"/>
      <c r="B2160" s="8">
        <f t="shared" si="184"/>
        <v>20</v>
      </c>
      <c r="C2160" s="8"/>
      <c r="D2160" s="36"/>
      <c r="E2160" s="28" t="s">
        <v>2260</v>
      </c>
      <c r="F2160" s="40"/>
      <c r="G2160" s="19"/>
      <c r="H2160" s="152" t="e">
        <v>#N/A</v>
      </c>
      <c r="I2160" s="8">
        <v>8</v>
      </c>
      <c r="J2160" s="19">
        <v>1</v>
      </c>
      <c r="K2160" s="19"/>
      <c r="L2160" s="19"/>
      <c r="M2160" s="60">
        <v>-4</v>
      </c>
    </row>
    <row r="2161" spans="1:13" x14ac:dyDescent="0.2">
      <c r="A2161" s="6"/>
      <c r="B2161" s="6"/>
      <c r="C2161" s="3"/>
      <c r="D2161" s="36"/>
      <c r="E2161" s="28"/>
      <c r="F2161" s="40"/>
      <c r="G2161" s="19"/>
      <c r="H2161" s="67"/>
      <c r="I2161" s="8"/>
      <c r="J2161" s="19"/>
      <c r="K2161" s="19"/>
      <c r="L2161" s="19"/>
    </row>
    <row r="2162" spans="1:13" ht="16.2" x14ac:dyDescent="0.2">
      <c r="A2162" s="188" t="s">
        <v>1405</v>
      </c>
      <c r="B2162" s="189"/>
      <c r="C2162" s="189"/>
      <c r="D2162" s="189"/>
      <c r="E2162" s="189"/>
      <c r="F2162" s="189"/>
      <c r="G2162" s="189"/>
      <c r="H2162" s="189"/>
      <c r="I2162" s="189"/>
      <c r="J2162" s="189"/>
      <c r="K2162" s="189"/>
      <c r="L2162" s="190"/>
    </row>
    <row r="2163" spans="1:13" x14ac:dyDescent="0.2">
      <c r="A2163" s="24" t="s">
        <v>975</v>
      </c>
      <c r="B2163" s="21"/>
      <c r="C2163" s="21"/>
      <c r="D2163" s="52" t="s">
        <v>973</v>
      </c>
      <c r="E2163" s="13" t="s">
        <v>1156</v>
      </c>
      <c r="F2163" s="39" t="s">
        <v>1246</v>
      </c>
      <c r="G2163" s="19" t="s">
        <v>1205</v>
      </c>
      <c r="H2163" s="13" t="s">
        <v>1206</v>
      </c>
      <c r="I2163" s="13" t="s">
        <v>977</v>
      </c>
      <c r="J2163" s="13" t="s">
        <v>976</v>
      </c>
      <c r="K2163" s="13" t="s">
        <v>1166</v>
      </c>
      <c r="L2163" s="13" t="s">
        <v>1167</v>
      </c>
    </row>
    <row r="2164" spans="1:13" x14ac:dyDescent="0.2">
      <c r="A2164" s="8">
        <v>1</v>
      </c>
      <c r="B2164" s="8"/>
      <c r="C2164" s="8"/>
      <c r="D2164" s="36" t="s">
        <v>737</v>
      </c>
      <c r="E2164" s="28" t="e">
        <f>VLOOKUP(D2164,バーコード貼付!A$4048:C$6329,2,FALSE)</f>
        <v>#N/A</v>
      </c>
      <c r="F2164" s="40"/>
      <c r="G2164" s="19"/>
      <c r="H2164" s="77" t="e">
        <v>#N/A</v>
      </c>
      <c r="I2164" s="43">
        <v>3</v>
      </c>
      <c r="J2164" s="19" t="e">
        <v>#N/A</v>
      </c>
      <c r="K2164" s="19"/>
      <c r="L2164" s="19"/>
    </row>
    <row r="2165" spans="1:13" x14ac:dyDescent="0.2">
      <c r="A2165" s="8">
        <v>2</v>
      </c>
      <c r="B2165" s="8"/>
      <c r="C2165" s="8"/>
      <c r="D2165" s="36" t="s">
        <v>738</v>
      </c>
      <c r="E2165" s="28" t="e">
        <f>VLOOKUP(D2165,バーコード貼付!A$4048:C$6329,2,FALSE)</f>
        <v>#N/A</v>
      </c>
      <c r="F2165" s="40"/>
      <c r="G2165" s="19"/>
      <c r="H2165" s="77" t="e">
        <v>#N/A</v>
      </c>
      <c r="I2165" s="43">
        <v>0</v>
      </c>
      <c r="J2165" s="19" t="e">
        <v>#N/A</v>
      </c>
      <c r="K2165" s="19"/>
      <c r="L2165" s="19"/>
    </row>
    <row r="2166" spans="1:13" x14ac:dyDescent="0.2">
      <c r="A2166" s="6"/>
      <c r="B2166" s="8">
        <v>1</v>
      </c>
      <c r="C2166" s="8"/>
      <c r="D2166" s="36" t="s">
        <v>1578</v>
      </c>
      <c r="E2166" s="28" t="e">
        <f>VLOOKUP(D2166,バーコード貼付!A$4048:C$6329,2,FALSE)</f>
        <v>#N/A</v>
      </c>
      <c r="F2166" s="40"/>
      <c r="G2166" s="19"/>
      <c r="H2166" s="77" t="e">
        <f>VLOOKUP(D2166,バーコード貼付!$A$4048:$C$6329,3,FALSE)</f>
        <v>#N/A</v>
      </c>
      <c r="I2166" s="8">
        <f>SUM(I2164:I2165)</f>
        <v>3</v>
      </c>
      <c r="J2166" s="19" t="e">
        <f>IF(H2166&gt;=I2166,0,1)</f>
        <v>#N/A</v>
      </c>
      <c r="K2166" s="19"/>
      <c r="L2166" s="19"/>
    </row>
    <row r="2167" spans="1:13" x14ac:dyDescent="0.2">
      <c r="A2167" s="6"/>
      <c r="B2167" s="8">
        <f>B2166+1</f>
        <v>2</v>
      </c>
      <c r="C2167" s="8">
        <v>1</v>
      </c>
      <c r="D2167" s="36" t="s">
        <v>1563</v>
      </c>
      <c r="E2167" s="28" t="e">
        <f>VLOOKUP(D2167,バーコード貼付!A$4048:C$6329,2,FALSE)</f>
        <v>#N/A</v>
      </c>
      <c r="F2167" s="40"/>
      <c r="G2167" s="19"/>
      <c r="H2167" s="77" t="e">
        <f>VLOOKUP(D2167,バーコード貼付!$A$4048:$C$6329,3,FALSE)</f>
        <v>#N/A</v>
      </c>
      <c r="I2167" s="8">
        <f>I$2166</f>
        <v>3</v>
      </c>
      <c r="J2167" s="19" t="e">
        <f>IF(H2167&gt;=I2167,0,1)</f>
        <v>#N/A</v>
      </c>
      <c r="K2167" s="19"/>
      <c r="L2167" s="19"/>
    </row>
    <row r="2168" spans="1:13" x14ac:dyDescent="0.2">
      <c r="A2168" s="6"/>
      <c r="B2168" s="8"/>
      <c r="C2168" s="8">
        <v>2</v>
      </c>
      <c r="D2168" s="36" t="s">
        <v>2515</v>
      </c>
      <c r="E2168" s="28" t="str">
        <f>VLOOKUP(D2168,バーコード貼付!A$4048:C$6329,2,FALSE)</f>
        <v>真鍮1/4(6)Pｺｯｸ</v>
      </c>
      <c r="F2168" s="40"/>
      <c r="G2168" s="19"/>
      <c r="H2168" s="77">
        <f>VLOOKUP(D2168,バーコード貼付!$A$4048:$C$6329,3,FALSE)</f>
        <v>1481</v>
      </c>
      <c r="I2168" s="8">
        <f>I$2166</f>
        <v>3</v>
      </c>
      <c r="J2168" s="19">
        <f>IF(H2168&gt;=I2168,0,1)</f>
        <v>0</v>
      </c>
      <c r="K2168" s="19"/>
      <c r="L2168" s="19"/>
    </row>
    <row r="2169" spans="1:13" x14ac:dyDescent="0.2">
      <c r="A2169" s="6"/>
      <c r="B2169" s="8">
        <f>B2167+1</f>
        <v>3</v>
      </c>
      <c r="C2169" s="8"/>
      <c r="D2169" s="36" t="s">
        <v>1997</v>
      </c>
      <c r="E2169" s="28" t="e">
        <f>VLOOKUP(D2169,バーコード貼付!A$4048:C$6329,2,FALSE)</f>
        <v>#N/A</v>
      </c>
      <c r="F2169" s="40"/>
      <c r="G2169" s="19"/>
      <c r="H2169" s="77" t="e">
        <f>VLOOKUP(D2169,バーコード貼付!$A$4048:$C$6329,3,FALSE)</f>
        <v>#N/A</v>
      </c>
      <c r="I2169" s="8">
        <f>I$2166</f>
        <v>3</v>
      </c>
      <c r="J2169" s="19" t="e">
        <f>IF(H2169&gt;=I2169,0,1)</f>
        <v>#N/A</v>
      </c>
      <c r="K2169" s="19"/>
      <c r="L2169" s="19"/>
    </row>
    <row r="2170" spans="1:13" x14ac:dyDescent="0.2">
      <c r="A2170" s="6"/>
      <c r="B2170" s="8">
        <f t="shared" ref="B2170:B2186" si="186">B2169+1</f>
        <v>4</v>
      </c>
      <c r="C2170" s="8"/>
      <c r="D2170" s="36" t="s">
        <v>1998</v>
      </c>
      <c r="E2170" s="28" t="e">
        <f>VLOOKUP(D2170,バーコード貼付!A$4048:C$6329,2,FALSE)</f>
        <v>#N/A</v>
      </c>
      <c r="F2170" s="40"/>
      <c r="G2170" s="19"/>
      <c r="H2170" s="77" t="e">
        <f>VLOOKUP(D2170,バーコード貼付!$A$4048:$C$6329,3,FALSE)</f>
        <v>#N/A</v>
      </c>
      <c r="I2170" s="8">
        <f>I$2166</f>
        <v>3</v>
      </c>
      <c r="J2170" s="19" t="e">
        <f>IF(H2170&gt;=I2170,0,1)</f>
        <v>#N/A</v>
      </c>
      <c r="K2170" s="19"/>
      <c r="L2170" s="19"/>
    </row>
    <row r="2171" spans="1:13" x14ac:dyDescent="0.2">
      <c r="A2171" s="6"/>
      <c r="B2171" s="8">
        <f t="shared" si="186"/>
        <v>5</v>
      </c>
      <c r="C2171" s="8"/>
      <c r="D2171" s="36"/>
      <c r="E2171" s="28" t="s">
        <v>1338</v>
      </c>
      <c r="F2171" s="40"/>
      <c r="G2171" s="19"/>
      <c r="H2171" s="152" t="e">
        <v>#N/A</v>
      </c>
      <c r="I2171" s="8">
        <v>3</v>
      </c>
      <c r="J2171" s="19">
        <v>1</v>
      </c>
      <c r="K2171" s="19"/>
      <c r="L2171" s="19"/>
    </row>
    <row r="2172" spans="1:13" x14ac:dyDescent="0.2">
      <c r="A2172" s="6"/>
      <c r="B2172" s="8">
        <f t="shared" si="186"/>
        <v>6</v>
      </c>
      <c r="C2172" s="8"/>
      <c r="D2172" s="36" t="s">
        <v>1999</v>
      </c>
      <c r="E2172" s="28" t="e">
        <f>VLOOKUP(D2172,バーコード貼付!A$4048:C$6329,2,FALSE)</f>
        <v>#N/A</v>
      </c>
      <c r="F2172" s="40"/>
      <c r="G2172" s="19"/>
      <c r="H2172" s="77" t="e">
        <f>VLOOKUP(D2172,バーコード貼付!$A$4048:$C$6329,3,FALSE)</f>
        <v>#N/A</v>
      </c>
      <c r="I2172" s="8">
        <f>I$2166</f>
        <v>3</v>
      </c>
      <c r="J2172" s="19" t="e">
        <f t="shared" ref="J2172:J2183" si="187">IF(H2172&gt;=I2172,0,1)</f>
        <v>#N/A</v>
      </c>
      <c r="K2172" s="19"/>
      <c r="L2172" s="19"/>
    </row>
    <row r="2173" spans="1:13" x14ac:dyDescent="0.2">
      <c r="A2173" s="6"/>
      <c r="B2173" s="8">
        <f t="shared" si="186"/>
        <v>7</v>
      </c>
      <c r="C2173" s="8"/>
      <c r="D2173" s="36" t="s">
        <v>2000</v>
      </c>
      <c r="E2173" s="28" t="e">
        <f>VLOOKUP(D2173,バーコード貼付!A$4048:C$6329,2,FALSE)</f>
        <v>#N/A</v>
      </c>
      <c r="F2173" s="40"/>
      <c r="G2173" s="19"/>
      <c r="H2173" s="77" t="e">
        <f>VLOOKUP(D2173,バーコード貼付!$A$4048:$C$6329,3,FALSE)</f>
        <v>#N/A</v>
      </c>
      <c r="I2173" s="8">
        <f>I$2166</f>
        <v>3</v>
      </c>
      <c r="J2173" s="19" t="e">
        <f t="shared" si="187"/>
        <v>#N/A</v>
      </c>
      <c r="K2173" s="19"/>
      <c r="L2173" s="19"/>
    </row>
    <row r="2174" spans="1:13" x14ac:dyDescent="0.2">
      <c r="A2174" s="6"/>
      <c r="B2174" s="8">
        <f t="shared" si="186"/>
        <v>8</v>
      </c>
      <c r="C2174" s="8"/>
      <c r="D2174" s="36" t="s">
        <v>2001</v>
      </c>
      <c r="E2174" s="28" t="e">
        <f>VLOOKUP(D2174,バーコード貼付!A$4048:C$6329,2,FALSE)</f>
        <v>#N/A</v>
      </c>
      <c r="F2174" s="40"/>
      <c r="G2174" s="19"/>
      <c r="H2174" s="77" t="e">
        <f>VLOOKUP(D2174,バーコード貼付!$A$4048:$C$6329,3,FALSE)</f>
        <v>#N/A</v>
      </c>
      <c r="I2174" s="8">
        <f>I$2166</f>
        <v>3</v>
      </c>
      <c r="J2174" s="19" t="e">
        <f t="shared" si="187"/>
        <v>#N/A</v>
      </c>
      <c r="K2174" s="19"/>
      <c r="L2174" s="19"/>
    </row>
    <row r="2175" spans="1:13" x14ac:dyDescent="0.2">
      <c r="A2175" s="6"/>
      <c r="B2175" s="8">
        <f t="shared" si="186"/>
        <v>9</v>
      </c>
      <c r="C2175" s="8"/>
      <c r="D2175" s="36" t="s">
        <v>1984</v>
      </c>
      <c r="E2175" s="28" t="e">
        <f>VLOOKUP(D2175,バーコード貼付!A$4048:C$6329,2,FALSE)</f>
        <v>#N/A</v>
      </c>
      <c r="F2175" s="40"/>
      <c r="G2175" s="19"/>
      <c r="H2175" s="77" t="e">
        <f>VLOOKUP(D2175,バーコード貼付!$A$4048:$C$6329,3,FALSE)</f>
        <v>#N/A</v>
      </c>
      <c r="I2175" s="8">
        <f>I$2166*4</f>
        <v>12</v>
      </c>
      <c r="J2175" s="19" t="e">
        <f t="shared" si="187"/>
        <v>#N/A</v>
      </c>
      <c r="K2175" s="19"/>
      <c r="L2175" s="19"/>
      <c r="M2175" t="s">
        <v>2267</v>
      </c>
    </row>
    <row r="2176" spans="1:13" x14ac:dyDescent="0.2">
      <c r="A2176" s="6"/>
      <c r="B2176" s="8">
        <f t="shared" si="186"/>
        <v>10</v>
      </c>
      <c r="C2176" s="8"/>
      <c r="D2176" s="36" t="s">
        <v>1966</v>
      </c>
      <c r="E2176" s="28" t="e">
        <f>VLOOKUP(D2176,バーコード貼付!A$4048:C$6329,2,FALSE)</f>
        <v>#N/A</v>
      </c>
      <c r="F2176" s="40"/>
      <c r="G2176" s="19"/>
      <c r="H2176" s="77" t="e">
        <f>VLOOKUP(D2176,バーコード貼付!$A$4048:$C$6329,3,FALSE)</f>
        <v>#N/A</v>
      </c>
      <c r="I2176" s="8">
        <f>I$2166*2</f>
        <v>6</v>
      </c>
      <c r="J2176" s="19" t="e">
        <f t="shared" si="187"/>
        <v>#N/A</v>
      </c>
      <c r="K2176" s="19"/>
      <c r="L2176" s="19"/>
      <c r="M2176" t="s">
        <v>2258</v>
      </c>
    </row>
    <row r="2177" spans="1:13" x14ac:dyDescent="0.2">
      <c r="A2177" s="6"/>
      <c r="B2177" s="8">
        <f t="shared" si="186"/>
        <v>11</v>
      </c>
      <c r="C2177" s="8"/>
      <c r="D2177" s="36" t="s">
        <v>1967</v>
      </c>
      <c r="E2177" s="28" t="e">
        <f>VLOOKUP(D2177,バーコード貼付!A$4048:C$6329,2,FALSE)</f>
        <v>#N/A</v>
      </c>
      <c r="F2177" s="40"/>
      <c r="G2177" s="19"/>
      <c r="H2177" s="77" t="e">
        <f>VLOOKUP(D2177,バーコード貼付!$A$4048:$C$6329,3,FALSE)</f>
        <v>#N/A</v>
      </c>
      <c r="I2177" s="8">
        <f>I$2166*2</f>
        <v>6</v>
      </c>
      <c r="J2177" s="19" t="e">
        <f t="shared" si="187"/>
        <v>#N/A</v>
      </c>
      <c r="K2177" s="19"/>
      <c r="L2177" s="19"/>
      <c r="M2177" s="60">
        <v>-2</v>
      </c>
    </row>
    <row r="2178" spans="1:13" x14ac:dyDescent="0.2">
      <c r="A2178" s="6"/>
      <c r="B2178" s="8">
        <f t="shared" si="186"/>
        <v>12</v>
      </c>
      <c r="C2178" s="8"/>
      <c r="D2178" s="36" t="s">
        <v>1935</v>
      </c>
      <c r="E2178" s="28" t="e">
        <f>VLOOKUP(D2178,バーコード貼付!A$4048:C$6329,2,FALSE)</f>
        <v>#N/A</v>
      </c>
      <c r="F2178" s="40"/>
      <c r="G2178" s="19"/>
      <c r="H2178" s="77" t="e">
        <f>VLOOKUP(D2178,バーコード貼付!$A$4048:$C$6329,3,FALSE)</f>
        <v>#N/A</v>
      </c>
      <c r="I2178" s="8">
        <f>I$2166*2</f>
        <v>6</v>
      </c>
      <c r="J2178" s="19" t="e">
        <f t="shared" si="187"/>
        <v>#N/A</v>
      </c>
      <c r="K2178" s="19"/>
      <c r="L2178" s="19"/>
      <c r="M2178" s="60">
        <v>-2</v>
      </c>
    </row>
    <row r="2179" spans="1:13" x14ac:dyDescent="0.2">
      <c r="A2179" s="6"/>
      <c r="B2179" s="8">
        <f t="shared" si="186"/>
        <v>13</v>
      </c>
      <c r="C2179" s="8"/>
      <c r="D2179" s="36" t="s">
        <v>1968</v>
      </c>
      <c r="E2179" s="28" t="e">
        <f>VLOOKUP(D2179,バーコード貼付!A$4048:C$6329,2,FALSE)</f>
        <v>#N/A</v>
      </c>
      <c r="F2179" s="40"/>
      <c r="G2179" s="19"/>
      <c r="H2179" s="77" t="e">
        <f>VLOOKUP(D2179,バーコード貼付!$A$4048:$C$6329,3,FALSE)</f>
        <v>#N/A</v>
      </c>
      <c r="I2179" s="8">
        <f>I$2166*8</f>
        <v>24</v>
      </c>
      <c r="J2179" s="19" t="e">
        <f t="shared" si="187"/>
        <v>#N/A</v>
      </c>
      <c r="K2179" s="19"/>
      <c r="L2179" s="19"/>
      <c r="M2179" s="60">
        <v>-8</v>
      </c>
    </row>
    <row r="2180" spans="1:13" x14ac:dyDescent="0.2">
      <c r="A2180" s="6"/>
      <c r="B2180" s="8">
        <f t="shared" si="186"/>
        <v>14</v>
      </c>
      <c r="C2180" s="8"/>
      <c r="D2180" s="36" t="s">
        <v>1969</v>
      </c>
      <c r="E2180" s="28" t="e">
        <f>VLOOKUP(D2180,バーコード貼付!A$4048:C$6329,2,FALSE)</f>
        <v>#N/A</v>
      </c>
      <c r="F2180" s="40"/>
      <c r="G2180" s="19"/>
      <c r="H2180" s="77" t="e">
        <f>VLOOKUP(D2180,バーコード貼付!$A$4048:$C$6329,3,FALSE)</f>
        <v>#N/A</v>
      </c>
      <c r="I2180" s="8">
        <f>I$2166*8</f>
        <v>24</v>
      </c>
      <c r="J2180" s="19" t="e">
        <f t="shared" si="187"/>
        <v>#N/A</v>
      </c>
      <c r="K2180" s="19"/>
      <c r="L2180" s="19"/>
      <c r="M2180" s="60">
        <v>-8</v>
      </c>
    </row>
    <row r="2181" spans="1:13" x14ac:dyDescent="0.2">
      <c r="A2181" s="6"/>
      <c r="B2181" s="8">
        <f t="shared" si="186"/>
        <v>15</v>
      </c>
      <c r="C2181" s="8"/>
      <c r="D2181" s="36" t="s">
        <v>2023</v>
      </c>
      <c r="E2181" s="28" t="e">
        <f>VLOOKUP(D2181,バーコード貼付!A$4048:C$6329,2,FALSE)</f>
        <v>#N/A</v>
      </c>
      <c r="F2181" s="40"/>
      <c r="G2181" s="19"/>
      <c r="H2181" s="77" t="e">
        <f>VLOOKUP(D2181,バーコード貼付!$A$4048:$C$6329,3,FALSE)</f>
        <v>#N/A</v>
      </c>
      <c r="I2181" s="8">
        <f>I$2166</f>
        <v>3</v>
      </c>
      <c r="J2181" s="19" t="e">
        <f t="shared" si="187"/>
        <v>#N/A</v>
      </c>
      <c r="K2181" s="19"/>
      <c r="L2181" s="19"/>
      <c r="M2181" s="60"/>
    </row>
    <row r="2182" spans="1:13" x14ac:dyDescent="0.2">
      <c r="A2182" s="6"/>
      <c r="B2182" s="8">
        <f t="shared" si="186"/>
        <v>16</v>
      </c>
      <c r="C2182" s="8"/>
      <c r="D2182" s="36" t="s">
        <v>1805</v>
      </c>
      <c r="E2182" s="28" t="e">
        <f>VLOOKUP(D2182,バーコード貼付!A$4048:C$6329,2,FALSE)</f>
        <v>#N/A</v>
      </c>
      <c r="F2182" s="40"/>
      <c r="G2182" s="19"/>
      <c r="H2182" s="77" t="e">
        <f>VLOOKUP(D2182,バーコード貼付!$A$4048:$C$6329,3,FALSE)</f>
        <v>#N/A</v>
      </c>
      <c r="I2182" s="8">
        <f>I$2166*4</f>
        <v>12</v>
      </c>
      <c r="J2182" s="19" t="e">
        <f t="shared" si="187"/>
        <v>#N/A</v>
      </c>
      <c r="K2182" s="19"/>
      <c r="L2182" s="19"/>
      <c r="M2182" s="60">
        <v>-4</v>
      </c>
    </row>
    <row r="2183" spans="1:13" x14ac:dyDescent="0.2">
      <c r="A2183" s="6"/>
      <c r="B2183" s="8">
        <f t="shared" si="186"/>
        <v>17</v>
      </c>
      <c r="C2183" s="8"/>
      <c r="D2183" s="36" t="s">
        <v>1946</v>
      </c>
      <c r="E2183" s="28" t="e">
        <f>VLOOKUP(D2183,バーコード貼付!A$4048:C$6329,2,FALSE)</f>
        <v>#N/A</v>
      </c>
      <c r="F2183" s="40"/>
      <c r="G2183" s="19"/>
      <c r="H2183" s="77" t="e">
        <f>VLOOKUP(D2183,バーコード貼付!$A$4048:$C$6329,3,FALSE)</f>
        <v>#N/A</v>
      </c>
      <c r="I2183" s="8">
        <f>I$2166*4</f>
        <v>12</v>
      </c>
      <c r="J2183" s="19" t="e">
        <f t="shared" si="187"/>
        <v>#N/A</v>
      </c>
      <c r="K2183" s="19"/>
      <c r="L2183" s="19"/>
      <c r="M2183" s="60">
        <v>-4</v>
      </c>
    </row>
    <row r="2184" spans="1:13" x14ac:dyDescent="0.2">
      <c r="A2184" s="6"/>
      <c r="B2184" s="8">
        <f t="shared" si="186"/>
        <v>18</v>
      </c>
      <c r="C2184" s="8"/>
      <c r="D2184" s="36"/>
      <c r="E2184" s="28" t="s">
        <v>1359</v>
      </c>
      <c r="F2184" s="40"/>
      <c r="G2184" s="19"/>
      <c r="H2184" s="152" t="e">
        <v>#N/A</v>
      </c>
      <c r="I2184" s="8">
        <v>24</v>
      </c>
      <c r="J2184" s="19">
        <v>1</v>
      </c>
      <c r="K2184" s="19"/>
      <c r="L2184" s="19"/>
      <c r="M2184" s="60" t="s">
        <v>2268</v>
      </c>
    </row>
    <row r="2185" spans="1:13" x14ac:dyDescent="0.2">
      <c r="A2185" s="6"/>
      <c r="B2185" s="8">
        <f t="shared" si="186"/>
        <v>19</v>
      </c>
      <c r="C2185" s="8"/>
      <c r="D2185" s="36"/>
      <c r="E2185" s="28" t="s">
        <v>1360</v>
      </c>
      <c r="F2185" s="40"/>
      <c r="G2185" s="19"/>
      <c r="H2185" s="152" t="e">
        <v>#N/A</v>
      </c>
      <c r="I2185" s="8">
        <v>24</v>
      </c>
      <c r="J2185" s="19">
        <v>1</v>
      </c>
      <c r="K2185" s="19"/>
      <c r="L2185" s="19"/>
      <c r="M2185" s="60" t="s">
        <v>2266</v>
      </c>
    </row>
    <row r="2186" spans="1:13" x14ac:dyDescent="0.2">
      <c r="A2186" s="6"/>
      <c r="B2186" s="8">
        <f t="shared" si="186"/>
        <v>20</v>
      </c>
      <c r="C2186" s="8"/>
      <c r="D2186" s="36"/>
      <c r="E2186" s="28" t="s">
        <v>2260</v>
      </c>
      <c r="F2186" s="40"/>
      <c r="G2186" s="19"/>
      <c r="H2186" s="152" t="e">
        <v>#N/A</v>
      </c>
      <c r="I2186" s="8">
        <v>12</v>
      </c>
      <c r="J2186" s="19">
        <v>1</v>
      </c>
      <c r="K2186" s="19"/>
      <c r="L2186" s="19"/>
      <c r="M2186" s="60">
        <v>-4</v>
      </c>
    </row>
    <row r="2187" spans="1:13" x14ac:dyDescent="0.2">
      <c r="A2187" s="6"/>
      <c r="B2187" s="6"/>
      <c r="C2187" s="3"/>
      <c r="D2187" s="36"/>
      <c r="E2187" s="28"/>
      <c r="F2187" s="40"/>
      <c r="G2187" s="19"/>
      <c r="H2187" s="67"/>
      <c r="I2187" s="8"/>
      <c r="J2187" s="19"/>
      <c r="K2187" s="19"/>
      <c r="L2187" s="19"/>
    </row>
    <row r="2188" spans="1:13" ht="16.2" x14ac:dyDescent="0.2">
      <c r="A2188" s="188" t="s">
        <v>1406</v>
      </c>
      <c r="B2188" s="189"/>
      <c r="C2188" s="189"/>
      <c r="D2188" s="189"/>
      <c r="E2188" s="189"/>
      <c r="F2188" s="189"/>
      <c r="G2188" s="189"/>
      <c r="H2188" s="189"/>
      <c r="I2188" s="189"/>
      <c r="J2188" s="189"/>
      <c r="K2188" s="189"/>
      <c r="L2188" s="190"/>
    </row>
    <row r="2189" spans="1:13" x14ac:dyDescent="0.2">
      <c r="A2189" s="24" t="s">
        <v>975</v>
      </c>
      <c r="B2189" s="21"/>
      <c r="C2189" s="21"/>
      <c r="D2189" s="52" t="s">
        <v>973</v>
      </c>
      <c r="E2189" s="13" t="s">
        <v>1156</v>
      </c>
      <c r="F2189" s="39" t="s">
        <v>1246</v>
      </c>
      <c r="G2189" s="19" t="s">
        <v>1205</v>
      </c>
      <c r="H2189" s="13" t="s">
        <v>1206</v>
      </c>
      <c r="I2189" s="13" t="s">
        <v>977</v>
      </c>
      <c r="J2189" s="13" t="s">
        <v>976</v>
      </c>
      <c r="K2189" s="13" t="s">
        <v>1166</v>
      </c>
      <c r="L2189" s="13" t="s">
        <v>1167</v>
      </c>
    </row>
    <row r="2190" spans="1:13" x14ac:dyDescent="0.2">
      <c r="A2190" s="8">
        <v>1</v>
      </c>
      <c r="B2190" s="8"/>
      <c r="C2190" s="8"/>
      <c r="D2190" s="36" t="s">
        <v>739</v>
      </c>
      <c r="E2190" s="28" t="e">
        <f>VLOOKUP(D2190,バーコード貼付!A$4048:C$6329,2,FALSE)</f>
        <v>#N/A</v>
      </c>
      <c r="F2190" s="40"/>
      <c r="G2190" s="19"/>
      <c r="H2190" s="77" t="e">
        <v>#N/A</v>
      </c>
      <c r="I2190" s="43">
        <v>3</v>
      </c>
      <c r="J2190" s="19" t="e">
        <v>#N/A</v>
      </c>
      <c r="K2190" s="19"/>
      <c r="L2190" s="3"/>
    </row>
    <row r="2191" spans="1:13" x14ac:dyDescent="0.2">
      <c r="A2191" s="8">
        <v>2</v>
      </c>
      <c r="B2191" s="8"/>
      <c r="C2191" s="8"/>
      <c r="D2191" s="36" t="s">
        <v>740</v>
      </c>
      <c r="E2191" s="28" t="e">
        <f>VLOOKUP(D2191,バーコード貼付!A$4048:C$6329,2,FALSE)</f>
        <v>#N/A</v>
      </c>
      <c r="F2191" s="40"/>
      <c r="G2191" s="19"/>
      <c r="H2191" s="77" t="e">
        <v>#N/A</v>
      </c>
      <c r="I2191" s="43">
        <v>0</v>
      </c>
      <c r="J2191" s="19" t="e">
        <v>#N/A</v>
      </c>
      <c r="K2191" s="19"/>
      <c r="L2191" s="3"/>
    </row>
    <row r="2192" spans="1:13" x14ac:dyDescent="0.2">
      <c r="A2192" s="6"/>
      <c r="B2192" s="8">
        <v>1</v>
      </c>
      <c r="C2192" s="8"/>
      <c r="D2192" s="36" t="s">
        <v>2002</v>
      </c>
      <c r="E2192" s="28" t="e">
        <f>VLOOKUP(D2192,バーコード貼付!A$4048:C$6329,2,FALSE)</f>
        <v>#N/A</v>
      </c>
      <c r="F2192" s="40"/>
      <c r="G2192" s="19"/>
      <c r="H2192" s="77" t="e">
        <f>VLOOKUP(D2192,バーコード貼付!$A$4048:$C$6329,3,FALSE)</f>
        <v>#N/A</v>
      </c>
      <c r="I2192" s="8">
        <f>SUM(I2190:I2191)</f>
        <v>3</v>
      </c>
      <c r="J2192" s="19" t="e">
        <f>IF(H2192&gt;=I2192,0,1)</f>
        <v>#N/A</v>
      </c>
      <c r="K2192" s="19"/>
      <c r="L2192" s="19"/>
    </row>
    <row r="2193" spans="1:13" x14ac:dyDescent="0.2">
      <c r="A2193" s="6"/>
      <c r="B2193" s="8">
        <f>B2192+1</f>
        <v>2</v>
      </c>
      <c r="C2193" s="8">
        <v>1</v>
      </c>
      <c r="D2193" s="36" t="s">
        <v>1564</v>
      </c>
      <c r="E2193" s="28" t="e">
        <f>VLOOKUP(D2193,バーコード貼付!A$4048:C$6329,2,FALSE)</f>
        <v>#N/A</v>
      </c>
      <c r="F2193" s="40"/>
      <c r="G2193" s="19"/>
      <c r="H2193" s="77" t="e">
        <f>VLOOKUP(D2193,バーコード貼付!$A$4048:$C$6329,3,FALSE)</f>
        <v>#N/A</v>
      </c>
      <c r="I2193" s="8">
        <f>I$2192</f>
        <v>3</v>
      </c>
      <c r="J2193" s="19" t="e">
        <f>IF(H2193&gt;=I2193,0,1)</f>
        <v>#N/A</v>
      </c>
      <c r="K2193" s="19"/>
      <c r="L2193" s="19"/>
    </row>
    <row r="2194" spans="1:13" x14ac:dyDescent="0.2">
      <c r="A2194" s="6"/>
      <c r="B2194" s="8"/>
      <c r="C2194" s="8">
        <v>2</v>
      </c>
      <c r="D2194" s="36" t="s">
        <v>2515</v>
      </c>
      <c r="E2194" s="28" t="str">
        <f>VLOOKUP(D2194,バーコード貼付!A$4048:C$6329,2,FALSE)</f>
        <v>真鍮1/4(6)Pｺｯｸ</v>
      </c>
      <c r="F2194" s="40"/>
      <c r="G2194" s="19"/>
      <c r="H2194" s="77">
        <f>VLOOKUP(D2194,バーコード貼付!$A$4048:$C$6329,3,FALSE)</f>
        <v>1481</v>
      </c>
      <c r="I2194" s="8">
        <f>I$2192</f>
        <v>3</v>
      </c>
      <c r="J2194" s="19">
        <f>IF(H2194&gt;=I2194,0,1)</f>
        <v>0</v>
      </c>
      <c r="K2194" s="19"/>
      <c r="L2194" s="19"/>
    </row>
    <row r="2195" spans="1:13" x14ac:dyDescent="0.2">
      <c r="A2195" s="6"/>
      <c r="B2195" s="8">
        <f>B2193+1</f>
        <v>3</v>
      </c>
      <c r="C2195" s="8"/>
      <c r="D2195" s="36" t="s">
        <v>2003</v>
      </c>
      <c r="E2195" s="28" t="e">
        <f>VLOOKUP(D2195,バーコード貼付!A$4048:C$6329,2,FALSE)</f>
        <v>#N/A</v>
      </c>
      <c r="F2195" s="40"/>
      <c r="G2195" s="19"/>
      <c r="H2195" s="77" t="e">
        <f>VLOOKUP(D2195,バーコード貼付!$A$4048:$C$6329,3,FALSE)</f>
        <v>#N/A</v>
      </c>
      <c r="I2195" s="8">
        <f>I$2192</f>
        <v>3</v>
      </c>
      <c r="J2195" s="19" t="e">
        <f>IF(H2195&gt;=I2195,0,1)</f>
        <v>#N/A</v>
      </c>
      <c r="K2195" s="19"/>
      <c r="L2195" s="19"/>
    </row>
    <row r="2196" spans="1:13" x14ac:dyDescent="0.2">
      <c r="A2196" s="6"/>
      <c r="B2196" s="8">
        <f t="shared" ref="B2196:B2212" si="188">B2195+1</f>
        <v>4</v>
      </c>
      <c r="C2196" s="8"/>
      <c r="D2196" s="36" t="s">
        <v>2004</v>
      </c>
      <c r="E2196" s="28" t="e">
        <f>VLOOKUP(D2196,バーコード貼付!A$4048:C$6329,2,FALSE)</f>
        <v>#N/A</v>
      </c>
      <c r="F2196" s="40"/>
      <c r="G2196" s="19"/>
      <c r="H2196" s="77" t="e">
        <f>VLOOKUP(D2196,バーコード貼付!$A$4048:$C$6329,3,FALSE)</f>
        <v>#N/A</v>
      </c>
      <c r="I2196" s="8">
        <f>I$2192</f>
        <v>3</v>
      </c>
      <c r="J2196" s="19" t="e">
        <f>IF(H2196&gt;=I2196,0,1)</f>
        <v>#N/A</v>
      </c>
      <c r="K2196" s="19"/>
      <c r="L2196" s="19"/>
    </row>
    <row r="2197" spans="1:13" x14ac:dyDescent="0.2">
      <c r="A2197" s="6"/>
      <c r="B2197" s="8">
        <f t="shared" si="188"/>
        <v>5</v>
      </c>
      <c r="C2197" s="8"/>
      <c r="D2197" s="36"/>
      <c r="E2197" s="28" t="s">
        <v>1338</v>
      </c>
      <c r="F2197" s="40"/>
      <c r="G2197" s="19"/>
      <c r="H2197" s="152" t="e">
        <v>#N/A</v>
      </c>
      <c r="I2197" s="8">
        <v>3</v>
      </c>
      <c r="J2197" s="19">
        <v>1</v>
      </c>
      <c r="K2197" s="19"/>
      <c r="L2197" s="19"/>
    </row>
    <row r="2198" spans="1:13" x14ac:dyDescent="0.2">
      <c r="A2198" s="6"/>
      <c r="B2198" s="8">
        <f t="shared" si="188"/>
        <v>6</v>
      </c>
      <c r="C2198" s="8"/>
      <c r="D2198" s="36" t="s">
        <v>1639</v>
      </c>
      <c r="E2198" s="28" t="e">
        <f>VLOOKUP(D2198,バーコード貼付!A$4048:C$6329,2,FALSE)</f>
        <v>#N/A</v>
      </c>
      <c r="F2198" s="40"/>
      <c r="G2198" s="19"/>
      <c r="H2198" s="77" t="e">
        <f>VLOOKUP(D2198,バーコード貼付!$A$4048:$C$6329,3,FALSE)</f>
        <v>#N/A</v>
      </c>
      <c r="I2198" s="8">
        <f>I$2192</f>
        <v>3</v>
      </c>
      <c r="J2198" s="19" t="e">
        <f t="shared" ref="J2198:J2209" si="189">IF(H2198&gt;=I2198,0,1)</f>
        <v>#N/A</v>
      </c>
      <c r="K2198" s="19"/>
      <c r="L2198" s="19"/>
    </row>
    <row r="2199" spans="1:13" x14ac:dyDescent="0.2">
      <c r="A2199" s="6"/>
      <c r="B2199" s="8">
        <f t="shared" si="188"/>
        <v>7</v>
      </c>
      <c r="C2199" s="8"/>
      <c r="D2199" s="36" t="s">
        <v>2005</v>
      </c>
      <c r="E2199" s="28" t="e">
        <f>VLOOKUP(D2199,バーコード貼付!A$4048:C$6329,2,FALSE)</f>
        <v>#N/A</v>
      </c>
      <c r="F2199" s="40"/>
      <c r="G2199" s="19"/>
      <c r="H2199" s="77" t="e">
        <f>VLOOKUP(D2199,バーコード貼付!$A$4048:$C$6329,3,FALSE)</f>
        <v>#N/A</v>
      </c>
      <c r="I2199" s="8">
        <f>I$2192</f>
        <v>3</v>
      </c>
      <c r="J2199" s="19" t="e">
        <f t="shared" si="189"/>
        <v>#N/A</v>
      </c>
      <c r="K2199" s="19"/>
      <c r="L2199" s="19"/>
    </row>
    <row r="2200" spans="1:13" x14ac:dyDescent="0.2">
      <c r="A2200" s="6"/>
      <c r="B2200" s="8">
        <f t="shared" si="188"/>
        <v>8</v>
      </c>
      <c r="C2200" s="8"/>
      <c r="D2200" s="36" t="s">
        <v>1668</v>
      </c>
      <c r="E2200" s="28" t="e">
        <f>VLOOKUP(D2200,バーコード貼付!A$4048:C$6329,2,FALSE)</f>
        <v>#N/A</v>
      </c>
      <c r="F2200" s="40"/>
      <c r="G2200" s="19"/>
      <c r="H2200" s="77" t="e">
        <f>VLOOKUP(D2200,バーコード貼付!$A$4048:$C$6329,3,FALSE)</f>
        <v>#N/A</v>
      </c>
      <c r="I2200" s="8">
        <f>I$2192</f>
        <v>3</v>
      </c>
      <c r="J2200" s="19" t="e">
        <f t="shared" si="189"/>
        <v>#N/A</v>
      </c>
      <c r="K2200" s="19"/>
      <c r="L2200" s="19"/>
    </row>
    <row r="2201" spans="1:13" x14ac:dyDescent="0.2">
      <c r="A2201" s="6"/>
      <c r="B2201" s="8">
        <f t="shared" si="188"/>
        <v>9</v>
      </c>
      <c r="C2201" s="8"/>
      <c r="D2201" s="36" t="s">
        <v>1984</v>
      </c>
      <c r="E2201" s="28" t="e">
        <f>VLOOKUP(D2201,バーコード貼付!A$4048:C$6329,2,FALSE)</f>
        <v>#N/A</v>
      </c>
      <c r="F2201" s="40"/>
      <c r="G2201" s="19"/>
      <c r="H2201" s="77" t="e">
        <f>VLOOKUP(D2201,バーコード貼付!$A$4048:$C$6329,3,FALSE)</f>
        <v>#N/A</v>
      </c>
      <c r="I2201" s="8">
        <f>I$2192*4</f>
        <v>12</v>
      </c>
      <c r="J2201" s="19" t="e">
        <f t="shared" si="189"/>
        <v>#N/A</v>
      </c>
      <c r="K2201" s="19"/>
      <c r="L2201" s="19"/>
      <c r="M2201" t="s">
        <v>2267</v>
      </c>
    </row>
    <row r="2202" spans="1:13" x14ac:dyDescent="0.2">
      <c r="A2202" s="6"/>
      <c r="B2202" s="8">
        <f t="shared" si="188"/>
        <v>10</v>
      </c>
      <c r="C2202" s="8"/>
      <c r="D2202" s="36" t="s">
        <v>1966</v>
      </c>
      <c r="E2202" s="28" t="e">
        <f>VLOOKUP(D2202,バーコード貼付!A$4048:C$6329,2,FALSE)</f>
        <v>#N/A</v>
      </c>
      <c r="F2202" s="40"/>
      <c r="G2202" s="19"/>
      <c r="H2202" s="77" t="e">
        <f>VLOOKUP(D2202,バーコード貼付!$A$4048:$C$6329,3,FALSE)</f>
        <v>#N/A</v>
      </c>
      <c r="I2202" s="8">
        <f>I$2192*2</f>
        <v>6</v>
      </c>
      <c r="J2202" s="19" t="e">
        <f t="shared" si="189"/>
        <v>#N/A</v>
      </c>
      <c r="K2202" s="19"/>
      <c r="L2202" s="19"/>
      <c r="M2202" t="s">
        <v>2258</v>
      </c>
    </row>
    <row r="2203" spans="1:13" x14ac:dyDescent="0.2">
      <c r="A2203" s="6"/>
      <c r="B2203" s="8">
        <f t="shared" si="188"/>
        <v>11</v>
      </c>
      <c r="C2203" s="8"/>
      <c r="D2203" s="36" t="s">
        <v>1967</v>
      </c>
      <c r="E2203" s="28" t="e">
        <f>VLOOKUP(D2203,バーコード貼付!A$4048:C$6329,2,FALSE)</f>
        <v>#N/A</v>
      </c>
      <c r="F2203" s="40"/>
      <c r="G2203" s="19"/>
      <c r="H2203" s="77" t="e">
        <f>VLOOKUP(D2203,バーコード貼付!$A$4048:$C$6329,3,FALSE)</f>
        <v>#N/A</v>
      </c>
      <c r="I2203" s="8">
        <f>I$2192*2</f>
        <v>6</v>
      </c>
      <c r="J2203" s="19" t="e">
        <f t="shared" si="189"/>
        <v>#N/A</v>
      </c>
      <c r="K2203" s="19"/>
      <c r="L2203" s="19"/>
      <c r="M2203" s="60">
        <v>-2</v>
      </c>
    </row>
    <row r="2204" spans="1:13" x14ac:dyDescent="0.2">
      <c r="A2204" s="6"/>
      <c r="B2204" s="8">
        <f t="shared" si="188"/>
        <v>12</v>
      </c>
      <c r="C2204" s="8"/>
      <c r="D2204" s="36" t="s">
        <v>1935</v>
      </c>
      <c r="E2204" s="28" t="e">
        <f>VLOOKUP(D2204,バーコード貼付!A$4048:C$6329,2,FALSE)</f>
        <v>#N/A</v>
      </c>
      <c r="F2204" s="40"/>
      <c r="G2204" s="19"/>
      <c r="H2204" s="77" t="e">
        <f>VLOOKUP(D2204,バーコード貼付!$A$4048:$C$6329,3,FALSE)</f>
        <v>#N/A</v>
      </c>
      <c r="I2204" s="8">
        <f>I$2192*2</f>
        <v>6</v>
      </c>
      <c r="J2204" s="19" t="e">
        <f t="shared" si="189"/>
        <v>#N/A</v>
      </c>
      <c r="K2204" s="19"/>
      <c r="L2204" s="19"/>
      <c r="M2204" s="60">
        <v>-2</v>
      </c>
    </row>
    <row r="2205" spans="1:13" x14ac:dyDescent="0.2">
      <c r="A2205" s="6"/>
      <c r="B2205" s="8">
        <f t="shared" si="188"/>
        <v>13</v>
      </c>
      <c r="C2205" s="8"/>
      <c r="D2205" s="36" t="s">
        <v>1968</v>
      </c>
      <c r="E2205" s="28" t="e">
        <f>VLOOKUP(D2205,バーコード貼付!A$4048:C$6329,2,FALSE)</f>
        <v>#N/A</v>
      </c>
      <c r="F2205" s="40"/>
      <c r="G2205" s="19"/>
      <c r="H2205" s="77" t="e">
        <f>VLOOKUP(D2205,バーコード貼付!$A$4048:$C$6329,3,FALSE)</f>
        <v>#N/A</v>
      </c>
      <c r="I2205" s="8">
        <f>I$2192*8</f>
        <v>24</v>
      </c>
      <c r="J2205" s="19" t="e">
        <f t="shared" si="189"/>
        <v>#N/A</v>
      </c>
      <c r="K2205" s="19"/>
      <c r="L2205" s="19"/>
      <c r="M2205" s="60">
        <v>-8</v>
      </c>
    </row>
    <row r="2206" spans="1:13" x14ac:dyDescent="0.2">
      <c r="A2206" s="6"/>
      <c r="B2206" s="8">
        <f t="shared" si="188"/>
        <v>14</v>
      </c>
      <c r="C2206" s="8"/>
      <c r="D2206" s="36" t="s">
        <v>1969</v>
      </c>
      <c r="E2206" s="28" t="e">
        <f>VLOOKUP(D2206,バーコード貼付!A$4048:C$6329,2,FALSE)</f>
        <v>#N/A</v>
      </c>
      <c r="F2206" s="40"/>
      <c r="G2206" s="19"/>
      <c r="H2206" s="77" t="e">
        <f>VLOOKUP(D2206,バーコード貼付!$A$4048:$C$6329,3,FALSE)</f>
        <v>#N/A</v>
      </c>
      <c r="I2206" s="8">
        <f>I$2192*8</f>
        <v>24</v>
      </c>
      <c r="J2206" s="19" t="e">
        <f t="shared" si="189"/>
        <v>#N/A</v>
      </c>
      <c r="K2206" s="19"/>
      <c r="L2206" s="19"/>
      <c r="M2206" s="60">
        <v>-8</v>
      </c>
    </row>
    <row r="2207" spans="1:13" x14ac:dyDescent="0.2">
      <c r="A2207" s="6"/>
      <c r="B2207" s="8">
        <f t="shared" si="188"/>
        <v>15</v>
      </c>
      <c r="C2207" s="8"/>
      <c r="D2207" s="36" t="s">
        <v>2024</v>
      </c>
      <c r="E2207" s="28" t="e">
        <f>VLOOKUP(D2207,バーコード貼付!A$4048:C$6329,2,FALSE)</f>
        <v>#N/A</v>
      </c>
      <c r="F2207" s="40"/>
      <c r="G2207" s="19"/>
      <c r="H2207" s="77" t="e">
        <f>VLOOKUP(D2207,バーコード貼付!$A$4048:$C$6329,3,FALSE)</f>
        <v>#N/A</v>
      </c>
      <c r="I2207" s="8">
        <f>I$2192</f>
        <v>3</v>
      </c>
      <c r="J2207" s="19" t="e">
        <f t="shared" si="189"/>
        <v>#N/A</v>
      </c>
      <c r="K2207" s="19"/>
      <c r="L2207" s="19"/>
      <c r="M2207" s="60"/>
    </row>
    <row r="2208" spans="1:13" x14ac:dyDescent="0.2">
      <c r="A2208" s="6"/>
      <c r="B2208" s="8">
        <f t="shared" si="188"/>
        <v>16</v>
      </c>
      <c r="C2208" s="8"/>
      <c r="D2208" s="36" t="s">
        <v>1805</v>
      </c>
      <c r="E2208" s="28" t="e">
        <f>VLOOKUP(D2208,バーコード貼付!A$4048:C$6329,2,FALSE)</f>
        <v>#N/A</v>
      </c>
      <c r="F2208" s="40"/>
      <c r="G2208" s="19"/>
      <c r="H2208" s="77" t="e">
        <f>VLOOKUP(D2208,バーコード貼付!$A$4048:$C$6329,3,FALSE)</f>
        <v>#N/A</v>
      </c>
      <c r="I2208" s="8">
        <f>I$2192*4</f>
        <v>12</v>
      </c>
      <c r="J2208" s="19" t="e">
        <f t="shared" si="189"/>
        <v>#N/A</v>
      </c>
      <c r="K2208" s="19"/>
      <c r="L2208" s="19"/>
      <c r="M2208" s="60">
        <v>-4</v>
      </c>
    </row>
    <row r="2209" spans="1:13" x14ac:dyDescent="0.2">
      <c r="A2209" s="6"/>
      <c r="B2209" s="8">
        <f t="shared" si="188"/>
        <v>17</v>
      </c>
      <c r="C2209" s="8"/>
      <c r="D2209" s="36" t="s">
        <v>1946</v>
      </c>
      <c r="E2209" s="28" t="e">
        <f>VLOOKUP(D2209,バーコード貼付!A$4048:C$6329,2,FALSE)</f>
        <v>#N/A</v>
      </c>
      <c r="F2209" s="40"/>
      <c r="G2209" s="19"/>
      <c r="H2209" s="77" t="e">
        <f>VLOOKUP(D2209,バーコード貼付!$A$4048:$C$6329,3,FALSE)</f>
        <v>#N/A</v>
      </c>
      <c r="I2209" s="8">
        <f>I$2192*4</f>
        <v>12</v>
      </c>
      <c r="J2209" s="19" t="e">
        <f t="shared" si="189"/>
        <v>#N/A</v>
      </c>
      <c r="K2209" s="19"/>
      <c r="L2209" s="19"/>
      <c r="M2209" s="60">
        <v>-4</v>
      </c>
    </row>
    <row r="2210" spans="1:13" x14ac:dyDescent="0.2">
      <c r="A2210" s="6"/>
      <c r="B2210" s="8">
        <f t="shared" si="188"/>
        <v>18</v>
      </c>
      <c r="C2210" s="8"/>
      <c r="D2210" s="36"/>
      <c r="E2210" s="28" t="s">
        <v>1359</v>
      </c>
      <c r="F2210" s="40"/>
      <c r="G2210" s="19"/>
      <c r="H2210" s="152" t="e">
        <v>#N/A</v>
      </c>
      <c r="I2210" s="8">
        <v>24</v>
      </c>
      <c r="J2210" s="19">
        <v>1</v>
      </c>
      <c r="K2210" s="19"/>
      <c r="L2210" s="19"/>
      <c r="M2210" s="60" t="s">
        <v>2268</v>
      </c>
    </row>
    <row r="2211" spans="1:13" x14ac:dyDescent="0.2">
      <c r="A2211" s="6"/>
      <c r="B2211" s="8">
        <f t="shared" si="188"/>
        <v>19</v>
      </c>
      <c r="C2211" s="8"/>
      <c r="D2211" s="36"/>
      <c r="E2211" s="28" t="s">
        <v>1360</v>
      </c>
      <c r="F2211" s="40"/>
      <c r="G2211" s="19"/>
      <c r="H2211" s="152" t="e">
        <v>#N/A</v>
      </c>
      <c r="I2211" s="8">
        <v>24</v>
      </c>
      <c r="J2211" s="19">
        <v>1</v>
      </c>
      <c r="K2211" s="19"/>
      <c r="L2211" s="19"/>
      <c r="M2211" s="60" t="s">
        <v>2266</v>
      </c>
    </row>
    <row r="2212" spans="1:13" x14ac:dyDescent="0.2">
      <c r="A2212" s="6"/>
      <c r="B2212" s="8">
        <f t="shared" si="188"/>
        <v>20</v>
      </c>
      <c r="C2212" s="8"/>
      <c r="D2212" s="36"/>
      <c r="E2212" s="28" t="s">
        <v>2260</v>
      </c>
      <c r="F2212" s="40"/>
      <c r="G2212" s="19"/>
      <c r="H2212" s="152" t="e">
        <v>#N/A</v>
      </c>
      <c r="I2212" s="8">
        <v>12</v>
      </c>
      <c r="J2212" s="19">
        <v>1</v>
      </c>
      <c r="K2212" s="19"/>
      <c r="L2212" s="19"/>
      <c r="M2212" s="60">
        <v>-4</v>
      </c>
    </row>
    <row r="2213" spans="1:13" x14ac:dyDescent="0.2">
      <c r="A2213" s="6"/>
      <c r="B2213" s="6"/>
      <c r="C2213" s="3"/>
      <c r="D2213" s="36"/>
      <c r="E2213" s="28"/>
      <c r="F2213" s="40"/>
      <c r="G2213" s="19"/>
      <c r="H2213" s="67"/>
      <c r="I2213" s="8"/>
      <c r="J2213" s="19"/>
      <c r="K2213" s="19"/>
      <c r="L2213" s="19"/>
    </row>
    <row r="2214" spans="1:13" ht="16.2" x14ac:dyDescent="0.2">
      <c r="A2214" s="188" t="s">
        <v>1407</v>
      </c>
      <c r="B2214" s="189"/>
      <c r="C2214" s="189"/>
      <c r="D2214" s="189"/>
      <c r="E2214" s="189"/>
      <c r="F2214" s="189"/>
      <c r="G2214" s="189"/>
      <c r="H2214" s="189"/>
      <c r="I2214" s="189"/>
      <c r="J2214" s="189"/>
      <c r="K2214" s="189"/>
      <c r="L2214" s="190"/>
    </row>
    <row r="2215" spans="1:13" x14ac:dyDescent="0.2">
      <c r="A2215" s="24" t="s">
        <v>975</v>
      </c>
      <c r="B2215" s="21"/>
      <c r="C2215" s="21"/>
      <c r="D2215" s="52" t="s">
        <v>973</v>
      </c>
      <c r="E2215" s="13" t="s">
        <v>1156</v>
      </c>
      <c r="F2215" s="39" t="s">
        <v>1246</v>
      </c>
      <c r="G2215" s="19" t="s">
        <v>1205</v>
      </c>
      <c r="H2215" s="13" t="s">
        <v>1206</v>
      </c>
      <c r="I2215" s="13" t="s">
        <v>977</v>
      </c>
      <c r="J2215" s="13" t="s">
        <v>976</v>
      </c>
      <c r="K2215" s="13" t="s">
        <v>1166</v>
      </c>
      <c r="L2215" s="13" t="s">
        <v>1167</v>
      </c>
    </row>
    <row r="2216" spans="1:13" x14ac:dyDescent="0.2">
      <c r="A2216" s="8">
        <v>1</v>
      </c>
      <c r="B2216" s="8"/>
      <c r="C2216" s="8"/>
      <c r="D2216" s="36" t="s">
        <v>741</v>
      </c>
      <c r="E2216" s="28" t="e">
        <f>VLOOKUP(D2216,バーコード貼付!A$4048:C$6329,2,FALSE)</f>
        <v>#N/A</v>
      </c>
      <c r="F2216" s="40"/>
      <c r="G2216" s="19"/>
      <c r="H2216" s="77" t="e">
        <v>#N/A</v>
      </c>
      <c r="I2216" s="43">
        <v>2</v>
      </c>
      <c r="J2216" s="19" t="e">
        <v>#N/A</v>
      </c>
      <c r="K2216" s="19"/>
      <c r="L2216" s="19"/>
    </row>
    <row r="2217" spans="1:13" x14ac:dyDescent="0.2">
      <c r="A2217" s="8">
        <v>2</v>
      </c>
      <c r="B2217" s="8"/>
      <c r="C2217" s="8"/>
      <c r="D2217" s="36" t="s">
        <v>742</v>
      </c>
      <c r="E2217" s="28" t="e">
        <f>VLOOKUP(D2217,バーコード貼付!A$4048:C$6329,2,FALSE)</f>
        <v>#N/A</v>
      </c>
      <c r="F2217" s="40"/>
      <c r="G2217" s="19"/>
      <c r="H2217" s="77" t="e">
        <v>#N/A</v>
      </c>
      <c r="I2217" s="43">
        <v>0</v>
      </c>
      <c r="J2217" s="19" t="e">
        <v>#N/A</v>
      </c>
      <c r="K2217" s="19"/>
      <c r="L2217" s="19"/>
    </row>
    <row r="2218" spans="1:13" x14ac:dyDescent="0.2">
      <c r="A2218" s="6"/>
      <c r="B2218" s="8">
        <v>1</v>
      </c>
      <c r="C2218" s="8"/>
      <c r="D2218" s="36" t="s">
        <v>1580</v>
      </c>
      <c r="E2218" s="28" t="e">
        <f>VLOOKUP(D2218,バーコード貼付!A$4048:C$6329,2,FALSE)</f>
        <v>#N/A</v>
      </c>
      <c r="F2218" s="40"/>
      <c r="G2218" s="19"/>
      <c r="H2218" s="77" t="e">
        <f>VLOOKUP(D2218,バーコード貼付!$A$4048:$C$6329,3,FALSE)</f>
        <v>#N/A</v>
      </c>
      <c r="I2218" s="8">
        <f>SUM(I2216:I2217)</f>
        <v>2</v>
      </c>
      <c r="J2218" s="19" t="e">
        <f>IF(H2218&gt;=I2218,0,1)</f>
        <v>#N/A</v>
      </c>
      <c r="K2218" s="19"/>
      <c r="L2218" s="19"/>
    </row>
    <row r="2219" spans="1:13" x14ac:dyDescent="0.2">
      <c r="A2219" s="6"/>
      <c r="B2219" s="8">
        <f>B2218+1</f>
        <v>2</v>
      </c>
      <c r="C2219" s="8">
        <v>1</v>
      </c>
      <c r="D2219" s="36" t="s">
        <v>1565</v>
      </c>
      <c r="E2219" s="28" t="e">
        <f>VLOOKUP(D2219,バーコード貼付!A$4048:C$6329,2,FALSE)</f>
        <v>#N/A</v>
      </c>
      <c r="F2219" s="40"/>
      <c r="G2219" s="19"/>
      <c r="H2219" s="77" t="e">
        <f>VLOOKUP(D2219,バーコード貼付!$A$4048:$C$6329,3,FALSE)</f>
        <v>#N/A</v>
      </c>
      <c r="I2219" s="8">
        <f>I$2218</f>
        <v>2</v>
      </c>
      <c r="J2219" s="19" t="e">
        <f>IF(H2219&gt;=I2219,0,1)</f>
        <v>#N/A</v>
      </c>
      <c r="K2219" s="19"/>
      <c r="L2219" s="19"/>
    </row>
    <row r="2220" spans="1:13" x14ac:dyDescent="0.2">
      <c r="A2220" s="6"/>
      <c r="B2220" s="8"/>
      <c r="C2220" s="8">
        <v>2</v>
      </c>
      <c r="D2220" s="36" t="s">
        <v>2515</v>
      </c>
      <c r="E2220" s="28" t="str">
        <f>VLOOKUP(D2220,バーコード貼付!A$4048:C$6329,2,FALSE)</f>
        <v>真鍮1/4(6)Pｺｯｸ</v>
      </c>
      <c r="F2220" s="40"/>
      <c r="G2220" s="19"/>
      <c r="H2220" s="77">
        <f>VLOOKUP(D2220,バーコード貼付!$A$4048:$C$6329,3,FALSE)</f>
        <v>1481</v>
      </c>
      <c r="I2220" s="8">
        <f>I$2218</f>
        <v>2</v>
      </c>
      <c r="J2220" s="19">
        <f>IF(H2220&gt;=I2220,0,1)</f>
        <v>0</v>
      </c>
      <c r="K2220" s="19"/>
      <c r="L2220" s="19"/>
    </row>
    <row r="2221" spans="1:13" x14ac:dyDescent="0.2">
      <c r="A2221" s="6"/>
      <c r="B2221" s="8">
        <f>B2219+1</f>
        <v>3</v>
      </c>
      <c r="C2221" s="8"/>
      <c r="D2221" s="36" t="s">
        <v>2006</v>
      </c>
      <c r="E2221" s="28" t="e">
        <f>VLOOKUP(D2221,バーコード貼付!A$4048:C$6329,2,FALSE)</f>
        <v>#N/A</v>
      </c>
      <c r="F2221" s="40"/>
      <c r="G2221" s="19"/>
      <c r="H2221" s="77" t="e">
        <f>VLOOKUP(D2221,バーコード貼付!$A$4048:$C$6329,3,FALSE)</f>
        <v>#N/A</v>
      </c>
      <c r="I2221" s="8">
        <f>I$2218</f>
        <v>2</v>
      </c>
      <c r="J2221" s="19" t="e">
        <f>IF(H2221&gt;=I2221,0,1)</f>
        <v>#N/A</v>
      </c>
      <c r="K2221" s="19"/>
      <c r="L2221" s="19"/>
    </row>
    <row r="2222" spans="1:13" x14ac:dyDescent="0.2">
      <c r="A2222" s="6"/>
      <c r="B2222" s="8">
        <f t="shared" ref="B2222:B2238" si="190">B2221+1</f>
        <v>4</v>
      </c>
      <c r="C2222" s="8"/>
      <c r="D2222" s="36" t="s">
        <v>1595</v>
      </c>
      <c r="E2222" s="28" t="e">
        <f>VLOOKUP(D2222,バーコード貼付!A$4048:C$6329,2,FALSE)</f>
        <v>#N/A</v>
      </c>
      <c r="F2222" s="40"/>
      <c r="G2222" s="19"/>
      <c r="H2222" s="77" t="e">
        <f>VLOOKUP(D2222,バーコード貼付!$A$4048:$C$6329,3,FALSE)</f>
        <v>#N/A</v>
      </c>
      <c r="I2222" s="8">
        <f>I$2218</f>
        <v>2</v>
      </c>
      <c r="J2222" s="19" t="e">
        <f>IF(H2222&gt;=I2222,0,1)</f>
        <v>#N/A</v>
      </c>
      <c r="K2222" s="19"/>
      <c r="L2222" s="19"/>
    </row>
    <row r="2223" spans="1:13" x14ac:dyDescent="0.2">
      <c r="A2223" s="6"/>
      <c r="B2223" s="8">
        <f t="shared" si="190"/>
        <v>5</v>
      </c>
      <c r="C2223" s="8"/>
      <c r="D2223" s="36"/>
      <c r="E2223" s="28" t="s">
        <v>1338</v>
      </c>
      <c r="F2223" s="40"/>
      <c r="G2223" s="19"/>
      <c r="H2223" s="152" t="e">
        <v>#N/A</v>
      </c>
      <c r="I2223" s="8">
        <v>2</v>
      </c>
      <c r="J2223" s="19">
        <v>1</v>
      </c>
      <c r="K2223" s="19"/>
      <c r="L2223" s="19"/>
    </row>
    <row r="2224" spans="1:13" x14ac:dyDescent="0.2">
      <c r="A2224" s="6"/>
      <c r="B2224" s="8">
        <f t="shared" si="190"/>
        <v>6</v>
      </c>
      <c r="C2224" s="8"/>
      <c r="D2224" s="36" t="s">
        <v>2007</v>
      </c>
      <c r="E2224" s="28" t="e">
        <f>VLOOKUP(D2224,バーコード貼付!A$4048:C$6329,2,FALSE)</f>
        <v>#N/A</v>
      </c>
      <c r="F2224" s="40"/>
      <c r="G2224" s="19"/>
      <c r="H2224" s="77" t="e">
        <f>VLOOKUP(D2224,バーコード貼付!$A$4048:$C$6329,3,FALSE)</f>
        <v>#N/A</v>
      </c>
      <c r="I2224" s="8">
        <f>I$2218</f>
        <v>2</v>
      </c>
      <c r="J2224" s="19" t="e">
        <f t="shared" ref="J2224:J2235" si="191">IF(H2224&gt;=I2224,0,1)</f>
        <v>#N/A</v>
      </c>
      <c r="K2224" s="19"/>
      <c r="L2224" s="19"/>
    </row>
    <row r="2225" spans="1:13" x14ac:dyDescent="0.2">
      <c r="A2225" s="6"/>
      <c r="B2225" s="8">
        <f t="shared" si="190"/>
        <v>7</v>
      </c>
      <c r="C2225" s="8"/>
      <c r="D2225" s="36" t="s">
        <v>1652</v>
      </c>
      <c r="E2225" s="28" t="e">
        <f>VLOOKUP(D2225,バーコード貼付!A$4048:C$6329,2,FALSE)</f>
        <v>#N/A</v>
      </c>
      <c r="F2225" s="40"/>
      <c r="G2225" s="19"/>
      <c r="H2225" s="77" t="e">
        <f>VLOOKUP(D2225,バーコード貼付!$A$4048:$C$6329,3,FALSE)</f>
        <v>#N/A</v>
      </c>
      <c r="I2225" s="8">
        <f>I$2218</f>
        <v>2</v>
      </c>
      <c r="J2225" s="19" t="e">
        <f t="shared" si="191"/>
        <v>#N/A</v>
      </c>
      <c r="K2225" s="19"/>
      <c r="L2225" s="19"/>
    </row>
    <row r="2226" spans="1:13" x14ac:dyDescent="0.2">
      <c r="A2226" s="6"/>
      <c r="B2226" s="8">
        <f t="shared" si="190"/>
        <v>8</v>
      </c>
      <c r="C2226" s="8"/>
      <c r="D2226" s="36" t="s">
        <v>2008</v>
      </c>
      <c r="E2226" s="28" t="e">
        <f>VLOOKUP(D2226,バーコード貼付!A$4048:C$6329,2,FALSE)</f>
        <v>#N/A</v>
      </c>
      <c r="F2226" s="40"/>
      <c r="G2226" s="19"/>
      <c r="H2226" s="77" t="e">
        <f>VLOOKUP(D2226,バーコード貼付!$A$4048:$C$6329,3,FALSE)</f>
        <v>#N/A</v>
      </c>
      <c r="I2226" s="8">
        <f>I$2218</f>
        <v>2</v>
      </c>
      <c r="J2226" s="19" t="e">
        <f t="shared" si="191"/>
        <v>#N/A</v>
      </c>
      <c r="K2226" s="19"/>
      <c r="L2226" s="19"/>
    </row>
    <row r="2227" spans="1:13" x14ac:dyDescent="0.2">
      <c r="A2227" s="6"/>
      <c r="B2227" s="8">
        <f t="shared" si="190"/>
        <v>9</v>
      </c>
      <c r="C2227" s="8"/>
      <c r="D2227" s="36" t="s">
        <v>2009</v>
      </c>
      <c r="E2227" s="28" t="e">
        <f>VLOOKUP(D2227,バーコード貼付!A$4048:C$6329,2,FALSE)</f>
        <v>#N/A</v>
      </c>
      <c r="F2227" s="40"/>
      <c r="G2227" s="19"/>
      <c r="H2227" s="77" t="e">
        <f>VLOOKUP(D2227,バーコード貼付!$A$4048:$C$6329,3,FALSE)</f>
        <v>#N/A</v>
      </c>
      <c r="I2227" s="8">
        <f>I$2218*4</f>
        <v>8</v>
      </c>
      <c r="J2227" s="19" t="e">
        <f t="shared" si="191"/>
        <v>#N/A</v>
      </c>
      <c r="K2227" s="19"/>
      <c r="L2227" s="19"/>
      <c r="M2227" t="s">
        <v>2269</v>
      </c>
    </row>
    <row r="2228" spans="1:13" x14ac:dyDescent="0.2">
      <c r="A2228" s="6"/>
      <c r="B2228" s="8">
        <f t="shared" si="190"/>
        <v>10</v>
      </c>
      <c r="C2228" s="8"/>
      <c r="D2228" s="36" t="s">
        <v>2010</v>
      </c>
      <c r="E2228" s="28" t="e">
        <f>VLOOKUP(D2228,バーコード貼付!A$4048:C$6329,2,FALSE)</f>
        <v>#N/A</v>
      </c>
      <c r="F2228" s="40"/>
      <c r="G2228" s="19"/>
      <c r="H2228" s="77" t="e">
        <f>VLOOKUP(D2228,バーコード貼付!$A$4048:$C$6329,3,FALSE)</f>
        <v>#N/A</v>
      </c>
      <c r="I2228" s="8">
        <f>I$2218*2</f>
        <v>4</v>
      </c>
      <c r="J2228" s="19" t="e">
        <f t="shared" si="191"/>
        <v>#N/A</v>
      </c>
      <c r="K2228" s="19"/>
      <c r="L2228" s="19"/>
      <c r="M2228" t="s">
        <v>2270</v>
      </c>
    </row>
    <row r="2229" spans="1:13" x14ac:dyDescent="0.2">
      <c r="A2229" s="6"/>
      <c r="B2229" s="8">
        <f t="shared" si="190"/>
        <v>11</v>
      </c>
      <c r="C2229" s="8"/>
      <c r="D2229" s="36" t="s">
        <v>1941</v>
      </c>
      <c r="E2229" s="28" t="e">
        <f>VLOOKUP(D2229,バーコード貼付!A$4048:C$6329,2,FALSE)</f>
        <v>#N/A</v>
      </c>
      <c r="F2229" s="40"/>
      <c r="G2229" s="19"/>
      <c r="H2229" s="77" t="e">
        <f>VLOOKUP(D2229,バーコード貼付!$A$4048:$C$6329,3,FALSE)</f>
        <v>#N/A</v>
      </c>
      <c r="I2229" s="8">
        <f>I$2218*2</f>
        <v>4</v>
      </c>
      <c r="J2229" s="19" t="e">
        <f t="shared" si="191"/>
        <v>#N/A</v>
      </c>
      <c r="K2229" s="19"/>
      <c r="L2229" s="19"/>
      <c r="M2229" s="60">
        <v>-2</v>
      </c>
    </row>
    <row r="2230" spans="1:13" x14ac:dyDescent="0.2">
      <c r="A2230" s="6"/>
      <c r="B2230" s="8">
        <f t="shared" si="190"/>
        <v>12</v>
      </c>
      <c r="C2230" s="8"/>
      <c r="D2230" s="36" t="s">
        <v>1942</v>
      </c>
      <c r="E2230" s="28" t="e">
        <f>VLOOKUP(D2230,バーコード貼付!A$4048:C$6329,2,FALSE)</f>
        <v>#N/A</v>
      </c>
      <c r="F2230" s="40"/>
      <c r="G2230" s="19"/>
      <c r="H2230" s="77" t="e">
        <f>VLOOKUP(D2230,バーコード貼付!$A$4048:$C$6329,3,FALSE)</f>
        <v>#N/A</v>
      </c>
      <c r="I2230" s="8">
        <f>I$2218*2</f>
        <v>4</v>
      </c>
      <c r="J2230" s="19" t="e">
        <f t="shared" si="191"/>
        <v>#N/A</v>
      </c>
      <c r="K2230" s="19"/>
      <c r="L2230" s="19"/>
      <c r="M2230" s="60">
        <v>-2</v>
      </c>
    </row>
    <row r="2231" spans="1:13" x14ac:dyDescent="0.2">
      <c r="A2231" s="6"/>
      <c r="B2231" s="8">
        <f t="shared" si="190"/>
        <v>13</v>
      </c>
      <c r="C2231" s="8"/>
      <c r="D2231" s="36" t="s">
        <v>2011</v>
      </c>
      <c r="E2231" s="28" t="e">
        <f>VLOOKUP(D2231,バーコード貼付!A$4048:C$6329,2,FALSE)</f>
        <v>#N/A</v>
      </c>
      <c r="F2231" s="40"/>
      <c r="G2231" s="19"/>
      <c r="H2231" s="77" t="e">
        <f>VLOOKUP(D2231,バーコード貼付!$A$4048:$C$6329,3,FALSE)</f>
        <v>#N/A</v>
      </c>
      <c r="I2231" s="8">
        <f>I$2218*8</f>
        <v>16</v>
      </c>
      <c r="J2231" s="19" t="e">
        <f t="shared" si="191"/>
        <v>#N/A</v>
      </c>
      <c r="K2231" s="19"/>
      <c r="L2231" s="19"/>
      <c r="M2231" s="60">
        <v>-8</v>
      </c>
    </row>
    <row r="2232" spans="1:13" x14ac:dyDescent="0.2">
      <c r="A2232" s="6"/>
      <c r="B2232" s="8">
        <f t="shared" si="190"/>
        <v>14</v>
      </c>
      <c r="C2232" s="8"/>
      <c r="D2232" s="36" t="s">
        <v>2012</v>
      </c>
      <c r="E2232" s="28" t="e">
        <f>VLOOKUP(D2232,バーコード貼付!A$4048:C$6329,2,FALSE)</f>
        <v>#N/A</v>
      </c>
      <c r="F2232" s="40"/>
      <c r="G2232" s="19"/>
      <c r="H2232" s="77" t="e">
        <f>VLOOKUP(D2232,バーコード貼付!$A$4048:$C$6329,3,FALSE)</f>
        <v>#N/A</v>
      </c>
      <c r="I2232" s="8">
        <f>I$2218*8</f>
        <v>16</v>
      </c>
      <c r="J2232" s="19" t="e">
        <f t="shared" si="191"/>
        <v>#N/A</v>
      </c>
      <c r="K2232" s="19"/>
      <c r="L2232" s="19"/>
      <c r="M2232" s="60">
        <v>-8</v>
      </c>
    </row>
    <row r="2233" spans="1:13" x14ac:dyDescent="0.2">
      <c r="A2233" s="6"/>
      <c r="B2233" s="8">
        <f t="shared" si="190"/>
        <v>15</v>
      </c>
      <c r="C2233" s="8"/>
      <c r="D2233" s="36" t="s">
        <v>2013</v>
      </c>
      <c r="E2233" s="28" t="e">
        <f>VLOOKUP(D2233,バーコード貼付!A$4048:C$6329,2,FALSE)</f>
        <v>#N/A</v>
      </c>
      <c r="F2233" s="40"/>
      <c r="G2233" s="19"/>
      <c r="H2233" s="77" t="e">
        <f>VLOOKUP(D2233,バーコード貼付!$A$4048:$C$6329,3,FALSE)</f>
        <v>#N/A</v>
      </c>
      <c r="I2233" s="8">
        <f>I$2218</f>
        <v>2</v>
      </c>
      <c r="J2233" s="19" t="e">
        <f t="shared" si="191"/>
        <v>#N/A</v>
      </c>
      <c r="K2233" s="19"/>
      <c r="L2233" s="19"/>
      <c r="M2233" s="60"/>
    </row>
    <row r="2234" spans="1:13" x14ac:dyDescent="0.2">
      <c r="A2234" s="6"/>
      <c r="B2234" s="8">
        <f t="shared" si="190"/>
        <v>16</v>
      </c>
      <c r="C2234" s="8"/>
      <c r="D2234" s="36" t="s">
        <v>2014</v>
      </c>
      <c r="E2234" s="28" t="e">
        <f>VLOOKUP(D2234,バーコード貼付!A$4048:C$6329,2,FALSE)</f>
        <v>#N/A</v>
      </c>
      <c r="F2234" s="40"/>
      <c r="G2234" s="19"/>
      <c r="H2234" s="77" t="e">
        <f>VLOOKUP(D2234,バーコード貼付!$A$4048:$C$6329,3,FALSE)</f>
        <v>#N/A</v>
      </c>
      <c r="I2234" s="8">
        <f>I$2218*4</f>
        <v>8</v>
      </c>
      <c r="J2234" s="19" t="e">
        <f t="shared" si="191"/>
        <v>#N/A</v>
      </c>
      <c r="K2234" s="19"/>
      <c r="L2234" s="19"/>
      <c r="M2234" s="60">
        <v>-4</v>
      </c>
    </row>
    <row r="2235" spans="1:13" x14ac:dyDescent="0.2">
      <c r="A2235" s="6"/>
      <c r="B2235" s="8">
        <f t="shared" si="190"/>
        <v>17</v>
      </c>
      <c r="C2235" s="8"/>
      <c r="D2235" s="36" t="s">
        <v>1817</v>
      </c>
      <c r="E2235" s="28" t="e">
        <f>VLOOKUP(D2235,バーコード貼付!A$4048:C$6329,2,FALSE)</f>
        <v>#N/A</v>
      </c>
      <c r="F2235" s="40"/>
      <c r="G2235" s="19"/>
      <c r="H2235" s="77" t="e">
        <f>VLOOKUP(D2235,バーコード貼付!$A$4048:$C$6329,3,FALSE)</f>
        <v>#N/A</v>
      </c>
      <c r="I2235" s="8">
        <f>I$2218*4</f>
        <v>8</v>
      </c>
      <c r="J2235" s="19" t="e">
        <f t="shared" si="191"/>
        <v>#N/A</v>
      </c>
      <c r="K2235" s="19"/>
      <c r="L2235" s="19"/>
      <c r="M2235" s="60">
        <v>-4</v>
      </c>
    </row>
    <row r="2236" spans="1:13" x14ac:dyDescent="0.2">
      <c r="A2236" s="6"/>
      <c r="B2236" s="8">
        <f t="shared" si="190"/>
        <v>18</v>
      </c>
      <c r="C2236" s="8"/>
      <c r="D2236" s="36"/>
      <c r="E2236" s="28" t="s">
        <v>1359</v>
      </c>
      <c r="F2236" s="40"/>
      <c r="G2236" s="19"/>
      <c r="H2236" s="152" t="e">
        <v>#N/A</v>
      </c>
      <c r="I2236" s="8">
        <v>16</v>
      </c>
      <c r="J2236" s="19">
        <v>1</v>
      </c>
      <c r="K2236" s="19"/>
      <c r="L2236" s="19"/>
      <c r="M2236" s="60" t="s">
        <v>2271</v>
      </c>
    </row>
    <row r="2237" spans="1:13" x14ac:dyDescent="0.2">
      <c r="A2237" s="6"/>
      <c r="B2237" s="8">
        <f t="shared" si="190"/>
        <v>19</v>
      </c>
      <c r="C2237" s="8"/>
      <c r="D2237" s="36"/>
      <c r="E2237" s="28" t="s">
        <v>1360</v>
      </c>
      <c r="F2237" s="40"/>
      <c r="G2237" s="19"/>
      <c r="H2237" s="152" t="e">
        <v>#N/A</v>
      </c>
      <c r="I2237" s="8">
        <v>16</v>
      </c>
      <c r="J2237" s="19">
        <v>1</v>
      </c>
      <c r="K2237" s="19"/>
      <c r="L2237" s="19"/>
      <c r="M2237" s="60" t="s">
        <v>2272</v>
      </c>
    </row>
    <row r="2238" spans="1:13" x14ac:dyDescent="0.2">
      <c r="A2238" s="6"/>
      <c r="B2238" s="8">
        <f t="shared" si="190"/>
        <v>20</v>
      </c>
      <c r="C2238" s="8"/>
      <c r="D2238" s="36"/>
      <c r="E2238" s="28" t="s">
        <v>2260</v>
      </c>
      <c r="F2238" s="40"/>
      <c r="G2238" s="19"/>
      <c r="H2238" s="152" t="e">
        <v>#N/A</v>
      </c>
      <c r="I2238" s="8">
        <v>8</v>
      </c>
      <c r="J2238" s="19">
        <v>1</v>
      </c>
      <c r="K2238" s="19"/>
      <c r="L2238" s="19"/>
      <c r="M2238" s="60">
        <v>-4</v>
      </c>
    </row>
    <row r="2239" spans="1:13" x14ac:dyDescent="0.2">
      <c r="A2239" s="6"/>
      <c r="B2239" s="6"/>
      <c r="C2239" s="3"/>
      <c r="D2239" s="36"/>
      <c r="E2239" s="28"/>
      <c r="F2239" s="40"/>
      <c r="G2239" s="19"/>
      <c r="H2239" s="67"/>
      <c r="I2239" s="8"/>
      <c r="J2239" s="19"/>
      <c r="K2239" s="19"/>
      <c r="L2239" s="19"/>
    </row>
    <row r="2240" spans="1:13" ht="16.2" x14ac:dyDescent="0.2">
      <c r="A2240" s="188" t="s">
        <v>1408</v>
      </c>
      <c r="B2240" s="189"/>
      <c r="C2240" s="189"/>
      <c r="D2240" s="189"/>
      <c r="E2240" s="189"/>
      <c r="F2240" s="189"/>
      <c r="G2240" s="189"/>
      <c r="H2240" s="189"/>
      <c r="I2240" s="189"/>
      <c r="J2240" s="189"/>
      <c r="K2240" s="189"/>
      <c r="L2240" s="190"/>
    </row>
    <row r="2241" spans="1:13" x14ac:dyDescent="0.2">
      <c r="A2241" s="24" t="s">
        <v>975</v>
      </c>
      <c r="B2241" s="21"/>
      <c r="C2241" s="21"/>
      <c r="D2241" s="52" t="s">
        <v>973</v>
      </c>
      <c r="E2241" s="13" t="s">
        <v>1156</v>
      </c>
      <c r="F2241" s="39" t="s">
        <v>1246</v>
      </c>
      <c r="G2241" s="19" t="s">
        <v>1205</v>
      </c>
      <c r="H2241" s="13" t="s">
        <v>1206</v>
      </c>
      <c r="I2241" s="13" t="s">
        <v>977</v>
      </c>
      <c r="J2241" s="13" t="s">
        <v>976</v>
      </c>
      <c r="K2241" s="13" t="s">
        <v>1166</v>
      </c>
      <c r="L2241" s="13" t="s">
        <v>1167</v>
      </c>
    </row>
    <row r="2242" spans="1:13" x14ac:dyDescent="0.2">
      <c r="A2242" s="8">
        <v>1</v>
      </c>
      <c r="B2242" s="8"/>
      <c r="C2242" s="8"/>
      <c r="D2242" s="36" t="s">
        <v>743</v>
      </c>
      <c r="E2242" s="28" t="e">
        <f>VLOOKUP(D2242,バーコード貼付!A$4048:C$6329,2,FALSE)</f>
        <v>#N/A</v>
      </c>
      <c r="F2242" s="40"/>
      <c r="G2242" s="19"/>
      <c r="H2242" s="77" t="e">
        <v>#N/A</v>
      </c>
      <c r="I2242" s="43">
        <v>2</v>
      </c>
      <c r="J2242" s="19" t="e">
        <v>#N/A</v>
      </c>
      <c r="K2242" s="19"/>
      <c r="L2242" s="19"/>
    </row>
    <row r="2243" spans="1:13" x14ac:dyDescent="0.2">
      <c r="A2243" s="8">
        <v>2</v>
      </c>
      <c r="B2243" s="8"/>
      <c r="C2243" s="8"/>
      <c r="D2243" s="36" t="s">
        <v>744</v>
      </c>
      <c r="E2243" s="28" t="e">
        <f>VLOOKUP(D2243,バーコード貼付!A$4048:C$6329,2,FALSE)</f>
        <v>#N/A</v>
      </c>
      <c r="F2243" s="40"/>
      <c r="G2243" s="19"/>
      <c r="H2243" s="77" t="e">
        <v>#N/A</v>
      </c>
      <c r="I2243" s="43">
        <v>0</v>
      </c>
      <c r="J2243" s="19" t="e">
        <v>#N/A</v>
      </c>
      <c r="K2243" s="19"/>
      <c r="L2243" s="19"/>
    </row>
    <row r="2244" spans="1:13" x14ac:dyDescent="0.2">
      <c r="A2244" s="6"/>
      <c r="B2244" s="8">
        <v>1</v>
      </c>
      <c r="C2244" s="8"/>
      <c r="D2244" s="36" t="s">
        <v>2015</v>
      </c>
      <c r="E2244" s="28" t="e">
        <f>VLOOKUP(D2244,バーコード貼付!A$4048:C$6329,2,FALSE)</f>
        <v>#N/A</v>
      </c>
      <c r="F2244" s="40"/>
      <c r="G2244" s="19"/>
      <c r="H2244" s="77" t="e">
        <f>VLOOKUP(D2244,バーコード貼付!$A$4048:$C$6329,3,FALSE)</f>
        <v>#N/A</v>
      </c>
      <c r="I2244" s="8">
        <f>SUM(I2242:I2243)</f>
        <v>2</v>
      </c>
      <c r="J2244" s="19" t="e">
        <f>IF(H2244&gt;=I2244,0,1)</f>
        <v>#N/A</v>
      </c>
      <c r="K2244" s="19"/>
      <c r="L2244" s="19"/>
    </row>
    <row r="2245" spans="1:13" x14ac:dyDescent="0.2">
      <c r="A2245" s="6"/>
      <c r="B2245" s="8">
        <f>B2244+1</f>
        <v>2</v>
      </c>
      <c r="C2245" s="8">
        <v>1</v>
      </c>
      <c r="D2245" s="36" t="s">
        <v>2016</v>
      </c>
      <c r="E2245" s="28" t="e">
        <f>VLOOKUP(D2245,バーコード貼付!A$4048:C$6329,2,FALSE)</f>
        <v>#N/A</v>
      </c>
      <c r="F2245" s="40"/>
      <c r="G2245" s="19"/>
      <c r="H2245" s="77" t="e">
        <f>VLOOKUP(D2245,バーコード貼付!$A$4048:$C$6329,3,FALSE)</f>
        <v>#N/A</v>
      </c>
      <c r="I2245" s="8">
        <f>I$2244</f>
        <v>2</v>
      </c>
      <c r="J2245" s="19" t="e">
        <f>IF(H2245&gt;=I2245,0,1)</f>
        <v>#N/A</v>
      </c>
      <c r="K2245" s="19"/>
      <c r="L2245" s="19"/>
    </row>
    <row r="2246" spans="1:13" x14ac:dyDescent="0.2">
      <c r="A2246" s="6"/>
      <c r="B2246" s="8"/>
      <c r="C2246" s="8">
        <v>2</v>
      </c>
      <c r="D2246" s="36" t="s">
        <v>2515</v>
      </c>
      <c r="E2246" s="28" t="str">
        <f>VLOOKUP(D2246,バーコード貼付!A$4048:C$6329,2,FALSE)</f>
        <v>真鍮1/4(6)Pｺｯｸ</v>
      </c>
      <c r="F2246" s="40"/>
      <c r="G2246" s="19"/>
      <c r="H2246" s="77">
        <f>VLOOKUP(D2246,バーコード貼付!$A$4048:$C$6329,3,FALSE)</f>
        <v>1481</v>
      </c>
      <c r="I2246" s="8">
        <f>I$2244</f>
        <v>2</v>
      </c>
      <c r="J2246" s="19">
        <f>IF(H2246&gt;=I2246,0,1)</f>
        <v>0</v>
      </c>
      <c r="K2246" s="19"/>
      <c r="L2246" s="19"/>
    </row>
    <row r="2247" spans="1:13" x14ac:dyDescent="0.2">
      <c r="A2247" s="6"/>
      <c r="B2247" s="8">
        <f>B2245+1</f>
        <v>3</v>
      </c>
      <c r="C2247" s="8"/>
      <c r="D2247" s="36" t="s">
        <v>2017</v>
      </c>
      <c r="E2247" s="28" t="e">
        <f>VLOOKUP(D2247,バーコード貼付!A$4048:C$6329,2,FALSE)</f>
        <v>#N/A</v>
      </c>
      <c r="F2247" s="40"/>
      <c r="G2247" s="19"/>
      <c r="H2247" s="77" t="e">
        <f>VLOOKUP(D2247,バーコード貼付!$A$4048:$C$6329,3,FALSE)</f>
        <v>#N/A</v>
      </c>
      <c r="I2247" s="8">
        <f>I$2244</f>
        <v>2</v>
      </c>
      <c r="J2247" s="19" t="e">
        <f>IF(H2247&gt;=I2247,0,1)</f>
        <v>#N/A</v>
      </c>
      <c r="K2247" s="19"/>
      <c r="L2247" s="19"/>
    </row>
    <row r="2248" spans="1:13" x14ac:dyDescent="0.2">
      <c r="A2248" s="6"/>
      <c r="B2248" s="8">
        <f t="shared" ref="B2248:B2264" si="192">B2247+1</f>
        <v>4</v>
      </c>
      <c r="C2248" s="8"/>
      <c r="D2248" s="36" t="s">
        <v>2018</v>
      </c>
      <c r="E2248" s="28" t="e">
        <f>VLOOKUP(D2248,バーコード貼付!A$4048:C$6329,2,FALSE)</f>
        <v>#N/A</v>
      </c>
      <c r="F2248" s="40"/>
      <c r="G2248" s="19"/>
      <c r="H2248" s="77" t="e">
        <f>VLOOKUP(D2248,バーコード貼付!$A$4048:$C$6329,3,FALSE)</f>
        <v>#N/A</v>
      </c>
      <c r="I2248" s="8">
        <f>I$2244</f>
        <v>2</v>
      </c>
      <c r="J2248" s="19" t="e">
        <f>IF(H2248&gt;=I2248,0,1)</f>
        <v>#N/A</v>
      </c>
      <c r="K2248" s="19"/>
      <c r="L2248" s="19"/>
    </row>
    <row r="2249" spans="1:13" x14ac:dyDescent="0.2">
      <c r="A2249" s="6"/>
      <c r="B2249" s="8">
        <f t="shared" si="192"/>
        <v>5</v>
      </c>
      <c r="C2249" s="8"/>
      <c r="D2249" s="36"/>
      <c r="E2249" s="28" t="s">
        <v>1338</v>
      </c>
      <c r="F2249" s="40"/>
      <c r="G2249" s="19"/>
      <c r="H2249" s="152" t="e">
        <v>#N/A</v>
      </c>
      <c r="I2249" s="8">
        <v>2</v>
      </c>
      <c r="J2249" s="19">
        <v>1</v>
      </c>
      <c r="K2249" s="19"/>
      <c r="L2249" s="19"/>
    </row>
    <row r="2250" spans="1:13" x14ac:dyDescent="0.2">
      <c r="A2250" s="6"/>
      <c r="B2250" s="8">
        <f t="shared" si="192"/>
        <v>6</v>
      </c>
      <c r="C2250" s="8"/>
      <c r="D2250" s="36" t="s">
        <v>1637</v>
      </c>
      <c r="E2250" s="28" t="e">
        <f>VLOOKUP(D2250,バーコード貼付!A$4048:C$6329,2,FALSE)</f>
        <v>#N/A</v>
      </c>
      <c r="F2250" s="40"/>
      <c r="G2250" s="19"/>
      <c r="H2250" s="77" t="e">
        <f>VLOOKUP(D2250,バーコード貼付!$A$4048:$C$6329,3,FALSE)</f>
        <v>#N/A</v>
      </c>
      <c r="I2250" s="8">
        <f>I$2244</f>
        <v>2</v>
      </c>
      <c r="J2250" s="19" t="e">
        <f t="shared" ref="J2250:J2261" si="193">IF(H2250&gt;=I2250,0,1)</f>
        <v>#N/A</v>
      </c>
      <c r="K2250" s="19"/>
      <c r="L2250" s="19"/>
    </row>
    <row r="2251" spans="1:13" x14ac:dyDescent="0.2">
      <c r="A2251" s="6"/>
      <c r="B2251" s="8">
        <f t="shared" si="192"/>
        <v>7</v>
      </c>
      <c r="C2251" s="8"/>
      <c r="D2251" s="36" t="s">
        <v>1647</v>
      </c>
      <c r="E2251" s="28" t="e">
        <f>VLOOKUP(D2251,バーコード貼付!A$4048:C$6329,2,FALSE)</f>
        <v>#N/A</v>
      </c>
      <c r="F2251" s="40"/>
      <c r="G2251" s="19"/>
      <c r="H2251" s="77" t="e">
        <f>VLOOKUP(D2251,バーコード貼付!$A$4048:$C$6329,3,FALSE)</f>
        <v>#N/A</v>
      </c>
      <c r="I2251" s="8">
        <f>I$2244</f>
        <v>2</v>
      </c>
      <c r="J2251" s="19" t="e">
        <f t="shared" si="193"/>
        <v>#N/A</v>
      </c>
      <c r="K2251" s="19"/>
      <c r="L2251" s="19"/>
    </row>
    <row r="2252" spans="1:13" x14ac:dyDescent="0.2">
      <c r="A2252" s="6"/>
      <c r="B2252" s="8">
        <f t="shared" si="192"/>
        <v>8</v>
      </c>
      <c r="C2252" s="8"/>
      <c r="D2252" s="36" t="s">
        <v>1670</v>
      </c>
      <c r="E2252" s="28" t="e">
        <f>VLOOKUP(D2252,バーコード貼付!A$4048:C$6329,2,FALSE)</f>
        <v>#N/A</v>
      </c>
      <c r="F2252" s="40"/>
      <c r="G2252" s="19"/>
      <c r="H2252" s="77" t="e">
        <f>VLOOKUP(D2252,バーコード貼付!$A$4048:$C$6329,3,FALSE)</f>
        <v>#N/A</v>
      </c>
      <c r="I2252" s="8">
        <f>I$2244</f>
        <v>2</v>
      </c>
      <c r="J2252" s="19" t="e">
        <f t="shared" si="193"/>
        <v>#N/A</v>
      </c>
      <c r="K2252" s="19"/>
      <c r="L2252" s="19"/>
    </row>
    <row r="2253" spans="1:13" x14ac:dyDescent="0.2">
      <c r="A2253" s="6"/>
      <c r="B2253" s="8">
        <f t="shared" si="192"/>
        <v>9</v>
      </c>
      <c r="C2253" s="8"/>
      <c r="D2253" s="36" t="s">
        <v>1939</v>
      </c>
      <c r="E2253" s="28" t="e">
        <f>VLOOKUP(D2253,バーコード貼付!A$4048:C$6329,2,FALSE)</f>
        <v>#N/A</v>
      </c>
      <c r="F2253" s="40"/>
      <c r="G2253" s="19"/>
      <c r="H2253" s="77" t="e">
        <f>VLOOKUP(D2253,バーコード貼付!$A$4048:$C$6329,3,FALSE)</f>
        <v>#N/A</v>
      </c>
      <c r="I2253" s="8">
        <f>I$2244*4</f>
        <v>8</v>
      </c>
      <c r="J2253" s="19" t="e">
        <f t="shared" si="193"/>
        <v>#N/A</v>
      </c>
      <c r="K2253" s="19"/>
      <c r="L2253" s="19"/>
      <c r="M2253" t="s">
        <v>2269</v>
      </c>
    </row>
    <row r="2254" spans="1:13" x14ac:dyDescent="0.2">
      <c r="A2254" s="6"/>
      <c r="B2254" s="8">
        <f t="shared" si="192"/>
        <v>10</v>
      </c>
      <c r="C2254" s="8"/>
      <c r="D2254" s="36" t="s">
        <v>2010</v>
      </c>
      <c r="E2254" s="28" t="e">
        <f>VLOOKUP(D2254,バーコード貼付!A$4048:C$6329,2,FALSE)</f>
        <v>#N/A</v>
      </c>
      <c r="F2254" s="40"/>
      <c r="G2254" s="19"/>
      <c r="H2254" s="77" t="e">
        <f>VLOOKUP(D2254,バーコード貼付!$A$4048:$C$6329,3,FALSE)</f>
        <v>#N/A</v>
      </c>
      <c r="I2254" s="8">
        <f>I$2244*2</f>
        <v>4</v>
      </c>
      <c r="J2254" s="19" t="e">
        <f t="shared" si="193"/>
        <v>#N/A</v>
      </c>
      <c r="K2254" s="19"/>
      <c r="L2254" s="19"/>
      <c r="M2254" t="s">
        <v>2270</v>
      </c>
    </row>
    <row r="2255" spans="1:13" x14ac:dyDescent="0.2">
      <c r="A2255" s="6"/>
      <c r="B2255" s="8">
        <f t="shared" si="192"/>
        <v>11</v>
      </c>
      <c r="C2255" s="8"/>
      <c r="D2255" s="36" t="s">
        <v>1941</v>
      </c>
      <c r="E2255" s="28" t="e">
        <f>VLOOKUP(D2255,バーコード貼付!A$4048:C$6329,2,FALSE)</f>
        <v>#N/A</v>
      </c>
      <c r="F2255" s="40"/>
      <c r="G2255" s="19"/>
      <c r="H2255" s="77" t="e">
        <f>VLOOKUP(D2255,バーコード貼付!$A$4048:$C$6329,3,FALSE)</f>
        <v>#N/A</v>
      </c>
      <c r="I2255" s="8">
        <f>I$2244*2</f>
        <v>4</v>
      </c>
      <c r="J2255" s="19" t="e">
        <f t="shared" si="193"/>
        <v>#N/A</v>
      </c>
      <c r="K2255" s="19"/>
      <c r="L2255" s="19"/>
      <c r="M2255" s="60">
        <v>-2</v>
      </c>
    </row>
    <row r="2256" spans="1:13" x14ac:dyDescent="0.2">
      <c r="A2256" s="6"/>
      <c r="B2256" s="8">
        <f t="shared" si="192"/>
        <v>12</v>
      </c>
      <c r="C2256" s="8"/>
      <c r="D2256" s="36" t="s">
        <v>1942</v>
      </c>
      <c r="E2256" s="28" t="e">
        <f>VLOOKUP(D2256,バーコード貼付!A$4048:C$6329,2,FALSE)</f>
        <v>#N/A</v>
      </c>
      <c r="F2256" s="40"/>
      <c r="G2256" s="19"/>
      <c r="H2256" s="77" t="e">
        <f>VLOOKUP(D2256,バーコード貼付!$A$4048:$C$6329,3,FALSE)</f>
        <v>#N/A</v>
      </c>
      <c r="I2256" s="8">
        <f>I$2244*2</f>
        <v>4</v>
      </c>
      <c r="J2256" s="19" t="e">
        <f t="shared" si="193"/>
        <v>#N/A</v>
      </c>
      <c r="K2256" s="19"/>
      <c r="L2256" s="19"/>
      <c r="M2256" s="60">
        <v>-2</v>
      </c>
    </row>
    <row r="2257" spans="1:13" x14ac:dyDescent="0.2">
      <c r="A2257" s="6"/>
      <c r="B2257" s="8">
        <f t="shared" si="192"/>
        <v>13</v>
      </c>
      <c r="C2257" s="8"/>
      <c r="D2257" s="36" t="s">
        <v>2011</v>
      </c>
      <c r="E2257" s="28" t="e">
        <f>VLOOKUP(D2257,バーコード貼付!A$4048:C$6329,2,FALSE)</f>
        <v>#N/A</v>
      </c>
      <c r="F2257" s="40"/>
      <c r="G2257" s="19"/>
      <c r="H2257" s="77" t="e">
        <f>VLOOKUP(D2257,バーコード貼付!$A$4048:$C$6329,3,FALSE)</f>
        <v>#N/A</v>
      </c>
      <c r="I2257" s="8">
        <f>I$2244*8</f>
        <v>16</v>
      </c>
      <c r="J2257" s="19" t="e">
        <f t="shared" si="193"/>
        <v>#N/A</v>
      </c>
      <c r="K2257" s="19"/>
      <c r="L2257" s="19"/>
      <c r="M2257" s="60">
        <v>-8</v>
      </c>
    </row>
    <row r="2258" spans="1:13" x14ac:dyDescent="0.2">
      <c r="A2258" s="6"/>
      <c r="B2258" s="8">
        <f t="shared" si="192"/>
        <v>14</v>
      </c>
      <c r="C2258" s="8"/>
      <c r="D2258" s="36" t="s">
        <v>2012</v>
      </c>
      <c r="E2258" s="28" t="e">
        <f>VLOOKUP(D2258,バーコード貼付!A$4048:C$6329,2,FALSE)</f>
        <v>#N/A</v>
      </c>
      <c r="F2258" s="40"/>
      <c r="G2258" s="19"/>
      <c r="H2258" s="77" t="e">
        <f>VLOOKUP(D2258,バーコード貼付!$A$4048:$C$6329,3,FALSE)</f>
        <v>#N/A</v>
      </c>
      <c r="I2258" s="8">
        <f>I$2244*8</f>
        <v>16</v>
      </c>
      <c r="J2258" s="19" t="e">
        <f t="shared" si="193"/>
        <v>#N/A</v>
      </c>
      <c r="K2258" s="19"/>
      <c r="L2258" s="19"/>
      <c r="M2258" s="60">
        <v>-8</v>
      </c>
    </row>
    <row r="2259" spans="1:13" x14ac:dyDescent="0.2">
      <c r="A2259" s="6"/>
      <c r="B2259" s="8">
        <f t="shared" si="192"/>
        <v>15</v>
      </c>
      <c r="C2259" s="8"/>
      <c r="D2259" s="36" t="s">
        <v>2019</v>
      </c>
      <c r="E2259" s="28" t="e">
        <f>VLOOKUP(D2259,バーコード貼付!A$4048:C$6329,2,FALSE)</f>
        <v>#N/A</v>
      </c>
      <c r="F2259" s="40"/>
      <c r="G2259" s="19"/>
      <c r="H2259" s="77" t="e">
        <f>VLOOKUP(D2259,バーコード貼付!$A$4048:$C$6329,3,FALSE)</f>
        <v>#N/A</v>
      </c>
      <c r="I2259" s="8">
        <f>I$2244</f>
        <v>2</v>
      </c>
      <c r="J2259" s="19" t="e">
        <f t="shared" si="193"/>
        <v>#N/A</v>
      </c>
      <c r="K2259" s="19"/>
      <c r="L2259" s="19"/>
      <c r="M2259" s="60"/>
    </row>
    <row r="2260" spans="1:13" x14ac:dyDescent="0.2">
      <c r="A2260" s="6"/>
      <c r="B2260" s="8">
        <f t="shared" si="192"/>
        <v>16</v>
      </c>
      <c r="C2260" s="8"/>
      <c r="D2260" s="36" t="s">
        <v>2014</v>
      </c>
      <c r="E2260" s="28" t="e">
        <f>VLOOKUP(D2260,バーコード貼付!A$4048:C$6329,2,FALSE)</f>
        <v>#N/A</v>
      </c>
      <c r="F2260" s="40"/>
      <c r="G2260" s="19"/>
      <c r="H2260" s="77" t="e">
        <f>VLOOKUP(D2260,バーコード貼付!$A$4048:$C$6329,3,FALSE)</f>
        <v>#N/A</v>
      </c>
      <c r="I2260" s="8">
        <f>I$2244*4</f>
        <v>8</v>
      </c>
      <c r="J2260" s="19" t="e">
        <f t="shared" si="193"/>
        <v>#N/A</v>
      </c>
      <c r="K2260" s="19"/>
      <c r="L2260" s="19"/>
      <c r="M2260" s="60">
        <v>-4</v>
      </c>
    </row>
    <row r="2261" spans="1:13" x14ac:dyDescent="0.2">
      <c r="A2261" s="6"/>
      <c r="B2261" s="8">
        <f t="shared" si="192"/>
        <v>17</v>
      </c>
      <c r="C2261" s="8"/>
      <c r="D2261" s="36" t="s">
        <v>1817</v>
      </c>
      <c r="E2261" s="28" t="e">
        <f>VLOOKUP(D2261,バーコード貼付!A$4048:C$6329,2,FALSE)</f>
        <v>#N/A</v>
      </c>
      <c r="F2261" s="40"/>
      <c r="G2261" s="19"/>
      <c r="H2261" s="77" t="e">
        <f>VLOOKUP(D2261,バーコード貼付!$A$4048:$C$6329,3,FALSE)</f>
        <v>#N/A</v>
      </c>
      <c r="I2261" s="8">
        <f>I$2244*4</f>
        <v>8</v>
      </c>
      <c r="J2261" s="19" t="e">
        <f t="shared" si="193"/>
        <v>#N/A</v>
      </c>
      <c r="K2261" s="19"/>
      <c r="L2261" s="19"/>
      <c r="M2261" s="60">
        <v>-4</v>
      </c>
    </row>
    <row r="2262" spans="1:13" x14ac:dyDescent="0.2">
      <c r="A2262" s="6"/>
      <c r="B2262" s="8">
        <f t="shared" si="192"/>
        <v>18</v>
      </c>
      <c r="C2262" s="8"/>
      <c r="D2262" s="36"/>
      <c r="E2262" s="28" t="s">
        <v>1359</v>
      </c>
      <c r="F2262" s="40"/>
      <c r="G2262" s="19"/>
      <c r="H2262" s="152" t="e">
        <v>#N/A</v>
      </c>
      <c r="I2262" s="8">
        <v>16</v>
      </c>
      <c r="J2262" s="19">
        <v>1</v>
      </c>
      <c r="K2262" s="19"/>
      <c r="L2262" s="19"/>
      <c r="M2262" s="60" t="s">
        <v>2271</v>
      </c>
    </row>
    <row r="2263" spans="1:13" x14ac:dyDescent="0.2">
      <c r="A2263" s="6"/>
      <c r="B2263" s="8">
        <f t="shared" si="192"/>
        <v>19</v>
      </c>
      <c r="C2263" s="8"/>
      <c r="D2263" s="36"/>
      <c r="E2263" s="28" t="s">
        <v>1360</v>
      </c>
      <c r="F2263" s="40"/>
      <c r="G2263" s="19"/>
      <c r="H2263" s="152" t="e">
        <v>#N/A</v>
      </c>
      <c r="I2263" s="8">
        <v>16</v>
      </c>
      <c r="J2263" s="19">
        <v>1</v>
      </c>
      <c r="K2263" s="19"/>
      <c r="L2263" s="19"/>
      <c r="M2263" s="60" t="s">
        <v>2272</v>
      </c>
    </row>
    <row r="2264" spans="1:13" x14ac:dyDescent="0.2">
      <c r="A2264" s="6"/>
      <c r="B2264" s="8">
        <f t="shared" si="192"/>
        <v>20</v>
      </c>
      <c r="C2264" s="8"/>
      <c r="D2264" s="36"/>
      <c r="E2264" s="28" t="s">
        <v>2260</v>
      </c>
      <c r="F2264" s="40"/>
      <c r="G2264" s="19"/>
      <c r="H2264" s="152" t="e">
        <v>#N/A</v>
      </c>
      <c r="I2264" s="8">
        <v>8</v>
      </c>
      <c r="J2264" s="19">
        <v>1</v>
      </c>
      <c r="K2264" s="19"/>
      <c r="L2264" s="19"/>
      <c r="M2264" s="60">
        <v>-4</v>
      </c>
    </row>
    <row r="2265" spans="1:13" x14ac:dyDescent="0.2">
      <c r="A2265" s="6"/>
      <c r="B2265" s="6"/>
      <c r="C2265" s="3"/>
      <c r="D2265" s="36"/>
      <c r="E2265" s="28"/>
      <c r="F2265" s="40"/>
      <c r="G2265" s="19"/>
      <c r="H2265" s="67"/>
      <c r="I2265" s="8"/>
      <c r="J2265" s="19"/>
      <c r="K2265" s="19"/>
      <c r="L2265" s="19"/>
    </row>
    <row r="2266" spans="1:13" ht="16.2" x14ac:dyDescent="0.2">
      <c r="A2266" s="191" t="s">
        <v>2545</v>
      </c>
      <c r="B2266" s="192"/>
      <c r="C2266" s="192"/>
      <c r="D2266" s="192"/>
      <c r="E2266" s="192"/>
      <c r="F2266" s="192"/>
      <c r="G2266" s="192"/>
      <c r="H2266" s="192"/>
      <c r="I2266" s="192"/>
      <c r="J2266" s="192"/>
      <c r="K2266" s="192"/>
      <c r="L2266" s="193"/>
    </row>
    <row r="2267" spans="1:13" ht="16.2" x14ac:dyDescent="0.2">
      <c r="A2267" s="188" t="s">
        <v>1409</v>
      </c>
      <c r="B2267" s="189"/>
      <c r="C2267" s="189"/>
      <c r="D2267" s="189"/>
      <c r="E2267" s="189"/>
      <c r="F2267" s="189"/>
      <c r="G2267" s="189"/>
      <c r="H2267" s="189"/>
      <c r="I2267" s="189"/>
      <c r="J2267" s="189"/>
      <c r="K2267" s="189"/>
      <c r="L2267" s="190"/>
    </row>
    <row r="2268" spans="1:13" x14ac:dyDescent="0.2">
      <c r="A2268" s="24" t="s">
        <v>975</v>
      </c>
      <c r="B2268" s="69"/>
      <c r="C2268" s="21"/>
      <c r="D2268" s="52" t="s">
        <v>973</v>
      </c>
      <c r="E2268" s="13" t="s">
        <v>1156</v>
      </c>
      <c r="F2268" s="39" t="s">
        <v>1246</v>
      </c>
      <c r="G2268" s="19" t="s">
        <v>1205</v>
      </c>
      <c r="H2268" s="13" t="s">
        <v>1206</v>
      </c>
      <c r="I2268" s="13" t="s">
        <v>977</v>
      </c>
      <c r="J2268" s="13" t="s">
        <v>976</v>
      </c>
      <c r="K2268" s="13" t="s">
        <v>1166</v>
      </c>
      <c r="L2268" s="13" t="s">
        <v>1167</v>
      </c>
    </row>
    <row r="2269" spans="1:13" x14ac:dyDescent="0.2">
      <c r="A2269" s="18">
        <v>1</v>
      </c>
      <c r="B2269" s="18"/>
      <c r="C2269" s="18"/>
      <c r="D2269" s="36" t="s">
        <v>588</v>
      </c>
      <c r="E2269" s="28" t="e">
        <f>VLOOKUP(D2269,バーコード貼付!A$4048:C$6329,2,FALSE)</f>
        <v>#N/A</v>
      </c>
      <c r="F2269" s="40"/>
      <c r="G2269" s="19"/>
      <c r="H2269" s="77" t="e">
        <v>#N/A</v>
      </c>
      <c r="I2269" s="43">
        <v>5</v>
      </c>
      <c r="J2269" s="19" t="e">
        <v>#N/A</v>
      </c>
      <c r="K2269" s="14"/>
      <c r="L2269" s="14"/>
    </row>
    <row r="2270" spans="1:13" x14ac:dyDescent="0.2">
      <c r="A2270" s="6"/>
      <c r="B2270" s="8">
        <v>1</v>
      </c>
      <c r="C2270" s="8"/>
      <c r="D2270" s="36" t="s">
        <v>2091</v>
      </c>
      <c r="E2270" s="28" t="e">
        <f>VLOOKUP(D2270,バーコード貼付!A$4048:C$6329,2,FALSE)</f>
        <v>#N/A</v>
      </c>
      <c r="F2270" s="40"/>
      <c r="G2270" s="19"/>
      <c r="H2270" s="77" t="e">
        <f>VLOOKUP(D2270,バーコード貼付!$A$4048:$C$6329,3,FALSE)</f>
        <v>#N/A</v>
      </c>
      <c r="I2270" s="8">
        <f>I$2269</f>
        <v>5</v>
      </c>
      <c r="J2270" s="19" t="e">
        <f t="shared" ref="J2270:J2278" si="194">IF(H2270&gt;=I2270,0,1)</f>
        <v>#N/A</v>
      </c>
      <c r="K2270" s="19"/>
      <c r="L2270" s="19"/>
    </row>
    <row r="2271" spans="1:13" x14ac:dyDescent="0.2">
      <c r="A2271" s="6"/>
      <c r="B2271" s="8">
        <f t="shared" ref="B2271:B2278" si="195">B2270+1</f>
        <v>2</v>
      </c>
      <c r="C2271" s="8"/>
      <c r="D2271" s="36" t="s">
        <v>2092</v>
      </c>
      <c r="E2271" s="28" t="e">
        <f>VLOOKUP(D2271,バーコード貼付!A$4048:C$6329,2,FALSE)</f>
        <v>#N/A</v>
      </c>
      <c r="F2271" s="40"/>
      <c r="G2271" s="19"/>
      <c r="H2271" s="77" t="e">
        <f>VLOOKUP(D2271,バーコード貼付!$A$4048:$C$6329,3,FALSE)</f>
        <v>#N/A</v>
      </c>
      <c r="I2271" s="8">
        <f>I$2269</f>
        <v>5</v>
      </c>
      <c r="J2271" s="19" t="e">
        <f t="shared" si="194"/>
        <v>#N/A</v>
      </c>
      <c r="K2271" s="19"/>
      <c r="L2271" s="19"/>
    </row>
    <row r="2272" spans="1:13" x14ac:dyDescent="0.2">
      <c r="A2272" s="6"/>
      <c r="B2272" s="8">
        <f t="shared" si="195"/>
        <v>3</v>
      </c>
      <c r="C2272" s="8"/>
      <c r="D2272" s="36" t="s">
        <v>2093</v>
      </c>
      <c r="E2272" s="28" t="e">
        <f>VLOOKUP(D2272,バーコード貼付!A$4048:C$6329,2,FALSE)</f>
        <v>#N/A</v>
      </c>
      <c r="F2272" s="40"/>
      <c r="G2272" s="19"/>
      <c r="H2272" s="77" t="e">
        <f>VLOOKUP(D2272,バーコード貼付!$A$4048:$C$6329,3,FALSE)</f>
        <v>#N/A</v>
      </c>
      <c r="I2272" s="8">
        <f>I$2269</f>
        <v>5</v>
      </c>
      <c r="J2272" s="19" t="e">
        <f t="shared" si="194"/>
        <v>#N/A</v>
      </c>
      <c r="K2272" s="19"/>
      <c r="L2272" s="19"/>
    </row>
    <row r="2273" spans="1:13" x14ac:dyDescent="0.2">
      <c r="A2273" s="6"/>
      <c r="B2273" s="8">
        <f t="shared" si="195"/>
        <v>4</v>
      </c>
      <c r="C2273" s="8"/>
      <c r="D2273" s="36" t="s">
        <v>2527</v>
      </c>
      <c r="E2273" s="28" t="e">
        <f>VLOOKUP(D2273,バーコード貼付!A$4048:C$6329,2,FALSE)</f>
        <v>#N/A</v>
      </c>
      <c r="F2273" s="40"/>
      <c r="G2273" s="19"/>
      <c r="H2273" s="77" t="e">
        <f>VLOOKUP(D2273,バーコード貼付!$A$4048:$C$6329,3,FALSE)</f>
        <v>#N/A</v>
      </c>
      <c r="I2273" s="8">
        <f>I$2269*2</f>
        <v>10</v>
      </c>
      <c r="J2273" s="19" t="e">
        <f t="shared" si="194"/>
        <v>#N/A</v>
      </c>
      <c r="K2273" s="19"/>
      <c r="L2273" s="19"/>
      <c r="M2273" t="s">
        <v>2231</v>
      </c>
    </row>
    <row r="2274" spans="1:13" x14ac:dyDescent="0.2">
      <c r="A2274" s="6"/>
      <c r="B2274" s="8">
        <f t="shared" si="195"/>
        <v>5</v>
      </c>
      <c r="C2274" s="8"/>
      <c r="D2274" s="36" t="s">
        <v>2509</v>
      </c>
      <c r="E2274" s="28" t="e">
        <f>VLOOKUP(D2274,バーコード貼付!A$4048:C$6329,2,FALSE)</f>
        <v>#N/A</v>
      </c>
      <c r="F2274" s="40"/>
      <c r="G2274" s="19"/>
      <c r="H2274" s="77" t="e">
        <f>VLOOKUP(D2274,バーコード貼付!$A$4048:$C$6329,3,FALSE)</f>
        <v>#N/A</v>
      </c>
      <c r="I2274" s="8">
        <f>I$2269*4</f>
        <v>20</v>
      </c>
      <c r="J2274" s="19" t="e">
        <f t="shared" si="194"/>
        <v>#N/A</v>
      </c>
      <c r="K2274" s="19"/>
      <c r="L2274" s="19"/>
      <c r="M2274" t="s">
        <v>2229</v>
      </c>
    </row>
    <row r="2275" spans="1:13" x14ac:dyDescent="0.2">
      <c r="A2275" s="6"/>
      <c r="B2275" s="8">
        <f t="shared" si="195"/>
        <v>6</v>
      </c>
      <c r="C2275" s="8"/>
      <c r="D2275" s="36" t="s">
        <v>2510</v>
      </c>
      <c r="E2275" s="28" t="e">
        <f>VLOOKUP(D2275,バーコード貼付!A$4048:C$6329,2,FALSE)</f>
        <v>#N/A</v>
      </c>
      <c r="F2275" s="40"/>
      <c r="G2275" s="19"/>
      <c r="H2275" s="77" t="e">
        <f>VLOOKUP(D2275,バーコード貼付!$A$4048:$C$6329,3,FALSE)</f>
        <v>#N/A</v>
      </c>
      <c r="I2275" s="8">
        <f>I$2269*4</f>
        <v>20</v>
      </c>
      <c r="J2275" s="19" t="e">
        <f t="shared" si="194"/>
        <v>#N/A</v>
      </c>
      <c r="K2275" s="19"/>
      <c r="L2275" s="19"/>
      <c r="M2275" t="s">
        <v>2230</v>
      </c>
    </row>
    <row r="2276" spans="1:13" x14ac:dyDescent="0.2">
      <c r="A2276" s="6"/>
      <c r="B2276" s="8">
        <f t="shared" si="195"/>
        <v>7</v>
      </c>
      <c r="C2276" s="8"/>
      <c r="D2276" s="36" t="s">
        <v>2189</v>
      </c>
      <c r="E2276" s="28" t="str">
        <f>VLOOKUP(D2276,バーコード貼付!A$4048:C$6329,2,FALSE)</f>
        <v>IN型IN53ｵｰﾘﾝｸﾞ</v>
      </c>
      <c r="F2276" s="40"/>
      <c r="G2276" s="19"/>
      <c r="H2276" s="77">
        <f>VLOOKUP(D2276,バーコード貼付!$A$4048:$C$6329,3,FALSE)</f>
        <v>36</v>
      </c>
      <c r="I2276" s="8">
        <f>I$2269</f>
        <v>5</v>
      </c>
      <c r="J2276" s="19">
        <f t="shared" si="194"/>
        <v>0</v>
      </c>
      <c r="K2276" s="19"/>
      <c r="L2276" s="19"/>
    </row>
    <row r="2277" spans="1:13" x14ac:dyDescent="0.2">
      <c r="A2277" s="6"/>
      <c r="B2277" s="8">
        <f t="shared" si="195"/>
        <v>8</v>
      </c>
      <c r="C2277" s="8"/>
      <c r="D2277" s="36" t="s">
        <v>2202</v>
      </c>
      <c r="E2277" s="28" t="str">
        <f>VLOOKUP(D2277,バーコード貼付!A$4048:C$6329,2,FALSE)</f>
        <v>G-85ｵｰﾘﾝｸﾞ</v>
      </c>
      <c r="F2277" s="40"/>
      <c r="G2277" s="19"/>
      <c r="H2277" s="77">
        <f>VLOOKUP(D2277,バーコード貼付!$A$4048:$C$6329,3,FALSE)</f>
        <v>19</v>
      </c>
      <c r="I2277" s="8">
        <f>I$2269</f>
        <v>5</v>
      </c>
      <c r="J2277" s="19">
        <f t="shared" si="194"/>
        <v>0</v>
      </c>
      <c r="K2277" s="19"/>
      <c r="L2277" s="19"/>
    </row>
    <row r="2278" spans="1:13" x14ac:dyDescent="0.2">
      <c r="A2278" s="6"/>
      <c r="B2278" s="8">
        <f t="shared" si="195"/>
        <v>9</v>
      </c>
      <c r="C2278" s="8"/>
      <c r="D2278" s="36" t="s">
        <v>1539</v>
      </c>
      <c r="E2278" s="28" t="e">
        <f>VLOOKUP(D2278,バーコード貼付!A$4048:C$6329,2,FALSE)</f>
        <v>#N/A</v>
      </c>
      <c r="F2278" s="40"/>
      <c r="G2278" s="19"/>
      <c r="H2278" s="77" t="e">
        <f>VLOOKUP(D2278,バーコード貼付!$A$4048:$C$6329,3,FALSE)</f>
        <v>#N/A</v>
      </c>
      <c r="I2278" s="8">
        <f>I$2269</f>
        <v>5</v>
      </c>
      <c r="J2278" s="19" t="e">
        <f t="shared" si="194"/>
        <v>#N/A</v>
      </c>
      <c r="K2278" s="19"/>
      <c r="L2278" s="19"/>
    </row>
    <row r="2279" spans="1:13" x14ac:dyDescent="0.2">
      <c r="A2279" s="6"/>
      <c r="B2279" s="8"/>
      <c r="C2279" s="8"/>
      <c r="D2279" s="36"/>
      <c r="E2279" s="30"/>
      <c r="F2279" s="40"/>
      <c r="G2279" s="19"/>
      <c r="H2279" s="67"/>
      <c r="I2279" s="8"/>
      <c r="J2279" s="19"/>
      <c r="K2279" s="19"/>
      <c r="L2279" s="19"/>
    </row>
    <row r="2280" spans="1:13" ht="16.2" x14ac:dyDescent="0.2">
      <c r="A2280" s="188" t="s">
        <v>1410</v>
      </c>
      <c r="B2280" s="189"/>
      <c r="C2280" s="189"/>
      <c r="D2280" s="189"/>
      <c r="E2280" s="189"/>
      <c r="F2280" s="189"/>
      <c r="G2280" s="189"/>
      <c r="H2280" s="189"/>
      <c r="I2280" s="189"/>
      <c r="J2280" s="189"/>
      <c r="K2280" s="189"/>
      <c r="L2280" s="190"/>
    </row>
    <row r="2281" spans="1:13" x14ac:dyDescent="0.2">
      <c r="A2281" s="24" t="s">
        <v>975</v>
      </c>
      <c r="B2281" s="69"/>
      <c r="C2281" s="21"/>
      <c r="D2281" s="52" t="s">
        <v>973</v>
      </c>
      <c r="E2281" s="13" t="s">
        <v>1156</v>
      </c>
      <c r="F2281" s="39" t="s">
        <v>1246</v>
      </c>
      <c r="G2281" s="19" t="s">
        <v>1205</v>
      </c>
      <c r="H2281" s="13" t="s">
        <v>1206</v>
      </c>
      <c r="I2281" s="13" t="s">
        <v>977</v>
      </c>
      <c r="J2281" s="13" t="s">
        <v>976</v>
      </c>
      <c r="K2281" s="13" t="s">
        <v>1166</v>
      </c>
      <c r="L2281" s="13" t="s">
        <v>1167</v>
      </c>
    </row>
    <row r="2282" spans="1:13" x14ac:dyDescent="0.2">
      <c r="A2282" s="18">
        <v>1</v>
      </c>
      <c r="B2282" s="18"/>
      <c r="C2282" s="18"/>
      <c r="D2282" s="53" t="s">
        <v>592</v>
      </c>
      <c r="E2282" s="28" t="e">
        <f>VLOOKUP(D2282,バーコード貼付!A$4048:C$6329,2,FALSE)</f>
        <v>#N/A</v>
      </c>
      <c r="F2282" s="40"/>
      <c r="G2282" s="19"/>
      <c r="H2282" s="77" t="e">
        <v>#N/A</v>
      </c>
      <c r="I2282" s="43">
        <v>5</v>
      </c>
      <c r="J2282" s="19" t="e">
        <v>#N/A</v>
      </c>
      <c r="K2282" s="14"/>
      <c r="L2282" s="14"/>
    </row>
    <row r="2283" spans="1:13" x14ac:dyDescent="0.2">
      <c r="A2283" s="6"/>
      <c r="B2283" s="8">
        <v>1</v>
      </c>
      <c r="C2283" s="8"/>
      <c r="D2283" s="36" t="s">
        <v>2094</v>
      </c>
      <c r="E2283" s="28" t="e">
        <f>VLOOKUP(D2283,バーコード貼付!A$4048:C$6329,2,FALSE)</f>
        <v>#N/A</v>
      </c>
      <c r="F2283" s="40"/>
      <c r="G2283" s="19"/>
      <c r="H2283" s="77" t="e">
        <f>VLOOKUP(D2283,バーコード貼付!$A$4048:$C$6329,3,FALSE)</f>
        <v>#N/A</v>
      </c>
      <c r="I2283" s="8">
        <f>I$2282</f>
        <v>5</v>
      </c>
      <c r="J2283" s="19" t="e">
        <f t="shared" ref="J2283:J2291" si="196">IF(H2283&gt;=I2283,0,1)</f>
        <v>#N/A</v>
      </c>
      <c r="K2283" s="19"/>
      <c r="L2283" s="19"/>
    </row>
    <row r="2284" spans="1:13" x14ac:dyDescent="0.2">
      <c r="A2284" s="6"/>
      <c r="B2284" s="8">
        <f t="shared" ref="B2284:B2291" si="197">B2283+1</f>
        <v>2</v>
      </c>
      <c r="C2284" s="8"/>
      <c r="D2284" s="36" t="s">
        <v>2095</v>
      </c>
      <c r="E2284" s="28" t="e">
        <f>VLOOKUP(D2284,バーコード貼付!A$4048:C$6329,2,FALSE)</f>
        <v>#N/A</v>
      </c>
      <c r="F2284" s="40"/>
      <c r="G2284" s="19"/>
      <c r="H2284" s="77" t="e">
        <f>VLOOKUP(D2284,バーコード貼付!$A$4048:$C$6329,3,FALSE)</f>
        <v>#N/A</v>
      </c>
      <c r="I2284" s="8">
        <f>I$2282</f>
        <v>5</v>
      </c>
      <c r="J2284" s="19" t="e">
        <f t="shared" si="196"/>
        <v>#N/A</v>
      </c>
      <c r="K2284" s="19"/>
      <c r="L2284" s="19"/>
    </row>
    <row r="2285" spans="1:13" x14ac:dyDescent="0.2">
      <c r="A2285" s="6"/>
      <c r="B2285" s="8">
        <f t="shared" si="197"/>
        <v>3</v>
      </c>
      <c r="C2285" s="8"/>
      <c r="D2285" s="36" t="s">
        <v>2096</v>
      </c>
      <c r="E2285" s="28" t="e">
        <f>VLOOKUP(D2285,バーコード貼付!A$4048:C$6329,2,FALSE)</f>
        <v>#N/A</v>
      </c>
      <c r="F2285" s="40"/>
      <c r="G2285" s="19"/>
      <c r="H2285" s="77" t="e">
        <f>VLOOKUP(D2285,バーコード貼付!$A$4048:$C$6329,3,FALSE)</f>
        <v>#N/A</v>
      </c>
      <c r="I2285" s="8">
        <f>I$2282</f>
        <v>5</v>
      </c>
      <c r="J2285" s="19" t="e">
        <f t="shared" si="196"/>
        <v>#N/A</v>
      </c>
      <c r="K2285" s="19"/>
      <c r="L2285" s="19"/>
    </row>
    <row r="2286" spans="1:13" x14ac:dyDescent="0.2">
      <c r="A2286" s="6"/>
      <c r="B2286" s="8">
        <f t="shared" si="197"/>
        <v>4</v>
      </c>
      <c r="C2286" s="8"/>
      <c r="D2286" s="36" t="s">
        <v>2527</v>
      </c>
      <c r="E2286" s="28" t="e">
        <f>VLOOKUP(D2286,バーコード貼付!A$4048:C$6329,2,FALSE)</f>
        <v>#N/A</v>
      </c>
      <c r="F2286" s="40"/>
      <c r="G2286" s="19"/>
      <c r="H2286" s="77" t="e">
        <f>VLOOKUP(D2286,バーコード貼付!$A$4048:$C$6329,3,FALSE)</f>
        <v>#N/A</v>
      </c>
      <c r="I2286" s="8">
        <f>I$2282*2</f>
        <v>10</v>
      </c>
      <c r="J2286" s="19" t="e">
        <f t="shared" si="196"/>
        <v>#N/A</v>
      </c>
      <c r="K2286" s="19"/>
      <c r="L2286" s="19"/>
      <c r="M2286" t="s">
        <v>2231</v>
      </c>
    </row>
    <row r="2287" spans="1:13" x14ac:dyDescent="0.2">
      <c r="A2287" s="6"/>
      <c r="B2287" s="8">
        <f t="shared" si="197"/>
        <v>5</v>
      </c>
      <c r="C2287" s="8"/>
      <c r="D2287" s="36" t="s">
        <v>2509</v>
      </c>
      <c r="E2287" s="28" t="e">
        <f>VLOOKUP(D2287,バーコード貼付!A$4048:C$6329,2,FALSE)</f>
        <v>#N/A</v>
      </c>
      <c r="F2287" s="40"/>
      <c r="G2287" s="19"/>
      <c r="H2287" s="77" t="e">
        <f>VLOOKUP(D2287,バーコード貼付!$A$4048:$C$6329,3,FALSE)</f>
        <v>#N/A</v>
      </c>
      <c r="I2287" s="8">
        <f>I$2282*4</f>
        <v>20</v>
      </c>
      <c r="J2287" s="19" t="e">
        <f t="shared" si="196"/>
        <v>#N/A</v>
      </c>
      <c r="K2287" s="19"/>
      <c r="L2287" s="19"/>
      <c r="M2287" t="s">
        <v>2229</v>
      </c>
    </row>
    <row r="2288" spans="1:13" x14ac:dyDescent="0.2">
      <c r="A2288" s="6"/>
      <c r="B2288" s="8">
        <f t="shared" si="197"/>
        <v>6</v>
      </c>
      <c r="C2288" s="8"/>
      <c r="D2288" s="36" t="s">
        <v>2510</v>
      </c>
      <c r="E2288" s="28" t="e">
        <f>VLOOKUP(D2288,バーコード貼付!A$4048:C$6329,2,FALSE)</f>
        <v>#N/A</v>
      </c>
      <c r="F2288" s="40"/>
      <c r="G2288" s="19"/>
      <c r="H2288" s="77" t="e">
        <f>VLOOKUP(D2288,バーコード貼付!$A$4048:$C$6329,3,FALSE)</f>
        <v>#N/A</v>
      </c>
      <c r="I2288" s="8">
        <f>I$2282*4</f>
        <v>20</v>
      </c>
      <c r="J2288" s="19" t="e">
        <f t="shared" si="196"/>
        <v>#N/A</v>
      </c>
      <c r="K2288" s="19"/>
      <c r="L2288" s="19"/>
      <c r="M2288" t="s">
        <v>2230</v>
      </c>
    </row>
    <row r="2289" spans="1:13" x14ac:dyDescent="0.2">
      <c r="A2289" s="6"/>
      <c r="B2289" s="8">
        <f t="shared" si="197"/>
        <v>7</v>
      </c>
      <c r="C2289" s="8"/>
      <c r="D2289" s="36" t="s">
        <v>2190</v>
      </c>
      <c r="E2289" s="28" t="str">
        <f>VLOOKUP(D2289,バーコード貼付!A$4048:C$6329,2,FALSE)</f>
        <v>G-65ｵｰﾘﾝｸﾞ</v>
      </c>
      <c r="F2289" s="40"/>
      <c r="G2289" s="19"/>
      <c r="H2289" s="77">
        <f>VLOOKUP(D2289,バーコード貼付!$A$4048:$C$6329,3,FALSE)</f>
        <v>185</v>
      </c>
      <c r="I2289" s="8">
        <f>I$2282</f>
        <v>5</v>
      </c>
      <c r="J2289" s="19">
        <f t="shared" si="196"/>
        <v>0</v>
      </c>
      <c r="K2289" s="19"/>
      <c r="L2289" s="19"/>
    </row>
    <row r="2290" spans="1:13" x14ac:dyDescent="0.2">
      <c r="A2290" s="6"/>
      <c r="B2290" s="8">
        <f t="shared" si="197"/>
        <v>8</v>
      </c>
      <c r="C2290" s="8"/>
      <c r="D2290" s="36" t="s">
        <v>2200</v>
      </c>
      <c r="E2290" s="28" t="str">
        <f>VLOOKUP(D2290,バーコード貼付!A$4048:C$6329,2,FALSE)</f>
        <v>G-90ｵｰﾘﾝｸﾞ</v>
      </c>
      <c r="F2290" s="40"/>
      <c r="G2290" s="19"/>
      <c r="H2290" s="77">
        <f>VLOOKUP(D2290,バーコード貼付!$A$4048:$C$6329,3,FALSE)</f>
        <v>27</v>
      </c>
      <c r="I2290" s="8">
        <f>I$2282</f>
        <v>5</v>
      </c>
      <c r="J2290" s="19">
        <f t="shared" si="196"/>
        <v>0</v>
      </c>
      <c r="K2290" s="19"/>
      <c r="L2290" s="19"/>
    </row>
    <row r="2291" spans="1:13" x14ac:dyDescent="0.2">
      <c r="A2291" s="6"/>
      <c r="B2291" s="8">
        <f t="shared" si="197"/>
        <v>9</v>
      </c>
      <c r="C2291" s="8"/>
      <c r="D2291" s="36" t="s">
        <v>1540</v>
      </c>
      <c r="E2291" s="28" t="e">
        <f>VLOOKUP(D2291,バーコード貼付!A$4048:C$6329,2,FALSE)</f>
        <v>#N/A</v>
      </c>
      <c r="F2291" s="40"/>
      <c r="G2291" s="19"/>
      <c r="H2291" s="77" t="e">
        <f>VLOOKUP(D2291,バーコード貼付!$A$4048:$C$6329,3,FALSE)</f>
        <v>#N/A</v>
      </c>
      <c r="I2291" s="8">
        <f>I$2282</f>
        <v>5</v>
      </c>
      <c r="J2291" s="19" t="e">
        <f t="shared" si="196"/>
        <v>#N/A</v>
      </c>
      <c r="K2291" s="19"/>
      <c r="L2291" s="19"/>
    </row>
    <row r="2292" spans="1:13" x14ac:dyDescent="0.2">
      <c r="A2292" s="6"/>
      <c r="B2292" s="8"/>
      <c r="C2292" s="8"/>
      <c r="D2292" s="36"/>
      <c r="E2292" s="30"/>
      <c r="F2292" s="40"/>
      <c r="G2292" s="19"/>
      <c r="H2292" s="67"/>
      <c r="I2292" s="8"/>
      <c r="J2292" s="19"/>
      <c r="K2292" s="19"/>
      <c r="L2292" s="19"/>
    </row>
    <row r="2293" spans="1:13" ht="16.2" x14ac:dyDescent="0.2">
      <c r="A2293" s="188" t="s">
        <v>1411</v>
      </c>
      <c r="B2293" s="189"/>
      <c r="C2293" s="189"/>
      <c r="D2293" s="189"/>
      <c r="E2293" s="189"/>
      <c r="F2293" s="189"/>
      <c r="G2293" s="189"/>
      <c r="H2293" s="189"/>
      <c r="I2293" s="189"/>
      <c r="J2293" s="189"/>
      <c r="K2293" s="189"/>
      <c r="L2293" s="190"/>
    </row>
    <row r="2294" spans="1:13" x14ac:dyDescent="0.2">
      <c r="A2294" s="24" t="s">
        <v>975</v>
      </c>
      <c r="B2294" s="69"/>
      <c r="C2294" s="21"/>
      <c r="D2294" s="52" t="s">
        <v>973</v>
      </c>
      <c r="E2294" s="13" t="s">
        <v>1156</v>
      </c>
      <c r="F2294" s="39" t="s">
        <v>1246</v>
      </c>
      <c r="G2294" s="19" t="s">
        <v>1205</v>
      </c>
      <c r="H2294" s="13" t="s">
        <v>1206</v>
      </c>
      <c r="I2294" s="13" t="s">
        <v>977</v>
      </c>
      <c r="J2294" s="13" t="s">
        <v>976</v>
      </c>
      <c r="K2294" s="13" t="s">
        <v>1166</v>
      </c>
      <c r="L2294" s="13" t="s">
        <v>1167</v>
      </c>
    </row>
    <row r="2295" spans="1:13" x14ac:dyDescent="0.2">
      <c r="A2295" s="18">
        <v>1</v>
      </c>
      <c r="B2295" s="18"/>
      <c r="C2295" s="18"/>
      <c r="D2295" s="53" t="s">
        <v>596</v>
      </c>
      <c r="E2295" s="28" t="e">
        <f>VLOOKUP(D2295,バーコード貼付!A$4048:C$6329,2,FALSE)</f>
        <v>#N/A</v>
      </c>
      <c r="F2295" s="40"/>
      <c r="G2295" s="19"/>
      <c r="H2295" s="77" t="e">
        <v>#N/A</v>
      </c>
      <c r="I2295" s="43">
        <v>5</v>
      </c>
      <c r="J2295" s="19" t="e">
        <v>#N/A</v>
      </c>
      <c r="K2295" s="14"/>
      <c r="L2295" s="14"/>
    </row>
    <row r="2296" spans="1:13" x14ac:dyDescent="0.2">
      <c r="A2296" s="6"/>
      <c r="B2296" s="8">
        <v>1</v>
      </c>
      <c r="C2296" s="8"/>
      <c r="D2296" s="36" t="s">
        <v>2097</v>
      </c>
      <c r="E2296" s="28" t="e">
        <f>VLOOKUP(D2296,バーコード貼付!A$4048:C$6329,2,FALSE)</f>
        <v>#N/A</v>
      </c>
      <c r="F2296" s="40"/>
      <c r="G2296" s="19"/>
      <c r="H2296" s="77" t="e">
        <f>VLOOKUP(D2296,バーコード貼付!$A$4048:$C$6329,3,FALSE)</f>
        <v>#N/A</v>
      </c>
      <c r="I2296" s="8">
        <f>I$2295</f>
        <v>5</v>
      </c>
      <c r="J2296" s="19" t="e">
        <f t="shared" ref="J2296:J2304" si="198">IF(H2296&gt;=I2296,0,1)</f>
        <v>#N/A</v>
      </c>
      <c r="K2296" s="19"/>
      <c r="L2296" s="19"/>
    </row>
    <row r="2297" spans="1:13" x14ac:dyDescent="0.2">
      <c r="A2297" s="6"/>
      <c r="B2297" s="8">
        <f t="shared" ref="B2297:B2304" si="199">B2296+1</f>
        <v>2</v>
      </c>
      <c r="C2297" s="8"/>
      <c r="D2297" s="36" t="s">
        <v>2098</v>
      </c>
      <c r="E2297" s="28" t="e">
        <f>VLOOKUP(D2297,バーコード貼付!A$4048:C$6329,2,FALSE)</f>
        <v>#N/A</v>
      </c>
      <c r="F2297" s="40"/>
      <c r="G2297" s="19"/>
      <c r="H2297" s="77" t="e">
        <f>VLOOKUP(D2297,バーコード貼付!$A$4048:$C$6329,3,FALSE)</f>
        <v>#N/A</v>
      </c>
      <c r="I2297" s="8">
        <f>I$2295</f>
        <v>5</v>
      </c>
      <c r="J2297" s="19" t="e">
        <f t="shared" si="198"/>
        <v>#N/A</v>
      </c>
      <c r="K2297" s="19"/>
      <c r="L2297" s="19"/>
    </row>
    <row r="2298" spans="1:13" x14ac:dyDescent="0.2">
      <c r="A2298" s="6"/>
      <c r="B2298" s="8">
        <f t="shared" si="199"/>
        <v>3</v>
      </c>
      <c r="C2298" s="8"/>
      <c r="D2298" s="36" t="s">
        <v>2099</v>
      </c>
      <c r="E2298" s="28" t="e">
        <f>VLOOKUP(D2298,バーコード貼付!A$4048:C$6329,2,FALSE)</f>
        <v>#N/A</v>
      </c>
      <c r="F2298" s="40"/>
      <c r="G2298" s="19"/>
      <c r="H2298" s="77" t="e">
        <f>VLOOKUP(D2298,バーコード貼付!$A$4048:$C$6329,3,FALSE)</f>
        <v>#N/A</v>
      </c>
      <c r="I2298" s="8">
        <f>I$2295</f>
        <v>5</v>
      </c>
      <c r="J2298" s="19" t="e">
        <f t="shared" si="198"/>
        <v>#N/A</v>
      </c>
      <c r="K2298" s="19"/>
      <c r="L2298" s="19"/>
    </row>
    <row r="2299" spans="1:13" x14ac:dyDescent="0.2">
      <c r="A2299" s="6"/>
      <c r="B2299" s="8">
        <f t="shared" si="199"/>
        <v>4</v>
      </c>
      <c r="C2299" s="8"/>
      <c r="D2299" s="36" t="s">
        <v>2527</v>
      </c>
      <c r="E2299" s="28" t="e">
        <f>VLOOKUP(D2299,バーコード貼付!A$4048:C$6329,2,FALSE)</f>
        <v>#N/A</v>
      </c>
      <c r="F2299" s="40"/>
      <c r="G2299" s="19"/>
      <c r="H2299" s="77" t="e">
        <f>VLOOKUP(D2299,バーコード貼付!$A$4048:$C$6329,3,FALSE)</f>
        <v>#N/A</v>
      </c>
      <c r="I2299" s="8">
        <f>I$2295*2</f>
        <v>10</v>
      </c>
      <c r="J2299" s="19" t="e">
        <f t="shared" si="198"/>
        <v>#N/A</v>
      </c>
      <c r="K2299" s="19"/>
      <c r="L2299" s="19"/>
      <c r="M2299" t="s">
        <v>2231</v>
      </c>
    </row>
    <row r="2300" spans="1:13" x14ac:dyDescent="0.2">
      <c r="A2300" s="6"/>
      <c r="B2300" s="8">
        <f t="shared" si="199"/>
        <v>5</v>
      </c>
      <c r="C2300" s="8"/>
      <c r="D2300" s="36" t="s">
        <v>2509</v>
      </c>
      <c r="E2300" s="28" t="e">
        <f>VLOOKUP(D2300,バーコード貼付!A$4048:C$6329,2,FALSE)</f>
        <v>#N/A</v>
      </c>
      <c r="F2300" s="40"/>
      <c r="G2300" s="19"/>
      <c r="H2300" s="77" t="e">
        <f>VLOOKUP(D2300,バーコード貼付!$A$4048:$C$6329,3,FALSE)</f>
        <v>#N/A</v>
      </c>
      <c r="I2300" s="8">
        <f>I$2295*4</f>
        <v>20</v>
      </c>
      <c r="J2300" s="19" t="e">
        <f t="shared" si="198"/>
        <v>#N/A</v>
      </c>
      <c r="K2300" s="19"/>
      <c r="L2300" s="19"/>
      <c r="M2300" t="s">
        <v>2229</v>
      </c>
    </row>
    <row r="2301" spans="1:13" x14ac:dyDescent="0.2">
      <c r="A2301" s="6"/>
      <c r="B2301" s="8">
        <f t="shared" si="199"/>
        <v>6</v>
      </c>
      <c r="C2301" s="8"/>
      <c r="D2301" s="36" t="s">
        <v>2510</v>
      </c>
      <c r="E2301" s="28" t="e">
        <f>VLOOKUP(D2301,バーコード貼付!A$4048:C$6329,2,FALSE)</f>
        <v>#N/A</v>
      </c>
      <c r="F2301" s="40"/>
      <c r="G2301" s="19"/>
      <c r="H2301" s="77" t="e">
        <f>VLOOKUP(D2301,バーコード貼付!$A$4048:$C$6329,3,FALSE)</f>
        <v>#N/A</v>
      </c>
      <c r="I2301" s="8">
        <f>I$2295*4</f>
        <v>20</v>
      </c>
      <c r="J2301" s="19" t="e">
        <f t="shared" si="198"/>
        <v>#N/A</v>
      </c>
      <c r="K2301" s="19"/>
      <c r="L2301" s="19"/>
      <c r="M2301" t="s">
        <v>2230</v>
      </c>
    </row>
    <row r="2302" spans="1:13" x14ac:dyDescent="0.2">
      <c r="A2302" s="6"/>
      <c r="B2302" s="8">
        <f t="shared" si="199"/>
        <v>7</v>
      </c>
      <c r="C2302" s="8"/>
      <c r="D2302" s="36" t="s">
        <v>2191</v>
      </c>
      <c r="E2302" s="28" t="str">
        <f>VLOOKUP(D2302,バーコード貼付!A$4048:C$6329,2,FALSE)</f>
        <v>G-75ｵｰﾘﾝｸﾞ</v>
      </c>
      <c r="F2302" s="40"/>
      <c r="G2302" s="19"/>
      <c r="H2302" s="77">
        <f>VLOOKUP(D2302,バーコード貼付!$A$4048:$C$6329,3,FALSE)</f>
        <v>51</v>
      </c>
      <c r="I2302" s="8">
        <f>I$2295</f>
        <v>5</v>
      </c>
      <c r="J2302" s="19">
        <f t="shared" si="198"/>
        <v>0</v>
      </c>
      <c r="K2302" s="19"/>
      <c r="L2302" s="19"/>
    </row>
    <row r="2303" spans="1:13" x14ac:dyDescent="0.2">
      <c r="A2303" s="6"/>
      <c r="B2303" s="8">
        <f t="shared" si="199"/>
        <v>8</v>
      </c>
      <c r="C2303" s="8"/>
      <c r="D2303" s="36" t="s">
        <v>2203</v>
      </c>
      <c r="E2303" s="28" t="str">
        <f>VLOOKUP(D2303,バーコード貼付!A$4048:C$6329,2,FALSE)</f>
        <v>G-95ｵｰﾘﾝｸﾞ</v>
      </c>
      <c r="F2303" s="40"/>
      <c r="G2303" s="19"/>
      <c r="H2303" s="77">
        <f>VLOOKUP(D2303,バーコード貼付!$A$4048:$C$6329,3,FALSE)</f>
        <v>54</v>
      </c>
      <c r="I2303" s="8">
        <f>I$2295</f>
        <v>5</v>
      </c>
      <c r="J2303" s="19">
        <f t="shared" si="198"/>
        <v>0</v>
      </c>
      <c r="K2303" s="19"/>
      <c r="L2303" s="19"/>
    </row>
    <row r="2304" spans="1:13" x14ac:dyDescent="0.2">
      <c r="A2304" s="6"/>
      <c r="B2304" s="8">
        <f t="shared" si="199"/>
        <v>9</v>
      </c>
      <c r="C2304" s="8"/>
      <c r="D2304" s="36" t="s">
        <v>1541</v>
      </c>
      <c r="E2304" s="28" t="e">
        <f>VLOOKUP(D2304,バーコード貼付!A$4048:C$6329,2,FALSE)</f>
        <v>#N/A</v>
      </c>
      <c r="F2304" s="40"/>
      <c r="G2304" s="19"/>
      <c r="H2304" s="77" t="e">
        <f>VLOOKUP(D2304,バーコード貼付!$A$4048:$C$6329,3,FALSE)</f>
        <v>#N/A</v>
      </c>
      <c r="I2304" s="8">
        <f>I$2295</f>
        <v>5</v>
      </c>
      <c r="J2304" s="19" t="e">
        <f t="shared" si="198"/>
        <v>#N/A</v>
      </c>
      <c r="K2304" s="19"/>
      <c r="L2304" s="19"/>
    </row>
    <row r="2305" spans="1:13" x14ac:dyDescent="0.2">
      <c r="A2305" s="6"/>
      <c r="B2305" s="8"/>
      <c r="C2305" s="8"/>
      <c r="D2305" s="36"/>
      <c r="E2305" s="30"/>
      <c r="F2305" s="40"/>
      <c r="G2305" s="19"/>
      <c r="H2305" s="67"/>
      <c r="I2305" s="8"/>
      <c r="J2305" s="19"/>
      <c r="K2305" s="19"/>
      <c r="L2305" s="19"/>
    </row>
    <row r="2306" spans="1:13" ht="16.2" x14ac:dyDescent="0.2">
      <c r="A2306" s="188" t="s">
        <v>1412</v>
      </c>
      <c r="B2306" s="189"/>
      <c r="C2306" s="189"/>
      <c r="D2306" s="189"/>
      <c r="E2306" s="189"/>
      <c r="F2306" s="189"/>
      <c r="G2306" s="189"/>
      <c r="H2306" s="189"/>
      <c r="I2306" s="189"/>
      <c r="J2306" s="189"/>
      <c r="K2306" s="189"/>
      <c r="L2306" s="190"/>
    </row>
    <row r="2307" spans="1:13" x14ac:dyDescent="0.2">
      <c r="A2307" s="24" t="s">
        <v>975</v>
      </c>
      <c r="B2307" s="69"/>
      <c r="C2307" s="21"/>
      <c r="D2307" s="52" t="s">
        <v>973</v>
      </c>
      <c r="E2307" s="13" t="s">
        <v>1156</v>
      </c>
      <c r="F2307" s="39" t="s">
        <v>1246</v>
      </c>
      <c r="G2307" s="19" t="s">
        <v>1205</v>
      </c>
      <c r="H2307" s="13" t="s">
        <v>1206</v>
      </c>
      <c r="I2307" s="13" t="s">
        <v>977</v>
      </c>
      <c r="J2307" s="13" t="s">
        <v>976</v>
      </c>
      <c r="K2307" s="13" t="s">
        <v>1166</v>
      </c>
      <c r="L2307" s="13" t="s">
        <v>1167</v>
      </c>
    </row>
    <row r="2308" spans="1:13" x14ac:dyDescent="0.2">
      <c r="A2308" s="18">
        <v>1</v>
      </c>
      <c r="B2308" s="18"/>
      <c r="C2308" s="18"/>
      <c r="D2308" s="53" t="s">
        <v>600</v>
      </c>
      <c r="E2308" s="28" t="e">
        <f>VLOOKUP(D2308,バーコード貼付!A$4048:C$6329,2,FALSE)</f>
        <v>#N/A</v>
      </c>
      <c r="F2308" s="40"/>
      <c r="G2308" s="19"/>
      <c r="H2308" s="77" t="e">
        <v>#N/A</v>
      </c>
      <c r="I2308" s="43">
        <v>1</v>
      </c>
      <c r="J2308" s="19" t="e">
        <v>#N/A</v>
      </c>
      <c r="K2308" s="14"/>
      <c r="L2308" s="14"/>
    </row>
    <row r="2309" spans="1:13" x14ac:dyDescent="0.2">
      <c r="A2309" s="6"/>
      <c r="B2309" s="8">
        <v>1</v>
      </c>
      <c r="C2309" s="8"/>
      <c r="D2309" s="36" t="s">
        <v>2100</v>
      </c>
      <c r="E2309" s="28" t="e">
        <f>VLOOKUP(D2309,バーコード貼付!A$4048:C$6329,2,FALSE)</f>
        <v>#N/A</v>
      </c>
      <c r="F2309" s="40"/>
      <c r="G2309" s="19"/>
      <c r="H2309" s="77" t="e">
        <f>VLOOKUP(D2309,バーコード貼付!$A$4048:$C$6329,3,FALSE)</f>
        <v>#N/A</v>
      </c>
      <c r="I2309" s="8">
        <f>I$2308</f>
        <v>1</v>
      </c>
      <c r="J2309" s="19" t="e">
        <f t="shared" ref="J2309:J2317" si="200">IF(H2309&gt;=I2309,0,1)</f>
        <v>#N/A</v>
      </c>
      <c r="K2309" s="19"/>
      <c r="L2309" s="19"/>
    </row>
    <row r="2310" spans="1:13" x14ac:dyDescent="0.2">
      <c r="A2310" s="6"/>
      <c r="B2310" s="8">
        <f t="shared" ref="B2310:B2317" si="201">B2309+1</f>
        <v>2</v>
      </c>
      <c r="C2310" s="8"/>
      <c r="D2310" s="36" t="s">
        <v>2101</v>
      </c>
      <c r="E2310" s="28" t="e">
        <f>VLOOKUP(D2310,バーコード貼付!A$4048:C$6329,2,FALSE)</f>
        <v>#N/A</v>
      </c>
      <c r="F2310" s="40"/>
      <c r="G2310" s="19"/>
      <c r="H2310" s="77" t="e">
        <f>VLOOKUP(D2310,バーコード貼付!$A$4048:$C$6329,3,FALSE)</f>
        <v>#N/A</v>
      </c>
      <c r="I2310" s="8">
        <f>I$2308</f>
        <v>1</v>
      </c>
      <c r="J2310" s="19" t="e">
        <f t="shared" si="200"/>
        <v>#N/A</v>
      </c>
      <c r="K2310" s="19"/>
      <c r="L2310" s="19"/>
    </row>
    <row r="2311" spans="1:13" x14ac:dyDescent="0.2">
      <c r="A2311" s="6"/>
      <c r="B2311" s="8">
        <f t="shared" si="201"/>
        <v>3</v>
      </c>
      <c r="C2311" s="8"/>
      <c r="D2311" s="36" t="s">
        <v>2102</v>
      </c>
      <c r="E2311" s="28" t="e">
        <f>VLOOKUP(D2311,バーコード貼付!A$4048:C$6329,2,FALSE)</f>
        <v>#N/A</v>
      </c>
      <c r="F2311" s="40"/>
      <c r="G2311" s="19"/>
      <c r="H2311" s="77" t="e">
        <f>VLOOKUP(D2311,バーコード貼付!$A$4048:$C$6329,3,FALSE)</f>
        <v>#N/A</v>
      </c>
      <c r="I2311" s="8">
        <f>I$2308</f>
        <v>1</v>
      </c>
      <c r="J2311" s="19" t="e">
        <f t="shared" si="200"/>
        <v>#N/A</v>
      </c>
      <c r="K2311" s="19"/>
      <c r="L2311" s="19"/>
    </row>
    <row r="2312" spans="1:13" x14ac:dyDescent="0.2">
      <c r="A2312" s="6"/>
      <c r="B2312" s="8">
        <f t="shared" si="201"/>
        <v>4</v>
      </c>
      <c r="C2312" s="8"/>
      <c r="D2312" s="36" t="s">
        <v>2527</v>
      </c>
      <c r="E2312" s="28" t="e">
        <f>VLOOKUP(D2312,バーコード貼付!A$4048:C$6329,2,FALSE)</f>
        <v>#N/A</v>
      </c>
      <c r="F2312" s="40"/>
      <c r="G2312" s="19"/>
      <c r="H2312" s="77" t="e">
        <f>VLOOKUP(D2312,バーコード貼付!$A$4048:$C$6329,3,FALSE)</f>
        <v>#N/A</v>
      </c>
      <c r="I2312" s="8">
        <f>I$2308*2</f>
        <v>2</v>
      </c>
      <c r="J2312" s="19" t="e">
        <f t="shared" si="200"/>
        <v>#N/A</v>
      </c>
      <c r="K2312" s="19"/>
      <c r="L2312" s="19"/>
      <c r="M2312" t="s">
        <v>2231</v>
      </c>
    </row>
    <row r="2313" spans="1:13" x14ac:dyDescent="0.2">
      <c r="A2313" s="6"/>
      <c r="B2313" s="8">
        <f t="shared" si="201"/>
        <v>5</v>
      </c>
      <c r="C2313" s="8"/>
      <c r="D2313" s="36" t="s">
        <v>2509</v>
      </c>
      <c r="E2313" s="28" t="e">
        <f>VLOOKUP(D2313,バーコード貼付!A$4048:C$6329,2,FALSE)</f>
        <v>#N/A</v>
      </c>
      <c r="F2313" s="40"/>
      <c r="G2313" s="19"/>
      <c r="H2313" s="77" t="e">
        <f>VLOOKUP(D2313,バーコード貼付!$A$4048:$C$6329,3,FALSE)</f>
        <v>#N/A</v>
      </c>
      <c r="I2313" s="8">
        <f>I$2308*4</f>
        <v>4</v>
      </c>
      <c r="J2313" s="19" t="e">
        <f t="shared" si="200"/>
        <v>#N/A</v>
      </c>
      <c r="K2313" s="19"/>
      <c r="L2313" s="19"/>
      <c r="M2313" t="s">
        <v>2229</v>
      </c>
    </row>
    <row r="2314" spans="1:13" x14ac:dyDescent="0.2">
      <c r="A2314" s="6"/>
      <c r="B2314" s="8">
        <f t="shared" si="201"/>
        <v>6</v>
      </c>
      <c r="C2314" s="8"/>
      <c r="D2314" s="36" t="s">
        <v>2510</v>
      </c>
      <c r="E2314" s="28" t="e">
        <f>VLOOKUP(D2314,バーコード貼付!A$4048:C$6329,2,FALSE)</f>
        <v>#N/A</v>
      </c>
      <c r="F2314" s="40"/>
      <c r="G2314" s="19"/>
      <c r="H2314" s="77" t="e">
        <f>VLOOKUP(D2314,バーコード貼付!$A$4048:$C$6329,3,FALSE)</f>
        <v>#N/A</v>
      </c>
      <c r="I2314" s="8">
        <f>I$2308*4</f>
        <v>4</v>
      </c>
      <c r="J2314" s="19" t="e">
        <f t="shared" si="200"/>
        <v>#N/A</v>
      </c>
      <c r="K2314" s="19"/>
      <c r="L2314" s="19"/>
      <c r="M2314" t="s">
        <v>2230</v>
      </c>
    </row>
    <row r="2315" spans="1:13" x14ac:dyDescent="0.2">
      <c r="A2315" s="6"/>
      <c r="B2315" s="8">
        <f t="shared" si="201"/>
        <v>7</v>
      </c>
      <c r="C2315" s="8"/>
      <c r="D2315" s="36" t="s">
        <v>2191</v>
      </c>
      <c r="E2315" s="28" t="str">
        <f>VLOOKUP(D2315,バーコード貼付!A$4048:C$6329,2,FALSE)</f>
        <v>G-75ｵｰﾘﾝｸﾞ</v>
      </c>
      <c r="F2315" s="40"/>
      <c r="G2315" s="19"/>
      <c r="H2315" s="77">
        <f>VLOOKUP(D2315,バーコード貼付!$A$4048:$C$6329,3,FALSE)</f>
        <v>51</v>
      </c>
      <c r="I2315" s="8">
        <f>I$2308</f>
        <v>1</v>
      </c>
      <c r="J2315" s="19">
        <f t="shared" si="200"/>
        <v>0</v>
      </c>
      <c r="K2315" s="19"/>
      <c r="L2315" s="19"/>
    </row>
    <row r="2316" spans="1:13" x14ac:dyDescent="0.2">
      <c r="A2316" s="6"/>
      <c r="B2316" s="8">
        <f t="shared" si="201"/>
        <v>8</v>
      </c>
      <c r="C2316" s="8"/>
      <c r="D2316" s="36" t="s">
        <v>2204</v>
      </c>
      <c r="E2316" s="28" t="str">
        <f>VLOOKUP(D2316,バーコード貼付!A$4048:C$6329,2,FALSE)</f>
        <v>G-100ｵｰﾘﾝｸﾞ</v>
      </c>
      <c r="F2316" s="40"/>
      <c r="G2316" s="19"/>
      <c r="H2316" s="77">
        <f>VLOOKUP(D2316,バーコード貼付!$A$4048:$C$6329,3,FALSE)</f>
        <v>88</v>
      </c>
      <c r="I2316" s="8">
        <f>I$2308</f>
        <v>1</v>
      </c>
      <c r="J2316" s="19">
        <f t="shared" si="200"/>
        <v>0</v>
      </c>
      <c r="K2316" s="19"/>
      <c r="L2316" s="19"/>
    </row>
    <row r="2317" spans="1:13" x14ac:dyDescent="0.2">
      <c r="A2317" s="6"/>
      <c r="B2317" s="8">
        <f t="shared" si="201"/>
        <v>9</v>
      </c>
      <c r="C2317" s="8"/>
      <c r="D2317" s="36" t="s">
        <v>1541</v>
      </c>
      <c r="E2317" s="28" t="e">
        <f>VLOOKUP(D2317,バーコード貼付!A$4048:C$6329,2,FALSE)</f>
        <v>#N/A</v>
      </c>
      <c r="F2317" s="40"/>
      <c r="G2317" s="19"/>
      <c r="H2317" s="77" t="e">
        <f>VLOOKUP(D2317,バーコード貼付!$A$4048:$C$6329,3,FALSE)</f>
        <v>#N/A</v>
      </c>
      <c r="I2317" s="8">
        <f>I$2308</f>
        <v>1</v>
      </c>
      <c r="J2317" s="19" t="e">
        <f t="shared" si="200"/>
        <v>#N/A</v>
      </c>
      <c r="K2317" s="19"/>
      <c r="L2317" s="19"/>
    </row>
    <row r="2318" spans="1:13" x14ac:dyDescent="0.2">
      <c r="A2318" s="6"/>
      <c r="B2318" s="8"/>
      <c r="C2318" s="8"/>
      <c r="D2318" s="36"/>
      <c r="E2318" s="30"/>
      <c r="F2318" s="40"/>
      <c r="G2318" s="19"/>
      <c r="H2318" s="67"/>
      <c r="I2318" s="8"/>
      <c r="J2318" s="19"/>
      <c r="K2318" s="19"/>
      <c r="L2318" s="19"/>
    </row>
    <row r="2319" spans="1:13" ht="16.2" x14ac:dyDescent="0.2">
      <c r="A2319" s="188" t="s">
        <v>1413</v>
      </c>
      <c r="B2319" s="189"/>
      <c r="C2319" s="189"/>
      <c r="D2319" s="189"/>
      <c r="E2319" s="189"/>
      <c r="F2319" s="189"/>
      <c r="G2319" s="189"/>
      <c r="H2319" s="189"/>
      <c r="I2319" s="189"/>
      <c r="J2319" s="189"/>
      <c r="K2319" s="189"/>
      <c r="L2319" s="190"/>
    </row>
    <row r="2320" spans="1:13" x14ac:dyDescent="0.2">
      <c r="A2320" s="24" t="s">
        <v>975</v>
      </c>
      <c r="B2320" s="69"/>
      <c r="C2320" s="21"/>
      <c r="D2320" s="52" t="s">
        <v>973</v>
      </c>
      <c r="E2320" s="13" t="s">
        <v>1156</v>
      </c>
      <c r="F2320" s="39" t="s">
        <v>1246</v>
      </c>
      <c r="G2320" s="19" t="s">
        <v>1205</v>
      </c>
      <c r="H2320" s="13" t="s">
        <v>1206</v>
      </c>
      <c r="I2320" s="13" t="s">
        <v>977</v>
      </c>
      <c r="J2320" s="13" t="s">
        <v>976</v>
      </c>
      <c r="K2320" s="13" t="s">
        <v>1166</v>
      </c>
      <c r="L2320" s="13" t="s">
        <v>1167</v>
      </c>
    </row>
    <row r="2321" spans="1:13" x14ac:dyDescent="0.2">
      <c r="A2321" s="18">
        <v>1</v>
      </c>
      <c r="B2321" s="18"/>
      <c r="C2321" s="18"/>
      <c r="D2321" s="53" t="s">
        <v>604</v>
      </c>
      <c r="E2321" s="28" t="e">
        <f>VLOOKUP(D2321,バーコード貼付!A$4048:C$6329,2,FALSE)</f>
        <v>#N/A</v>
      </c>
      <c r="F2321" s="40"/>
      <c r="G2321" s="19"/>
      <c r="H2321" s="77" t="e">
        <v>#N/A</v>
      </c>
      <c r="I2321" s="43">
        <v>5</v>
      </c>
      <c r="J2321" s="19" t="e">
        <v>#N/A</v>
      </c>
      <c r="K2321" s="14"/>
      <c r="L2321" s="14"/>
    </row>
    <row r="2322" spans="1:13" x14ac:dyDescent="0.2">
      <c r="A2322" s="6"/>
      <c r="B2322" s="8">
        <v>1</v>
      </c>
      <c r="C2322" s="8"/>
      <c r="D2322" s="36" t="s">
        <v>2103</v>
      </c>
      <c r="E2322" s="28" t="e">
        <f>VLOOKUP(D2322,バーコード貼付!A$4048:C$6329,2,FALSE)</f>
        <v>#N/A</v>
      </c>
      <c r="F2322" s="40"/>
      <c r="G2322" s="19"/>
      <c r="H2322" s="77" t="e">
        <f>VLOOKUP(D2322,バーコード貼付!$A$4048:$C$6329,3,FALSE)</f>
        <v>#N/A</v>
      </c>
      <c r="I2322" s="8">
        <f>I$2321</f>
        <v>5</v>
      </c>
      <c r="J2322" s="19" t="e">
        <f t="shared" ref="J2322:J2330" si="202">IF(H2322&gt;=I2322,0,1)</f>
        <v>#N/A</v>
      </c>
      <c r="K2322" s="19"/>
      <c r="L2322" s="19"/>
    </row>
    <row r="2323" spans="1:13" x14ac:dyDescent="0.2">
      <c r="A2323" s="6"/>
      <c r="B2323" s="8">
        <f t="shared" ref="B2323:B2330" si="203">B2322+1</f>
        <v>2</v>
      </c>
      <c r="C2323" s="8"/>
      <c r="D2323" s="36" t="s">
        <v>2104</v>
      </c>
      <c r="E2323" s="28" t="e">
        <f>VLOOKUP(D2323,バーコード貼付!A$4048:C$6329,2,FALSE)</f>
        <v>#N/A</v>
      </c>
      <c r="F2323" s="40"/>
      <c r="G2323" s="19"/>
      <c r="H2323" s="77" t="e">
        <f>VLOOKUP(D2323,バーコード貼付!$A$4048:$C$6329,3,FALSE)</f>
        <v>#N/A</v>
      </c>
      <c r="I2323" s="8">
        <f>I$2321</f>
        <v>5</v>
      </c>
      <c r="J2323" s="19" t="e">
        <f t="shared" si="202"/>
        <v>#N/A</v>
      </c>
      <c r="K2323" s="19"/>
      <c r="L2323" s="19"/>
    </row>
    <row r="2324" spans="1:13" x14ac:dyDescent="0.2">
      <c r="A2324" s="6"/>
      <c r="B2324" s="8">
        <f t="shared" si="203"/>
        <v>3</v>
      </c>
      <c r="C2324" s="8"/>
      <c r="D2324" s="36" t="s">
        <v>2105</v>
      </c>
      <c r="E2324" s="28" t="e">
        <f>VLOOKUP(D2324,バーコード貼付!A$4048:C$6329,2,FALSE)</f>
        <v>#N/A</v>
      </c>
      <c r="F2324" s="40"/>
      <c r="G2324" s="19"/>
      <c r="H2324" s="77" t="e">
        <f>VLOOKUP(D2324,バーコード貼付!$A$4048:$C$6329,3,FALSE)</f>
        <v>#N/A</v>
      </c>
      <c r="I2324" s="8">
        <f>I$2321</f>
        <v>5</v>
      </c>
      <c r="J2324" s="19" t="e">
        <f t="shared" si="202"/>
        <v>#N/A</v>
      </c>
      <c r="K2324" s="19"/>
      <c r="L2324" s="19"/>
    </row>
    <row r="2325" spans="1:13" x14ac:dyDescent="0.2">
      <c r="A2325" s="6"/>
      <c r="B2325" s="8">
        <f t="shared" si="203"/>
        <v>4</v>
      </c>
      <c r="C2325" s="8"/>
      <c r="D2325" s="36" t="s">
        <v>2528</v>
      </c>
      <c r="E2325" s="28" t="e">
        <f>VLOOKUP(D2325,バーコード貼付!A$4048:C$6329,2,FALSE)</f>
        <v>#N/A</v>
      </c>
      <c r="F2325" s="40"/>
      <c r="G2325" s="19"/>
      <c r="H2325" s="77" t="e">
        <f>VLOOKUP(D2325,バーコード貼付!$A$4048:$C$6329,3,FALSE)</f>
        <v>#N/A</v>
      </c>
      <c r="I2325" s="8">
        <f>I$2321*2</f>
        <v>10</v>
      </c>
      <c r="J2325" s="19" t="e">
        <f t="shared" si="202"/>
        <v>#N/A</v>
      </c>
      <c r="K2325" s="19"/>
      <c r="L2325" s="19"/>
      <c r="M2325" t="s">
        <v>2233</v>
      </c>
    </row>
    <row r="2326" spans="1:13" x14ac:dyDescent="0.2">
      <c r="A2326" s="6"/>
      <c r="B2326" s="8">
        <f t="shared" si="203"/>
        <v>5</v>
      </c>
      <c r="C2326" s="8"/>
      <c r="D2326" s="36" t="s">
        <v>2509</v>
      </c>
      <c r="E2326" s="28" t="e">
        <f>VLOOKUP(D2326,バーコード貼付!A$4048:C$6329,2,FALSE)</f>
        <v>#N/A</v>
      </c>
      <c r="F2326" s="40"/>
      <c r="G2326" s="19"/>
      <c r="H2326" s="77" t="e">
        <f>VLOOKUP(D2326,バーコード貼付!$A$4048:$C$6329,3,FALSE)</f>
        <v>#N/A</v>
      </c>
      <c r="I2326" s="8">
        <f>I$2321*4</f>
        <v>20</v>
      </c>
      <c r="J2326" s="19" t="e">
        <f t="shared" si="202"/>
        <v>#N/A</v>
      </c>
      <c r="K2326" s="19"/>
      <c r="L2326" s="19"/>
      <c r="M2326" t="s">
        <v>2229</v>
      </c>
    </row>
    <row r="2327" spans="1:13" x14ac:dyDescent="0.2">
      <c r="A2327" s="6"/>
      <c r="B2327" s="8">
        <f t="shared" si="203"/>
        <v>6</v>
      </c>
      <c r="C2327" s="8"/>
      <c r="D2327" s="36" t="s">
        <v>2510</v>
      </c>
      <c r="E2327" s="28" t="e">
        <f>VLOOKUP(D2327,バーコード貼付!A$4048:C$6329,2,FALSE)</f>
        <v>#N/A</v>
      </c>
      <c r="F2327" s="40"/>
      <c r="G2327" s="19"/>
      <c r="H2327" s="77" t="e">
        <f>VLOOKUP(D2327,バーコード貼付!$A$4048:$C$6329,3,FALSE)</f>
        <v>#N/A</v>
      </c>
      <c r="I2327" s="8">
        <f>I$2321*4</f>
        <v>20</v>
      </c>
      <c r="J2327" s="19" t="e">
        <f t="shared" si="202"/>
        <v>#N/A</v>
      </c>
      <c r="K2327" s="19"/>
      <c r="L2327" s="19"/>
      <c r="M2327" t="s">
        <v>2230</v>
      </c>
    </row>
    <row r="2328" spans="1:13" x14ac:dyDescent="0.2">
      <c r="A2328" s="6"/>
      <c r="B2328" s="8">
        <f t="shared" si="203"/>
        <v>7</v>
      </c>
      <c r="C2328" s="8"/>
      <c r="D2328" s="36" t="s">
        <v>2192</v>
      </c>
      <c r="E2328" s="28" t="str">
        <f>VLOOKUP(D2328,バーコード貼付!A$4048:C$6329,2,FALSE)</f>
        <v>G-85ｵｰﾘﾝｸﾞ</v>
      </c>
      <c r="F2328" s="40"/>
      <c r="G2328" s="19"/>
      <c r="H2328" s="77">
        <f>VLOOKUP(D2328,バーコード貼付!$A$4048:$C$6329,3,FALSE)</f>
        <v>19</v>
      </c>
      <c r="I2328" s="8">
        <f>I$2321</f>
        <v>5</v>
      </c>
      <c r="J2328" s="19">
        <f t="shared" si="202"/>
        <v>0</v>
      </c>
      <c r="K2328" s="19"/>
      <c r="L2328" s="19"/>
    </row>
    <row r="2329" spans="1:13" x14ac:dyDescent="0.2">
      <c r="A2329" s="6"/>
      <c r="B2329" s="8">
        <f t="shared" si="203"/>
        <v>8</v>
      </c>
      <c r="C2329" s="8"/>
      <c r="D2329" s="36" t="s">
        <v>2205</v>
      </c>
      <c r="E2329" s="28" t="str">
        <f>VLOOKUP(D2329,バーコード貼付!A$4048:C$6329,2,FALSE)</f>
        <v>G-105ｵｰﾘﾝｸﾞ</v>
      </c>
      <c r="F2329" s="40"/>
      <c r="G2329" s="19"/>
      <c r="H2329" s="77">
        <f>VLOOKUP(D2329,バーコード貼付!$A$4048:$C$6329,3,FALSE)</f>
        <v>18</v>
      </c>
      <c r="I2329" s="8">
        <f>I$2321</f>
        <v>5</v>
      </c>
      <c r="J2329" s="19">
        <f t="shared" si="202"/>
        <v>0</v>
      </c>
      <c r="K2329" s="19"/>
      <c r="L2329" s="19"/>
    </row>
    <row r="2330" spans="1:13" x14ac:dyDescent="0.2">
      <c r="A2330" s="6"/>
      <c r="B2330" s="8">
        <f t="shared" si="203"/>
        <v>9</v>
      </c>
      <c r="C2330" s="8"/>
      <c r="D2330" s="36" t="s">
        <v>1542</v>
      </c>
      <c r="E2330" s="28" t="e">
        <f>VLOOKUP(D2330,バーコード貼付!A$4048:C$6329,2,FALSE)</f>
        <v>#N/A</v>
      </c>
      <c r="F2330" s="40"/>
      <c r="G2330" s="19"/>
      <c r="H2330" s="77" t="e">
        <f>VLOOKUP(D2330,バーコード貼付!$A$4048:$C$6329,3,FALSE)</f>
        <v>#N/A</v>
      </c>
      <c r="I2330" s="8">
        <f>I$2321</f>
        <v>5</v>
      </c>
      <c r="J2330" s="19" t="e">
        <f t="shared" si="202"/>
        <v>#N/A</v>
      </c>
      <c r="K2330" s="19"/>
      <c r="L2330" s="19"/>
    </row>
    <row r="2331" spans="1:13" x14ac:dyDescent="0.2">
      <c r="A2331" s="6"/>
      <c r="B2331" s="8"/>
      <c r="C2331" s="8"/>
      <c r="D2331" s="36"/>
      <c r="E2331" s="30"/>
      <c r="F2331" s="40"/>
      <c r="G2331" s="19"/>
      <c r="H2331" s="67"/>
      <c r="I2331" s="8"/>
      <c r="J2331" s="19"/>
      <c r="K2331" s="19"/>
      <c r="L2331" s="19"/>
    </row>
    <row r="2332" spans="1:13" ht="16.2" x14ac:dyDescent="0.2">
      <c r="A2332" s="188" t="s">
        <v>1414</v>
      </c>
      <c r="B2332" s="189"/>
      <c r="C2332" s="189"/>
      <c r="D2332" s="189"/>
      <c r="E2332" s="189"/>
      <c r="F2332" s="189"/>
      <c r="G2332" s="189"/>
      <c r="H2332" s="189"/>
      <c r="I2332" s="189"/>
      <c r="J2332" s="189"/>
      <c r="K2332" s="189"/>
      <c r="L2332" s="190"/>
    </row>
    <row r="2333" spans="1:13" x14ac:dyDescent="0.2">
      <c r="A2333" s="24" t="s">
        <v>975</v>
      </c>
      <c r="B2333" s="69"/>
      <c r="C2333" s="21"/>
      <c r="D2333" s="52" t="s">
        <v>973</v>
      </c>
      <c r="E2333" s="13" t="s">
        <v>1156</v>
      </c>
      <c r="F2333" s="39" t="s">
        <v>1246</v>
      </c>
      <c r="G2333" s="19" t="s">
        <v>1205</v>
      </c>
      <c r="H2333" s="13" t="s">
        <v>1206</v>
      </c>
      <c r="I2333" s="13" t="s">
        <v>977</v>
      </c>
      <c r="J2333" s="13" t="s">
        <v>976</v>
      </c>
      <c r="K2333" s="13" t="s">
        <v>1166</v>
      </c>
      <c r="L2333" s="13" t="s">
        <v>1167</v>
      </c>
    </row>
    <row r="2334" spans="1:13" x14ac:dyDescent="0.2">
      <c r="A2334" s="18">
        <v>1</v>
      </c>
      <c r="B2334" s="18"/>
      <c r="C2334" s="18"/>
      <c r="D2334" s="53" t="s">
        <v>608</v>
      </c>
      <c r="E2334" s="28" t="e">
        <f>VLOOKUP(D2334,バーコード貼付!A$4048:C$6329,2,FALSE)</f>
        <v>#N/A</v>
      </c>
      <c r="F2334" s="40"/>
      <c r="G2334" s="19"/>
      <c r="H2334" s="77" t="e">
        <v>#N/A</v>
      </c>
      <c r="I2334" s="43">
        <v>11</v>
      </c>
      <c r="J2334" s="19" t="e">
        <v>#N/A</v>
      </c>
      <c r="K2334" s="14"/>
      <c r="L2334" s="14"/>
    </row>
    <row r="2335" spans="1:13" x14ac:dyDescent="0.2">
      <c r="A2335" s="6"/>
      <c r="B2335" s="8">
        <v>1</v>
      </c>
      <c r="C2335" s="8"/>
      <c r="D2335" s="36" t="s">
        <v>2106</v>
      </c>
      <c r="E2335" s="28" t="e">
        <f>VLOOKUP(D2335,バーコード貼付!A$4048:C$6329,2,FALSE)</f>
        <v>#N/A</v>
      </c>
      <c r="F2335" s="40"/>
      <c r="G2335" s="19"/>
      <c r="H2335" s="77" t="e">
        <f>VLOOKUP(D2335,バーコード貼付!$A$4048:$C$6329,3,FALSE)</f>
        <v>#N/A</v>
      </c>
      <c r="I2335" s="8">
        <f>I$2334</f>
        <v>11</v>
      </c>
      <c r="J2335" s="19" t="e">
        <f t="shared" ref="J2335:J2343" si="204">IF(H2335&gt;=I2335,0,1)</f>
        <v>#N/A</v>
      </c>
      <c r="K2335" s="19"/>
      <c r="L2335" s="19"/>
    </row>
    <row r="2336" spans="1:13" x14ac:dyDescent="0.2">
      <c r="A2336" s="6"/>
      <c r="B2336" s="8">
        <f t="shared" ref="B2336:B2343" si="205">B2335+1</f>
        <v>2</v>
      </c>
      <c r="C2336" s="8"/>
      <c r="D2336" s="36" t="s">
        <v>2107</v>
      </c>
      <c r="E2336" s="28" t="e">
        <f>VLOOKUP(D2336,バーコード貼付!A$4048:C$6329,2,FALSE)</f>
        <v>#N/A</v>
      </c>
      <c r="F2336" s="40"/>
      <c r="G2336" s="19"/>
      <c r="H2336" s="77" t="e">
        <f>VLOOKUP(D2336,バーコード貼付!$A$4048:$C$6329,3,FALSE)</f>
        <v>#N/A</v>
      </c>
      <c r="I2336" s="8">
        <f>I$2334</f>
        <v>11</v>
      </c>
      <c r="J2336" s="19" t="e">
        <f t="shared" si="204"/>
        <v>#N/A</v>
      </c>
      <c r="K2336" s="19"/>
      <c r="L2336" s="19"/>
    </row>
    <row r="2337" spans="1:13" x14ac:dyDescent="0.2">
      <c r="A2337" s="6"/>
      <c r="B2337" s="8">
        <f t="shared" si="205"/>
        <v>3</v>
      </c>
      <c r="C2337" s="8"/>
      <c r="D2337" s="36" t="s">
        <v>2108</v>
      </c>
      <c r="E2337" s="28" t="e">
        <f>VLOOKUP(D2337,バーコード貼付!A$4048:C$6329,2,FALSE)</f>
        <v>#N/A</v>
      </c>
      <c r="F2337" s="40"/>
      <c r="G2337" s="19"/>
      <c r="H2337" s="77" t="e">
        <f>VLOOKUP(D2337,バーコード貼付!$A$4048:$C$6329,3,FALSE)</f>
        <v>#N/A</v>
      </c>
      <c r="I2337" s="8">
        <f>I$2334</f>
        <v>11</v>
      </c>
      <c r="J2337" s="19" t="e">
        <f t="shared" si="204"/>
        <v>#N/A</v>
      </c>
      <c r="K2337" s="19"/>
      <c r="L2337" s="19"/>
    </row>
    <row r="2338" spans="1:13" x14ac:dyDescent="0.2">
      <c r="A2338" s="6"/>
      <c r="B2338" s="8">
        <f t="shared" si="205"/>
        <v>4</v>
      </c>
      <c r="C2338" s="8"/>
      <c r="D2338" s="36" t="s">
        <v>2528</v>
      </c>
      <c r="E2338" s="28" t="e">
        <f>VLOOKUP(D2338,バーコード貼付!A$4048:C$6329,2,FALSE)</f>
        <v>#N/A</v>
      </c>
      <c r="F2338" s="40"/>
      <c r="G2338" s="19"/>
      <c r="H2338" s="77" t="e">
        <f>VLOOKUP(D2338,バーコード貼付!$A$4048:$C$6329,3,FALSE)</f>
        <v>#N/A</v>
      </c>
      <c r="I2338" s="8">
        <f>I$2334*2</f>
        <v>22</v>
      </c>
      <c r="J2338" s="19" t="e">
        <f t="shared" si="204"/>
        <v>#N/A</v>
      </c>
      <c r="K2338" s="19"/>
      <c r="L2338" s="19"/>
      <c r="M2338" t="s">
        <v>2233</v>
      </c>
    </row>
    <row r="2339" spans="1:13" x14ac:dyDescent="0.2">
      <c r="A2339" s="6"/>
      <c r="B2339" s="8">
        <f t="shared" si="205"/>
        <v>5</v>
      </c>
      <c r="C2339" s="8"/>
      <c r="D2339" s="36" t="s">
        <v>2509</v>
      </c>
      <c r="E2339" s="28" t="e">
        <f>VLOOKUP(D2339,バーコード貼付!A$4048:C$6329,2,FALSE)</f>
        <v>#N/A</v>
      </c>
      <c r="F2339" s="40"/>
      <c r="G2339" s="19"/>
      <c r="H2339" s="77" t="e">
        <f>VLOOKUP(D2339,バーコード貼付!$A$4048:$C$6329,3,FALSE)</f>
        <v>#N/A</v>
      </c>
      <c r="I2339" s="8">
        <f>I$2334*4</f>
        <v>44</v>
      </c>
      <c r="J2339" s="19" t="e">
        <f t="shared" si="204"/>
        <v>#N/A</v>
      </c>
      <c r="K2339" s="19"/>
      <c r="L2339" s="19"/>
      <c r="M2339" t="s">
        <v>2229</v>
      </c>
    </row>
    <row r="2340" spans="1:13" x14ac:dyDescent="0.2">
      <c r="A2340" s="6"/>
      <c r="B2340" s="8">
        <f t="shared" si="205"/>
        <v>6</v>
      </c>
      <c r="C2340" s="8"/>
      <c r="D2340" s="36" t="s">
        <v>2510</v>
      </c>
      <c r="E2340" s="28" t="e">
        <f>VLOOKUP(D2340,バーコード貼付!A$4048:C$6329,2,FALSE)</f>
        <v>#N/A</v>
      </c>
      <c r="F2340" s="40"/>
      <c r="G2340" s="19"/>
      <c r="H2340" s="77" t="e">
        <f>VLOOKUP(D2340,バーコード貼付!$A$4048:$C$6329,3,FALSE)</f>
        <v>#N/A</v>
      </c>
      <c r="I2340" s="8">
        <f>I$2334*4</f>
        <v>44</v>
      </c>
      <c r="J2340" s="19" t="e">
        <f t="shared" si="204"/>
        <v>#N/A</v>
      </c>
      <c r="K2340" s="19"/>
      <c r="L2340" s="19"/>
      <c r="M2340" t="s">
        <v>2230</v>
      </c>
    </row>
    <row r="2341" spans="1:13" x14ac:dyDescent="0.2">
      <c r="A2341" s="6"/>
      <c r="B2341" s="8">
        <f t="shared" si="205"/>
        <v>7</v>
      </c>
      <c r="C2341" s="8"/>
      <c r="D2341" s="36" t="s">
        <v>2192</v>
      </c>
      <c r="E2341" s="28" t="str">
        <f>VLOOKUP(D2341,バーコード貼付!A$4048:C$6329,2,FALSE)</f>
        <v>G-85ｵｰﾘﾝｸﾞ</v>
      </c>
      <c r="F2341" s="40"/>
      <c r="G2341" s="19"/>
      <c r="H2341" s="77">
        <f>VLOOKUP(D2341,バーコード貼付!$A$4048:$C$6329,3,FALSE)</f>
        <v>19</v>
      </c>
      <c r="I2341" s="8">
        <f>I$2334</f>
        <v>11</v>
      </c>
      <c r="J2341" s="19">
        <f t="shared" si="204"/>
        <v>0</v>
      </c>
      <c r="K2341" s="19"/>
      <c r="L2341" s="19"/>
    </row>
    <row r="2342" spans="1:13" x14ac:dyDescent="0.2">
      <c r="A2342" s="6"/>
      <c r="B2342" s="8">
        <f t="shared" si="205"/>
        <v>8</v>
      </c>
      <c r="C2342" s="8"/>
      <c r="D2342" s="36" t="s">
        <v>2195</v>
      </c>
      <c r="E2342" s="28" t="str">
        <f>VLOOKUP(D2342,バーコード貼付!A$4048:C$6329,2,FALSE)</f>
        <v>G-110ｵｰﾘﾝｸﾞ</v>
      </c>
      <c r="F2342" s="40"/>
      <c r="G2342" s="19"/>
      <c r="H2342" s="77">
        <f>VLOOKUP(D2342,バーコード貼付!$A$4048:$C$6329,3,FALSE)</f>
        <v>101</v>
      </c>
      <c r="I2342" s="8">
        <f>I$2334</f>
        <v>11</v>
      </c>
      <c r="J2342" s="19">
        <f t="shared" si="204"/>
        <v>0</v>
      </c>
      <c r="K2342" s="19"/>
      <c r="L2342" s="19"/>
    </row>
    <row r="2343" spans="1:13" x14ac:dyDescent="0.2">
      <c r="A2343" s="6"/>
      <c r="B2343" s="8">
        <f t="shared" si="205"/>
        <v>9</v>
      </c>
      <c r="C2343" s="8"/>
      <c r="D2343" s="36" t="s">
        <v>1542</v>
      </c>
      <c r="E2343" s="28" t="e">
        <f>VLOOKUP(D2343,バーコード貼付!A$4048:C$6329,2,FALSE)</f>
        <v>#N/A</v>
      </c>
      <c r="F2343" s="40"/>
      <c r="G2343" s="19"/>
      <c r="H2343" s="77" t="e">
        <f>VLOOKUP(D2343,バーコード貼付!$A$4048:$C$6329,3,FALSE)</f>
        <v>#N/A</v>
      </c>
      <c r="I2343" s="8">
        <f>I$2334</f>
        <v>11</v>
      </c>
      <c r="J2343" s="19" t="e">
        <f t="shared" si="204"/>
        <v>#N/A</v>
      </c>
      <c r="K2343" s="19"/>
      <c r="L2343" s="19"/>
    </row>
    <row r="2344" spans="1:13" x14ac:dyDescent="0.2">
      <c r="A2344" s="6"/>
      <c r="B2344" s="8"/>
      <c r="C2344" s="8"/>
      <c r="D2344" s="36"/>
      <c r="E2344" s="30"/>
      <c r="F2344" s="40"/>
      <c r="G2344" s="19"/>
      <c r="H2344" s="67"/>
      <c r="I2344" s="8"/>
      <c r="J2344" s="19"/>
      <c r="K2344" s="19"/>
      <c r="L2344" s="19"/>
    </row>
    <row r="2345" spans="1:13" ht="16.2" x14ac:dyDescent="0.2">
      <c r="A2345" s="188" t="s">
        <v>1415</v>
      </c>
      <c r="B2345" s="189"/>
      <c r="C2345" s="189"/>
      <c r="D2345" s="189"/>
      <c r="E2345" s="189"/>
      <c r="F2345" s="189"/>
      <c r="G2345" s="189"/>
      <c r="H2345" s="189"/>
      <c r="I2345" s="189"/>
      <c r="J2345" s="189"/>
      <c r="K2345" s="189"/>
      <c r="L2345" s="190"/>
    </row>
    <row r="2346" spans="1:13" x14ac:dyDescent="0.2">
      <c r="A2346" s="24" t="s">
        <v>975</v>
      </c>
      <c r="B2346" s="69"/>
      <c r="C2346" s="21"/>
      <c r="D2346" s="52" t="s">
        <v>973</v>
      </c>
      <c r="E2346" s="13" t="s">
        <v>1156</v>
      </c>
      <c r="F2346" s="39" t="s">
        <v>1246</v>
      </c>
      <c r="G2346" s="19" t="s">
        <v>1205</v>
      </c>
      <c r="H2346" s="13" t="s">
        <v>1206</v>
      </c>
      <c r="I2346" s="13" t="s">
        <v>977</v>
      </c>
      <c r="J2346" s="13" t="s">
        <v>976</v>
      </c>
      <c r="K2346" s="13" t="s">
        <v>1166</v>
      </c>
      <c r="L2346" s="13" t="s">
        <v>1167</v>
      </c>
    </row>
    <row r="2347" spans="1:13" x14ac:dyDescent="0.2">
      <c r="A2347" s="18">
        <v>1</v>
      </c>
      <c r="B2347" s="18"/>
      <c r="C2347" s="18"/>
      <c r="D2347" s="53" t="s">
        <v>612</v>
      </c>
      <c r="E2347" s="28" t="e">
        <f>VLOOKUP(D2347,バーコード貼付!A$4048:C$6329,2,FALSE)</f>
        <v>#N/A</v>
      </c>
      <c r="F2347" s="40"/>
      <c r="G2347" s="19"/>
      <c r="H2347" s="77" t="e">
        <v>#N/A</v>
      </c>
      <c r="I2347" s="43">
        <v>5</v>
      </c>
      <c r="J2347" s="19" t="e">
        <v>#N/A</v>
      </c>
      <c r="K2347" s="14"/>
      <c r="L2347" s="14"/>
    </row>
    <row r="2348" spans="1:13" x14ac:dyDescent="0.2">
      <c r="A2348" s="6"/>
      <c r="B2348" s="8">
        <v>1</v>
      </c>
      <c r="C2348" s="8"/>
      <c r="D2348" s="36" t="s">
        <v>2109</v>
      </c>
      <c r="E2348" s="28" t="e">
        <f>VLOOKUP(D2348,バーコード貼付!A$4048:C$6329,2,FALSE)</f>
        <v>#N/A</v>
      </c>
      <c r="F2348" s="40"/>
      <c r="G2348" s="19"/>
      <c r="H2348" s="77" t="e">
        <f>VLOOKUP(D2348,バーコード貼付!$A$4048:$C$6329,3,FALSE)</f>
        <v>#N/A</v>
      </c>
      <c r="I2348" s="8">
        <f>I$2347</f>
        <v>5</v>
      </c>
      <c r="J2348" s="19" t="e">
        <f t="shared" ref="J2348:J2356" si="206">IF(H2348&gt;=I2348,0,1)</f>
        <v>#N/A</v>
      </c>
      <c r="K2348" s="19"/>
      <c r="L2348" s="19"/>
    </row>
    <row r="2349" spans="1:13" x14ac:dyDescent="0.2">
      <c r="A2349" s="6"/>
      <c r="B2349" s="8">
        <f t="shared" ref="B2349:B2356" si="207">B2348+1</f>
        <v>2</v>
      </c>
      <c r="C2349" s="8"/>
      <c r="D2349" s="36" t="s">
        <v>2110</v>
      </c>
      <c r="E2349" s="28" t="e">
        <f>VLOOKUP(D2349,バーコード貼付!A$4048:C$6329,2,FALSE)</f>
        <v>#N/A</v>
      </c>
      <c r="F2349" s="40"/>
      <c r="G2349" s="19"/>
      <c r="H2349" s="77" t="e">
        <f>VLOOKUP(D2349,バーコード貼付!$A$4048:$C$6329,3,FALSE)</f>
        <v>#N/A</v>
      </c>
      <c r="I2349" s="8">
        <f>I$2347</f>
        <v>5</v>
      </c>
      <c r="J2349" s="19" t="e">
        <f t="shared" si="206"/>
        <v>#N/A</v>
      </c>
      <c r="K2349" s="19"/>
      <c r="L2349" s="19"/>
    </row>
    <row r="2350" spans="1:13" x14ac:dyDescent="0.2">
      <c r="A2350" s="6"/>
      <c r="B2350" s="8">
        <f t="shared" si="207"/>
        <v>3</v>
      </c>
      <c r="C2350" s="8"/>
      <c r="D2350" s="36" t="s">
        <v>2111</v>
      </c>
      <c r="E2350" s="28" t="e">
        <f>VLOOKUP(D2350,バーコード貼付!A$4048:C$6329,2,FALSE)</f>
        <v>#N/A</v>
      </c>
      <c r="F2350" s="40"/>
      <c r="G2350" s="19"/>
      <c r="H2350" s="77" t="e">
        <f>VLOOKUP(D2350,バーコード貼付!$A$4048:$C$6329,3,FALSE)</f>
        <v>#N/A</v>
      </c>
      <c r="I2350" s="8">
        <f>I$2347</f>
        <v>5</v>
      </c>
      <c r="J2350" s="19" t="e">
        <f t="shared" si="206"/>
        <v>#N/A</v>
      </c>
      <c r="K2350" s="19"/>
      <c r="L2350" s="19"/>
    </row>
    <row r="2351" spans="1:13" x14ac:dyDescent="0.2">
      <c r="A2351" s="6"/>
      <c r="B2351" s="8">
        <f t="shared" si="207"/>
        <v>4</v>
      </c>
      <c r="C2351" s="8"/>
      <c r="D2351" s="36" t="s">
        <v>2528</v>
      </c>
      <c r="E2351" s="28" t="e">
        <f>VLOOKUP(D2351,バーコード貼付!A$4048:C$6329,2,FALSE)</f>
        <v>#N/A</v>
      </c>
      <c r="F2351" s="40"/>
      <c r="G2351" s="19"/>
      <c r="H2351" s="77" t="e">
        <f>VLOOKUP(D2351,バーコード貼付!$A$4048:$C$6329,3,FALSE)</f>
        <v>#N/A</v>
      </c>
      <c r="I2351" s="8">
        <f>I$2347*2</f>
        <v>10</v>
      </c>
      <c r="J2351" s="19" t="e">
        <f t="shared" si="206"/>
        <v>#N/A</v>
      </c>
      <c r="K2351" s="19"/>
      <c r="L2351" s="19"/>
      <c r="M2351" t="s">
        <v>2233</v>
      </c>
    </row>
    <row r="2352" spans="1:13" x14ac:dyDescent="0.2">
      <c r="A2352" s="6"/>
      <c r="B2352" s="8">
        <f t="shared" si="207"/>
        <v>5</v>
      </c>
      <c r="C2352" s="8"/>
      <c r="D2352" s="36" t="s">
        <v>2509</v>
      </c>
      <c r="E2352" s="28" t="e">
        <f>VLOOKUP(D2352,バーコード貼付!A$4048:C$6329,2,FALSE)</f>
        <v>#N/A</v>
      </c>
      <c r="F2352" s="40"/>
      <c r="G2352" s="19"/>
      <c r="H2352" s="77" t="e">
        <f>VLOOKUP(D2352,バーコード貼付!$A$4048:$C$6329,3,FALSE)</f>
        <v>#N/A</v>
      </c>
      <c r="I2352" s="8">
        <f>I$2347*4</f>
        <v>20</v>
      </c>
      <c r="J2352" s="19" t="e">
        <f t="shared" si="206"/>
        <v>#N/A</v>
      </c>
      <c r="K2352" s="19"/>
      <c r="L2352" s="19"/>
      <c r="M2352" t="s">
        <v>2229</v>
      </c>
    </row>
    <row r="2353" spans="1:13" x14ac:dyDescent="0.2">
      <c r="A2353" s="6"/>
      <c r="B2353" s="8">
        <f t="shared" si="207"/>
        <v>6</v>
      </c>
      <c r="C2353" s="8"/>
      <c r="D2353" s="36" t="s">
        <v>2510</v>
      </c>
      <c r="E2353" s="28" t="e">
        <f>VLOOKUP(D2353,バーコード貼付!A$4048:C$6329,2,FALSE)</f>
        <v>#N/A</v>
      </c>
      <c r="F2353" s="40"/>
      <c r="G2353" s="19"/>
      <c r="H2353" s="77" t="e">
        <f>VLOOKUP(D2353,バーコード貼付!$A$4048:$C$6329,3,FALSE)</f>
        <v>#N/A</v>
      </c>
      <c r="I2353" s="8">
        <f>I$2347*4</f>
        <v>20</v>
      </c>
      <c r="J2353" s="19" t="e">
        <f t="shared" si="206"/>
        <v>#N/A</v>
      </c>
      <c r="K2353" s="19"/>
      <c r="L2353" s="19"/>
      <c r="M2353" t="s">
        <v>2230</v>
      </c>
    </row>
    <row r="2354" spans="1:13" x14ac:dyDescent="0.2">
      <c r="A2354" s="6"/>
      <c r="B2354" s="8">
        <f t="shared" si="207"/>
        <v>7</v>
      </c>
      <c r="C2354" s="8"/>
      <c r="D2354" s="36" t="s">
        <v>2193</v>
      </c>
      <c r="E2354" s="28" t="str">
        <f>VLOOKUP(D2354,バーコード貼付!A$4048:C$6329,2,FALSE)</f>
        <v>G-90ｵｰﾘﾝｸﾞ</v>
      </c>
      <c r="F2354" s="40"/>
      <c r="G2354" s="19"/>
      <c r="H2354" s="77">
        <f>VLOOKUP(D2354,バーコード貼付!$A$4048:$C$6329,3,FALSE)</f>
        <v>27</v>
      </c>
      <c r="I2354" s="8">
        <f>I$2347</f>
        <v>5</v>
      </c>
      <c r="J2354" s="19">
        <f t="shared" si="206"/>
        <v>0</v>
      </c>
      <c r="K2354" s="19"/>
      <c r="L2354" s="19"/>
    </row>
    <row r="2355" spans="1:13" x14ac:dyDescent="0.2">
      <c r="A2355" s="6"/>
      <c r="B2355" s="8">
        <f t="shared" si="207"/>
        <v>8</v>
      </c>
      <c r="C2355" s="8"/>
      <c r="D2355" s="36" t="s">
        <v>2206</v>
      </c>
      <c r="E2355" s="28" t="str">
        <f>VLOOKUP(D2355,バーコード貼付!A$4048:C$6329,2,FALSE)</f>
        <v>G-115ｵｰﾘﾝｸﾞ</v>
      </c>
      <c r="F2355" s="40"/>
      <c r="G2355" s="19"/>
      <c r="H2355" s="77">
        <f>VLOOKUP(D2355,バーコード貼付!$A$4048:$C$6329,3,FALSE)</f>
        <v>102</v>
      </c>
      <c r="I2355" s="8">
        <f>I$2347</f>
        <v>5</v>
      </c>
      <c r="J2355" s="19">
        <f t="shared" si="206"/>
        <v>0</v>
      </c>
      <c r="K2355" s="19"/>
      <c r="L2355" s="19"/>
    </row>
    <row r="2356" spans="1:13" x14ac:dyDescent="0.2">
      <c r="A2356" s="6"/>
      <c r="B2356" s="8">
        <f t="shared" si="207"/>
        <v>9</v>
      </c>
      <c r="C2356" s="8"/>
      <c r="D2356" s="36" t="s">
        <v>1543</v>
      </c>
      <c r="E2356" s="28" t="e">
        <f>VLOOKUP(D2356,バーコード貼付!A$4048:C$6329,2,FALSE)</f>
        <v>#N/A</v>
      </c>
      <c r="F2356" s="40"/>
      <c r="G2356" s="19"/>
      <c r="H2356" s="77" t="e">
        <f>VLOOKUP(D2356,バーコード貼付!$A$4048:$C$6329,3,FALSE)</f>
        <v>#N/A</v>
      </c>
      <c r="I2356" s="8">
        <f>I$2347</f>
        <v>5</v>
      </c>
      <c r="J2356" s="19" t="e">
        <f t="shared" si="206"/>
        <v>#N/A</v>
      </c>
      <c r="K2356" s="19"/>
      <c r="L2356" s="19"/>
    </row>
    <row r="2357" spans="1:13" x14ac:dyDescent="0.2">
      <c r="A2357" s="6"/>
      <c r="B2357" s="8"/>
      <c r="C2357" s="8"/>
      <c r="D2357" s="36"/>
      <c r="E2357" s="30"/>
      <c r="F2357" s="40"/>
      <c r="G2357" s="19"/>
      <c r="H2357" s="67"/>
      <c r="I2357" s="8"/>
      <c r="J2357" s="19"/>
      <c r="K2357" s="19"/>
      <c r="L2357" s="19"/>
    </row>
    <row r="2358" spans="1:13" ht="16.2" x14ac:dyDescent="0.2">
      <c r="A2358" s="188" t="s">
        <v>1416</v>
      </c>
      <c r="B2358" s="189"/>
      <c r="C2358" s="189"/>
      <c r="D2358" s="189"/>
      <c r="E2358" s="189"/>
      <c r="F2358" s="189"/>
      <c r="G2358" s="189"/>
      <c r="H2358" s="189"/>
      <c r="I2358" s="189"/>
      <c r="J2358" s="189"/>
      <c r="K2358" s="189"/>
      <c r="L2358" s="190"/>
    </row>
    <row r="2359" spans="1:13" x14ac:dyDescent="0.2">
      <c r="A2359" s="24" t="s">
        <v>975</v>
      </c>
      <c r="B2359" s="69"/>
      <c r="C2359" s="21"/>
      <c r="D2359" s="52" t="s">
        <v>973</v>
      </c>
      <c r="E2359" s="13" t="s">
        <v>1156</v>
      </c>
      <c r="F2359" s="39" t="s">
        <v>1246</v>
      </c>
      <c r="G2359" s="19" t="s">
        <v>1205</v>
      </c>
      <c r="H2359" s="13" t="s">
        <v>1206</v>
      </c>
      <c r="I2359" s="13" t="s">
        <v>977</v>
      </c>
      <c r="J2359" s="13" t="s">
        <v>976</v>
      </c>
      <c r="K2359" s="13" t="s">
        <v>1166</v>
      </c>
      <c r="L2359" s="13" t="s">
        <v>1167</v>
      </c>
    </row>
    <row r="2360" spans="1:13" x14ac:dyDescent="0.2">
      <c r="A2360" s="18">
        <v>1</v>
      </c>
      <c r="B2360" s="18"/>
      <c r="C2360" s="18"/>
      <c r="D2360" s="53" t="s">
        <v>1417</v>
      </c>
      <c r="E2360" s="28" t="e">
        <f>VLOOKUP(D2360,バーコード貼付!A$4048:C$6329,2,FALSE)</f>
        <v>#N/A</v>
      </c>
      <c r="F2360" s="40"/>
      <c r="G2360" s="19"/>
      <c r="H2360" s="77" t="e">
        <v>#N/A</v>
      </c>
      <c r="I2360" s="43">
        <v>5</v>
      </c>
      <c r="J2360" s="19" t="e">
        <v>#N/A</v>
      </c>
      <c r="K2360" s="14"/>
      <c r="L2360" s="14"/>
    </row>
    <row r="2361" spans="1:13" x14ac:dyDescent="0.2">
      <c r="A2361" s="6"/>
      <c r="B2361" s="8">
        <v>1</v>
      </c>
      <c r="C2361" s="8"/>
      <c r="D2361" s="36" t="s">
        <v>2112</v>
      </c>
      <c r="E2361" s="28" t="e">
        <f>VLOOKUP(D2361,バーコード貼付!A$4048:C$6329,2,FALSE)</f>
        <v>#N/A</v>
      </c>
      <c r="F2361" s="40"/>
      <c r="G2361" s="19"/>
      <c r="H2361" s="77" t="e">
        <f>VLOOKUP(D2361,バーコード貼付!$A$4048:$C$6329,3,FALSE)</f>
        <v>#N/A</v>
      </c>
      <c r="I2361" s="8">
        <f>I$2360</f>
        <v>5</v>
      </c>
      <c r="J2361" s="19" t="e">
        <f t="shared" ref="J2361:J2369" si="208">IF(H2361&gt;=I2361,0,1)</f>
        <v>#N/A</v>
      </c>
      <c r="K2361" s="19"/>
      <c r="L2361" s="19"/>
    </row>
    <row r="2362" spans="1:13" x14ac:dyDescent="0.2">
      <c r="A2362" s="6"/>
      <c r="B2362" s="8">
        <f t="shared" ref="B2362:B2369" si="209">B2361+1</f>
        <v>2</v>
      </c>
      <c r="C2362" s="8"/>
      <c r="D2362" s="36" t="s">
        <v>2113</v>
      </c>
      <c r="E2362" s="28" t="e">
        <f>VLOOKUP(D2362,バーコード貼付!A$4048:C$6329,2,FALSE)</f>
        <v>#N/A</v>
      </c>
      <c r="F2362" s="40"/>
      <c r="G2362" s="19"/>
      <c r="H2362" s="77" t="e">
        <f>VLOOKUP(D2362,バーコード貼付!$A$4048:$C$6329,3,FALSE)</f>
        <v>#N/A</v>
      </c>
      <c r="I2362" s="8">
        <f>I$2360</f>
        <v>5</v>
      </c>
      <c r="J2362" s="19" t="e">
        <f t="shared" si="208"/>
        <v>#N/A</v>
      </c>
      <c r="K2362" s="19"/>
      <c r="L2362" s="19"/>
    </row>
    <row r="2363" spans="1:13" x14ac:dyDescent="0.2">
      <c r="A2363" s="6"/>
      <c r="B2363" s="8">
        <f t="shared" si="209"/>
        <v>3</v>
      </c>
      <c r="C2363" s="8"/>
      <c r="D2363" s="36" t="s">
        <v>2114</v>
      </c>
      <c r="E2363" s="28" t="e">
        <f>VLOOKUP(D2363,バーコード貼付!A$4048:C$6329,2,FALSE)</f>
        <v>#N/A</v>
      </c>
      <c r="F2363" s="40"/>
      <c r="G2363" s="19"/>
      <c r="H2363" s="77" t="e">
        <f>VLOOKUP(D2363,バーコード貼付!$A$4048:$C$6329,3,FALSE)</f>
        <v>#N/A</v>
      </c>
      <c r="I2363" s="8">
        <f>I$2360</f>
        <v>5</v>
      </c>
      <c r="J2363" s="19" t="e">
        <f t="shared" si="208"/>
        <v>#N/A</v>
      </c>
      <c r="K2363" s="19"/>
      <c r="L2363" s="19"/>
    </row>
    <row r="2364" spans="1:13" x14ac:dyDescent="0.2">
      <c r="A2364" s="6"/>
      <c r="B2364" s="8">
        <f t="shared" si="209"/>
        <v>4</v>
      </c>
      <c r="C2364" s="8"/>
      <c r="D2364" s="36" t="s">
        <v>2528</v>
      </c>
      <c r="E2364" s="28" t="e">
        <f>VLOOKUP(D2364,バーコード貼付!A$4048:C$6329,2,FALSE)</f>
        <v>#N/A</v>
      </c>
      <c r="F2364" s="40"/>
      <c r="G2364" s="19"/>
      <c r="H2364" s="77" t="e">
        <f>VLOOKUP(D2364,バーコード貼付!$A$4048:$C$6329,3,FALSE)</f>
        <v>#N/A</v>
      </c>
      <c r="I2364" s="8">
        <f>I$2360*2</f>
        <v>10</v>
      </c>
      <c r="J2364" s="19" t="e">
        <f t="shared" si="208"/>
        <v>#N/A</v>
      </c>
      <c r="K2364" s="19"/>
      <c r="L2364" s="19"/>
      <c r="M2364" t="s">
        <v>2233</v>
      </c>
    </row>
    <row r="2365" spans="1:13" x14ac:dyDescent="0.2">
      <c r="A2365" s="6"/>
      <c r="B2365" s="8">
        <f t="shared" si="209"/>
        <v>5</v>
      </c>
      <c r="C2365" s="8"/>
      <c r="D2365" s="36" t="s">
        <v>2509</v>
      </c>
      <c r="E2365" s="28" t="e">
        <f>VLOOKUP(D2365,バーコード貼付!A$4048:C$6329,2,FALSE)</f>
        <v>#N/A</v>
      </c>
      <c r="F2365" s="40"/>
      <c r="G2365" s="19"/>
      <c r="H2365" s="77" t="e">
        <f>VLOOKUP(D2365,バーコード貼付!$A$4048:$C$6329,3,FALSE)</f>
        <v>#N/A</v>
      </c>
      <c r="I2365" s="8">
        <f>I$2360*4</f>
        <v>20</v>
      </c>
      <c r="J2365" s="19" t="e">
        <f t="shared" si="208"/>
        <v>#N/A</v>
      </c>
      <c r="K2365" s="19"/>
      <c r="L2365" s="19"/>
      <c r="M2365" t="s">
        <v>2229</v>
      </c>
    </row>
    <row r="2366" spans="1:13" x14ac:dyDescent="0.2">
      <c r="A2366" s="6"/>
      <c r="B2366" s="8">
        <f t="shared" si="209"/>
        <v>6</v>
      </c>
      <c r="C2366" s="8"/>
      <c r="D2366" s="36" t="s">
        <v>2510</v>
      </c>
      <c r="E2366" s="28" t="e">
        <f>VLOOKUP(D2366,バーコード貼付!A$4048:C$6329,2,FALSE)</f>
        <v>#N/A</v>
      </c>
      <c r="F2366" s="40"/>
      <c r="G2366" s="19"/>
      <c r="H2366" s="77" t="e">
        <f>VLOOKUP(D2366,バーコード貼付!$A$4048:$C$6329,3,FALSE)</f>
        <v>#N/A</v>
      </c>
      <c r="I2366" s="8">
        <f>I$2360*4</f>
        <v>20</v>
      </c>
      <c r="J2366" s="19" t="e">
        <f t="shared" si="208"/>
        <v>#N/A</v>
      </c>
      <c r="K2366" s="19"/>
      <c r="L2366" s="19"/>
      <c r="M2366" t="s">
        <v>2230</v>
      </c>
    </row>
    <row r="2367" spans="1:13" x14ac:dyDescent="0.2">
      <c r="A2367" s="6"/>
      <c r="B2367" s="8">
        <f t="shared" si="209"/>
        <v>7</v>
      </c>
      <c r="C2367" s="8"/>
      <c r="D2367" s="36" t="s">
        <v>2194</v>
      </c>
      <c r="E2367" s="28" t="str">
        <f>VLOOKUP(D2367,バーコード貼付!A$4048:C$6329,2,FALSE)</f>
        <v>G-95ｵｰﾘﾝｸﾞ</v>
      </c>
      <c r="F2367" s="40"/>
      <c r="G2367" s="19"/>
      <c r="H2367" s="77">
        <f>VLOOKUP(D2367,バーコード貼付!$A$4048:$C$6329,3,FALSE)</f>
        <v>54</v>
      </c>
      <c r="I2367" s="8">
        <f>I$2360</f>
        <v>5</v>
      </c>
      <c r="J2367" s="19">
        <f t="shared" si="208"/>
        <v>0</v>
      </c>
      <c r="K2367" s="19"/>
      <c r="L2367" s="19"/>
    </row>
    <row r="2368" spans="1:13" x14ac:dyDescent="0.2">
      <c r="A2368" s="6"/>
      <c r="B2368" s="8">
        <f t="shared" si="209"/>
        <v>8</v>
      </c>
      <c r="C2368" s="8"/>
      <c r="D2368" s="36" t="s">
        <v>2207</v>
      </c>
      <c r="E2368" s="28" t="str">
        <f>VLOOKUP(D2368,バーコード貼付!A$4048:C$6329,2,FALSE)</f>
        <v>G-120ｵｰﾘﾝｸﾞ</v>
      </c>
      <c r="F2368" s="40"/>
      <c r="G2368" s="19"/>
      <c r="H2368" s="77">
        <f>VLOOKUP(D2368,バーコード貼付!$A$4048:$C$6329,3,FALSE)</f>
        <v>120</v>
      </c>
      <c r="I2368" s="8">
        <f>I$2360</f>
        <v>5</v>
      </c>
      <c r="J2368" s="19">
        <f t="shared" si="208"/>
        <v>0</v>
      </c>
      <c r="K2368" s="19"/>
      <c r="L2368" s="19"/>
    </row>
    <row r="2369" spans="1:13" x14ac:dyDescent="0.2">
      <c r="A2369" s="6"/>
      <c r="B2369" s="8">
        <f t="shared" si="209"/>
        <v>9</v>
      </c>
      <c r="C2369" s="8"/>
      <c r="D2369" s="36" t="s">
        <v>1544</v>
      </c>
      <c r="E2369" s="28" t="e">
        <f>VLOOKUP(D2369,バーコード貼付!A$4048:C$6329,2,FALSE)</f>
        <v>#N/A</v>
      </c>
      <c r="F2369" s="40"/>
      <c r="G2369" s="19"/>
      <c r="H2369" s="77" t="e">
        <f>VLOOKUP(D2369,バーコード貼付!$A$4048:$C$6329,3,FALSE)</f>
        <v>#N/A</v>
      </c>
      <c r="I2369" s="8">
        <f>I$2360</f>
        <v>5</v>
      </c>
      <c r="J2369" s="19" t="e">
        <f t="shared" si="208"/>
        <v>#N/A</v>
      </c>
      <c r="K2369" s="19"/>
      <c r="L2369" s="19"/>
    </row>
    <row r="2370" spans="1:13" x14ac:dyDescent="0.2">
      <c r="A2370" s="6"/>
      <c r="B2370" s="8"/>
      <c r="C2370" s="8"/>
      <c r="D2370" s="36"/>
      <c r="E2370" s="30"/>
      <c r="F2370" s="40"/>
      <c r="G2370" s="19"/>
      <c r="H2370" s="67"/>
      <c r="I2370" s="8"/>
      <c r="J2370" s="19"/>
      <c r="K2370" s="19"/>
      <c r="L2370" s="19"/>
    </row>
    <row r="2371" spans="1:13" ht="16.2" x14ac:dyDescent="0.2">
      <c r="A2371" s="188" t="s">
        <v>1419</v>
      </c>
      <c r="B2371" s="189"/>
      <c r="C2371" s="189"/>
      <c r="D2371" s="189"/>
      <c r="E2371" s="189"/>
      <c r="F2371" s="189"/>
      <c r="G2371" s="189"/>
      <c r="H2371" s="189"/>
      <c r="I2371" s="189"/>
      <c r="J2371" s="189"/>
      <c r="K2371" s="189"/>
      <c r="L2371" s="190"/>
    </row>
    <row r="2372" spans="1:13" x14ac:dyDescent="0.2">
      <c r="A2372" s="24" t="s">
        <v>975</v>
      </c>
      <c r="B2372" s="69"/>
      <c r="C2372" s="21"/>
      <c r="D2372" s="52" t="s">
        <v>973</v>
      </c>
      <c r="E2372" s="13" t="s">
        <v>1156</v>
      </c>
      <c r="F2372" s="39" t="s">
        <v>1246</v>
      </c>
      <c r="G2372" s="19" t="s">
        <v>1205</v>
      </c>
      <c r="H2372" s="13" t="s">
        <v>1206</v>
      </c>
      <c r="I2372" s="13" t="s">
        <v>977</v>
      </c>
      <c r="J2372" s="13" t="s">
        <v>976</v>
      </c>
      <c r="K2372" s="13" t="s">
        <v>1166</v>
      </c>
      <c r="L2372" s="13" t="s">
        <v>1167</v>
      </c>
    </row>
    <row r="2373" spans="1:13" x14ac:dyDescent="0.2">
      <c r="A2373" s="18">
        <v>1</v>
      </c>
      <c r="B2373" s="18"/>
      <c r="C2373" s="18"/>
      <c r="D2373" s="53" t="s">
        <v>1420</v>
      </c>
      <c r="E2373" s="28" t="e">
        <f>VLOOKUP(D2373,バーコード貼付!A$4048:C$6329,2,FALSE)</f>
        <v>#N/A</v>
      </c>
      <c r="F2373" s="40"/>
      <c r="G2373" s="19"/>
      <c r="H2373" s="77" t="e">
        <v>#N/A</v>
      </c>
      <c r="I2373" s="43">
        <v>5</v>
      </c>
      <c r="J2373" s="19" t="e">
        <v>#N/A</v>
      </c>
      <c r="K2373" s="14"/>
      <c r="L2373" s="14"/>
    </row>
    <row r="2374" spans="1:13" x14ac:dyDescent="0.2">
      <c r="A2374" s="6"/>
      <c r="B2374" s="8">
        <v>1</v>
      </c>
      <c r="C2374" s="8"/>
      <c r="D2374" s="36" t="s">
        <v>2115</v>
      </c>
      <c r="E2374" s="28" t="e">
        <f>VLOOKUP(D2374,バーコード貼付!A$4048:C$6329,2,FALSE)</f>
        <v>#N/A</v>
      </c>
      <c r="F2374" s="40"/>
      <c r="G2374" s="19"/>
      <c r="H2374" s="77" t="e">
        <f>VLOOKUP(D2374,バーコード貼付!$A$4048:$C$6329,3,FALSE)</f>
        <v>#N/A</v>
      </c>
      <c r="I2374" s="8">
        <f>I$2373</f>
        <v>5</v>
      </c>
      <c r="J2374" s="19" t="e">
        <f t="shared" ref="J2374:J2382" si="210">IF(H2374&gt;=I2374,0,1)</f>
        <v>#N/A</v>
      </c>
      <c r="K2374" s="19"/>
      <c r="L2374" s="19"/>
    </row>
    <row r="2375" spans="1:13" x14ac:dyDescent="0.2">
      <c r="A2375" s="6"/>
      <c r="B2375" s="8">
        <f t="shared" ref="B2375:B2382" si="211">B2374+1</f>
        <v>2</v>
      </c>
      <c r="C2375" s="8"/>
      <c r="D2375" s="36" t="s">
        <v>2116</v>
      </c>
      <c r="E2375" s="28" t="e">
        <f>VLOOKUP(D2375,バーコード貼付!A$4048:C$6329,2,FALSE)</f>
        <v>#N/A</v>
      </c>
      <c r="F2375" s="40"/>
      <c r="G2375" s="19"/>
      <c r="H2375" s="77" t="e">
        <f>VLOOKUP(D2375,バーコード貼付!$A$4048:$C$6329,3,FALSE)</f>
        <v>#N/A</v>
      </c>
      <c r="I2375" s="8">
        <f>I$2373</f>
        <v>5</v>
      </c>
      <c r="J2375" s="19" t="e">
        <f t="shared" si="210"/>
        <v>#N/A</v>
      </c>
      <c r="K2375" s="19"/>
      <c r="L2375" s="19"/>
    </row>
    <row r="2376" spans="1:13" x14ac:dyDescent="0.2">
      <c r="A2376" s="6"/>
      <c r="B2376" s="8">
        <f t="shared" si="211"/>
        <v>3</v>
      </c>
      <c r="C2376" s="8"/>
      <c r="D2376" s="36" t="s">
        <v>2117</v>
      </c>
      <c r="E2376" s="28" t="e">
        <f>VLOOKUP(D2376,バーコード貼付!A$4048:C$6329,2,FALSE)</f>
        <v>#N/A</v>
      </c>
      <c r="F2376" s="40"/>
      <c r="G2376" s="19"/>
      <c r="H2376" s="77" t="e">
        <f>VLOOKUP(D2376,バーコード貼付!$A$4048:$C$6329,3,FALSE)</f>
        <v>#N/A</v>
      </c>
      <c r="I2376" s="8">
        <f>I$2373</f>
        <v>5</v>
      </c>
      <c r="J2376" s="19" t="e">
        <f t="shared" si="210"/>
        <v>#N/A</v>
      </c>
      <c r="K2376" s="19"/>
      <c r="L2376" s="19"/>
    </row>
    <row r="2377" spans="1:13" x14ac:dyDescent="0.2">
      <c r="A2377" s="6"/>
      <c r="B2377" s="8">
        <f t="shared" si="211"/>
        <v>4</v>
      </c>
      <c r="C2377" s="8"/>
      <c r="D2377" s="36" t="s">
        <v>2528</v>
      </c>
      <c r="E2377" s="28" t="e">
        <f>VLOOKUP(D2377,バーコード貼付!A$4048:C$6329,2,FALSE)</f>
        <v>#N/A</v>
      </c>
      <c r="F2377" s="40"/>
      <c r="G2377" s="19"/>
      <c r="H2377" s="77" t="e">
        <f>VLOOKUP(D2377,バーコード貼付!$A$4048:$C$6329,3,FALSE)</f>
        <v>#N/A</v>
      </c>
      <c r="I2377" s="8">
        <f>I$2373*2</f>
        <v>10</v>
      </c>
      <c r="J2377" s="19" t="e">
        <f t="shared" si="210"/>
        <v>#N/A</v>
      </c>
      <c r="K2377" s="19"/>
      <c r="L2377" s="19"/>
      <c r="M2377" t="s">
        <v>2233</v>
      </c>
    </row>
    <row r="2378" spans="1:13" x14ac:dyDescent="0.2">
      <c r="A2378" s="6"/>
      <c r="B2378" s="8">
        <f t="shared" si="211"/>
        <v>5</v>
      </c>
      <c r="C2378" s="8"/>
      <c r="D2378" s="36" t="s">
        <v>2509</v>
      </c>
      <c r="E2378" s="28" t="e">
        <f>VLOOKUP(D2378,バーコード貼付!A$4048:C$6329,2,FALSE)</f>
        <v>#N/A</v>
      </c>
      <c r="F2378" s="40"/>
      <c r="G2378" s="19"/>
      <c r="H2378" s="77" t="e">
        <f>VLOOKUP(D2378,バーコード貼付!$A$4048:$C$6329,3,FALSE)</f>
        <v>#N/A</v>
      </c>
      <c r="I2378" s="8">
        <f>I$2373*4</f>
        <v>20</v>
      </c>
      <c r="J2378" s="19" t="e">
        <f t="shared" si="210"/>
        <v>#N/A</v>
      </c>
      <c r="K2378" s="19"/>
      <c r="L2378" s="19"/>
      <c r="M2378" t="s">
        <v>2229</v>
      </c>
    </row>
    <row r="2379" spans="1:13" x14ac:dyDescent="0.2">
      <c r="A2379" s="6"/>
      <c r="B2379" s="8">
        <f t="shared" si="211"/>
        <v>6</v>
      </c>
      <c r="C2379" s="8"/>
      <c r="D2379" s="36" t="s">
        <v>2510</v>
      </c>
      <c r="E2379" s="28" t="e">
        <f>VLOOKUP(D2379,バーコード貼付!A$4048:C$6329,2,FALSE)</f>
        <v>#N/A</v>
      </c>
      <c r="F2379" s="40"/>
      <c r="G2379" s="19"/>
      <c r="H2379" s="77" t="e">
        <f>VLOOKUP(D2379,バーコード貼付!$A$4048:$C$6329,3,FALSE)</f>
        <v>#N/A</v>
      </c>
      <c r="I2379" s="8">
        <f>I$2373*4</f>
        <v>20</v>
      </c>
      <c r="J2379" s="19" t="e">
        <f t="shared" si="210"/>
        <v>#N/A</v>
      </c>
      <c r="K2379" s="19"/>
      <c r="L2379" s="19"/>
      <c r="M2379" t="s">
        <v>2230</v>
      </c>
    </row>
    <row r="2380" spans="1:13" x14ac:dyDescent="0.2">
      <c r="A2380" s="6"/>
      <c r="B2380" s="8">
        <f t="shared" si="211"/>
        <v>7</v>
      </c>
      <c r="C2380" s="8"/>
      <c r="D2380" s="36" t="s">
        <v>2195</v>
      </c>
      <c r="E2380" s="28" t="str">
        <f>VLOOKUP(D2380,バーコード貼付!A$4048:C$6329,2,FALSE)</f>
        <v>G-110ｵｰﾘﾝｸﾞ</v>
      </c>
      <c r="F2380" s="40"/>
      <c r="G2380" s="19"/>
      <c r="H2380" s="77">
        <f>VLOOKUP(D2380,バーコード貼付!$A$4048:$C$6329,3,FALSE)</f>
        <v>101</v>
      </c>
      <c r="I2380" s="8">
        <f>I$2373</f>
        <v>5</v>
      </c>
      <c r="J2380" s="19">
        <f t="shared" si="210"/>
        <v>0</v>
      </c>
      <c r="K2380" s="19"/>
      <c r="L2380" s="19"/>
    </row>
    <row r="2381" spans="1:13" x14ac:dyDescent="0.2">
      <c r="A2381" s="6"/>
      <c r="B2381" s="8">
        <f t="shared" si="211"/>
        <v>8</v>
      </c>
      <c r="C2381" s="8"/>
      <c r="D2381" s="36" t="s">
        <v>2208</v>
      </c>
      <c r="E2381" s="28" t="str">
        <f>VLOOKUP(D2381,バーコード貼付!A$4048:C$6329,2,FALSE)</f>
        <v>G-125ｵｰﾘﾝｸﾞ</v>
      </c>
      <c r="F2381" s="40"/>
      <c r="G2381" s="19"/>
      <c r="H2381" s="77">
        <f>VLOOKUP(D2381,バーコード貼付!$A$4048:$C$6329,3,FALSE)</f>
        <v>210</v>
      </c>
      <c r="I2381" s="8">
        <f>I$2373</f>
        <v>5</v>
      </c>
      <c r="J2381" s="19">
        <f t="shared" si="210"/>
        <v>0</v>
      </c>
      <c r="K2381" s="19"/>
      <c r="L2381" s="19"/>
    </row>
    <row r="2382" spans="1:13" x14ac:dyDescent="0.2">
      <c r="A2382" s="6"/>
      <c r="B2382" s="8">
        <f t="shared" si="211"/>
        <v>9</v>
      </c>
      <c r="C2382" s="8"/>
      <c r="D2382" s="36" t="s">
        <v>1545</v>
      </c>
      <c r="E2382" s="28" t="e">
        <f>VLOOKUP(D2382,バーコード貼付!A$4048:C$6329,2,FALSE)</f>
        <v>#N/A</v>
      </c>
      <c r="F2382" s="40"/>
      <c r="G2382" s="19"/>
      <c r="H2382" s="77" t="e">
        <f>VLOOKUP(D2382,バーコード貼付!$A$4048:$C$6329,3,FALSE)</f>
        <v>#N/A</v>
      </c>
      <c r="I2382" s="8">
        <f>I$2373</f>
        <v>5</v>
      </c>
      <c r="J2382" s="19" t="e">
        <f t="shared" si="210"/>
        <v>#N/A</v>
      </c>
      <c r="K2382" s="19"/>
      <c r="L2382" s="19"/>
    </row>
    <row r="2383" spans="1:13" x14ac:dyDescent="0.2">
      <c r="A2383" s="6"/>
      <c r="B2383" s="8"/>
      <c r="C2383" s="8"/>
      <c r="D2383" s="36"/>
      <c r="E2383" s="30"/>
      <c r="F2383" s="40"/>
      <c r="G2383" s="19"/>
      <c r="H2383" s="67"/>
      <c r="I2383" s="8"/>
      <c r="J2383" s="19"/>
      <c r="K2383" s="19"/>
      <c r="L2383" s="19"/>
    </row>
    <row r="2384" spans="1:13" ht="16.2" x14ac:dyDescent="0.2">
      <c r="A2384" s="188" t="s">
        <v>1421</v>
      </c>
      <c r="B2384" s="189"/>
      <c r="C2384" s="189"/>
      <c r="D2384" s="189"/>
      <c r="E2384" s="189"/>
      <c r="F2384" s="189"/>
      <c r="G2384" s="189"/>
      <c r="H2384" s="189"/>
      <c r="I2384" s="189"/>
      <c r="J2384" s="189"/>
      <c r="K2384" s="189"/>
      <c r="L2384" s="190"/>
    </row>
    <row r="2385" spans="1:13" x14ac:dyDescent="0.2">
      <c r="A2385" s="24" t="s">
        <v>975</v>
      </c>
      <c r="B2385" s="69"/>
      <c r="C2385" s="21"/>
      <c r="D2385" s="52" t="s">
        <v>973</v>
      </c>
      <c r="E2385" s="13" t="s">
        <v>1156</v>
      </c>
      <c r="F2385" s="39" t="s">
        <v>1246</v>
      </c>
      <c r="G2385" s="19" t="s">
        <v>1205</v>
      </c>
      <c r="H2385" s="13" t="s">
        <v>1206</v>
      </c>
      <c r="I2385" s="13" t="s">
        <v>977</v>
      </c>
      <c r="J2385" s="13" t="s">
        <v>976</v>
      </c>
      <c r="K2385" s="13" t="s">
        <v>1166</v>
      </c>
      <c r="L2385" s="13" t="s">
        <v>1167</v>
      </c>
    </row>
    <row r="2386" spans="1:13" x14ac:dyDescent="0.2">
      <c r="A2386" s="18">
        <v>1</v>
      </c>
      <c r="B2386" s="18"/>
      <c r="C2386" s="18"/>
      <c r="D2386" s="53" t="s">
        <v>623</v>
      </c>
      <c r="E2386" s="28" t="e">
        <f>VLOOKUP(D2386,バーコード貼付!A$4048:C$6329,2,FALSE)</f>
        <v>#N/A</v>
      </c>
      <c r="F2386" s="40"/>
      <c r="G2386" s="19"/>
      <c r="H2386" s="77" t="e">
        <v>#N/A</v>
      </c>
      <c r="I2386" s="43">
        <v>5</v>
      </c>
      <c r="J2386" s="19" t="e">
        <v>#N/A</v>
      </c>
      <c r="K2386" s="14"/>
      <c r="L2386" s="14"/>
    </row>
    <row r="2387" spans="1:13" x14ac:dyDescent="0.2">
      <c r="A2387" s="6"/>
      <c r="B2387" s="8">
        <v>1</v>
      </c>
      <c r="C2387" s="8"/>
      <c r="D2387" s="36" t="s">
        <v>2118</v>
      </c>
      <c r="E2387" s="28" t="e">
        <f>VLOOKUP(D2387,バーコード貼付!A$4048:C$6329,2,FALSE)</f>
        <v>#N/A</v>
      </c>
      <c r="F2387" s="40"/>
      <c r="G2387" s="19"/>
      <c r="H2387" s="77" t="e">
        <f>VLOOKUP(D2387,バーコード貼付!$A$4048:$C$6329,3,FALSE)</f>
        <v>#N/A</v>
      </c>
      <c r="I2387" s="8">
        <f>I$2386</f>
        <v>5</v>
      </c>
      <c r="J2387" s="19" t="e">
        <f t="shared" ref="J2387:J2395" si="212">IF(H2387&gt;=I2387,0,1)</f>
        <v>#N/A</v>
      </c>
      <c r="K2387" s="19"/>
      <c r="L2387" s="19"/>
    </row>
    <row r="2388" spans="1:13" x14ac:dyDescent="0.2">
      <c r="A2388" s="6"/>
      <c r="B2388" s="8">
        <f t="shared" ref="B2388:B2395" si="213">B2387+1</f>
        <v>2</v>
      </c>
      <c r="C2388" s="8"/>
      <c r="D2388" s="36" t="s">
        <v>2119</v>
      </c>
      <c r="E2388" s="28" t="e">
        <f>VLOOKUP(D2388,バーコード貼付!A$4048:C$6329,2,FALSE)</f>
        <v>#N/A</v>
      </c>
      <c r="F2388" s="40"/>
      <c r="G2388" s="19"/>
      <c r="H2388" s="77" t="e">
        <f>VLOOKUP(D2388,バーコード貼付!$A$4048:$C$6329,3,FALSE)</f>
        <v>#N/A</v>
      </c>
      <c r="I2388" s="8">
        <f>I$2386</f>
        <v>5</v>
      </c>
      <c r="J2388" s="19" t="e">
        <f t="shared" si="212"/>
        <v>#N/A</v>
      </c>
      <c r="K2388" s="19"/>
      <c r="L2388" s="19"/>
    </row>
    <row r="2389" spans="1:13" x14ac:dyDescent="0.2">
      <c r="A2389" s="6"/>
      <c r="B2389" s="8">
        <f t="shared" si="213"/>
        <v>3</v>
      </c>
      <c r="C2389" s="8"/>
      <c r="D2389" s="36" t="s">
        <v>2120</v>
      </c>
      <c r="E2389" s="28" t="e">
        <f>VLOOKUP(D2389,バーコード貼付!A$4048:C$6329,2,FALSE)</f>
        <v>#N/A</v>
      </c>
      <c r="F2389" s="40"/>
      <c r="G2389" s="19"/>
      <c r="H2389" s="77" t="e">
        <f>VLOOKUP(D2389,バーコード貼付!$A$4048:$C$6329,3,FALSE)</f>
        <v>#N/A</v>
      </c>
      <c r="I2389" s="8">
        <f>I$2386</f>
        <v>5</v>
      </c>
      <c r="J2389" s="19" t="e">
        <f t="shared" si="212"/>
        <v>#N/A</v>
      </c>
      <c r="K2389" s="19"/>
      <c r="L2389" s="19"/>
    </row>
    <row r="2390" spans="1:13" x14ac:dyDescent="0.2">
      <c r="A2390" s="6"/>
      <c r="B2390" s="8">
        <f t="shared" si="213"/>
        <v>4</v>
      </c>
      <c r="C2390" s="8"/>
      <c r="D2390" s="36" t="s">
        <v>2528</v>
      </c>
      <c r="E2390" s="28" t="e">
        <f>VLOOKUP(D2390,バーコード貼付!A$4048:C$6329,2,FALSE)</f>
        <v>#N/A</v>
      </c>
      <c r="F2390" s="40"/>
      <c r="G2390" s="19"/>
      <c r="H2390" s="77" t="e">
        <f>VLOOKUP(D2390,バーコード貼付!$A$4048:$C$6329,3,FALSE)</f>
        <v>#N/A</v>
      </c>
      <c r="I2390" s="8">
        <f>I$2386*2</f>
        <v>10</v>
      </c>
      <c r="J2390" s="19" t="e">
        <f t="shared" si="212"/>
        <v>#N/A</v>
      </c>
      <c r="K2390" s="19"/>
      <c r="L2390" s="19"/>
      <c r="M2390" t="s">
        <v>2233</v>
      </c>
    </row>
    <row r="2391" spans="1:13" x14ac:dyDescent="0.2">
      <c r="A2391" s="6"/>
      <c r="B2391" s="8">
        <f t="shared" si="213"/>
        <v>5</v>
      </c>
      <c r="C2391" s="8"/>
      <c r="D2391" s="36" t="s">
        <v>2509</v>
      </c>
      <c r="E2391" s="28" t="e">
        <f>VLOOKUP(D2391,バーコード貼付!A$4048:C$6329,2,FALSE)</f>
        <v>#N/A</v>
      </c>
      <c r="F2391" s="40"/>
      <c r="G2391" s="19"/>
      <c r="H2391" s="77" t="e">
        <f>VLOOKUP(D2391,バーコード貼付!$A$4048:$C$6329,3,FALSE)</f>
        <v>#N/A</v>
      </c>
      <c r="I2391" s="8">
        <f>I$2386*4</f>
        <v>20</v>
      </c>
      <c r="J2391" s="19" t="e">
        <f t="shared" si="212"/>
        <v>#N/A</v>
      </c>
      <c r="K2391" s="19"/>
      <c r="L2391" s="19"/>
      <c r="M2391" t="s">
        <v>2229</v>
      </c>
    </row>
    <row r="2392" spans="1:13" x14ac:dyDescent="0.2">
      <c r="A2392" s="6"/>
      <c r="B2392" s="8">
        <f t="shared" si="213"/>
        <v>6</v>
      </c>
      <c r="C2392" s="8"/>
      <c r="D2392" s="36" t="s">
        <v>2510</v>
      </c>
      <c r="E2392" s="28" t="e">
        <f>VLOOKUP(D2392,バーコード貼付!A$4048:C$6329,2,FALSE)</f>
        <v>#N/A</v>
      </c>
      <c r="F2392" s="40"/>
      <c r="G2392" s="19"/>
      <c r="H2392" s="77" t="e">
        <f>VLOOKUP(D2392,バーコード貼付!$A$4048:$C$6329,3,FALSE)</f>
        <v>#N/A</v>
      </c>
      <c r="I2392" s="8">
        <f>I$2386*4</f>
        <v>20</v>
      </c>
      <c r="J2392" s="19" t="e">
        <f t="shared" si="212"/>
        <v>#N/A</v>
      </c>
      <c r="K2392" s="19"/>
      <c r="L2392" s="19"/>
      <c r="M2392" t="s">
        <v>2230</v>
      </c>
    </row>
    <row r="2393" spans="1:13" x14ac:dyDescent="0.2">
      <c r="A2393" s="6"/>
      <c r="B2393" s="8">
        <f t="shared" si="213"/>
        <v>7</v>
      </c>
      <c r="C2393" s="8"/>
      <c r="D2393" s="36" t="s">
        <v>2196</v>
      </c>
      <c r="E2393" s="28" t="str">
        <f>VLOOKUP(D2393,バーコード貼付!A$4048:C$6329,2,FALSE)</f>
        <v>G-125ｵｰﾘﾝｸﾞ</v>
      </c>
      <c r="F2393" s="40"/>
      <c r="G2393" s="19"/>
      <c r="H2393" s="77">
        <f>VLOOKUP(D2393,バーコード貼付!$A$4048:$C$6329,3,FALSE)</f>
        <v>210</v>
      </c>
      <c r="I2393" s="8">
        <f>I$2386</f>
        <v>5</v>
      </c>
      <c r="J2393" s="19">
        <f t="shared" si="212"/>
        <v>0</v>
      </c>
      <c r="K2393" s="19"/>
      <c r="L2393" s="19"/>
    </row>
    <row r="2394" spans="1:13" x14ac:dyDescent="0.2">
      <c r="A2394" s="6"/>
      <c r="B2394" s="8">
        <f t="shared" si="213"/>
        <v>8</v>
      </c>
      <c r="C2394" s="8"/>
      <c r="D2394" s="36" t="s">
        <v>2209</v>
      </c>
      <c r="E2394" s="28" t="str">
        <f>VLOOKUP(D2394,バーコード貼付!A$4048:C$6329,2,FALSE)</f>
        <v>G-130ｵｰﾘﾝｸﾞ</v>
      </c>
      <c r="F2394" s="40"/>
      <c r="G2394" s="19"/>
      <c r="H2394" s="77">
        <f>VLOOKUP(D2394,バーコード貼付!$A$4048:$C$6329,3,FALSE)</f>
        <v>80</v>
      </c>
      <c r="I2394" s="8">
        <f>I$2386</f>
        <v>5</v>
      </c>
      <c r="J2394" s="19">
        <f t="shared" si="212"/>
        <v>0</v>
      </c>
      <c r="K2394" s="19"/>
      <c r="L2394" s="19"/>
    </row>
    <row r="2395" spans="1:13" x14ac:dyDescent="0.2">
      <c r="A2395" s="6"/>
      <c r="B2395" s="8">
        <f t="shared" si="213"/>
        <v>9</v>
      </c>
      <c r="C2395" s="8"/>
      <c r="D2395" s="36" t="s">
        <v>1546</v>
      </c>
      <c r="E2395" s="28" t="e">
        <f>VLOOKUP(D2395,バーコード貼付!A$4048:C$6329,2,FALSE)</f>
        <v>#N/A</v>
      </c>
      <c r="F2395" s="40"/>
      <c r="G2395" s="19"/>
      <c r="H2395" s="77" t="e">
        <f>VLOOKUP(D2395,バーコード貼付!$A$4048:$C$6329,3,FALSE)</f>
        <v>#N/A</v>
      </c>
      <c r="I2395" s="8">
        <f>I$2386</f>
        <v>5</v>
      </c>
      <c r="J2395" s="19" t="e">
        <f t="shared" si="212"/>
        <v>#N/A</v>
      </c>
      <c r="K2395" s="19"/>
      <c r="L2395" s="19"/>
    </row>
    <row r="2396" spans="1:13" x14ac:dyDescent="0.2">
      <c r="A2396" s="6"/>
      <c r="B2396" s="8"/>
      <c r="C2396" s="8"/>
      <c r="D2396" s="36"/>
      <c r="E2396" s="30"/>
      <c r="F2396" s="40"/>
      <c r="G2396" s="19"/>
      <c r="H2396" s="67"/>
      <c r="I2396" s="8"/>
      <c r="J2396" s="19"/>
      <c r="K2396" s="19"/>
      <c r="L2396" s="19"/>
    </row>
    <row r="2397" spans="1:13" ht="16.2" x14ac:dyDescent="0.2">
      <c r="A2397" s="188" t="s">
        <v>1422</v>
      </c>
      <c r="B2397" s="189"/>
      <c r="C2397" s="189"/>
      <c r="D2397" s="189"/>
      <c r="E2397" s="189"/>
      <c r="F2397" s="189"/>
      <c r="G2397" s="189"/>
      <c r="H2397" s="189"/>
      <c r="I2397" s="189"/>
      <c r="J2397" s="189"/>
      <c r="K2397" s="189"/>
      <c r="L2397" s="190"/>
    </row>
    <row r="2398" spans="1:13" x14ac:dyDescent="0.2">
      <c r="A2398" s="24" t="s">
        <v>975</v>
      </c>
      <c r="B2398" s="69"/>
      <c r="C2398" s="21"/>
      <c r="D2398" s="52" t="s">
        <v>973</v>
      </c>
      <c r="E2398" s="13" t="s">
        <v>1156</v>
      </c>
      <c r="F2398" s="39" t="s">
        <v>1246</v>
      </c>
      <c r="G2398" s="19" t="s">
        <v>1205</v>
      </c>
      <c r="H2398" s="13" t="s">
        <v>1206</v>
      </c>
      <c r="I2398" s="13" t="s">
        <v>977</v>
      </c>
      <c r="J2398" s="13" t="s">
        <v>976</v>
      </c>
      <c r="K2398" s="13" t="s">
        <v>1166</v>
      </c>
      <c r="L2398" s="13" t="s">
        <v>1167</v>
      </c>
    </row>
    <row r="2399" spans="1:13" x14ac:dyDescent="0.2">
      <c r="A2399" s="18">
        <v>1</v>
      </c>
      <c r="B2399" s="18"/>
      <c r="C2399" s="18"/>
      <c r="D2399" s="53" t="s">
        <v>626</v>
      </c>
      <c r="E2399" s="28" t="e">
        <f>VLOOKUP(D2399,バーコード貼付!A$4048:C$6329,2,FALSE)</f>
        <v>#N/A</v>
      </c>
      <c r="F2399" s="40"/>
      <c r="G2399" s="19"/>
      <c r="H2399" s="77" t="e">
        <v>#N/A</v>
      </c>
      <c r="I2399" s="43">
        <v>5</v>
      </c>
      <c r="J2399" s="19" t="e">
        <v>#N/A</v>
      </c>
      <c r="K2399" s="14"/>
      <c r="L2399" s="14"/>
    </row>
    <row r="2400" spans="1:13" x14ac:dyDescent="0.2">
      <c r="A2400" s="6"/>
      <c r="B2400" s="8">
        <v>1</v>
      </c>
      <c r="C2400" s="8"/>
      <c r="D2400" s="36" t="s">
        <v>2121</v>
      </c>
      <c r="E2400" s="28" t="e">
        <f>VLOOKUP(D2400,バーコード貼付!A$4048:C$6329,2,FALSE)</f>
        <v>#N/A</v>
      </c>
      <c r="F2400" s="40"/>
      <c r="G2400" s="19"/>
      <c r="H2400" s="77" t="e">
        <f>VLOOKUP(D2400,バーコード貼付!$A$4048:$C$6329,3,FALSE)</f>
        <v>#N/A</v>
      </c>
      <c r="I2400" s="8">
        <f>I$2399</f>
        <v>5</v>
      </c>
      <c r="J2400" s="19" t="e">
        <f t="shared" ref="J2400:J2408" si="214">IF(H2400&gt;=I2400,0,1)</f>
        <v>#N/A</v>
      </c>
      <c r="K2400" s="19"/>
      <c r="L2400" s="19"/>
    </row>
    <row r="2401" spans="1:13" x14ac:dyDescent="0.2">
      <c r="A2401" s="6"/>
      <c r="B2401" s="8">
        <f t="shared" ref="B2401:B2408" si="215">B2400+1</f>
        <v>2</v>
      </c>
      <c r="C2401" s="8"/>
      <c r="D2401" s="36" t="s">
        <v>2122</v>
      </c>
      <c r="E2401" s="28" t="e">
        <f>VLOOKUP(D2401,バーコード貼付!A$4048:C$6329,2,FALSE)</f>
        <v>#N/A</v>
      </c>
      <c r="F2401" s="40"/>
      <c r="G2401" s="19"/>
      <c r="H2401" s="77" t="e">
        <f>VLOOKUP(D2401,バーコード貼付!$A$4048:$C$6329,3,FALSE)</f>
        <v>#N/A</v>
      </c>
      <c r="I2401" s="8">
        <f>I$2399</f>
        <v>5</v>
      </c>
      <c r="J2401" s="19" t="e">
        <f t="shared" si="214"/>
        <v>#N/A</v>
      </c>
      <c r="K2401" s="19"/>
      <c r="L2401" s="19"/>
    </row>
    <row r="2402" spans="1:13" x14ac:dyDescent="0.2">
      <c r="A2402" s="6"/>
      <c r="B2402" s="8">
        <f t="shared" si="215"/>
        <v>3</v>
      </c>
      <c r="C2402" s="8"/>
      <c r="D2402" s="36" t="s">
        <v>2123</v>
      </c>
      <c r="E2402" s="28" t="e">
        <f>VLOOKUP(D2402,バーコード貼付!A$4048:C$6329,2,FALSE)</f>
        <v>#N/A</v>
      </c>
      <c r="F2402" s="40"/>
      <c r="G2402" s="19"/>
      <c r="H2402" s="77" t="e">
        <f>VLOOKUP(D2402,バーコード貼付!$A$4048:$C$6329,3,FALSE)</f>
        <v>#N/A</v>
      </c>
      <c r="I2402" s="8">
        <f>I$2399</f>
        <v>5</v>
      </c>
      <c r="J2402" s="19" t="e">
        <f t="shared" si="214"/>
        <v>#N/A</v>
      </c>
      <c r="K2402" s="19"/>
      <c r="L2402" s="19"/>
    </row>
    <row r="2403" spans="1:13" x14ac:dyDescent="0.2">
      <c r="A2403" s="6"/>
      <c r="B2403" s="8">
        <f t="shared" si="215"/>
        <v>4</v>
      </c>
      <c r="C2403" s="8"/>
      <c r="D2403" s="36" t="s">
        <v>2528</v>
      </c>
      <c r="E2403" s="28" t="e">
        <f>VLOOKUP(D2403,バーコード貼付!A$4048:C$6329,2,FALSE)</f>
        <v>#N/A</v>
      </c>
      <c r="F2403" s="40"/>
      <c r="G2403" s="19"/>
      <c r="H2403" s="77" t="e">
        <f>VLOOKUP(D2403,バーコード貼付!$A$4048:$C$6329,3,FALSE)</f>
        <v>#N/A</v>
      </c>
      <c r="I2403" s="8">
        <f>I$2399*2</f>
        <v>10</v>
      </c>
      <c r="J2403" s="19" t="e">
        <f t="shared" si="214"/>
        <v>#N/A</v>
      </c>
      <c r="K2403" s="19"/>
      <c r="L2403" s="19"/>
      <c r="M2403" t="s">
        <v>2233</v>
      </c>
    </row>
    <row r="2404" spans="1:13" x14ac:dyDescent="0.2">
      <c r="A2404" s="6"/>
      <c r="B2404" s="8">
        <f t="shared" si="215"/>
        <v>5</v>
      </c>
      <c r="C2404" s="8"/>
      <c r="D2404" s="36" t="s">
        <v>2509</v>
      </c>
      <c r="E2404" s="28" t="e">
        <f>VLOOKUP(D2404,バーコード貼付!A$4048:C$6329,2,FALSE)</f>
        <v>#N/A</v>
      </c>
      <c r="F2404" s="40"/>
      <c r="G2404" s="19"/>
      <c r="H2404" s="77" t="e">
        <f>VLOOKUP(D2404,バーコード貼付!$A$4048:$C$6329,3,FALSE)</f>
        <v>#N/A</v>
      </c>
      <c r="I2404" s="8">
        <f>I$2399*4</f>
        <v>20</v>
      </c>
      <c r="J2404" s="19" t="e">
        <f t="shared" si="214"/>
        <v>#N/A</v>
      </c>
      <c r="K2404" s="19"/>
      <c r="L2404" s="19"/>
      <c r="M2404" t="s">
        <v>2229</v>
      </c>
    </row>
    <row r="2405" spans="1:13" x14ac:dyDescent="0.2">
      <c r="A2405" s="6"/>
      <c r="B2405" s="8">
        <f t="shared" si="215"/>
        <v>6</v>
      </c>
      <c r="C2405" s="8"/>
      <c r="D2405" s="36" t="s">
        <v>2510</v>
      </c>
      <c r="E2405" s="28" t="e">
        <f>VLOOKUP(D2405,バーコード貼付!A$4048:C$6329,2,FALSE)</f>
        <v>#N/A</v>
      </c>
      <c r="F2405" s="40"/>
      <c r="G2405" s="19"/>
      <c r="H2405" s="77" t="e">
        <f>VLOOKUP(D2405,バーコード貼付!$A$4048:$C$6329,3,FALSE)</f>
        <v>#N/A</v>
      </c>
      <c r="I2405" s="8">
        <f>I$2399*4</f>
        <v>20</v>
      </c>
      <c r="J2405" s="19" t="e">
        <f t="shared" si="214"/>
        <v>#N/A</v>
      </c>
      <c r="K2405" s="19"/>
      <c r="L2405" s="19"/>
      <c r="M2405" t="s">
        <v>2230</v>
      </c>
    </row>
    <row r="2406" spans="1:13" x14ac:dyDescent="0.2">
      <c r="A2406" s="6"/>
      <c r="B2406" s="8">
        <f t="shared" si="215"/>
        <v>7</v>
      </c>
      <c r="C2406" s="8"/>
      <c r="D2406" s="36" t="s">
        <v>2196</v>
      </c>
      <c r="E2406" s="28" t="str">
        <f>VLOOKUP(D2406,バーコード貼付!A$4048:C$6329,2,FALSE)</f>
        <v>G-125ｵｰﾘﾝｸﾞ</v>
      </c>
      <c r="F2406" s="40"/>
      <c r="G2406" s="19"/>
      <c r="H2406" s="77">
        <f>VLOOKUP(D2406,バーコード貼付!$A$4048:$C$6329,3,FALSE)</f>
        <v>210</v>
      </c>
      <c r="I2406" s="8">
        <f>I$2399</f>
        <v>5</v>
      </c>
      <c r="J2406" s="19">
        <f t="shared" si="214"/>
        <v>0</v>
      </c>
      <c r="K2406" s="19"/>
      <c r="L2406" s="19"/>
    </row>
    <row r="2407" spans="1:13" x14ac:dyDescent="0.2">
      <c r="A2407" s="6"/>
      <c r="B2407" s="8">
        <f t="shared" si="215"/>
        <v>8</v>
      </c>
      <c r="C2407" s="8"/>
      <c r="D2407" s="36" t="s">
        <v>2210</v>
      </c>
      <c r="E2407" s="28" t="str">
        <f>VLOOKUP(D2407,バーコード貼付!A$4048:C$6329,2,FALSE)</f>
        <v>G-135ｵｰﾘﾝｸﾞ</v>
      </c>
      <c r="F2407" s="40"/>
      <c r="G2407" s="19"/>
      <c r="H2407" s="77">
        <f>VLOOKUP(D2407,バーコード貼付!$A$4048:$C$6329,3,FALSE)</f>
        <v>14</v>
      </c>
      <c r="I2407" s="8">
        <f>I$2399</f>
        <v>5</v>
      </c>
      <c r="J2407" s="19">
        <f t="shared" si="214"/>
        <v>0</v>
      </c>
      <c r="K2407" s="19"/>
      <c r="L2407" s="19"/>
    </row>
    <row r="2408" spans="1:13" x14ac:dyDescent="0.2">
      <c r="A2408" s="6"/>
      <c r="B2408" s="8">
        <f t="shared" si="215"/>
        <v>9</v>
      </c>
      <c r="C2408" s="8"/>
      <c r="D2408" s="36" t="s">
        <v>1547</v>
      </c>
      <c r="E2408" s="28" t="e">
        <f>VLOOKUP(D2408,バーコード貼付!A$4048:C$6329,2,FALSE)</f>
        <v>#N/A</v>
      </c>
      <c r="F2408" s="40"/>
      <c r="G2408" s="19"/>
      <c r="H2408" s="77" t="e">
        <f>VLOOKUP(D2408,バーコード貼付!$A$4048:$C$6329,3,FALSE)</f>
        <v>#N/A</v>
      </c>
      <c r="I2408" s="8">
        <f>I$2399</f>
        <v>5</v>
      </c>
      <c r="J2408" s="19" t="e">
        <f t="shared" si="214"/>
        <v>#N/A</v>
      </c>
      <c r="K2408" s="19"/>
      <c r="L2408" s="19"/>
    </row>
    <row r="2409" spans="1:13" x14ac:dyDescent="0.2">
      <c r="A2409" s="6"/>
      <c r="B2409" s="8"/>
      <c r="C2409" s="8"/>
      <c r="D2409" s="36"/>
      <c r="E2409" s="30"/>
      <c r="F2409" s="40"/>
      <c r="G2409" s="19"/>
      <c r="H2409" s="67"/>
      <c r="I2409" s="8"/>
      <c r="J2409" s="19"/>
      <c r="K2409" s="19"/>
      <c r="L2409" s="19"/>
    </row>
    <row r="2410" spans="1:13" ht="16.2" x14ac:dyDescent="0.2">
      <c r="A2410" s="188" t="s">
        <v>1423</v>
      </c>
      <c r="B2410" s="189"/>
      <c r="C2410" s="189"/>
      <c r="D2410" s="189"/>
      <c r="E2410" s="189"/>
      <c r="F2410" s="189"/>
      <c r="G2410" s="189"/>
      <c r="H2410" s="189"/>
      <c r="I2410" s="189"/>
      <c r="J2410" s="189"/>
      <c r="K2410" s="189"/>
      <c r="L2410" s="190"/>
    </row>
    <row r="2411" spans="1:13" x14ac:dyDescent="0.2">
      <c r="A2411" s="24" t="s">
        <v>975</v>
      </c>
      <c r="B2411" s="69"/>
      <c r="C2411" s="21"/>
      <c r="D2411" s="52" t="s">
        <v>973</v>
      </c>
      <c r="E2411" s="13" t="s">
        <v>1156</v>
      </c>
      <c r="F2411" s="39" t="s">
        <v>1246</v>
      </c>
      <c r="G2411" s="19" t="s">
        <v>1205</v>
      </c>
      <c r="H2411" s="13" t="s">
        <v>1206</v>
      </c>
      <c r="I2411" s="13" t="s">
        <v>977</v>
      </c>
      <c r="J2411" s="13" t="s">
        <v>976</v>
      </c>
      <c r="K2411" s="13" t="s">
        <v>1166</v>
      </c>
      <c r="L2411" s="13" t="s">
        <v>1167</v>
      </c>
    </row>
    <row r="2412" spans="1:13" x14ac:dyDescent="0.2">
      <c r="A2412" s="18">
        <v>1</v>
      </c>
      <c r="B2412" s="18"/>
      <c r="C2412" s="18"/>
      <c r="D2412" s="53" t="s">
        <v>629</v>
      </c>
      <c r="E2412" s="28" t="e">
        <f>VLOOKUP(D2412,バーコード貼付!A$4048:C$6329,2,FALSE)</f>
        <v>#N/A</v>
      </c>
      <c r="F2412" s="40"/>
      <c r="G2412" s="19"/>
      <c r="H2412" s="77" t="e">
        <v>#N/A</v>
      </c>
      <c r="I2412" s="43">
        <v>5</v>
      </c>
      <c r="J2412" s="19" t="e">
        <v>#N/A</v>
      </c>
      <c r="K2412" s="14"/>
      <c r="L2412" s="14"/>
    </row>
    <row r="2413" spans="1:13" x14ac:dyDescent="0.2">
      <c r="A2413" s="6"/>
      <c r="B2413" s="8">
        <v>1</v>
      </c>
      <c r="C2413" s="8"/>
      <c r="D2413" s="36" t="s">
        <v>2124</v>
      </c>
      <c r="E2413" s="28" t="e">
        <f>VLOOKUP(D2413,バーコード貼付!A$4048:C$6329,2,FALSE)</f>
        <v>#N/A</v>
      </c>
      <c r="F2413" s="40"/>
      <c r="G2413" s="19"/>
      <c r="H2413" s="77" t="e">
        <f>VLOOKUP(D2413,バーコード貼付!$A$4048:$C$6329,3,FALSE)</f>
        <v>#N/A</v>
      </c>
      <c r="I2413" s="8">
        <f>I$2412</f>
        <v>5</v>
      </c>
      <c r="J2413" s="19" t="e">
        <f t="shared" ref="J2413:J2421" si="216">IF(H2413&gt;=I2413,0,1)</f>
        <v>#N/A</v>
      </c>
      <c r="K2413" s="19"/>
      <c r="L2413" s="19"/>
    </row>
    <row r="2414" spans="1:13" x14ac:dyDescent="0.2">
      <c r="A2414" s="6"/>
      <c r="B2414" s="8">
        <f t="shared" ref="B2414:B2421" si="217">B2413+1</f>
        <v>2</v>
      </c>
      <c r="C2414" s="8"/>
      <c r="D2414" s="36" t="s">
        <v>2125</v>
      </c>
      <c r="E2414" s="28" t="e">
        <f>VLOOKUP(D2414,バーコード貼付!A$4048:C$6329,2,FALSE)</f>
        <v>#N/A</v>
      </c>
      <c r="F2414" s="40"/>
      <c r="G2414" s="19"/>
      <c r="H2414" s="77" t="e">
        <f>VLOOKUP(D2414,バーコード貼付!$A$4048:$C$6329,3,FALSE)</f>
        <v>#N/A</v>
      </c>
      <c r="I2414" s="8">
        <f>I$2412</f>
        <v>5</v>
      </c>
      <c r="J2414" s="19" t="e">
        <f t="shared" si="216"/>
        <v>#N/A</v>
      </c>
      <c r="K2414" s="19"/>
      <c r="L2414" s="19"/>
    </row>
    <row r="2415" spans="1:13" x14ac:dyDescent="0.2">
      <c r="A2415" s="6"/>
      <c r="B2415" s="8">
        <f t="shared" si="217"/>
        <v>3</v>
      </c>
      <c r="C2415" s="8"/>
      <c r="D2415" s="36" t="s">
        <v>2126</v>
      </c>
      <c r="E2415" s="28" t="e">
        <f>VLOOKUP(D2415,バーコード貼付!A$4048:C$6329,2,FALSE)</f>
        <v>#N/A</v>
      </c>
      <c r="F2415" s="40"/>
      <c r="G2415" s="19"/>
      <c r="H2415" s="77" t="e">
        <f>VLOOKUP(D2415,バーコード貼付!$A$4048:$C$6329,3,FALSE)</f>
        <v>#N/A</v>
      </c>
      <c r="I2415" s="8">
        <f>I$2412</f>
        <v>5</v>
      </c>
      <c r="J2415" s="19" t="e">
        <f t="shared" si="216"/>
        <v>#N/A</v>
      </c>
      <c r="K2415" s="19"/>
      <c r="L2415" s="19"/>
    </row>
    <row r="2416" spans="1:13" x14ac:dyDescent="0.2">
      <c r="A2416" s="6"/>
      <c r="B2416" s="8">
        <f t="shared" si="217"/>
        <v>4</v>
      </c>
      <c r="C2416" s="8"/>
      <c r="D2416" s="36" t="s">
        <v>2528</v>
      </c>
      <c r="E2416" s="28" t="e">
        <f>VLOOKUP(D2416,バーコード貼付!A$4048:C$6329,2,FALSE)</f>
        <v>#N/A</v>
      </c>
      <c r="F2416" s="40"/>
      <c r="G2416" s="19"/>
      <c r="H2416" s="77" t="e">
        <f>VLOOKUP(D2416,バーコード貼付!$A$4048:$C$6329,3,FALSE)</f>
        <v>#N/A</v>
      </c>
      <c r="I2416" s="8">
        <f>I$2412*2</f>
        <v>10</v>
      </c>
      <c r="J2416" s="19" t="e">
        <f t="shared" si="216"/>
        <v>#N/A</v>
      </c>
      <c r="K2416" s="19"/>
      <c r="L2416" s="19"/>
      <c r="M2416" t="s">
        <v>2233</v>
      </c>
    </row>
    <row r="2417" spans="1:13" x14ac:dyDescent="0.2">
      <c r="A2417" s="6"/>
      <c r="B2417" s="8">
        <f t="shared" si="217"/>
        <v>5</v>
      </c>
      <c r="C2417" s="8"/>
      <c r="D2417" s="36" t="s">
        <v>2509</v>
      </c>
      <c r="E2417" s="28" t="e">
        <f>VLOOKUP(D2417,バーコード貼付!A$4048:C$6329,2,FALSE)</f>
        <v>#N/A</v>
      </c>
      <c r="F2417" s="40"/>
      <c r="G2417" s="19"/>
      <c r="H2417" s="77" t="e">
        <f>VLOOKUP(D2417,バーコード貼付!$A$4048:$C$6329,3,FALSE)</f>
        <v>#N/A</v>
      </c>
      <c r="I2417" s="8">
        <f>I$2412*4</f>
        <v>20</v>
      </c>
      <c r="J2417" s="19" t="e">
        <f t="shared" si="216"/>
        <v>#N/A</v>
      </c>
      <c r="K2417" s="19"/>
      <c r="L2417" s="19"/>
      <c r="M2417" t="s">
        <v>2229</v>
      </c>
    </row>
    <row r="2418" spans="1:13" x14ac:dyDescent="0.2">
      <c r="A2418" s="6"/>
      <c r="B2418" s="8">
        <f t="shared" si="217"/>
        <v>6</v>
      </c>
      <c r="C2418" s="8"/>
      <c r="D2418" s="36" t="s">
        <v>2510</v>
      </c>
      <c r="E2418" s="28" t="e">
        <f>VLOOKUP(D2418,バーコード貼付!A$4048:C$6329,2,FALSE)</f>
        <v>#N/A</v>
      </c>
      <c r="F2418" s="40"/>
      <c r="G2418" s="19"/>
      <c r="H2418" s="77" t="e">
        <f>VLOOKUP(D2418,バーコード貼付!$A$4048:$C$6329,3,FALSE)</f>
        <v>#N/A</v>
      </c>
      <c r="I2418" s="8">
        <f>I$2412*4</f>
        <v>20</v>
      </c>
      <c r="J2418" s="19" t="e">
        <f t="shared" si="216"/>
        <v>#N/A</v>
      </c>
      <c r="K2418" s="19"/>
      <c r="L2418" s="19"/>
      <c r="M2418" t="s">
        <v>2230</v>
      </c>
    </row>
    <row r="2419" spans="1:13" x14ac:dyDescent="0.2">
      <c r="A2419" s="6"/>
      <c r="B2419" s="8">
        <f t="shared" si="217"/>
        <v>7</v>
      </c>
      <c r="C2419" s="8"/>
      <c r="D2419" s="36" t="s">
        <v>2197</v>
      </c>
      <c r="E2419" s="28" t="str">
        <f>VLOOKUP(D2419,バーコード貼付!A$4048:C$6329,2,FALSE)</f>
        <v>G-135ｵｰﾘﾝｸﾞ</v>
      </c>
      <c r="F2419" s="40"/>
      <c r="G2419" s="19"/>
      <c r="H2419" s="77">
        <f>VLOOKUP(D2419,バーコード貼付!$A$4048:$C$6329,3,FALSE)</f>
        <v>14</v>
      </c>
      <c r="I2419" s="8">
        <f>I$2412</f>
        <v>5</v>
      </c>
      <c r="J2419" s="19">
        <f t="shared" si="216"/>
        <v>0</v>
      </c>
      <c r="K2419" s="19"/>
      <c r="L2419" s="19"/>
    </row>
    <row r="2420" spans="1:13" x14ac:dyDescent="0.2">
      <c r="A2420" s="6"/>
      <c r="B2420" s="8">
        <f t="shared" si="217"/>
        <v>8</v>
      </c>
      <c r="C2420" s="8"/>
      <c r="D2420" s="36" t="s">
        <v>2211</v>
      </c>
      <c r="E2420" s="28" t="str">
        <f>VLOOKUP(D2420,バーコード貼付!A$4048:C$6329,2,FALSE)</f>
        <v>G-140ｵｰﾘﾝｸﾞ</v>
      </c>
      <c r="F2420" s="40"/>
      <c r="G2420" s="19"/>
      <c r="H2420" s="77">
        <f>VLOOKUP(D2420,バーコード貼付!$A$4048:$C$6329,3,FALSE)</f>
        <v>97</v>
      </c>
      <c r="I2420" s="8">
        <f>I$2412</f>
        <v>5</v>
      </c>
      <c r="J2420" s="19">
        <f t="shared" si="216"/>
        <v>0</v>
      </c>
      <c r="K2420" s="19"/>
      <c r="L2420" s="19"/>
    </row>
    <row r="2421" spans="1:13" x14ac:dyDescent="0.2">
      <c r="A2421" s="6"/>
      <c r="B2421" s="8">
        <f t="shared" si="217"/>
        <v>9</v>
      </c>
      <c r="C2421" s="8"/>
      <c r="D2421" s="36" t="s">
        <v>1548</v>
      </c>
      <c r="E2421" s="28" t="e">
        <f>VLOOKUP(D2421,バーコード貼付!A$4048:C$6329,2,FALSE)</f>
        <v>#N/A</v>
      </c>
      <c r="F2421" s="40"/>
      <c r="G2421" s="19"/>
      <c r="H2421" s="77" t="e">
        <f>VLOOKUP(D2421,バーコード貼付!$A$4048:$C$6329,3,FALSE)</f>
        <v>#N/A</v>
      </c>
      <c r="I2421" s="8">
        <f>I$2412</f>
        <v>5</v>
      </c>
      <c r="J2421" s="19" t="e">
        <f t="shared" si="216"/>
        <v>#N/A</v>
      </c>
      <c r="K2421" s="19"/>
      <c r="L2421" s="19"/>
    </row>
    <row r="2422" spans="1:13" x14ac:dyDescent="0.2">
      <c r="A2422" s="6"/>
      <c r="B2422" s="8"/>
      <c r="C2422" s="8"/>
      <c r="D2422" s="36"/>
      <c r="E2422" s="30"/>
      <c r="F2422" s="40"/>
      <c r="G2422" s="19"/>
      <c r="H2422" s="67"/>
      <c r="I2422" s="8"/>
      <c r="J2422" s="19"/>
      <c r="K2422" s="19"/>
      <c r="L2422" s="19"/>
    </row>
    <row r="2423" spans="1:13" ht="16.2" x14ac:dyDescent="0.2">
      <c r="A2423" s="191" t="s">
        <v>2546</v>
      </c>
      <c r="B2423" s="192"/>
      <c r="C2423" s="192"/>
      <c r="D2423" s="192"/>
      <c r="E2423" s="192"/>
      <c r="F2423" s="192"/>
      <c r="G2423" s="192"/>
      <c r="H2423" s="192"/>
      <c r="I2423" s="192"/>
      <c r="J2423" s="192"/>
      <c r="K2423" s="192"/>
      <c r="L2423" s="193"/>
    </row>
    <row r="2424" spans="1:13" ht="16.2" x14ac:dyDescent="0.2">
      <c r="A2424" s="188" t="s">
        <v>1444</v>
      </c>
      <c r="B2424" s="189"/>
      <c r="C2424" s="189"/>
      <c r="D2424" s="189"/>
      <c r="E2424" s="189"/>
      <c r="F2424" s="189"/>
      <c r="G2424" s="189"/>
      <c r="H2424" s="189"/>
      <c r="I2424" s="189"/>
      <c r="J2424" s="189"/>
      <c r="K2424" s="189"/>
      <c r="L2424" s="190"/>
    </row>
    <row r="2425" spans="1:13" x14ac:dyDescent="0.2">
      <c r="A2425" s="24" t="s">
        <v>975</v>
      </c>
      <c r="B2425" s="69"/>
      <c r="C2425" s="21"/>
      <c r="D2425" s="52" t="s">
        <v>973</v>
      </c>
      <c r="E2425" s="13" t="s">
        <v>1156</v>
      </c>
      <c r="F2425" s="39" t="s">
        <v>1246</v>
      </c>
      <c r="G2425" s="19" t="s">
        <v>1205</v>
      </c>
      <c r="H2425" s="13" t="s">
        <v>1206</v>
      </c>
      <c r="I2425" s="13" t="s">
        <v>977</v>
      </c>
      <c r="J2425" s="13" t="s">
        <v>976</v>
      </c>
      <c r="K2425" s="13" t="s">
        <v>1166</v>
      </c>
      <c r="L2425" s="13" t="s">
        <v>1167</v>
      </c>
    </row>
    <row r="2426" spans="1:13" x14ac:dyDescent="0.2">
      <c r="A2426" s="18">
        <v>1</v>
      </c>
      <c r="B2426" s="18"/>
      <c r="C2426" s="18"/>
      <c r="D2426" s="53" t="s">
        <v>585</v>
      </c>
      <c r="E2426" s="28" t="e">
        <f>VLOOKUP(D2426,バーコード貼付!A$4048:C$6329,2,FALSE)</f>
        <v>#N/A</v>
      </c>
      <c r="F2426" s="40"/>
      <c r="G2426" s="19"/>
      <c r="H2426" s="77" t="e">
        <v>#N/A</v>
      </c>
      <c r="I2426" s="43">
        <v>5</v>
      </c>
      <c r="J2426" s="19" t="e">
        <v>#N/A</v>
      </c>
      <c r="K2426" s="14"/>
      <c r="L2426" s="14"/>
    </row>
    <row r="2427" spans="1:13" x14ac:dyDescent="0.2">
      <c r="A2427" s="6"/>
      <c r="B2427" s="8">
        <v>1</v>
      </c>
      <c r="C2427" s="8"/>
      <c r="D2427" s="36" t="s">
        <v>2091</v>
      </c>
      <c r="E2427" s="28" t="e">
        <f>VLOOKUP(D2427,バーコード貼付!A$4048:C$6329,2,FALSE)</f>
        <v>#N/A</v>
      </c>
      <c r="F2427" s="40"/>
      <c r="G2427" s="19"/>
      <c r="H2427" s="77" t="e">
        <f>VLOOKUP(D2427,バーコード貼付!$A$4048:$C$6329,3,FALSE)</f>
        <v>#N/A</v>
      </c>
      <c r="I2427" s="8">
        <f>I$2426</f>
        <v>5</v>
      </c>
      <c r="J2427" s="19" t="e">
        <f t="shared" ref="J2427:J2435" si="218">IF(H2427&gt;=I2427,0,1)</f>
        <v>#N/A</v>
      </c>
      <c r="K2427" s="19"/>
      <c r="L2427" s="19"/>
    </row>
    <row r="2428" spans="1:13" x14ac:dyDescent="0.2">
      <c r="A2428" s="6"/>
      <c r="B2428" s="8">
        <f t="shared" ref="B2428:B2435" si="219">B2427+1</f>
        <v>2</v>
      </c>
      <c r="C2428" s="8"/>
      <c r="D2428" s="36" t="s">
        <v>2092</v>
      </c>
      <c r="E2428" s="28" t="e">
        <f>VLOOKUP(D2428,バーコード貼付!A$4048:C$6329,2,FALSE)</f>
        <v>#N/A</v>
      </c>
      <c r="F2428" s="40"/>
      <c r="G2428" s="19"/>
      <c r="H2428" s="77" t="e">
        <f>VLOOKUP(D2428,バーコード貼付!$A$4048:$C$6329,3,FALSE)</f>
        <v>#N/A</v>
      </c>
      <c r="I2428" s="8">
        <f>I$2426</f>
        <v>5</v>
      </c>
      <c r="J2428" s="19" t="e">
        <f t="shared" si="218"/>
        <v>#N/A</v>
      </c>
      <c r="K2428" s="19"/>
      <c r="L2428" s="19"/>
    </row>
    <row r="2429" spans="1:13" x14ac:dyDescent="0.2">
      <c r="A2429" s="6"/>
      <c r="B2429" s="8">
        <f t="shared" si="219"/>
        <v>3</v>
      </c>
      <c r="C2429" s="8"/>
      <c r="D2429" s="36" t="s">
        <v>2127</v>
      </c>
      <c r="E2429" s="28" t="e">
        <f>VLOOKUP(D2429,バーコード貼付!A$4048:C$6329,2,FALSE)</f>
        <v>#N/A</v>
      </c>
      <c r="F2429" s="40"/>
      <c r="G2429" s="19"/>
      <c r="H2429" s="77" t="e">
        <f>VLOOKUP(D2429,バーコード貼付!$A$4048:$C$6329,3,FALSE)</f>
        <v>#N/A</v>
      </c>
      <c r="I2429" s="8">
        <f>I$2426</f>
        <v>5</v>
      </c>
      <c r="J2429" s="19" t="e">
        <f t="shared" si="218"/>
        <v>#N/A</v>
      </c>
      <c r="K2429" s="19"/>
      <c r="L2429" s="19"/>
    </row>
    <row r="2430" spans="1:13" x14ac:dyDescent="0.2">
      <c r="A2430" s="6"/>
      <c r="B2430" s="8">
        <f t="shared" si="219"/>
        <v>4</v>
      </c>
      <c r="C2430" s="8"/>
      <c r="D2430" s="36" t="s">
        <v>2529</v>
      </c>
      <c r="E2430" s="28" t="e">
        <f>VLOOKUP(D2430,バーコード貼付!A$4048:C$6329,2,FALSE)</f>
        <v>#N/A</v>
      </c>
      <c r="F2430" s="40"/>
      <c r="G2430" s="19"/>
      <c r="H2430" s="77" t="e">
        <f>VLOOKUP(D2430,バーコード貼付!$A$4048:$C$6329,3,FALSE)</f>
        <v>#N/A</v>
      </c>
      <c r="I2430" s="8">
        <f>I$2426*2</f>
        <v>10</v>
      </c>
      <c r="J2430" s="19" t="e">
        <f t="shared" si="218"/>
        <v>#N/A</v>
      </c>
      <c r="K2430" s="19"/>
      <c r="L2430" s="19"/>
      <c r="M2430" t="s">
        <v>2232</v>
      </c>
    </row>
    <row r="2431" spans="1:13" x14ac:dyDescent="0.2">
      <c r="A2431" s="6"/>
      <c r="B2431" s="8">
        <f t="shared" si="219"/>
        <v>5</v>
      </c>
      <c r="C2431" s="8"/>
      <c r="D2431" s="36" t="s">
        <v>2509</v>
      </c>
      <c r="E2431" s="28" t="e">
        <f>VLOOKUP(D2431,バーコード貼付!A$4048:C$6329,2,FALSE)</f>
        <v>#N/A</v>
      </c>
      <c r="F2431" s="40"/>
      <c r="G2431" s="19"/>
      <c r="H2431" s="77" t="e">
        <f>VLOOKUP(D2431,バーコード貼付!$A$4048:$C$6329,3,FALSE)</f>
        <v>#N/A</v>
      </c>
      <c r="I2431" s="8">
        <f>I$2426*4</f>
        <v>20</v>
      </c>
      <c r="J2431" s="19" t="e">
        <f t="shared" si="218"/>
        <v>#N/A</v>
      </c>
      <c r="K2431" s="19"/>
      <c r="L2431" s="19"/>
      <c r="M2431" t="s">
        <v>2229</v>
      </c>
    </row>
    <row r="2432" spans="1:13" x14ac:dyDescent="0.2">
      <c r="A2432" s="6"/>
      <c r="B2432" s="8">
        <f t="shared" si="219"/>
        <v>6</v>
      </c>
      <c r="C2432" s="8"/>
      <c r="D2432" s="36" t="s">
        <v>2510</v>
      </c>
      <c r="E2432" s="28" t="e">
        <f>VLOOKUP(D2432,バーコード貼付!A$4048:C$6329,2,FALSE)</f>
        <v>#N/A</v>
      </c>
      <c r="F2432" s="40"/>
      <c r="G2432" s="19"/>
      <c r="H2432" s="77" t="e">
        <f>VLOOKUP(D2432,バーコード貼付!$A$4048:$C$6329,3,FALSE)</f>
        <v>#N/A</v>
      </c>
      <c r="I2432" s="8">
        <f>I$2426*4</f>
        <v>20</v>
      </c>
      <c r="J2432" s="19" t="e">
        <f t="shared" si="218"/>
        <v>#N/A</v>
      </c>
      <c r="K2432" s="19"/>
      <c r="L2432" s="19"/>
      <c r="M2432" t="s">
        <v>2230</v>
      </c>
    </row>
    <row r="2433" spans="1:13" x14ac:dyDescent="0.2">
      <c r="A2433" s="6"/>
      <c r="B2433" s="8">
        <f t="shared" si="219"/>
        <v>7</v>
      </c>
      <c r="C2433" s="8"/>
      <c r="D2433" s="36" t="s">
        <v>2189</v>
      </c>
      <c r="E2433" s="28" t="str">
        <f>VLOOKUP(D2433,バーコード貼付!A$4048:C$6329,2,FALSE)</f>
        <v>IN型IN53ｵｰﾘﾝｸﾞ</v>
      </c>
      <c r="F2433" s="40"/>
      <c r="G2433" s="19"/>
      <c r="H2433" s="77">
        <f>VLOOKUP(D2433,バーコード貼付!$A$4048:$C$6329,3,FALSE)</f>
        <v>36</v>
      </c>
      <c r="I2433" s="8">
        <f>I$2426</f>
        <v>5</v>
      </c>
      <c r="J2433" s="19">
        <f t="shared" si="218"/>
        <v>0</v>
      </c>
      <c r="K2433" s="19"/>
      <c r="L2433" s="19"/>
    </row>
    <row r="2434" spans="1:13" x14ac:dyDescent="0.2">
      <c r="A2434" s="6"/>
      <c r="B2434" s="8">
        <f t="shared" si="219"/>
        <v>8</v>
      </c>
      <c r="C2434" s="8"/>
      <c r="D2434" s="36" t="s">
        <v>2212</v>
      </c>
      <c r="E2434" s="28" t="str">
        <f>VLOOKUP(D2434,バーコード貼付!A$4048:C$6329,2,FALSE)</f>
        <v>G-85ｵｰﾘﾝｸﾞ</v>
      </c>
      <c r="F2434" s="40"/>
      <c r="G2434" s="19"/>
      <c r="H2434" s="77">
        <f>VLOOKUP(D2434,バーコード貼付!$A$4048:$C$6329,3,FALSE)</f>
        <v>19</v>
      </c>
      <c r="I2434" s="8">
        <f>I$2426</f>
        <v>5</v>
      </c>
      <c r="J2434" s="19">
        <f t="shared" si="218"/>
        <v>0</v>
      </c>
      <c r="K2434" s="19"/>
      <c r="L2434" s="19"/>
    </row>
    <row r="2435" spans="1:13" x14ac:dyDescent="0.2">
      <c r="A2435" s="6"/>
      <c r="B2435" s="8">
        <f t="shared" si="219"/>
        <v>9</v>
      </c>
      <c r="C2435" s="8"/>
      <c r="D2435" s="36" t="s">
        <v>1549</v>
      </c>
      <c r="E2435" s="28" t="e">
        <f>VLOOKUP(D2435,バーコード貼付!A$4048:C$6329,2,FALSE)</f>
        <v>#N/A</v>
      </c>
      <c r="F2435" s="40"/>
      <c r="G2435" s="19"/>
      <c r="H2435" s="77" t="e">
        <f>VLOOKUP(D2435,バーコード貼付!$A$4048:$C$6329,3,FALSE)</f>
        <v>#N/A</v>
      </c>
      <c r="I2435" s="8">
        <f>I$2426</f>
        <v>5</v>
      </c>
      <c r="J2435" s="19" t="e">
        <f t="shared" si="218"/>
        <v>#N/A</v>
      </c>
      <c r="K2435" s="19"/>
      <c r="L2435" s="19"/>
    </row>
    <row r="2436" spans="1:13" x14ac:dyDescent="0.2">
      <c r="A2436" s="6"/>
      <c r="B2436" s="8"/>
      <c r="C2436" s="8"/>
      <c r="D2436" s="36"/>
      <c r="E2436" s="30"/>
      <c r="F2436" s="40"/>
      <c r="G2436" s="19"/>
      <c r="H2436" s="67"/>
      <c r="I2436" s="8"/>
      <c r="J2436" s="19"/>
      <c r="K2436" s="19"/>
      <c r="L2436" s="19"/>
    </row>
    <row r="2437" spans="1:13" ht="16.2" x14ac:dyDescent="0.2">
      <c r="A2437" s="188" t="s">
        <v>1445</v>
      </c>
      <c r="B2437" s="189"/>
      <c r="C2437" s="189"/>
      <c r="D2437" s="189"/>
      <c r="E2437" s="189"/>
      <c r="F2437" s="189"/>
      <c r="G2437" s="189"/>
      <c r="H2437" s="189"/>
      <c r="I2437" s="189"/>
      <c r="J2437" s="189"/>
      <c r="K2437" s="189"/>
      <c r="L2437" s="190"/>
    </row>
    <row r="2438" spans="1:13" x14ac:dyDescent="0.2">
      <c r="A2438" s="24" t="s">
        <v>975</v>
      </c>
      <c r="B2438" s="69"/>
      <c r="C2438" s="21"/>
      <c r="D2438" s="52" t="s">
        <v>973</v>
      </c>
      <c r="E2438" s="13" t="s">
        <v>1156</v>
      </c>
      <c r="F2438" s="39" t="s">
        <v>1246</v>
      </c>
      <c r="G2438" s="19" t="s">
        <v>1205</v>
      </c>
      <c r="H2438" s="13" t="s">
        <v>1206</v>
      </c>
      <c r="I2438" s="13" t="s">
        <v>977</v>
      </c>
      <c r="J2438" s="13" t="s">
        <v>976</v>
      </c>
      <c r="K2438" s="13" t="s">
        <v>1166</v>
      </c>
      <c r="L2438" s="13" t="s">
        <v>1167</v>
      </c>
    </row>
    <row r="2439" spans="1:13" x14ac:dyDescent="0.2">
      <c r="A2439" s="18">
        <v>1</v>
      </c>
      <c r="B2439" s="18"/>
      <c r="C2439" s="18"/>
      <c r="D2439" s="53" t="s">
        <v>589</v>
      </c>
      <c r="E2439" s="28" t="e">
        <f>VLOOKUP(D2439,バーコード貼付!A$4048:C$6329,2,FALSE)</f>
        <v>#N/A</v>
      </c>
      <c r="F2439" s="40"/>
      <c r="G2439" s="19"/>
      <c r="H2439" s="77" t="e">
        <v>#N/A</v>
      </c>
      <c r="I2439" s="43">
        <v>5</v>
      </c>
      <c r="J2439" s="19" t="e">
        <v>#N/A</v>
      </c>
      <c r="K2439" s="14"/>
      <c r="L2439" s="14"/>
    </row>
    <row r="2440" spans="1:13" x14ac:dyDescent="0.2">
      <c r="A2440" s="6"/>
      <c r="B2440" s="8">
        <v>1</v>
      </c>
      <c r="C2440" s="8"/>
      <c r="D2440" s="36" t="s">
        <v>2128</v>
      </c>
      <c r="E2440" s="28" t="e">
        <f>VLOOKUP(D2440,バーコード貼付!A$4048:C$6329,2,FALSE)</f>
        <v>#N/A</v>
      </c>
      <c r="F2440" s="40"/>
      <c r="G2440" s="19"/>
      <c r="H2440" s="77" t="e">
        <f>VLOOKUP(D2440,バーコード貼付!$A$4048:$C$6329,3,FALSE)</f>
        <v>#N/A</v>
      </c>
      <c r="I2440" s="8">
        <f>I$2439</f>
        <v>5</v>
      </c>
      <c r="J2440" s="19" t="e">
        <f t="shared" ref="J2440:J2448" si="220">IF(H2440&gt;=I2440,0,1)</f>
        <v>#N/A</v>
      </c>
      <c r="K2440" s="19"/>
      <c r="L2440" s="19"/>
    </row>
    <row r="2441" spans="1:13" x14ac:dyDescent="0.2">
      <c r="A2441" s="6"/>
      <c r="B2441" s="8">
        <f t="shared" ref="B2441:B2448" si="221">B2440+1</f>
        <v>2</v>
      </c>
      <c r="C2441" s="8"/>
      <c r="D2441" s="36" t="s">
        <v>2129</v>
      </c>
      <c r="E2441" s="28" t="e">
        <f>VLOOKUP(D2441,バーコード貼付!A$4048:C$6329,2,FALSE)</f>
        <v>#N/A</v>
      </c>
      <c r="F2441" s="40"/>
      <c r="G2441" s="19"/>
      <c r="H2441" s="77" t="e">
        <f>VLOOKUP(D2441,バーコード貼付!$A$4048:$C$6329,3,FALSE)</f>
        <v>#N/A</v>
      </c>
      <c r="I2441" s="8">
        <f>I$2439</f>
        <v>5</v>
      </c>
      <c r="J2441" s="19" t="e">
        <f t="shared" si="220"/>
        <v>#N/A</v>
      </c>
      <c r="K2441" s="19"/>
      <c r="L2441" s="19"/>
    </row>
    <row r="2442" spans="1:13" x14ac:dyDescent="0.2">
      <c r="A2442" s="6"/>
      <c r="B2442" s="8">
        <f t="shared" si="221"/>
        <v>3</v>
      </c>
      <c r="C2442" s="8"/>
      <c r="D2442" s="36" t="s">
        <v>2130</v>
      </c>
      <c r="E2442" s="28" t="e">
        <f>VLOOKUP(D2442,バーコード貼付!A$4048:C$6329,2,FALSE)</f>
        <v>#N/A</v>
      </c>
      <c r="F2442" s="40"/>
      <c r="G2442" s="19"/>
      <c r="H2442" s="77" t="e">
        <f>VLOOKUP(D2442,バーコード貼付!$A$4048:$C$6329,3,FALSE)</f>
        <v>#N/A</v>
      </c>
      <c r="I2442" s="8">
        <f>I$2439</f>
        <v>5</v>
      </c>
      <c r="J2442" s="19" t="e">
        <f t="shared" si="220"/>
        <v>#N/A</v>
      </c>
      <c r="K2442" s="19"/>
      <c r="L2442" s="19"/>
    </row>
    <row r="2443" spans="1:13" x14ac:dyDescent="0.2">
      <c r="A2443" s="6"/>
      <c r="B2443" s="8">
        <f t="shared" si="221"/>
        <v>4</v>
      </c>
      <c r="C2443" s="8"/>
      <c r="D2443" s="36" t="s">
        <v>2527</v>
      </c>
      <c r="E2443" s="28" t="e">
        <f>VLOOKUP(D2443,バーコード貼付!A$4048:C$6329,2,FALSE)</f>
        <v>#N/A</v>
      </c>
      <c r="F2443" s="40"/>
      <c r="G2443" s="19"/>
      <c r="H2443" s="77" t="e">
        <f>VLOOKUP(D2443,バーコード貼付!$A$4048:$C$6329,3,FALSE)</f>
        <v>#N/A</v>
      </c>
      <c r="I2443" s="8">
        <f>I$2439*2</f>
        <v>10</v>
      </c>
      <c r="J2443" s="19" t="e">
        <f t="shared" si="220"/>
        <v>#N/A</v>
      </c>
      <c r="K2443" s="19"/>
      <c r="L2443" s="19"/>
      <c r="M2443" t="s">
        <v>2231</v>
      </c>
    </row>
    <row r="2444" spans="1:13" x14ac:dyDescent="0.2">
      <c r="A2444" s="6"/>
      <c r="B2444" s="8">
        <f t="shared" si="221"/>
        <v>5</v>
      </c>
      <c r="C2444" s="8"/>
      <c r="D2444" s="36" t="s">
        <v>2509</v>
      </c>
      <c r="E2444" s="28" t="e">
        <f>VLOOKUP(D2444,バーコード貼付!A$4048:C$6329,2,FALSE)</f>
        <v>#N/A</v>
      </c>
      <c r="F2444" s="40"/>
      <c r="G2444" s="19"/>
      <c r="H2444" s="77" t="e">
        <f>VLOOKUP(D2444,バーコード貼付!$A$4048:$C$6329,3,FALSE)</f>
        <v>#N/A</v>
      </c>
      <c r="I2444" s="8">
        <f>I$2439*4</f>
        <v>20</v>
      </c>
      <c r="J2444" s="19" t="e">
        <f t="shared" si="220"/>
        <v>#N/A</v>
      </c>
      <c r="K2444" s="19"/>
      <c r="L2444" s="19"/>
      <c r="M2444" t="s">
        <v>2229</v>
      </c>
    </row>
    <row r="2445" spans="1:13" x14ac:dyDescent="0.2">
      <c r="A2445" s="6"/>
      <c r="B2445" s="8">
        <f t="shared" si="221"/>
        <v>6</v>
      </c>
      <c r="C2445" s="8"/>
      <c r="D2445" s="36" t="s">
        <v>2510</v>
      </c>
      <c r="E2445" s="28" t="e">
        <f>VLOOKUP(D2445,バーコード貼付!A$4048:C$6329,2,FALSE)</f>
        <v>#N/A</v>
      </c>
      <c r="F2445" s="40"/>
      <c r="G2445" s="19"/>
      <c r="H2445" s="77" t="e">
        <f>VLOOKUP(D2445,バーコード貼付!$A$4048:$C$6329,3,FALSE)</f>
        <v>#N/A</v>
      </c>
      <c r="I2445" s="8">
        <f>I$2439*4</f>
        <v>20</v>
      </c>
      <c r="J2445" s="19" t="e">
        <f t="shared" si="220"/>
        <v>#N/A</v>
      </c>
      <c r="K2445" s="19"/>
      <c r="L2445" s="19"/>
      <c r="M2445" t="s">
        <v>2230</v>
      </c>
    </row>
    <row r="2446" spans="1:13" x14ac:dyDescent="0.2">
      <c r="A2446" s="6"/>
      <c r="B2446" s="8">
        <f t="shared" si="221"/>
        <v>7</v>
      </c>
      <c r="C2446" s="8"/>
      <c r="D2446" s="36" t="s">
        <v>2198</v>
      </c>
      <c r="E2446" s="28" t="str">
        <f>VLOOKUP(D2446,バーコード貼付!A$4048:C$6329,2,FALSE)</f>
        <v>G-65ｵｰﾘﾝｸﾞ</v>
      </c>
      <c r="F2446" s="40"/>
      <c r="G2446" s="19"/>
      <c r="H2446" s="77">
        <f>VLOOKUP(D2446,バーコード貼付!$A$4048:$C$6329,3,FALSE)</f>
        <v>185</v>
      </c>
      <c r="I2446" s="8">
        <f>I$2439</f>
        <v>5</v>
      </c>
      <c r="J2446" s="19">
        <f t="shared" si="220"/>
        <v>0</v>
      </c>
      <c r="K2446" s="19"/>
      <c r="L2446" s="19"/>
    </row>
    <row r="2447" spans="1:13" x14ac:dyDescent="0.2">
      <c r="A2447" s="6"/>
      <c r="B2447" s="8">
        <f t="shared" si="221"/>
        <v>8</v>
      </c>
      <c r="C2447" s="8"/>
      <c r="D2447" s="36" t="s">
        <v>2200</v>
      </c>
      <c r="E2447" s="28" t="str">
        <f>VLOOKUP(D2447,バーコード貼付!A$4048:C$6329,2,FALSE)</f>
        <v>G-90ｵｰﾘﾝｸﾞ</v>
      </c>
      <c r="F2447" s="40"/>
      <c r="G2447" s="19"/>
      <c r="H2447" s="77">
        <f>VLOOKUP(D2447,バーコード貼付!$A$4048:$C$6329,3,FALSE)</f>
        <v>27</v>
      </c>
      <c r="I2447" s="8">
        <f>I$2439</f>
        <v>5</v>
      </c>
      <c r="J2447" s="19">
        <f t="shared" si="220"/>
        <v>0</v>
      </c>
      <c r="K2447" s="19"/>
      <c r="L2447" s="19"/>
    </row>
    <row r="2448" spans="1:13" x14ac:dyDescent="0.2">
      <c r="A2448" s="6"/>
      <c r="B2448" s="8">
        <f t="shared" si="221"/>
        <v>9</v>
      </c>
      <c r="C2448" s="8"/>
      <c r="D2448" s="36" t="s">
        <v>1550</v>
      </c>
      <c r="E2448" s="28" t="e">
        <f>VLOOKUP(D2448,バーコード貼付!A$4048:C$6329,2,FALSE)</f>
        <v>#N/A</v>
      </c>
      <c r="F2448" s="40"/>
      <c r="G2448" s="19"/>
      <c r="H2448" s="77" t="e">
        <f>VLOOKUP(D2448,バーコード貼付!$A$4048:$C$6329,3,FALSE)</f>
        <v>#N/A</v>
      </c>
      <c r="I2448" s="8">
        <f>I$2439</f>
        <v>5</v>
      </c>
      <c r="J2448" s="19" t="e">
        <f t="shared" si="220"/>
        <v>#N/A</v>
      </c>
      <c r="K2448" s="19"/>
      <c r="L2448" s="19"/>
    </row>
    <row r="2449" spans="1:12" x14ac:dyDescent="0.2">
      <c r="A2449" s="6"/>
      <c r="B2449" s="8"/>
      <c r="C2449" s="8"/>
      <c r="D2449" s="36"/>
      <c r="E2449" s="30"/>
      <c r="F2449" s="40"/>
      <c r="G2449" s="19"/>
      <c r="H2449" s="67"/>
      <c r="I2449" s="8"/>
      <c r="J2449" s="19"/>
      <c r="K2449" s="19"/>
      <c r="L2449" s="19"/>
    </row>
    <row r="2450" spans="1:12" ht="16.2" x14ac:dyDescent="0.2">
      <c r="A2450" s="188" t="s">
        <v>1446</v>
      </c>
      <c r="B2450" s="189"/>
      <c r="C2450" s="189"/>
      <c r="D2450" s="189"/>
      <c r="E2450" s="189"/>
      <c r="F2450" s="189"/>
      <c r="G2450" s="189"/>
      <c r="H2450" s="189"/>
      <c r="I2450" s="189"/>
      <c r="J2450" s="189"/>
      <c r="K2450" s="189"/>
      <c r="L2450" s="190"/>
    </row>
    <row r="2451" spans="1:12" x14ac:dyDescent="0.2">
      <c r="A2451" s="24" t="s">
        <v>975</v>
      </c>
      <c r="B2451" s="69"/>
      <c r="C2451" s="21"/>
      <c r="D2451" s="52" t="s">
        <v>973</v>
      </c>
      <c r="E2451" s="13" t="s">
        <v>1156</v>
      </c>
      <c r="F2451" s="39" t="s">
        <v>1246</v>
      </c>
      <c r="G2451" s="19" t="s">
        <v>1205</v>
      </c>
      <c r="H2451" s="13" t="s">
        <v>1206</v>
      </c>
      <c r="I2451" s="13" t="s">
        <v>977</v>
      </c>
      <c r="J2451" s="13" t="s">
        <v>976</v>
      </c>
      <c r="K2451" s="13" t="s">
        <v>1166</v>
      </c>
      <c r="L2451" s="13" t="s">
        <v>1167</v>
      </c>
    </row>
    <row r="2452" spans="1:12" x14ac:dyDescent="0.2">
      <c r="A2452" s="18">
        <v>1</v>
      </c>
      <c r="B2452" s="18"/>
      <c r="C2452" s="18"/>
      <c r="D2452" s="53" t="s">
        <v>593</v>
      </c>
      <c r="E2452" s="28" t="e">
        <f>VLOOKUP(D2452,バーコード貼付!A$4048:C$6329,2,FALSE)</f>
        <v>#N/A</v>
      </c>
      <c r="F2452" s="40"/>
      <c r="G2452" s="19"/>
      <c r="H2452" s="77" t="e">
        <v>#N/A</v>
      </c>
      <c r="I2452" s="43">
        <v>5</v>
      </c>
      <c r="J2452" s="19" t="e">
        <v>#N/A</v>
      </c>
      <c r="K2452" s="14"/>
      <c r="L2452" s="14"/>
    </row>
    <row r="2453" spans="1:12" x14ac:dyDescent="0.2">
      <c r="A2453" s="6"/>
      <c r="B2453" s="8">
        <v>1</v>
      </c>
      <c r="C2453" s="8"/>
      <c r="D2453" s="36" t="s">
        <v>2097</v>
      </c>
      <c r="E2453" s="28" t="e">
        <f>VLOOKUP(D2453,バーコード貼付!A$4048:C$6329,2,FALSE)</f>
        <v>#N/A</v>
      </c>
      <c r="F2453" s="40"/>
      <c r="G2453" s="19"/>
      <c r="H2453" s="77" t="e">
        <f>VLOOKUP(D2453,バーコード貼付!$A$4048:$C$6329,3,FALSE)</f>
        <v>#N/A</v>
      </c>
      <c r="I2453" s="8">
        <f t="shared" ref="I2453:I2461" si="222">I$2452</f>
        <v>5</v>
      </c>
      <c r="J2453" s="19" t="e">
        <f t="shared" ref="J2453:J2461" si="223">IF(H2453&gt;=I2453,0,1)</f>
        <v>#N/A</v>
      </c>
      <c r="K2453" s="19"/>
      <c r="L2453" s="19"/>
    </row>
    <row r="2454" spans="1:12" x14ac:dyDescent="0.2">
      <c r="A2454" s="6"/>
      <c r="B2454" s="8">
        <f t="shared" ref="B2454:B2461" si="224">B2453+1</f>
        <v>2</v>
      </c>
      <c r="C2454" s="8"/>
      <c r="D2454" s="36" t="s">
        <v>2131</v>
      </c>
      <c r="E2454" s="28" t="e">
        <f>VLOOKUP(D2454,バーコード貼付!A$4048:C$6329,2,FALSE)</f>
        <v>#N/A</v>
      </c>
      <c r="F2454" s="40"/>
      <c r="G2454" s="19"/>
      <c r="H2454" s="77" t="e">
        <f>VLOOKUP(D2454,バーコード貼付!$A$4048:$C$6329,3,FALSE)</f>
        <v>#N/A</v>
      </c>
      <c r="I2454" s="8">
        <f t="shared" si="222"/>
        <v>5</v>
      </c>
      <c r="J2454" s="19" t="e">
        <f t="shared" si="223"/>
        <v>#N/A</v>
      </c>
      <c r="K2454" s="19"/>
      <c r="L2454" s="19"/>
    </row>
    <row r="2455" spans="1:12" x14ac:dyDescent="0.2">
      <c r="A2455" s="6"/>
      <c r="B2455" s="8">
        <f t="shared" si="224"/>
        <v>3</v>
      </c>
      <c r="C2455" s="8"/>
      <c r="D2455" s="36" t="s">
        <v>2132</v>
      </c>
      <c r="E2455" s="28" t="e">
        <f>VLOOKUP(D2455,バーコード貼付!A$4048:C$6329,2,FALSE)</f>
        <v>#N/A</v>
      </c>
      <c r="F2455" s="40"/>
      <c r="G2455" s="19"/>
      <c r="H2455" s="77" t="e">
        <f>VLOOKUP(D2455,バーコード貼付!$A$4048:$C$6329,3,FALSE)</f>
        <v>#N/A</v>
      </c>
      <c r="I2455" s="8">
        <f t="shared" si="222"/>
        <v>5</v>
      </c>
      <c r="J2455" s="19" t="e">
        <f t="shared" si="223"/>
        <v>#N/A</v>
      </c>
      <c r="K2455" s="19"/>
      <c r="L2455" s="19"/>
    </row>
    <row r="2456" spans="1:12" x14ac:dyDescent="0.2">
      <c r="A2456" s="6"/>
      <c r="B2456" s="8">
        <f t="shared" si="224"/>
        <v>4</v>
      </c>
      <c r="C2456" s="8"/>
      <c r="D2456" s="36" t="s">
        <v>2527</v>
      </c>
      <c r="E2456" s="28" t="e">
        <f>VLOOKUP(D2456,バーコード貼付!A$4048:C$6329,2,FALSE)</f>
        <v>#N/A</v>
      </c>
      <c r="F2456" s="40"/>
      <c r="G2456" s="19"/>
      <c r="H2456" s="77" t="e">
        <f>VLOOKUP(D2456,バーコード貼付!$A$4048:$C$6329,3,FALSE)</f>
        <v>#N/A</v>
      </c>
      <c r="I2456" s="8">
        <f t="shared" si="222"/>
        <v>5</v>
      </c>
      <c r="J2456" s="19" t="e">
        <f t="shared" si="223"/>
        <v>#N/A</v>
      </c>
      <c r="K2456" s="19"/>
      <c r="L2456" s="19"/>
    </row>
    <row r="2457" spans="1:12" x14ac:dyDescent="0.2">
      <c r="A2457" s="6"/>
      <c r="B2457" s="8">
        <f t="shared" si="224"/>
        <v>5</v>
      </c>
      <c r="C2457" s="8"/>
      <c r="D2457" s="36" t="s">
        <v>2509</v>
      </c>
      <c r="E2457" s="28" t="e">
        <f>VLOOKUP(D2457,バーコード貼付!A$4048:C$6329,2,FALSE)</f>
        <v>#N/A</v>
      </c>
      <c r="F2457" s="40"/>
      <c r="G2457" s="19"/>
      <c r="H2457" s="77" t="e">
        <f>VLOOKUP(D2457,バーコード貼付!$A$4048:$C$6329,3,FALSE)</f>
        <v>#N/A</v>
      </c>
      <c r="I2457" s="8">
        <f t="shared" si="222"/>
        <v>5</v>
      </c>
      <c r="J2457" s="19" t="e">
        <f t="shared" si="223"/>
        <v>#N/A</v>
      </c>
      <c r="K2457" s="19"/>
      <c r="L2457" s="19"/>
    </row>
    <row r="2458" spans="1:12" x14ac:dyDescent="0.2">
      <c r="A2458" s="6"/>
      <c r="B2458" s="8">
        <f t="shared" si="224"/>
        <v>6</v>
      </c>
      <c r="C2458" s="8"/>
      <c r="D2458" s="36" t="s">
        <v>2510</v>
      </c>
      <c r="E2458" s="28" t="e">
        <f>VLOOKUP(D2458,バーコード貼付!A$4048:C$6329,2,FALSE)</f>
        <v>#N/A</v>
      </c>
      <c r="F2458" s="40"/>
      <c r="G2458" s="19"/>
      <c r="H2458" s="77" t="e">
        <f>VLOOKUP(D2458,バーコード貼付!$A$4048:$C$6329,3,FALSE)</f>
        <v>#N/A</v>
      </c>
      <c r="I2458" s="8">
        <f t="shared" si="222"/>
        <v>5</v>
      </c>
      <c r="J2458" s="19" t="e">
        <f t="shared" si="223"/>
        <v>#N/A</v>
      </c>
      <c r="K2458" s="19"/>
      <c r="L2458" s="19"/>
    </row>
    <row r="2459" spans="1:12" x14ac:dyDescent="0.2">
      <c r="A2459" s="6"/>
      <c r="B2459" s="8">
        <f t="shared" si="224"/>
        <v>7</v>
      </c>
      <c r="C2459" s="8"/>
      <c r="D2459" s="36" t="s">
        <v>2191</v>
      </c>
      <c r="E2459" s="28" t="str">
        <f>VLOOKUP(D2459,バーコード貼付!A$4048:C$6329,2,FALSE)</f>
        <v>G-75ｵｰﾘﾝｸﾞ</v>
      </c>
      <c r="F2459" s="40"/>
      <c r="G2459" s="19"/>
      <c r="H2459" s="77">
        <f>VLOOKUP(D2459,バーコード貼付!$A$4048:$C$6329,3,FALSE)</f>
        <v>51</v>
      </c>
      <c r="I2459" s="8">
        <f t="shared" si="222"/>
        <v>5</v>
      </c>
      <c r="J2459" s="19">
        <f t="shared" si="223"/>
        <v>0</v>
      </c>
      <c r="K2459" s="19"/>
      <c r="L2459" s="19"/>
    </row>
    <row r="2460" spans="1:12" x14ac:dyDescent="0.2">
      <c r="A2460" s="6"/>
      <c r="B2460" s="8">
        <f t="shared" si="224"/>
        <v>8</v>
      </c>
      <c r="C2460" s="8"/>
      <c r="D2460" s="36" t="s">
        <v>2194</v>
      </c>
      <c r="E2460" s="28" t="str">
        <f>VLOOKUP(D2460,バーコード貼付!A$4048:C$6329,2,FALSE)</f>
        <v>G-95ｵｰﾘﾝｸﾞ</v>
      </c>
      <c r="F2460" s="40"/>
      <c r="G2460" s="19"/>
      <c r="H2460" s="77">
        <f>VLOOKUP(D2460,バーコード貼付!$A$4048:$C$6329,3,FALSE)</f>
        <v>54</v>
      </c>
      <c r="I2460" s="8">
        <f t="shared" si="222"/>
        <v>5</v>
      </c>
      <c r="J2460" s="19">
        <f t="shared" si="223"/>
        <v>0</v>
      </c>
      <c r="K2460" s="19"/>
      <c r="L2460" s="19"/>
    </row>
    <row r="2461" spans="1:12" x14ac:dyDescent="0.2">
      <c r="A2461" s="6"/>
      <c r="B2461" s="8">
        <f t="shared" si="224"/>
        <v>9</v>
      </c>
      <c r="C2461" s="8"/>
      <c r="D2461" s="36" t="s">
        <v>1550</v>
      </c>
      <c r="E2461" s="28" t="e">
        <f>VLOOKUP(D2461,バーコード貼付!A$4048:C$6329,2,FALSE)</f>
        <v>#N/A</v>
      </c>
      <c r="F2461" s="40"/>
      <c r="G2461" s="19"/>
      <c r="H2461" s="77" t="e">
        <f>VLOOKUP(D2461,バーコード貼付!$A$4048:$C$6329,3,FALSE)</f>
        <v>#N/A</v>
      </c>
      <c r="I2461" s="8">
        <f t="shared" si="222"/>
        <v>5</v>
      </c>
      <c r="J2461" s="19" t="e">
        <f t="shared" si="223"/>
        <v>#N/A</v>
      </c>
      <c r="K2461" s="19"/>
      <c r="L2461" s="19"/>
    </row>
    <row r="2462" spans="1:12" x14ac:dyDescent="0.2">
      <c r="A2462" s="6"/>
      <c r="B2462" s="8"/>
      <c r="C2462" s="8"/>
      <c r="D2462" s="36"/>
      <c r="E2462" s="30"/>
      <c r="F2462" s="40"/>
      <c r="G2462" s="19"/>
      <c r="H2462" s="67"/>
      <c r="I2462" s="8"/>
      <c r="J2462" s="19"/>
      <c r="K2462" s="19"/>
      <c r="L2462" s="19"/>
    </row>
    <row r="2463" spans="1:12" ht="16.2" x14ac:dyDescent="0.2">
      <c r="A2463" s="188" t="s">
        <v>1447</v>
      </c>
      <c r="B2463" s="189"/>
      <c r="C2463" s="189"/>
      <c r="D2463" s="189"/>
      <c r="E2463" s="189"/>
      <c r="F2463" s="189"/>
      <c r="G2463" s="189"/>
      <c r="H2463" s="189"/>
      <c r="I2463" s="189"/>
      <c r="J2463" s="189"/>
      <c r="K2463" s="189"/>
      <c r="L2463" s="190"/>
    </row>
    <row r="2464" spans="1:12" x14ac:dyDescent="0.2">
      <c r="A2464" s="24" t="s">
        <v>975</v>
      </c>
      <c r="B2464" s="69"/>
      <c r="C2464" s="21"/>
      <c r="D2464" s="52" t="s">
        <v>973</v>
      </c>
      <c r="E2464" s="13" t="s">
        <v>1156</v>
      </c>
      <c r="F2464" s="39" t="s">
        <v>1246</v>
      </c>
      <c r="G2464" s="19" t="s">
        <v>1205</v>
      </c>
      <c r="H2464" s="13" t="s">
        <v>1206</v>
      </c>
      <c r="I2464" s="13" t="s">
        <v>977</v>
      </c>
      <c r="J2464" s="13" t="s">
        <v>976</v>
      </c>
      <c r="K2464" s="13" t="s">
        <v>1166</v>
      </c>
      <c r="L2464" s="13" t="s">
        <v>1167</v>
      </c>
    </row>
    <row r="2465" spans="1:13" x14ac:dyDescent="0.2">
      <c r="A2465" s="18">
        <v>1</v>
      </c>
      <c r="B2465" s="18"/>
      <c r="C2465" s="18"/>
      <c r="D2465" s="53" t="s">
        <v>597</v>
      </c>
      <c r="E2465" s="28" t="e">
        <f>VLOOKUP(D2465,バーコード貼付!A$4048:C$6329,2,FALSE)</f>
        <v>#N/A</v>
      </c>
      <c r="F2465" s="40"/>
      <c r="G2465" s="19"/>
      <c r="H2465" s="77" t="e">
        <v>#N/A</v>
      </c>
      <c r="I2465" s="43">
        <v>5</v>
      </c>
      <c r="J2465" s="19" t="e">
        <v>#N/A</v>
      </c>
      <c r="K2465" s="14"/>
      <c r="L2465" s="14"/>
    </row>
    <row r="2466" spans="1:13" x14ac:dyDescent="0.2">
      <c r="A2466" s="6"/>
      <c r="B2466" s="8">
        <v>1</v>
      </c>
      <c r="C2466" s="8"/>
      <c r="D2466" s="36" t="s">
        <v>2100</v>
      </c>
      <c r="E2466" s="28" t="e">
        <f>VLOOKUP(D2466,バーコード貼付!A$4048:C$6329,2,FALSE)</f>
        <v>#N/A</v>
      </c>
      <c r="F2466" s="40"/>
      <c r="G2466" s="19"/>
      <c r="H2466" s="77" t="e">
        <f>VLOOKUP(D2466,バーコード貼付!$A$4048:$C$6329,3,FALSE)</f>
        <v>#N/A</v>
      </c>
      <c r="I2466" s="8">
        <f>I$2465</f>
        <v>5</v>
      </c>
      <c r="J2466" s="19" t="e">
        <f t="shared" ref="J2466:J2474" si="225">IF(H2466&gt;=I2466,0,1)</f>
        <v>#N/A</v>
      </c>
      <c r="K2466" s="19"/>
      <c r="L2466" s="19"/>
    </row>
    <row r="2467" spans="1:13" x14ac:dyDescent="0.2">
      <c r="A2467" s="6"/>
      <c r="B2467" s="8">
        <f t="shared" ref="B2467:B2474" si="226">B2466+1</f>
        <v>2</v>
      </c>
      <c r="C2467" s="8"/>
      <c r="D2467" s="36" t="s">
        <v>2133</v>
      </c>
      <c r="E2467" s="28" t="e">
        <f>VLOOKUP(D2467,バーコード貼付!A$4048:C$6329,2,FALSE)</f>
        <v>#N/A</v>
      </c>
      <c r="F2467" s="40"/>
      <c r="G2467" s="19"/>
      <c r="H2467" s="77" t="e">
        <f>VLOOKUP(D2467,バーコード貼付!$A$4048:$C$6329,3,FALSE)</f>
        <v>#N/A</v>
      </c>
      <c r="I2467" s="8">
        <f>I$2465</f>
        <v>5</v>
      </c>
      <c r="J2467" s="19" t="e">
        <f t="shared" si="225"/>
        <v>#N/A</v>
      </c>
      <c r="K2467" s="19"/>
      <c r="L2467" s="19"/>
    </row>
    <row r="2468" spans="1:13" x14ac:dyDescent="0.2">
      <c r="A2468" s="6"/>
      <c r="B2468" s="8">
        <f t="shared" si="226"/>
        <v>3</v>
      </c>
      <c r="C2468" s="8"/>
      <c r="D2468" s="36" t="s">
        <v>2134</v>
      </c>
      <c r="E2468" s="28" t="e">
        <f>VLOOKUP(D2468,バーコード貼付!A$4048:C$6329,2,FALSE)</f>
        <v>#N/A</v>
      </c>
      <c r="F2468" s="40"/>
      <c r="G2468" s="19"/>
      <c r="H2468" s="77" t="e">
        <f>VLOOKUP(D2468,バーコード貼付!$A$4048:$C$6329,3,FALSE)</f>
        <v>#N/A</v>
      </c>
      <c r="I2468" s="8">
        <f>I$2465</f>
        <v>5</v>
      </c>
      <c r="J2468" s="19" t="e">
        <f t="shared" si="225"/>
        <v>#N/A</v>
      </c>
      <c r="K2468" s="19"/>
      <c r="L2468" s="19"/>
    </row>
    <row r="2469" spans="1:13" x14ac:dyDescent="0.2">
      <c r="A2469" s="6"/>
      <c r="B2469" s="8">
        <f t="shared" si="226"/>
        <v>4</v>
      </c>
      <c r="C2469" s="8"/>
      <c r="D2469" s="36" t="s">
        <v>2527</v>
      </c>
      <c r="E2469" s="28" t="e">
        <f>VLOOKUP(D2469,バーコード貼付!A$4048:C$6329,2,FALSE)</f>
        <v>#N/A</v>
      </c>
      <c r="F2469" s="40"/>
      <c r="G2469" s="19"/>
      <c r="H2469" s="77" t="e">
        <f>VLOOKUP(D2469,バーコード貼付!$A$4048:$C$6329,3,FALSE)</f>
        <v>#N/A</v>
      </c>
      <c r="I2469" s="8">
        <f>I$2465*2</f>
        <v>10</v>
      </c>
      <c r="J2469" s="19" t="e">
        <f t="shared" si="225"/>
        <v>#N/A</v>
      </c>
      <c r="K2469" s="19"/>
      <c r="L2469" s="19"/>
      <c r="M2469" t="s">
        <v>2231</v>
      </c>
    </row>
    <row r="2470" spans="1:13" x14ac:dyDescent="0.2">
      <c r="A2470" s="6"/>
      <c r="B2470" s="8">
        <f t="shared" si="226"/>
        <v>5</v>
      </c>
      <c r="C2470" s="8"/>
      <c r="D2470" s="36" t="s">
        <v>2509</v>
      </c>
      <c r="E2470" s="28" t="e">
        <f>VLOOKUP(D2470,バーコード貼付!A$4048:C$6329,2,FALSE)</f>
        <v>#N/A</v>
      </c>
      <c r="F2470" s="40"/>
      <c r="G2470" s="19"/>
      <c r="H2470" s="77" t="e">
        <f>VLOOKUP(D2470,バーコード貼付!$A$4048:$C$6329,3,FALSE)</f>
        <v>#N/A</v>
      </c>
      <c r="I2470" s="8">
        <f>I$2465*4</f>
        <v>20</v>
      </c>
      <c r="J2470" s="19" t="e">
        <f t="shared" si="225"/>
        <v>#N/A</v>
      </c>
      <c r="K2470" s="19"/>
      <c r="L2470" s="19"/>
      <c r="M2470" t="s">
        <v>2229</v>
      </c>
    </row>
    <row r="2471" spans="1:13" x14ac:dyDescent="0.2">
      <c r="A2471" s="6"/>
      <c r="B2471" s="8">
        <f t="shared" si="226"/>
        <v>6</v>
      </c>
      <c r="C2471" s="8"/>
      <c r="D2471" s="36" t="s">
        <v>2510</v>
      </c>
      <c r="E2471" s="28" t="e">
        <f>VLOOKUP(D2471,バーコード貼付!A$4048:C$6329,2,FALSE)</f>
        <v>#N/A</v>
      </c>
      <c r="F2471" s="40"/>
      <c r="G2471" s="19"/>
      <c r="H2471" s="77" t="e">
        <f>VLOOKUP(D2471,バーコード貼付!$A$4048:$C$6329,3,FALSE)</f>
        <v>#N/A</v>
      </c>
      <c r="I2471" s="8">
        <f>I$2465*4</f>
        <v>20</v>
      </c>
      <c r="J2471" s="19" t="e">
        <f t="shared" si="225"/>
        <v>#N/A</v>
      </c>
      <c r="K2471" s="19"/>
      <c r="L2471" s="19"/>
      <c r="M2471" t="s">
        <v>2230</v>
      </c>
    </row>
    <row r="2472" spans="1:13" x14ac:dyDescent="0.2">
      <c r="A2472" s="6"/>
      <c r="B2472" s="8">
        <f t="shared" si="226"/>
        <v>7</v>
      </c>
      <c r="C2472" s="8"/>
      <c r="D2472" s="36" t="s">
        <v>2191</v>
      </c>
      <c r="E2472" s="28" t="str">
        <f>VLOOKUP(D2472,バーコード貼付!A$4048:C$6329,2,FALSE)</f>
        <v>G-75ｵｰﾘﾝｸﾞ</v>
      </c>
      <c r="F2472" s="40"/>
      <c r="G2472" s="19"/>
      <c r="H2472" s="77">
        <f>VLOOKUP(D2472,バーコード貼付!$A$4048:$C$6329,3,FALSE)</f>
        <v>51</v>
      </c>
      <c r="I2472" s="8">
        <f>I$2465</f>
        <v>5</v>
      </c>
      <c r="J2472" s="19">
        <f t="shared" si="225"/>
        <v>0</v>
      </c>
      <c r="K2472" s="19"/>
      <c r="L2472" s="19"/>
    </row>
    <row r="2473" spans="1:13" x14ac:dyDescent="0.2">
      <c r="A2473" s="6"/>
      <c r="B2473" s="8">
        <f t="shared" si="226"/>
        <v>8</v>
      </c>
      <c r="C2473" s="8"/>
      <c r="D2473" s="36" t="s">
        <v>2213</v>
      </c>
      <c r="E2473" s="28" t="str">
        <f>VLOOKUP(D2473,バーコード貼付!A$4048:C$6329,2,FALSE)</f>
        <v>G-100ｵｰﾘﾝｸﾞ</v>
      </c>
      <c r="F2473" s="40"/>
      <c r="G2473" s="19"/>
      <c r="H2473" s="77">
        <f>VLOOKUP(D2473,バーコード貼付!$A$4048:$C$6329,3,FALSE)</f>
        <v>88</v>
      </c>
      <c r="I2473" s="8">
        <f>I$2465</f>
        <v>5</v>
      </c>
      <c r="J2473" s="19">
        <f t="shared" si="225"/>
        <v>0</v>
      </c>
      <c r="K2473" s="19"/>
      <c r="L2473" s="19"/>
    </row>
    <row r="2474" spans="1:13" x14ac:dyDescent="0.2">
      <c r="A2474" s="6"/>
      <c r="B2474" s="8">
        <f t="shared" si="226"/>
        <v>9</v>
      </c>
      <c r="C2474" s="8"/>
      <c r="D2474" s="36" t="s">
        <v>1551</v>
      </c>
      <c r="E2474" s="28" t="e">
        <f>VLOOKUP(D2474,バーコード貼付!A$4048:C$6329,2,FALSE)</f>
        <v>#N/A</v>
      </c>
      <c r="F2474" s="40"/>
      <c r="G2474" s="19"/>
      <c r="H2474" s="77" t="e">
        <f>VLOOKUP(D2474,バーコード貼付!$A$4048:$C$6329,3,FALSE)</f>
        <v>#N/A</v>
      </c>
      <c r="I2474" s="8">
        <f>I$2465</f>
        <v>5</v>
      </c>
      <c r="J2474" s="19" t="e">
        <f t="shared" si="225"/>
        <v>#N/A</v>
      </c>
      <c r="K2474" s="19"/>
      <c r="L2474" s="19"/>
    </row>
    <row r="2475" spans="1:13" x14ac:dyDescent="0.2">
      <c r="A2475" s="6"/>
      <c r="B2475" s="8"/>
      <c r="C2475" s="8"/>
      <c r="D2475" s="36"/>
      <c r="E2475" s="30"/>
      <c r="F2475" s="40"/>
      <c r="G2475" s="19"/>
      <c r="H2475" s="67"/>
      <c r="I2475" s="8"/>
      <c r="J2475" s="19"/>
      <c r="K2475" s="19"/>
      <c r="L2475" s="19"/>
    </row>
    <row r="2476" spans="1:13" ht="16.2" x14ac:dyDescent="0.2">
      <c r="A2476" s="188" t="s">
        <v>1448</v>
      </c>
      <c r="B2476" s="189"/>
      <c r="C2476" s="189"/>
      <c r="D2476" s="189"/>
      <c r="E2476" s="189"/>
      <c r="F2476" s="189"/>
      <c r="G2476" s="189"/>
      <c r="H2476" s="189"/>
      <c r="I2476" s="189"/>
      <c r="J2476" s="189"/>
      <c r="K2476" s="189"/>
      <c r="L2476" s="190"/>
    </row>
    <row r="2477" spans="1:13" x14ac:dyDescent="0.2">
      <c r="A2477" s="24" t="s">
        <v>975</v>
      </c>
      <c r="B2477" s="69"/>
      <c r="C2477" s="21"/>
      <c r="D2477" s="52" t="s">
        <v>973</v>
      </c>
      <c r="E2477" s="13" t="s">
        <v>1156</v>
      </c>
      <c r="F2477" s="39" t="s">
        <v>1246</v>
      </c>
      <c r="G2477" s="19" t="s">
        <v>1205</v>
      </c>
      <c r="H2477" s="13" t="s">
        <v>1206</v>
      </c>
      <c r="I2477" s="13" t="s">
        <v>977</v>
      </c>
      <c r="J2477" s="13" t="s">
        <v>976</v>
      </c>
      <c r="K2477" s="13" t="s">
        <v>1166</v>
      </c>
      <c r="L2477" s="13" t="s">
        <v>1167</v>
      </c>
    </row>
    <row r="2478" spans="1:13" x14ac:dyDescent="0.2">
      <c r="A2478" s="18">
        <v>1</v>
      </c>
      <c r="B2478" s="18"/>
      <c r="C2478" s="18"/>
      <c r="D2478" s="53" t="s">
        <v>601</v>
      </c>
      <c r="E2478" s="28" t="e">
        <f>VLOOKUP(D2478,バーコード貼付!A$4048:C$6329,2,FALSE)</f>
        <v>#N/A</v>
      </c>
      <c r="F2478" s="40"/>
      <c r="G2478" s="19"/>
      <c r="H2478" s="77" t="e">
        <v>#N/A</v>
      </c>
      <c r="I2478" s="43">
        <v>5</v>
      </c>
      <c r="J2478" s="19" t="e">
        <v>#N/A</v>
      </c>
      <c r="K2478" s="14"/>
      <c r="L2478" s="14"/>
    </row>
    <row r="2479" spans="1:13" x14ac:dyDescent="0.2">
      <c r="A2479" s="6"/>
      <c r="B2479" s="8">
        <v>1</v>
      </c>
      <c r="C2479" s="8"/>
      <c r="D2479" s="36" t="s">
        <v>2135</v>
      </c>
      <c r="E2479" s="28" t="e">
        <f>VLOOKUP(D2479,バーコード貼付!A$4048:C$6329,2,FALSE)</f>
        <v>#N/A</v>
      </c>
      <c r="F2479" s="40"/>
      <c r="G2479" s="19"/>
      <c r="H2479" s="77" t="e">
        <f>VLOOKUP(D2479,バーコード貼付!$A$4048:$C$6329,3,FALSE)</f>
        <v>#N/A</v>
      </c>
      <c r="I2479" s="8">
        <f>I$2478</f>
        <v>5</v>
      </c>
      <c r="J2479" s="19" t="e">
        <f t="shared" ref="J2479:J2487" si="227">IF(H2479&gt;=I2479,0,1)</f>
        <v>#N/A</v>
      </c>
      <c r="K2479" s="19"/>
      <c r="L2479" s="19"/>
    </row>
    <row r="2480" spans="1:13" x14ac:dyDescent="0.2">
      <c r="A2480" s="6"/>
      <c r="B2480" s="8">
        <f t="shared" ref="B2480:B2487" si="228">B2479+1</f>
        <v>2</v>
      </c>
      <c r="C2480" s="8"/>
      <c r="D2480" s="36" t="s">
        <v>2104</v>
      </c>
      <c r="E2480" s="28" t="e">
        <f>VLOOKUP(D2480,バーコード貼付!A$4048:C$6329,2,FALSE)</f>
        <v>#N/A</v>
      </c>
      <c r="F2480" s="40"/>
      <c r="G2480" s="19"/>
      <c r="H2480" s="77" t="e">
        <f>VLOOKUP(D2480,バーコード貼付!$A$4048:$C$6329,3,FALSE)</f>
        <v>#N/A</v>
      </c>
      <c r="I2480" s="8">
        <f>I$2478</f>
        <v>5</v>
      </c>
      <c r="J2480" s="19" t="e">
        <f t="shared" si="227"/>
        <v>#N/A</v>
      </c>
      <c r="K2480" s="19"/>
      <c r="L2480" s="19"/>
    </row>
    <row r="2481" spans="1:13" x14ac:dyDescent="0.2">
      <c r="A2481" s="6"/>
      <c r="B2481" s="8">
        <f t="shared" si="228"/>
        <v>3</v>
      </c>
      <c r="C2481" s="8"/>
      <c r="D2481" s="36" t="s">
        <v>2136</v>
      </c>
      <c r="E2481" s="28" t="e">
        <f>VLOOKUP(D2481,バーコード貼付!A$4048:C$6329,2,FALSE)</f>
        <v>#N/A</v>
      </c>
      <c r="F2481" s="40"/>
      <c r="G2481" s="19"/>
      <c r="H2481" s="77" t="e">
        <f>VLOOKUP(D2481,バーコード貼付!$A$4048:$C$6329,3,FALSE)</f>
        <v>#N/A</v>
      </c>
      <c r="I2481" s="8">
        <f>I$2478</f>
        <v>5</v>
      </c>
      <c r="J2481" s="19" t="e">
        <f t="shared" si="227"/>
        <v>#N/A</v>
      </c>
      <c r="K2481" s="19"/>
      <c r="L2481" s="19"/>
    </row>
    <row r="2482" spans="1:13" x14ac:dyDescent="0.2">
      <c r="A2482" s="6"/>
      <c r="B2482" s="8">
        <f t="shared" si="228"/>
        <v>4</v>
      </c>
      <c r="C2482" s="8"/>
      <c r="D2482" s="36" t="s">
        <v>2527</v>
      </c>
      <c r="E2482" s="28" t="e">
        <f>VLOOKUP(D2482,バーコード貼付!A$4048:C$6329,2,FALSE)</f>
        <v>#N/A</v>
      </c>
      <c r="F2482" s="40"/>
      <c r="G2482" s="19"/>
      <c r="H2482" s="77" t="e">
        <f>VLOOKUP(D2482,バーコード貼付!$A$4048:$C$6329,3,FALSE)</f>
        <v>#N/A</v>
      </c>
      <c r="I2482" s="8">
        <f>I$2478*2</f>
        <v>10</v>
      </c>
      <c r="J2482" s="19" t="e">
        <f t="shared" si="227"/>
        <v>#N/A</v>
      </c>
      <c r="K2482" s="19"/>
      <c r="L2482" s="19"/>
      <c r="M2482" t="s">
        <v>2231</v>
      </c>
    </row>
    <row r="2483" spans="1:13" x14ac:dyDescent="0.2">
      <c r="A2483" s="6"/>
      <c r="B2483" s="8">
        <f t="shared" si="228"/>
        <v>5</v>
      </c>
      <c r="C2483" s="8"/>
      <c r="D2483" s="36" t="s">
        <v>2509</v>
      </c>
      <c r="E2483" s="28" t="e">
        <f>VLOOKUP(D2483,バーコード貼付!A$4048:C$6329,2,FALSE)</f>
        <v>#N/A</v>
      </c>
      <c r="F2483" s="40"/>
      <c r="G2483" s="19"/>
      <c r="H2483" s="77" t="e">
        <f>VLOOKUP(D2483,バーコード貼付!$A$4048:$C$6329,3,FALSE)</f>
        <v>#N/A</v>
      </c>
      <c r="I2483" s="8">
        <f>I$2478*4</f>
        <v>20</v>
      </c>
      <c r="J2483" s="19" t="e">
        <f t="shared" si="227"/>
        <v>#N/A</v>
      </c>
      <c r="K2483" s="19"/>
      <c r="L2483" s="19"/>
      <c r="M2483" t="s">
        <v>2229</v>
      </c>
    </row>
    <row r="2484" spans="1:13" x14ac:dyDescent="0.2">
      <c r="A2484" s="6"/>
      <c r="B2484" s="8">
        <f t="shared" si="228"/>
        <v>6</v>
      </c>
      <c r="C2484" s="8"/>
      <c r="D2484" s="36" t="s">
        <v>2510</v>
      </c>
      <c r="E2484" s="28" t="e">
        <f>VLOOKUP(D2484,バーコード貼付!A$4048:C$6329,2,FALSE)</f>
        <v>#N/A</v>
      </c>
      <c r="F2484" s="40"/>
      <c r="G2484" s="19"/>
      <c r="H2484" s="77" t="e">
        <f>VLOOKUP(D2484,バーコード貼付!$A$4048:$C$6329,3,FALSE)</f>
        <v>#N/A</v>
      </c>
      <c r="I2484" s="8">
        <f>I$2478*4</f>
        <v>20</v>
      </c>
      <c r="J2484" s="19" t="e">
        <f t="shared" si="227"/>
        <v>#N/A</v>
      </c>
      <c r="K2484" s="19"/>
      <c r="L2484" s="19"/>
      <c r="M2484" t="s">
        <v>2230</v>
      </c>
    </row>
    <row r="2485" spans="1:13" x14ac:dyDescent="0.2">
      <c r="A2485" s="6"/>
      <c r="B2485" s="8">
        <f t="shared" si="228"/>
        <v>7</v>
      </c>
      <c r="C2485" s="8"/>
      <c r="D2485" s="36" t="s">
        <v>2199</v>
      </c>
      <c r="E2485" s="28" t="str">
        <f>VLOOKUP(D2485,バーコード貼付!A$4048:C$6329,2,FALSE)</f>
        <v>G-85ｵｰﾘﾝｸﾞ</v>
      </c>
      <c r="F2485" s="40"/>
      <c r="G2485" s="19"/>
      <c r="H2485" s="77">
        <f>VLOOKUP(D2485,バーコード貼付!$A$4048:$C$6329,3,FALSE)</f>
        <v>19</v>
      </c>
      <c r="I2485" s="8">
        <f>I$2478</f>
        <v>5</v>
      </c>
      <c r="J2485" s="19">
        <f t="shared" si="227"/>
        <v>0</v>
      </c>
      <c r="K2485" s="19"/>
      <c r="L2485" s="19"/>
    </row>
    <row r="2486" spans="1:13" x14ac:dyDescent="0.2">
      <c r="A2486" s="6"/>
      <c r="B2486" s="8">
        <f t="shared" si="228"/>
        <v>8</v>
      </c>
      <c r="C2486" s="8"/>
      <c r="D2486" s="36" t="s">
        <v>2214</v>
      </c>
      <c r="E2486" s="28" t="str">
        <f>VLOOKUP(D2486,バーコード貼付!A$4048:C$6329,2,FALSE)</f>
        <v>G-105ｵｰﾘﾝｸﾞ</v>
      </c>
      <c r="F2486" s="40"/>
      <c r="G2486" s="19"/>
      <c r="H2486" s="77">
        <f>VLOOKUP(D2486,バーコード貼付!$A$4048:$C$6329,3,FALSE)</f>
        <v>18</v>
      </c>
      <c r="I2486" s="8">
        <f>I$2478</f>
        <v>5</v>
      </c>
      <c r="J2486" s="19">
        <f t="shared" si="227"/>
        <v>0</v>
      </c>
      <c r="K2486" s="19"/>
      <c r="L2486" s="19"/>
    </row>
    <row r="2487" spans="1:13" x14ac:dyDescent="0.2">
      <c r="A2487" s="6"/>
      <c r="B2487" s="8">
        <f t="shared" si="228"/>
        <v>9</v>
      </c>
      <c r="C2487" s="8"/>
      <c r="D2487" s="36" t="s">
        <v>1551</v>
      </c>
      <c r="E2487" s="28" t="e">
        <f>VLOOKUP(D2487,バーコード貼付!A$4048:C$6329,2,FALSE)</f>
        <v>#N/A</v>
      </c>
      <c r="F2487" s="40"/>
      <c r="G2487" s="19"/>
      <c r="H2487" s="77" t="e">
        <f>VLOOKUP(D2487,バーコード貼付!$A$4048:$C$6329,3,FALSE)</f>
        <v>#N/A</v>
      </c>
      <c r="I2487" s="8">
        <f>I$2478</f>
        <v>5</v>
      </c>
      <c r="J2487" s="19" t="e">
        <f t="shared" si="227"/>
        <v>#N/A</v>
      </c>
      <c r="K2487" s="19"/>
      <c r="L2487" s="19"/>
    </row>
    <row r="2488" spans="1:13" x14ac:dyDescent="0.2">
      <c r="A2488" s="6"/>
      <c r="B2488" s="8"/>
      <c r="C2488" s="8"/>
      <c r="D2488" s="36"/>
      <c r="E2488" s="30"/>
      <c r="F2488" s="40"/>
      <c r="G2488" s="19"/>
      <c r="H2488" s="67"/>
      <c r="I2488" s="8"/>
      <c r="J2488" s="19"/>
      <c r="K2488" s="19"/>
      <c r="L2488" s="19"/>
    </row>
    <row r="2489" spans="1:13" ht="16.2" x14ac:dyDescent="0.2">
      <c r="A2489" s="188" t="s">
        <v>1449</v>
      </c>
      <c r="B2489" s="189"/>
      <c r="C2489" s="189"/>
      <c r="D2489" s="189"/>
      <c r="E2489" s="189"/>
      <c r="F2489" s="189"/>
      <c r="G2489" s="189"/>
      <c r="H2489" s="189"/>
      <c r="I2489" s="189"/>
      <c r="J2489" s="189"/>
      <c r="K2489" s="189"/>
      <c r="L2489" s="190"/>
    </row>
    <row r="2490" spans="1:13" x14ac:dyDescent="0.2">
      <c r="A2490" s="24" t="s">
        <v>975</v>
      </c>
      <c r="B2490" s="69"/>
      <c r="C2490" s="21"/>
      <c r="D2490" s="52" t="s">
        <v>973</v>
      </c>
      <c r="E2490" s="13" t="s">
        <v>1156</v>
      </c>
      <c r="F2490" s="39" t="s">
        <v>1246</v>
      </c>
      <c r="G2490" s="19" t="s">
        <v>1205</v>
      </c>
      <c r="H2490" s="13" t="s">
        <v>1206</v>
      </c>
      <c r="I2490" s="13" t="s">
        <v>977</v>
      </c>
      <c r="J2490" s="13" t="s">
        <v>976</v>
      </c>
      <c r="K2490" s="13" t="s">
        <v>1166</v>
      </c>
      <c r="L2490" s="13" t="s">
        <v>1167</v>
      </c>
    </row>
    <row r="2491" spans="1:13" x14ac:dyDescent="0.2">
      <c r="A2491" s="18">
        <v>1</v>
      </c>
      <c r="B2491" s="18"/>
      <c r="C2491" s="18"/>
      <c r="D2491" s="53" t="s">
        <v>605</v>
      </c>
      <c r="E2491" s="28" t="e">
        <f>VLOOKUP(D2491,バーコード貼付!A$4048:C$6329,2,FALSE)</f>
        <v>#N/A</v>
      </c>
      <c r="F2491" s="40"/>
      <c r="G2491" s="19"/>
      <c r="H2491" s="77" t="e">
        <v>#N/A</v>
      </c>
      <c r="I2491" s="43">
        <v>5</v>
      </c>
      <c r="J2491" s="19" t="e">
        <v>#N/A</v>
      </c>
      <c r="K2491" s="14"/>
      <c r="L2491" s="14"/>
    </row>
    <row r="2492" spans="1:13" x14ac:dyDescent="0.2">
      <c r="A2492" s="6"/>
      <c r="B2492" s="8">
        <v>1</v>
      </c>
      <c r="C2492" s="8"/>
      <c r="D2492" s="36" t="s">
        <v>2137</v>
      </c>
      <c r="E2492" s="28" t="e">
        <f>VLOOKUP(D2492,バーコード貼付!A$4048:C$6329,2,FALSE)</f>
        <v>#N/A</v>
      </c>
      <c r="F2492" s="40"/>
      <c r="G2492" s="19"/>
      <c r="H2492" s="77" t="e">
        <f>VLOOKUP(D2492,バーコード貼付!$A$4048:$C$6329,3,FALSE)</f>
        <v>#N/A</v>
      </c>
      <c r="I2492" s="8">
        <f>I$2491</f>
        <v>5</v>
      </c>
      <c r="J2492" s="19" t="e">
        <f t="shared" ref="J2492:J2500" si="229">IF(H2492&gt;=I2492,0,1)</f>
        <v>#N/A</v>
      </c>
      <c r="K2492" s="19"/>
      <c r="L2492" s="19"/>
    </row>
    <row r="2493" spans="1:13" x14ac:dyDescent="0.2">
      <c r="A2493" s="6"/>
      <c r="B2493" s="8">
        <f t="shared" ref="B2493:B2500" si="230">B2492+1</f>
        <v>2</v>
      </c>
      <c r="C2493" s="8"/>
      <c r="D2493" s="36" t="s">
        <v>2138</v>
      </c>
      <c r="E2493" s="28" t="e">
        <f>VLOOKUP(D2493,バーコード貼付!A$4048:C$6329,2,FALSE)</f>
        <v>#N/A</v>
      </c>
      <c r="F2493" s="40"/>
      <c r="G2493" s="19"/>
      <c r="H2493" s="77" t="e">
        <f>VLOOKUP(D2493,バーコード貼付!$A$4048:$C$6329,3,FALSE)</f>
        <v>#N/A</v>
      </c>
      <c r="I2493" s="8">
        <f>I$2491</f>
        <v>5</v>
      </c>
      <c r="J2493" s="19" t="e">
        <f t="shared" si="229"/>
        <v>#N/A</v>
      </c>
      <c r="K2493" s="19"/>
      <c r="L2493" s="19"/>
    </row>
    <row r="2494" spans="1:13" x14ac:dyDescent="0.2">
      <c r="A2494" s="6"/>
      <c r="B2494" s="8">
        <f t="shared" si="230"/>
        <v>3</v>
      </c>
      <c r="C2494" s="8"/>
      <c r="D2494" s="36" t="s">
        <v>2139</v>
      </c>
      <c r="E2494" s="28" t="e">
        <f>VLOOKUP(D2494,バーコード貼付!A$4048:C$6329,2,FALSE)</f>
        <v>#N/A</v>
      </c>
      <c r="F2494" s="40"/>
      <c r="G2494" s="19"/>
      <c r="H2494" s="77" t="e">
        <f>VLOOKUP(D2494,バーコード貼付!$A$4048:$C$6329,3,FALSE)</f>
        <v>#N/A</v>
      </c>
      <c r="I2494" s="8">
        <f>I$2491</f>
        <v>5</v>
      </c>
      <c r="J2494" s="19" t="e">
        <f t="shared" si="229"/>
        <v>#N/A</v>
      </c>
      <c r="K2494" s="19"/>
      <c r="L2494" s="19"/>
    </row>
    <row r="2495" spans="1:13" x14ac:dyDescent="0.2">
      <c r="A2495" s="6"/>
      <c r="B2495" s="8">
        <f t="shared" si="230"/>
        <v>4</v>
      </c>
      <c r="C2495" s="8"/>
      <c r="D2495" s="36" t="s">
        <v>2527</v>
      </c>
      <c r="E2495" s="28" t="e">
        <f>VLOOKUP(D2495,バーコード貼付!A$4048:C$6329,2,FALSE)</f>
        <v>#N/A</v>
      </c>
      <c r="F2495" s="40"/>
      <c r="G2495" s="19"/>
      <c r="H2495" s="77" t="e">
        <f>VLOOKUP(D2495,バーコード貼付!$A$4048:$C$6329,3,FALSE)</f>
        <v>#N/A</v>
      </c>
      <c r="I2495" s="8">
        <f>I$2491*2</f>
        <v>10</v>
      </c>
      <c r="J2495" s="19" t="e">
        <f t="shared" si="229"/>
        <v>#N/A</v>
      </c>
      <c r="K2495" s="19"/>
      <c r="L2495" s="19"/>
      <c r="M2495" t="s">
        <v>2231</v>
      </c>
    </row>
    <row r="2496" spans="1:13" x14ac:dyDescent="0.2">
      <c r="A2496" s="6"/>
      <c r="B2496" s="8">
        <f t="shared" si="230"/>
        <v>5</v>
      </c>
      <c r="C2496" s="8"/>
      <c r="D2496" s="36" t="s">
        <v>2509</v>
      </c>
      <c r="E2496" s="28" t="e">
        <f>VLOOKUP(D2496,バーコード貼付!A$4048:C$6329,2,FALSE)</f>
        <v>#N/A</v>
      </c>
      <c r="F2496" s="40"/>
      <c r="G2496" s="19"/>
      <c r="H2496" s="77" t="e">
        <f>VLOOKUP(D2496,バーコード貼付!$A$4048:$C$6329,3,FALSE)</f>
        <v>#N/A</v>
      </c>
      <c r="I2496" s="8">
        <f>I$2491*4</f>
        <v>20</v>
      </c>
      <c r="J2496" s="19" t="e">
        <f t="shared" si="229"/>
        <v>#N/A</v>
      </c>
      <c r="K2496" s="19"/>
      <c r="L2496" s="19"/>
      <c r="M2496" t="s">
        <v>2229</v>
      </c>
    </row>
    <row r="2497" spans="1:13" x14ac:dyDescent="0.2">
      <c r="A2497" s="6"/>
      <c r="B2497" s="8">
        <f t="shared" si="230"/>
        <v>6</v>
      </c>
      <c r="C2497" s="8"/>
      <c r="D2497" s="36" t="s">
        <v>2510</v>
      </c>
      <c r="E2497" s="28" t="e">
        <f>VLOOKUP(D2497,バーコード貼付!A$4048:C$6329,2,FALSE)</f>
        <v>#N/A</v>
      </c>
      <c r="F2497" s="40"/>
      <c r="G2497" s="19"/>
      <c r="H2497" s="77" t="e">
        <f>VLOOKUP(D2497,バーコード貼付!$A$4048:$C$6329,3,FALSE)</f>
        <v>#N/A</v>
      </c>
      <c r="I2497" s="8">
        <f>I$2491*4</f>
        <v>20</v>
      </c>
      <c r="J2497" s="19" t="e">
        <f t="shared" si="229"/>
        <v>#N/A</v>
      </c>
      <c r="K2497" s="19"/>
      <c r="L2497" s="19"/>
      <c r="M2497" t="s">
        <v>2230</v>
      </c>
    </row>
    <row r="2498" spans="1:13" x14ac:dyDescent="0.2">
      <c r="A2498" s="6"/>
      <c r="B2498" s="8">
        <f t="shared" si="230"/>
        <v>7</v>
      </c>
      <c r="C2498" s="8"/>
      <c r="D2498" s="36" t="s">
        <v>2199</v>
      </c>
      <c r="E2498" s="28" t="str">
        <f>VLOOKUP(D2498,バーコード貼付!A$4048:C$6329,2,FALSE)</f>
        <v>G-85ｵｰﾘﾝｸﾞ</v>
      </c>
      <c r="F2498" s="40"/>
      <c r="G2498" s="19"/>
      <c r="H2498" s="77">
        <f>VLOOKUP(D2498,バーコード貼付!$A$4048:$C$6329,3,FALSE)</f>
        <v>19</v>
      </c>
      <c r="I2498" s="8">
        <f>I$2491</f>
        <v>5</v>
      </c>
      <c r="J2498" s="19">
        <f t="shared" si="229"/>
        <v>0</v>
      </c>
      <c r="K2498" s="19"/>
      <c r="L2498" s="19"/>
    </row>
    <row r="2499" spans="1:13" x14ac:dyDescent="0.2">
      <c r="A2499" s="6"/>
      <c r="B2499" s="8">
        <f t="shared" si="230"/>
        <v>8</v>
      </c>
      <c r="C2499" s="8"/>
      <c r="D2499" s="36" t="s">
        <v>2195</v>
      </c>
      <c r="E2499" s="28" t="str">
        <f>VLOOKUP(D2499,バーコード貼付!A$4048:C$6329,2,FALSE)</f>
        <v>G-110ｵｰﾘﾝｸﾞ</v>
      </c>
      <c r="F2499" s="40"/>
      <c r="G2499" s="19"/>
      <c r="H2499" s="77">
        <f>VLOOKUP(D2499,バーコード貼付!$A$4048:$C$6329,3,FALSE)</f>
        <v>101</v>
      </c>
      <c r="I2499" s="8">
        <f>I$2491</f>
        <v>5</v>
      </c>
      <c r="J2499" s="19">
        <f t="shared" si="229"/>
        <v>0</v>
      </c>
      <c r="K2499" s="19"/>
      <c r="L2499" s="19"/>
    </row>
    <row r="2500" spans="1:13" x14ac:dyDescent="0.2">
      <c r="A2500" s="6"/>
      <c r="B2500" s="8">
        <f t="shared" si="230"/>
        <v>9</v>
      </c>
      <c r="C2500" s="8"/>
      <c r="D2500" s="36" t="s">
        <v>1552</v>
      </c>
      <c r="E2500" s="28" t="e">
        <f>VLOOKUP(D2500,バーコード貼付!A$4048:C$6329,2,FALSE)</f>
        <v>#N/A</v>
      </c>
      <c r="F2500" s="40"/>
      <c r="G2500" s="19"/>
      <c r="H2500" s="77" t="e">
        <f>VLOOKUP(D2500,バーコード貼付!$A$4048:$C$6329,3,FALSE)</f>
        <v>#N/A</v>
      </c>
      <c r="I2500" s="8">
        <f>I$2491</f>
        <v>5</v>
      </c>
      <c r="J2500" s="19" t="e">
        <f t="shared" si="229"/>
        <v>#N/A</v>
      </c>
      <c r="K2500" s="19"/>
      <c r="L2500" s="19"/>
    </row>
    <row r="2501" spans="1:13" x14ac:dyDescent="0.2">
      <c r="A2501" s="6"/>
      <c r="B2501" s="8"/>
      <c r="C2501" s="8"/>
      <c r="D2501" s="36"/>
      <c r="E2501" s="30"/>
      <c r="F2501" s="40"/>
      <c r="G2501" s="19"/>
      <c r="H2501" s="67"/>
      <c r="I2501" s="8"/>
      <c r="J2501" s="19"/>
      <c r="K2501" s="19"/>
      <c r="L2501" s="19"/>
    </row>
    <row r="2502" spans="1:13" ht="16.2" x14ac:dyDescent="0.2">
      <c r="A2502" s="188" t="s">
        <v>1450</v>
      </c>
      <c r="B2502" s="189"/>
      <c r="C2502" s="189"/>
      <c r="D2502" s="189"/>
      <c r="E2502" s="189"/>
      <c r="F2502" s="189"/>
      <c r="G2502" s="189"/>
      <c r="H2502" s="189"/>
      <c r="I2502" s="189"/>
      <c r="J2502" s="189"/>
      <c r="K2502" s="189"/>
      <c r="L2502" s="190"/>
    </row>
    <row r="2503" spans="1:13" x14ac:dyDescent="0.2">
      <c r="A2503" s="24" t="s">
        <v>975</v>
      </c>
      <c r="B2503" s="69"/>
      <c r="C2503" s="21"/>
      <c r="D2503" s="52" t="s">
        <v>973</v>
      </c>
      <c r="E2503" s="13" t="s">
        <v>1156</v>
      </c>
      <c r="F2503" s="39" t="s">
        <v>1246</v>
      </c>
      <c r="G2503" s="19" t="s">
        <v>1205</v>
      </c>
      <c r="H2503" s="13" t="s">
        <v>1206</v>
      </c>
      <c r="I2503" s="13" t="s">
        <v>977</v>
      </c>
      <c r="J2503" s="13" t="s">
        <v>976</v>
      </c>
      <c r="K2503" s="13" t="s">
        <v>1166</v>
      </c>
      <c r="L2503" s="13" t="s">
        <v>1167</v>
      </c>
    </row>
    <row r="2504" spans="1:13" x14ac:dyDescent="0.2">
      <c r="A2504" s="18">
        <v>1</v>
      </c>
      <c r="B2504" s="18"/>
      <c r="C2504" s="18"/>
      <c r="D2504" s="53" t="s">
        <v>609</v>
      </c>
      <c r="E2504" s="28" t="e">
        <f>VLOOKUP(D2504,バーコード貼付!A$4048:C$6329,2,FALSE)</f>
        <v>#N/A</v>
      </c>
      <c r="F2504" s="40"/>
      <c r="G2504" s="19"/>
      <c r="H2504" s="77" t="e">
        <v>#N/A</v>
      </c>
      <c r="I2504" s="43">
        <v>5</v>
      </c>
      <c r="J2504" s="19" t="e">
        <v>#N/A</v>
      </c>
      <c r="K2504" s="14"/>
      <c r="L2504" s="14"/>
    </row>
    <row r="2505" spans="1:13" x14ac:dyDescent="0.2">
      <c r="A2505" s="6"/>
      <c r="B2505" s="8">
        <v>1</v>
      </c>
      <c r="C2505" s="8"/>
      <c r="D2505" s="36" t="s">
        <v>2140</v>
      </c>
      <c r="E2505" s="28" t="e">
        <f>VLOOKUP(D2505,バーコード貼付!A$4048:C$6329,2,FALSE)</f>
        <v>#N/A</v>
      </c>
      <c r="F2505" s="40"/>
      <c r="G2505" s="19"/>
      <c r="H2505" s="77" t="e">
        <f>VLOOKUP(D2505,バーコード貼付!$A$4048:$C$6329,3,FALSE)</f>
        <v>#N/A</v>
      </c>
      <c r="I2505" s="8">
        <f>I$2504</f>
        <v>5</v>
      </c>
      <c r="J2505" s="19" t="e">
        <f t="shared" ref="J2505:J2513" si="231">IF(H2505&gt;=I2505,0,1)</f>
        <v>#N/A</v>
      </c>
      <c r="K2505" s="19"/>
      <c r="L2505" s="19"/>
    </row>
    <row r="2506" spans="1:13" x14ac:dyDescent="0.2">
      <c r="A2506" s="6"/>
      <c r="B2506" s="8">
        <f t="shared" ref="B2506:B2513" si="232">B2505+1</f>
        <v>2</v>
      </c>
      <c r="C2506" s="8"/>
      <c r="D2506" s="36" t="s">
        <v>2141</v>
      </c>
      <c r="E2506" s="28" t="e">
        <f>VLOOKUP(D2506,バーコード貼付!A$4048:C$6329,2,FALSE)</f>
        <v>#N/A</v>
      </c>
      <c r="F2506" s="40"/>
      <c r="G2506" s="19"/>
      <c r="H2506" s="77" t="e">
        <f>VLOOKUP(D2506,バーコード貼付!$A$4048:$C$6329,3,FALSE)</f>
        <v>#N/A</v>
      </c>
      <c r="I2506" s="8">
        <f>I$2504</f>
        <v>5</v>
      </c>
      <c r="J2506" s="19" t="e">
        <f t="shared" si="231"/>
        <v>#N/A</v>
      </c>
      <c r="K2506" s="19"/>
      <c r="L2506" s="19"/>
    </row>
    <row r="2507" spans="1:13" x14ac:dyDescent="0.2">
      <c r="A2507" s="6"/>
      <c r="B2507" s="8">
        <f t="shared" si="232"/>
        <v>3</v>
      </c>
      <c r="C2507" s="8"/>
      <c r="D2507" s="36" t="s">
        <v>2142</v>
      </c>
      <c r="E2507" s="28" t="e">
        <f>VLOOKUP(D2507,バーコード貼付!A$4048:C$6329,2,FALSE)</f>
        <v>#N/A</v>
      </c>
      <c r="F2507" s="40"/>
      <c r="G2507" s="19"/>
      <c r="H2507" s="77" t="e">
        <f>VLOOKUP(D2507,バーコード貼付!$A$4048:$C$6329,3,FALSE)</f>
        <v>#N/A</v>
      </c>
      <c r="I2507" s="8">
        <f>I$2504</f>
        <v>5</v>
      </c>
      <c r="J2507" s="19" t="e">
        <f t="shared" si="231"/>
        <v>#N/A</v>
      </c>
      <c r="K2507" s="19"/>
      <c r="L2507" s="19"/>
    </row>
    <row r="2508" spans="1:13" x14ac:dyDescent="0.2">
      <c r="A2508" s="6"/>
      <c r="B2508" s="8">
        <f t="shared" si="232"/>
        <v>4</v>
      </c>
      <c r="C2508" s="8"/>
      <c r="D2508" s="36" t="s">
        <v>2527</v>
      </c>
      <c r="E2508" s="28" t="e">
        <f>VLOOKUP(D2508,バーコード貼付!A$4048:C$6329,2,FALSE)</f>
        <v>#N/A</v>
      </c>
      <c r="F2508" s="40"/>
      <c r="G2508" s="19"/>
      <c r="H2508" s="77" t="e">
        <f>VLOOKUP(D2508,バーコード貼付!$A$4048:$C$6329,3,FALSE)</f>
        <v>#N/A</v>
      </c>
      <c r="I2508" s="8">
        <f>I$2504*2</f>
        <v>10</v>
      </c>
      <c r="J2508" s="19" t="e">
        <f t="shared" si="231"/>
        <v>#N/A</v>
      </c>
      <c r="K2508" s="19"/>
      <c r="L2508" s="19"/>
      <c r="M2508" t="s">
        <v>2231</v>
      </c>
    </row>
    <row r="2509" spans="1:13" x14ac:dyDescent="0.2">
      <c r="A2509" s="6"/>
      <c r="B2509" s="8">
        <f t="shared" si="232"/>
        <v>5</v>
      </c>
      <c r="C2509" s="8"/>
      <c r="D2509" s="36" t="s">
        <v>2509</v>
      </c>
      <c r="E2509" s="28" t="e">
        <f>VLOOKUP(D2509,バーコード貼付!A$4048:C$6329,2,FALSE)</f>
        <v>#N/A</v>
      </c>
      <c r="F2509" s="40"/>
      <c r="G2509" s="19"/>
      <c r="H2509" s="77" t="e">
        <f>VLOOKUP(D2509,バーコード貼付!$A$4048:$C$6329,3,FALSE)</f>
        <v>#N/A</v>
      </c>
      <c r="I2509" s="8">
        <f>I$2504*4</f>
        <v>20</v>
      </c>
      <c r="J2509" s="19" t="e">
        <f t="shared" si="231"/>
        <v>#N/A</v>
      </c>
      <c r="K2509" s="19"/>
      <c r="L2509" s="19"/>
      <c r="M2509" t="s">
        <v>2229</v>
      </c>
    </row>
    <row r="2510" spans="1:13" x14ac:dyDescent="0.2">
      <c r="A2510" s="6"/>
      <c r="B2510" s="8">
        <f t="shared" si="232"/>
        <v>6</v>
      </c>
      <c r="C2510" s="8"/>
      <c r="D2510" s="36" t="s">
        <v>2510</v>
      </c>
      <c r="E2510" s="28" t="e">
        <f>VLOOKUP(D2510,バーコード貼付!A$4048:C$6329,2,FALSE)</f>
        <v>#N/A</v>
      </c>
      <c r="F2510" s="40"/>
      <c r="G2510" s="19"/>
      <c r="H2510" s="77" t="e">
        <f>VLOOKUP(D2510,バーコード貼付!$A$4048:$C$6329,3,FALSE)</f>
        <v>#N/A</v>
      </c>
      <c r="I2510" s="8">
        <f>I$2504*4</f>
        <v>20</v>
      </c>
      <c r="J2510" s="19" t="e">
        <f t="shared" si="231"/>
        <v>#N/A</v>
      </c>
      <c r="K2510" s="19"/>
      <c r="L2510" s="19"/>
      <c r="M2510" t="s">
        <v>2230</v>
      </c>
    </row>
    <row r="2511" spans="1:13" x14ac:dyDescent="0.2">
      <c r="A2511" s="6"/>
      <c r="B2511" s="8">
        <f t="shared" si="232"/>
        <v>7</v>
      </c>
      <c r="C2511" s="8"/>
      <c r="D2511" s="36" t="s">
        <v>2200</v>
      </c>
      <c r="E2511" s="28" t="str">
        <f>VLOOKUP(D2511,バーコード貼付!A$4048:C$6329,2,FALSE)</f>
        <v>G-90ｵｰﾘﾝｸﾞ</v>
      </c>
      <c r="F2511" s="40"/>
      <c r="G2511" s="19"/>
      <c r="H2511" s="77">
        <f>VLOOKUP(D2511,バーコード貼付!$A$4048:$C$6329,3,FALSE)</f>
        <v>27</v>
      </c>
      <c r="I2511" s="8">
        <f>I$2504</f>
        <v>5</v>
      </c>
      <c r="J2511" s="19">
        <f t="shared" si="231"/>
        <v>0</v>
      </c>
      <c r="K2511" s="19"/>
      <c r="L2511" s="19"/>
    </row>
    <row r="2512" spans="1:13" x14ac:dyDescent="0.2">
      <c r="A2512" s="6"/>
      <c r="B2512" s="8">
        <f t="shared" si="232"/>
        <v>8</v>
      </c>
      <c r="C2512" s="8"/>
      <c r="D2512" s="36" t="s">
        <v>2216</v>
      </c>
      <c r="E2512" s="28" t="str">
        <f>VLOOKUP(D2512,バーコード貼付!A$4048:C$6329,2,FALSE)</f>
        <v>G-115ｵｰﾘﾝｸﾞ</v>
      </c>
      <c r="F2512" s="40"/>
      <c r="G2512" s="19"/>
      <c r="H2512" s="77">
        <f>VLOOKUP(D2512,バーコード貼付!$A$4048:$C$6329,3,FALSE)</f>
        <v>102</v>
      </c>
      <c r="I2512" s="8">
        <f>I$2504</f>
        <v>5</v>
      </c>
      <c r="J2512" s="19">
        <f t="shared" si="231"/>
        <v>0</v>
      </c>
      <c r="K2512" s="19"/>
      <c r="L2512" s="19"/>
    </row>
    <row r="2513" spans="1:13" x14ac:dyDescent="0.2">
      <c r="A2513" s="6"/>
      <c r="B2513" s="8">
        <f t="shared" si="232"/>
        <v>9</v>
      </c>
      <c r="C2513" s="8"/>
      <c r="D2513" s="36" t="s">
        <v>1553</v>
      </c>
      <c r="E2513" s="28" t="e">
        <f>VLOOKUP(D2513,バーコード貼付!A$4048:C$6329,2,FALSE)</f>
        <v>#N/A</v>
      </c>
      <c r="F2513" s="40"/>
      <c r="G2513" s="19"/>
      <c r="H2513" s="77" t="e">
        <f>VLOOKUP(D2513,バーコード貼付!$A$4048:$C$6329,3,FALSE)</f>
        <v>#N/A</v>
      </c>
      <c r="I2513" s="8">
        <f>I$2504</f>
        <v>5</v>
      </c>
      <c r="J2513" s="19" t="e">
        <f t="shared" si="231"/>
        <v>#N/A</v>
      </c>
      <c r="K2513" s="19"/>
      <c r="L2513" s="19"/>
    </row>
    <row r="2514" spans="1:13" x14ac:dyDescent="0.2">
      <c r="A2514" s="6"/>
      <c r="B2514" s="8"/>
      <c r="C2514" s="8"/>
      <c r="D2514" s="36"/>
      <c r="E2514" s="30"/>
      <c r="F2514" s="40"/>
      <c r="G2514" s="19"/>
      <c r="H2514" s="67"/>
      <c r="I2514" s="8"/>
      <c r="J2514" s="19"/>
      <c r="K2514" s="19"/>
      <c r="L2514" s="19"/>
    </row>
    <row r="2515" spans="1:13" ht="16.2" x14ac:dyDescent="0.2">
      <c r="A2515" s="188" t="s">
        <v>1451</v>
      </c>
      <c r="B2515" s="189"/>
      <c r="C2515" s="189"/>
      <c r="D2515" s="189"/>
      <c r="E2515" s="189"/>
      <c r="F2515" s="189"/>
      <c r="G2515" s="189"/>
      <c r="H2515" s="189"/>
      <c r="I2515" s="189"/>
      <c r="J2515" s="189"/>
      <c r="K2515" s="189"/>
      <c r="L2515" s="190"/>
    </row>
    <row r="2516" spans="1:13" x14ac:dyDescent="0.2">
      <c r="A2516" s="24" t="s">
        <v>975</v>
      </c>
      <c r="B2516" s="69"/>
      <c r="C2516" s="21"/>
      <c r="D2516" s="52" t="s">
        <v>973</v>
      </c>
      <c r="E2516" s="13" t="s">
        <v>1156</v>
      </c>
      <c r="F2516" s="39" t="s">
        <v>1246</v>
      </c>
      <c r="G2516" s="19" t="s">
        <v>1205</v>
      </c>
      <c r="H2516" s="13" t="s">
        <v>1206</v>
      </c>
      <c r="I2516" s="13" t="s">
        <v>977</v>
      </c>
      <c r="J2516" s="13" t="s">
        <v>976</v>
      </c>
      <c r="K2516" s="13" t="s">
        <v>1166</v>
      </c>
      <c r="L2516" s="13" t="s">
        <v>1167</v>
      </c>
    </row>
    <row r="2517" spans="1:13" x14ac:dyDescent="0.2">
      <c r="A2517" s="18">
        <v>1</v>
      </c>
      <c r="B2517" s="18"/>
      <c r="C2517" s="18"/>
      <c r="D2517" s="53" t="s">
        <v>1418</v>
      </c>
      <c r="E2517" s="28" t="e">
        <f>VLOOKUP(D2517,バーコード貼付!A$4048:C$6329,2,FALSE)</f>
        <v>#N/A</v>
      </c>
      <c r="F2517" s="40"/>
      <c r="G2517" s="19"/>
      <c r="H2517" s="77" t="e">
        <v>#N/A</v>
      </c>
      <c r="I2517" s="43">
        <v>5</v>
      </c>
      <c r="J2517" s="19" t="e">
        <v>#N/A</v>
      </c>
      <c r="K2517" s="14"/>
      <c r="L2517" s="14"/>
    </row>
    <row r="2518" spans="1:13" x14ac:dyDescent="0.2">
      <c r="A2518" s="6"/>
      <c r="B2518" s="8">
        <v>1</v>
      </c>
      <c r="C2518" s="8"/>
      <c r="D2518" s="36" t="s">
        <v>2143</v>
      </c>
      <c r="E2518" s="28" t="e">
        <f>VLOOKUP(D2518,バーコード貼付!A$4048:C$6329,2,FALSE)</f>
        <v>#N/A</v>
      </c>
      <c r="F2518" s="40"/>
      <c r="G2518" s="19"/>
      <c r="H2518" s="77" t="e">
        <f>VLOOKUP(D2518,バーコード貼付!$A$4048:$C$6329,3,FALSE)</f>
        <v>#N/A</v>
      </c>
      <c r="I2518" s="8">
        <f>I$2517</f>
        <v>5</v>
      </c>
      <c r="J2518" s="19" t="e">
        <f t="shared" ref="J2518:J2526" si="233">IF(H2518&gt;=I2518,0,1)</f>
        <v>#N/A</v>
      </c>
      <c r="K2518" s="19"/>
      <c r="L2518" s="19"/>
    </row>
    <row r="2519" spans="1:13" x14ac:dyDescent="0.2">
      <c r="A2519" s="6"/>
      <c r="B2519" s="8">
        <f t="shared" ref="B2519:B2526" si="234">B2518+1</f>
        <v>2</v>
      </c>
      <c r="C2519" s="8"/>
      <c r="D2519" s="36" t="s">
        <v>2144</v>
      </c>
      <c r="E2519" s="28" t="e">
        <f>VLOOKUP(D2519,バーコード貼付!A$4048:C$6329,2,FALSE)</f>
        <v>#N/A</v>
      </c>
      <c r="F2519" s="40"/>
      <c r="G2519" s="19"/>
      <c r="H2519" s="77" t="e">
        <f>VLOOKUP(D2519,バーコード貼付!$A$4048:$C$6329,3,FALSE)</f>
        <v>#N/A</v>
      </c>
      <c r="I2519" s="8">
        <f>I$2517</f>
        <v>5</v>
      </c>
      <c r="J2519" s="19" t="e">
        <f t="shared" si="233"/>
        <v>#N/A</v>
      </c>
      <c r="K2519" s="19"/>
      <c r="L2519" s="19"/>
    </row>
    <row r="2520" spans="1:13" x14ac:dyDescent="0.2">
      <c r="A2520" s="6"/>
      <c r="B2520" s="8">
        <f t="shared" si="234"/>
        <v>3</v>
      </c>
      <c r="C2520" s="8"/>
      <c r="D2520" s="36" t="s">
        <v>2145</v>
      </c>
      <c r="E2520" s="28" t="e">
        <f>VLOOKUP(D2520,バーコード貼付!A$4048:C$6329,2,FALSE)</f>
        <v>#N/A</v>
      </c>
      <c r="F2520" s="40"/>
      <c r="G2520" s="19"/>
      <c r="H2520" s="77" t="e">
        <f>VLOOKUP(D2520,バーコード貼付!$A$4048:$C$6329,3,FALSE)</f>
        <v>#N/A</v>
      </c>
      <c r="I2520" s="8">
        <f>I$2517</f>
        <v>5</v>
      </c>
      <c r="J2520" s="19" t="e">
        <f t="shared" si="233"/>
        <v>#N/A</v>
      </c>
      <c r="K2520" s="19"/>
      <c r="L2520" s="19"/>
    </row>
    <row r="2521" spans="1:13" x14ac:dyDescent="0.2">
      <c r="A2521" s="6"/>
      <c r="B2521" s="8">
        <f t="shared" si="234"/>
        <v>4</v>
      </c>
      <c r="C2521" s="8"/>
      <c r="D2521" s="36" t="s">
        <v>2527</v>
      </c>
      <c r="E2521" s="28" t="e">
        <f>VLOOKUP(D2521,バーコード貼付!A$4048:C$6329,2,FALSE)</f>
        <v>#N/A</v>
      </c>
      <c r="F2521" s="40"/>
      <c r="G2521" s="19"/>
      <c r="H2521" s="77" t="e">
        <f>VLOOKUP(D2521,バーコード貼付!$A$4048:$C$6329,3,FALSE)</f>
        <v>#N/A</v>
      </c>
      <c r="I2521" s="8">
        <f>I$2517*2</f>
        <v>10</v>
      </c>
      <c r="J2521" s="19" t="e">
        <f t="shared" si="233"/>
        <v>#N/A</v>
      </c>
      <c r="K2521" s="19"/>
      <c r="L2521" s="19"/>
      <c r="M2521" t="s">
        <v>2231</v>
      </c>
    </row>
    <row r="2522" spans="1:13" x14ac:dyDescent="0.2">
      <c r="A2522" s="6"/>
      <c r="B2522" s="8">
        <f t="shared" si="234"/>
        <v>5</v>
      </c>
      <c r="C2522" s="8"/>
      <c r="D2522" s="36" t="s">
        <v>2509</v>
      </c>
      <c r="E2522" s="28" t="e">
        <f>VLOOKUP(D2522,バーコード貼付!A$4048:C$6329,2,FALSE)</f>
        <v>#N/A</v>
      </c>
      <c r="F2522" s="40"/>
      <c r="G2522" s="19"/>
      <c r="H2522" s="77" t="e">
        <f>VLOOKUP(D2522,バーコード貼付!$A$4048:$C$6329,3,FALSE)</f>
        <v>#N/A</v>
      </c>
      <c r="I2522" s="8">
        <f>I$2517*4</f>
        <v>20</v>
      </c>
      <c r="J2522" s="19" t="e">
        <f t="shared" si="233"/>
        <v>#N/A</v>
      </c>
      <c r="K2522" s="19"/>
      <c r="L2522" s="19"/>
      <c r="M2522" t="s">
        <v>2229</v>
      </c>
    </row>
    <row r="2523" spans="1:13" x14ac:dyDescent="0.2">
      <c r="A2523" s="6"/>
      <c r="B2523" s="8">
        <f t="shared" si="234"/>
        <v>6</v>
      </c>
      <c r="C2523" s="8"/>
      <c r="D2523" s="36" t="s">
        <v>2510</v>
      </c>
      <c r="E2523" s="28" t="e">
        <f>VLOOKUP(D2523,バーコード貼付!A$4048:C$6329,2,FALSE)</f>
        <v>#N/A</v>
      </c>
      <c r="F2523" s="40"/>
      <c r="G2523" s="19"/>
      <c r="H2523" s="77" t="e">
        <f>VLOOKUP(D2523,バーコード貼付!$A$4048:$C$6329,3,FALSE)</f>
        <v>#N/A</v>
      </c>
      <c r="I2523" s="8">
        <f>I$2517*4</f>
        <v>20</v>
      </c>
      <c r="J2523" s="19" t="e">
        <f t="shared" si="233"/>
        <v>#N/A</v>
      </c>
      <c r="K2523" s="19"/>
      <c r="L2523" s="19"/>
      <c r="M2523" t="s">
        <v>2230</v>
      </c>
    </row>
    <row r="2524" spans="1:13" x14ac:dyDescent="0.2">
      <c r="A2524" s="6"/>
      <c r="B2524" s="8">
        <f t="shared" si="234"/>
        <v>7</v>
      </c>
      <c r="C2524" s="8"/>
      <c r="D2524" s="36" t="s">
        <v>2201</v>
      </c>
      <c r="E2524" s="28" t="str">
        <f>VLOOKUP(D2524,バーコード貼付!A$4048:C$6329,2,FALSE)</f>
        <v>G-95ｵｰﾘﾝｸﾞ</v>
      </c>
      <c r="F2524" s="40"/>
      <c r="G2524" s="19"/>
      <c r="H2524" s="77">
        <f>VLOOKUP(D2524,バーコード貼付!$A$4048:$C$6329,3,FALSE)</f>
        <v>54</v>
      </c>
      <c r="I2524" s="8">
        <f>I$2517</f>
        <v>5</v>
      </c>
      <c r="J2524" s="19">
        <f t="shared" si="233"/>
        <v>0</v>
      </c>
      <c r="K2524" s="19"/>
      <c r="L2524" s="19"/>
    </row>
    <row r="2525" spans="1:13" x14ac:dyDescent="0.2">
      <c r="A2525" s="6"/>
      <c r="B2525" s="8">
        <f t="shared" si="234"/>
        <v>8</v>
      </c>
      <c r="C2525" s="8"/>
      <c r="D2525" s="36" t="s">
        <v>2215</v>
      </c>
      <c r="E2525" s="28" t="str">
        <f>VLOOKUP(D2525,バーコード貼付!A$4048:C$6329,2,FALSE)</f>
        <v>G-120ｵｰﾘﾝｸﾞ</v>
      </c>
      <c r="F2525" s="40"/>
      <c r="G2525" s="19"/>
      <c r="H2525" s="77">
        <f>VLOOKUP(D2525,バーコード貼付!$A$4048:$C$6329,3,FALSE)</f>
        <v>120</v>
      </c>
      <c r="I2525" s="8">
        <f>I$2517</f>
        <v>5</v>
      </c>
      <c r="J2525" s="19">
        <f t="shared" si="233"/>
        <v>0</v>
      </c>
      <c r="K2525" s="19"/>
      <c r="L2525" s="19"/>
    </row>
    <row r="2526" spans="1:13" x14ac:dyDescent="0.2">
      <c r="A2526" s="6"/>
      <c r="B2526" s="8">
        <f t="shared" si="234"/>
        <v>9</v>
      </c>
      <c r="C2526" s="8"/>
      <c r="D2526" s="36" t="s">
        <v>1554</v>
      </c>
      <c r="E2526" s="28" t="e">
        <f>VLOOKUP(D2526,バーコード貼付!A$4048:C$6329,2,FALSE)</f>
        <v>#N/A</v>
      </c>
      <c r="F2526" s="40"/>
      <c r="G2526" s="19"/>
      <c r="H2526" s="77" t="e">
        <f>VLOOKUP(D2526,バーコード貼付!$A$4048:$C$6329,3,FALSE)</f>
        <v>#N/A</v>
      </c>
      <c r="I2526" s="8">
        <f>I$2517</f>
        <v>5</v>
      </c>
      <c r="J2526" s="19" t="e">
        <f t="shared" si="233"/>
        <v>#N/A</v>
      </c>
      <c r="K2526" s="19"/>
      <c r="L2526" s="19"/>
    </row>
    <row r="2527" spans="1:13" x14ac:dyDescent="0.2">
      <c r="A2527" s="6"/>
      <c r="B2527" s="8"/>
      <c r="C2527" s="8"/>
      <c r="D2527" s="36"/>
      <c r="E2527" s="30"/>
      <c r="F2527" s="40"/>
      <c r="G2527" s="19"/>
      <c r="H2527" s="67"/>
      <c r="I2527" s="8"/>
      <c r="J2527" s="19"/>
      <c r="K2527" s="19"/>
      <c r="L2527" s="19"/>
    </row>
    <row r="2528" spans="1:13" ht="16.2" x14ac:dyDescent="0.2">
      <c r="A2528" s="191" t="s">
        <v>2547</v>
      </c>
      <c r="B2528" s="192"/>
      <c r="C2528" s="192"/>
      <c r="D2528" s="192"/>
      <c r="E2528" s="192"/>
      <c r="F2528" s="192"/>
      <c r="G2528" s="192"/>
      <c r="H2528" s="192"/>
      <c r="I2528" s="192"/>
      <c r="J2528" s="192"/>
      <c r="K2528" s="192"/>
      <c r="L2528" s="193"/>
    </row>
    <row r="2529" spans="1:13" ht="16.2" x14ac:dyDescent="0.2">
      <c r="A2529" s="188" t="s">
        <v>1424</v>
      </c>
      <c r="B2529" s="189"/>
      <c r="C2529" s="189"/>
      <c r="D2529" s="189"/>
      <c r="E2529" s="189"/>
      <c r="F2529" s="189"/>
      <c r="G2529" s="189"/>
      <c r="H2529" s="189"/>
      <c r="I2529" s="189"/>
      <c r="J2529" s="189"/>
      <c r="K2529" s="189"/>
      <c r="L2529" s="190"/>
    </row>
    <row r="2530" spans="1:13" x14ac:dyDescent="0.2">
      <c r="A2530" s="24" t="s">
        <v>975</v>
      </c>
      <c r="B2530" s="69"/>
      <c r="C2530" s="21"/>
      <c r="D2530" s="52" t="s">
        <v>973</v>
      </c>
      <c r="E2530" s="13" t="s">
        <v>1156</v>
      </c>
      <c r="F2530" s="39" t="s">
        <v>1246</v>
      </c>
      <c r="G2530" s="19" t="s">
        <v>1205</v>
      </c>
      <c r="H2530" s="13" t="s">
        <v>1206</v>
      </c>
      <c r="I2530" s="13" t="s">
        <v>977</v>
      </c>
      <c r="J2530" s="13" t="s">
        <v>976</v>
      </c>
      <c r="K2530" s="13" t="s">
        <v>1166</v>
      </c>
      <c r="L2530" s="13" t="s">
        <v>1167</v>
      </c>
    </row>
    <row r="2531" spans="1:13" x14ac:dyDescent="0.2">
      <c r="A2531" s="18">
        <v>1</v>
      </c>
      <c r="B2531" s="18"/>
      <c r="C2531" s="18"/>
      <c r="D2531" s="53" t="s">
        <v>979</v>
      </c>
      <c r="E2531" s="28" t="e">
        <f>VLOOKUP(D2531,バーコード貼付!A$4048:C$6329,2,FALSE)</f>
        <v>#N/A</v>
      </c>
      <c r="F2531" s="40"/>
      <c r="G2531" s="19"/>
      <c r="H2531" s="77" t="e">
        <v>#N/A</v>
      </c>
      <c r="I2531" s="43">
        <v>5</v>
      </c>
      <c r="J2531" s="19" t="e">
        <v>#N/A</v>
      </c>
      <c r="K2531" s="14"/>
      <c r="L2531" s="14"/>
    </row>
    <row r="2532" spans="1:13" x14ac:dyDescent="0.2">
      <c r="A2532" s="6"/>
      <c r="B2532" s="8">
        <v>1</v>
      </c>
      <c r="C2532" s="8"/>
      <c r="D2532" s="36" t="s">
        <v>2091</v>
      </c>
      <c r="E2532" s="28" t="e">
        <f>VLOOKUP(D2532,バーコード貼付!A$4048:C$6329,2,FALSE)</f>
        <v>#N/A</v>
      </c>
      <c r="F2532" s="40"/>
      <c r="G2532" s="19"/>
      <c r="H2532" s="77" t="e">
        <f>VLOOKUP(D2532,バーコード貼付!$A$4048:$C$6329,3,FALSE)</f>
        <v>#N/A</v>
      </c>
      <c r="I2532" s="8">
        <f>I$2531</f>
        <v>5</v>
      </c>
      <c r="J2532" s="19" t="e">
        <f t="shared" ref="J2532:J2537" si="235">IF(H2532&gt;=I2532,0,1)</f>
        <v>#N/A</v>
      </c>
      <c r="K2532" s="19"/>
      <c r="L2532" s="19"/>
    </row>
    <row r="2533" spans="1:13" x14ac:dyDescent="0.2">
      <c r="A2533" s="6"/>
      <c r="B2533" s="8">
        <f>B2532+1</f>
        <v>2</v>
      </c>
      <c r="C2533" s="8"/>
      <c r="D2533" s="36" t="s">
        <v>2146</v>
      </c>
      <c r="E2533" s="28" t="e">
        <f>VLOOKUP(D2533,バーコード貼付!A$4048:C$6329,2,FALSE)</f>
        <v>#N/A</v>
      </c>
      <c r="F2533" s="40"/>
      <c r="G2533" s="19"/>
      <c r="H2533" s="77" t="e">
        <f>VLOOKUP(D2533,バーコード貼付!$A$4048:$C$6329,3,FALSE)</f>
        <v>#N/A</v>
      </c>
      <c r="I2533" s="8">
        <f>I$2531</f>
        <v>5</v>
      </c>
      <c r="J2533" s="19" t="e">
        <f t="shared" si="235"/>
        <v>#N/A</v>
      </c>
      <c r="K2533" s="19"/>
      <c r="L2533" s="19"/>
    </row>
    <row r="2534" spans="1:13" x14ac:dyDescent="0.2">
      <c r="A2534" s="6"/>
      <c r="B2534" s="8">
        <f>B2533+1</f>
        <v>3</v>
      </c>
      <c r="C2534" s="8"/>
      <c r="D2534" s="36" t="s">
        <v>2148</v>
      </c>
      <c r="E2534" s="28" t="e">
        <f>VLOOKUP(D2534,バーコード貼付!A$4048:C$6329,2,FALSE)</f>
        <v>#N/A</v>
      </c>
      <c r="F2534" s="40"/>
      <c r="G2534" s="19"/>
      <c r="H2534" s="77" t="e">
        <f>VLOOKUP(D2534,バーコード貼付!$A$4048:$C$6329,3,FALSE)</f>
        <v>#N/A</v>
      </c>
      <c r="I2534" s="8">
        <f>I$2531</f>
        <v>5</v>
      </c>
      <c r="J2534" s="19" t="e">
        <f t="shared" si="235"/>
        <v>#N/A</v>
      </c>
      <c r="K2534" s="19"/>
      <c r="L2534" s="19"/>
    </row>
    <row r="2535" spans="1:13" x14ac:dyDescent="0.2">
      <c r="A2535" s="6"/>
      <c r="B2535" s="8">
        <f>B2534+1</f>
        <v>4</v>
      </c>
      <c r="C2535" s="8"/>
      <c r="D2535" s="36" t="s">
        <v>2509</v>
      </c>
      <c r="E2535" s="28" t="e">
        <f>VLOOKUP(D2535,バーコード貼付!A$4048:C$6329,2,FALSE)</f>
        <v>#N/A</v>
      </c>
      <c r="F2535" s="40"/>
      <c r="G2535" s="19"/>
      <c r="H2535" s="77" t="e">
        <f>VLOOKUP(D2535,バーコード貼付!$A$4048:$C$6329,3,FALSE)</f>
        <v>#N/A</v>
      </c>
      <c r="I2535" s="8">
        <f>I$2531*4</f>
        <v>20</v>
      </c>
      <c r="J2535" s="19" t="e">
        <f t="shared" si="235"/>
        <v>#N/A</v>
      </c>
      <c r="K2535" s="19"/>
      <c r="L2535" s="19"/>
      <c r="M2535" t="s">
        <v>2229</v>
      </c>
    </row>
    <row r="2536" spans="1:13" x14ac:dyDescent="0.2">
      <c r="A2536" s="6"/>
      <c r="B2536" s="8">
        <f>B2535+1</f>
        <v>5</v>
      </c>
      <c r="C2536" s="8"/>
      <c r="D2536" s="36" t="s">
        <v>2510</v>
      </c>
      <c r="E2536" s="28" t="e">
        <f>VLOOKUP(D2536,バーコード貼付!A$4048:C$6329,2,FALSE)</f>
        <v>#N/A</v>
      </c>
      <c r="F2536" s="40"/>
      <c r="G2536" s="19"/>
      <c r="H2536" s="77" t="e">
        <f>VLOOKUP(D2536,バーコード貼付!$A$4048:$C$6329,3,FALSE)</f>
        <v>#N/A</v>
      </c>
      <c r="I2536" s="8">
        <f>I$2531*4</f>
        <v>20</v>
      </c>
      <c r="J2536" s="19" t="e">
        <f t="shared" si="235"/>
        <v>#N/A</v>
      </c>
      <c r="K2536" s="19"/>
      <c r="L2536" s="19"/>
      <c r="M2536" t="s">
        <v>2230</v>
      </c>
    </row>
    <row r="2537" spans="1:13" x14ac:dyDescent="0.2">
      <c r="A2537" s="6"/>
      <c r="B2537" s="8">
        <f>B2536+1</f>
        <v>6</v>
      </c>
      <c r="C2537" s="8"/>
      <c r="D2537" s="36" t="s">
        <v>2192</v>
      </c>
      <c r="E2537" s="28" t="str">
        <f>VLOOKUP(D2537,バーコード貼付!A$4048:C$6329,2,FALSE)</f>
        <v>G-85ｵｰﾘﾝｸﾞ</v>
      </c>
      <c r="F2537" s="40"/>
      <c r="G2537" s="19"/>
      <c r="H2537" s="77">
        <f>VLOOKUP(D2537,バーコード貼付!$A$4048:$C$6329,3,FALSE)</f>
        <v>19</v>
      </c>
      <c r="I2537" s="8">
        <f>I$2531*2</f>
        <v>10</v>
      </c>
      <c r="J2537" s="19">
        <f t="shared" si="235"/>
        <v>0</v>
      </c>
      <c r="K2537" s="19"/>
      <c r="L2537" s="19"/>
    </row>
    <row r="2538" spans="1:13" x14ac:dyDescent="0.2">
      <c r="A2538" s="6"/>
      <c r="B2538" s="8"/>
      <c r="C2538" s="8"/>
      <c r="D2538" s="36"/>
      <c r="E2538" s="30"/>
      <c r="F2538" s="40"/>
      <c r="G2538" s="19"/>
      <c r="H2538" s="67"/>
      <c r="I2538" s="8"/>
      <c r="J2538" s="19"/>
      <c r="K2538" s="19"/>
      <c r="L2538" s="19"/>
    </row>
    <row r="2539" spans="1:13" ht="16.2" x14ac:dyDescent="0.2">
      <c r="A2539" s="188" t="s">
        <v>1425</v>
      </c>
      <c r="B2539" s="189"/>
      <c r="C2539" s="189"/>
      <c r="D2539" s="189"/>
      <c r="E2539" s="189"/>
      <c r="F2539" s="189"/>
      <c r="G2539" s="189"/>
      <c r="H2539" s="189"/>
      <c r="I2539" s="189"/>
      <c r="J2539" s="189"/>
      <c r="K2539" s="189"/>
      <c r="L2539" s="190"/>
    </row>
    <row r="2540" spans="1:13" x14ac:dyDescent="0.2">
      <c r="A2540" s="24" t="s">
        <v>975</v>
      </c>
      <c r="B2540" s="69"/>
      <c r="C2540" s="21"/>
      <c r="D2540" s="52" t="s">
        <v>973</v>
      </c>
      <c r="E2540" s="13" t="s">
        <v>1156</v>
      </c>
      <c r="F2540" s="39" t="s">
        <v>1246</v>
      </c>
      <c r="G2540" s="19" t="s">
        <v>1205</v>
      </c>
      <c r="H2540" s="13" t="s">
        <v>1206</v>
      </c>
      <c r="I2540" s="13" t="s">
        <v>977</v>
      </c>
      <c r="J2540" s="13" t="s">
        <v>976</v>
      </c>
      <c r="K2540" s="13" t="s">
        <v>1166</v>
      </c>
      <c r="L2540" s="13" t="s">
        <v>1167</v>
      </c>
    </row>
    <row r="2541" spans="1:13" x14ac:dyDescent="0.2">
      <c r="A2541" s="18">
        <v>1</v>
      </c>
      <c r="B2541" s="18"/>
      <c r="C2541" s="18"/>
      <c r="D2541" s="53" t="s">
        <v>980</v>
      </c>
      <c r="E2541" s="28" t="e">
        <f>VLOOKUP(D2541,バーコード貼付!A$4048:C$6329,2,FALSE)</f>
        <v>#N/A</v>
      </c>
      <c r="F2541" s="40"/>
      <c r="G2541" s="19"/>
      <c r="H2541" s="77" t="e">
        <v>#N/A</v>
      </c>
      <c r="I2541" s="43">
        <v>8</v>
      </c>
      <c r="J2541" s="19" t="e">
        <v>#N/A</v>
      </c>
      <c r="K2541" s="14"/>
      <c r="L2541" s="14"/>
    </row>
    <row r="2542" spans="1:13" x14ac:dyDescent="0.2">
      <c r="A2542" s="6"/>
      <c r="B2542" s="8">
        <v>1</v>
      </c>
      <c r="C2542" s="8"/>
      <c r="D2542" s="36" t="s">
        <v>2094</v>
      </c>
      <c r="E2542" s="28" t="e">
        <f>VLOOKUP(D2542,バーコード貼付!A$4048:C$6329,2,FALSE)</f>
        <v>#N/A</v>
      </c>
      <c r="F2542" s="40"/>
      <c r="G2542" s="19"/>
      <c r="H2542" s="77" t="e">
        <f>VLOOKUP(D2542,バーコード貼付!$A$4048:$C$6329,3,FALSE)</f>
        <v>#N/A</v>
      </c>
      <c r="I2542" s="8">
        <f>I$2541</f>
        <v>8</v>
      </c>
      <c r="J2542" s="19" t="e">
        <f t="shared" ref="J2542:J2547" si="236">IF(H2542&gt;=I2542,0,1)</f>
        <v>#N/A</v>
      </c>
      <c r="K2542" s="19"/>
      <c r="L2542" s="19"/>
    </row>
    <row r="2543" spans="1:13" x14ac:dyDescent="0.2">
      <c r="A2543" s="6"/>
      <c r="B2543" s="8">
        <f>B2542+1</f>
        <v>2</v>
      </c>
      <c r="C2543" s="8"/>
      <c r="D2543" s="36" t="s">
        <v>2147</v>
      </c>
      <c r="E2543" s="28" t="e">
        <f>VLOOKUP(D2543,バーコード貼付!A$4048:C$6329,2,FALSE)</f>
        <v>#N/A</v>
      </c>
      <c r="F2543" s="40"/>
      <c r="G2543" s="19"/>
      <c r="H2543" s="77" t="e">
        <f>VLOOKUP(D2543,バーコード貼付!$A$4048:$C$6329,3,FALSE)</f>
        <v>#N/A</v>
      </c>
      <c r="I2543" s="8">
        <f>I$2541</f>
        <v>8</v>
      </c>
      <c r="J2543" s="19" t="e">
        <f t="shared" si="236"/>
        <v>#N/A</v>
      </c>
      <c r="K2543" s="19"/>
      <c r="L2543" s="19"/>
    </row>
    <row r="2544" spans="1:13" x14ac:dyDescent="0.2">
      <c r="A2544" s="6"/>
      <c r="B2544" s="8">
        <f>B2543+1</f>
        <v>3</v>
      </c>
      <c r="C2544" s="8"/>
      <c r="D2544" s="36" t="s">
        <v>2149</v>
      </c>
      <c r="E2544" s="28" t="e">
        <f>VLOOKUP(D2544,バーコード貼付!A$4048:C$6329,2,FALSE)</f>
        <v>#N/A</v>
      </c>
      <c r="F2544" s="40"/>
      <c r="G2544" s="19"/>
      <c r="H2544" s="77" t="e">
        <f>VLOOKUP(D2544,バーコード貼付!$A$4048:$C$6329,3,FALSE)</f>
        <v>#N/A</v>
      </c>
      <c r="I2544" s="8">
        <f>I$2541</f>
        <v>8</v>
      </c>
      <c r="J2544" s="19" t="e">
        <f t="shared" si="236"/>
        <v>#N/A</v>
      </c>
      <c r="K2544" s="19"/>
      <c r="L2544" s="19"/>
    </row>
    <row r="2545" spans="1:13" x14ac:dyDescent="0.2">
      <c r="A2545" s="6"/>
      <c r="B2545" s="8">
        <f>B2544+1</f>
        <v>4</v>
      </c>
      <c r="C2545" s="8"/>
      <c r="D2545" s="36" t="s">
        <v>2509</v>
      </c>
      <c r="E2545" s="28" t="e">
        <f>VLOOKUP(D2545,バーコード貼付!A$4048:C$6329,2,FALSE)</f>
        <v>#N/A</v>
      </c>
      <c r="F2545" s="40"/>
      <c r="G2545" s="19"/>
      <c r="H2545" s="77" t="e">
        <f>VLOOKUP(D2545,バーコード貼付!$A$4048:$C$6329,3,FALSE)</f>
        <v>#N/A</v>
      </c>
      <c r="I2545" s="8">
        <f>I$2541*4</f>
        <v>32</v>
      </c>
      <c r="J2545" s="19" t="e">
        <f t="shared" si="236"/>
        <v>#N/A</v>
      </c>
      <c r="K2545" s="19"/>
      <c r="L2545" s="19"/>
      <c r="M2545" t="s">
        <v>2229</v>
      </c>
    </row>
    <row r="2546" spans="1:13" x14ac:dyDescent="0.2">
      <c r="A2546" s="6"/>
      <c r="B2546" s="8">
        <f>B2545+1</f>
        <v>5</v>
      </c>
      <c r="C2546" s="8"/>
      <c r="D2546" s="36" t="s">
        <v>2510</v>
      </c>
      <c r="E2546" s="28" t="e">
        <f>VLOOKUP(D2546,バーコード貼付!A$4048:C$6329,2,FALSE)</f>
        <v>#N/A</v>
      </c>
      <c r="F2546" s="40"/>
      <c r="G2546" s="19"/>
      <c r="H2546" s="77" t="e">
        <f>VLOOKUP(D2546,バーコード貼付!$A$4048:$C$6329,3,FALSE)</f>
        <v>#N/A</v>
      </c>
      <c r="I2546" s="8">
        <f>I$2541*4</f>
        <v>32</v>
      </c>
      <c r="J2546" s="19" t="e">
        <f t="shared" si="236"/>
        <v>#N/A</v>
      </c>
      <c r="K2546" s="19"/>
      <c r="L2546" s="19"/>
      <c r="M2546" t="s">
        <v>2230</v>
      </c>
    </row>
    <row r="2547" spans="1:13" x14ac:dyDescent="0.2">
      <c r="A2547" s="6"/>
      <c r="B2547" s="8">
        <f>B2546+1</f>
        <v>6</v>
      </c>
      <c r="C2547" s="8"/>
      <c r="D2547" s="36" t="s">
        <v>2193</v>
      </c>
      <c r="E2547" s="28" t="str">
        <f>VLOOKUP(D2547,バーコード貼付!A$4048:C$6329,2,FALSE)</f>
        <v>G-90ｵｰﾘﾝｸﾞ</v>
      </c>
      <c r="F2547" s="40"/>
      <c r="G2547" s="19"/>
      <c r="H2547" s="77">
        <f>VLOOKUP(D2547,バーコード貼付!$A$4048:$C$6329,3,FALSE)</f>
        <v>27</v>
      </c>
      <c r="I2547" s="8">
        <f>I$2541*2</f>
        <v>16</v>
      </c>
      <c r="J2547" s="19">
        <f t="shared" si="236"/>
        <v>0</v>
      </c>
      <c r="K2547" s="19"/>
      <c r="L2547" s="19"/>
    </row>
    <row r="2548" spans="1:13" x14ac:dyDescent="0.2">
      <c r="A2548" s="6"/>
      <c r="B2548" s="8"/>
      <c r="C2548" s="8"/>
      <c r="D2548" s="36"/>
      <c r="E2548" s="30"/>
      <c r="F2548" s="40"/>
      <c r="G2548" s="19"/>
      <c r="H2548" s="67"/>
      <c r="I2548" s="8"/>
      <c r="J2548" s="19"/>
      <c r="K2548" s="19"/>
      <c r="L2548" s="19"/>
    </row>
    <row r="2549" spans="1:13" ht="16.2" x14ac:dyDescent="0.2">
      <c r="A2549" s="188" t="s">
        <v>1426</v>
      </c>
      <c r="B2549" s="189"/>
      <c r="C2549" s="189"/>
      <c r="D2549" s="189"/>
      <c r="E2549" s="189"/>
      <c r="F2549" s="189"/>
      <c r="G2549" s="189"/>
      <c r="H2549" s="189"/>
      <c r="I2549" s="189"/>
      <c r="J2549" s="189"/>
      <c r="K2549" s="189"/>
      <c r="L2549" s="190"/>
    </row>
    <row r="2550" spans="1:13" x14ac:dyDescent="0.2">
      <c r="A2550" s="24" t="s">
        <v>975</v>
      </c>
      <c r="B2550" s="69"/>
      <c r="C2550" s="21"/>
      <c r="D2550" s="52" t="s">
        <v>973</v>
      </c>
      <c r="E2550" s="13" t="s">
        <v>1156</v>
      </c>
      <c r="F2550" s="39" t="s">
        <v>1246</v>
      </c>
      <c r="G2550" s="19" t="s">
        <v>1205</v>
      </c>
      <c r="H2550" s="13" t="s">
        <v>1206</v>
      </c>
      <c r="I2550" s="13" t="s">
        <v>977</v>
      </c>
      <c r="J2550" s="13" t="s">
        <v>976</v>
      </c>
      <c r="K2550" s="13" t="s">
        <v>1166</v>
      </c>
      <c r="L2550" s="13" t="s">
        <v>1167</v>
      </c>
    </row>
    <row r="2551" spans="1:13" x14ac:dyDescent="0.2">
      <c r="A2551" s="18"/>
      <c r="B2551" s="18"/>
      <c r="C2551" s="18"/>
      <c r="D2551" s="53" t="s">
        <v>981</v>
      </c>
      <c r="E2551" s="28" t="e">
        <f>VLOOKUP(D2551,バーコード貼付!A$4048:C$6329,2,FALSE)</f>
        <v>#N/A</v>
      </c>
      <c r="F2551" s="40"/>
      <c r="G2551" s="19"/>
      <c r="H2551" s="77" t="e">
        <v>#N/A</v>
      </c>
      <c r="I2551" s="43">
        <v>5</v>
      </c>
      <c r="J2551" s="19" t="e">
        <v>#N/A</v>
      </c>
      <c r="K2551" s="14"/>
      <c r="L2551" s="14"/>
    </row>
    <row r="2552" spans="1:13" x14ac:dyDescent="0.2">
      <c r="A2552" s="6"/>
      <c r="B2552" s="8">
        <v>1</v>
      </c>
      <c r="C2552" s="8"/>
      <c r="D2552" s="36" t="s">
        <v>2150</v>
      </c>
      <c r="E2552" s="28" t="e">
        <f>VLOOKUP(D2552,バーコード貼付!A$4048:C$6329,2,FALSE)</f>
        <v>#N/A</v>
      </c>
      <c r="F2552" s="40"/>
      <c r="G2552" s="19"/>
      <c r="H2552" s="77" t="e">
        <f>VLOOKUP(D2552,バーコード貼付!$A$4048:$C$6329,3,FALSE)</f>
        <v>#N/A</v>
      </c>
      <c r="I2552" s="8">
        <f>I$2551</f>
        <v>5</v>
      </c>
      <c r="J2552" s="19" t="e">
        <f t="shared" ref="J2552:J2557" si="237">IF(H2552&gt;=I2552,0,1)</f>
        <v>#N/A</v>
      </c>
      <c r="K2552" s="19"/>
      <c r="L2552" s="19"/>
    </row>
    <row r="2553" spans="1:13" x14ac:dyDescent="0.2">
      <c r="A2553" s="6"/>
      <c r="B2553" s="8">
        <f>B2552+1</f>
        <v>2</v>
      </c>
      <c r="C2553" s="8"/>
      <c r="D2553" s="36" t="s">
        <v>2151</v>
      </c>
      <c r="E2553" s="28" t="e">
        <f>VLOOKUP(D2553,バーコード貼付!A$4048:C$6329,2,FALSE)</f>
        <v>#N/A</v>
      </c>
      <c r="F2553" s="40"/>
      <c r="G2553" s="19"/>
      <c r="H2553" s="77" t="e">
        <f>VLOOKUP(D2553,バーコード貼付!$A$4048:$C$6329,3,FALSE)</f>
        <v>#N/A</v>
      </c>
      <c r="I2553" s="8">
        <f>I$2551</f>
        <v>5</v>
      </c>
      <c r="J2553" s="19" t="e">
        <f t="shared" si="237"/>
        <v>#N/A</v>
      </c>
      <c r="K2553" s="19"/>
      <c r="L2553" s="19"/>
    </row>
    <row r="2554" spans="1:13" x14ac:dyDescent="0.2">
      <c r="A2554" s="6"/>
      <c r="B2554" s="8">
        <f>B2553+1</f>
        <v>3</v>
      </c>
      <c r="C2554" s="8"/>
      <c r="D2554" s="36" t="s">
        <v>2152</v>
      </c>
      <c r="E2554" s="28" t="e">
        <f>VLOOKUP(D2554,バーコード貼付!A$4048:C$6329,2,FALSE)</f>
        <v>#N/A</v>
      </c>
      <c r="F2554" s="40"/>
      <c r="G2554" s="19"/>
      <c r="H2554" s="77" t="e">
        <f>VLOOKUP(D2554,バーコード貼付!$A$4048:$C$6329,3,FALSE)</f>
        <v>#N/A</v>
      </c>
      <c r="I2554" s="8">
        <f>I$2551</f>
        <v>5</v>
      </c>
      <c r="J2554" s="19" t="e">
        <f t="shared" si="237"/>
        <v>#N/A</v>
      </c>
      <c r="K2554" s="19"/>
      <c r="L2554" s="19"/>
    </row>
    <row r="2555" spans="1:13" x14ac:dyDescent="0.2">
      <c r="A2555" s="6"/>
      <c r="B2555" s="8">
        <f>B2554+1</f>
        <v>4</v>
      </c>
      <c r="C2555" s="8"/>
      <c r="D2555" s="36" t="s">
        <v>2509</v>
      </c>
      <c r="E2555" s="28" t="e">
        <f>VLOOKUP(D2555,バーコード貼付!A$4048:C$6329,2,FALSE)</f>
        <v>#N/A</v>
      </c>
      <c r="F2555" s="40"/>
      <c r="G2555" s="19"/>
      <c r="H2555" s="77" t="e">
        <f>VLOOKUP(D2555,バーコード貼付!$A$4048:$C$6329,3,FALSE)</f>
        <v>#N/A</v>
      </c>
      <c r="I2555" s="8">
        <f>I$2551*4</f>
        <v>20</v>
      </c>
      <c r="J2555" s="19" t="e">
        <f t="shared" si="237"/>
        <v>#N/A</v>
      </c>
      <c r="K2555" s="19"/>
      <c r="L2555" s="19"/>
      <c r="M2555" t="s">
        <v>2229</v>
      </c>
    </row>
    <row r="2556" spans="1:13" x14ac:dyDescent="0.2">
      <c r="A2556" s="6"/>
      <c r="B2556" s="8">
        <f>B2555+1</f>
        <v>5</v>
      </c>
      <c r="C2556" s="8"/>
      <c r="D2556" s="36" t="s">
        <v>2510</v>
      </c>
      <c r="E2556" s="28" t="e">
        <f>VLOOKUP(D2556,バーコード貼付!A$4048:C$6329,2,FALSE)</f>
        <v>#N/A</v>
      </c>
      <c r="F2556" s="40"/>
      <c r="G2556" s="19"/>
      <c r="H2556" s="77" t="e">
        <f>VLOOKUP(D2556,バーコード貼付!$A$4048:$C$6329,3,FALSE)</f>
        <v>#N/A</v>
      </c>
      <c r="I2556" s="8">
        <f>I$2551*4</f>
        <v>20</v>
      </c>
      <c r="J2556" s="19" t="e">
        <f t="shared" si="237"/>
        <v>#N/A</v>
      </c>
      <c r="K2556" s="19"/>
      <c r="L2556" s="19"/>
      <c r="M2556" t="s">
        <v>2230</v>
      </c>
    </row>
    <row r="2557" spans="1:13" x14ac:dyDescent="0.2">
      <c r="A2557" s="6"/>
      <c r="B2557" s="8">
        <f>B2556+1</f>
        <v>6</v>
      </c>
      <c r="C2557" s="8"/>
      <c r="D2557" s="36" t="s">
        <v>2201</v>
      </c>
      <c r="E2557" s="28" t="str">
        <f>VLOOKUP(D2557,バーコード貼付!A$4048:C$6329,2,FALSE)</f>
        <v>G-95ｵｰﾘﾝｸﾞ</v>
      </c>
      <c r="F2557" s="40"/>
      <c r="G2557" s="19"/>
      <c r="H2557" s="77">
        <f>VLOOKUP(D2557,バーコード貼付!$A$4048:$C$6329,3,FALSE)</f>
        <v>54</v>
      </c>
      <c r="I2557" s="8">
        <f>I$2551*2</f>
        <v>10</v>
      </c>
      <c r="J2557" s="19">
        <f t="shared" si="237"/>
        <v>0</v>
      </c>
      <c r="K2557" s="19"/>
      <c r="L2557" s="19"/>
    </row>
    <row r="2558" spans="1:13" x14ac:dyDescent="0.2">
      <c r="A2558" s="6"/>
      <c r="B2558" s="8"/>
      <c r="C2558" s="8"/>
      <c r="D2558" s="36"/>
      <c r="E2558" s="30"/>
      <c r="F2558" s="40"/>
      <c r="G2558" s="19"/>
      <c r="H2558" s="67"/>
      <c r="I2558" s="8"/>
      <c r="J2558" s="19"/>
      <c r="K2558" s="19"/>
      <c r="L2558" s="19"/>
    </row>
    <row r="2559" spans="1:13" ht="16.2" x14ac:dyDescent="0.2">
      <c r="A2559" s="188" t="s">
        <v>1427</v>
      </c>
      <c r="B2559" s="189"/>
      <c r="C2559" s="189"/>
      <c r="D2559" s="189"/>
      <c r="E2559" s="189"/>
      <c r="F2559" s="189"/>
      <c r="G2559" s="189"/>
      <c r="H2559" s="189"/>
      <c r="I2559" s="189"/>
      <c r="J2559" s="189"/>
      <c r="K2559" s="189"/>
      <c r="L2559" s="190"/>
    </row>
    <row r="2560" spans="1:13" x14ac:dyDescent="0.2">
      <c r="A2560" s="24" t="s">
        <v>975</v>
      </c>
      <c r="B2560" s="69"/>
      <c r="C2560" s="21"/>
      <c r="D2560" s="52" t="s">
        <v>973</v>
      </c>
      <c r="E2560" s="13" t="s">
        <v>1156</v>
      </c>
      <c r="F2560" s="39" t="s">
        <v>1246</v>
      </c>
      <c r="G2560" s="19" t="s">
        <v>1205</v>
      </c>
      <c r="H2560" s="13" t="s">
        <v>1206</v>
      </c>
      <c r="I2560" s="13" t="s">
        <v>977</v>
      </c>
      <c r="J2560" s="13" t="s">
        <v>976</v>
      </c>
      <c r="K2560" s="13" t="s">
        <v>1166</v>
      </c>
      <c r="L2560" s="13" t="s">
        <v>1167</v>
      </c>
    </row>
    <row r="2561" spans="1:13" x14ac:dyDescent="0.2">
      <c r="A2561" s="18"/>
      <c r="B2561" s="18"/>
      <c r="C2561" s="18"/>
      <c r="D2561" s="53" t="s">
        <v>982</v>
      </c>
      <c r="E2561" s="28" t="e">
        <f>VLOOKUP(D2561,バーコード貼付!A$4048:C$6329,2,FALSE)</f>
        <v>#N/A</v>
      </c>
      <c r="F2561" s="40"/>
      <c r="G2561" s="19"/>
      <c r="H2561" s="77" t="e">
        <v>#N/A</v>
      </c>
      <c r="I2561" s="43">
        <v>5</v>
      </c>
      <c r="J2561" s="19" t="e">
        <v>#N/A</v>
      </c>
      <c r="K2561" s="14"/>
      <c r="L2561" s="14"/>
    </row>
    <row r="2562" spans="1:13" x14ac:dyDescent="0.2">
      <c r="A2562" s="6"/>
      <c r="B2562" s="8">
        <v>1</v>
      </c>
      <c r="C2562" s="8"/>
      <c r="D2562" s="36" t="s">
        <v>2153</v>
      </c>
      <c r="E2562" s="28" t="e">
        <f>VLOOKUP(D2562,バーコード貼付!A$4048:C$6329,2,FALSE)</f>
        <v>#N/A</v>
      </c>
      <c r="F2562" s="40"/>
      <c r="G2562" s="19"/>
      <c r="H2562" s="77" t="e">
        <f>VLOOKUP(D2562,バーコード貼付!$A$4048:$C$6329,3,FALSE)</f>
        <v>#N/A</v>
      </c>
      <c r="I2562" s="8">
        <f>I$2561</f>
        <v>5</v>
      </c>
      <c r="J2562" s="19" t="e">
        <f t="shared" ref="J2562:J2567" si="238">IF(H2562&gt;=I2562,0,1)</f>
        <v>#N/A</v>
      </c>
      <c r="K2562" s="19"/>
      <c r="L2562" s="19"/>
    </row>
    <row r="2563" spans="1:13" x14ac:dyDescent="0.2">
      <c r="A2563" s="6"/>
      <c r="B2563" s="8">
        <f>B2562+1</f>
        <v>2</v>
      </c>
      <c r="C2563" s="8"/>
      <c r="D2563" s="36" t="s">
        <v>2101</v>
      </c>
      <c r="E2563" s="28" t="e">
        <f>VLOOKUP(D2563,バーコード貼付!A$4048:C$6329,2,FALSE)</f>
        <v>#N/A</v>
      </c>
      <c r="F2563" s="40"/>
      <c r="G2563" s="19"/>
      <c r="H2563" s="77" t="e">
        <f>VLOOKUP(D2563,バーコード貼付!$A$4048:$C$6329,3,FALSE)</f>
        <v>#N/A</v>
      </c>
      <c r="I2563" s="8">
        <f>I$2561</f>
        <v>5</v>
      </c>
      <c r="J2563" s="19" t="e">
        <f t="shared" si="238"/>
        <v>#N/A</v>
      </c>
      <c r="K2563" s="19"/>
      <c r="L2563" s="19"/>
    </row>
    <row r="2564" spans="1:13" x14ac:dyDescent="0.2">
      <c r="A2564" s="6"/>
      <c r="B2564" s="8">
        <f>B2563+1</f>
        <v>3</v>
      </c>
      <c r="C2564" s="8"/>
      <c r="D2564" s="36" t="s">
        <v>2154</v>
      </c>
      <c r="E2564" s="28" t="e">
        <f>VLOOKUP(D2564,バーコード貼付!A$4048:C$6329,2,FALSE)</f>
        <v>#N/A</v>
      </c>
      <c r="F2564" s="40"/>
      <c r="G2564" s="19"/>
      <c r="H2564" s="77" t="e">
        <f>VLOOKUP(D2564,バーコード貼付!$A$4048:$C$6329,3,FALSE)</f>
        <v>#N/A</v>
      </c>
      <c r="I2564" s="8">
        <f>I$2561</f>
        <v>5</v>
      </c>
      <c r="J2564" s="19" t="e">
        <f t="shared" si="238"/>
        <v>#N/A</v>
      </c>
      <c r="K2564" s="19"/>
      <c r="L2564" s="19"/>
    </row>
    <row r="2565" spans="1:13" x14ac:dyDescent="0.2">
      <c r="A2565" s="6"/>
      <c r="B2565" s="8">
        <f>B2564+1</f>
        <v>4</v>
      </c>
      <c r="C2565" s="8"/>
      <c r="D2565" s="36" t="s">
        <v>2509</v>
      </c>
      <c r="E2565" s="28" t="e">
        <f>VLOOKUP(D2565,バーコード貼付!A$4048:C$6329,2,FALSE)</f>
        <v>#N/A</v>
      </c>
      <c r="F2565" s="40"/>
      <c r="G2565" s="19"/>
      <c r="H2565" s="77" t="e">
        <f>VLOOKUP(D2565,バーコード貼付!$A$4048:$C$6329,3,FALSE)</f>
        <v>#N/A</v>
      </c>
      <c r="I2565" s="8">
        <f>I$2561*4</f>
        <v>20</v>
      </c>
      <c r="J2565" s="19" t="e">
        <f t="shared" si="238"/>
        <v>#N/A</v>
      </c>
      <c r="K2565" s="19"/>
      <c r="L2565" s="19"/>
      <c r="M2565" t="s">
        <v>2229</v>
      </c>
    </row>
    <row r="2566" spans="1:13" x14ac:dyDescent="0.2">
      <c r="A2566" s="6"/>
      <c r="B2566" s="8">
        <f>B2565+1</f>
        <v>5</v>
      </c>
      <c r="C2566" s="8"/>
      <c r="D2566" s="36" t="s">
        <v>2510</v>
      </c>
      <c r="E2566" s="28" t="e">
        <f>VLOOKUP(D2566,バーコード貼付!A$4048:C$6329,2,FALSE)</f>
        <v>#N/A</v>
      </c>
      <c r="F2566" s="40"/>
      <c r="G2566" s="19"/>
      <c r="H2566" s="77" t="e">
        <f>VLOOKUP(D2566,バーコード貼付!$A$4048:$C$6329,3,FALSE)</f>
        <v>#N/A</v>
      </c>
      <c r="I2566" s="8">
        <f>I$2561*4</f>
        <v>20</v>
      </c>
      <c r="J2566" s="19" t="e">
        <f t="shared" si="238"/>
        <v>#N/A</v>
      </c>
      <c r="K2566" s="19"/>
      <c r="L2566" s="19"/>
      <c r="M2566" t="s">
        <v>2230</v>
      </c>
    </row>
    <row r="2567" spans="1:13" x14ac:dyDescent="0.2">
      <c r="A2567" s="6"/>
      <c r="B2567" s="8">
        <f>B2566+1</f>
        <v>6</v>
      </c>
      <c r="C2567" s="8"/>
      <c r="D2567" s="36" t="s">
        <v>2217</v>
      </c>
      <c r="E2567" s="28" t="str">
        <f>VLOOKUP(D2567,バーコード貼付!A$4048:C$6329,2,FALSE)</f>
        <v>G-100ｵｰﾘﾝｸﾞ</v>
      </c>
      <c r="F2567" s="40"/>
      <c r="G2567" s="19"/>
      <c r="H2567" s="77">
        <f>VLOOKUP(D2567,バーコード貼付!$A$4048:$C$6329,3,FALSE)</f>
        <v>88</v>
      </c>
      <c r="I2567" s="8">
        <f>I$2561*2</f>
        <v>10</v>
      </c>
      <c r="J2567" s="19">
        <f t="shared" si="238"/>
        <v>0</v>
      </c>
      <c r="K2567" s="19"/>
      <c r="L2567" s="19"/>
    </row>
    <row r="2568" spans="1:13" x14ac:dyDescent="0.2">
      <c r="A2568" s="6"/>
      <c r="B2568" s="8"/>
      <c r="C2568" s="8"/>
      <c r="D2568" s="36"/>
      <c r="E2568" s="30"/>
      <c r="F2568" s="40"/>
      <c r="G2568" s="19"/>
      <c r="H2568" s="67"/>
      <c r="I2568" s="8"/>
      <c r="J2568" s="19"/>
      <c r="K2568" s="19"/>
      <c r="L2568" s="19"/>
    </row>
    <row r="2569" spans="1:13" ht="16.2" x14ac:dyDescent="0.2">
      <c r="A2569" s="188" t="s">
        <v>1428</v>
      </c>
      <c r="B2569" s="189"/>
      <c r="C2569" s="189"/>
      <c r="D2569" s="189"/>
      <c r="E2569" s="189"/>
      <c r="F2569" s="189"/>
      <c r="G2569" s="189"/>
      <c r="H2569" s="189"/>
      <c r="I2569" s="189"/>
      <c r="J2569" s="189"/>
      <c r="K2569" s="189"/>
      <c r="L2569" s="190"/>
    </row>
    <row r="2570" spans="1:13" x14ac:dyDescent="0.2">
      <c r="A2570" s="24" t="s">
        <v>975</v>
      </c>
      <c r="B2570" s="69"/>
      <c r="C2570" s="21"/>
      <c r="D2570" s="52" t="s">
        <v>973</v>
      </c>
      <c r="E2570" s="13" t="s">
        <v>1156</v>
      </c>
      <c r="F2570" s="39" t="s">
        <v>1246</v>
      </c>
      <c r="G2570" s="19" t="s">
        <v>1205</v>
      </c>
      <c r="H2570" s="13" t="s">
        <v>1206</v>
      </c>
      <c r="I2570" s="13" t="s">
        <v>977</v>
      </c>
      <c r="J2570" s="13" t="s">
        <v>976</v>
      </c>
      <c r="K2570" s="13" t="s">
        <v>1166</v>
      </c>
      <c r="L2570" s="13" t="s">
        <v>1167</v>
      </c>
    </row>
    <row r="2571" spans="1:13" x14ac:dyDescent="0.2">
      <c r="A2571" s="18">
        <v>1</v>
      </c>
      <c r="B2571" s="18"/>
      <c r="C2571" s="18"/>
      <c r="D2571" s="53" t="s">
        <v>983</v>
      </c>
      <c r="E2571" s="28" t="e">
        <f>VLOOKUP(D2571,バーコード貼付!A$4048:C$6329,2,FALSE)</f>
        <v>#N/A</v>
      </c>
      <c r="F2571" s="40"/>
      <c r="G2571" s="19"/>
      <c r="H2571" s="77" t="e">
        <v>#N/A</v>
      </c>
      <c r="I2571" s="43">
        <v>5</v>
      </c>
      <c r="J2571" s="19" t="e">
        <v>#N/A</v>
      </c>
      <c r="K2571" s="14"/>
      <c r="L2571" s="14"/>
    </row>
    <row r="2572" spans="1:13" x14ac:dyDescent="0.2">
      <c r="A2572" s="6"/>
      <c r="B2572" s="8">
        <v>1</v>
      </c>
      <c r="C2572" s="8"/>
      <c r="D2572" s="36" t="s">
        <v>2135</v>
      </c>
      <c r="E2572" s="28" t="e">
        <f>VLOOKUP(D2572,バーコード貼付!A$4048:C$6329,2,FALSE)</f>
        <v>#N/A</v>
      </c>
      <c r="F2572" s="40"/>
      <c r="G2572" s="19"/>
      <c r="H2572" s="77" t="e">
        <f>VLOOKUP(D2572,バーコード貼付!$A$4048:$C$6329,3,FALSE)</f>
        <v>#N/A</v>
      </c>
      <c r="I2572" s="8">
        <f>I$2571</f>
        <v>5</v>
      </c>
      <c r="J2572" s="19" t="e">
        <f t="shared" ref="J2572:J2577" si="239">IF(H2572&gt;=I2572,0,1)</f>
        <v>#N/A</v>
      </c>
      <c r="K2572" s="19"/>
      <c r="L2572" s="19"/>
    </row>
    <row r="2573" spans="1:13" x14ac:dyDescent="0.2">
      <c r="A2573" s="6"/>
      <c r="B2573" s="8">
        <f>B2572+1</f>
        <v>2</v>
      </c>
      <c r="C2573" s="8"/>
      <c r="D2573" s="36" t="s">
        <v>2155</v>
      </c>
      <c r="E2573" s="28" t="e">
        <f>VLOOKUP(D2573,バーコード貼付!A$4048:C$6329,2,FALSE)</f>
        <v>#N/A</v>
      </c>
      <c r="F2573" s="40"/>
      <c r="G2573" s="19"/>
      <c r="H2573" s="77" t="e">
        <f>VLOOKUP(D2573,バーコード貼付!$A$4048:$C$6329,3,FALSE)</f>
        <v>#N/A</v>
      </c>
      <c r="I2573" s="8">
        <f>I$2571</f>
        <v>5</v>
      </c>
      <c r="J2573" s="19" t="e">
        <f t="shared" si="239"/>
        <v>#N/A</v>
      </c>
      <c r="K2573" s="19"/>
      <c r="L2573" s="19"/>
    </row>
    <row r="2574" spans="1:13" x14ac:dyDescent="0.2">
      <c r="A2574" s="6"/>
      <c r="B2574" s="8">
        <f>B2573+1</f>
        <v>3</v>
      </c>
      <c r="C2574" s="8"/>
      <c r="D2574" s="36" t="s">
        <v>2156</v>
      </c>
      <c r="E2574" s="28" t="e">
        <f>VLOOKUP(D2574,バーコード貼付!A$4048:C$6329,2,FALSE)</f>
        <v>#N/A</v>
      </c>
      <c r="F2574" s="40"/>
      <c r="G2574" s="19"/>
      <c r="H2574" s="77" t="e">
        <f>VLOOKUP(D2574,バーコード貼付!$A$4048:$C$6329,3,FALSE)</f>
        <v>#N/A</v>
      </c>
      <c r="I2574" s="8">
        <f>I$2571</f>
        <v>5</v>
      </c>
      <c r="J2574" s="19" t="e">
        <f t="shared" si="239"/>
        <v>#N/A</v>
      </c>
      <c r="K2574" s="19"/>
      <c r="L2574" s="19"/>
    </row>
    <row r="2575" spans="1:13" x14ac:dyDescent="0.2">
      <c r="A2575" s="6"/>
      <c r="B2575" s="8">
        <f>B2574+1</f>
        <v>4</v>
      </c>
      <c r="C2575" s="8"/>
      <c r="D2575" s="36" t="s">
        <v>2509</v>
      </c>
      <c r="E2575" s="28" t="e">
        <f>VLOOKUP(D2575,バーコード貼付!A$4048:C$6329,2,FALSE)</f>
        <v>#N/A</v>
      </c>
      <c r="F2575" s="40"/>
      <c r="G2575" s="19"/>
      <c r="H2575" s="77" t="e">
        <f>VLOOKUP(D2575,バーコード貼付!$A$4048:$C$6329,3,FALSE)</f>
        <v>#N/A</v>
      </c>
      <c r="I2575" s="8">
        <f>I$2571*4</f>
        <v>20</v>
      </c>
      <c r="J2575" s="19" t="e">
        <f t="shared" si="239"/>
        <v>#N/A</v>
      </c>
      <c r="K2575" s="19"/>
      <c r="L2575" s="19"/>
      <c r="M2575" t="s">
        <v>2229</v>
      </c>
    </row>
    <row r="2576" spans="1:13" x14ac:dyDescent="0.2">
      <c r="A2576" s="6"/>
      <c r="B2576" s="8">
        <f>B2575+1</f>
        <v>5</v>
      </c>
      <c r="C2576" s="8"/>
      <c r="D2576" s="36" t="s">
        <v>2510</v>
      </c>
      <c r="E2576" s="28" t="e">
        <f>VLOOKUP(D2576,バーコード貼付!A$4048:C$6329,2,FALSE)</f>
        <v>#N/A</v>
      </c>
      <c r="F2576" s="40"/>
      <c r="G2576" s="19"/>
      <c r="H2576" s="77" t="e">
        <f>VLOOKUP(D2576,バーコード貼付!$A$4048:$C$6329,3,FALSE)</f>
        <v>#N/A</v>
      </c>
      <c r="I2576" s="8">
        <f>I$2571*4</f>
        <v>20</v>
      </c>
      <c r="J2576" s="19" t="e">
        <f t="shared" si="239"/>
        <v>#N/A</v>
      </c>
      <c r="K2576" s="19"/>
      <c r="L2576" s="19"/>
      <c r="M2576" t="s">
        <v>2230</v>
      </c>
    </row>
    <row r="2577" spans="1:13" x14ac:dyDescent="0.2">
      <c r="A2577" s="6"/>
      <c r="B2577" s="8">
        <f>B2576+1</f>
        <v>6</v>
      </c>
      <c r="C2577" s="8"/>
      <c r="D2577" s="36" t="s">
        <v>2218</v>
      </c>
      <c r="E2577" s="28" t="str">
        <f>VLOOKUP(D2577,バーコード貼付!A$4048:C$6329,2,FALSE)</f>
        <v>G-105ｵｰﾘﾝｸﾞ</v>
      </c>
      <c r="F2577" s="40"/>
      <c r="G2577" s="19"/>
      <c r="H2577" s="77">
        <f>VLOOKUP(D2577,バーコード貼付!$A$4048:$C$6329,3,FALSE)</f>
        <v>18</v>
      </c>
      <c r="I2577" s="8">
        <f>I$2571*2</f>
        <v>10</v>
      </c>
      <c r="J2577" s="19">
        <f t="shared" si="239"/>
        <v>0</v>
      </c>
      <c r="K2577" s="19"/>
      <c r="L2577" s="19"/>
    </row>
    <row r="2578" spans="1:13" x14ac:dyDescent="0.2">
      <c r="A2578" s="6"/>
      <c r="B2578" s="8"/>
      <c r="C2578" s="8"/>
      <c r="D2578" s="36"/>
      <c r="E2578" s="30"/>
      <c r="F2578" s="40"/>
      <c r="G2578" s="19"/>
      <c r="H2578" s="67"/>
      <c r="I2578" s="8"/>
      <c r="J2578" s="19"/>
      <c r="K2578" s="19"/>
      <c r="L2578" s="19"/>
    </row>
    <row r="2579" spans="1:13" ht="16.2" x14ac:dyDescent="0.2">
      <c r="A2579" s="188" t="s">
        <v>1429</v>
      </c>
      <c r="B2579" s="189"/>
      <c r="C2579" s="189"/>
      <c r="D2579" s="189"/>
      <c r="E2579" s="189"/>
      <c r="F2579" s="189"/>
      <c r="G2579" s="189"/>
      <c r="H2579" s="189"/>
      <c r="I2579" s="189"/>
      <c r="J2579" s="189"/>
      <c r="K2579" s="189"/>
      <c r="L2579" s="190"/>
    </row>
    <row r="2580" spans="1:13" x14ac:dyDescent="0.2">
      <c r="A2580" s="24" t="s">
        <v>975</v>
      </c>
      <c r="B2580" s="69"/>
      <c r="C2580" s="21"/>
      <c r="D2580" s="52" t="s">
        <v>973</v>
      </c>
      <c r="E2580" s="13" t="s">
        <v>1156</v>
      </c>
      <c r="F2580" s="39" t="s">
        <v>1246</v>
      </c>
      <c r="G2580" s="19" t="s">
        <v>1205</v>
      </c>
      <c r="H2580" s="13" t="s">
        <v>1206</v>
      </c>
      <c r="I2580" s="13" t="s">
        <v>977</v>
      </c>
      <c r="J2580" s="13" t="s">
        <v>976</v>
      </c>
      <c r="K2580" s="13" t="s">
        <v>1166</v>
      </c>
      <c r="L2580" s="13" t="s">
        <v>1167</v>
      </c>
    </row>
    <row r="2581" spans="1:13" x14ac:dyDescent="0.2">
      <c r="A2581" s="18">
        <v>1</v>
      </c>
      <c r="B2581" s="18"/>
      <c r="C2581" s="18"/>
      <c r="D2581" s="53" t="s">
        <v>984</v>
      </c>
      <c r="E2581" s="28" t="e">
        <f>VLOOKUP(D2581,バーコード貼付!A$4048:C$6329,2,FALSE)</f>
        <v>#N/A</v>
      </c>
      <c r="F2581" s="40"/>
      <c r="G2581" s="19"/>
      <c r="H2581" s="77" t="e">
        <v>#N/A</v>
      </c>
      <c r="I2581" s="43">
        <v>3</v>
      </c>
      <c r="J2581" s="19" t="e">
        <v>#N/A</v>
      </c>
      <c r="K2581" s="14"/>
      <c r="L2581" s="14"/>
    </row>
    <row r="2582" spans="1:13" x14ac:dyDescent="0.2">
      <c r="A2582" s="6"/>
      <c r="B2582" s="8">
        <v>1</v>
      </c>
      <c r="C2582" s="8"/>
      <c r="D2582" s="36" t="s">
        <v>2157</v>
      </c>
      <c r="E2582" s="28" t="e">
        <f>VLOOKUP(D2582,バーコード貼付!A$4048:C$6329,2,FALSE)</f>
        <v>#N/A</v>
      </c>
      <c r="F2582" s="40"/>
      <c r="G2582" s="19"/>
      <c r="H2582" s="77" t="e">
        <f>VLOOKUP(D2582,バーコード貼付!$A$4048:$C$6329,3,FALSE)</f>
        <v>#N/A</v>
      </c>
      <c r="I2582" s="8">
        <f>I$2581</f>
        <v>3</v>
      </c>
      <c r="J2582" s="19" t="e">
        <f t="shared" ref="J2582:J2587" si="240">IF(H2582&gt;=I2582,0,1)</f>
        <v>#N/A</v>
      </c>
      <c r="K2582" s="19"/>
      <c r="L2582" s="19"/>
    </row>
    <row r="2583" spans="1:13" x14ac:dyDescent="0.2">
      <c r="A2583" s="6"/>
      <c r="B2583" s="8">
        <f>B2582+1</f>
        <v>2</v>
      </c>
      <c r="C2583" s="8"/>
      <c r="D2583" s="36" t="s">
        <v>2158</v>
      </c>
      <c r="E2583" s="28" t="e">
        <f>VLOOKUP(D2583,バーコード貼付!A$4048:C$6329,2,FALSE)</f>
        <v>#N/A</v>
      </c>
      <c r="F2583" s="40"/>
      <c r="G2583" s="19"/>
      <c r="H2583" s="77" t="e">
        <f>VLOOKUP(D2583,バーコード貼付!$A$4048:$C$6329,3,FALSE)</f>
        <v>#N/A</v>
      </c>
      <c r="I2583" s="8">
        <f>I$2581</f>
        <v>3</v>
      </c>
      <c r="J2583" s="19" t="e">
        <f t="shared" si="240"/>
        <v>#N/A</v>
      </c>
      <c r="K2583" s="19"/>
      <c r="L2583" s="19"/>
    </row>
    <row r="2584" spans="1:13" x14ac:dyDescent="0.2">
      <c r="A2584" s="6"/>
      <c r="B2584" s="8">
        <f>B2583+1</f>
        <v>3</v>
      </c>
      <c r="C2584" s="8"/>
      <c r="D2584" s="36" t="s">
        <v>2159</v>
      </c>
      <c r="E2584" s="28" t="e">
        <f>VLOOKUP(D2584,バーコード貼付!A$4048:C$6329,2,FALSE)</f>
        <v>#N/A</v>
      </c>
      <c r="F2584" s="40"/>
      <c r="G2584" s="19"/>
      <c r="H2584" s="77" t="e">
        <f>VLOOKUP(D2584,バーコード貼付!$A$4048:$C$6329,3,FALSE)</f>
        <v>#N/A</v>
      </c>
      <c r="I2584" s="8">
        <f>I$2581</f>
        <v>3</v>
      </c>
      <c r="J2584" s="19" t="e">
        <f t="shared" si="240"/>
        <v>#N/A</v>
      </c>
      <c r="K2584" s="19"/>
      <c r="L2584" s="19"/>
    </row>
    <row r="2585" spans="1:13" x14ac:dyDescent="0.2">
      <c r="A2585" s="6"/>
      <c r="B2585" s="8">
        <f>B2584+1</f>
        <v>4</v>
      </c>
      <c r="C2585" s="8"/>
      <c r="D2585" s="36" t="s">
        <v>2509</v>
      </c>
      <c r="E2585" s="28" t="e">
        <f>VLOOKUP(D2585,バーコード貼付!A$4048:C$6329,2,FALSE)</f>
        <v>#N/A</v>
      </c>
      <c r="F2585" s="40"/>
      <c r="G2585" s="19"/>
      <c r="H2585" s="77" t="e">
        <f>VLOOKUP(D2585,バーコード貼付!$A$4048:$C$6329,3,FALSE)</f>
        <v>#N/A</v>
      </c>
      <c r="I2585" s="8">
        <f>I$2581*4</f>
        <v>12</v>
      </c>
      <c r="J2585" s="19" t="e">
        <f t="shared" si="240"/>
        <v>#N/A</v>
      </c>
      <c r="K2585" s="19"/>
      <c r="L2585" s="19"/>
      <c r="M2585" t="s">
        <v>2229</v>
      </c>
    </row>
    <row r="2586" spans="1:13" x14ac:dyDescent="0.2">
      <c r="A2586" s="6"/>
      <c r="B2586" s="8">
        <f>B2585+1</f>
        <v>5</v>
      </c>
      <c r="C2586" s="8"/>
      <c r="D2586" s="36" t="s">
        <v>2510</v>
      </c>
      <c r="E2586" s="28" t="e">
        <f>VLOOKUP(D2586,バーコード貼付!A$4048:C$6329,2,FALSE)</f>
        <v>#N/A</v>
      </c>
      <c r="F2586" s="40"/>
      <c r="G2586" s="19"/>
      <c r="H2586" s="77" t="e">
        <f>VLOOKUP(D2586,バーコード貼付!$A$4048:$C$6329,3,FALSE)</f>
        <v>#N/A</v>
      </c>
      <c r="I2586" s="8">
        <f>I$2581*4</f>
        <v>12</v>
      </c>
      <c r="J2586" s="19" t="e">
        <f t="shared" si="240"/>
        <v>#N/A</v>
      </c>
      <c r="K2586" s="19"/>
      <c r="L2586" s="19"/>
      <c r="M2586" t="s">
        <v>2230</v>
      </c>
    </row>
    <row r="2587" spans="1:13" x14ac:dyDescent="0.2">
      <c r="A2587" s="6"/>
      <c r="B2587" s="8">
        <f>B2586+1</f>
        <v>6</v>
      </c>
      <c r="C2587" s="8"/>
      <c r="D2587" s="36" t="s">
        <v>2219</v>
      </c>
      <c r="E2587" s="28" t="str">
        <f>VLOOKUP(D2587,バーコード貼付!A$4048:C$6329,2,FALSE)</f>
        <v>G-110ｵｰﾘﾝｸﾞ</v>
      </c>
      <c r="F2587" s="40"/>
      <c r="G2587" s="19"/>
      <c r="H2587" s="77">
        <f>VLOOKUP(D2587,バーコード貼付!$A$4048:$C$6329,3,FALSE)</f>
        <v>101</v>
      </c>
      <c r="I2587" s="8">
        <f>I$2581*2</f>
        <v>6</v>
      </c>
      <c r="J2587" s="19">
        <f t="shared" si="240"/>
        <v>0</v>
      </c>
      <c r="K2587" s="19"/>
      <c r="L2587" s="19"/>
    </row>
    <row r="2588" spans="1:13" x14ac:dyDescent="0.2">
      <c r="A2588" s="6"/>
      <c r="B2588" s="8"/>
      <c r="C2588" s="8"/>
      <c r="D2588" s="36"/>
      <c r="E2588" s="30"/>
      <c r="F2588" s="40"/>
      <c r="G2588" s="19"/>
      <c r="H2588" s="67"/>
      <c r="I2588" s="8"/>
      <c r="J2588" s="19"/>
      <c r="K2588" s="19"/>
      <c r="L2588" s="19"/>
    </row>
    <row r="2589" spans="1:13" ht="16.2" x14ac:dyDescent="0.2">
      <c r="A2589" s="188" t="s">
        <v>1430</v>
      </c>
      <c r="B2589" s="189"/>
      <c r="C2589" s="189"/>
      <c r="D2589" s="189"/>
      <c r="E2589" s="189"/>
      <c r="F2589" s="189"/>
      <c r="G2589" s="189"/>
      <c r="H2589" s="189"/>
      <c r="I2589" s="189"/>
      <c r="J2589" s="189"/>
      <c r="K2589" s="189"/>
      <c r="L2589" s="190"/>
    </row>
    <row r="2590" spans="1:13" x14ac:dyDescent="0.2">
      <c r="A2590" s="24" t="s">
        <v>975</v>
      </c>
      <c r="B2590" s="69"/>
      <c r="C2590" s="21"/>
      <c r="D2590" s="52" t="s">
        <v>973</v>
      </c>
      <c r="E2590" s="13" t="s">
        <v>1156</v>
      </c>
      <c r="F2590" s="39" t="s">
        <v>1246</v>
      </c>
      <c r="G2590" s="19" t="s">
        <v>1205</v>
      </c>
      <c r="H2590" s="13" t="s">
        <v>1206</v>
      </c>
      <c r="I2590" s="13" t="s">
        <v>977</v>
      </c>
      <c r="J2590" s="13" t="s">
        <v>976</v>
      </c>
      <c r="K2590" s="13" t="s">
        <v>1166</v>
      </c>
      <c r="L2590" s="13" t="s">
        <v>1167</v>
      </c>
    </row>
    <row r="2591" spans="1:13" x14ac:dyDescent="0.2">
      <c r="A2591" s="18">
        <v>1</v>
      </c>
      <c r="B2591" s="18"/>
      <c r="C2591" s="18"/>
      <c r="D2591" s="53" t="s">
        <v>630</v>
      </c>
      <c r="E2591" s="28" t="e">
        <f>VLOOKUP(D2591,バーコード貼付!A$4048:C$6329,2,FALSE)</f>
        <v>#N/A</v>
      </c>
      <c r="F2591" s="40"/>
      <c r="G2591" s="19"/>
      <c r="H2591" s="77" t="e">
        <v>#N/A</v>
      </c>
      <c r="I2591" s="43">
        <v>5</v>
      </c>
      <c r="J2591" s="19" t="e">
        <v>#N/A</v>
      </c>
      <c r="K2591" s="14"/>
      <c r="L2591" s="14"/>
    </row>
    <row r="2592" spans="1:13" x14ac:dyDescent="0.2">
      <c r="A2592" s="6"/>
      <c r="B2592" s="8">
        <v>1</v>
      </c>
      <c r="C2592" s="8"/>
      <c r="D2592" s="36" t="s">
        <v>2109</v>
      </c>
      <c r="E2592" s="28" t="e">
        <f>VLOOKUP(D2592,バーコード貼付!A$4048:C$6329,2,FALSE)</f>
        <v>#N/A</v>
      </c>
      <c r="F2592" s="40"/>
      <c r="G2592" s="19"/>
      <c r="H2592" s="77" t="e">
        <f>VLOOKUP(D2592,バーコード貼付!$A$4048:$C$6329,3,FALSE)</f>
        <v>#N/A</v>
      </c>
      <c r="I2592" s="8">
        <f>I$2591</f>
        <v>5</v>
      </c>
      <c r="J2592" s="19" t="e">
        <f t="shared" ref="J2592:J2597" si="241">IF(H2592&gt;=I2592,0,1)</f>
        <v>#N/A</v>
      </c>
      <c r="K2592" s="19"/>
      <c r="L2592" s="19"/>
    </row>
    <row r="2593" spans="1:13" x14ac:dyDescent="0.2">
      <c r="A2593" s="6"/>
      <c r="B2593" s="8">
        <f>B2592+1</f>
        <v>2</v>
      </c>
      <c r="C2593" s="8"/>
      <c r="D2593" s="36" t="s">
        <v>2160</v>
      </c>
      <c r="E2593" s="28" t="e">
        <f>VLOOKUP(D2593,バーコード貼付!A$4048:C$6329,2,FALSE)</f>
        <v>#N/A</v>
      </c>
      <c r="F2593" s="40"/>
      <c r="G2593" s="19"/>
      <c r="H2593" s="77" t="e">
        <f>VLOOKUP(D2593,バーコード貼付!$A$4048:$C$6329,3,FALSE)</f>
        <v>#N/A</v>
      </c>
      <c r="I2593" s="8">
        <f>I$2591</f>
        <v>5</v>
      </c>
      <c r="J2593" s="19" t="e">
        <f t="shared" si="241"/>
        <v>#N/A</v>
      </c>
      <c r="K2593" s="19"/>
      <c r="L2593" s="19"/>
    </row>
    <row r="2594" spans="1:13" x14ac:dyDescent="0.2">
      <c r="A2594" s="6"/>
      <c r="B2594" s="8">
        <f>B2593+1</f>
        <v>3</v>
      </c>
      <c r="C2594" s="8"/>
      <c r="D2594" s="36" t="s">
        <v>2161</v>
      </c>
      <c r="E2594" s="28" t="e">
        <f>VLOOKUP(D2594,バーコード貼付!A$4048:C$6329,2,FALSE)</f>
        <v>#N/A</v>
      </c>
      <c r="F2594" s="40"/>
      <c r="G2594" s="19"/>
      <c r="H2594" s="77" t="e">
        <f>VLOOKUP(D2594,バーコード貼付!$A$4048:$C$6329,3,FALSE)</f>
        <v>#N/A</v>
      </c>
      <c r="I2594" s="8">
        <f>I$2591</f>
        <v>5</v>
      </c>
      <c r="J2594" s="19" t="e">
        <f t="shared" si="241"/>
        <v>#N/A</v>
      </c>
      <c r="K2594" s="19"/>
      <c r="L2594" s="19"/>
    </row>
    <row r="2595" spans="1:13" x14ac:dyDescent="0.2">
      <c r="A2595" s="6"/>
      <c r="B2595" s="8">
        <f>B2594+1</f>
        <v>4</v>
      </c>
      <c r="C2595" s="8"/>
      <c r="D2595" s="36" t="s">
        <v>2509</v>
      </c>
      <c r="E2595" s="28" t="e">
        <f>VLOOKUP(D2595,バーコード貼付!A$4048:C$6329,2,FALSE)</f>
        <v>#N/A</v>
      </c>
      <c r="F2595" s="40"/>
      <c r="G2595" s="19"/>
      <c r="H2595" s="77" t="e">
        <f>VLOOKUP(D2595,バーコード貼付!$A$4048:$C$6329,3,FALSE)</f>
        <v>#N/A</v>
      </c>
      <c r="I2595" s="8">
        <f>I$2591*4</f>
        <v>20</v>
      </c>
      <c r="J2595" s="19" t="e">
        <f t="shared" si="241"/>
        <v>#N/A</v>
      </c>
      <c r="K2595" s="19"/>
      <c r="L2595" s="19"/>
      <c r="M2595" t="s">
        <v>2229</v>
      </c>
    </row>
    <row r="2596" spans="1:13" x14ac:dyDescent="0.2">
      <c r="A2596" s="6"/>
      <c r="B2596" s="8">
        <f>B2595+1</f>
        <v>5</v>
      </c>
      <c r="C2596" s="8"/>
      <c r="D2596" s="36" t="s">
        <v>2510</v>
      </c>
      <c r="E2596" s="28" t="e">
        <f>VLOOKUP(D2596,バーコード貼付!A$4048:C$6329,2,FALSE)</f>
        <v>#N/A</v>
      </c>
      <c r="F2596" s="40"/>
      <c r="G2596" s="19"/>
      <c r="H2596" s="77" t="e">
        <f>VLOOKUP(D2596,バーコード貼付!$A$4048:$C$6329,3,FALSE)</f>
        <v>#N/A</v>
      </c>
      <c r="I2596" s="8">
        <f>I$2591*4</f>
        <v>20</v>
      </c>
      <c r="J2596" s="19" t="e">
        <f t="shared" si="241"/>
        <v>#N/A</v>
      </c>
      <c r="K2596" s="19"/>
      <c r="L2596" s="19"/>
      <c r="M2596" t="s">
        <v>2230</v>
      </c>
    </row>
    <row r="2597" spans="1:13" x14ac:dyDescent="0.2">
      <c r="A2597" s="6"/>
      <c r="B2597" s="8">
        <f>B2596+1</f>
        <v>6</v>
      </c>
      <c r="C2597" s="8"/>
      <c r="D2597" s="36" t="s">
        <v>2216</v>
      </c>
      <c r="E2597" s="28" t="str">
        <f>VLOOKUP(D2597,バーコード貼付!A$4048:C$6329,2,FALSE)</f>
        <v>G-115ｵｰﾘﾝｸﾞ</v>
      </c>
      <c r="F2597" s="40"/>
      <c r="G2597" s="19"/>
      <c r="H2597" s="77">
        <f>VLOOKUP(D2597,バーコード貼付!$A$4048:$C$6329,3,FALSE)</f>
        <v>102</v>
      </c>
      <c r="I2597" s="8">
        <f>I$2591*2</f>
        <v>10</v>
      </c>
      <c r="J2597" s="19">
        <f t="shared" si="241"/>
        <v>0</v>
      </c>
      <c r="K2597" s="19"/>
      <c r="L2597" s="19"/>
    </row>
    <row r="2598" spans="1:13" x14ac:dyDescent="0.2">
      <c r="A2598" s="6"/>
      <c r="B2598" s="8"/>
      <c r="C2598" s="8"/>
      <c r="D2598" s="36"/>
      <c r="E2598" s="30"/>
      <c r="F2598" s="40"/>
      <c r="G2598" s="19"/>
      <c r="H2598" s="67"/>
      <c r="I2598" s="8"/>
      <c r="J2598" s="19"/>
      <c r="K2598" s="19"/>
      <c r="L2598" s="19"/>
    </row>
    <row r="2599" spans="1:13" ht="16.2" x14ac:dyDescent="0.2">
      <c r="A2599" s="188" t="s">
        <v>1431</v>
      </c>
      <c r="B2599" s="189"/>
      <c r="C2599" s="189"/>
      <c r="D2599" s="189"/>
      <c r="E2599" s="189"/>
      <c r="F2599" s="189"/>
      <c r="G2599" s="189"/>
      <c r="H2599" s="189"/>
      <c r="I2599" s="189"/>
      <c r="J2599" s="189"/>
      <c r="K2599" s="189"/>
      <c r="L2599" s="190"/>
    </row>
    <row r="2600" spans="1:13" x14ac:dyDescent="0.2">
      <c r="A2600" s="24" t="s">
        <v>975</v>
      </c>
      <c r="B2600" s="69"/>
      <c r="C2600" s="21"/>
      <c r="D2600" s="52" t="s">
        <v>973</v>
      </c>
      <c r="E2600" s="13" t="s">
        <v>1156</v>
      </c>
      <c r="F2600" s="39" t="s">
        <v>1246</v>
      </c>
      <c r="G2600" s="19" t="s">
        <v>1205</v>
      </c>
      <c r="H2600" s="13" t="s">
        <v>1206</v>
      </c>
      <c r="I2600" s="13" t="s">
        <v>977</v>
      </c>
      <c r="J2600" s="13" t="s">
        <v>976</v>
      </c>
      <c r="K2600" s="13" t="s">
        <v>1166</v>
      </c>
      <c r="L2600" s="13" t="s">
        <v>1167</v>
      </c>
    </row>
    <row r="2601" spans="1:13" x14ac:dyDescent="0.2">
      <c r="A2601" s="18">
        <v>1</v>
      </c>
      <c r="B2601" s="18"/>
      <c r="C2601" s="18"/>
      <c r="D2601" s="53" t="s">
        <v>631</v>
      </c>
      <c r="E2601" s="28" t="e">
        <f>VLOOKUP(D2601,バーコード貼付!A$4048:C$6329,2,FALSE)</f>
        <v>#N/A</v>
      </c>
      <c r="F2601" s="40"/>
      <c r="G2601" s="19"/>
      <c r="H2601" s="77" t="e">
        <v>#N/A</v>
      </c>
      <c r="I2601" s="43">
        <v>5</v>
      </c>
      <c r="J2601" s="19" t="e">
        <v>#N/A</v>
      </c>
      <c r="K2601" s="14"/>
      <c r="L2601" s="14"/>
    </row>
    <row r="2602" spans="1:13" x14ac:dyDescent="0.2">
      <c r="A2602" s="6"/>
      <c r="B2602" s="8">
        <v>1</v>
      </c>
      <c r="C2602" s="8"/>
      <c r="D2602" s="36" t="s">
        <v>2112</v>
      </c>
      <c r="E2602" s="28" t="e">
        <f>VLOOKUP(D2602,バーコード貼付!A$4048:C$6329,2,FALSE)</f>
        <v>#N/A</v>
      </c>
      <c r="F2602" s="40"/>
      <c r="G2602" s="19"/>
      <c r="H2602" s="77" t="e">
        <f>VLOOKUP(D2602,バーコード貼付!$A$4048:$C$6329,3,FALSE)</f>
        <v>#N/A</v>
      </c>
      <c r="I2602" s="8">
        <f>I$2601</f>
        <v>5</v>
      </c>
      <c r="J2602" s="19" t="e">
        <f t="shared" ref="J2602:J2607" si="242">IF(H2602&gt;=I2602,0,1)</f>
        <v>#N/A</v>
      </c>
      <c r="K2602" s="19"/>
      <c r="L2602" s="19"/>
    </row>
    <row r="2603" spans="1:13" x14ac:dyDescent="0.2">
      <c r="A2603" s="6"/>
      <c r="B2603" s="8">
        <f>B2602+1</f>
        <v>2</v>
      </c>
      <c r="C2603" s="8"/>
      <c r="D2603" s="36" t="s">
        <v>2162</v>
      </c>
      <c r="E2603" s="28" t="e">
        <f>VLOOKUP(D2603,バーコード貼付!A$4048:C$6329,2,FALSE)</f>
        <v>#N/A</v>
      </c>
      <c r="F2603" s="40"/>
      <c r="G2603" s="19"/>
      <c r="H2603" s="77" t="e">
        <f>VLOOKUP(D2603,バーコード貼付!$A$4048:$C$6329,3,FALSE)</f>
        <v>#N/A</v>
      </c>
      <c r="I2603" s="8">
        <f>I$2601</f>
        <v>5</v>
      </c>
      <c r="J2603" s="19" t="e">
        <f t="shared" si="242"/>
        <v>#N/A</v>
      </c>
      <c r="K2603" s="19"/>
      <c r="L2603" s="19"/>
    </row>
    <row r="2604" spans="1:13" x14ac:dyDescent="0.2">
      <c r="A2604" s="6"/>
      <c r="B2604" s="8">
        <f>B2603+1</f>
        <v>3</v>
      </c>
      <c r="C2604" s="8"/>
      <c r="D2604" s="36" t="s">
        <v>2163</v>
      </c>
      <c r="E2604" s="28" t="e">
        <f>VLOOKUP(D2604,バーコード貼付!A$4048:C$6329,2,FALSE)</f>
        <v>#N/A</v>
      </c>
      <c r="F2604" s="40"/>
      <c r="G2604" s="19"/>
      <c r="H2604" s="77" t="e">
        <f>VLOOKUP(D2604,バーコード貼付!$A$4048:$C$6329,3,FALSE)</f>
        <v>#N/A</v>
      </c>
      <c r="I2604" s="8">
        <f>I$2601</f>
        <v>5</v>
      </c>
      <c r="J2604" s="19" t="e">
        <f t="shared" si="242"/>
        <v>#N/A</v>
      </c>
      <c r="K2604" s="19"/>
      <c r="L2604" s="19"/>
    </row>
    <row r="2605" spans="1:13" x14ac:dyDescent="0.2">
      <c r="A2605" s="6"/>
      <c r="B2605" s="8">
        <f>B2604+1</f>
        <v>4</v>
      </c>
      <c r="C2605" s="8"/>
      <c r="D2605" s="36" t="s">
        <v>2509</v>
      </c>
      <c r="E2605" s="28" t="e">
        <f>VLOOKUP(D2605,バーコード貼付!A$4048:C$6329,2,FALSE)</f>
        <v>#N/A</v>
      </c>
      <c r="F2605" s="40"/>
      <c r="G2605" s="19"/>
      <c r="H2605" s="77" t="e">
        <f>VLOOKUP(D2605,バーコード貼付!$A$4048:$C$6329,3,FALSE)</f>
        <v>#N/A</v>
      </c>
      <c r="I2605" s="8">
        <f>I$2601*4</f>
        <v>20</v>
      </c>
      <c r="J2605" s="19" t="e">
        <f t="shared" si="242"/>
        <v>#N/A</v>
      </c>
      <c r="K2605" s="19"/>
      <c r="L2605" s="19"/>
      <c r="M2605" t="s">
        <v>2229</v>
      </c>
    </row>
    <row r="2606" spans="1:13" x14ac:dyDescent="0.2">
      <c r="A2606" s="6"/>
      <c r="B2606" s="8">
        <f>B2605+1</f>
        <v>5</v>
      </c>
      <c r="C2606" s="8"/>
      <c r="D2606" s="36" t="s">
        <v>2510</v>
      </c>
      <c r="E2606" s="28" t="e">
        <f>VLOOKUP(D2606,バーコード貼付!A$4048:C$6329,2,FALSE)</f>
        <v>#N/A</v>
      </c>
      <c r="F2606" s="40"/>
      <c r="G2606" s="19"/>
      <c r="H2606" s="77" t="e">
        <f>VLOOKUP(D2606,バーコード貼付!$A$4048:$C$6329,3,FALSE)</f>
        <v>#N/A</v>
      </c>
      <c r="I2606" s="8">
        <f>I$2601*4</f>
        <v>20</v>
      </c>
      <c r="J2606" s="19" t="e">
        <f t="shared" si="242"/>
        <v>#N/A</v>
      </c>
      <c r="K2606" s="19"/>
      <c r="L2606" s="19"/>
      <c r="M2606" t="s">
        <v>2230</v>
      </c>
    </row>
    <row r="2607" spans="1:13" x14ac:dyDescent="0.2">
      <c r="A2607" s="6"/>
      <c r="B2607" s="8">
        <f>B2606+1</f>
        <v>6</v>
      </c>
      <c r="C2607" s="8"/>
      <c r="D2607" s="36" t="s">
        <v>2220</v>
      </c>
      <c r="E2607" s="28" t="str">
        <f>VLOOKUP(D2607,バーコード貼付!A$4048:C$6329,2,FALSE)</f>
        <v>G-120ｵｰﾘﾝｸﾞ</v>
      </c>
      <c r="F2607" s="40"/>
      <c r="G2607" s="19"/>
      <c r="H2607" s="77">
        <f>VLOOKUP(D2607,バーコード貼付!$A$4048:$C$6329,3,FALSE)</f>
        <v>120</v>
      </c>
      <c r="I2607" s="8">
        <f>I$2601*2</f>
        <v>10</v>
      </c>
      <c r="J2607" s="19">
        <f t="shared" si="242"/>
        <v>0</v>
      </c>
      <c r="K2607" s="19"/>
      <c r="L2607" s="19"/>
    </row>
    <row r="2608" spans="1:13" x14ac:dyDescent="0.2">
      <c r="A2608" s="6"/>
      <c r="B2608" s="8"/>
      <c r="C2608" s="8"/>
      <c r="D2608" s="36"/>
      <c r="E2608" s="30"/>
      <c r="F2608" s="40"/>
      <c r="G2608" s="19"/>
      <c r="H2608" s="67"/>
      <c r="I2608" s="8"/>
      <c r="J2608" s="19"/>
      <c r="K2608" s="19"/>
      <c r="L2608" s="19"/>
    </row>
    <row r="2609" spans="1:13" ht="16.2" x14ac:dyDescent="0.2">
      <c r="A2609" s="188" t="s">
        <v>1432</v>
      </c>
      <c r="B2609" s="189"/>
      <c r="C2609" s="189"/>
      <c r="D2609" s="189"/>
      <c r="E2609" s="189"/>
      <c r="F2609" s="189"/>
      <c r="G2609" s="189"/>
      <c r="H2609" s="189"/>
      <c r="I2609" s="189"/>
      <c r="J2609" s="189"/>
      <c r="K2609" s="189"/>
      <c r="L2609" s="190"/>
    </row>
    <row r="2610" spans="1:13" x14ac:dyDescent="0.2">
      <c r="A2610" s="24" t="s">
        <v>975</v>
      </c>
      <c r="B2610" s="69"/>
      <c r="C2610" s="21"/>
      <c r="D2610" s="52" t="s">
        <v>973</v>
      </c>
      <c r="E2610" s="13" t="s">
        <v>1156</v>
      </c>
      <c r="F2610" s="39" t="s">
        <v>1246</v>
      </c>
      <c r="G2610" s="19" t="s">
        <v>1205</v>
      </c>
      <c r="H2610" s="13" t="s">
        <v>1206</v>
      </c>
      <c r="I2610" s="13" t="s">
        <v>977</v>
      </c>
      <c r="J2610" s="13" t="s">
        <v>976</v>
      </c>
      <c r="K2610" s="13" t="s">
        <v>1166</v>
      </c>
      <c r="L2610" s="13" t="s">
        <v>1167</v>
      </c>
    </row>
    <row r="2611" spans="1:13" x14ac:dyDescent="0.2">
      <c r="A2611" s="18">
        <v>1</v>
      </c>
      <c r="B2611" s="18"/>
      <c r="C2611" s="18"/>
      <c r="D2611" s="53" t="s">
        <v>632</v>
      </c>
      <c r="E2611" s="28" t="e">
        <f>VLOOKUP(D2611,バーコード貼付!A$4048:C$6329,2,FALSE)</f>
        <v>#N/A</v>
      </c>
      <c r="F2611" s="40"/>
      <c r="G2611" s="19"/>
      <c r="H2611" s="77" t="e">
        <v>#N/A</v>
      </c>
      <c r="I2611" s="43">
        <v>5</v>
      </c>
      <c r="J2611" s="19" t="e">
        <v>#N/A</v>
      </c>
      <c r="K2611" s="14"/>
      <c r="L2611" s="14"/>
    </row>
    <row r="2612" spans="1:13" x14ac:dyDescent="0.2">
      <c r="A2612" s="6"/>
      <c r="B2612" s="8">
        <v>1</v>
      </c>
      <c r="C2612" s="8"/>
      <c r="D2612" s="36" t="s">
        <v>2164</v>
      </c>
      <c r="E2612" s="28" t="e">
        <f>VLOOKUP(D2612,バーコード貼付!A$4048:C$6329,2,FALSE)</f>
        <v>#N/A</v>
      </c>
      <c r="F2612" s="40"/>
      <c r="G2612" s="19"/>
      <c r="H2612" s="77" t="e">
        <f>VLOOKUP(D2612,バーコード貼付!$A$4048:$C$6329,3,FALSE)</f>
        <v>#N/A</v>
      </c>
      <c r="I2612" s="8">
        <f>I$2611</f>
        <v>5</v>
      </c>
      <c r="J2612" s="19" t="e">
        <f t="shared" ref="J2612:J2617" si="243">IF(H2612&gt;=I2612,0,1)</f>
        <v>#N/A</v>
      </c>
      <c r="K2612" s="19"/>
      <c r="L2612" s="19"/>
    </row>
    <row r="2613" spans="1:13" x14ac:dyDescent="0.2">
      <c r="A2613" s="6"/>
      <c r="B2613" s="8">
        <f>B2612+1</f>
        <v>2</v>
      </c>
      <c r="C2613" s="8"/>
      <c r="D2613" s="36" t="s">
        <v>2165</v>
      </c>
      <c r="E2613" s="28" t="e">
        <f>VLOOKUP(D2613,バーコード貼付!A$4048:C$6329,2,FALSE)</f>
        <v>#N/A</v>
      </c>
      <c r="F2613" s="40"/>
      <c r="G2613" s="19"/>
      <c r="H2613" s="77" t="e">
        <f>VLOOKUP(D2613,バーコード貼付!$A$4048:$C$6329,3,FALSE)</f>
        <v>#N/A</v>
      </c>
      <c r="I2613" s="8">
        <f>I$2611</f>
        <v>5</v>
      </c>
      <c r="J2613" s="19" t="e">
        <f t="shared" si="243"/>
        <v>#N/A</v>
      </c>
      <c r="K2613" s="19"/>
      <c r="L2613" s="19"/>
    </row>
    <row r="2614" spans="1:13" x14ac:dyDescent="0.2">
      <c r="A2614" s="6"/>
      <c r="B2614" s="8">
        <f>B2613+1</f>
        <v>3</v>
      </c>
      <c r="C2614" s="8"/>
      <c r="D2614" s="36" t="s">
        <v>2166</v>
      </c>
      <c r="E2614" s="28" t="e">
        <f>VLOOKUP(D2614,バーコード貼付!A$4048:C$6329,2,FALSE)</f>
        <v>#N/A</v>
      </c>
      <c r="F2614" s="40"/>
      <c r="G2614" s="19"/>
      <c r="H2614" s="77" t="e">
        <f>VLOOKUP(D2614,バーコード貼付!$A$4048:$C$6329,3,FALSE)</f>
        <v>#N/A</v>
      </c>
      <c r="I2614" s="8">
        <f>I$2611</f>
        <v>5</v>
      </c>
      <c r="J2614" s="19" t="e">
        <f t="shared" si="243"/>
        <v>#N/A</v>
      </c>
      <c r="K2614" s="19"/>
      <c r="L2614" s="19"/>
    </row>
    <row r="2615" spans="1:13" x14ac:dyDescent="0.2">
      <c r="A2615" s="6"/>
      <c r="B2615" s="8">
        <f>B2614+1</f>
        <v>4</v>
      </c>
      <c r="C2615" s="8"/>
      <c r="D2615" s="36" t="s">
        <v>2509</v>
      </c>
      <c r="E2615" s="28" t="e">
        <f>VLOOKUP(D2615,バーコード貼付!A$4048:C$6329,2,FALSE)</f>
        <v>#N/A</v>
      </c>
      <c r="F2615" s="40"/>
      <c r="G2615" s="19"/>
      <c r="H2615" s="77" t="e">
        <f>VLOOKUP(D2615,バーコード貼付!$A$4048:$C$6329,3,FALSE)</f>
        <v>#N/A</v>
      </c>
      <c r="I2615" s="8">
        <f>I$2611*4</f>
        <v>20</v>
      </c>
      <c r="J2615" s="19" t="e">
        <f t="shared" si="243"/>
        <v>#N/A</v>
      </c>
      <c r="K2615" s="19"/>
      <c r="L2615" s="19"/>
      <c r="M2615" t="s">
        <v>2229</v>
      </c>
    </row>
    <row r="2616" spans="1:13" x14ac:dyDescent="0.2">
      <c r="A2616" s="6"/>
      <c r="B2616" s="8">
        <f>B2615+1</f>
        <v>5</v>
      </c>
      <c r="C2616" s="8"/>
      <c r="D2616" s="36" t="s">
        <v>2510</v>
      </c>
      <c r="E2616" s="28" t="e">
        <f>VLOOKUP(D2616,バーコード貼付!A$4048:C$6329,2,FALSE)</f>
        <v>#N/A</v>
      </c>
      <c r="F2616" s="40"/>
      <c r="G2616" s="19"/>
      <c r="H2616" s="77" t="e">
        <f>VLOOKUP(D2616,バーコード貼付!$A$4048:$C$6329,3,FALSE)</f>
        <v>#N/A</v>
      </c>
      <c r="I2616" s="8">
        <f>I$2611*4</f>
        <v>20</v>
      </c>
      <c r="J2616" s="19" t="e">
        <f t="shared" si="243"/>
        <v>#N/A</v>
      </c>
      <c r="K2616" s="19"/>
      <c r="L2616" s="19"/>
      <c r="M2616" t="s">
        <v>2230</v>
      </c>
    </row>
    <row r="2617" spans="1:13" x14ac:dyDescent="0.2">
      <c r="A2617" s="6"/>
      <c r="B2617" s="8">
        <f>B2616+1</f>
        <v>6</v>
      </c>
      <c r="C2617" s="8"/>
      <c r="D2617" s="36" t="s">
        <v>2196</v>
      </c>
      <c r="E2617" s="28" t="str">
        <f>VLOOKUP(D2617,バーコード貼付!A$4048:C$6329,2,FALSE)</f>
        <v>G-125ｵｰﾘﾝｸﾞ</v>
      </c>
      <c r="F2617" s="40"/>
      <c r="G2617" s="19"/>
      <c r="H2617" s="77">
        <f>VLOOKUP(D2617,バーコード貼付!$A$4048:$C$6329,3,FALSE)</f>
        <v>210</v>
      </c>
      <c r="I2617" s="8">
        <f>I$2611*2</f>
        <v>10</v>
      </c>
      <c r="J2617" s="19">
        <f t="shared" si="243"/>
        <v>0</v>
      </c>
      <c r="K2617" s="19"/>
      <c r="L2617" s="19"/>
    </row>
    <row r="2618" spans="1:13" x14ac:dyDescent="0.2">
      <c r="A2618" s="6"/>
      <c r="B2618" s="8"/>
      <c r="C2618" s="8"/>
      <c r="D2618" s="36"/>
      <c r="E2618" s="30"/>
      <c r="F2618" s="40"/>
      <c r="G2618" s="19"/>
      <c r="H2618" s="67"/>
      <c r="I2618" s="8"/>
      <c r="J2618" s="19"/>
      <c r="K2618" s="19"/>
      <c r="L2618" s="19"/>
    </row>
    <row r="2619" spans="1:13" ht="16.2" x14ac:dyDescent="0.2">
      <c r="A2619" s="188" t="s">
        <v>1433</v>
      </c>
      <c r="B2619" s="189"/>
      <c r="C2619" s="189"/>
      <c r="D2619" s="189"/>
      <c r="E2619" s="189"/>
      <c r="F2619" s="189"/>
      <c r="G2619" s="189"/>
      <c r="H2619" s="189"/>
      <c r="I2619" s="189"/>
      <c r="J2619" s="189"/>
      <c r="K2619" s="189"/>
      <c r="L2619" s="190"/>
    </row>
    <row r="2620" spans="1:13" x14ac:dyDescent="0.2">
      <c r="A2620" s="24" t="s">
        <v>975</v>
      </c>
      <c r="B2620" s="69"/>
      <c r="C2620" s="21"/>
      <c r="D2620" s="52" t="s">
        <v>973</v>
      </c>
      <c r="E2620" s="13" t="s">
        <v>1156</v>
      </c>
      <c r="F2620" s="39" t="s">
        <v>1246</v>
      </c>
      <c r="G2620" s="19" t="s">
        <v>1205</v>
      </c>
      <c r="H2620" s="13" t="s">
        <v>1206</v>
      </c>
      <c r="I2620" s="13" t="s">
        <v>977</v>
      </c>
      <c r="J2620" s="13" t="s">
        <v>976</v>
      </c>
      <c r="K2620" s="13" t="s">
        <v>1166</v>
      </c>
      <c r="L2620" s="13" t="s">
        <v>1167</v>
      </c>
    </row>
    <row r="2621" spans="1:13" x14ac:dyDescent="0.2">
      <c r="A2621" s="18">
        <v>1</v>
      </c>
      <c r="B2621" s="18"/>
      <c r="C2621" s="18"/>
      <c r="D2621" s="53" t="s">
        <v>633</v>
      </c>
      <c r="E2621" s="28" t="e">
        <f>VLOOKUP(D2621,バーコード貼付!A$4048:C$6329,2,FALSE)</f>
        <v>#N/A</v>
      </c>
      <c r="F2621" s="40"/>
      <c r="G2621" s="19"/>
      <c r="H2621" s="77" t="e">
        <v>#N/A</v>
      </c>
      <c r="I2621" s="43">
        <v>5</v>
      </c>
      <c r="J2621" s="19" t="e">
        <v>#N/A</v>
      </c>
      <c r="K2621" s="14"/>
      <c r="L2621" s="14"/>
    </row>
    <row r="2622" spans="1:13" x14ac:dyDescent="0.2">
      <c r="A2622" s="6"/>
      <c r="B2622" s="8">
        <v>1</v>
      </c>
      <c r="C2622" s="8"/>
      <c r="D2622" s="36" t="s">
        <v>2167</v>
      </c>
      <c r="E2622" s="28" t="e">
        <f>VLOOKUP(D2622,バーコード貼付!A$4048:C$6329,2,FALSE)</f>
        <v>#N/A</v>
      </c>
      <c r="F2622" s="40"/>
      <c r="G2622" s="19"/>
      <c r="H2622" s="77" t="e">
        <f>VLOOKUP(D2622,バーコード貼付!$A$4048:$C$6329,3,FALSE)</f>
        <v>#N/A</v>
      </c>
      <c r="I2622" s="8">
        <f>I$2621</f>
        <v>5</v>
      </c>
      <c r="J2622" s="19" t="e">
        <f t="shared" ref="J2622:J2627" si="244">IF(H2622&gt;=I2622,0,1)</f>
        <v>#N/A</v>
      </c>
      <c r="K2622" s="19"/>
      <c r="L2622" s="19"/>
    </row>
    <row r="2623" spans="1:13" x14ac:dyDescent="0.2">
      <c r="A2623" s="6"/>
      <c r="B2623" s="8">
        <f>B2622+1</f>
        <v>2</v>
      </c>
      <c r="C2623" s="8"/>
      <c r="D2623" s="36" t="s">
        <v>2168</v>
      </c>
      <c r="E2623" s="28" t="e">
        <f>VLOOKUP(D2623,バーコード貼付!A$4048:C$6329,2,FALSE)</f>
        <v>#N/A</v>
      </c>
      <c r="F2623" s="40"/>
      <c r="G2623" s="19"/>
      <c r="H2623" s="77" t="e">
        <f>VLOOKUP(D2623,バーコード貼付!$A$4048:$C$6329,3,FALSE)</f>
        <v>#N/A</v>
      </c>
      <c r="I2623" s="8">
        <f>I$2621</f>
        <v>5</v>
      </c>
      <c r="J2623" s="19" t="e">
        <f t="shared" si="244"/>
        <v>#N/A</v>
      </c>
      <c r="K2623" s="19"/>
      <c r="L2623" s="19"/>
    </row>
    <row r="2624" spans="1:13" x14ac:dyDescent="0.2">
      <c r="A2624" s="6"/>
      <c r="B2624" s="8">
        <f>B2623+1</f>
        <v>3</v>
      </c>
      <c r="C2624" s="8"/>
      <c r="D2624" s="36" t="s">
        <v>2169</v>
      </c>
      <c r="E2624" s="28" t="e">
        <f>VLOOKUP(D2624,バーコード貼付!A$4048:C$6329,2,FALSE)</f>
        <v>#N/A</v>
      </c>
      <c r="F2624" s="40"/>
      <c r="G2624" s="19"/>
      <c r="H2624" s="77" t="e">
        <f>VLOOKUP(D2624,バーコード貼付!$A$4048:$C$6329,3,FALSE)</f>
        <v>#N/A</v>
      </c>
      <c r="I2624" s="8">
        <f>I$2621</f>
        <v>5</v>
      </c>
      <c r="J2624" s="19" t="e">
        <f t="shared" si="244"/>
        <v>#N/A</v>
      </c>
      <c r="K2624" s="19"/>
      <c r="L2624" s="19"/>
    </row>
    <row r="2625" spans="1:13" x14ac:dyDescent="0.2">
      <c r="A2625" s="6"/>
      <c r="B2625" s="8">
        <f>B2624+1</f>
        <v>4</v>
      </c>
      <c r="C2625" s="8"/>
      <c r="D2625" s="36" t="s">
        <v>2509</v>
      </c>
      <c r="E2625" s="28" t="e">
        <f>VLOOKUP(D2625,バーコード貼付!A$4048:C$6329,2,FALSE)</f>
        <v>#N/A</v>
      </c>
      <c r="F2625" s="40"/>
      <c r="G2625" s="19"/>
      <c r="H2625" s="77" t="e">
        <f>VLOOKUP(D2625,バーコード貼付!$A$4048:$C$6329,3,FALSE)</f>
        <v>#N/A</v>
      </c>
      <c r="I2625" s="8">
        <f>I$2621*4</f>
        <v>20</v>
      </c>
      <c r="J2625" s="19" t="e">
        <f t="shared" si="244"/>
        <v>#N/A</v>
      </c>
      <c r="K2625" s="19"/>
      <c r="L2625" s="19"/>
      <c r="M2625" t="s">
        <v>2229</v>
      </c>
    </row>
    <row r="2626" spans="1:13" x14ac:dyDescent="0.2">
      <c r="A2626" s="6"/>
      <c r="B2626" s="8">
        <f>B2625+1</f>
        <v>5</v>
      </c>
      <c r="C2626" s="8"/>
      <c r="D2626" s="36" t="s">
        <v>2510</v>
      </c>
      <c r="E2626" s="28" t="e">
        <f>VLOOKUP(D2626,バーコード貼付!A$4048:C$6329,2,FALSE)</f>
        <v>#N/A</v>
      </c>
      <c r="F2626" s="40"/>
      <c r="G2626" s="19"/>
      <c r="H2626" s="77" t="e">
        <f>VLOOKUP(D2626,バーコード貼付!$A$4048:$C$6329,3,FALSE)</f>
        <v>#N/A</v>
      </c>
      <c r="I2626" s="8">
        <f>I$2621*4</f>
        <v>20</v>
      </c>
      <c r="J2626" s="19" t="e">
        <f t="shared" si="244"/>
        <v>#N/A</v>
      </c>
      <c r="K2626" s="19"/>
      <c r="L2626" s="19"/>
      <c r="M2626" t="s">
        <v>2230</v>
      </c>
    </row>
    <row r="2627" spans="1:13" x14ac:dyDescent="0.2">
      <c r="A2627" s="6"/>
      <c r="B2627" s="8">
        <f>B2626+1</f>
        <v>6</v>
      </c>
      <c r="C2627" s="8"/>
      <c r="D2627" s="36" t="s">
        <v>2221</v>
      </c>
      <c r="E2627" s="28" t="str">
        <f>VLOOKUP(D2627,バーコード貼付!A$4048:C$6329,2,FALSE)</f>
        <v>G-130ｵｰﾘﾝｸﾞ</v>
      </c>
      <c r="F2627" s="40"/>
      <c r="G2627" s="19"/>
      <c r="H2627" s="77">
        <f>VLOOKUP(D2627,バーコード貼付!$A$4048:$C$6329,3,FALSE)</f>
        <v>80</v>
      </c>
      <c r="I2627" s="8">
        <f>I$2621*2</f>
        <v>10</v>
      </c>
      <c r="J2627" s="19">
        <f t="shared" si="244"/>
        <v>0</v>
      </c>
      <c r="K2627" s="19"/>
      <c r="L2627" s="19"/>
    </row>
    <row r="2628" spans="1:13" x14ac:dyDescent="0.2">
      <c r="A2628" s="6"/>
      <c r="B2628" s="8"/>
      <c r="C2628" s="8"/>
      <c r="D2628" s="36"/>
      <c r="E2628" s="30"/>
      <c r="F2628" s="40"/>
      <c r="G2628" s="19"/>
      <c r="H2628" s="67"/>
      <c r="I2628" s="8"/>
      <c r="J2628" s="19"/>
      <c r="K2628" s="19"/>
      <c r="L2628" s="19"/>
    </row>
    <row r="2629" spans="1:13" ht="16.2" x14ac:dyDescent="0.2">
      <c r="A2629" s="188" t="s">
        <v>1434</v>
      </c>
      <c r="B2629" s="189"/>
      <c r="C2629" s="189"/>
      <c r="D2629" s="189"/>
      <c r="E2629" s="189"/>
      <c r="F2629" s="189"/>
      <c r="G2629" s="189"/>
      <c r="H2629" s="189"/>
      <c r="I2629" s="189"/>
      <c r="J2629" s="189"/>
      <c r="K2629" s="189"/>
      <c r="L2629" s="190"/>
    </row>
    <row r="2630" spans="1:13" x14ac:dyDescent="0.2">
      <c r="A2630" s="24" t="s">
        <v>975</v>
      </c>
      <c r="B2630" s="69"/>
      <c r="C2630" s="21"/>
      <c r="D2630" s="52" t="s">
        <v>973</v>
      </c>
      <c r="E2630" s="13" t="s">
        <v>1156</v>
      </c>
      <c r="F2630" s="39" t="s">
        <v>1246</v>
      </c>
      <c r="G2630" s="19" t="s">
        <v>1205</v>
      </c>
      <c r="H2630" s="13" t="s">
        <v>1206</v>
      </c>
      <c r="I2630" s="13" t="s">
        <v>977</v>
      </c>
      <c r="J2630" s="13" t="s">
        <v>976</v>
      </c>
      <c r="K2630" s="13" t="s">
        <v>1166</v>
      </c>
      <c r="L2630" s="13" t="s">
        <v>1167</v>
      </c>
    </row>
    <row r="2631" spans="1:13" x14ac:dyDescent="0.2">
      <c r="A2631" s="18">
        <v>1</v>
      </c>
      <c r="B2631" s="18"/>
      <c r="C2631" s="18"/>
      <c r="D2631" s="53" t="s">
        <v>634</v>
      </c>
      <c r="E2631" s="28" t="e">
        <f>VLOOKUP(D2631,バーコード貼付!A$4048:C$6329,2,FALSE)</f>
        <v>#N/A</v>
      </c>
      <c r="F2631" s="40"/>
      <c r="G2631" s="19"/>
      <c r="H2631" s="77" t="e">
        <v>#N/A</v>
      </c>
      <c r="I2631" s="43">
        <v>3</v>
      </c>
      <c r="J2631" s="19" t="e">
        <v>#N/A</v>
      </c>
      <c r="K2631" s="14"/>
      <c r="L2631" s="14"/>
    </row>
    <row r="2632" spans="1:13" x14ac:dyDescent="0.2">
      <c r="A2632" s="6"/>
      <c r="B2632" s="8">
        <v>1</v>
      </c>
      <c r="C2632" s="8"/>
      <c r="D2632" s="36" t="s">
        <v>2170</v>
      </c>
      <c r="E2632" s="28" t="e">
        <f>VLOOKUP(D2632,バーコード貼付!A$4048:C$6329,2,FALSE)</f>
        <v>#N/A</v>
      </c>
      <c r="F2632" s="40"/>
      <c r="G2632" s="19"/>
      <c r="H2632" s="77" t="e">
        <f>VLOOKUP(D2632,バーコード貼付!$A$4048:$C$6329,3,FALSE)</f>
        <v>#N/A</v>
      </c>
      <c r="I2632" s="8">
        <f>I$2631</f>
        <v>3</v>
      </c>
      <c r="J2632" s="19" t="e">
        <f t="shared" ref="J2632:J2637" si="245">IF(H2632&gt;=I2632,0,1)</f>
        <v>#N/A</v>
      </c>
      <c r="K2632" s="19"/>
      <c r="L2632" s="19"/>
    </row>
    <row r="2633" spans="1:13" x14ac:dyDescent="0.2">
      <c r="A2633" s="6"/>
      <c r="B2633" s="8">
        <f>B2632+1</f>
        <v>2</v>
      </c>
      <c r="C2633" s="8"/>
      <c r="D2633" s="36" t="s">
        <v>2171</v>
      </c>
      <c r="E2633" s="28" t="e">
        <f>VLOOKUP(D2633,バーコード貼付!A$4048:C$6329,2,FALSE)</f>
        <v>#N/A</v>
      </c>
      <c r="F2633" s="40"/>
      <c r="G2633" s="19"/>
      <c r="H2633" s="77" t="e">
        <f>VLOOKUP(D2633,バーコード貼付!$A$4048:$C$6329,3,FALSE)</f>
        <v>#N/A</v>
      </c>
      <c r="I2633" s="8">
        <f>I$2631</f>
        <v>3</v>
      </c>
      <c r="J2633" s="19" t="e">
        <f t="shared" si="245"/>
        <v>#N/A</v>
      </c>
      <c r="K2633" s="19"/>
      <c r="L2633" s="19"/>
    </row>
    <row r="2634" spans="1:13" x14ac:dyDescent="0.2">
      <c r="A2634" s="6"/>
      <c r="B2634" s="8">
        <f>B2633+1</f>
        <v>3</v>
      </c>
      <c r="C2634" s="8"/>
      <c r="D2634" s="36" t="s">
        <v>2172</v>
      </c>
      <c r="E2634" s="28" t="e">
        <f>VLOOKUP(D2634,バーコード貼付!A$4048:C$6329,2,FALSE)</f>
        <v>#N/A</v>
      </c>
      <c r="F2634" s="40"/>
      <c r="G2634" s="19"/>
      <c r="H2634" s="77" t="e">
        <f>VLOOKUP(D2634,バーコード貼付!$A$4048:$C$6329,3,FALSE)</f>
        <v>#N/A</v>
      </c>
      <c r="I2634" s="8">
        <f>I$2631</f>
        <v>3</v>
      </c>
      <c r="J2634" s="19" t="e">
        <f t="shared" si="245"/>
        <v>#N/A</v>
      </c>
      <c r="K2634" s="19"/>
      <c r="L2634" s="19"/>
    </row>
    <row r="2635" spans="1:13" x14ac:dyDescent="0.2">
      <c r="A2635" s="6"/>
      <c r="B2635" s="8">
        <f>B2634+1</f>
        <v>4</v>
      </c>
      <c r="C2635" s="8"/>
      <c r="D2635" s="36" t="s">
        <v>2509</v>
      </c>
      <c r="E2635" s="28" t="e">
        <f>VLOOKUP(D2635,バーコード貼付!A$4048:C$6329,2,FALSE)</f>
        <v>#N/A</v>
      </c>
      <c r="F2635" s="40"/>
      <c r="G2635" s="19"/>
      <c r="H2635" s="77" t="e">
        <f>VLOOKUP(D2635,バーコード貼付!$A$4048:$C$6329,3,FALSE)</f>
        <v>#N/A</v>
      </c>
      <c r="I2635" s="8">
        <f>I$2631*4</f>
        <v>12</v>
      </c>
      <c r="J2635" s="19" t="e">
        <f t="shared" si="245"/>
        <v>#N/A</v>
      </c>
      <c r="K2635" s="19"/>
      <c r="L2635" s="19"/>
      <c r="M2635" t="s">
        <v>2229</v>
      </c>
    </row>
    <row r="2636" spans="1:13" x14ac:dyDescent="0.2">
      <c r="A2636" s="6"/>
      <c r="B2636" s="8">
        <f>B2635+1</f>
        <v>5</v>
      </c>
      <c r="C2636" s="8"/>
      <c r="D2636" s="36" t="s">
        <v>2510</v>
      </c>
      <c r="E2636" s="28" t="e">
        <f>VLOOKUP(D2636,バーコード貼付!A$4048:C$6329,2,FALSE)</f>
        <v>#N/A</v>
      </c>
      <c r="F2636" s="40"/>
      <c r="G2636" s="19"/>
      <c r="H2636" s="77" t="e">
        <f>VLOOKUP(D2636,バーコード貼付!$A$4048:$C$6329,3,FALSE)</f>
        <v>#N/A</v>
      </c>
      <c r="I2636" s="8">
        <f>I$2631*4</f>
        <v>12</v>
      </c>
      <c r="J2636" s="19" t="e">
        <f t="shared" si="245"/>
        <v>#N/A</v>
      </c>
      <c r="K2636" s="19"/>
      <c r="L2636" s="19"/>
      <c r="M2636" t="s">
        <v>2230</v>
      </c>
    </row>
    <row r="2637" spans="1:13" x14ac:dyDescent="0.2">
      <c r="A2637" s="6"/>
      <c r="B2637" s="8">
        <f>B2636+1</f>
        <v>6</v>
      </c>
      <c r="C2637" s="8"/>
      <c r="D2637" s="36" t="s">
        <v>2210</v>
      </c>
      <c r="E2637" s="28" t="str">
        <f>VLOOKUP(D2637,バーコード貼付!A$4048:C$6329,2,FALSE)</f>
        <v>G-135ｵｰﾘﾝｸﾞ</v>
      </c>
      <c r="F2637" s="40"/>
      <c r="G2637" s="19"/>
      <c r="H2637" s="77">
        <f>VLOOKUP(D2637,バーコード貼付!$A$4048:$C$6329,3,FALSE)</f>
        <v>14</v>
      </c>
      <c r="I2637" s="8">
        <f>I$2631*2</f>
        <v>6</v>
      </c>
      <c r="J2637" s="19">
        <f t="shared" si="245"/>
        <v>0</v>
      </c>
      <c r="K2637" s="19"/>
      <c r="L2637" s="19"/>
    </row>
    <row r="2638" spans="1:13" x14ac:dyDescent="0.2">
      <c r="A2638" s="6"/>
      <c r="B2638" s="8"/>
      <c r="C2638" s="8"/>
      <c r="D2638" s="36"/>
      <c r="E2638" s="30"/>
      <c r="F2638" s="40"/>
      <c r="G2638" s="19"/>
      <c r="H2638" s="67"/>
      <c r="I2638" s="8"/>
      <c r="J2638" s="19"/>
      <c r="K2638" s="19"/>
      <c r="L2638" s="19"/>
    </row>
    <row r="2639" spans="1:13" ht="16.2" x14ac:dyDescent="0.2">
      <c r="A2639" s="188" t="s">
        <v>1435</v>
      </c>
      <c r="B2639" s="189"/>
      <c r="C2639" s="189"/>
      <c r="D2639" s="189"/>
      <c r="E2639" s="189"/>
      <c r="F2639" s="189"/>
      <c r="G2639" s="189"/>
      <c r="H2639" s="189"/>
      <c r="I2639" s="189"/>
      <c r="J2639" s="189"/>
      <c r="K2639" s="189"/>
      <c r="L2639" s="190"/>
    </row>
    <row r="2640" spans="1:13" x14ac:dyDescent="0.2">
      <c r="A2640" s="24" t="s">
        <v>975</v>
      </c>
      <c r="B2640" s="69"/>
      <c r="C2640" s="21"/>
      <c r="D2640" s="52" t="s">
        <v>973</v>
      </c>
      <c r="E2640" s="13" t="s">
        <v>1156</v>
      </c>
      <c r="F2640" s="39" t="s">
        <v>1246</v>
      </c>
      <c r="G2640" s="19" t="s">
        <v>1205</v>
      </c>
      <c r="H2640" s="13" t="s">
        <v>1206</v>
      </c>
      <c r="I2640" s="13" t="s">
        <v>977</v>
      </c>
      <c r="J2640" s="13" t="s">
        <v>976</v>
      </c>
      <c r="K2640" s="13" t="s">
        <v>1166</v>
      </c>
      <c r="L2640" s="13" t="s">
        <v>1167</v>
      </c>
    </row>
    <row r="2641" spans="1:13" x14ac:dyDescent="0.2">
      <c r="A2641" s="18">
        <v>1</v>
      </c>
      <c r="B2641" s="18"/>
      <c r="C2641" s="18"/>
      <c r="D2641" s="53" t="s">
        <v>635</v>
      </c>
      <c r="E2641" s="28" t="e">
        <f>VLOOKUP(D2641,バーコード貼付!A$4048:C$6329,2,FALSE)</f>
        <v>#N/A</v>
      </c>
      <c r="F2641" s="40"/>
      <c r="G2641" s="19"/>
      <c r="H2641" s="77" t="e">
        <v>#N/A</v>
      </c>
      <c r="I2641" s="43">
        <v>5</v>
      </c>
      <c r="J2641" s="19" t="e">
        <v>#N/A</v>
      </c>
      <c r="K2641" s="14"/>
      <c r="L2641" s="14"/>
    </row>
    <row r="2642" spans="1:13" x14ac:dyDescent="0.2">
      <c r="A2642" s="6"/>
      <c r="B2642" s="8">
        <v>1</v>
      </c>
      <c r="C2642" s="8"/>
      <c r="D2642" s="36" t="s">
        <v>2173</v>
      </c>
      <c r="E2642" s="28" t="e">
        <f>VLOOKUP(D2642,バーコード貼付!A$4048:C$6329,2,FALSE)</f>
        <v>#N/A</v>
      </c>
      <c r="F2642" s="40"/>
      <c r="G2642" s="19"/>
      <c r="H2642" s="77" t="e">
        <f>VLOOKUP(D2642,バーコード貼付!$A$4048:$C$6329,3,FALSE)</f>
        <v>#N/A</v>
      </c>
      <c r="I2642" s="8">
        <f>I$2641</f>
        <v>5</v>
      </c>
      <c r="J2642" s="19" t="e">
        <f t="shared" ref="J2642:J2647" si="246">IF(H2642&gt;=I2642,0,1)</f>
        <v>#N/A</v>
      </c>
      <c r="K2642" s="19"/>
      <c r="L2642" s="19"/>
    </row>
    <row r="2643" spans="1:13" x14ac:dyDescent="0.2">
      <c r="A2643" s="6"/>
      <c r="B2643" s="8">
        <f>B2642+1</f>
        <v>2</v>
      </c>
      <c r="C2643" s="8"/>
      <c r="D2643" s="36" t="s">
        <v>2174</v>
      </c>
      <c r="E2643" s="28" t="e">
        <f>VLOOKUP(D2643,バーコード貼付!A$4048:C$6329,2,FALSE)</f>
        <v>#N/A</v>
      </c>
      <c r="F2643" s="40"/>
      <c r="G2643" s="19"/>
      <c r="H2643" s="77" t="e">
        <f>VLOOKUP(D2643,バーコード貼付!$A$4048:$C$6329,3,FALSE)</f>
        <v>#N/A</v>
      </c>
      <c r="I2643" s="8">
        <f>I$2641</f>
        <v>5</v>
      </c>
      <c r="J2643" s="19" t="e">
        <f t="shared" si="246"/>
        <v>#N/A</v>
      </c>
      <c r="K2643" s="19"/>
      <c r="L2643" s="19"/>
    </row>
    <row r="2644" spans="1:13" x14ac:dyDescent="0.2">
      <c r="A2644" s="6"/>
      <c r="B2644" s="8">
        <f>B2643+1</f>
        <v>3</v>
      </c>
      <c r="C2644" s="8"/>
      <c r="D2644" s="36" t="s">
        <v>2175</v>
      </c>
      <c r="E2644" s="28" t="e">
        <f>VLOOKUP(D2644,バーコード貼付!A$4048:C$6329,2,FALSE)</f>
        <v>#N/A</v>
      </c>
      <c r="F2644" s="40"/>
      <c r="G2644" s="19"/>
      <c r="H2644" s="77" t="e">
        <f>VLOOKUP(D2644,バーコード貼付!$A$4048:$C$6329,3,FALSE)</f>
        <v>#N/A</v>
      </c>
      <c r="I2644" s="8">
        <f>I$2641</f>
        <v>5</v>
      </c>
      <c r="J2644" s="19" t="e">
        <f t="shared" si="246"/>
        <v>#N/A</v>
      </c>
      <c r="K2644" s="19"/>
      <c r="L2644" s="19"/>
    </row>
    <row r="2645" spans="1:13" x14ac:dyDescent="0.2">
      <c r="A2645" s="6"/>
      <c r="B2645" s="8">
        <f>B2644+1</f>
        <v>4</v>
      </c>
      <c r="C2645" s="8"/>
      <c r="D2645" s="36" t="s">
        <v>2509</v>
      </c>
      <c r="E2645" s="28" t="e">
        <f>VLOOKUP(D2645,バーコード貼付!A$4048:C$6329,2,FALSE)</f>
        <v>#N/A</v>
      </c>
      <c r="F2645" s="40"/>
      <c r="G2645" s="19"/>
      <c r="H2645" s="77" t="e">
        <f>VLOOKUP(D2645,バーコード貼付!$A$4048:$C$6329,3,FALSE)</f>
        <v>#N/A</v>
      </c>
      <c r="I2645" s="8">
        <f>I$2641*4</f>
        <v>20</v>
      </c>
      <c r="J2645" s="19" t="e">
        <f t="shared" si="246"/>
        <v>#N/A</v>
      </c>
      <c r="K2645" s="19"/>
      <c r="L2645" s="19"/>
      <c r="M2645" t="s">
        <v>2229</v>
      </c>
    </row>
    <row r="2646" spans="1:13" x14ac:dyDescent="0.2">
      <c r="A2646" s="6"/>
      <c r="B2646" s="8">
        <f>B2645+1</f>
        <v>5</v>
      </c>
      <c r="C2646" s="8"/>
      <c r="D2646" s="36" t="s">
        <v>2510</v>
      </c>
      <c r="E2646" s="28" t="e">
        <f>VLOOKUP(D2646,バーコード貼付!A$4048:C$6329,2,FALSE)</f>
        <v>#N/A</v>
      </c>
      <c r="F2646" s="40"/>
      <c r="G2646" s="19"/>
      <c r="H2646" s="77" t="e">
        <f>VLOOKUP(D2646,バーコード貼付!$A$4048:$C$6329,3,FALSE)</f>
        <v>#N/A</v>
      </c>
      <c r="I2646" s="8">
        <f>I$2641*4</f>
        <v>20</v>
      </c>
      <c r="J2646" s="19" t="e">
        <f t="shared" si="246"/>
        <v>#N/A</v>
      </c>
      <c r="K2646" s="19"/>
      <c r="L2646" s="19"/>
      <c r="M2646" t="s">
        <v>2230</v>
      </c>
    </row>
    <row r="2647" spans="1:13" x14ac:dyDescent="0.2">
      <c r="A2647" s="6"/>
      <c r="B2647" s="8">
        <f>B2646+1</f>
        <v>6</v>
      </c>
      <c r="C2647" s="8"/>
      <c r="D2647" s="36" t="s">
        <v>2222</v>
      </c>
      <c r="E2647" s="28" t="str">
        <f>VLOOKUP(D2647,バーコード貼付!A$4048:C$6329,2,FALSE)</f>
        <v>G-140ｵｰﾘﾝｸﾞ</v>
      </c>
      <c r="F2647" s="40"/>
      <c r="G2647" s="19"/>
      <c r="H2647" s="77">
        <f>VLOOKUP(D2647,バーコード貼付!$A$4048:$C$6329,3,FALSE)</f>
        <v>97</v>
      </c>
      <c r="I2647" s="8">
        <f>I$2641*2</f>
        <v>10</v>
      </c>
      <c r="J2647" s="19">
        <f t="shared" si="246"/>
        <v>0</v>
      </c>
      <c r="K2647" s="19"/>
      <c r="L2647" s="19"/>
    </row>
    <row r="2648" spans="1:13" x14ac:dyDescent="0.2">
      <c r="A2648" s="6"/>
      <c r="B2648" s="8"/>
      <c r="C2648" s="8"/>
      <c r="D2648" s="36"/>
      <c r="E2648" s="30"/>
      <c r="F2648" s="40"/>
      <c r="G2648" s="19"/>
      <c r="H2648" s="67"/>
      <c r="I2648" s="8"/>
      <c r="J2648" s="19"/>
      <c r="K2648" s="19"/>
      <c r="L2648" s="19"/>
    </row>
    <row r="2649" spans="1:13" ht="16.2" x14ac:dyDescent="0.2">
      <c r="A2649" s="191" t="s">
        <v>2548</v>
      </c>
      <c r="B2649" s="192"/>
      <c r="C2649" s="192"/>
      <c r="D2649" s="192"/>
      <c r="E2649" s="192"/>
      <c r="F2649" s="192"/>
      <c r="G2649" s="192"/>
      <c r="H2649" s="192"/>
      <c r="I2649" s="192"/>
      <c r="J2649" s="192"/>
      <c r="K2649" s="192"/>
      <c r="L2649" s="193"/>
    </row>
    <row r="2650" spans="1:13" ht="16.2" x14ac:dyDescent="0.2">
      <c r="A2650" s="188" t="s">
        <v>1436</v>
      </c>
      <c r="B2650" s="189"/>
      <c r="C2650" s="189"/>
      <c r="D2650" s="189"/>
      <c r="E2650" s="189"/>
      <c r="F2650" s="189"/>
      <c r="G2650" s="189"/>
      <c r="H2650" s="189"/>
      <c r="I2650" s="189"/>
      <c r="J2650" s="189"/>
      <c r="K2650" s="189"/>
      <c r="L2650" s="190"/>
    </row>
    <row r="2651" spans="1:13" x14ac:dyDescent="0.2">
      <c r="A2651" s="24" t="s">
        <v>975</v>
      </c>
      <c r="B2651" s="69"/>
      <c r="C2651" s="21"/>
      <c r="D2651" s="52" t="s">
        <v>973</v>
      </c>
      <c r="E2651" s="13" t="s">
        <v>1156</v>
      </c>
      <c r="F2651" s="39" t="s">
        <v>1246</v>
      </c>
      <c r="G2651" s="19" t="s">
        <v>1205</v>
      </c>
      <c r="H2651" s="13" t="s">
        <v>1206</v>
      </c>
      <c r="I2651" s="13" t="s">
        <v>977</v>
      </c>
      <c r="J2651" s="13" t="s">
        <v>976</v>
      </c>
      <c r="K2651" s="13" t="s">
        <v>1166</v>
      </c>
      <c r="L2651" s="13" t="s">
        <v>1167</v>
      </c>
    </row>
    <row r="2652" spans="1:13" x14ac:dyDescent="0.2">
      <c r="A2652" s="18">
        <v>1</v>
      </c>
      <c r="B2652" s="18"/>
      <c r="C2652" s="18"/>
      <c r="D2652" s="53" t="s">
        <v>636</v>
      </c>
      <c r="E2652" s="28" t="e">
        <f>VLOOKUP(D2652,バーコード貼付!A$4048:C$6329,2,FALSE)</f>
        <v>#N/A</v>
      </c>
      <c r="F2652" s="40"/>
      <c r="G2652" s="19"/>
      <c r="H2652" s="77" t="e">
        <v>#N/A</v>
      </c>
      <c r="I2652" s="43">
        <v>2</v>
      </c>
      <c r="J2652" s="19" t="e">
        <v>#N/A</v>
      </c>
      <c r="K2652" s="14"/>
      <c r="L2652" s="14"/>
    </row>
    <row r="2653" spans="1:13" x14ac:dyDescent="0.2">
      <c r="A2653" s="6"/>
      <c r="B2653" s="8">
        <v>1</v>
      </c>
      <c r="C2653" s="8"/>
      <c r="D2653" s="36" t="s">
        <v>2091</v>
      </c>
      <c r="E2653" s="28" t="e">
        <f>VLOOKUP(D2653,バーコード貼付!A$4048:C$6329,2,FALSE)</f>
        <v>#N/A</v>
      </c>
      <c r="F2653" s="40"/>
      <c r="G2653" s="19"/>
      <c r="H2653" s="77" t="e">
        <f>VLOOKUP(D2653,バーコード貼付!$A$4048:$C$6329,3,FALSE)</f>
        <v>#N/A</v>
      </c>
      <c r="I2653" s="8">
        <f>I$2652</f>
        <v>2</v>
      </c>
      <c r="J2653" s="19" t="e">
        <f t="shared" ref="J2653:J2658" si="247">IF(H2653&gt;=I2653,0,1)</f>
        <v>#N/A</v>
      </c>
      <c r="K2653" s="19"/>
      <c r="L2653" s="19"/>
    </row>
    <row r="2654" spans="1:13" x14ac:dyDescent="0.2">
      <c r="A2654" s="6"/>
      <c r="B2654" s="8">
        <f>B2653+1</f>
        <v>2</v>
      </c>
      <c r="C2654" s="8"/>
      <c r="D2654" s="36" t="s">
        <v>2146</v>
      </c>
      <c r="E2654" s="28" t="e">
        <f>VLOOKUP(D2654,バーコード貼付!A$4048:C$6329,2,FALSE)</f>
        <v>#N/A</v>
      </c>
      <c r="F2654" s="40"/>
      <c r="G2654" s="19"/>
      <c r="H2654" s="77" t="e">
        <f>VLOOKUP(D2654,バーコード貼付!$A$4048:$C$6329,3,FALSE)</f>
        <v>#N/A</v>
      </c>
      <c r="I2654" s="8">
        <f>I$2652</f>
        <v>2</v>
      </c>
      <c r="J2654" s="19" t="e">
        <f t="shared" si="247"/>
        <v>#N/A</v>
      </c>
      <c r="K2654" s="19"/>
      <c r="L2654" s="19"/>
    </row>
    <row r="2655" spans="1:13" x14ac:dyDescent="0.2">
      <c r="A2655" s="6"/>
      <c r="B2655" s="8">
        <f>B2654+1</f>
        <v>3</v>
      </c>
      <c r="C2655" s="8"/>
      <c r="D2655" s="36" t="s">
        <v>2176</v>
      </c>
      <c r="E2655" s="28" t="e">
        <f>VLOOKUP(D2655,バーコード貼付!A$4048:C$6329,2,FALSE)</f>
        <v>#N/A</v>
      </c>
      <c r="F2655" s="40"/>
      <c r="G2655" s="19"/>
      <c r="H2655" s="77" t="e">
        <f>VLOOKUP(D2655,バーコード貼付!$A$4048:$C$6329,3,FALSE)</f>
        <v>#N/A</v>
      </c>
      <c r="I2655" s="8">
        <f>I$2652</f>
        <v>2</v>
      </c>
      <c r="J2655" s="19" t="e">
        <f t="shared" si="247"/>
        <v>#N/A</v>
      </c>
      <c r="K2655" s="19"/>
      <c r="L2655" s="19"/>
    </row>
    <row r="2656" spans="1:13" x14ac:dyDescent="0.2">
      <c r="A2656" s="6"/>
      <c r="B2656" s="8">
        <f>B2655+1</f>
        <v>4</v>
      </c>
      <c r="C2656" s="8"/>
      <c r="D2656" s="36" t="s">
        <v>2509</v>
      </c>
      <c r="E2656" s="28" t="e">
        <f>VLOOKUP(D2656,バーコード貼付!A$4048:C$6329,2,FALSE)</f>
        <v>#N/A</v>
      </c>
      <c r="F2656" s="40"/>
      <c r="G2656" s="19"/>
      <c r="H2656" s="77" t="e">
        <f>VLOOKUP(D2656,バーコード貼付!$A$4048:$C$6329,3,FALSE)</f>
        <v>#N/A</v>
      </c>
      <c r="I2656" s="8">
        <f>I$2652*4</f>
        <v>8</v>
      </c>
      <c r="J2656" s="19" t="e">
        <f t="shared" si="247"/>
        <v>#N/A</v>
      </c>
      <c r="K2656" s="19"/>
      <c r="L2656" s="19"/>
      <c r="M2656" t="s">
        <v>2229</v>
      </c>
    </row>
    <row r="2657" spans="1:13" x14ac:dyDescent="0.2">
      <c r="A2657" s="6"/>
      <c r="B2657" s="8">
        <f>B2656+1</f>
        <v>5</v>
      </c>
      <c r="C2657" s="8"/>
      <c r="D2657" s="36" t="s">
        <v>2510</v>
      </c>
      <c r="E2657" s="28" t="e">
        <f>VLOOKUP(D2657,バーコード貼付!A$4048:C$6329,2,FALSE)</f>
        <v>#N/A</v>
      </c>
      <c r="F2657" s="40"/>
      <c r="G2657" s="19"/>
      <c r="H2657" s="77" t="e">
        <f>VLOOKUP(D2657,バーコード貼付!$A$4048:$C$6329,3,FALSE)</f>
        <v>#N/A</v>
      </c>
      <c r="I2657" s="8">
        <f>I$2652*4</f>
        <v>8</v>
      </c>
      <c r="J2657" s="19" t="e">
        <f t="shared" si="247"/>
        <v>#N/A</v>
      </c>
      <c r="K2657" s="19"/>
      <c r="L2657" s="19"/>
      <c r="M2657" t="s">
        <v>2230</v>
      </c>
    </row>
    <row r="2658" spans="1:13" x14ac:dyDescent="0.2">
      <c r="A2658" s="6"/>
      <c r="B2658" s="8">
        <f>B2657+1</f>
        <v>6</v>
      </c>
      <c r="C2658" s="8"/>
      <c r="D2658" s="36" t="s">
        <v>2223</v>
      </c>
      <c r="E2658" s="28" t="str">
        <f>VLOOKUP(D2658,バーコード貼付!A$4048:C$6329,2,FALSE)</f>
        <v>G-85ｵｰﾘﾝｸﾞ</v>
      </c>
      <c r="F2658" s="40"/>
      <c r="G2658" s="19"/>
      <c r="H2658" s="77">
        <f>VLOOKUP(D2658,バーコード貼付!$A$4048:$C$6329,3,FALSE)</f>
        <v>19</v>
      </c>
      <c r="I2658" s="8">
        <f>I$2652*2</f>
        <v>4</v>
      </c>
      <c r="J2658" s="19">
        <f t="shared" si="247"/>
        <v>0</v>
      </c>
      <c r="K2658" s="19"/>
      <c r="L2658" s="19"/>
    </row>
    <row r="2659" spans="1:13" x14ac:dyDescent="0.2">
      <c r="A2659" s="6"/>
      <c r="B2659" s="8"/>
      <c r="C2659" s="8"/>
      <c r="D2659" s="36"/>
      <c r="E2659" s="30"/>
      <c r="F2659" s="40"/>
      <c r="G2659" s="19"/>
      <c r="H2659" s="67"/>
      <c r="I2659" s="8"/>
      <c r="J2659" s="19"/>
      <c r="K2659" s="19"/>
      <c r="L2659" s="19"/>
    </row>
    <row r="2660" spans="1:13" ht="16.2" x14ac:dyDescent="0.2">
      <c r="A2660" s="188" t="s">
        <v>1437</v>
      </c>
      <c r="B2660" s="189"/>
      <c r="C2660" s="189"/>
      <c r="D2660" s="189"/>
      <c r="E2660" s="189"/>
      <c r="F2660" s="189"/>
      <c r="G2660" s="189"/>
      <c r="H2660" s="189"/>
      <c r="I2660" s="189"/>
      <c r="J2660" s="189"/>
      <c r="K2660" s="189"/>
      <c r="L2660" s="190"/>
    </row>
    <row r="2661" spans="1:13" x14ac:dyDescent="0.2">
      <c r="A2661" s="24" t="s">
        <v>975</v>
      </c>
      <c r="B2661" s="69"/>
      <c r="C2661" s="21"/>
      <c r="D2661" s="52" t="s">
        <v>973</v>
      </c>
      <c r="E2661" s="13" t="s">
        <v>1156</v>
      </c>
      <c r="F2661" s="39" t="s">
        <v>1246</v>
      </c>
      <c r="G2661" s="19" t="s">
        <v>1205</v>
      </c>
      <c r="H2661" s="13" t="s">
        <v>1206</v>
      </c>
      <c r="I2661" s="13" t="s">
        <v>977</v>
      </c>
      <c r="J2661" s="13" t="s">
        <v>976</v>
      </c>
      <c r="K2661" s="13" t="s">
        <v>1166</v>
      </c>
      <c r="L2661" s="13" t="s">
        <v>1167</v>
      </c>
    </row>
    <row r="2662" spans="1:13" x14ac:dyDescent="0.2">
      <c r="A2662" s="18">
        <v>1</v>
      </c>
      <c r="B2662" s="18"/>
      <c r="C2662" s="18"/>
      <c r="D2662" s="53" t="s">
        <v>637</v>
      </c>
      <c r="E2662" s="28" t="e">
        <f>VLOOKUP(D2662,バーコード貼付!A$4048:C$6329,2,FALSE)</f>
        <v>#N/A</v>
      </c>
      <c r="F2662" s="40"/>
      <c r="G2662" s="19"/>
      <c r="H2662" s="77" t="e">
        <v>#N/A</v>
      </c>
      <c r="I2662" s="43">
        <v>2</v>
      </c>
      <c r="J2662" s="19" t="e">
        <v>#N/A</v>
      </c>
      <c r="K2662" s="14"/>
      <c r="L2662" s="14"/>
    </row>
    <row r="2663" spans="1:13" x14ac:dyDescent="0.2">
      <c r="A2663" s="6"/>
      <c r="B2663" s="8">
        <v>1</v>
      </c>
      <c r="C2663" s="8"/>
      <c r="D2663" s="36" t="s">
        <v>2177</v>
      </c>
      <c r="E2663" s="28" t="e">
        <f>VLOOKUP(D2663,バーコード貼付!A$4048:C$6329,2,FALSE)</f>
        <v>#N/A</v>
      </c>
      <c r="F2663" s="40"/>
      <c r="G2663" s="19"/>
      <c r="H2663" s="77" t="e">
        <f>VLOOKUP(D2663,バーコード貼付!$A$4048:$C$6329,3,FALSE)</f>
        <v>#N/A</v>
      </c>
      <c r="I2663" s="8">
        <f>I$2662</f>
        <v>2</v>
      </c>
      <c r="J2663" s="19" t="e">
        <f t="shared" ref="J2663:J2668" si="248">IF(H2663&gt;=I2663,0,1)</f>
        <v>#N/A</v>
      </c>
      <c r="K2663" s="19"/>
      <c r="L2663" s="19"/>
    </row>
    <row r="2664" spans="1:13" x14ac:dyDescent="0.2">
      <c r="A2664" s="6"/>
      <c r="B2664" s="8">
        <f>B2663+1</f>
        <v>2</v>
      </c>
      <c r="C2664" s="8"/>
      <c r="D2664" s="36" t="s">
        <v>2178</v>
      </c>
      <c r="E2664" s="28" t="e">
        <f>VLOOKUP(D2664,バーコード貼付!A$4048:C$6329,2,FALSE)</f>
        <v>#N/A</v>
      </c>
      <c r="F2664" s="40"/>
      <c r="G2664" s="19"/>
      <c r="H2664" s="77" t="e">
        <f>VLOOKUP(D2664,バーコード貼付!$A$4048:$C$6329,3,FALSE)</f>
        <v>#N/A</v>
      </c>
      <c r="I2664" s="8">
        <f>I$2662</f>
        <v>2</v>
      </c>
      <c r="J2664" s="19" t="e">
        <f t="shared" si="248"/>
        <v>#N/A</v>
      </c>
      <c r="K2664" s="19"/>
      <c r="L2664" s="19"/>
    </row>
    <row r="2665" spans="1:13" x14ac:dyDescent="0.2">
      <c r="A2665" s="6"/>
      <c r="B2665" s="8">
        <f>B2664+1</f>
        <v>3</v>
      </c>
      <c r="C2665" s="8"/>
      <c r="D2665" s="36" t="s">
        <v>2179</v>
      </c>
      <c r="E2665" s="28" t="e">
        <f>VLOOKUP(D2665,バーコード貼付!A$4048:C$6329,2,FALSE)</f>
        <v>#N/A</v>
      </c>
      <c r="F2665" s="40"/>
      <c r="G2665" s="19"/>
      <c r="H2665" s="77" t="e">
        <f>VLOOKUP(D2665,バーコード貼付!$A$4048:$C$6329,3,FALSE)</f>
        <v>#N/A</v>
      </c>
      <c r="I2665" s="8">
        <f>I$2662</f>
        <v>2</v>
      </c>
      <c r="J2665" s="19" t="e">
        <f t="shared" si="248"/>
        <v>#N/A</v>
      </c>
      <c r="K2665" s="19"/>
      <c r="L2665" s="19"/>
    </row>
    <row r="2666" spans="1:13" x14ac:dyDescent="0.2">
      <c r="A2666" s="6"/>
      <c r="B2666" s="8">
        <f>B2665+1</f>
        <v>4</v>
      </c>
      <c r="C2666" s="8"/>
      <c r="D2666" s="36" t="s">
        <v>2509</v>
      </c>
      <c r="E2666" s="28" t="e">
        <f>VLOOKUP(D2666,バーコード貼付!A$4048:C$6329,2,FALSE)</f>
        <v>#N/A</v>
      </c>
      <c r="F2666" s="40"/>
      <c r="G2666" s="19"/>
      <c r="H2666" s="77" t="e">
        <f>VLOOKUP(D2666,バーコード貼付!$A$4048:$C$6329,3,FALSE)</f>
        <v>#N/A</v>
      </c>
      <c r="I2666" s="8">
        <f>I$2662*4</f>
        <v>8</v>
      </c>
      <c r="J2666" s="19" t="e">
        <f t="shared" si="248"/>
        <v>#N/A</v>
      </c>
      <c r="K2666" s="19"/>
      <c r="L2666" s="19"/>
      <c r="M2666" t="s">
        <v>2229</v>
      </c>
    </row>
    <row r="2667" spans="1:13" x14ac:dyDescent="0.2">
      <c r="A2667" s="6"/>
      <c r="B2667" s="8">
        <f>B2666+1</f>
        <v>5</v>
      </c>
      <c r="C2667" s="8"/>
      <c r="D2667" s="36" t="s">
        <v>2510</v>
      </c>
      <c r="E2667" s="28" t="e">
        <f>VLOOKUP(D2667,バーコード貼付!A$4048:C$6329,2,FALSE)</f>
        <v>#N/A</v>
      </c>
      <c r="F2667" s="40"/>
      <c r="G2667" s="19"/>
      <c r="H2667" s="77" t="e">
        <f>VLOOKUP(D2667,バーコード貼付!$A$4048:$C$6329,3,FALSE)</f>
        <v>#N/A</v>
      </c>
      <c r="I2667" s="8">
        <f>I$2662*4</f>
        <v>8</v>
      </c>
      <c r="J2667" s="19" t="e">
        <f t="shared" si="248"/>
        <v>#N/A</v>
      </c>
      <c r="K2667" s="19"/>
      <c r="L2667" s="19"/>
      <c r="M2667" t="s">
        <v>2230</v>
      </c>
    </row>
    <row r="2668" spans="1:13" x14ac:dyDescent="0.2">
      <c r="A2668" s="6"/>
      <c r="B2668" s="8">
        <f>B2667+1</f>
        <v>6</v>
      </c>
      <c r="C2668" s="8"/>
      <c r="D2668" s="36" t="s">
        <v>2224</v>
      </c>
      <c r="E2668" s="28" t="str">
        <f>VLOOKUP(D2668,バーコード貼付!A$4048:C$6329,2,FALSE)</f>
        <v>G-90ｵｰﾘﾝｸﾞ</v>
      </c>
      <c r="F2668" s="40"/>
      <c r="G2668" s="19"/>
      <c r="H2668" s="77">
        <f>VLOOKUP(D2668,バーコード貼付!$A$4048:$C$6329,3,FALSE)</f>
        <v>27</v>
      </c>
      <c r="I2668" s="8">
        <f>I$2662*2</f>
        <v>4</v>
      </c>
      <c r="J2668" s="19">
        <f t="shared" si="248"/>
        <v>0</v>
      </c>
      <c r="K2668" s="19"/>
      <c r="L2668" s="19"/>
    </row>
    <row r="2669" spans="1:13" x14ac:dyDescent="0.2">
      <c r="A2669" s="6"/>
      <c r="B2669" s="8"/>
      <c r="C2669" s="8"/>
      <c r="D2669" s="36"/>
      <c r="E2669" s="30"/>
      <c r="F2669" s="40"/>
      <c r="G2669" s="19"/>
      <c r="H2669" s="67"/>
      <c r="I2669" s="8"/>
      <c r="J2669" s="19"/>
      <c r="K2669" s="19"/>
      <c r="L2669" s="19"/>
    </row>
    <row r="2670" spans="1:13" ht="16.2" x14ac:dyDescent="0.2">
      <c r="A2670" s="188" t="s">
        <v>1438</v>
      </c>
      <c r="B2670" s="189"/>
      <c r="C2670" s="189"/>
      <c r="D2670" s="189"/>
      <c r="E2670" s="189"/>
      <c r="F2670" s="189"/>
      <c r="G2670" s="189"/>
      <c r="H2670" s="189"/>
      <c r="I2670" s="189"/>
      <c r="J2670" s="189"/>
      <c r="K2670" s="189"/>
      <c r="L2670" s="190"/>
    </row>
    <row r="2671" spans="1:13" x14ac:dyDescent="0.2">
      <c r="A2671" s="24" t="s">
        <v>975</v>
      </c>
      <c r="B2671" s="69"/>
      <c r="C2671" s="21"/>
      <c r="D2671" s="52" t="s">
        <v>973</v>
      </c>
      <c r="E2671" s="13" t="s">
        <v>1156</v>
      </c>
      <c r="F2671" s="39" t="s">
        <v>1246</v>
      </c>
      <c r="G2671" s="19" t="s">
        <v>1205</v>
      </c>
      <c r="H2671" s="13" t="s">
        <v>1206</v>
      </c>
      <c r="I2671" s="13" t="s">
        <v>977</v>
      </c>
      <c r="J2671" s="13" t="s">
        <v>976</v>
      </c>
      <c r="K2671" s="13" t="s">
        <v>1166</v>
      </c>
      <c r="L2671" s="13" t="s">
        <v>1167</v>
      </c>
    </row>
    <row r="2672" spans="1:13" x14ac:dyDescent="0.2">
      <c r="A2672" s="18">
        <v>1</v>
      </c>
      <c r="B2672" s="18"/>
      <c r="C2672" s="18"/>
      <c r="D2672" s="53" t="s">
        <v>638</v>
      </c>
      <c r="E2672" s="28" t="e">
        <f>VLOOKUP(D2672,バーコード貼付!A$4048:C$6329,2,FALSE)</f>
        <v>#N/A</v>
      </c>
      <c r="F2672" s="40"/>
      <c r="G2672" s="19"/>
      <c r="H2672" s="77" t="e">
        <v>#N/A</v>
      </c>
      <c r="I2672" s="43">
        <v>2</v>
      </c>
      <c r="J2672" s="19" t="e">
        <v>#N/A</v>
      </c>
      <c r="K2672" s="14"/>
      <c r="L2672" s="14"/>
    </row>
    <row r="2673" spans="1:13" x14ac:dyDescent="0.2">
      <c r="A2673" s="6"/>
      <c r="B2673" s="8">
        <v>1</v>
      </c>
      <c r="C2673" s="8"/>
      <c r="D2673" s="36" t="s">
        <v>2180</v>
      </c>
      <c r="E2673" s="28" t="e">
        <f>VLOOKUP(D2673,バーコード貼付!A$4048:C$6329,2,FALSE)</f>
        <v>#N/A</v>
      </c>
      <c r="F2673" s="40"/>
      <c r="G2673" s="19"/>
      <c r="H2673" s="77" t="e">
        <f>VLOOKUP(D2673,バーコード貼付!$A$4048:$C$6329,3,FALSE)</f>
        <v>#N/A</v>
      </c>
      <c r="I2673" s="8">
        <f>I$2672</f>
        <v>2</v>
      </c>
      <c r="J2673" s="19" t="e">
        <f t="shared" ref="J2673:J2678" si="249">IF(H2673&gt;=I2673,0,1)</f>
        <v>#N/A</v>
      </c>
      <c r="K2673" s="19"/>
      <c r="L2673" s="19"/>
    </row>
    <row r="2674" spans="1:13" x14ac:dyDescent="0.2">
      <c r="A2674" s="6"/>
      <c r="B2674" s="8">
        <f>B2673+1</f>
        <v>2</v>
      </c>
      <c r="C2674" s="8"/>
      <c r="D2674" s="36" t="s">
        <v>2151</v>
      </c>
      <c r="E2674" s="28" t="e">
        <f>VLOOKUP(D2674,バーコード貼付!A$4048:C$6329,2,FALSE)</f>
        <v>#N/A</v>
      </c>
      <c r="F2674" s="40"/>
      <c r="G2674" s="19"/>
      <c r="H2674" s="77" t="e">
        <f>VLOOKUP(D2674,バーコード貼付!$A$4048:$C$6329,3,FALSE)</f>
        <v>#N/A</v>
      </c>
      <c r="I2674" s="8">
        <f>I$2672</f>
        <v>2</v>
      </c>
      <c r="J2674" s="19" t="e">
        <f t="shared" si="249"/>
        <v>#N/A</v>
      </c>
      <c r="K2674" s="19"/>
      <c r="L2674" s="19"/>
    </row>
    <row r="2675" spans="1:13" x14ac:dyDescent="0.2">
      <c r="A2675" s="6"/>
      <c r="B2675" s="8">
        <f>B2674+1</f>
        <v>3</v>
      </c>
      <c r="C2675" s="8"/>
      <c r="D2675" s="36" t="s">
        <v>2181</v>
      </c>
      <c r="E2675" s="28" t="e">
        <f>VLOOKUP(D2675,バーコード貼付!A$4048:C$6329,2,FALSE)</f>
        <v>#N/A</v>
      </c>
      <c r="F2675" s="40"/>
      <c r="G2675" s="19"/>
      <c r="H2675" s="77" t="e">
        <f>VLOOKUP(D2675,バーコード貼付!$A$4048:$C$6329,3,FALSE)</f>
        <v>#N/A</v>
      </c>
      <c r="I2675" s="8">
        <f>I$2672</f>
        <v>2</v>
      </c>
      <c r="J2675" s="19" t="e">
        <f t="shared" si="249"/>
        <v>#N/A</v>
      </c>
      <c r="K2675" s="19"/>
      <c r="L2675" s="19"/>
    </row>
    <row r="2676" spans="1:13" x14ac:dyDescent="0.2">
      <c r="A2676" s="6"/>
      <c r="B2676" s="8">
        <f>B2675+1</f>
        <v>4</v>
      </c>
      <c r="C2676" s="8"/>
      <c r="D2676" s="36" t="s">
        <v>2509</v>
      </c>
      <c r="E2676" s="28" t="e">
        <f>VLOOKUP(D2676,バーコード貼付!A$4048:C$6329,2,FALSE)</f>
        <v>#N/A</v>
      </c>
      <c r="F2676" s="40"/>
      <c r="G2676" s="19"/>
      <c r="H2676" s="77" t="e">
        <f>VLOOKUP(D2676,バーコード貼付!$A$4048:$C$6329,3,FALSE)</f>
        <v>#N/A</v>
      </c>
      <c r="I2676" s="8">
        <f>I$2672*4</f>
        <v>8</v>
      </c>
      <c r="J2676" s="19" t="e">
        <f t="shared" si="249"/>
        <v>#N/A</v>
      </c>
      <c r="K2676" s="19"/>
      <c r="L2676" s="19"/>
      <c r="M2676" t="s">
        <v>2229</v>
      </c>
    </row>
    <row r="2677" spans="1:13" x14ac:dyDescent="0.2">
      <c r="A2677" s="6"/>
      <c r="B2677" s="8">
        <f>B2676+1</f>
        <v>5</v>
      </c>
      <c r="C2677" s="8"/>
      <c r="D2677" s="36" t="s">
        <v>2510</v>
      </c>
      <c r="E2677" s="28" t="e">
        <f>VLOOKUP(D2677,バーコード貼付!A$4048:C$6329,2,FALSE)</f>
        <v>#N/A</v>
      </c>
      <c r="F2677" s="40"/>
      <c r="G2677" s="19"/>
      <c r="H2677" s="77" t="e">
        <f>VLOOKUP(D2677,バーコード貼付!$A$4048:$C$6329,3,FALSE)</f>
        <v>#N/A</v>
      </c>
      <c r="I2677" s="8">
        <f>I$2672*4</f>
        <v>8</v>
      </c>
      <c r="J2677" s="19" t="e">
        <f t="shared" si="249"/>
        <v>#N/A</v>
      </c>
      <c r="K2677" s="19"/>
      <c r="L2677" s="19"/>
      <c r="M2677" t="s">
        <v>2230</v>
      </c>
    </row>
    <row r="2678" spans="1:13" x14ac:dyDescent="0.2">
      <c r="A2678" s="6"/>
      <c r="B2678" s="8">
        <f>B2677+1</f>
        <v>6</v>
      </c>
      <c r="C2678" s="8"/>
      <c r="D2678" s="36" t="s">
        <v>2203</v>
      </c>
      <c r="E2678" s="28" t="str">
        <f>VLOOKUP(D2678,バーコード貼付!A$4048:C$6329,2,FALSE)</f>
        <v>G-95ｵｰﾘﾝｸﾞ</v>
      </c>
      <c r="F2678" s="40"/>
      <c r="G2678" s="19"/>
      <c r="H2678" s="77">
        <f>VLOOKUP(D2678,バーコード貼付!$A$4048:$C$6329,3,FALSE)</f>
        <v>54</v>
      </c>
      <c r="I2678" s="8">
        <f>I$2672*2</f>
        <v>4</v>
      </c>
      <c r="J2678" s="19">
        <f t="shared" si="249"/>
        <v>0</v>
      </c>
      <c r="K2678" s="19"/>
      <c r="L2678" s="19"/>
    </row>
    <row r="2679" spans="1:13" x14ac:dyDescent="0.2">
      <c r="A2679" s="6"/>
      <c r="B2679" s="8"/>
      <c r="C2679" s="8"/>
      <c r="D2679" s="36"/>
      <c r="E2679" s="30"/>
      <c r="F2679" s="40"/>
      <c r="G2679" s="19"/>
      <c r="H2679" s="67"/>
      <c r="I2679" s="8"/>
      <c r="J2679" s="19"/>
      <c r="K2679" s="19"/>
      <c r="L2679" s="19"/>
    </row>
    <row r="2680" spans="1:13" ht="16.2" x14ac:dyDescent="0.2">
      <c r="A2680" s="188" t="s">
        <v>1439</v>
      </c>
      <c r="B2680" s="189"/>
      <c r="C2680" s="189"/>
      <c r="D2680" s="189"/>
      <c r="E2680" s="189"/>
      <c r="F2680" s="189"/>
      <c r="G2680" s="189"/>
      <c r="H2680" s="189"/>
      <c r="I2680" s="189"/>
      <c r="J2680" s="189"/>
      <c r="K2680" s="189"/>
      <c r="L2680" s="190"/>
    </row>
    <row r="2681" spans="1:13" x14ac:dyDescent="0.2">
      <c r="A2681" s="24" t="s">
        <v>975</v>
      </c>
      <c r="B2681" s="69"/>
      <c r="C2681" s="21"/>
      <c r="D2681" s="52" t="s">
        <v>973</v>
      </c>
      <c r="E2681" s="13" t="s">
        <v>1156</v>
      </c>
      <c r="F2681" s="39" t="s">
        <v>1246</v>
      </c>
      <c r="G2681" s="19" t="s">
        <v>1205</v>
      </c>
      <c r="H2681" s="13" t="s">
        <v>1206</v>
      </c>
      <c r="I2681" s="13" t="s">
        <v>977</v>
      </c>
      <c r="J2681" s="13" t="s">
        <v>976</v>
      </c>
      <c r="K2681" s="13" t="s">
        <v>1166</v>
      </c>
      <c r="L2681" s="13" t="s">
        <v>1167</v>
      </c>
    </row>
    <row r="2682" spans="1:13" x14ac:dyDescent="0.2">
      <c r="A2682" s="18">
        <v>1</v>
      </c>
      <c r="B2682" s="18"/>
      <c r="C2682" s="18"/>
      <c r="D2682" s="53" t="s">
        <v>639</v>
      </c>
      <c r="E2682" s="28" t="e">
        <f>VLOOKUP(D2682,バーコード貼付!A$4048:C$6329,2,FALSE)</f>
        <v>#N/A</v>
      </c>
      <c r="F2682" s="40"/>
      <c r="G2682" s="19"/>
      <c r="H2682" s="77" t="e">
        <v>#N/A</v>
      </c>
      <c r="I2682" s="43">
        <v>2</v>
      </c>
      <c r="J2682" s="19" t="e">
        <v>#N/A</v>
      </c>
      <c r="K2682" s="14"/>
      <c r="L2682" s="14"/>
    </row>
    <row r="2683" spans="1:13" x14ac:dyDescent="0.2">
      <c r="A2683" s="6"/>
      <c r="B2683" s="8">
        <v>1</v>
      </c>
      <c r="C2683" s="8"/>
      <c r="D2683" s="36" t="s">
        <v>2100</v>
      </c>
      <c r="E2683" s="28" t="e">
        <f>VLOOKUP(D2683,バーコード貼付!A$4048:C$6329,2,FALSE)</f>
        <v>#N/A</v>
      </c>
      <c r="F2683" s="40"/>
      <c r="G2683" s="19"/>
      <c r="H2683" s="77" t="e">
        <f>VLOOKUP(D2683,バーコード貼付!$A$4048:$C$6329,3,FALSE)</f>
        <v>#N/A</v>
      </c>
      <c r="I2683" s="8">
        <f>I$2682</f>
        <v>2</v>
      </c>
      <c r="J2683" s="19" t="e">
        <f t="shared" ref="J2683:J2688" si="250">IF(H2683&gt;=I2683,0,1)</f>
        <v>#N/A</v>
      </c>
      <c r="K2683" s="19"/>
      <c r="L2683" s="19"/>
    </row>
    <row r="2684" spans="1:13" x14ac:dyDescent="0.2">
      <c r="A2684" s="6"/>
      <c r="B2684" s="8">
        <f>B2683+1</f>
        <v>2</v>
      </c>
      <c r="C2684" s="8"/>
      <c r="D2684" s="36" t="s">
        <v>2101</v>
      </c>
      <c r="E2684" s="28" t="e">
        <f>VLOOKUP(D2684,バーコード貼付!A$4048:C$6329,2,FALSE)</f>
        <v>#N/A</v>
      </c>
      <c r="F2684" s="40"/>
      <c r="G2684" s="19"/>
      <c r="H2684" s="77" t="e">
        <f>VLOOKUP(D2684,バーコード貼付!$A$4048:$C$6329,3,FALSE)</f>
        <v>#N/A</v>
      </c>
      <c r="I2684" s="8">
        <f>I$2682</f>
        <v>2</v>
      </c>
      <c r="J2684" s="19" t="e">
        <f t="shared" si="250"/>
        <v>#N/A</v>
      </c>
      <c r="K2684" s="19"/>
      <c r="L2684" s="19"/>
    </row>
    <row r="2685" spans="1:13" x14ac:dyDescent="0.2">
      <c r="A2685" s="6"/>
      <c r="B2685" s="8">
        <f>B2684+1</f>
        <v>3</v>
      </c>
      <c r="C2685" s="8"/>
      <c r="D2685" s="36" t="s">
        <v>2182</v>
      </c>
      <c r="E2685" s="28" t="e">
        <f>VLOOKUP(D2685,バーコード貼付!A$4048:C$6329,2,FALSE)</f>
        <v>#N/A</v>
      </c>
      <c r="F2685" s="40"/>
      <c r="G2685" s="19"/>
      <c r="H2685" s="77" t="e">
        <f>VLOOKUP(D2685,バーコード貼付!$A$4048:$C$6329,3,FALSE)</f>
        <v>#N/A</v>
      </c>
      <c r="I2685" s="8">
        <f>I$2682</f>
        <v>2</v>
      </c>
      <c r="J2685" s="19" t="e">
        <f t="shared" si="250"/>
        <v>#N/A</v>
      </c>
      <c r="K2685" s="19"/>
      <c r="L2685" s="19"/>
    </row>
    <row r="2686" spans="1:13" x14ac:dyDescent="0.2">
      <c r="A2686" s="6"/>
      <c r="B2686" s="8">
        <f>B2685+1</f>
        <v>4</v>
      </c>
      <c r="C2686" s="8"/>
      <c r="D2686" s="36" t="s">
        <v>2509</v>
      </c>
      <c r="E2686" s="28" t="e">
        <f>VLOOKUP(D2686,バーコード貼付!A$4048:C$6329,2,FALSE)</f>
        <v>#N/A</v>
      </c>
      <c r="F2686" s="40"/>
      <c r="G2686" s="19"/>
      <c r="H2686" s="77" t="e">
        <f>VLOOKUP(D2686,バーコード貼付!$A$4048:$C$6329,3,FALSE)</f>
        <v>#N/A</v>
      </c>
      <c r="I2686" s="8">
        <f>I$2682*4</f>
        <v>8</v>
      </c>
      <c r="J2686" s="19" t="e">
        <f t="shared" si="250"/>
        <v>#N/A</v>
      </c>
      <c r="K2686" s="19"/>
      <c r="L2686" s="19"/>
      <c r="M2686" t="s">
        <v>2229</v>
      </c>
    </row>
    <row r="2687" spans="1:13" x14ac:dyDescent="0.2">
      <c r="A2687" s="6"/>
      <c r="B2687" s="8">
        <f>B2686+1</f>
        <v>5</v>
      </c>
      <c r="C2687" s="8"/>
      <c r="D2687" s="36" t="s">
        <v>2510</v>
      </c>
      <c r="E2687" s="28" t="e">
        <f>VLOOKUP(D2687,バーコード貼付!A$4048:C$6329,2,FALSE)</f>
        <v>#N/A</v>
      </c>
      <c r="F2687" s="40"/>
      <c r="G2687" s="19"/>
      <c r="H2687" s="77" t="e">
        <f>VLOOKUP(D2687,バーコード貼付!$A$4048:$C$6329,3,FALSE)</f>
        <v>#N/A</v>
      </c>
      <c r="I2687" s="8">
        <f>I$2682*4</f>
        <v>8</v>
      </c>
      <c r="J2687" s="19" t="e">
        <f t="shared" si="250"/>
        <v>#N/A</v>
      </c>
      <c r="K2687" s="19"/>
      <c r="L2687" s="19"/>
      <c r="M2687" t="s">
        <v>2230</v>
      </c>
    </row>
    <row r="2688" spans="1:13" x14ac:dyDescent="0.2">
      <c r="A2688" s="6"/>
      <c r="B2688" s="8">
        <f>B2687+1</f>
        <v>6</v>
      </c>
      <c r="C2688" s="8"/>
      <c r="D2688" s="36" t="s">
        <v>2213</v>
      </c>
      <c r="E2688" s="28" t="str">
        <f>VLOOKUP(D2688,バーコード貼付!A$4048:C$6329,2,FALSE)</f>
        <v>G-100ｵｰﾘﾝｸﾞ</v>
      </c>
      <c r="F2688" s="40"/>
      <c r="G2688" s="19"/>
      <c r="H2688" s="77">
        <f>VLOOKUP(D2688,バーコード貼付!$A$4048:$C$6329,3,FALSE)</f>
        <v>88</v>
      </c>
      <c r="I2688" s="8">
        <f>I$2682*2</f>
        <v>4</v>
      </c>
      <c r="J2688" s="19">
        <f t="shared" si="250"/>
        <v>0</v>
      </c>
      <c r="K2688" s="19"/>
      <c r="L2688" s="19"/>
    </row>
    <row r="2689" spans="1:13" x14ac:dyDescent="0.2">
      <c r="A2689" s="6"/>
      <c r="B2689" s="8"/>
      <c r="C2689" s="8"/>
      <c r="D2689" s="36"/>
      <c r="E2689" s="30"/>
      <c r="F2689" s="40"/>
      <c r="G2689" s="19"/>
      <c r="H2689" s="67"/>
      <c r="I2689" s="8"/>
      <c r="J2689" s="19"/>
      <c r="K2689" s="19"/>
      <c r="L2689" s="19"/>
    </row>
    <row r="2690" spans="1:13" ht="16.2" x14ac:dyDescent="0.2">
      <c r="A2690" s="188" t="s">
        <v>1440</v>
      </c>
      <c r="B2690" s="189"/>
      <c r="C2690" s="189"/>
      <c r="D2690" s="189"/>
      <c r="E2690" s="189"/>
      <c r="F2690" s="189"/>
      <c r="G2690" s="189"/>
      <c r="H2690" s="189"/>
      <c r="I2690" s="189"/>
      <c r="J2690" s="189"/>
      <c r="K2690" s="189"/>
      <c r="L2690" s="190"/>
    </row>
    <row r="2691" spans="1:13" x14ac:dyDescent="0.2">
      <c r="A2691" s="24" t="s">
        <v>975</v>
      </c>
      <c r="B2691" s="69"/>
      <c r="C2691" s="21"/>
      <c r="D2691" s="52" t="s">
        <v>973</v>
      </c>
      <c r="E2691" s="13" t="s">
        <v>1156</v>
      </c>
      <c r="F2691" s="39" t="s">
        <v>1246</v>
      </c>
      <c r="G2691" s="19" t="s">
        <v>1205</v>
      </c>
      <c r="H2691" s="13" t="s">
        <v>1206</v>
      </c>
      <c r="I2691" s="13" t="s">
        <v>977</v>
      </c>
      <c r="J2691" s="13" t="s">
        <v>976</v>
      </c>
      <c r="K2691" s="13" t="s">
        <v>1166</v>
      </c>
      <c r="L2691" s="13" t="s">
        <v>1167</v>
      </c>
    </row>
    <row r="2692" spans="1:13" x14ac:dyDescent="0.2">
      <c r="A2692" s="18">
        <v>1</v>
      </c>
      <c r="B2692" s="18"/>
      <c r="C2692" s="18"/>
      <c r="D2692" s="53" t="s">
        <v>640</v>
      </c>
      <c r="E2692" s="28" t="e">
        <f>VLOOKUP(D2692,バーコード貼付!A$4048:C$6329,2,FALSE)</f>
        <v>#N/A</v>
      </c>
      <c r="F2692" s="40"/>
      <c r="G2692" s="19"/>
      <c r="H2692" s="77" t="e">
        <v>#N/A</v>
      </c>
      <c r="I2692" s="43">
        <v>2</v>
      </c>
      <c r="J2692" s="19" t="e">
        <v>#N/A</v>
      </c>
      <c r="K2692" s="14"/>
      <c r="L2692" s="14"/>
    </row>
    <row r="2693" spans="1:13" x14ac:dyDescent="0.2">
      <c r="A2693" s="6"/>
      <c r="B2693" s="8">
        <v>1</v>
      </c>
      <c r="C2693" s="8"/>
      <c r="D2693" s="36" t="s">
        <v>2135</v>
      </c>
      <c r="E2693" s="28" t="e">
        <f>VLOOKUP(D2693,バーコード貼付!A$4048:C$6329,2,FALSE)</f>
        <v>#N/A</v>
      </c>
      <c r="F2693" s="40"/>
      <c r="G2693" s="19"/>
      <c r="H2693" s="77" t="e">
        <f>VLOOKUP(D2693,バーコード貼付!$A$4048:$C$6329,3,FALSE)</f>
        <v>#N/A</v>
      </c>
      <c r="I2693" s="8">
        <f>I$2692</f>
        <v>2</v>
      </c>
      <c r="J2693" s="19" t="e">
        <f t="shared" ref="J2693:J2698" si="251">IF(H2693&gt;=I2693,0,1)</f>
        <v>#N/A</v>
      </c>
      <c r="K2693" s="19"/>
      <c r="L2693" s="19"/>
    </row>
    <row r="2694" spans="1:13" x14ac:dyDescent="0.2">
      <c r="A2694" s="6"/>
      <c r="B2694" s="8">
        <f>B2693+1</f>
        <v>2</v>
      </c>
      <c r="C2694" s="8"/>
      <c r="D2694" s="36" t="s">
        <v>2183</v>
      </c>
      <c r="E2694" s="28" t="e">
        <f>VLOOKUP(D2694,バーコード貼付!A$4048:C$6329,2,FALSE)</f>
        <v>#N/A</v>
      </c>
      <c r="F2694" s="40"/>
      <c r="G2694" s="19"/>
      <c r="H2694" s="77" t="e">
        <f>VLOOKUP(D2694,バーコード貼付!$A$4048:$C$6329,3,FALSE)</f>
        <v>#N/A</v>
      </c>
      <c r="I2694" s="8">
        <f>I$2692</f>
        <v>2</v>
      </c>
      <c r="J2694" s="19" t="e">
        <f t="shared" si="251"/>
        <v>#N/A</v>
      </c>
      <c r="K2694" s="19"/>
      <c r="L2694" s="19"/>
    </row>
    <row r="2695" spans="1:13" x14ac:dyDescent="0.2">
      <c r="A2695" s="6"/>
      <c r="B2695" s="8">
        <f>B2694+1</f>
        <v>3</v>
      </c>
      <c r="C2695" s="8"/>
      <c r="D2695" s="36" t="s">
        <v>2184</v>
      </c>
      <c r="E2695" s="28" t="e">
        <f>VLOOKUP(D2695,バーコード貼付!A$4048:C$6329,2,FALSE)</f>
        <v>#N/A</v>
      </c>
      <c r="F2695" s="40"/>
      <c r="G2695" s="19"/>
      <c r="H2695" s="77" t="e">
        <f>VLOOKUP(D2695,バーコード貼付!$A$4048:$C$6329,3,FALSE)</f>
        <v>#N/A</v>
      </c>
      <c r="I2695" s="8">
        <f>I$2692</f>
        <v>2</v>
      </c>
      <c r="J2695" s="19" t="e">
        <f t="shared" si="251"/>
        <v>#N/A</v>
      </c>
      <c r="K2695" s="19"/>
      <c r="L2695" s="19"/>
    </row>
    <row r="2696" spans="1:13" x14ac:dyDescent="0.2">
      <c r="A2696" s="6"/>
      <c r="B2696" s="8">
        <f>B2695+1</f>
        <v>4</v>
      </c>
      <c r="C2696" s="8"/>
      <c r="D2696" s="36" t="s">
        <v>2509</v>
      </c>
      <c r="E2696" s="28" t="e">
        <f>VLOOKUP(D2696,バーコード貼付!A$4048:C$6329,2,FALSE)</f>
        <v>#N/A</v>
      </c>
      <c r="F2696" s="40"/>
      <c r="G2696" s="19"/>
      <c r="H2696" s="77" t="e">
        <f>VLOOKUP(D2696,バーコード貼付!$A$4048:$C$6329,3,FALSE)</f>
        <v>#N/A</v>
      </c>
      <c r="I2696" s="8">
        <f>I$2692*4</f>
        <v>8</v>
      </c>
      <c r="J2696" s="19" t="e">
        <f t="shared" si="251"/>
        <v>#N/A</v>
      </c>
      <c r="K2696" s="19"/>
      <c r="L2696" s="19"/>
      <c r="M2696" t="s">
        <v>2229</v>
      </c>
    </row>
    <row r="2697" spans="1:13" x14ac:dyDescent="0.2">
      <c r="A2697" s="6"/>
      <c r="B2697" s="8">
        <f>B2696+1</f>
        <v>5</v>
      </c>
      <c r="C2697" s="8"/>
      <c r="D2697" s="36" t="s">
        <v>2510</v>
      </c>
      <c r="E2697" s="28" t="e">
        <f>VLOOKUP(D2697,バーコード貼付!A$4048:C$6329,2,FALSE)</f>
        <v>#N/A</v>
      </c>
      <c r="F2697" s="40"/>
      <c r="G2697" s="19"/>
      <c r="H2697" s="77" t="e">
        <f>VLOOKUP(D2697,バーコード貼付!$A$4048:$C$6329,3,FALSE)</f>
        <v>#N/A</v>
      </c>
      <c r="I2697" s="8">
        <f>I$2692*4</f>
        <v>8</v>
      </c>
      <c r="J2697" s="19" t="e">
        <f t="shared" si="251"/>
        <v>#N/A</v>
      </c>
      <c r="K2697" s="19"/>
      <c r="L2697" s="19"/>
      <c r="M2697" t="s">
        <v>2230</v>
      </c>
    </row>
    <row r="2698" spans="1:13" x14ac:dyDescent="0.2">
      <c r="A2698" s="6"/>
      <c r="B2698" s="8">
        <f>B2697+1</f>
        <v>6</v>
      </c>
      <c r="C2698" s="8"/>
      <c r="D2698" s="36" t="s">
        <v>2225</v>
      </c>
      <c r="E2698" s="28" t="str">
        <f>VLOOKUP(D2698,バーコード貼付!A$4048:C$6329,2,FALSE)</f>
        <v>G-105ｵｰﾘﾝｸﾞ</v>
      </c>
      <c r="F2698" s="40"/>
      <c r="G2698" s="19"/>
      <c r="H2698" s="77">
        <f>VLOOKUP(D2698,バーコード貼付!$A$4048:$C$6329,3,FALSE)</f>
        <v>18</v>
      </c>
      <c r="I2698" s="8">
        <f>I$2692*2</f>
        <v>4</v>
      </c>
      <c r="J2698" s="19">
        <f t="shared" si="251"/>
        <v>0</v>
      </c>
      <c r="K2698" s="19"/>
      <c r="L2698" s="19"/>
    </row>
    <row r="2699" spans="1:13" x14ac:dyDescent="0.2">
      <c r="A2699" s="6"/>
      <c r="B2699" s="8"/>
      <c r="C2699" s="8"/>
      <c r="D2699" s="36"/>
      <c r="E2699" s="30"/>
      <c r="F2699" s="40"/>
      <c r="G2699" s="19"/>
      <c r="H2699" s="67"/>
      <c r="I2699" s="8"/>
      <c r="J2699" s="19"/>
      <c r="K2699" s="19"/>
      <c r="L2699" s="19"/>
    </row>
    <row r="2700" spans="1:13" ht="16.2" x14ac:dyDescent="0.2">
      <c r="A2700" s="188" t="s">
        <v>1441</v>
      </c>
      <c r="B2700" s="189"/>
      <c r="C2700" s="189"/>
      <c r="D2700" s="189"/>
      <c r="E2700" s="189"/>
      <c r="F2700" s="189"/>
      <c r="G2700" s="189"/>
      <c r="H2700" s="189"/>
      <c r="I2700" s="189"/>
      <c r="J2700" s="189"/>
      <c r="K2700" s="189"/>
      <c r="L2700" s="190"/>
    </row>
    <row r="2701" spans="1:13" x14ac:dyDescent="0.2">
      <c r="A2701" s="24" t="s">
        <v>975</v>
      </c>
      <c r="B2701" s="69"/>
      <c r="C2701" s="21"/>
      <c r="D2701" s="52" t="s">
        <v>973</v>
      </c>
      <c r="E2701" s="13" t="s">
        <v>1156</v>
      </c>
      <c r="F2701" s="39" t="s">
        <v>1246</v>
      </c>
      <c r="G2701" s="19" t="s">
        <v>1205</v>
      </c>
      <c r="H2701" s="13" t="s">
        <v>1206</v>
      </c>
      <c r="I2701" s="13" t="s">
        <v>977</v>
      </c>
      <c r="J2701" s="13" t="s">
        <v>976</v>
      </c>
      <c r="K2701" s="13" t="s">
        <v>1166</v>
      </c>
      <c r="L2701" s="13" t="s">
        <v>1167</v>
      </c>
    </row>
    <row r="2702" spans="1:13" x14ac:dyDescent="0.2">
      <c r="A2702" s="18">
        <v>1</v>
      </c>
      <c r="B2702" s="18"/>
      <c r="C2702" s="18"/>
      <c r="D2702" s="53" t="s">
        <v>641</v>
      </c>
      <c r="E2702" s="28" t="e">
        <f>VLOOKUP(D2702,バーコード貼付!A$4048:C$6329,2,FALSE)</f>
        <v>#N/A</v>
      </c>
      <c r="F2702" s="40"/>
      <c r="G2702" s="19"/>
      <c r="H2702" s="77" t="e">
        <v>#N/A</v>
      </c>
      <c r="I2702" s="43">
        <v>2</v>
      </c>
      <c r="J2702" s="19" t="e">
        <v>#N/A</v>
      </c>
      <c r="K2702" s="14"/>
      <c r="L2702" s="14"/>
    </row>
    <row r="2703" spans="1:13" x14ac:dyDescent="0.2">
      <c r="A2703" s="6"/>
      <c r="B2703" s="8">
        <v>1</v>
      </c>
      <c r="C2703" s="8"/>
      <c r="D2703" s="36" t="s">
        <v>2157</v>
      </c>
      <c r="E2703" s="28" t="e">
        <f>VLOOKUP(D2703,バーコード貼付!A$4048:C$6329,2,FALSE)</f>
        <v>#N/A</v>
      </c>
      <c r="F2703" s="40"/>
      <c r="G2703" s="19"/>
      <c r="H2703" s="77" t="e">
        <f>VLOOKUP(D2703,バーコード貼付!$A$4048:$C$6329,3,FALSE)</f>
        <v>#N/A</v>
      </c>
      <c r="I2703" s="8">
        <f>I$2702</f>
        <v>2</v>
      </c>
      <c r="J2703" s="19" t="e">
        <f t="shared" ref="J2703:J2708" si="252">IF(H2703&gt;=I2703,0,1)</f>
        <v>#N/A</v>
      </c>
      <c r="K2703" s="19"/>
      <c r="L2703" s="19"/>
    </row>
    <row r="2704" spans="1:13" x14ac:dyDescent="0.2">
      <c r="A2704" s="6"/>
      <c r="B2704" s="8">
        <f>B2703+1</f>
        <v>2</v>
      </c>
      <c r="C2704" s="8"/>
      <c r="D2704" s="36" t="s">
        <v>2185</v>
      </c>
      <c r="E2704" s="28" t="e">
        <f>VLOOKUP(D2704,バーコード貼付!A$4048:C$6329,2,FALSE)</f>
        <v>#N/A</v>
      </c>
      <c r="F2704" s="40"/>
      <c r="G2704" s="19"/>
      <c r="H2704" s="77" t="e">
        <f>VLOOKUP(D2704,バーコード貼付!$A$4048:$C$6329,3,FALSE)</f>
        <v>#N/A</v>
      </c>
      <c r="I2704" s="8">
        <f>I$2702</f>
        <v>2</v>
      </c>
      <c r="J2704" s="19" t="e">
        <f t="shared" si="252"/>
        <v>#N/A</v>
      </c>
      <c r="K2704" s="19"/>
      <c r="L2704" s="19"/>
    </row>
    <row r="2705" spans="1:13" x14ac:dyDescent="0.2">
      <c r="A2705" s="6"/>
      <c r="B2705" s="8">
        <f>B2704+1</f>
        <v>3</v>
      </c>
      <c r="C2705" s="8"/>
      <c r="D2705" s="36" t="s">
        <v>2186</v>
      </c>
      <c r="E2705" s="28" t="e">
        <f>VLOOKUP(D2705,バーコード貼付!A$4048:C$6329,2,FALSE)</f>
        <v>#N/A</v>
      </c>
      <c r="F2705" s="40"/>
      <c r="G2705" s="19"/>
      <c r="H2705" s="77" t="e">
        <f>VLOOKUP(D2705,バーコード貼付!$A$4048:$C$6329,3,FALSE)</f>
        <v>#N/A</v>
      </c>
      <c r="I2705" s="8">
        <f>I$2702</f>
        <v>2</v>
      </c>
      <c r="J2705" s="19" t="e">
        <f t="shared" si="252"/>
        <v>#N/A</v>
      </c>
      <c r="K2705" s="19"/>
      <c r="L2705" s="19"/>
    </row>
    <row r="2706" spans="1:13" x14ac:dyDescent="0.2">
      <c r="A2706" s="6"/>
      <c r="B2706" s="8">
        <f>B2705+1</f>
        <v>4</v>
      </c>
      <c r="C2706" s="8"/>
      <c r="D2706" s="36" t="s">
        <v>2509</v>
      </c>
      <c r="E2706" s="28" t="e">
        <f>VLOOKUP(D2706,バーコード貼付!A$4048:C$6329,2,FALSE)</f>
        <v>#N/A</v>
      </c>
      <c r="F2706" s="40"/>
      <c r="G2706" s="19"/>
      <c r="H2706" s="77" t="e">
        <f>VLOOKUP(D2706,バーコード貼付!$A$4048:$C$6329,3,FALSE)</f>
        <v>#N/A</v>
      </c>
      <c r="I2706" s="8">
        <f>I$2702*4</f>
        <v>8</v>
      </c>
      <c r="J2706" s="19" t="e">
        <f t="shared" si="252"/>
        <v>#N/A</v>
      </c>
      <c r="K2706" s="19"/>
      <c r="L2706" s="19"/>
      <c r="M2706" t="s">
        <v>2229</v>
      </c>
    </row>
    <row r="2707" spans="1:13" x14ac:dyDescent="0.2">
      <c r="A2707" s="6"/>
      <c r="B2707" s="8">
        <f>B2706+1</f>
        <v>5</v>
      </c>
      <c r="C2707" s="8"/>
      <c r="D2707" s="36" t="s">
        <v>2510</v>
      </c>
      <c r="E2707" s="28" t="e">
        <f>VLOOKUP(D2707,バーコード貼付!A$4048:C$6329,2,FALSE)</f>
        <v>#N/A</v>
      </c>
      <c r="F2707" s="40"/>
      <c r="G2707" s="19"/>
      <c r="H2707" s="77" t="e">
        <f>VLOOKUP(D2707,バーコード貼付!$A$4048:$C$6329,3,FALSE)</f>
        <v>#N/A</v>
      </c>
      <c r="I2707" s="8">
        <f>I$2702*4</f>
        <v>8</v>
      </c>
      <c r="J2707" s="19" t="e">
        <f t="shared" si="252"/>
        <v>#N/A</v>
      </c>
      <c r="K2707" s="19"/>
      <c r="L2707" s="19"/>
      <c r="M2707" t="s">
        <v>2230</v>
      </c>
    </row>
    <row r="2708" spans="1:13" x14ac:dyDescent="0.2">
      <c r="A2708" s="6"/>
      <c r="B2708" s="8">
        <f>B2707+1</f>
        <v>6</v>
      </c>
      <c r="C2708" s="8"/>
      <c r="D2708" s="36" t="s">
        <v>2226</v>
      </c>
      <c r="E2708" s="28" t="str">
        <f>VLOOKUP(D2708,バーコード貼付!A$4048:C$6329,2,FALSE)</f>
        <v>G-110ｵｰﾘﾝｸﾞ</v>
      </c>
      <c r="F2708" s="40"/>
      <c r="G2708" s="19"/>
      <c r="H2708" s="77">
        <f>VLOOKUP(D2708,バーコード貼付!$A$4048:$C$6329,3,FALSE)</f>
        <v>101</v>
      </c>
      <c r="I2708" s="8">
        <f>I$2702*2</f>
        <v>4</v>
      </c>
      <c r="J2708" s="19">
        <f t="shared" si="252"/>
        <v>0</v>
      </c>
      <c r="K2708" s="19"/>
      <c r="L2708" s="19"/>
    </row>
    <row r="2709" spans="1:13" x14ac:dyDescent="0.2">
      <c r="A2709" s="6"/>
      <c r="B2709" s="8"/>
      <c r="C2709" s="8"/>
      <c r="D2709" s="36"/>
      <c r="E2709" s="30"/>
      <c r="F2709" s="40"/>
      <c r="G2709" s="19"/>
      <c r="H2709" s="67"/>
      <c r="I2709" s="8"/>
      <c r="J2709" s="19"/>
      <c r="K2709" s="19"/>
      <c r="L2709" s="19"/>
    </row>
    <row r="2710" spans="1:13" ht="16.2" x14ac:dyDescent="0.2">
      <c r="A2710" s="188" t="s">
        <v>1442</v>
      </c>
      <c r="B2710" s="189"/>
      <c r="C2710" s="189"/>
      <c r="D2710" s="189"/>
      <c r="E2710" s="189"/>
      <c r="F2710" s="189"/>
      <c r="G2710" s="189"/>
      <c r="H2710" s="189"/>
      <c r="I2710" s="189"/>
      <c r="J2710" s="189"/>
      <c r="K2710" s="189"/>
      <c r="L2710" s="190"/>
    </row>
    <row r="2711" spans="1:13" x14ac:dyDescent="0.2">
      <c r="A2711" s="24" t="s">
        <v>975</v>
      </c>
      <c r="B2711" s="69"/>
      <c r="C2711" s="21"/>
      <c r="D2711" s="52" t="s">
        <v>973</v>
      </c>
      <c r="E2711" s="13" t="s">
        <v>1156</v>
      </c>
      <c r="F2711" s="39" t="s">
        <v>1246</v>
      </c>
      <c r="G2711" s="19" t="s">
        <v>1205</v>
      </c>
      <c r="H2711" s="13" t="s">
        <v>1206</v>
      </c>
      <c r="I2711" s="13" t="s">
        <v>977</v>
      </c>
      <c r="J2711" s="13" t="s">
        <v>976</v>
      </c>
      <c r="K2711" s="13" t="s">
        <v>1166</v>
      </c>
      <c r="L2711" s="13" t="s">
        <v>1167</v>
      </c>
    </row>
    <row r="2712" spans="1:13" x14ac:dyDescent="0.2">
      <c r="A2712" s="18">
        <v>1</v>
      </c>
      <c r="B2712" s="18"/>
      <c r="C2712" s="18"/>
      <c r="D2712" s="53" t="s">
        <v>642</v>
      </c>
      <c r="E2712" s="28" t="e">
        <f>VLOOKUP(D2712,バーコード貼付!A$4048:C$6329,2,FALSE)</f>
        <v>#N/A</v>
      </c>
      <c r="F2712" s="40"/>
      <c r="G2712" s="19"/>
      <c r="H2712" s="77" t="e">
        <v>#N/A</v>
      </c>
      <c r="I2712" s="43">
        <v>2</v>
      </c>
      <c r="J2712" s="19" t="e">
        <v>#N/A</v>
      </c>
      <c r="K2712" s="14"/>
      <c r="L2712" s="14"/>
    </row>
    <row r="2713" spans="1:13" x14ac:dyDescent="0.2">
      <c r="A2713" s="6"/>
      <c r="B2713" s="8">
        <v>1</v>
      </c>
      <c r="C2713" s="8"/>
      <c r="D2713" s="36" t="s">
        <v>2140</v>
      </c>
      <c r="E2713" s="28" t="e">
        <f>VLOOKUP(D2713,バーコード貼付!A$4048:C$6329,2,FALSE)</f>
        <v>#N/A</v>
      </c>
      <c r="F2713" s="40"/>
      <c r="G2713" s="19"/>
      <c r="H2713" s="77" t="e">
        <f>VLOOKUP(D2713,バーコード貼付!$A$4048:$C$6329,3,FALSE)</f>
        <v>#N/A</v>
      </c>
      <c r="I2713" s="8">
        <f>I$2712</f>
        <v>2</v>
      </c>
      <c r="J2713" s="19" t="e">
        <f t="shared" ref="J2713:J2719" si="253">IF(H2713&gt;=I2713,0,1)</f>
        <v>#N/A</v>
      </c>
      <c r="K2713" s="19"/>
      <c r="L2713" s="19"/>
    </row>
    <row r="2714" spans="1:13" x14ac:dyDescent="0.2">
      <c r="A2714" s="6"/>
      <c r="B2714" s="8">
        <f>B2713+1</f>
        <v>2</v>
      </c>
      <c r="C2714" s="8"/>
      <c r="D2714" s="36" t="s">
        <v>2187</v>
      </c>
      <c r="E2714" s="28" t="e">
        <f>VLOOKUP(D2714,バーコード貼付!A$4048:C$6329,2,FALSE)</f>
        <v>#N/A</v>
      </c>
      <c r="F2714" s="40"/>
      <c r="G2714" s="19"/>
      <c r="H2714" s="77" t="e">
        <f>VLOOKUP(D2714,バーコード貼付!$A$4048:$C$6329,3,FALSE)</f>
        <v>#N/A</v>
      </c>
      <c r="I2714" s="8">
        <f>I$2712</f>
        <v>2</v>
      </c>
      <c r="J2714" s="19" t="e">
        <f t="shared" si="253"/>
        <v>#N/A</v>
      </c>
      <c r="K2714" s="19"/>
      <c r="L2714" s="19"/>
    </row>
    <row r="2715" spans="1:13" x14ac:dyDescent="0.2">
      <c r="A2715" s="6"/>
      <c r="B2715" s="8">
        <f>B2714+1</f>
        <v>3</v>
      </c>
      <c r="C2715" s="8">
        <v>1</v>
      </c>
      <c r="D2715" s="36" t="s">
        <v>2188</v>
      </c>
      <c r="E2715" s="28" t="e">
        <f>VLOOKUP(D2715,バーコード貼付!A$4048:C$6329,2,FALSE)</f>
        <v>#N/A</v>
      </c>
      <c r="F2715" s="40"/>
      <c r="G2715" s="19"/>
      <c r="H2715" s="77" t="e">
        <f>VLOOKUP(D2715,バーコード貼付!$A$4048:$C$6329,3,FALSE)</f>
        <v>#N/A</v>
      </c>
      <c r="I2715" s="8">
        <f>I$2712</f>
        <v>2</v>
      </c>
      <c r="J2715" s="19" t="e">
        <f t="shared" si="253"/>
        <v>#N/A</v>
      </c>
      <c r="K2715" s="19"/>
      <c r="L2715" s="19"/>
    </row>
    <row r="2716" spans="1:13" x14ac:dyDescent="0.2">
      <c r="A2716" s="6"/>
      <c r="B2716" s="8"/>
      <c r="C2716" s="8">
        <v>2</v>
      </c>
      <c r="D2716" s="36" t="s">
        <v>2534</v>
      </c>
      <c r="E2716" s="28" t="str">
        <f>VLOOKUP(D2716,バーコード貼付!A$4048:C$6329,2,FALSE)</f>
        <v>(ｼｮｯﾄ場)内締用ｱﾀﾞﾌﾟﾀｰ75</v>
      </c>
      <c r="F2716" s="40"/>
      <c r="G2716" s="19"/>
      <c r="H2716" s="77">
        <f>VLOOKUP(D2716,バーコード貼付!$A$4048:$C$6329,3,FALSE)</f>
        <v>0</v>
      </c>
      <c r="I2716" s="8">
        <f>I$2712</f>
        <v>2</v>
      </c>
      <c r="J2716" s="19">
        <f t="shared" si="253"/>
        <v>1</v>
      </c>
      <c r="K2716" s="19"/>
      <c r="L2716" s="19"/>
    </row>
    <row r="2717" spans="1:13" x14ac:dyDescent="0.2">
      <c r="A2717" s="6"/>
      <c r="B2717" s="8">
        <f>B2715+1</f>
        <v>4</v>
      </c>
      <c r="C2717" s="8"/>
      <c r="D2717" s="36" t="s">
        <v>2509</v>
      </c>
      <c r="E2717" s="28" t="e">
        <f>VLOOKUP(D2717,バーコード貼付!A$4048:C$6329,2,FALSE)</f>
        <v>#N/A</v>
      </c>
      <c r="F2717" s="40"/>
      <c r="G2717" s="19"/>
      <c r="H2717" s="77" t="e">
        <f>VLOOKUP(D2717,バーコード貼付!$A$4048:$C$6329,3,FALSE)</f>
        <v>#N/A</v>
      </c>
      <c r="I2717" s="8">
        <f>I$2712*4</f>
        <v>8</v>
      </c>
      <c r="J2717" s="19" t="e">
        <f t="shared" si="253"/>
        <v>#N/A</v>
      </c>
      <c r="K2717" s="19"/>
      <c r="L2717" s="19"/>
      <c r="M2717" t="s">
        <v>2229</v>
      </c>
    </row>
    <row r="2718" spans="1:13" x14ac:dyDescent="0.2">
      <c r="A2718" s="6"/>
      <c r="B2718" s="8">
        <f>B2717+1</f>
        <v>5</v>
      </c>
      <c r="C2718" s="8"/>
      <c r="D2718" s="36" t="s">
        <v>2510</v>
      </c>
      <c r="E2718" s="28" t="e">
        <f>VLOOKUP(D2718,バーコード貼付!A$4048:C$6329,2,FALSE)</f>
        <v>#N/A</v>
      </c>
      <c r="F2718" s="40"/>
      <c r="G2718" s="19"/>
      <c r="H2718" s="77" t="e">
        <f>VLOOKUP(D2718,バーコード貼付!$A$4048:$C$6329,3,FALSE)</f>
        <v>#N/A</v>
      </c>
      <c r="I2718" s="8">
        <f>I$2712*4</f>
        <v>8</v>
      </c>
      <c r="J2718" s="19" t="e">
        <f t="shared" si="253"/>
        <v>#N/A</v>
      </c>
      <c r="K2718" s="19"/>
      <c r="L2718" s="19"/>
      <c r="M2718" t="s">
        <v>2230</v>
      </c>
    </row>
    <row r="2719" spans="1:13" x14ac:dyDescent="0.2">
      <c r="A2719" s="6"/>
      <c r="B2719" s="8">
        <f>B2718+1</f>
        <v>6</v>
      </c>
      <c r="C2719" s="8"/>
      <c r="D2719" s="36" t="s">
        <v>2216</v>
      </c>
      <c r="E2719" s="28" t="str">
        <f>VLOOKUP(D2719,バーコード貼付!A$4048:C$6329,2,FALSE)</f>
        <v>G-115ｵｰﾘﾝｸﾞ</v>
      </c>
      <c r="F2719" s="40"/>
      <c r="G2719" s="19"/>
      <c r="H2719" s="77">
        <f>VLOOKUP(D2719,バーコード貼付!$A$4048:$C$6329,3,FALSE)</f>
        <v>102</v>
      </c>
      <c r="I2719" s="8">
        <f>I$2712*2</f>
        <v>4</v>
      </c>
      <c r="J2719" s="19">
        <f t="shared" si="253"/>
        <v>0</v>
      </c>
      <c r="K2719" s="19"/>
      <c r="L2719" s="19"/>
    </row>
    <row r="2720" spans="1:13" x14ac:dyDescent="0.2">
      <c r="A2720" s="6"/>
      <c r="B2720" s="8"/>
      <c r="C2720" s="8"/>
      <c r="D2720" s="36"/>
      <c r="E2720" s="30"/>
      <c r="F2720" s="40"/>
      <c r="G2720" s="19"/>
      <c r="H2720" s="67"/>
      <c r="I2720" s="8"/>
      <c r="J2720" s="19"/>
      <c r="K2720" s="19"/>
      <c r="L2720" s="19"/>
    </row>
    <row r="2721" spans="1:12" ht="16.2" x14ac:dyDescent="0.2">
      <c r="A2721" s="191" t="s">
        <v>2549</v>
      </c>
      <c r="B2721" s="192"/>
      <c r="C2721" s="192"/>
      <c r="D2721" s="192"/>
      <c r="E2721" s="192"/>
      <c r="F2721" s="192"/>
      <c r="G2721" s="192"/>
      <c r="H2721" s="192"/>
      <c r="I2721" s="192"/>
      <c r="J2721" s="192"/>
      <c r="K2721" s="192"/>
      <c r="L2721" s="193"/>
    </row>
    <row r="2722" spans="1:12" ht="16.2" x14ac:dyDescent="0.2">
      <c r="A2722" s="188" t="s">
        <v>2332</v>
      </c>
      <c r="B2722" s="189"/>
      <c r="C2722" s="189"/>
      <c r="D2722" s="189"/>
      <c r="E2722" s="189"/>
      <c r="F2722" s="189"/>
      <c r="G2722" s="189"/>
      <c r="H2722" s="189"/>
      <c r="I2722" s="189"/>
      <c r="J2722" s="189"/>
      <c r="K2722" s="189"/>
      <c r="L2722" s="190"/>
    </row>
    <row r="2723" spans="1:12" x14ac:dyDescent="0.2">
      <c r="A2723" s="24" t="s">
        <v>975</v>
      </c>
      <c r="B2723" s="21"/>
      <c r="C2723" s="21"/>
      <c r="D2723" s="52" t="s">
        <v>973</v>
      </c>
      <c r="E2723" s="13" t="s">
        <v>1156</v>
      </c>
      <c r="F2723" s="39" t="s">
        <v>1246</v>
      </c>
      <c r="G2723" s="13" t="s">
        <v>1205</v>
      </c>
      <c r="H2723" s="13" t="s">
        <v>1206</v>
      </c>
      <c r="I2723" s="13" t="s">
        <v>977</v>
      </c>
      <c r="J2723" s="13" t="s">
        <v>976</v>
      </c>
      <c r="K2723" s="13" t="s">
        <v>1166</v>
      </c>
      <c r="L2723" s="13" t="s">
        <v>1167</v>
      </c>
    </row>
    <row r="2724" spans="1:12" x14ac:dyDescent="0.2">
      <c r="A2724" s="6">
        <v>1</v>
      </c>
      <c r="B2724" s="6"/>
      <c r="C2724" s="3"/>
      <c r="D2724" s="36" t="s">
        <v>2980</v>
      </c>
      <c r="E2724" s="28" t="e">
        <f>VLOOKUP(D2724,バーコード貼付!A$4048:C$6329,2,FALSE)</f>
        <v>#N/A</v>
      </c>
      <c r="F2724" s="40"/>
      <c r="G2724" s="19"/>
      <c r="H2724" s="77" t="e">
        <v>#N/A</v>
      </c>
      <c r="I2724" s="43">
        <v>5</v>
      </c>
      <c r="J2724" s="19">
        <v>1</v>
      </c>
      <c r="K2724" s="19"/>
      <c r="L2724" s="19"/>
    </row>
    <row r="2725" spans="1:12" x14ac:dyDescent="0.2">
      <c r="A2725" s="6"/>
      <c r="B2725" s="8">
        <v>1</v>
      </c>
      <c r="C2725" s="3"/>
      <c r="D2725" s="36" t="s">
        <v>2401</v>
      </c>
      <c r="E2725" s="28" t="e">
        <f>VLOOKUP(D2725,バーコード貼付!A$4048:C$6329,2,FALSE)</f>
        <v>#N/A</v>
      </c>
      <c r="F2725" s="40"/>
      <c r="G2725" s="19"/>
      <c r="H2725" s="77" t="e">
        <f>VLOOKUP(D2725,バーコード貼付!$A$4048:$C$6329,3,FALSE)</f>
        <v>#N/A</v>
      </c>
      <c r="I2725" s="8">
        <f>I$2724</f>
        <v>5</v>
      </c>
      <c r="J2725" s="19" t="e">
        <f>IF(H2725&gt;=I2725,0,1)</f>
        <v>#N/A</v>
      </c>
      <c r="K2725" s="19"/>
      <c r="L2725" s="19"/>
    </row>
    <row r="2726" spans="1:12" x14ac:dyDescent="0.2">
      <c r="A2726" s="6"/>
      <c r="B2726" s="8">
        <f t="shared" ref="B2726:B2745" si="254">B2725+1</f>
        <v>2</v>
      </c>
      <c r="C2726" s="8"/>
      <c r="D2726" s="36" t="s">
        <v>2333</v>
      </c>
      <c r="E2726" s="28" t="e">
        <f>VLOOKUP(D2726,バーコード貼付!A$4048:C$6329,2,FALSE)</f>
        <v>#N/A</v>
      </c>
      <c r="F2726" s="40"/>
      <c r="G2726" s="19"/>
      <c r="H2726" s="77" t="e">
        <f>VLOOKUP(D2726,バーコード貼付!$A$4048:$C$6329,3,FALSE)</f>
        <v>#N/A</v>
      </c>
      <c r="I2726" s="8">
        <f>I$2724</f>
        <v>5</v>
      </c>
      <c r="J2726" s="19" t="e">
        <f>IF(H2726&gt;=I2726,0,1)</f>
        <v>#N/A</v>
      </c>
      <c r="K2726" s="19"/>
      <c r="L2726" s="19"/>
    </row>
    <row r="2727" spans="1:12" x14ac:dyDescent="0.2">
      <c r="A2727" s="6"/>
      <c r="B2727" s="8">
        <f t="shared" si="254"/>
        <v>3</v>
      </c>
      <c r="C2727" s="8"/>
      <c r="D2727" s="36" t="s">
        <v>2334</v>
      </c>
      <c r="E2727" s="28" t="e">
        <f>VLOOKUP(D2727,バーコード貼付!A$4048:C$6329,2,FALSE)</f>
        <v>#N/A</v>
      </c>
      <c r="F2727" s="40"/>
      <c r="G2727" s="19"/>
      <c r="H2727" s="77" t="e">
        <f>VLOOKUP(D2727,バーコード貼付!$A$4048:$C$6329,3,FALSE)</f>
        <v>#N/A</v>
      </c>
      <c r="I2727" s="8">
        <f>I$2724</f>
        <v>5</v>
      </c>
      <c r="J2727" s="19" t="e">
        <f>IF(H2727&gt;=I2727,0,1)</f>
        <v>#N/A</v>
      </c>
      <c r="K2727" s="19"/>
      <c r="L2727" s="19"/>
    </row>
    <row r="2728" spans="1:12" x14ac:dyDescent="0.2">
      <c r="A2728" s="6"/>
      <c r="B2728" s="8">
        <f t="shared" si="254"/>
        <v>4</v>
      </c>
      <c r="C2728" s="8"/>
      <c r="D2728" s="36"/>
      <c r="E2728" s="28" t="s">
        <v>2530</v>
      </c>
      <c r="F2728" s="40"/>
      <c r="G2728" s="19"/>
      <c r="H2728" s="152" t="e">
        <v>#N/A</v>
      </c>
      <c r="I2728" s="8">
        <v>30</v>
      </c>
      <c r="J2728" s="19">
        <v>1</v>
      </c>
      <c r="K2728" s="19"/>
      <c r="L2728" s="19"/>
    </row>
    <row r="2729" spans="1:12" x14ac:dyDescent="0.2">
      <c r="A2729" s="6"/>
      <c r="B2729" s="8">
        <f t="shared" si="254"/>
        <v>5</v>
      </c>
      <c r="C2729" s="8"/>
      <c r="D2729" s="36"/>
      <c r="E2729" s="28" t="s">
        <v>2532</v>
      </c>
      <c r="F2729" s="40"/>
      <c r="G2729" s="19"/>
      <c r="H2729" s="152" t="e">
        <v>#N/A</v>
      </c>
      <c r="I2729" s="8">
        <v>30</v>
      </c>
      <c r="J2729" s="19">
        <v>1</v>
      </c>
      <c r="K2729" s="19"/>
      <c r="L2729" s="19"/>
    </row>
    <row r="2730" spans="1:12" x14ac:dyDescent="0.2">
      <c r="A2730" s="6"/>
      <c r="B2730" s="8">
        <f t="shared" si="254"/>
        <v>6</v>
      </c>
      <c r="C2730" s="8"/>
      <c r="D2730" s="36" t="s">
        <v>2335</v>
      </c>
      <c r="E2730" s="28" t="e">
        <f>VLOOKUP(D2730,バーコード貼付!A$4048:C$6329,2,FALSE)</f>
        <v>#N/A</v>
      </c>
      <c r="F2730" s="40"/>
      <c r="G2730" s="19"/>
      <c r="H2730" s="77" t="e">
        <f>VLOOKUP(D2730,バーコード貼付!$A$4048:$C$6329,3,FALSE)</f>
        <v>#N/A</v>
      </c>
      <c r="I2730" s="8">
        <f>I$2724</f>
        <v>5</v>
      </c>
      <c r="J2730" s="19" t="e">
        <f t="shared" ref="J2730:J2735" si="255">IF(H2730&gt;=I2730,0,1)</f>
        <v>#N/A</v>
      </c>
      <c r="K2730" s="19"/>
      <c r="L2730" s="19"/>
    </row>
    <row r="2731" spans="1:12" x14ac:dyDescent="0.2">
      <c r="A2731" s="6"/>
      <c r="B2731" s="8">
        <f t="shared" si="254"/>
        <v>7</v>
      </c>
      <c r="C2731" s="8"/>
      <c r="D2731" s="36" t="s">
        <v>2402</v>
      </c>
      <c r="E2731" s="28" t="e">
        <f>VLOOKUP(D2731,バーコード貼付!A$4048:C$6329,2,FALSE)</f>
        <v>#N/A</v>
      </c>
      <c r="F2731" s="40"/>
      <c r="G2731" s="19"/>
      <c r="H2731" s="77" t="e">
        <f>VLOOKUP(D2731,バーコード貼付!$A$4048:$C$6329,3,FALSE)</f>
        <v>#N/A</v>
      </c>
      <c r="I2731" s="8">
        <f>I$2724</f>
        <v>5</v>
      </c>
      <c r="J2731" s="19" t="e">
        <f t="shared" si="255"/>
        <v>#N/A</v>
      </c>
      <c r="K2731" s="19"/>
      <c r="L2731" s="19"/>
    </row>
    <row r="2732" spans="1:12" x14ac:dyDescent="0.2">
      <c r="A2732" s="6"/>
      <c r="B2732" s="8">
        <f t="shared" si="254"/>
        <v>8</v>
      </c>
      <c r="C2732" s="8"/>
      <c r="D2732" s="36" t="s">
        <v>2505</v>
      </c>
      <c r="E2732" s="28" t="e">
        <f>VLOOKUP(D2732,バーコード貼付!A$4048:C$6329,2,FALSE)</f>
        <v>#N/A</v>
      </c>
      <c r="F2732" s="40"/>
      <c r="G2732" s="19"/>
      <c r="H2732" s="77" t="e">
        <f>VLOOKUP(D2732,バーコード貼付!$A$4048:$C$6329,3,FALSE)</f>
        <v>#N/A</v>
      </c>
      <c r="I2732" s="8">
        <f>I$2724*6</f>
        <v>30</v>
      </c>
      <c r="J2732" s="19" t="e">
        <f t="shared" si="255"/>
        <v>#N/A</v>
      </c>
      <c r="K2732" s="19"/>
      <c r="L2732" s="19"/>
    </row>
    <row r="2733" spans="1:12" x14ac:dyDescent="0.2">
      <c r="A2733" s="6"/>
      <c r="B2733" s="8">
        <f t="shared" si="254"/>
        <v>9</v>
      </c>
      <c r="C2733" s="8"/>
      <c r="D2733" s="36" t="s">
        <v>2327</v>
      </c>
      <c r="E2733" s="28" t="e">
        <f>VLOOKUP(D2733,バーコード貼付!A$4048:C$6329,2,FALSE)</f>
        <v>#N/A</v>
      </c>
      <c r="F2733" s="40"/>
      <c r="G2733" s="19"/>
      <c r="H2733" s="77" t="e">
        <f>VLOOKUP(D2733,バーコード貼付!$A$4048:$C$6329,3,FALSE)</f>
        <v>#N/A</v>
      </c>
      <c r="I2733" s="8">
        <f>I$2724</f>
        <v>5</v>
      </c>
      <c r="J2733" s="19" t="e">
        <f t="shared" si="255"/>
        <v>#N/A</v>
      </c>
      <c r="K2733" s="19"/>
      <c r="L2733" s="19"/>
    </row>
    <row r="2734" spans="1:12" x14ac:dyDescent="0.2">
      <c r="A2734" s="6"/>
      <c r="B2734" s="8">
        <f t="shared" si="254"/>
        <v>10</v>
      </c>
      <c r="C2734" s="8"/>
      <c r="D2734" s="36" t="s">
        <v>2403</v>
      </c>
      <c r="E2734" s="28" t="e">
        <f>VLOOKUP(D2734,バーコード貼付!A$4048:C$6329,2,FALSE)</f>
        <v>#N/A</v>
      </c>
      <c r="F2734" s="40"/>
      <c r="G2734" s="19"/>
      <c r="H2734" s="77" t="e">
        <f>VLOOKUP(D2734,バーコード貼付!$A$4048:$C$6329,3,FALSE)</f>
        <v>#N/A</v>
      </c>
      <c r="I2734" s="8">
        <f>I$2724</f>
        <v>5</v>
      </c>
      <c r="J2734" s="19" t="e">
        <f t="shared" si="255"/>
        <v>#N/A</v>
      </c>
      <c r="K2734" s="19"/>
      <c r="L2734" s="19"/>
    </row>
    <row r="2735" spans="1:12" x14ac:dyDescent="0.2">
      <c r="A2735" s="6"/>
      <c r="B2735" s="8">
        <f t="shared" si="254"/>
        <v>11</v>
      </c>
      <c r="C2735" s="8"/>
      <c r="D2735" s="36" t="s">
        <v>2323</v>
      </c>
      <c r="E2735" s="28" t="e">
        <f>VLOOKUP(D2735,バーコード貼付!A$4048:C$6329,2,FALSE)</f>
        <v>#N/A</v>
      </c>
      <c r="F2735" s="40"/>
      <c r="G2735" s="19"/>
      <c r="H2735" s="77" t="e">
        <f>VLOOKUP(D2735,バーコード貼付!$A$4048:$C$6329,3,FALSE)</f>
        <v>#N/A</v>
      </c>
      <c r="I2735" s="8">
        <f>I$2724</f>
        <v>5</v>
      </c>
      <c r="J2735" s="19" t="e">
        <f t="shared" si="255"/>
        <v>#N/A</v>
      </c>
      <c r="K2735" s="19"/>
      <c r="L2735" s="19"/>
    </row>
    <row r="2736" spans="1:12" x14ac:dyDescent="0.2">
      <c r="A2736" s="6"/>
      <c r="B2736" s="8">
        <f t="shared" si="254"/>
        <v>12</v>
      </c>
      <c r="C2736" s="8"/>
      <c r="D2736" s="36" t="s">
        <v>2503</v>
      </c>
      <c r="E2736" s="28" t="e">
        <f>VLOOKUP(D2736,バーコード貼付!A$4048:C$6329,2,FALSE)</f>
        <v>#N/A</v>
      </c>
      <c r="F2736" s="40"/>
      <c r="G2736" s="19"/>
      <c r="H2736" s="77" t="e">
        <v>#N/A</v>
      </c>
      <c r="I2736" s="8">
        <v>30</v>
      </c>
      <c r="J2736" s="19" t="e">
        <v>#N/A</v>
      </c>
      <c r="K2736" s="19"/>
      <c r="L2736" s="19"/>
    </row>
    <row r="2737" spans="1:12" x14ac:dyDescent="0.2">
      <c r="A2737" s="6"/>
      <c r="B2737" s="8">
        <f t="shared" si="254"/>
        <v>13</v>
      </c>
      <c r="C2737" s="8"/>
      <c r="D2737" s="36" t="s">
        <v>2504</v>
      </c>
      <c r="E2737" s="28" t="e">
        <f>VLOOKUP(D2737,バーコード貼付!A$4048:C$6329,2,FALSE)</f>
        <v>#N/A</v>
      </c>
      <c r="F2737" s="40"/>
      <c r="G2737" s="19"/>
      <c r="H2737" s="77" t="e">
        <f>VLOOKUP(D2737,バーコード貼付!$A$4048:$C$6329,3,FALSE)</f>
        <v>#N/A</v>
      </c>
      <c r="I2737" s="8">
        <f>I$2906*6</f>
        <v>30</v>
      </c>
      <c r="J2737" s="19" t="e">
        <f>IF(H2737&gt;=I2737,0,1)</f>
        <v>#N/A</v>
      </c>
      <c r="K2737" s="19"/>
      <c r="L2737" s="19"/>
    </row>
    <row r="2738" spans="1:12" x14ac:dyDescent="0.2">
      <c r="A2738" s="6"/>
      <c r="B2738" s="8">
        <f t="shared" si="254"/>
        <v>14</v>
      </c>
      <c r="C2738" s="8"/>
      <c r="D2738" s="36" t="s">
        <v>2511</v>
      </c>
      <c r="E2738" s="28" t="str">
        <f>VLOOKUP(D2738,バーコード貼付!A$4048:C$6329,2,FALSE)</f>
        <v>M12ﾊﾟｯｸﾙﾜｯｼｬ</v>
      </c>
      <c r="F2738" s="40"/>
      <c r="G2738" s="19"/>
      <c r="H2738" s="77">
        <f>VLOOKUP(D2738,バーコード貼付!$A$4048:$C$6329,3,FALSE)</f>
        <v>3270</v>
      </c>
      <c r="I2738" s="8">
        <f>I$2906*6</f>
        <v>30</v>
      </c>
      <c r="J2738" s="19">
        <f>IF(H2738&gt;=I2738,0,1)</f>
        <v>0</v>
      </c>
      <c r="K2738" s="19"/>
      <c r="L2738" s="19"/>
    </row>
    <row r="2739" spans="1:12" x14ac:dyDescent="0.2">
      <c r="A2739" s="6"/>
      <c r="B2739" s="8">
        <f t="shared" si="254"/>
        <v>15</v>
      </c>
      <c r="C2739" s="8"/>
      <c r="D2739" s="36" t="s">
        <v>2329</v>
      </c>
      <c r="E2739" s="28" t="e">
        <f>VLOOKUP(D2739,バーコード貼付!A$4048:C$6329,2,FALSE)</f>
        <v>#N/A</v>
      </c>
      <c r="F2739" s="40"/>
      <c r="G2739" s="19"/>
      <c r="H2739" s="77" t="e">
        <f>VLOOKUP(D2739,バーコード貼付!$A$4048:$C$6329,3,FALSE)</f>
        <v>#N/A</v>
      </c>
      <c r="I2739" s="8">
        <f>I$2724</f>
        <v>5</v>
      </c>
      <c r="J2739" s="19" t="e">
        <f>IF(H2739&gt;=I2739,0,1)</f>
        <v>#N/A</v>
      </c>
      <c r="K2739" s="19"/>
      <c r="L2739" s="19"/>
    </row>
    <row r="2740" spans="1:12" x14ac:dyDescent="0.2">
      <c r="A2740" s="6"/>
      <c r="B2740" s="8">
        <f t="shared" si="254"/>
        <v>16</v>
      </c>
      <c r="C2740" s="8"/>
      <c r="D2740" s="36" t="s">
        <v>2404</v>
      </c>
      <c r="E2740" s="28" t="e">
        <f>VLOOKUP(D2740,バーコード貼付!A$4048:C$6329,2,FALSE)</f>
        <v>#N/A</v>
      </c>
      <c r="F2740" s="40"/>
      <c r="G2740" s="19"/>
      <c r="H2740" s="77" t="e">
        <f>VLOOKUP(D2740,バーコード貼付!$A$4048:$C$6329,3,FALSE)</f>
        <v>#N/A</v>
      </c>
      <c r="I2740" s="8">
        <f>I$2724</f>
        <v>5</v>
      </c>
      <c r="J2740" s="19" t="e">
        <f>IF(H2740&gt;=I2740,0,1)</f>
        <v>#N/A</v>
      </c>
      <c r="K2740" s="19"/>
      <c r="L2740" s="19"/>
    </row>
    <row r="2741" spans="1:12" x14ac:dyDescent="0.2">
      <c r="A2741" s="6"/>
      <c r="B2741" s="8">
        <f t="shared" si="254"/>
        <v>17</v>
      </c>
      <c r="C2741" s="8"/>
      <c r="D2741" s="36" t="s">
        <v>2506</v>
      </c>
      <c r="E2741" s="28" t="e">
        <f>VLOOKUP(D2741,バーコード貼付!A$4048:C$6329,2,FALSE)</f>
        <v>#N/A</v>
      </c>
      <c r="F2741" s="40"/>
      <c r="G2741" s="19"/>
      <c r="H2741" s="77" t="e">
        <v>#N/A</v>
      </c>
      <c r="I2741" s="8">
        <v>15</v>
      </c>
      <c r="J2741" s="19"/>
      <c r="K2741" s="19"/>
      <c r="L2741" s="19"/>
    </row>
    <row r="2742" spans="1:12" x14ac:dyDescent="0.2">
      <c r="A2742" s="6"/>
      <c r="B2742" s="8">
        <f t="shared" si="254"/>
        <v>18</v>
      </c>
      <c r="C2742" s="8"/>
      <c r="D2742" s="36" t="s">
        <v>2507</v>
      </c>
      <c r="E2742" s="28" t="e">
        <f>VLOOKUP(D2742,バーコード貼付!A$4048:C$6329,2,FALSE)</f>
        <v>#N/A</v>
      </c>
      <c r="F2742" s="40"/>
      <c r="G2742" s="19"/>
      <c r="H2742" s="77" t="e">
        <v>#N/A</v>
      </c>
      <c r="I2742" s="8">
        <v>15</v>
      </c>
      <c r="J2742" s="19" t="e">
        <v>#N/A</v>
      </c>
      <c r="K2742" s="19"/>
      <c r="L2742" s="19"/>
    </row>
    <row r="2743" spans="1:12" x14ac:dyDescent="0.2">
      <c r="A2743" s="6"/>
      <c r="B2743" s="8">
        <f t="shared" si="254"/>
        <v>19</v>
      </c>
      <c r="C2743" s="8"/>
      <c r="D2743" s="36" t="s">
        <v>2508</v>
      </c>
      <c r="E2743" s="28" t="e">
        <f>VLOOKUP(D2743,バーコード貼付!A$4048:C$6329,2,FALSE)</f>
        <v>#N/A</v>
      </c>
      <c r="F2743" s="40"/>
      <c r="G2743" s="19"/>
      <c r="H2743" s="77" t="e">
        <v>#N/A</v>
      </c>
      <c r="I2743" s="8">
        <v>15</v>
      </c>
      <c r="J2743" s="19" t="e">
        <v>#N/A</v>
      </c>
      <c r="K2743" s="19"/>
      <c r="L2743" s="19"/>
    </row>
    <row r="2744" spans="1:12" x14ac:dyDescent="0.2">
      <c r="A2744" s="6"/>
      <c r="B2744" s="8">
        <f t="shared" si="254"/>
        <v>20</v>
      </c>
      <c r="C2744" s="8"/>
      <c r="D2744" s="36"/>
      <c r="E2744" s="28" t="e">
        <f>VLOOKUP(D2744,バーコード貼付!A$4048:C$6329,2,FALSE)</f>
        <v>#N/A</v>
      </c>
      <c r="F2744" s="40"/>
      <c r="G2744" s="19"/>
      <c r="H2744" s="77" t="e">
        <v>#N/A</v>
      </c>
      <c r="I2744" s="8">
        <v>5</v>
      </c>
      <c r="J2744" s="19"/>
      <c r="K2744" s="19"/>
      <c r="L2744" s="19"/>
    </row>
    <row r="2745" spans="1:12" x14ac:dyDescent="0.2">
      <c r="A2745" s="6"/>
      <c r="B2745" s="8">
        <f t="shared" si="254"/>
        <v>21</v>
      </c>
      <c r="C2745" s="8"/>
      <c r="D2745" s="36" t="s">
        <v>2512</v>
      </c>
      <c r="E2745" s="28" t="str">
        <f>VLOOKUP(D2745,バーコード貼付!A$4048:C$6329,2,FALSE)</f>
        <v>真鍮3/8(9)Pｺｯｸ</v>
      </c>
      <c r="F2745" s="40"/>
      <c r="G2745" s="19"/>
      <c r="H2745" s="77">
        <f>VLOOKUP(D2745,バーコード貼付!$A$4048:$C$6329,3,FALSE)</f>
        <v>243</v>
      </c>
      <c r="I2745" s="8">
        <f>I$2724</f>
        <v>5</v>
      </c>
      <c r="J2745" s="19">
        <f>IF(H2745&gt;=I2745,0,1)</f>
        <v>0</v>
      </c>
      <c r="K2745" s="19"/>
      <c r="L2745" s="19"/>
    </row>
    <row r="2746" spans="1:12" x14ac:dyDescent="0.2">
      <c r="A2746" s="6">
        <v>2</v>
      </c>
      <c r="B2746" s="8"/>
      <c r="C2746" s="8"/>
      <c r="D2746" s="36" t="s">
        <v>2336</v>
      </c>
      <c r="E2746" s="28" t="e">
        <f>VLOOKUP(D2746,バーコード貼付!A$4048:C$6329,2,FALSE)</f>
        <v>#N/A</v>
      </c>
      <c r="F2746" s="40"/>
      <c r="G2746" s="19"/>
      <c r="H2746" s="77" t="e">
        <v>#N/A</v>
      </c>
      <c r="I2746" s="8">
        <v>5</v>
      </c>
      <c r="J2746" s="19"/>
      <c r="K2746" s="19"/>
      <c r="L2746" s="19"/>
    </row>
    <row r="2747" spans="1:12" x14ac:dyDescent="0.2">
      <c r="A2747" s="6"/>
      <c r="B2747" s="8"/>
      <c r="C2747" s="8"/>
      <c r="D2747" s="36"/>
      <c r="E2747" s="28"/>
      <c r="F2747" s="40"/>
      <c r="G2747" s="19"/>
      <c r="H2747" s="67"/>
      <c r="I2747" s="8"/>
      <c r="J2747" s="19"/>
      <c r="K2747" s="19"/>
      <c r="L2747" s="19"/>
    </row>
    <row r="2748" spans="1:12" ht="16.2" x14ac:dyDescent="0.2">
      <c r="A2748" s="188" t="s">
        <v>2299</v>
      </c>
      <c r="B2748" s="189"/>
      <c r="C2748" s="189"/>
      <c r="D2748" s="189"/>
      <c r="E2748" s="189"/>
      <c r="F2748" s="189"/>
      <c r="G2748" s="189"/>
      <c r="H2748" s="189"/>
      <c r="I2748" s="189"/>
      <c r="J2748" s="189"/>
      <c r="K2748" s="189"/>
      <c r="L2748" s="190"/>
    </row>
    <row r="2749" spans="1:12" x14ac:dyDescent="0.2">
      <c r="A2749" s="24" t="s">
        <v>975</v>
      </c>
      <c r="B2749" s="21"/>
      <c r="C2749" s="21"/>
      <c r="D2749" s="52" t="s">
        <v>973</v>
      </c>
      <c r="E2749" s="13" t="s">
        <v>1156</v>
      </c>
      <c r="F2749" s="39" t="s">
        <v>1246</v>
      </c>
      <c r="G2749" s="13" t="s">
        <v>1205</v>
      </c>
      <c r="H2749" s="13" t="s">
        <v>1206</v>
      </c>
      <c r="I2749" s="13" t="s">
        <v>977</v>
      </c>
      <c r="J2749" s="13" t="s">
        <v>976</v>
      </c>
      <c r="K2749" s="13" t="s">
        <v>1166</v>
      </c>
      <c r="L2749" s="13" t="s">
        <v>1167</v>
      </c>
    </row>
    <row r="2750" spans="1:12" x14ac:dyDescent="0.2">
      <c r="A2750" s="6">
        <v>1</v>
      </c>
      <c r="B2750" s="6"/>
      <c r="C2750" s="3"/>
      <c r="D2750" s="36" t="s">
        <v>2981</v>
      </c>
      <c r="E2750" s="28" t="e">
        <f>VLOOKUP(D2750,バーコード貼付!A$4048:C$6329,2,FALSE)</f>
        <v>#N/A</v>
      </c>
      <c r="F2750" s="40"/>
      <c r="G2750" s="19"/>
      <c r="H2750" s="77" t="e">
        <v>#N/A</v>
      </c>
      <c r="I2750" s="43">
        <v>5</v>
      </c>
      <c r="J2750" s="19">
        <v>1</v>
      </c>
      <c r="K2750" s="19"/>
      <c r="L2750" s="19"/>
    </row>
    <row r="2751" spans="1:12" x14ac:dyDescent="0.2">
      <c r="A2751" s="6"/>
      <c r="B2751" s="8">
        <v>1</v>
      </c>
      <c r="C2751" s="3"/>
      <c r="D2751" s="36" t="s">
        <v>2321</v>
      </c>
      <c r="E2751" s="28" t="e">
        <f>VLOOKUP(D2751,バーコード貼付!A$4048:C$6329,2,FALSE)</f>
        <v>#N/A</v>
      </c>
      <c r="F2751" s="40"/>
      <c r="G2751" s="19"/>
      <c r="H2751" s="77" t="e">
        <f>VLOOKUP(D2751,バーコード貼付!$A$4048:$C$6329,3,FALSE)</f>
        <v>#N/A</v>
      </c>
      <c r="I2751" s="8">
        <f>I$2750</f>
        <v>5</v>
      </c>
      <c r="J2751" s="19" t="e">
        <f>IF(H2751&gt;=I2751,0,1)</f>
        <v>#N/A</v>
      </c>
      <c r="K2751" s="19"/>
      <c r="L2751" s="19"/>
    </row>
    <row r="2752" spans="1:12" x14ac:dyDescent="0.2">
      <c r="A2752" s="6"/>
      <c r="B2752" s="8">
        <f t="shared" ref="B2752:B2771" si="256">B2751+1</f>
        <v>2</v>
      </c>
      <c r="C2752" s="8"/>
      <c r="D2752" s="36" t="s">
        <v>2322</v>
      </c>
      <c r="E2752" s="28" t="e">
        <f>VLOOKUP(D2752,バーコード貼付!A$4048:C$6329,2,FALSE)</f>
        <v>#N/A</v>
      </c>
      <c r="F2752" s="40"/>
      <c r="G2752" s="19"/>
      <c r="H2752" s="77" t="e">
        <f>VLOOKUP(D2752,バーコード貼付!$A$4048:$C$6329,3,FALSE)</f>
        <v>#N/A</v>
      </c>
      <c r="I2752" s="8">
        <f>I$2750</f>
        <v>5</v>
      </c>
      <c r="J2752" s="19" t="e">
        <f>IF(H2752&gt;=I2752,0,1)</f>
        <v>#N/A</v>
      </c>
      <c r="K2752" s="19"/>
      <c r="L2752" s="19"/>
    </row>
    <row r="2753" spans="1:12" x14ac:dyDescent="0.2">
      <c r="A2753" s="6"/>
      <c r="B2753" s="8">
        <f t="shared" si="256"/>
        <v>3</v>
      </c>
      <c r="C2753" s="8"/>
      <c r="D2753" s="36" t="s">
        <v>2325</v>
      </c>
      <c r="E2753" s="28" t="e">
        <f>VLOOKUP(D2753,バーコード貼付!A$4048:C$6329,2,FALSE)</f>
        <v>#N/A</v>
      </c>
      <c r="F2753" s="40"/>
      <c r="G2753" s="19"/>
      <c r="H2753" s="77" t="e">
        <f>VLOOKUP(D2753,バーコード貼付!$A$4048:$C$6329,3,FALSE)</f>
        <v>#N/A</v>
      </c>
      <c r="I2753" s="8">
        <f>I$2750</f>
        <v>5</v>
      </c>
      <c r="J2753" s="19" t="e">
        <f>IF(H2753&gt;=I2753,0,1)</f>
        <v>#N/A</v>
      </c>
      <c r="K2753" s="19"/>
      <c r="L2753" s="19"/>
    </row>
    <row r="2754" spans="1:12" x14ac:dyDescent="0.2">
      <c r="A2754" s="6"/>
      <c r="B2754" s="8">
        <f t="shared" si="256"/>
        <v>4</v>
      </c>
      <c r="C2754" s="8"/>
      <c r="D2754" s="36"/>
      <c r="E2754" s="28" t="s">
        <v>2530</v>
      </c>
      <c r="F2754" s="40"/>
      <c r="G2754" s="19"/>
      <c r="H2754" s="152" t="e">
        <v>#N/A</v>
      </c>
      <c r="I2754" s="8">
        <v>30</v>
      </c>
      <c r="J2754" s="19">
        <v>1</v>
      </c>
      <c r="K2754" s="19"/>
      <c r="L2754" s="19"/>
    </row>
    <row r="2755" spans="1:12" x14ac:dyDescent="0.2">
      <c r="A2755" s="6"/>
      <c r="B2755" s="8">
        <f t="shared" si="256"/>
        <v>5</v>
      </c>
      <c r="C2755" s="8"/>
      <c r="D2755" s="36"/>
      <c r="E2755" s="28" t="s">
        <v>2532</v>
      </c>
      <c r="F2755" s="40"/>
      <c r="G2755" s="19"/>
      <c r="H2755" s="152" t="e">
        <v>#N/A</v>
      </c>
      <c r="I2755" s="8">
        <v>30</v>
      </c>
      <c r="J2755" s="19">
        <v>1</v>
      </c>
      <c r="K2755" s="19"/>
      <c r="L2755" s="19"/>
    </row>
    <row r="2756" spans="1:12" x14ac:dyDescent="0.2">
      <c r="A2756" s="6"/>
      <c r="B2756" s="8">
        <f t="shared" si="256"/>
        <v>6</v>
      </c>
      <c r="C2756" s="8"/>
      <c r="D2756" s="36" t="s">
        <v>2331</v>
      </c>
      <c r="E2756" s="28" t="e">
        <f>VLOOKUP(D2756,バーコード貼付!A$4048:C$6329,2,FALSE)</f>
        <v>#N/A</v>
      </c>
      <c r="F2756" s="40"/>
      <c r="G2756" s="19"/>
      <c r="H2756" s="77" t="e">
        <f>VLOOKUP(D2756,バーコード貼付!$A$4048:$C$6329,3,FALSE)</f>
        <v>#N/A</v>
      </c>
      <c r="I2756" s="8">
        <f>I$2750</f>
        <v>5</v>
      </c>
      <c r="J2756" s="19" t="e">
        <f t="shared" ref="J2756:J2761" si="257">IF(H2756&gt;=I2756,0,1)</f>
        <v>#N/A</v>
      </c>
      <c r="K2756" s="19"/>
      <c r="L2756" s="19"/>
    </row>
    <row r="2757" spans="1:12" x14ac:dyDescent="0.2">
      <c r="A2757" s="6"/>
      <c r="B2757" s="8">
        <f t="shared" si="256"/>
        <v>7</v>
      </c>
      <c r="C2757" s="8"/>
      <c r="D2757" s="36" t="s">
        <v>2326</v>
      </c>
      <c r="E2757" s="28" t="e">
        <f>VLOOKUP(D2757,バーコード貼付!A$4048:C$6329,2,FALSE)</f>
        <v>#N/A</v>
      </c>
      <c r="F2757" s="40"/>
      <c r="G2757" s="19"/>
      <c r="H2757" s="77" t="e">
        <f>VLOOKUP(D2757,バーコード貼付!$A$4048:$C$6329,3,FALSE)</f>
        <v>#N/A</v>
      </c>
      <c r="I2757" s="8">
        <f>I$2750</f>
        <v>5</v>
      </c>
      <c r="J2757" s="19" t="e">
        <f t="shared" si="257"/>
        <v>#N/A</v>
      </c>
      <c r="K2757" s="19"/>
      <c r="L2757" s="19"/>
    </row>
    <row r="2758" spans="1:12" x14ac:dyDescent="0.2">
      <c r="A2758" s="6"/>
      <c r="B2758" s="8">
        <f t="shared" si="256"/>
        <v>8</v>
      </c>
      <c r="C2758" s="8"/>
      <c r="D2758" s="36" t="s">
        <v>2505</v>
      </c>
      <c r="E2758" s="28" t="e">
        <f>VLOOKUP(D2758,バーコード貼付!A$4048:C$6329,2,FALSE)</f>
        <v>#N/A</v>
      </c>
      <c r="F2758" s="40"/>
      <c r="G2758" s="19"/>
      <c r="H2758" s="77" t="e">
        <f>VLOOKUP(D2758,バーコード貼付!$A$4048:$C$6329,3,FALSE)</f>
        <v>#N/A</v>
      </c>
      <c r="I2758" s="8">
        <f>I$2750*6</f>
        <v>30</v>
      </c>
      <c r="J2758" s="19" t="e">
        <f t="shared" si="257"/>
        <v>#N/A</v>
      </c>
      <c r="K2758" s="19"/>
      <c r="L2758" s="19"/>
    </row>
    <row r="2759" spans="1:12" x14ac:dyDescent="0.2">
      <c r="A2759" s="6"/>
      <c r="B2759" s="8">
        <f t="shared" si="256"/>
        <v>9</v>
      </c>
      <c r="C2759" s="8"/>
      <c r="D2759" s="36" t="s">
        <v>2327</v>
      </c>
      <c r="E2759" s="28" t="e">
        <f>VLOOKUP(D2759,バーコード貼付!A$4048:C$6329,2,FALSE)</f>
        <v>#N/A</v>
      </c>
      <c r="F2759" s="40"/>
      <c r="G2759" s="19"/>
      <c r="H2759" s="77" t="e">
        <f>VLOOKUP(D2759,バーコード貼付!$A$4048:$C$6329,3,FALSE)</f>
        <v>#N/A</v>
      </c>
      <c r="I2759" s="8">
        <f>I$2750</f>
        <v>5</v>
      </c>
      <c r="J2759" s="19" t="e">
        <f t="shared" si="257"/>
        <v>#N/A</v>
      </c>
      <c r="K2759" s="19"/>
      <c r="L2759" s="19"/>
    </row>
    <row r="2760" spans="1:12" x14ac:dyDescent="0.2">
      <c r="A2760" s="6"/>
      <c r="B2760" s="8">
        <f t="shared" si="256"/>
        <v>10</v>
      </c>
      <c r="C2760" s="8"/>
      <c r="D2760" s="36" t="s">
        <v>2330</v>
      </c>
      <c r="E2760" s="28" t="e">
        <f>VLOOKUP(D2760,バーコード貼付!A$4048:C$6329,2,FALSE)</f>
        <v>#N/A</v>
      </c>
      <c r="F2760" s="40"/>
      <c r="G2760" s="19"/>
      <c r="H2760" s="77" t="e">
        <f>VLOOKUP(D2760,バーコード貼付!$A$4048:$C$6329,3,FALSE)</f>
        <v>#N/A</v>
      </c>
      <c r="I2760" s="8">
        <f>I$2750</f>
        <v>5</v>
      </c>
      <c r="J2760" s="19" t="e">
        <f t="shared" si="257"/>
        <v>#N/A</v>
      </c>
      <c r="K2760" s="19"/>
      <c r="L2760" s="19"/>
    </row>
    <row r="2761" spans="1:12" x14ac:dyDescent="0.2">
      <c r="A2761" s="6"/>
      <c r="B2761" s="8">
        <f t="shared" si="256"/>
        <v>11</v>
      </c>
      <c r="C2761" s="8"/>
      <c r="D2761" s="36" t="s">
        <v>2323</v>
      </c>
      <c r="E2761" s="28" t="e">
        <f>VLOOKUP(D2761,バーコード貼付!A$4048:C$6329,2,FALSE)</f>
        <v>#N/A</v>
      </c>
      <c r="F2761" s="40"/>
      <c r="G2761" s="19"/>
      <c r="H2761" s="77" t="e">
        <f>VLOOKUP(D2761,バーコード貼付!$A$4048:$C$6329,3,FALSE)</f>
        <v>#N/A</v>
      </c>
      <c r="I2761" s="8">
        <f>I$2750</f>
        <v>5</v>
      </c>
      <c r="J2761" s="19" t="e">
        <f t="shared" si="257"/>
        <v>#N/A</v>
      </c>
      <c r="K2761" s="19"/>
      <c r="L2761" s="19"/>
    </row>
    <row r="2762" spans="1:12" x14ac:dyDescent="0.2">
      <c r="A2762" s="6"/>
      <c r="B2762" s="8">
        <f t="shared" si="256"/>
        <v>12</v>
      </c>
      <c r="C2762" s="8"/>
      <c r="D2762" s="36" t="s">
        <v>2503</v>
      </c>
      <c r="E2762" s="28" t="e">
        <f>VLOOKUP(D2762,バーコード貼付!A$4048:C$6329,2,FALSE)</f>
        <v>#N/A</v>
      </c>
      <c r="F2762" s="40"/>
      <c r="G2762" s="19"/>
      <c r="H2762" s="77" t="e">
        <v>#N/A</v>
      </c>
      <c r="I2762" s="8">
        <v>30</v>
      </c>
      <c r="J2762" s="19" t="e">
        <v>#N/A</v>
      </c>
      <c r="K2762" s="19"/>
      <c r="L2762" s="19"/>
    </row>
    <row r="2763" spans="1:12" x14ac:dyDescent="0.2">
      <c r="A2763" s="6"/>
      <c r="B2763" s="8">
        <f t="shared" si="256"/>
        <v>13</v>
      </c>
      <c r="C2763" s="8"/>
      <c r="D2763" s="36" t="s">
        <v>2504</v>
      </c>
      <c r="E2763" s="28" t="e">
        <f>VLOOKUP(D2763,バーコード貼付!A$4048:C$6329,2,FALSE)</f>
        <v>#N/A</v>
      </c>
      <c r="F2763" s="40"/>
      <c r="G2763" s="19"/>
      <c r="H2763" s="77" t="e">
        <f>VLOOKUP(D2763,バーコード貼付!$A$4048:$C$6329,3,FALSE)</f>
        <v>#N/A</v>
      </c>
      <c r="I2763" s="8">
        <f>I$2906*6</f>
        <v>30</v>
      </c>
      <c r="J2763" s="19" t="e">
        <f>IF(H2763&gt;=I2763,0,1)</f>
        <v>#N/A</v>
      </c>
      <c r="K2763" s="19"/>
      <c r="L2763" s="19"/>
    </row>
    <row r="2764" spans="1:12" x14ac:dyDescent="0.2">
      <c r="A2764" s="6"/>
      <c r="B2764" s="8">
        <f t="shared" si="256"/>
        <v>14</v>
      </c>
      <c r="C2764" s="8"/>
      <c r="D2764" s="36" t="s">
        <v>2511</v>
      </c>
      <c r="E2764" s="28" t="str">
        <f>VLOOKUP(D2764,バーコード貼付!A$4048:C$6329,2,FALSE)</f>
        <v>M12ﾊﾟｯｸﾙﾜｯｼｬ</v>
      </c>
      <c r="F2764" s="40"/>
      <c r="G2764" s="19"/>
      <c r="H2764" s="77">
        <f>VLOOKUP(D2764,バーコード貼付!$A$4048:$C$6329,3,FALSE)</f>
        <v>3270</v>
      </c>
      <c r="I2764" s="8">
        <f>I$2906*6</f>
        <v>30</v>
      </c>
      <c r="J2764" s="19">
        <f>IF(H2764&gt;=I2764,0,1)</f>
        <v>0</v>
      </c>
      <c r="K2764" s="19"/>
      <c r="L2764" s="19"/>
    </row>
    <row r="2765" spans="1:12" x14ac:dyDescent="0.2">
      <c r="A2765" s="6"/>
      <c r="B2765" s="8">
        <f t="shared" si="256"/>
        <v>15</v>
      </c>
      <c r="C2765" s="8"/>
      <c r="D2765" s="36" t="s">
        <v>2329</v>
      </c>
      <c r="E2765" s="28" t="e">
        <f>VLOOKUP(D2765,バーコード貼付!A$4048:C$6329,2,FALSE)</f>
        <v>#N/A</v>
      </c>
      <c r="F2765" s="40"/>
      <c r="G2765" s="19"/>
      <c r="H2765" s="77" t="e">
        <f>VLOOKUP(D2765,バーコード貼付!$A$4048:$C$6329,3,FALSE)</f>
        <v>#N/A</v>
      </c>
      <c r="I2765" s="8">
        <f>I$2750</f>
        <v>5</v>
      </c>
      <c r="J2765" s="19" t="e">
        <f>IF(H2765&gt;=I2765,0,1)</f>
        <v>#N/A</v>
      </c>
      <c r="K2765" s="19"/>
      <c r="L2765" s="19"/>
    </row>
    <row r="2766" spans="1:12" x14ac:dyDescent="0.2">
      <c r="A2766" s="6"/>
      <c r="B2766" s="8">
        <f t="shared" si="256"/>
        <v>16</v>
      </c>
      <c r="C2766" s="8"/>
      <c r="D2766" s="36" t="s">
        <v>2324</v>
      </c>
      <c r="E2766" s="28" t="e">
        <f>VLOOKUP(D2766,バーコード貼付!A$4048:C$6329,2,FALSE)</f>
        <v>#N/A</v>
      </c>
      <c r="F2766" s="40"/>
      <c r="G2766" s="19"/>
      <c r="H2766" s="77" t="e">
        <f>VLOOKUP(D2766,バーコード貼付!$A$4048:$C$6329,3,FALSE)</f>
        <v>#N/A</v>
      </c>
      <c r="I2766" s="8">
        <f>I$2750</f>
        <v>5</v>
      </c>
      <c r="J2766" s="19" t="e">
        <f>IF(H2766&gt;=I2766,0,1)</f>
        <v>#N/A</v>
      </c>
      <c r="K2766" s="19"/>
      <c r="L2766" s="19"/>
    </row>
    <row r="2767" spans="1:12" x14ac:dyDescent="0.2">
      <c r="A2767" s="6"/>
      <c r="B2767" s="8">
        <f t="shared" si="256"/>
        <v>17</v>
      </c>
      <c r="C2767" s="8"/>
      <c r="D2767" s="36" t="s">
        <v>2506</v>
      </c>
      <c r="E2767" s="28" t="e">
        <f>VLOOKUP(D2767,バーコード貼付!A$4048:C$6329,2,FALSE)</f>
        <v>#N/A</v>
      </c>
      <c r="F2767" s="40"/>
      <c r="G2767" s="19"/>
      <c r="H2767" s="77" t="e">
        <v>#N/A</v>
      </c>
      <c r="I2767" s="8">
        <v>15</v>
      </c>
      <c r="J2767" s="19"/>
      <c r="K2767" s="19"/>
      <c r="L2767" s="19"/>
    </row>
    <row r="2768" spans="1:12" x14ac:dyDescent="0.2">
      <c r="A2768" s="6"/>
      <c r="B2768" s="8">
        <f t="shared" si="256"/>
        <v>18</v>
      </c>
      <c r="C2768" s="8"/>
      <c r="D2768" s="36" t="s">
        <v>2507</v>
      </c>
      <c r="E2768" s="28" t="e">
        <f>VLOOKUP(D2768,バーコード貼付!A$4048:C$6329,2,FALSE)</f>
        <v>#N/A</v>
      </c>
      <c r="F2768" s="40"/>
      <c r="G2768" s="19"/>
      <c r="H2768" s="77" t="e">
        <v>#N/A</v>
      </c>
      <c r="I2768" s="8">
        <v>15</v>
      </c>
      <c r="J2768" s="19" t="e">
        <v>#N/A</v>
      </c>
      <c r="K2768" s="19"/>
      <c r="L2768" s="19"/>
    </row>
    <row r="2769" spans="1:12" x14ac:dyDescent="0.2">
      <c r="A2769" s="6"/>
      <c r="B2769" s="8">
        <f t="shared" si="256"/>
        <v>19</v>
      </c>
      <c r="C2769" s="8"/>
      <c r="D2769" s="36" t="s">
        <v>2508</v>
      </c>
      <c r="E2769" s="28" t="e">
        <f>VLOOKUP(D2769,バーコード貼付!A$4048:C$6329,2,FALSE)</f>
        <v>#N/A</v>
      </c>
      <c r="F2769" s="40"/>
      <c r="G2769" s="19"/>
      <c r="H2769" s="77" t="e">
        <v>#N/A</v>
      </c>
      <c r="I2769" s="8">
        <v>15</v>
      </c>
      <c r="J2769" s="19" t="e">
        <v>#N/A</v>
      </c>
      <c r="K2769" s="19"/>
      <c r="L2769" s="19"/>
    </row>
    <row r="2770" spans="1:12" x14ac:dyDescent="0.2">
      <c r="A2770" s="6"/>
      <c r="B2770" s="8">
        <f t="shared" si="256"/>
        <v>20</v>
      </c>
      <c r="C2770" s="8"/>
      <c r="D2770" s="36"/>
      <c r="E2770" s="28" t="e">
        <f>VLOOKUP(D2770,バーコード貼付!A$4048:C$6329,2,FALSE)</f>
        <v>#N/A</v>
      </c>
      <c r="F2770" s="40"/>
      <c r="G2770" s="19"/>
      <c r="H2770" s="77" t="e">
        <v>#N/A</v>
      </c>
      <c r="I2770" s="8">
        <v>5</v>
      </c>
      <c r="J2770" s="19"/>
      <c r="K2770" s="19"/>
      <c r="L2770" s="19"/>
    </row>
    <row r="2771" spans="1:12" x14ac:dyDescent="0.2">
      <c r="A2771" s="6"/>
      <c r="B2771" s="8">
        <f t="shared" si="256"/>
        <v>21</v>
      </c>
      <c r="C2771" s="8"/>
      <c r="D2771" s="36" t="s">
        <v>2512</v>
      </c>
      <c r="E2771" s="28" t="str">
        <f>VLOOKUP(D2771,バーコード貼付!A$4048:C$6329,2,FALSE)</f>
        <v>真鍮3/8(9)Pｺｯｸ</v>
      </c>
      <c r="F2771" s="40"/>
      <c r="G2771" s="19"/>
      <c r="H2771" s="77">
        <f>VLOOKUP(D2771,バーコード貼付!$A$4048:$C$6329,3,FALSE)</f>
        <v>243</v>
      </c>
      <c r="I2771" s="8">
        <f>I$2750</f>
        <v>5</v>
      </c>
      <c r="J2771" s="19">
        <f>IF(H2771&gt;=I2771,0,1)</f>
        <v>0</v>
      </c>
      <c r="K2771" s="19"/>
      <c r="L2771" s="19"/>
    </row>
    <row r="2772" spans="1:12" x14ac:dyDescent="0.2">
      <c r="A2772" s="6">
        <v>2</v>
      </c>
      <c r="B2772" s="8"/>
      <c r="C2772" s="8"/>
      <c r="D2772" s="36" t="s">
        <v>2328</v>
      </c>
      <c r="E2772" s="28" t="e">
        <f>VLOOKUP(D2772,バーコード貼付!A$4048:C$6329,2,FALSE)</f>
        <v>#N/A</v>
      </c>
      <c r="F2772" s="40"/>
      <c r="G2772" s="19"/>
      <c r="H2772" s="77" t="e">
        <f>VLOOKUP(D2772,バーコード貼付!$A$4048:$C$6329,3,FALSE)</f>
        <v>#N/A</v>
      </c>
      <c r="I2772" s="8">
        <f>I$2750</f>
        <v>5</v>
      </c>
      <c r="J2772" s="19" t="e">
        <f>IF(H2772&gt;=I2772,0,1)</f>
        <v>#N/A</v>
      </c>
      <c r="K2772" s="19"/>
      <c r="L2772" s="19"/>
    </row>
    <row r="2773" spans="1:12" x14ac:dyDescent="0.2">
      <c r="A2773" s="6"/>
      <c r="B2773" s="8"/>
      <c r="C2773" s="8"/>
      <c r="D2773" s="36"/>
      <c r="E2773" s="28"/>
      <c r="F2773" s="40"/>
      <c r="G2773" s="19"/>
      <c r="H2773" s="67"/>
      <c r="I2773" s="8"/>
      <c r="J2773" s="19"/>
      <c r="K2773" s="19"/>
      <c r="L2773" s="19"/>
    </row>
    <row r="2774" spans="1:12" ht="16.2" x14ac:dyDescent="0.2">
      <c r="A2774" s="188" t="s">
        <v>2300</v>
      </c>
      <c r="B2774" s="189"/>
      <c r="C2774" s="189"/>
      <c r="D2774" s="189"/>
      <c r="E2774" s="189"/>
      <c r="F2774" s="189"/>
      <c r="G2774" s="189"/>
      <c r="H2774" s="189"/>
      <c r="I2774" s="189"/>
      <c r="J2774" s="189"/>
      <c r="K2774" s="189"/>
      <c r="L2774" s="190"/>
    </row>
    <row r="2775" spans="1:12" x14ac:dyDescent="0.2">
      <c r="A2775" s="24" t="s">
        <v>975</v>
      </c>
      <c r="B2775" s="21"/>
      <c r="C2775" s="21"/>
      <c r="D2775" s="52" t="s">
        <v>973</v>
      </c>
      <c r="E2775" s="13" t="s">
        <v>1156</v>
      </c>
      <c r="F2775" s="39" t="s">
        <v>1246</v>
      </c>
      <c r="G2775" s="13" t="s">
        <v>1205</v>
      </c>
      <c r="H2775" s="13" t="s">
        <v>1206</v>
      </c>
      <c r="I2775" s="13" t="s">
        <v>977</v>
      </c>
      <c r="J2775" s="13" t="s">
        <v>976</v>
      </c>
      <c r="K2775" s="13" t="s">
        <v>1166</v>
      </c>
      <c r="L2775" s="13" t="s">
        <v>1167</v>
      </c>
    </row>
    <row r="2776" spans="1:12" x14ac:dyDescent="0.2">
      <c r="A2776" s="6">
        <v>1</v>
      </c>
      <c r="B2776" s="6"/>
      <c r="C2776" s="3"/>
      <c r="D2776" s="36" t="s">
        <v>2982</v>
      </c>
      <c r="E2776" s="28" t="e">
        <f>VLOOKUP(D2776,バーコード貼付!A$4048:C$6329,2,FALSE)</f>
        <v>#N/A</v>
      </c>
      <c r="F2776" s="40"/>
      <c r="G2776" s="19"/>
      <c r="H2776" s="77" t="e">
        <v>#N/A</v>
      </c>
      <c r="I2776" s="43">
        <v>5</v>
      </c>
      <c r="J2776" s="19">
        <v>1</v>
      </c>
      <c r="K2776" s="19"/>
      <c r="L2776" s="19"/>
    </row>
    <row r="2777" spans="1:12" x14ac:dyDescent="0.2">
      <c r="A2777" s="6"/>
      <c r="B2777" s="8">
        <v>1</v>
      </c>
      <c r="C2777" s="3"/>
      <c r="D2777" s="36" t="s">
        <v>2340</v>
      </c>
      <c r="E2777" s="28" t="e">
        <f>VLOOKUP(D2777,バーコード貼付!A$4048:C$6329,2,FALSE)</f>
        <v>#N/A</v>
      </c>
      <c r="F2777" s="40"/>
      <c r="G2777" s="19"/>
      <c r="H2777" s="77" t="e">
        <f>VLOOKUP(D2777,バーコード貼付!$A$4048:$C$6329,3,FALSE)</f>
        <v>#N/A</v>
      </c>
      <c r="I2777" s="8">
        <f>I$2776</f>
        <v>5</v>
      </c>
      <c r="J2777" s="19" t="e">
        <f>IF(H2777&gt;=I2777,0,1)</f>
        <v>#N/A</v>
      </c>
      <c r="K2777" s="19"/>
      <c r="L2777" s="19"/>
    </row>
    <row r="2778" spans="1:12" x14ac:dyDescent="0.2">
      <c r="A2778" s="6"/>
      <c r="B2778" s="8">
        <f t="shared" ref="B2778:B2797" si="258">B2777+1</f>
        <v>2</v>
      </c>
      <c r="C2778" s="8"/>
      <c r="D2778" s="36" t="s">
        <v>2337</v>
      </c>
      <c r="E2778" s="28" t="e">
        <f>VLOOKUP(D2778,バーコード貼付!A$4048:C$6329,2,FALSE)</f>
        <v>#N/A</v>
      </c>
      <c r="F2778" s="40"/>
      <c r="G2778" s="19"/>
      <c r="H2778" s="77" t="e">
        <f>VLOOKUP(D2778,バーコード貼付!$A$4048:$C$6329,3,FALSE)</f>
        <v>#N/A</v>
      </c>
      <c r="I2778" s="8">
        <f>I$2776</f>
        <v>5</v>
      </c>
      <c r="J2778" s="19" t="e">
        <f>IF(H2778&gt;=I2778,0,1)</f>
        <v>#N/A</v>
      </c>
      <c r="K2778" s="19"/>
      <c r="L2778" s="19"/>
    </row>
    <row r="2779" spans="1:12" x14ac:dyDescent="0.2">
      <c r="A2779" s="6"/>
      <c r="B2779" s="8">
        <f t="shared" si="258"/>
        <v>3</v>
      </c>
      <c r="C2779" s="8"/>
      <c r="D2779" s="36" t="s">
        <v>2338</v>
      </c>
      <c r="E2779" s="28" t="e">
        <f>VLOOKUP(D2779,バーコード貼付!A$4048:C$6329,2,FALSE)</f>
        <v>#N/A</v>
      </c>
      <c r="F2779" s="40"/>
      <c r="G2779" s="19"/>
      <c r="H2779" s="77" t="e">
        <f>VLOOKUP(D2779,バーコード貼付!$A$4048:$C$6329,3,FALSE)</f>
        <v>#N/A</v>
      </c>
      <c r="I2779" s="8">
        <f>I$2776</f>
        <v>5</v>
      </c>
      <c r="J2779" s="19" t="e">
        <f>IF(H2779&gt;=I2779,0,1)</f>
        <v>#N/A</v>
      </c>
      <c r="K2779" s="19"/>
      <c r="L2779" s="19"/>
    </row>
    <row r="2780" spans="1:12" x14ac:dyDescent="0.2">
      <c r="A2780" s="6"/>
      <c r="B2780" s="8">
        <f t="shared" si="258"/>
        <v>4</v>
      </c>
      <c r="C2780" s="8"/>
      <c r="D2780" s="36"/>
      <c r="E2780" s="28" t="s">
        <v>2530</v>
      </c>
      <c r="F2780" s="40"/>
      <c r="G2780" s="19"/>
      <c r="H2780" s="152" t="e">
        <v>#N/A</v>
      </c>
      <c r="I2780" s="8">
        <v>30</v>
      </c>
      <c r="J2780" s="19">
        <v>1</v>
      </c>
      <c r="K2780" s="19"/>
      <c r="L2780" s="19"/>
    </row>
    <row r="2781" spans="1:12" x14ac:dyDescent="0.2">
      <c r="A2781" s="6"/>
      <c r="B2781" s="8">
        <f t="shared" si="258"/>
        <v>5</v>
      </c>
      <c r="C2781" s="8"/>
      <c r="D2781" s="36"/>
      <c r="E2781" s="28" t="s">
        <v>2532</v>
      </c>
      <c r="F2781" s="40"/>
      <c r="G2781" s="19"/>
      <c r="H2781" s="152" t="e">
        <v>#N/A</v>
      </c>
      <c r="I2781" s="8">
        <v>30</v>
      </c>
      <c r="J2781" s="19">
        <v>1</v>
      </c>
      <c r="K2781" s="19"/>
      <c r="L2781" s="19"/>
    </row>
    <row r="2782" spans="1:12" x14ac:dyDescent="0.2">
      <c r="A2782" s="6"/>
      <c r="B2782" s="8">
        <f t="shared" si="258"/>
        <v>6</v>
      </c>
      <c r="C2782" s="8"/>
      <c r="D2782" s="36" t="s">
        <v>2339</v>
      </c>
      <c r="E2782" s="28" t="e">
        <f>VLOOKUP(D2782,バーコード貼付!A$4048:C$6329,2,FALSE)</f>
        <v>#N/A</v>
      </c>
      <c r="F2782" s="40"/>
      <c r="G2782" s="19"/>
      <c r="H2782" s="77" t="e">
        <f>VLOOKUP(D2782,バーコード貼付!$A$4048:$C$6329,3,FALSE)</f>
        <v>#N/A</v>
      </c>
      <c r="I2782" s="8">
        <f>I$2776</f>
        <v>5</v>
      </c>
      <c r="J2782" s="19" t="e">
        <f t="shared" ref="J2782:J2787" si="259">IF(H2782&gt;=I2782,0,1)</f>
        <v>#N/A</v>
      </c>
      <c r="K2782" s="19"/>
      <c r="L2782" s="19"/>
    </row>
    <row r="2783" spans="1:12" x14ac:dyDescent="0.2">
      <c r="A2783" s="6"/>
      <c r="B2783" s="8">
        <f t="shared" si="258"/>
        <v>7</v>
      </c>
      <c r="C2783" s="8"/>
      <c r="D2783" s="36" t="s">
        <v>2405</v>
      </c>
      <c r="E2783" s="28" t="e">
        <f>VLOOKUP(D2783,バーコード貼付!A$4048:C$6329,2,FALSE)</f>
        <v>#N/A</v>
      </c>
      <c r="F2783" s="40"/>
      <c r="G2783" s="19"/>
      <c r="H2783" s="77" t="e">
        <f>VLOOKUP(D2783,バーコード貼付!$A$4048:$C$6329,3,FALSE)</f>
        <v>#N/A</v>
      </c>
      <c r="I2783" s="8">
        <f>I$2776</f>
        <v>5</v>
      </c>
      <c r="J2783" s="19" t="e">
        <f t="shared" si="259"/>
        <v>#N/A</v>
      </c>
      <c r="K2783" s="19"/>
      <c r="L2783" s="19"/>
    </row>
    <row r="2784" spans="1:12" x14ac:dyDescent="0.2">
      <c r="A2784" s="6"/>
      <c r="B2784" s="8">
        <f t="shared" si="258"/>
        <v>8</v>
      </c>
      <c r="C2784" s="8"/>
      <c r="D2784" s="36" t="s">
        <v>2505</v>
      </c>
      <c r="E2784" s="28" t="e">
        <f>VLOOKUP(D2784,バーコード貼付!A$4048:C$6329,2,FALSE)</f>
        <v>#N/A</v>
      </c>
      <c r="F2784" s="40"/>
      <c r="G2784" s="19"/>
      <c r="H2784" s="77" t="e">
        <f>VLOOKUP(D2784,バーコード貼付!$A$4048:$C$6329,3,FALSE)</f>
        <v>#N/A</v>
      </c>
      <c r="I2784" s="8">
        <f>I$2776*6</f>
        <v>30</v>
      </c>
      <c r="J2784" s="19" t="e">
        <f t="shared" si="259"/>
        <v>#N/A</v>
      </c>
      <c r="K2784" s="19"/>
      <c r="L2784" s="19"/>
    </row>
    <row r="2785" spans="1:12" x14ac:dyDescent="0.2">
      <c r="A2785" s="6"/>
      <c r="B2785" s="8">
        <f t="shared" si="258"/>
        <v>9</v>
      </c>
      <c r="C2785" s="8"/>
      <c r="D2785" s="36" t="s">
        <v>2345</v>
      </c>
      <c r="E2785" s="28" t="e">
        <f>VLOOKUP(D2785,バーコード貼付!A$4048:C$6329,2,FALSE)</f>
        <v>#N/A</v>
      </c>
      <c r="F2785" s="40"/>
      <c r="G2785" s="19"/>
      <c r="H2785" s="77" t="e">
        <f>VLOOKUP(D2785,バーコード貼付!$A$4048:$C$6329,3,FALSE)</f>
        <v>#N/A</v>
      </c>
      <c r="I2785" s="8">
        <f>I$2776</f>
        <v>5</v>
      </c>
      <c r="J2785" s="19" t="e">
        <f t="shared" si="259"/>
        <v>#N/A</v>
      </c>
      <c r="K2785" s="19"/>
      <c r="L2785" s="19"/>
    </row>
    <row r="2786" spans="1:12" x14ac:dyDescent="0.2">
      <c r="A2786" s="6"/>
      <c r="B2786" s="8">
        <f t="shared" si="258"/>
        <v>10</v>
      </c>
      <c r="C2786" s="8"/>
      <c r="D2786" s="36" t="s">
        <v>2346</v>
      </c>
      <c r="E2786" s="28" t="e">
        <f>VLOOKUP(D2786,バーコード貼付!A$4048:C$6329,2,FALSE)</f>
        <v>#N/A</v>
      </c>
      <c r="F2786" s="40"/>
      <c r="G2786" s="19"/>
      <c r="H2786" s="77" t="e">
        <f>VLOOKUP(D2786,バーコード貼付!$A$4048:$C$6329,3,FALSE)</f>
        <v>#N/A</v>
      </c>
      <c r="I2786" s="8">
        <f>I$2776</f>
        <v>5</v>
      </c>
      <c r="J2786" s="19" t="e">
        <f t="shared" si="259"/>
        <v>#N/A</v>
      </c>
      <c r="K2786" s="19"/>
      <c r="L2786" s="19"/>
    </row>
    <row r="2787" spans="1:12" x14ac:dyDescent="0.2">
      <c r="A2787" s="6"/>
      <c r="B2787" s="8">
        <f t="shared" si="258"/>
        <v>11</v>
      </c>
      <c r="C2787" s="8"/>
      <c r="D2787" s="36" t="s">
        <v>2406</v>
      </c>
      <c r="E2787" s="28" t="e">
        <f>VLOOKUP(D2787,バーコード貼付!A$4048:C$6329,2,FALSE)</f>
        <v>#N/A</v>
      </c>
      <c r="F2787" s="40"/>
      <c r="G2787" s="19"/>
      <c r="H2787" s="77" t="e">
        <f>VLOOKUP(D2787,バーコード貼付!$A$4048:$C$6329,3,FALSE)</f>
        <v>#N/A</v>
      </c>
      <c r="I2787" s="8">
        <f>I$2776</f>
        <v>5</v>
      </c>
      <c r="J2787" s="19" t="e">
        <f t="shared" si="259"/>
        <v>#N/A</v>
      </c>
      <c r="K2787" s="19"/>
      <c r="L2787" s="19"/>
    </row>
    <row r="2788" spans="1:12" x14ac:dyDescent="0.2">
      <c r="A2788" s="6"/>
      <c r="B2788" s="8">
        <f t="shared" si="258"/>
        <v>12</v>
      </c>
      <c r="C2788" s="8"/>
      <c r="D2788" s="36" t="s">
        <v>2503</v>
      </c>
      <c r="E2788" s="28" t="e">
        <f>VLOOKUP(D2788,バーコード貼付!A$4048:C$6329,2,FALSE)</f>
        <v>#N/A</v>
      </c>
      <c r="F2788" s="40"/>
      <c r="G2788" s="19"/>
      <c r="H2788" s="77" t="e">
        <v>#N/A</v>
      </c>
      <c r="I2788" s="8">
        <v>30</v>
      </c>
      <c r="J2788" s="19" t="e">
        <v>#N/A</v>
      </c>
      <c r="K2788" s="19"/>
      <c r="L2788" s="19"/>
    </row>
    <row r="2789" spans="1:12" x14ac:dyDescent="0.2">
      <c r="A2789" s="6"/>
      <c r="B2789" s="8">
        <f t="shared" si="258"/>
        <v>13</v>
      </c>
      <c r="C2789" s="8"/>
      <c r="D2789" s="36" t="s">
        <v>2504</v>
      </c>
      <c r="E2789" s="28" t="e">
        <f>VLOOKUP(D2789,バーコード貼付!A$4048:C$6329,2,FALSE)</f>
        <v>#N/A</v>
      </c>
      <c r="F2789" s="40"/>
      <c r="G2789" s="19"/>
      <c r="H2789" s="77" t="e">
        <f>VLOOKUP(D2789,バーコード貼付!$A$4048:$C$6329,3,FALSE)</f>
        <v>#N/A</v>
      </c>
      <c r="I2789" s="8">
        <f>I$2906*6</f>
        <v>30</v>
      </c>
      <c r="J2789" s="19" t="e">
        <f>IF(H2789&gt;=I2789,0,1)</f>
        <v>#N/A</v>
      </c>
      <c r="K2789" s="19"/>
      <c r="L2789" s="19"/>
    </row>
    <row r="2790" spans="1:12" x14ac:dyDescent="0.2">
      <c r="A2790" s="6"/>
      <c r="B2790" s="8">
        <f t="shared" si="258"/>
        <v>14</v>
      </c>
      <c r="C2790" s="8"/>
      <c r="D2790" s="36" t="s">
        <v>2511</v>
      </c>
      <c r="E2790" s="28" t="str">
        <f>VLOOKUP(D2790,バーコード貼付!A$4048:C$6329,2,FALSE)</f>
        <v>M12ﾊﾟｯｸﾙﾜｯｼｬ</v>
      </c>
      <c r="F2790" s="40"/>
      <c r="G2790" s="19"/>
      <c r="H2790" s="77">
        <f>VLOOKUP(D2790,バーコード貼付!$A$4048:$C$6329,3,FALSE)</f>
        <v>3270</v>
      </c>
      <c r="I2790" s="8">
        <f>I$2906*6</f>
        <v>30</v>
      </c>
      <c r="J2790" s="19">
        <f>IF(H2790&gt;=I2790,0,1)</f>
        <v>0</v>
      </c>
      <c r="K2790" s="19"/>
      <c r="L2790" s="19"/>
    </row>
    <row r="2791" spans="1:12" x14ac:dyDescent="0.2">
      <c r="A2791" s="6"/>
      <c r="B2791" s="8">
        <f t="shared" si="258"/>
        <v>15</v>
      </c>
      <c r="C2791" s="8"/>
      <c r="D2791" s="36" t="s">
        <v>2348</v>
      </c>
      <c r="E2791" s="28" t="e">
        <f>VLOOKUP(D2791,バーコード貼付!A$4048:C$6329,2,FALSE)</f>
        <v>#N/A</v>
      </c>
      <c r="F2791" s="40"/>
      <c r="G2791" s="19"/>
      <c r="H2791" s="77" t="e">
        <f>VLOOKUP(D2791,バーコード貼付!$A$4048:$C$6329,3,FALSE)</f>
        <v>#N/A</v>
      </c>
      <c r="I2791" s="8">
        <f>I$2776</f>
        <v>5</v>
      </c>
      <c r="J2791" s="19" t="e">
        <f>IF(H2791&gt;=I2791,0,1)</f>
        <v>#N/A</v>
      </c>
      <c r="K2791" s="19"/>
      <c r="L2791" s="19"/>
    </row>
    <row r="2792" spans="1:12" x14ac:dyDescent="0.2">
      <c r="A2792" s="6"/>
      <c r="B2792" s="8">
        <f t="shared" si="258"/>
        <v>16</v>
      </c>
      <c r="C2792" s="8"/>
      <c r="D2792" s="36" t="s">
        <v>2407</v>
      </c>
      <c r="E2792" s="28" t="e">
        <f>VLOOKUP(D2792,バーコード貼付!A$4048:C$6329,2,FALSE)</f>
        <v>#N/A</v>
      </c>
      <c r="F2792" s="40"/>
      <c r="G2792" s="19"/>
      <c r="H2792" s="77" t="e">
        <f>VLOOKUP(D2792,バーコード貼付!$A$4048:$C$6329,3,FALSE)</f>
        <v>#N/A</v>
      </c>
      <c r="I2792" s="8">
        <f>I$2776</f>
        <v>5</v>
      </c>
      <c r="J2792" s="19" t="e">
        <f>IF(H2792&gt;=I2792,0,1)</f>
        <v>#N/A</v>
      </c>
      <c r="K2792" s="19"/>
      <c r="L2792" s="19"/>
    </row>
    <row r="2793" spans="1:12" x14ac:dyDescent="0.2">
      <c r="A2793" s="6"/>
      <c r="B2793" s="8">
        <f t="shared" si="258"/>
        <v>17</v>
      </c>
      <c r="C2793" s="8"/>
      <c r="D2793" s="36" t="s">
        <v>2506</v>
      </c>
      <c r="E2793" s="28" t="e">
        <f>VLOOKUP(D2793,バーコード貼付!A$4048:C$6329,2,FALSE)</f>
        <v>#N/A</v>
      </c>
      <c r="F2793" s="40"/>
      <c r="G2793" s="19"/>
      <c r="H2793" s="77" t="e">
        <v>#N/A</v>
      </c>
      <c r="I2793" s="8">
        <v>15</v>
      </c>
      <c r="J2793" s="19" t="e">
        <v>#N/A</v>
      </c>
      <c r="K2793" s="19"/>
      <c r="L2793" s="19"/>
    </row>
    <row r="2794" spans="1:12" x14ac:dyDescent="0.2">
      <c r="A2794" s="6"/>
      <c r="B2794" s="8">
        <f t="shared" si="258"/>
        <v>18</v>
      </c>
      <c r="C2794" s="8"/>
      <c r="D2794" s="36" t="s">
        <v>2507</v>
      </c>
      <c r="E2794" s="28" t="e">
        <f>VLOOKUP(D2794,バーコード貼付!A$4048:C$6329,2,FALSE)</f>
        <v>#N/A</v>
      </c>
      <c r="F2794" s="40"/>
      <c r="G2794" s="19"/>
      <c r="H2794" s="77" t="e">
        <v>#N/A</v>
      </c>
      <c r="I2794" s="8">
        <v>15</v>
      </c>
      <c r="J2794" s="19" t="e">
        <v>#N/A</v>
      </c>
      <c r="K2794" s="19"/>
      <c r="L2794" s="19"/>
    </row>
    <row r="2795" spans="1:12" x14ac:dyDescent="0.2">
      <c r="A2795" s="6"/>
      <c r="B2795" s="8">
        <f t="shared" si="258"/>
        <v>19</v>
      </c>
      <c r="C2795" s="8"/>
      <c r="D2795" s="36" t="s">
        <v>2508</v>
      </c>
      <c r="E2795" s="28" t="e">
        <f>VLOOKUP(D2795,バーコード貼付!A$4048:C$6329,2,FALSE)</f>
        <v>#N/A</v>
      </c>
      <c r="F2795" s="40"/>
      <c r="G2795" s="19"/>
      <c r="H2795" s="77" t="e">
        <v>#N/A</v>
      </c>
      <c r="I2795" s="8">
        <v>15</v>
      </c>
      <c r="J2795" s="19" t="e">
        <v>#N/A</v>
      </c>
      <c r="K2795" s="19"/>
      <c r="L2795" s="19"/>
    </row>
    <row r="2796" spans="1:12" x14ac:dyDescent="0.2">
      <c r="A2796" s="6"/>
      <c r="B2796" s="8">
        <f t="shared" si="258"/>
        <v>20</v>
      </c>
      <c r="C2796" s="8"/>
      <c r="D2796" s="36"/>
      <c r="E2796" s="28" t="s">
        <v>2531</v>
      </c>
      <c r="F2796" s="40"/>
      <c r="G2796" s="19"/>
      <c r="H2796" s="152" t="e">
        <v>#N/A</v>
      </c>
      <c r="I2796" s="8">
        <v>5</v>
      </c>
      <c r="J2796" s="19">
        <v>1</v>
      </c>
      <c r="K2796" s="19"/>
      <c r="L2796" s="19"/>
    </row>
    <row r="2797" spans="1:12" x14ac:dyDescent="0.2">
      <c r="A2797" s="6"/>
      <c r="B2797" s="8">
        <f t="shared" si="258"/>
        <v>21</v>
      </c>
      <c r="C2797" s="8"/>
      <c r="D2797" s="36" t="s">
        <v>2512</v>
      </c>
      <c r="E2797" s="28" t="str">
        <f>VLOOKUP(D2797,バーコード貼付!A$4048:C$6329,2,FALSE)</f>
        <v>真鍮3/8(9)Pｺｯｸ</v>
      </c>
      <c r="F2797" s="40"/>
      <c r="G2797" s="19"/>
      <c r="H2797" s="77">
        <f>VLOOKUP(D2797,バーコード貼付!$A$4048:$C$6329,3,FALSE)</f>
        <v>243</v>
      </c>
      <c r="I2797" s="8">
        <f>I$2776</f>
        <v>5</v>
      </c>
      <c r="J2797" s="19">
        <f>IF(H2797&gt;=I2797,0,1)</f>
        <v>0</v>
      </c>
      <c r="K2797" s="19"/>
      <c r="L2797" s="19"/>
    </row>
    <row r="2798" spans="1:12" x14ac:dyDescent="0.2">
      <c r="A2798" s="6">
        <v>2</v>
      </c>
      <c r="B2798" s="8"/>
      <c r="C2798" s="8"/>
      <c r="D2798" s="36" t="s">
        <v>2350</v>
      </c>
      <c r="E2798" s="28" t="e">
        <f>VLOOKUP(D2798,バーコード貼付!A$4048:C$6329,2,FALSE)</f>
        <v>#N/A</v>
      </c>
      <c r="F2798" s="40"/>
      <c r="G2798" s="19"/>
      <c r="H2798" s="77" t="e">
        <f>VLOOKUP(D2798,バーコード貼付!$A$4048:$C$6329,3,FALSE)</f>
        <v>#N/A</v>
      </c>
      <c r="I2798" s="8">
        <f>I$2776</f>
        <v>5</v>
      </c>
      <c r="J2798" s="19" t="e">
        <f>IF(H2798&gt;=I2798,0,1)</f>
        <v>#N/A</v>
      </c>
      <c r="K2798" s="19"/>
      <c r="L2798" s="19"/>
    </row>
    <row r="2799" spans="1:12" x14ac:dyDescent="0.2">
      <c r="A2799" s="6"/>
      <c r="B2799" s="8"/>
      <c r="C2799" s="8"/>
      <c r="D2799" s="36"/>
      <c r="E2799" s="28"/>
      <c r="F2799" s="40"/>
      <c r="G2799" s="19"/>
      <c r="H2799" s="67"/>
      <c r="I2799" s="8"/>
      <c r="J2799" s="19"/>
      <c r="K2799" s="19"/>
      <c r="L2799" s="19"/>
    </row>
    <row r="2800" spans="1:12" ht="16.2" x14ac:dyDescent="0.2">
      <c r="A2800" s="188" t="s">
        <v>2301</v>
      </c>
      <c r="B2800" s="189"/>
      <c r="C2800" s="189"/>
      <c r="D2800" s="189"/>
      <c r="E2800" s="189"/>
      <c r="F2800" s="189"/>
      <c r="G2800" s="189"/>
      <c r="H2800" s="189"/>
      <c r="I2800" s="189"/>
      <c r="J2800" s="189"/>
      <c r="K2800" s="189"/>
      <c r="L2800" s="190"/>
    </row>
    <row r="2801" spans="1:12" x14ac:dyDescent="0.2">
      <c r="A2801" s="24" t="s">
        <v>975</v>
      </c>
      <c r="B2801" s="21"/>
      <c r="C2801" s="21"/>
      <c r="D2801" s="52" t="s">
        <v>973</v>
      </c>
      <c r="E2801" s="13" t="s">
        <v>1156</v>
      </c>
      <c r="F2801" s="39" t="s">
        <v>1246</v>
      </c>
      <c r="G2801" s="19" t="s">
        <v>1205</v>
      </c>
      <c r="H2801" s="13" t="s">
        <v>1206</v>
      </c>
      <c r="I2801" s="13" t="s">
        <v>977</v>
      </c>
      <c r="J2801" s="13" t="s">
        <v>976</v>
      </c>
      <c r="K2801" s="13" t="s">
        <v>1166</v>
      </c>
      <c r="L2801" s="13" t="s">
        <v>1167</v>
      </c>
    </row>
    <row r="2802" spans="1:12" x14ac:dyDescent="0.2">
      <c r="A2802" s="6">
        <v>1</v>
      </c>
      <c r="B2802" s="6"/>
      <c r="C2802" s="3"/>
      <c r="D2802" s="36" t="s">
        <v>2983</v>
      </c>
      <c r="E2802" s="28" t="s">
        <v>2485</v>
      </c>
      <c r="F2802" s="40"/>
      <c r="G2802" s="19"/>
      <c r="H2802" s="77" t="e">
        <v>#N/A</v>
      </c>
      <c r="I2802" s="43">
        <v>5</v>
      </c>
      <c r="J2802" s="19">
        <v>1</v>
      </c>
      <c r="K2802" s="19"/>
      <c r="L2802" s="19"/>
    </row>
    <row r="2803" spans="1:12" x14ac:dyDescent="0.2">
      <c r="A2803" s="6"/>
      <c r="B2803" s="8">
        <v>1</v>
      </c>
      <c r="C2803" s="3"/>
      <c r="D2803" s="36" t="s">
        <v>2340</v>
      </c>
      <c r="E2803" s="28" t="e">
        <f>VLOOKUP(D2803,バーコード貼付!A$4048:C$6329,2,FALSE)</f>
        <v>#N/A</v>
      </c>
      <c r="F2803" s="40"/>
      <c r="G2803" s="19"/>
      <c r="H2803" s="77" t="e">
        <f>VLOOKUP(D2803,バーコード貼付!$A$4048:$C$6329,3,FALSE)</f>
        <v>#N/A</v>
      </c>
      <c r="I2803" s="8">
        <f>I$2802</f>
        <v>5</v>
      </c>
      <c r="J2803" s="19" t="e">
        <f>IF(H2803&gt;=I2803,0,1)</f>
        <v>#N/A</v>
      </c>
      <c r="K2803" s="19"/>
      <c r="L2803" s="19"/>
    </row>
    <row r="2804" spans="1:12" x14ac:dyDescent="0.2">
      <c r="A2804" s="6"/>
      <c r="B2804" s="8">
        <f t="shared" ref="B2804:B2823" si="260">B2803+1</f>
        <v>2</v>
      </c>
      <c r="C2804" s="8"/>
      <c r="D2804" s="36" t="s">
        <v>2341</v>
      </c>
      <c r="E2804" s="28" t="e">
        <f>VLOOKUP(D2804,バーコード貼付!A$4048:C$6329,2,FALSE)</f>
        <v>#N/A</v>
      </c>
      <c r="F2804" s="40"/>
      <c r="G2804" s="19"/>
      <c r="H2804" s="77" t="e">
        <f>VLOOKUP(D2804,バーコード貼付!$A$4048:$C$6329,3,FALSE)</f>
        <v>#N/A</v>
      </c>
      <c r="I2804" s="8">
        <f>I$2802</f>
        <v>5</v>
      </c>
      <c r="J2804" s="19" t="e">
        <f>IF(H2804&gt;=I2804,0,1)</f>
        <v>#N/A</v>
      </c>
      <c r="K2804" s="19"/>
      <c r="L2804" s="19"/>
    </row>
    <row r="2805" spans="1:12" x14ac:dyDescent="0.2">
      <c r="A2805" s="6"/>
      <c r="B2805" s="8">
        <f t="shared" si="260"/>
        <v>3</v>
      </c>
      <c r="C2805" s="8"/>
      <c r="D2805" s="36" t="s">
        <v>2342</v>
      </c>
      <c r="E2805" s="28" t="e">
        <f>VLOOKUP(D2805,バーコード貼付!A$4048:C$6329,2,FALSE)</f>
        <v>#N/A</v>
      </c>
      <c r="F2805" s="40"/>
      <c r="G2805" s="19"/>
      <c r="H2805" s="77" t="e">
        <f>VLOOKUP(D2805,バーコード貼付!$A$4048:$C$6329,3,FALSE)</f>
        <v>#N/A</v>
      </c>
      <c r="I2805" s="8">
        <f>I$2802</f>
        <v>5</v>
      </c>
      <c r="J2805" s="19" t="e">
        <f>IF(H2805&gt;=I2805,0,1)</f>
        <v>#N/A</v>
      </c>
      <c r="K2805" s="19"/>
      <c r="L2805" s="19"/>
    </row>
    <row r="2806" spans="1:12" x14ac:dyDescent="0.2">
      <c r="A2806" s="6"/>
      <c r="B2806" s="8">
        <f t="shared" si="260"/>
        <v>4</v>
      </c>
      <c r="C2806" s="8"/>
      <c r="D2806" s="36"/>
      <c r="E2806" s="28" t="s">
        <v>2530</v>
      </c>
      <c r="F2806" s="40"/>
      <c r="G2806" s="19"/>
      <c r="H2806" s="152" t="e">
        <v>#N/A</v>
      </c>
      <c r="I2806" s="8">
        <v>30</v>
      </c>
      <c r="J2806" s="19">
        <v>1</v>
      </c>
      <c r="K2806" s="19"/>
      <c r="L2806" s="19"/>
    </row>
    <row r="2807" spans="1:12" x14ac:dyDescent="0.2">
      <c r="A2807" s="6"/>
      <c r="B2807" s="8">
        <f t="shared" si="260"/>
        <v>5</v>
      </c>
      <c r="C2807" s="8"/>
      <c r="D2807" s="36"/>
      <c r="E2807" s="28" t="s">
        <v>2532</v>
      </c>
      <c r="F2807" s="40"/>
      <c r="G2807" s="19"/>
      <c r="H2807" s="152" t="e">
        <v>#N/A</v>
      </c>
      <c r="I2807" s="8">
        <v>30</v>
      </c>
      <c r="J2807" s="19">
        <v>1</v>
      </c>
      <c r="K2807" s="19"/>
      <c r="L2807" s="19"/>
    </row>
    <row r="2808" spans="1:12" x14ac:dyDescent="0.2">
      <c r="A2808" s="6"/>
      <c r="B2808" s="8">
        <f t="shared" si="260"/>
        <v>6</v>
      </c>
      <c r="C2808" s="8"/>
      <c r="D2808" s="36" t="s">
        <v>2343</v>
      </c>
      <c r="E2808" s="28" t="e">
        <f>VLOOKUP(D2808,バーコード貼付!A$4048:C$6329,2,FALSE)</f>
        <v>#N/A</v>
      </c>
      <c r="F2808" s="40"/>
      <c r="G2808" s="19"/>
      <c r="H2808" s="77" t="e">
        <f>VLOOKUP(D2808,バーコード貼付!$A$4048:$C$6329,3,FALSE)</f>
        <v>#N/A</v>
      </c>
      <c r="I2808" s="8">
        <f>I$2802</f>
        <v>5</v>
      </c>
      <c r="J2808" s="19" t="e">
        <f t="shared" ref="J2808:J2813" si="261">IF(H2808&gt;=I2808,0,1)</f>
        <v>#N/A</v>
      </c>
      <c r="K2808" s="19"/>
      <c r="L2808" s="19"/>
    </row>
    <row r="2809" spans="1:12" x14ac:dyDescent="0.2">
      <c r="A2809" s="6"/>
      <c r="B2809" s="8">
        <f t="shared" si="260"/>
        <v>7</v>
      </c>
      <c r="C2809" s="8"/>
      <c r="D2809" s="36" t="s">
        <v>2344</v>
      </c>
      <c r="E2809" s="28" t="e">
        <f>VLOOKUP(D2809,バーコード貼付!A$4048:C$6329,2,FALSE)</f>
        <v>#N/A</v>
      </c>
      <c r="F2809" s="40"/>
      <c r="G2809" s="19"/>
      <c r="H2809" s="77" t="e">
        <f>VLOOKUP(D2809,バーコード貼付!$A$4048:$C$6329,3,FALSE)</f>
        <v>#N/A</v>
      </c>
      <c r="I2809" s="8">
        <f>I$2802</f>
        <v>5</v>
      </c>
      <c r="J2809" s="19" t="e">
        <f t="shared" si="261"/>
        <v>#N/A</v>
      </c>
      <c r="K2809" s="19"/>
      <c r="L2809" s="19"/>
    </row>
    <row r="2810" spans="1:12" x14ac:dyDescent="0.2">
      <c r="A2810" s="6"/>
      <c r="B2810" s="8">
        <f t="shared" si="260"/>
        <v>8</v>
      </c>
      <c r="C2810" s="8"/>
      <c r="D2810" s="36" t="s">
        <v>2505</v>
      </c>
      <c r="E2810" s="28" t="e">
        <f>VLOOKUP(D2810,バーコード貼付!A$4048:C$6329,2,FALSE)</f>
        <v>#N/A</v>
      </c>
      <c r="F2810" s="40"/>
      <c r="G2810" s="19"/>
      <c r="H2810" s="77" t="e">
        <f>VLOOKUP(D2810,バーコード貼付!$A$4048:$C$6329,3,FALSE)</f>
        <v>#N/A</v>
      </c>
      <c r="I2810" s="8">
        <f>I$2802*6</f>
        <v>30</v>
      </c>
      <c r="J2810" s="19" t="e">
        <f t="shared" si="261"/>
        <v>#N/A</v>
      </c>
      <c r="K2810" s="19"/>
      <c r="L2810" s="19"/>
    </row>
    <row r="2811" spans="1:12" x14ac:dyDescent="0.2">
      <c r="A2811" s="6"/>
      <c r="B2811" s="8">
        <f t="shared" si="260"/>
        <v>9</v>
      </c>
      <c r="C2811" s="8"/>
      <c r="D2811" s="36" t="s">
        <v>2345</v>
      </c>
      <c r="E2811" s="28" t="e">
        <f>VLOOKUP(D2811,バーコード貼付!A$4048:C$6329,2,FALSE)</f>
        <v>#N/A</v>
      </c>
      <c r="F2811" s="40"/>
      <c r="G2811" s="19"/>
      <c r="H2811" s="77" t="e">
        <f>VLOOKUP(D2811,バーコード貼付!$A$4048:$C$6329,3,FALSE)</f>
        <v>#N/A</v>
      </c>
      <c r="I2811" s="8">
        <f>I$2802</f>
        <v>5</v>
      </c>
      <c r="J2811" s="19" t="e">
        <f t="shared" si="261"/>
        <v>#N/A</v>
      </c>
      <c r="K2811" s="19"/>
      <c r="L2811" s="19"/>
    </row>
    <row r="2812" spans="1:12" x14ac:dyDescent="0.2">
      <c r="A2812" s="6"/>
      <c r="B2812" s="8">
        <f t="shared" si="260"/>
        <v>10</v>
      </c>
      <c r="C2812" s="8"/>
      <c r="D2812" s="36" t="s">
        <v>2346</v>
      </c>
      <c r="E2812" s="28" t="e">
        <f>VLOOKUP(D2812,バーコード貼付!A$4048:C$6329,2,FALSE)</f>
        <v>#N/A</v>
      </c>
      <c r="F2812" s="40"/>
      <c r="G2812" s="19"/>
      <c r="H2812" s="77" t="e">
        <f>VLOOKUP(D2812,バーコード貼付!$A$4048:$C$6329,3,FALSE)</f>
        <v>#N/A</v>
      </c>
      <c r="I2812" s="8">
        <f>I$2802</f>
        <v>5</v>
      </c>
      <c r="J2812" s="19" t="e">
        <f t="shared" si="261"/>
        <v>#N/A</v>
      </c>
      <c r="K2812" s="19"/>
      <c r="L2812" s="19"/>
    </row>
    <row r="2813" spans="1:12" x14ac:dyDescent="0.2">
      <c r="A2813" s="6"/>
      <c r="B2813" s="8">
        <f t="shared" si="260"/>
        <v>11</v>
      </c>
      <c r="C2813" s="8"/>
      <c r="D2813" s="36" t="s">
        <v>2347</v>
      </c>
      <c r="E2813" s="28" t="e">
        <f>VLOOKUP(D2813,バーコード貼付!A$4048:C$6329,2,FALSE)</f>
        <v>#N/A</v>
      </c>
      <c r="F2813" s="40"/>
      <c r="G2813" s="19"/>
      <c r="H2813" s="77" t="e">
        <f>VLOOKUP(D2813,バーコード貼付!$A$4048:$C$6329,3,FALSE)</f>
        <v>#N/A</v>
      </c>
      <c r="I2813" s="8">
        <f>I$2802</f>
        <v>5</v>
      </c>
      <c r="J2813" s="19" t="e">
        <f t="shared" si="261"/>
        <v>#N/A</v>
      </c>
      <c r="K2813" s="19"/>
      <c r="L2813" s="19"/>
    </row>
    <row r="2814" spans="1:12" x14ac:dyDescent="0.2">
      <c r="A2814" s="6"/>
      <c r="B2814" s="8">
        <f t="shared" si="260"/>
        <v>12</v>
      </c>
      <c r="C2814" s="8"/>
      <c r="D2814" s="36" t="s">
        <v>2503</v>
      </c>
      <c r="E2814" s="28" t="e">
        <f>VLOOKUP(D2814,バーコード貼付!A$4048:C$6329,2,FALSE)</f>
        <v>#N/A</v>
      </c>
      <c r="F2814" s="40"/>
      <c r="G2814" s="19"/>
      <c r="H2814" s="77" t="e">
        <v>#N/A</v>
      </c>
      <c r="I2814" s="8">
        <v>30</v>
      </c>
      <c r="J2814" s="19" t="e">
        <v>#N/A</v>
      </c>
      <c r="K2814" s="19"/>
      <c r="L2814" s="19"/>
    </row>
    <row r="2815" spans="1:12" x14ac:dyDescent="0.2">
      <c r="A2815" s="6"/>
      <c r="B2815" s="8">
        <f t="shared" si="260"/>
        <v>13</v>
      </c>
      <c r="C2815" s="8"/>
      <c r="D2815" s="36" t="s">
        <v>2504</v>
      </c>
      <c r="E2815" s="28" t="e">
        <f>VLOOKUP(D2815,バーコード貼付!A$4048:C$6329,2,FALSE)</f>
        <v>#N/A</v>
      </c>
      <c r="F2815" s="40"/>
      <c r="G2815" s="19"/>
      <c r="H2815" s="77" t="e">
        <f>VLOOKUP(D2815,バーコード貼付!$A$4048:$C$6329,3,FALSE)</f>
        <v>#N/A</v>
      </c>
      <c r="I2815" s="8">
        <f>I$2906*6</f>
        <v>30</v>
      </c>
      <c r="J2815" s="19" t="e">
        <f>IF(H2815&gt;=I2815,0,1)</f>
        <v>#N/A</v>
      </c>
      <c r="K2815" s="19"/>
      <c r="L2815" s="19"/>
    </row>
    <row r="2816" spans="1:12" x14ac:dyDescent="0.2">
      <c r="A2816" s="6"/>
      <c r="B2816" s="8">
        <f t="shared" si="260"/>
        <v>14</v>
      </c>
      <c r="C2816" s="8"/>
      <c r="D2816" s="36" t="s">
        <v>2511</v>
      </c>
      <c r="E2816" s="28" t="str">
        <f>VLOOKUP(D2816,バーコード貼付!A$4048:C$6329,2,FALSE)</f>
        <v>M12ﾊﾟｯｸﾙﾜｯｼｬ</v>
      </c>
      <c r="F2816" s="40"/>
      <c r="G2816" s="19"/>
      <c r="H2816" s="77">
        <f>VLOOKUP(D2816,バーコード貼付!$A$4048:$C$6329,3,FALSE)</f>
        <v>3270</v>
      </c>
      <c r="I2816" s="8">
        <f>I$2906*6</f>
        <v>30</v>
      </c>
      <c r="J2816" s="19">
        <f>IF(H2816&gt;=I2816,0,1)</f>
        <v>0</v>
      </c>
      <c r="K2816" s="19"/>
      <c r="L2816" s="19"/>
    </row>
    <row r="2817" spans="1:12" x14ac:dyDescent="0.2">
      <c r="A2817" s="6"/>
      <c r="B2817" s="8">
        <f t="shared" si="260"/>
        <v>15</v>
      </c>
      <c r="C2817" s="8"/>
      <c r="D2817" s="36" t="s">
        <v>2348</v>
      </c>
      <c r="E2817" s="28" t="e">
        <f>VLOOKUP(D2817,バーコード貼付!A$4048:C$6329,2,FALSE)</f>
        <v>#N/A</v>
      </c>
      <c r="F2817" s="40"/>
      <c r="G2817" s="19"/>
      <c r="H2817" s="77" t="e">
        <f>VLOOKUP(D2817,バーコード貼付!$A$4048:$C$6329,3,FALSE)</f>
        <v>#N/A</v>
      </c>
      <c r="I2817" s="8">
        <f>I$2802</f>
        <v>5</v>
      </c>
      <c r="J2817" s="19" t="e">
        <f>IF(H2817&gt;=I2817,0,1)</f>
        <v>#N/A</v>
      </c>
      <c r="K2817" s="19"/>
      <c r="L2817" s="19"/>
    </row>
    <row r="2818" spans="1:12" x14ac:dyDescent="0.2">
      <c r="A2818" s="6"/>
      <c r="B2818" s="8">
        <f t="shared" si="260"/>
        <v>16</v>
      </c>
      <c r="C2818" s="8"/>
      <c r="D2818" s="36" t="s">
        <v>2349</v>
      </c>
      <c r="E2818" s="28" t="e">
        <f>VLOOKUP(D2818,バーコード貼付!A$4048:C$6329,2,FALSE)</f>
        <v>#N/A</v>
      </c>
      <c r="F2818" s="40"/>
      <c r="G2818" s="19"/>
      <c r="H2818" s="77" t="e">
        <f>VLOOKUP(D2818,バーコード貼付!$A$4048:$C$6329,3,FALSE)</f>
        <v>#N/A</v>
      </c>
      <c r="I2818" s="8">
        <f>I$2802</f>
        <v>5</v>
      </c>
      <c r="J2818" s="19" t="e">
        <f>IF(H2818&gt;=I2818,0,1)</f>
        <v>#N/A</v>
      </c>
      <c r="K2818" s="19"/>
      <c r="L2818" s="19"/>
    </row>
    <row r="2819" spans="1:12" x14ac:dyDescent="0.2">
      <c r="A2819" s="6"/>
      <c r="B2819" s="8">
        <f t="shared" si="260"/>
        <v>17</v>
      </c>
      <c r="C2819" s="8"/>
      <c r="D2819" s="36" t="s">
        <v>2506</v>
      </c>
      <c r="E2819" s="28" t="e">
        <f>VLOOKUP(D2819,バーコード貼付!A$4048:C$6329,2,FALSE)</f>
        <v>#N/A</v>
      </c>
      <c r="F2819" s="40"/>
      <c r="G2819" s="19"/>
      <c r="H2819" s="77" t="e">
        <v>#N/A</v>
      </c>
      <c r="I2819" s="8">
        <v>15</v>
      </c>
      <c r="J2819" s="19" t="e">
        <v>#N/A</v>
      </c>
      <c r="K2819" s="19"/>
      <c r="L2819" s="19"/>
    </row>
    <row r="2820" spans="1:12" x14ac:dyDescent="0.2">
      <c r="A2820" s="6"/>
      <c r="B2820" s="8">
        <f t="shared" si="260"/>
        <v>18</v>
      </c>
      <c r="C2820" s="8"/>
      <c r="D2820" s="36" t="s">
        <v>2507</v>
      </c>
      <c r="E2820" s="28" t="e">
        <f>VLOOKUP(D2820,バーコード貼付!A$4048:C$6329,2,FALSE)</f>
        <v>#N/A</v>
      </c>
      <c r="F2820" s="40"/>
      <c r="G2820" s="19"/>
      <c r="H2820" s="77" t="e">
        <v>#N/A</v>
      </c>
      <c r="I2820" s="8">
        <v>15</v>
      </c>
      <c r="J2820" s="19" t="e">
        <v>#N/A</v>
      </c>
      <c r="K2820" s="19"/>
      <c r="L2820" s="19"/>
    </row>
    <row r="2821" spans="1:12" x14ac:dyDescent="0.2">
      <c r="A2821" s="6"/>
      <c r="B2821" s="8">
        <f t="shared" si="260"/>
        <v>19</v>
      </c>
      <c r="C2821" s="8"/>
      <c r="D2821" s="36" t="s">
        <v>2508</v>
      </c>
      <c r="E2821" s="28" t="e">
        <f>VLOOKUP(D2821,バーコード貼付!A$4048:C$6329,2,FALSE)</f>
        <v>#N/A</v>
      </c>
      <c r="F2821" s="40"/>
      <c r="G2821" s="19"/>
      <c r="H2821" s="77" t="e">
        <v>#N/A</v>
      </c>
      <c r="I2821" s="8">
        <v>15</v>
      </c>
      <c r="J2821" s="19" t="e">
        <v>#N/A</v>
      </c>
      <c r="K2821" s="19"/>
      <c r="L2821" s="19"/>
    </row>
    <row r="2822" spans="1:12" x14ac:dyDescent="0.2">
      <c r="A2822" s="6"/>
      <c r="B2822" s="8">
        <f t="shared" si="260"/>
        <v>20</v>
      </c>
      <c r="C2822" s="8"/>
      <c r="D2822" s="36"/>
      <c r="E2822" s="28" t="s">
        <v>2531</v>
      </c>
      <c r="F2822" s="40"/>
      <c r="G2822" s="19"/>
      <c r="H2822" s="152" t="e">
        <v>#N/A</v>
      </c>
      <c r="I2822" s="8">
        <v>5</v>
      </c>
      <c r="J2822" s="19">
        <v>1</v>
      </c>
      <c r="K2822" s="19"/>
      <c r="L2822" s="19"/>
    </row>
    <row r="2823" spans="1:12" x14ac:dyDescent="0.2">
      <c r="A2823" s="6"/>
      <c r="B2823" s="8">
        <f t="shared" si="260"/>
        <v>21</v>
      </c>
      <c r="C2823" s="8"/>
      <c r="D2823" s="36" t="s">
        <v>2512</v>
      </c>
      <c r="E2823" s="28" t="str">
        <f>VLOOKUP(D2823,バーコード貼付!A$4048:C$6329,2,FALSE)</f>
        <v>真鍮3/8(9)Pｺｯｸ</v>
      </c>
      <c r="F2823" s="40"/>
      <c r="G2823" s="19"/>
      <c r="H2823" s="77">
        <f>VLOOKUP(D2823,バーコード貼付!$A$4048:$C$6329,3,FALSE)</f>
        <v>243</v>
      </c>
      <c r="I2823" s="8">
        <f>I$2802</f>
        <v>5</v>
      </c>
      <c r="J2823" s="19">
        <f>IF(H2823&gt;=I2823,0,1)</f>
        <v>0</v>
      </c>
      <c r="K2823" s="19"/>
      <c r="L2823" s="19"/>
    </row>
    <row r="2824" spans="1:12" x14ac:dyDescent="0.2">
      <c r="A2824" s="6">
        <v>2</v>
      </c>
      <c r="B2824" s="8"/>
      <c r="C2824" s="8"/>
      <c r="D2824" s="36" t="s">
        <v>2350</v>
      </c>
      <c r="E2824" s="28" t="e">
        <f>VLOOKUP(D2824,バーコード貼付!A$4048:C$6329,2,FALSE)</f>
        <v>#N/A</v>
      </c>
      <c r="F2824" s="40"/>
      <c r="G2824" s="19"/>
      <c r="H2824" s="77" t="e">
        <f>VLOOKUP(D2824,バーコード貼付!$A$4048:$C$6329,3,FALSE)</f>
        <v>#N/A</v>
      </c>
      <c r="I2824" s="8">
        <f>I$2802</f>
        <v>5</v>
      </c>
      <c r="J2824" s="19" t="e">
        <f>IF(H2824&gt;=I2824,0,1)</f>
        <v>#N/A</v>
      </c>
      <c r="K2824" s="19"/>
      <c r="L2824" s="19"/>
    </row>
    <row r="2825" spans="1:12" x14ac:dyDescent="0.2">
      <c r="A2825" s="6"/>
      <c r="B2825" s="8"/>
      <c r="C2825" s="8"/>
      <c r="D2825" s="36"/>
      <c r="E2825" s="28"/>
      <c r="F2825" s="40"/>
      <c r="G2825" s="19"/>
      <c r="H2825" s="67"/>
      <c r="I2825" s="8"/>
      <c r="J2825" s="19"/>
      <c r="K2825" s="19"/>
      <c r="L2825" s="19"/>
    </row>
    <row r="2826" spans="1:12" ht="16.2" x14ac:dyDescent="0.2">
      <c r="A2826" s="188" t="s">
        <v>2302</v>
      </c>
      <c r="B2826" s="189"/>
      <c r="C2826" s="189"/>
      <c r="D2826" s="189"/>
      <c r="E2826" s="189"/>
      <c r="F2826" s="189"/>
      <c r="G2826" s="189"/>
      <c r="H2826" s="189"/>
      <c r="I2826" s="189"/>
      <c r="J2826" s="189"/>
      <c r="K2826" s="189"/>
      <c r="L2826" s="190"/>
    </row>
    <row r="2827" spans="1:12" x14ac:dyDescent="0.2">
      <c r="A2827" s="24" t="s">
        <v>975</v>
      </c>
      <c r="B2827" s="21"/>
      <c r="C2827" s="21"/>
      <c r="D2827" s="52" t="s">
        <v>973</v>
      </c>
      <c r="E2827" s="13" t="s">
        <v>1156</v>
      </c>
      <c r="F2827" s="39" t="s">
        <v>1246</v>
      </c>
      <c r="G2827" s="19" t="s">
        <v>1205</v>
      </c>
      <c r="H2827" s="13" t="s">
        <v>1206</v>
      </c>
      <c r="I2827" s="13" t="s">
        <v>977</v>
      </c>
      <c r="J2827" s="13" t="s">
        <v>976</v>
      </c>
      <c r="K2827" s="13" t="s">
        <v>1166</v>
      </c>
      <c r="L2827" s="13" t="s">
        <v>1167</v>
      </c>
    </row>
    <row r="2828" spans="1:12" x14ac:dyDescent="0.2">
      <c r="A2828" s="6">
        <v>1</v>
      </c>
      <c r="B2828" s="6"/>
      <c r="C2828" s="3"/>
      <c r="D2828" s="36" t="s">
        <v>2984</v>
      </c>
      <c r="E2828" s="28" t="s">
        <v>2486</v>
      </c>
      <c r="F2828" s="40"/>
      <c r="G2828" s="19"/>
      <c r="H2828" s="152" t="e">
        <v>#N/A</v>
      </c>
      <c r="I2828" s="43">
        <v>5</v>
      </c>
      <c r="J2828" s="19">
        <v>1</v>
      </c>
      <c r="K2828" s="19"/>
      <c r="L2828" s="19"/>
    </row>
    <row r="2829" spans="1:12" x14ac:dyDescent="0.2">
      <c r="A2829" s="6"/>
      <c r="B2829" s="8">
        <v>1</v>
      </c>
      <c r="C2829" s="3"/>
      <c r="D2829" s="36" t="s">
        <v>2354</v>
      </c>
      <c r="E2829" s="28" t="e">
        <f>VLOOKUP(D2829,バーコード貼付!A$4048:C$6329,2,FALSE)</f>
        <v>#N/A</v>
      </c>
      <c r="F2829" s="40"/>
      <c r="G2829" s="19"/>
      <c r="H2829" s="77" t="e">
        <f>VLOOKUP(D2829,バーコード貼付!$A$4048:$C$6329,3,FALSE)</f>
        <v>#N/A</v>
      </c>
      <c r="I2829" s="8">
        <f>I$2828</f>
        <v>5</v>
      </c>
      <c r="J2829" s="19" t="e">
        <f>IF(H2829&gt;=I2829,0,1)</f>
        <v>#N/A</v>
      </c>
      <c r="K2829" s="19"/>
      <c r="L2829" s="19"/>
    </row>
    <row r="2830" spans="1:12" x14ac:dyDescent="0.2">
      <c r="A2830" s="6"/>
      <c r="B2830" s="8">
        <f t="shared" ref="B2830:B2849" si="262">B2829+1</f>
        <v>2</v>
      </c>
      <c r="C2830" s="8"/>
      <c r="D2830" s="36" t="s">
        <v>2351</v>
      </c>
      <c r="E2830" s="28" t="e">
        <f>VLOOKUP(D2830,バーコード貼付!A$4048:C$6329,2,FALSE)</f>
        <v>#N/A</v>
      </c>
      <c r="F2830" s="40"/>
      <c r="G2830" s="19"/>
      <c r="H2830" s="77" t="e">
        <f>VLOOKUP(D2830,バーコード貼付!$A$4048:$C$6329,3,FALSE)</f>
        <v>#N/A</v>
      </c>
      <c r="I2830" s="8">
        <f>I$2828</f>
        <v>5</v>
      </c>
      <c r="J2830" s="19" t="e">
        <f>IF(H2830&gt;=I2830,0,1)</f>
        <v>#N/A</v>
      </c>
      <c r="K2830" s="19"/>
      <c r="L2830" s="19"/>
    </row>
    <row r="2831" spans="1:12" x14ac:dyDescent="0.2">
      <c r="A2831" s="6"/>
      <c r="B2831" s="8">
        <f t="shared" si="262"/>
        <v>3</v>
      </c>
      <c r="C2831" s="8"/>
      <c r="D2831" s="36" t="s">
        <v>2352</v>
      </c>
      <c r="E2831" s="28" t="e">
        <f>VLOOKUP(D2831,バーコード貼付!A$4048:C$6329,2,FALSE)</f>
        <v>#N/A</v>
      </c>
      <c r="F2831" s="40"/>
      <c r="G2831" s="19"/>
      <c r="H2831" s="77" t="e">
        <f>VLOOKUP(D2831,バーコード貼付!$A$4048:$C$6329,3,FALSE)</f>
        <v>#N/A</v>
      </c>
      <c r="I2831" s="8">
        <f>I$2828</f>
        <v>5</v>
      </c>
      <c r="J2831" s="19" t="e">
        <f>IF(H2831&gt;=I2831,0,1)</f>
        <v>#N/A</v>
      </c>
      <c r="K2831" s="19"/>
      <c r="L2831" s="19"/>
    </row>
    <row r="2832" spans="1:12" x14ac:dyDescent="0.2">
      <c r="A2832" s="6"/>
      <c r="B2832" s="8">
        <f t="shared" si="262"/>
        <v>4</v>
      </c>
      <c r="C2832" s="8"/>
      <c r="D2832" s="36"/>
      <c r="E2832" s="28" t="s">
        <v>2530</v>
      </c>
      <c r="F2832" s="40"/>
      <c r="G2832" s="19"/>
      <c r="H2832" s="152" t="e">
        <v>#N/A</v>
      </c>
      <c r="I2832" s="8">
        <v>30</v>
      </c>
      <c r="J2832" s="19">
        <v>1</v>
      </c>
      <c r="K2832" s="19"/>
      <c r="L2832" s="19"/>
    </row>
    <row r="2833" spans="1:12" x14ac:dyDescent="0.2">
      <c r="A2833" s="6"/>
      <c r="B2833" s="8">
        <f t="shared" si="262"/>
        <v>5</v>
      </c>
      <c r="C2833" s="8"/>
      <c r="D2833" s="36"/>
      <c r="E2833" s="28" t="s">
        <v>2532</v>
      </c>
      <c r="F2833" s="40"/>
      <c r="G2833" s="19"/>
      <c r="H2833" s="152" t="e">
        <v>#N/A</v>
      </c>
      <c r="I2833" s="8">
        <v>30</v>
      </c>
      <c r="J2833" s="19">
        <v>1</v>
      </c>
      <c r="K2833" s="19"/>
      <c r="L2833" s="19"/>
    </row>
    <row r="2834" spans="1:12" x14ac:dyDescent="0.2">
      <c r="A2834" s="6"/>
      <c r="B2834" s="8">
        <f t="shared" si="262"/>
        <v>6</v>
      </c>
      <c r="C2834" s="8"/>
      <c r="D2834" s="36" t="s">
        <v>2353</v>
      </c>
      <c r="E2834" s="28" t="e">
        <f>VLOOKUP(D2834,バーコード貼付!A$4048:C$6329,2,FALSE)</f>
        <v>#N/A</v>
      </c>
      <c r="F2834" s="40"/>
      <c r="G2834" s="19"/>
      <c r="H2834" s="77" t="e">
        <f>VLOOKUP(D2834,バーコード貼付!$A$4048:$C$6329,3,FALSE)</f>
        <v>#N/A</v>
      </c>
      <c r="I2834" s="8">
        <f>I$2828</f>
        <v>5</v>
      </c>
      <c r="J2834" s="19" t="e">
        <f t="shared" ref="J2834:J2839" si="263">IF(H2834&gt;=I2834,0,1)</f>
        <v>#N/A</v>
      </c>
      <c r="K2834" s="19"/>
      <c r="L2834" s="19"/>
    </row>
    <row r="2835" spans="1:12" x14ac:dyDescent="0.2">
      <c r="A2835" s="6"/>
      <c r="B2835" s="8">
        <f t="shared" si="262"/>
        <v>7</v>
      </c>
      <c r="C2835" s="8"/>
      <c r="D2835" s="36" t="s">
        <v>2408</v>
      </c>
      <c r="E2835" s="28" t="e">
        <f>VLOOKUP(D2835,バーコード貼付!A$4048:C$6329,2,FALSE)</f>
        <v>#N/A</v>
      </c>
      <c r="F2835" s="40"/>
      <c r="G2835" s="19"/>
      <c r="H2835" s="77" t="e">
        <f>VLOOKUP(D2835,バーコード貼付!$A$4048:$C$6329,3,FALSE)</f>
        <v>#N/A</v>
      </c>
      <c r="I2835" s="8">
        <f>I$2828</f>
        <v>5</v>
      </c>
      <c r="J2835" s="19" t="e">
        <f t="shared" si="263"/>
        <v>#N/A</v>
      </c>
      <c r="K2835" s="19"/>
      <c r="L2835" s="19"/>
    </row>
    <row r="2836" spans="1:12" x14ac:dyDescent="0.2">
      <c r="A2836" s="6"/>
      <c r="B2836" s="8">
        <f t="shared" si="262"/>
        <v>8</v>
      </c>
      <c r="C2836" s="8"/>
      <c r="D2836" s="36" t="s">
        <v>2505</v>
      </c>
      <c r="E2836" s="28" t="e">
        <f>VLOOKUP(D2836,バーコード貼付!A$4048:C$6329,2,FALSE)</f>
        <v>#N/A</v>
      </c>
      <c r="F2836" s="40"/>
      <c r="G2836" s="19"/>
      <c r="H2836" s="77" t="e">
        <f>VLOOKUP(D2836,バーコード貼付!$A$4048:$C$6329,3,FALSE)</f>
        <v>#N/A</v>
      </c>
      <c r="I2836" s="8">
        <f>I$2828*6</f>
        <v>30</v>
      </c>
      <c r="J2836" s="19" t="e">
        <f t="shared" si="263"/>
        <v>#N/A</v>
      </c>
      <c r="K2836" s="19"/>
      <c r="L2836" s="19"/>
    </row>
    <row r="2837" spans="1:12" x14ac:dyDescent="0.2">
      <c r="A2837" s="6"/>
      <c r="B2837" s="8">
        <f t="shared" si="262"/>
        <v>9</v>
      </c>
      <c r="C2837" s="8"/>
      <c r="D2837" s="36" t="s">
        <v>2409</v>
      </c>
      <c r="E2837" s="28" t="e">
        <f>VLOOKUP(D2837,バーコード貼付!A$4048:C$6329,2,FALSE)</f>
        <v>#N/A</v>
      </c>
      <c r="F2837" s="40"/>
      <c r="G2837" s="19"/>
      <c r="H2837" s="77" t="e">
        <f>VLOOKUP(D2837,バーコード貼付!$A$4048:$C$6329,3,FALSE)</f>
        <v>#N/A</v>
      </c>
      <c r="I2837" s="8">
        <f>I$2828</f>
        <v>5</v>
      </c>
      <c r="J2837" s="19" t="e">
        <f t="shared" si="263"/>
        <v>#N/A</v>
      </c>
      <c r="K2837" s="19"/>
      <c r="L2837" s="19"/>
    </row>
    <row r="2838" spans="1:12" x14ac:dyDescent="0.2">
      <c r="A2838" s="6"/>
      <c r="B2838" s="8">
        <f t="shared" si="262"/>
        <v>10</v>
      </c>
      <c r="C2838" s="8"/>
      <c r="D2838" s="36" t="s">
        <v>2410</v>
      </c>
      <c r="E2838" s="28" t="e">
        <f>VLOOKUP(D2838,バーコード貼付!A$4048:C$6329,2,FALSE)</f>
        <v>#N/A</v>
      </c>
      <c r="F2838" s="40"/>
      <c r="G2838" s="19"/>
      <c r="H2838" s="77" t="e">
        <f>VLOOKUP(D2838,バーコード貼付!$A$4048:$C$6329,3,FALSE)</f>
        <v>#N/A</v>
      </c>
      <c r="I2838" s="8">
        <f>I$2828</f>
        <v>5</v>
      </c>
      <c r="J2838" s="19" t="e">
        <f t="shared" si="263"/>
        <v>#N/A</v>
      </c>
      <c r="K2838" s="19"/>
      <c r="L2838" s="19"/>
    </row>
    <row r="2839" spans="1:12" x14ac:dyDescent="0.2">
      <c r="A2839" s="6"/>
      <c r="B2839" s="8">
        <f t="shared" si="262"/>
        <v>11</v>
      </c>
      <c r="C2839" s="8"/>
      <c r="D2839" s="36" t="s">
        <v>2411</v>
      </c>
      <c r="E2839" s="28" t="e">
        <f>VLOOKUP(D2839,バーコード貼付!A$4048:C$6329,2,FALSE)</f>
        <v>#N/A</v>
      </c>
      <c r="F2839" s="40"/>
      <c r="G2839" s="19"/>
      <c r="H2839" s="77" t="e">
        <f>VLOOKUP(D2839,バーコード貼付!$A$4048:$C$6329,3,FALSE)</f>
        <v>#N/A</v>
      </c>
      <c r="I2839" s="8">
        <f>I$2828</f>
        <v>5</v>
      </c>
      <c r="J2839" s="19" t="e">
        <f t="shared" si="263"/>
        <v>#N/A</v>
      </c>
      <c r="K2839" s="19"/>
      <c r="L2839" s="19"/>
    </row>
    <row r="2840" spans="1:12" x14ac:dyDescent="0.2">
      <c r="A2840" s="6"/>
      <c r="B2840" s="8">
        <f t="shared" si="262"/>
        <v>12</v>
      </c>
      <c r="C2840" s="8"/>
      <c r="D2840" s="36" t="s">
        <v>2503</v>
      </c>
      <c r="E2840" s="28" t="e">
        <f>VLOOKUP(D2840,バーコード貼付!A$4048:C$6329,2,FALSE)</f>
        <v>#N/A</v>
      </c>
      <c r="F2840" s="40"/>
      <c r="G2840" s="19"/>
      <c r="H2840" s="77" t="e">
        <v>#N/A</v>
      </c>
      <c r="I2840" s="8">
        <v>30</v>
      </c>
      <c r="J2840" s="19" t="e">
        <v>#N/A</v>
      </c>
      <c r="K2840" s="19"/>
      <c r="L2840" s="19"/>
    </row>
    <row r="2841" spans="1:12" x14ac:dyDescent="0.2">
      <c r="A2841" s="6"/>
      <c r="B2841" s="8">
        <f t="shared" si="262"/>
        <v>13</v>
      </c>
      <c r="C2841" s="8"/>
      <c r="D2841" s="36" t="s">
        <v>2504</v>
      </c>
      <c r="E2841" s="28" t="e">
        <f>VLOOKUP(D2841,バーコード貼付!A$4048:C$6329,2,FALSE)</f>
        <v>#N/A</v>
      </c>
      <c r="F2841" s="40"/>
      <c r="G2841" s="19"/>
      <c r="H2841" s="77" t="e">
        <f>VLOOKUP(D2841,バーコード貼付!$A$4048:$C$6329,3,FALSE)</f>
        <v>#N/A</v>
      </c>
      <c r="I2841" s="8">
        <f>I$2906*6</f>
        <v>30</v>
      </c>
      <c r="J2841" s="19" t="e">
        <f>IF(H2841&gt;=I2841,0,1)</f>
        <v>#N/A</v>
      </c>
      <c r="K2841" s="19"/>
      <c r="L2841" s="19"/>
    </row>
    <row r="2842" spans="1:12" x14ac:dyDescent="0.2">
      <c r="A2842" s="6"/>
      <c r="B2842" s="8">
        <f t="shared" si="262"/>
        <v>14</v>
      </c>
      <c r="C2842" s="8"/>
      <c r="D2842" s="36" t="s">
        <v>2511</v>
      </c>
      <c r="E2842" s="28" t="str">
        <f>VLOOKUP(D2842,バーコード貼付!A$4048:C$6329,2,FALSE)</f>
        <v>M12ﾊﾟｯｸﾙﾜｯｼｬ</v>
      </c>
      <c r="F2842" s="40"/>
      <c r="G2842" s="19"/>
      <c r="H2842" s="77">
        <f>VLOOKUP(D2842,バーコード貼付!$A$4048:$C$6329,3,FALSE)</f>
        <v>3270</v>
      </c>
      <c r="I2842" s="8">
        <f>I$2906*6</f>
        <v>30</v>
      </c>
      <c r="J2842" s="19">
        <f>IF(H2842&gt;=I2842,0,1)</f>
        <v>0</v>
      </c>
      <c r="K2842" s="19"/>
      <c r="L2842" s="19"/>
    </row>
    <row r="2843" spans="1:12" x14ac:dyDescent="0.2">
      <c r="A2843" s="6"/>
      <c r="B2843" s="8">
        <f t="shared" si="262"/>
        <v>15</v>
      </c>
      <c r="C2843" s="8"/>
      <c r="D2843" s="36" t="s">
        <v>2412</v>
      </c>
      <c r="E2843" s="28" t="e">
        <f>VLOOKUP(D2843,バーコード貼付!A$4048:C$6329,2,FALSE)</f>
        <v>#N/A</v>
      </c>
      <c r="F2843" s="40"/>
      <c r="G2843" s="19"/>
      <c r="H2843" s="77" t="e">
        <f>VLOOKUP(D2843,バーコード貼付!$A$4048:$C$6329,3,FALSE)</f>
        <v>#N/A</v>
      </c>
      <c r="I2843" s="8">
        <f>I$2828</f>
        <v>5</v>
      </c>
      <c r="J2843" s="19" t="e">
        <f>IF(H2843&gt;=I2843,0,1)</f>
        <v>#N/A</v>
      </c>
      <c r="K2843" s="19"/>
      <c r="L2843" s="19"/>
    </row>
    <row r="2844" spans="1:12" x14ac:dyDescent="0.2">
      <c r="A2844" s="6"/>
      <c r="B2844" s="8">
        <f t="shared" si="262"/>
        <v>16</v>
      </c>
      <c r="C2844" s="8"/>
      <c r="D2844" s="36" t="s">
        <v>2413</v>
      </c>
      <c r="E2844" s="28" t="e">
        <f>VLOOKUP(D2844,バーコード貼付!A$4048:C$6329,2,FALSE)</f>
        <v>#N/A</v>
      </c>
      <c r="F2844" s="40"/>
      <c r="G2844" s="19"/>
      <c r="H2844" s="77" t="e">
        <f>VLOOKUP(D2844,バーコード貼付!$A$4048:$C$6329,3,FALSE)</f>
        <v>#N/A</v>
      </c>
      <c r="I2844" s="8">
        <f>I$2828</f>
        <v>5</v>
      </c>
      <c r="J2844" s="19" t="e">
        <f>IF(H2844&gt;=I2844,0,1)</f>
        <v>#N/A</v>
      </c>
      <c r="K2844" s="19"/>
      <c r="L2844" s="19"/>
    </row>
    <row r="2845" spans="1:12" x14ac:dyDescent="0.2">
      <c r="A2845" s="6"/>
      <c r="B2845" s="8">
        <f t="shared" si="262"/>
        <v>17</v>
      </c>
      <c r="C2845" s="8"/>
      <c r="D2845" s="36" t="s">
        <v>2506</v>
      </c>
      <c r="E2845" s="28" t="e">
        <f>VLOOKUP(D2845,バーコード貼付!A$4048:C$6329,2,FALSE)</f>
        <v>#N/A</v>
      </c>
      <c r="F2845" s="40"/>
      <c r="G2845" s="19"/>
      <c r="H2845" s="77" t="e">
        <v>#N/A</v>
      </c>
      <c r="I2845" s="8">
        <v>15</v>
      </c>
      <c r="J2845" s="19" t="e">
        <v>#N/A</v>
      </c>
      <c r="K2845" s="19"/>
      <c r="L2845" s="19"/>
    </row>
    <row r="2846" spans="1:12" x14ac:dyDescent="0.2">
      <c r="A2846" s="6"/>
      <c r="B2846" s="8">
        <f t="shared" si="262"/>
        <v>18</v>
      </c>
      <c r="C2846" s="8"/>
      <c r="D2846" s="36" t="s">
        <v>2507</v>
      </c>
      <c r="E2846" s="28" t="e">
        <f>VLOOKUP(D2846,バーコード貼付!A$4048:C$6329,2,FALSE)</f>
        <v>#N/A</v>
      </c>
      <c r="F2846" s="40"/>
      <c r="G2846" s="19"/>
      <c r="H2846" s="77" t="e">
        <v>#N/A</v>
      </c>
      <c r="I2846" s="8">
        <v>15</v>
      </c>
      <c r="J2846" s="19" t="e">
        <v>#N/A</v>
      </c>
      <c r="K2846" s="19"/>
      <c r="L2846" s="19"/>
    </row>
    <row r="2847" spans="1:12" x14ac:dyDescent="0.2">
      <c r="A2847" s="6"/>
      <c r="B2847" s="8">
        <f t="shared" si="262"/>
        <v>19</v>
      </c>
      <c r="C2847" s="8"/>
      <c r="D2847" s="36" t="s">
        <v>2508</v>
      </c>
      <c r="E2847" s="28" t="e">
        <f>VLOOKUP(D2847,バーコード貼付!A$4048:C$6329,2,FALSE)</f>
        <v>#N/A</v>
      </c>
      <c r="F2847" s="40"/>
      <c r="G2847" s="19"/>
      <c r="H2847" s="77" t="e">
        <v>#N/A</v>
      </c>
      <c r="I2847" s="8">
        <v>15</v>
      </c>
      <c r="J2847" s="19" t="e">
        <v>#N/A</v>
      </c>
      <c r="K2847" s="19"/>
      <c r="L2847" s="19"/>
    </row>
    <row r="2848" spans="1:12" x14ac:dyDescent="0.2">
      <c r="A2848" s="6"/>
      <c r="B2848" s="8">
        <f t="shared" si="262"/>
        <v>20</v>
      </c>
      <c r="C2848" s="8"/>
      <c r="D2848" s="36"/>
      <c r="E2848" s="28" t="s">
        <v>2531</v>
      </c>
      <c r="F2848" s="40"/>
      <c r="G2848" s="19"/>
      <c r="H2848" s="152" t="e">
        <v>#N/A</v>
      </c>
      <c r="I2848" s="8">
        <v>5</v>
      </c>
      <c r="J2848" s="19">
        <v>1</v>
      </c>
      <c r="K2848" s="19"/>
      <c r="L2848" s="19"/>
    </row>
    <row r="2849" spans="1:12" x14ac:dyDescent="0.2">
      <c r="A2849" s="6"/>
      <c r="B2849" s="8">
        <f t="shared" si="262"/>
        <v>21</v>
      </c>
      <c r="C2849" s="8"/>
      <c r="D2849" s="36" t="s">
        <v>2512</v>
      </c>
      <c r="E2849" s="28" t="str">
        <f>VLOOKUP(D2849,バーコード貼付!A$4048:C$6329,2,FALSE)</f>
        <v>真鍮3/8(9)Pｺｯｸ</v>
      </c>
      <c r="F2849" s="40"/>
      <c r="G2849" s="19"/>
      <c r="H2849" s="77">
        <f>VLOOKUP(D2849,バーコード貼付!$A$4048:$C$6329,3,FALSE)</f>
        <v>243</v>
      </c>
      <c r="I2849" s="8">
        <f>I$2828</f>
        <v>5</v>
      </c>
      <c r="J2849" s="19">
        <f>IF(H2849&gt;=I2849,0,1)</f>
        <v>0</v>
      </c>
      <c r="K2849" s="19"/>
      <c r="L2849" s="19"/>
    </row>
    <row r="2850" spans="1:12" x14ac:dyDescent="0.2">
      <c r="A2850" s="6">
        <v>2</v>
      </c>
      <c r="B2850" s="8"/>
      <c r="C2850" s="8"/>
      <c r="D2850" s="36" t="s">
        <v>2414</v>
      </c>
      <c r="E2850" s="28" t="e">
        <f>VLOOKUP(D2850,バーコード貼付!A$4048:C$6329,2,FALSE)</f>
        <v>#N/A</v>
      </c>
      <c r="F2850" s="40"/>
      <c r="G2850" s="19"/>
      <c r="H2850" s="77" t="e">
        <f>VLOOKUP(D2850,バーコード貼付!$A$4048:$C$6329,3,FALSE)</f>
        <v>#N/A</v>
      </c>
      <c r="I2850" s="8">
        <f>I$2828</f>
        <v>5</v>
      </c>
      <c r="J2850" s="19" t="e">
        <f>IF(H2850&gt;=I2850,0,1)</f>
        <v>#N/A</v>
      </c>
      <c r="K2850" s="19"/>
      <c r="L2850" s="19"/>
    </row>
    <row r="2851" spans="1:12" x14ac:dyDescent="0.2">
      <c r="A2851" s="6"/>
      <c r="B2851" s="8"/>
      <c r="C2851" s="8"/>
      <c r="D2851" s="36"/>
      <c r="E2851" s="28"/>
      <c r="F2851" s="40"/>
      <c r="G2851" s="19"/>
      <c r="H2851" s="67"/>
      <c r="I2851" s="8"/>
      <c r="J2851" s="19"/>
      <c r="K2851" s="19"/>
      <c r="L2851" s="19"/>
    </row>
    <row r="2852" spans="1:12" ht="16.2" x14ac:dyDescent="0.2">
      <c r="A2852" s="188" t="s">
        <v>2303</v>
      </c>
      <c r="B2852" s="189"/>
      <c r="C2852" s="189"/>
      <c r="D2852" s="189"/>
      <c r="E2852" s="189"/>
      <c r="F2852" s="189"/>
      <c r="G2852" s="189"/>
      <c r="H2852" s="189"/>
      <c r="I2852" s="189"/>
      <c r="J2852" s="189"/>
      <c r="K2852" s="189"/>
      <c r="L2852" s="190"/>
    </row>
    <row r="2853" spans="1:12" x14ac:dyDescent="0.2">
      <c r="A2853" s="24" t="s">
        <v>975</v>
      </c>
      <c r="B2853" s="21"/>
      <c r="C2853" s="21"/>
      <c r="D2853" s="52" t="s">
        <v>973</v>
      </c>
      <c r="E2853" s="13" t="s">
        <v>1156</v>
      </c>
      <c r="F2853" s="39" t="s">
        <v>1246</v>
      </c>
      <c r="G2853" s="19" t="s">
        <v>1205</v>
      </c>
      <c r="H2853" s="13" t="s">
        <v>1206</v>
      </c>
      <c r="I2853" s="13" t="s">
        <v>977</v>
      </c>
      <c r="J2853" s="13" t="s">
        <v>976</v>
      </c>
      <c r="K2853" s="13" t="s">
        <v>1166</v>
      </c>
      <c r="L2853" s="13" t="s">
        <v>1167</v>
      </c>
    </row>
    <row r="2854" spans="1:12" x14ac:dyDescent="0.2">
      <c r="A2854" s="6">
        <v>1</v>
      </c>
      <c r="B2854" s="6"/>
      <c r="C2854" s="3"/>
      <c r="D2854" s="36" t="s">
        <v>2985</v>
      </c>
      <c r="E2854" s="28" t="s">
        <v>2487</v>
      </c>
      <c r="F2854" s="40"/>
      <c r="G2854" s="19"/>
      <c r="H2854" s="152" t="e">
        <v>#N/A</v>
      </c>
      <c r="I2854" s="43">
        <v>5</v>
      </c>
      <c r="J2854" s="19">
        <v>1</v>
      </c>
      <c r="K2854" s="19"/>
      <c r="L2854" s="19"/>
    </row>
    <row r="2855" spans="1:12" x14ac:dyDescent="0.2">
      <c r="A2855" s="6"/>
      <c r="B2855" s="8">
        <v>1</v>
      </c>
      <c r="C2855" s="3"/>
      <c r="D2855" s="36" t="s">
        <v>2354</v>
      </c>
      <c r="E2855" s="28" t="e">
        <f>VLOOKUP(D2855,バーコード貼付!A$4048:C$6329,2,FALSE)</f>
        <v>#N/A</v>
      </c>
      <c r="F2855" s="40"/>
      <c r="G2855" s="19"/>
      <c r="H2855" s="77" t="e">
        <f>VLOOKUP(D2855,バーコード貼付!$A$4048:$C$6329,3,FALSE)</f>
        <v>#N/A</v>
      </c>
      <c r="I2855" s="8">
        <f>I$2854</f>
        <v>5</v>
      </c>
      <c r="J2855" s="19" t="e">
        <f>IF(H2855&gt;=I2855,0,1)</f>
        <v>#N/A</v>
      </c>
      <c r="K2855" s="19"/>
      <c r="L2855" s="19"/>
    </row>
    <row r="2856" spans="1:12" x14ac:dyDescent="0.2">
      <c r="A2856" s="6"/>
      <c r="B2856" s="8">
        <f t="shared" ref="B2856:B2875" si="264">B2855+1</f>
        <v>2</v>
      </c>
      <c r="C2856" s="8"/>
      <c r="D2856" s="36" t="s">
        <v>2355</v>
      </c>
      <c r="E2856" s="28" t="e">
        <f>VLOOKUP(D2856,バーコード貼付!A$4048:C$6329,2,FALSE)</f>
        <v>#N/A</v>
      </c>
      <c r="F2856" s="40"/>
      <c r="G2856" s="19"/>
      <c r="H2856" s="77" t="e">
        <f>VLOOKUP(D2856,バーコード貼付!$A$4048:$C$6329,3,FALSE)</f>
        <v>#N/A</v>
      </c>
      <c r="I2856" s="8">
        <f>I$2854</f>
        <v>5</v>
      </c>
      <c r="J2856" s="19" t="e">
        <f>IF(H2856&gt;=I2856,0,1)</f>
        <v>#N/A</v>
      </c>
      <c r="K2856" s="19"/>
      <c r="L2856" s="19"/>
    </row>
    <row r="2857" spans="1:12" x14ac:dyDescent="0.2">
      <c r="A2857" s="6"/>
      <c r="B2857" s="8">
        <f t="shared" si="264"/>
        <v>3</v>
      </c>
      <c r="C2857" s="8"/>
      <c r="D2857" s="36" t="s">
        <v>2356</v>
      </c>
      <c r="E2857" s="28" t="e">
        <f>VLOOKUP(D2857,バーコード貼付!A$4048:C$6329,2,FALSE)</f>
        <v>#N/A</v>
      </c>
      <c r="F2857" s="40"/>
      <c r="G2857" s="19"/>
      <c r="H2857" s="77" t="e">
        <f>VLOOKUP(D2857,バーコード貼付!$A$4048:$C$6329,3,FALSE)</f>
        <v>#N/A</v>
      </c>
      <c r="I2857" s="8">
        <f>I$2854</f>
        <v>5</v>
      </c>
      <c r="J2857" s="19" t="e">
        <f>IF(H2857&gt;=I2857,0,1)</f>
        <v>#N/A</v>
      </c>
      <c r="K2857" s="19"/>
      <c r="L2857" s="19"/>
    </row>
    <row r="2858" spans="1:12" x14ac:dyDescent="0.2">
      <c r="A2858" s="6"/>
      <c r="B2858" s="8">
        <f t="shared" si="264"/>
        <v>4</v>
      </c>
      <c r="C2858" s="8"/>
      <c r="D2858" s="36"/>
      <c r="E2858" s="28" t="s">
        <v>2530</v>
      </c>
      <c r="F2858" s="40"/>
      <c r="G2858" s="19"/>
      <c r="H2858" s="152" t="e">
        <v>#N/A</v>
      </c>
      <c r="I2858" s="8">
        <v>30</v>
      </c>
      <c r="J2858" s="19">
        <v>1</v>
      </c>
      <c r="K2858" s="19"/>
      <c r="L2858" s="19"/>
    </row>
    <row r="2859" spans="1:12" x14ac:dyDescent="0.2">
      <c r="A2859" s="6"/>
      <c r="B2859" s="8">
        <f t="shared" si="264"/>
        <v>5</v>
      </c>
      <c r="C2859" s="8"/>
      <c r="D2859" s="36"/>
      <c r="E2859" s="28" t="s">
        <v>2532</v>
      </c>
      <c r="F2859" s="40"/>
      <c r="G2859" s="19"/>
      <c r="H2859" s="152" t="e">
        <v>#N/A</v>
      </c>
      <c r="I2859" s="8">
        <v>30</v>
      </c>
      <c r="J2859" s="19">
        <v>1</v>
      </c>
      <c r="K2859" s="19"/>
      <c r="L2859" s="19"/>
    </row>
    <row r="2860" spans="1:12" x14ac:dyDescent="0.2">
      <c r="A2860" s="6"/>
      <c r="B2860" s="8">
        <f t="shared" si="264"/>
        <v>6</v>
      </c>
      <c r="C2860" s="8"/>
      <c r="D2860" s="36" t="s">
        <v>2357</v>
      </c>
      <c r="E2860" s="28" t="e">
        <f>VLOOKUP(D2860,バーコード貼付!A$4048:C$6329,2,FALSE)</f>
        <v>#N/A</v>
      </c>
      <c r="F2860" s="40"/>
      <c r="G2860" s="19"/>
      <c r="H2860" s="77" t="e">
        <f>VLOOKUP(D2860,バーコード貼付!$A$4048:$C$6329,3,FALSE)</f>
        <v>#N/A</v>
      </c>
      <c r="I2860" s="8">
        <f>I$2854</f>
        <v>5</v>
      </c>
      <c r="J2860" s="19" t="e">
        <f t="shared" ref="J2860:J2865" si="265">IF(H2860&gt;=I2860,0,1)</f>
        <v>#N/A</v>
      </c>
      <c r="K2860" s="19"/>
      <c r="L2860" s="19"/>
    </row>
    <row r="2861" spans="1:12" x14ac:dyDescent="0.2">
      <c r="A2861" s="6"/>
      <c r="B2861" s="8">
        <f t="shared" si="264"/>
        <v>7</v>
      </c>
      <c r="C2861" s="8"/>
      <c r="D2861" s="36" t="s">
        <v>2358</v>
      </c>
      <c r="E2861" s="28" t="e">
        <f>VLOOKUP(D2861,バーコード貼付!A$4048:C$6329,2,FALSE)</f>
        <v>#N/A</v>
      </c>
      <c r="F2861" s="40"/>
      <c r="G2861" s="19"/>
      <c r="H2861" s="77" t="e">
        <f>VLOOKUP(D2861,バーコード貼付!$A$4048:$C$6329,3,FALSE)</f>
        <v>#N/A</v>
      </c>
      <c r="I2861" s="8">
        <f>I$2854</f>
        <v>5</v>
      </c>
      <c r="J2861" s="19" t="e">
        <f t="shared" si="265"/>
        <v>#N/A</v>
      </c>
      <c r="K2861" s="19"/>
      <c r="L2861" s="19"/>
    </row>
    <row r="2862" spans="1:12" x14ac:dyDescent="0.2">
      <c r="A2862" s="6"/>
      <c r="B2862" s="8">
        <f t="shared" si="264"/>
        <v>8</v>
      </c>
      <c r="C2862" s="8"/>
      <c r="D2862" s="36" t="s">
        <v>2505</v>
      </c>
      <c r="E2862" s="28" t="e">
        <f>VLOOKUP(D2862,バーコード貼付!A$4048:C$6329,2,FALSE)</f>
        <v>#N/A</v>
      </c>
      <c r="F2862" s="40"/>
      <c r="G2862" s="19"/>
      <c r="H2862" s="77" t="e">
        <f>VLOOKUP(D2862,バーコード貼付!$A$4048:$C$6329,3,FALSE)</f>
        <v>#N/A</v>
      </c>
      <c r="I2862" s="8">
        <f>I$2854*6</f>
        <v>30</v>
      </c>
      <c r="J2862" s="19" t="e">
        <f t="shared" si="265"/>
        <v>#N/A</v>
      </c>
      <c r="K2862" s="19"/>
      <c r="L2862" s="19"/>
    </row>
    <row r="2863" spans="1:12" x14ac:dyDescent="0.2">
      <c r="A2863" s="6"/>
      <c r="B2863" s="8">
        <f t="shared" si="264"/>
        <v>9</v>
      </c>
      <c r="C2863" s="8"/>
      <c r="D2863" s="36" t="s">
        <v>2359</v>
      </c>
      <c r="E2863" s="28" t="e">
        <f>VLOOKUP(D2863,バーコード貼付!A$4048:C$6329,2,FALSE)</f>
        <v>#N/A</v>
      </c>
      <c r="F2863" s="40"/>
      <c r="G2863" s="19"/>
      <c r="H2863" s="77" t="e">
        <f>VLOOKUP(D2863,バーコード貼付!$A$4048:$C$6329,3,FALSE)</f>
        <v>#N/A</v>
      </c>
      <c r="I2863" s="8">
        <f>I$2854</f>
        <v>5</v>
      </c>
      <c r="J2863" s="19" t="e">
        <f t="shared" si="265"/>
        <v>#N/A</v>
      </c>
      <c r="K2863" s="19"/>
      <c r="L2863" s="19"/>
    </row>
    <row r="2864" spans="1:12" x14ac:dyDescent="0.2">
      <c r="A2864" s="6"/>
      <c r="B2864" s="8">
        <f t="shared" si="264"/>
        <v>10</v>
      </c>
      <c r="C2864" s="8"/>
      <c r="D2864" s="36" t="s">
        <v>2360</v>
      </c>
      <c r="E2864" s="28" t="e">
        <f>VLOOKUP(D2864,バーコード貼付!A$4048:C$6329,2,FALSE)</f>
        <v>#N/A</v>
      </c>
      <c r="F2864" s="40"/>
      <c r="G2864" s="19"/>
      <c r="H2864" s="77" t="e">
        <f>VLOOKUP(D2864,バーコード貼付!$A$4048:$C$6329,3,FALSE)</f>
        <v>#N/A</v>
      </c>
      <c r="I2864" s="8">
        <f>I$2854</f>
        <v>5</v>
      </c>
      <c r="J2864" s="19" t="e">
        <f t="shared" si="265"/>
        <v>#N/A</v>
      </c>
      <c r="K2864" s="19"/>
      <c r="L2864" s="19"/>
    </row>
    <row r="2865" spans="1:12" x14ac:dyDescent="0.2">
      <c r="A2865" s="6"/>
      <c r="B2865" s="8">
        <f t="shared" si="264"/>
        <v>11</v>
      </c>
      <c r="C2865" s="8"/>
      <c r="D2865" s="36" t="s">
        <v>2361</v>
      </c>
      <c r="E2865" s="28" t="e">
        <f>VLOOKUP(D2865,バーコード貼付!A$4048:C$6329,2,FALSE)</f>
        <v>#N/A</v>
      </c>
      <c r="F2865" s="40"/>
      <c r="G2865" s="19"/>
      <c r="H2865" s="77" t="e">
        <f>VLOOKUP(D2865,バーコード貼付!$A$4048:$C$6329,3,FALSE)</f>
        <v>#N/A</v>
      </c>
      <c r="I2865" s="8">
        <f>I$2854</f>
        <v>5</v>
      </c>
      <c r="J2865" s="19" t="e">
        <f t="shared" si="265"/>
        <v>#N/A</v>
      </c>
      <c r="K2865" s="19"/>
      <c r="L2865" s="19"/>
    </row>
    <row r="2866" spans="1:12" x14ac:dyDescent="0.2">
      <c r="A2866" s="6"/>
      <c r="B2866" s="8">
        <f t="shared" si="264"/>
        <v>12</v>
      </c>
      <c r="C2866" s="8"/>
      <c r="D2866" s="36" t="s">
        <v>2503</v>
      </c>
      <c r="E2866" s="28" t="e">
        <f>VLOOKUP(D2866,バーコード貼付!A$4048:C$6329,2,FALSE)</f>
        <v>#N/A</v>
      </c>
      <c r="F2866" s="40"/>
      <c r="G2866" s="19"/>
      <c r="H2866" s="77" t="e">
        <v>#N/A</v>
      </c>
      <c r="I2866" s="8">
        <v>30</v>
      </c>
      <c r="J2866" s="19" t="e">
        <v>#N/A</v>
      </c>
      <c r="K2866" s="19"/>
      <c r="L2866" s="19"/>
    </row>
    <row r="2867" spans="1:12" x14ac:dyDescent="0.2">
      <c r="A2867" s="6"/>
      <c r="B2867" s="8">
        <f t="shared" si="264"/>
        <v>13</v>
      </c>
      <c r="C2867" s="8"/>
      <c r="D2867" s="36" t="s">
        <v>2504</v>
      </c>
      <c r="E2867" s="28" t="e">
        <f>VLOOKUP(D2867,バーコード貼付!A$4048:C$6329,2,FALSE)</f>
        <v>#N/A</v>
      </c>
      <c r="F2867" s="40"/>
      <c r="G2867" s="19"/>
      <c r="H2867" s="77" t="e">
        <f>VLOOKUP(D2867,バーコード貼付!$A$4048:$C$6329,3,FALSE)</f>
        <v>#N/A</v>
      </c>
      <c r="I2867" s="8">
        <f>I$2906*6</f>
        <v>30</v>
      </c>
      <c r="J2867" s="19" t="e">
        <f>IF(H2867&gt;=I2867,0,1)</f>
        <v>#N/A</v>
      </c>
      <c r="K2867" s="19"/>
      <c r="L2867" s="19"/>
    </row>
    <row r="2868" spans="1:12" x14ac:dyDescent="0.2">
      <c r="A2868" s="6"/>
      <c r="B2868" s="8">
        <f t="shared" si="264"/>
        <v>14</v>
      </c>
      <c r="C2868" s="8"/>
      <c r="D2868" s="36" t="s">
        <v>2511</v>
      </c>
      <c r="E2868" s="28" t="str">
        <f>VLOOKUP(D2868,バーコード貼付!A$4048:C$6329,2,FALSE)</f>
        <v>M12ﾊﾟｯｸﾙﾜｯｼｬ</v>
      </c>
      <c r="F2868" s="40"/>
      <c r="G2868" s="19"/>
      <c r="H2868" s="77">
        <f>VLOOKUP(D2868,バーコード貼付!$A$4048:$C$6329,3,FALSE)</f>
        <v>3270</v>
      </c>
      <c r="I2868" s="8">
        <f>I$2906*6</f>
        <v>30</v>
      </c>
      <c r="J2868" s="19">
        <f>IF(H2868&gt;=I2868,0,1)</f>
        <v>0</v>
      </c>
      <c r="K2868" s="19"/>
      <c r="L2868" s="19"/>
    </row>
    <row r="2869" spans="1:12" x14ac:dyDescent="0.2">
      <c r="A2869" s="6"/>
      <c r="B2869" s="8">
        <f t="shared" si="264"/>
        <v>15</v>
      </c>
      <c r="C2869" s="8"/>
      <c r="D2869" s="36" t="s">
        <v>2362</v>
      </c>
      <c r="E2869" s="28" t="e">
        <f>VLOOKUP(D2869,バーコード貼付!A$4048:C$6329,2,FALSE)</f>
        <v>#N/A</v>
      </c>
      <c r="F2869" s="40"/>
      <c r="G2869" s="19"/>
      <c r="H2869" s="77" t="e">
        <f>VLOOKUP(D2869,バーコード貼付!$A$4048:$C$6329,3,FALSE)</f>
        <v>#N/A</v>
      </c>
      <c r="I2869" s="8">
        <f>I$2854</f>
        <v>5</v>
      </c>
      <c r="J2869" s="19" t="e">
        <f>IF(H2869&gt;=I2869,0,1)</f>
        <v>#N/A</v>
      </c>
      <c r="K2869" s="19"/>
      <c r="L2869" s="19"/>
    </row>
    <row r="2870" spans="1:12" x14ac:dyDescent="0.2">
      <c r="A2870" s="6"/>
      <c r="B2870" s="8">
        <f t="shared" si="264"/>
        <v>16</v>
      </c>
      <c r="C2870" s="8"/>
      <c r="D2870" s="36" t="s">
        <v>2363</v>
      </c>
      <c r="E2870" s="28" t="e">
        <f>VLOOKUP(D2870,バーコード貼付!A$4048:C$6329,2,FALSE)</f>
        <v>#N/A</v>
      </c>
      <c r="F2870" s="40"/>
      <c r="G2870" s="19"/>
      <c r="H2870" s="77" t="e">
        <f>VLOOKUP(D2870,バーコード貼付!$A$4048:$C$6329,3,FALSE)</f>
        <v>#N/A</v>
      </c>
      <c r="I2870" s="8">
        <f>I$2854</f>
        <v>5</v>
      </c>
      <c r="J2870" s="19" t="e">
        <f>IF(H2870&gt;=I2870,0,1)</f>
        <v>#N/A</v>
      </c>
      <c r="K2870" s="19"/>
      <c r="L2870" s="19"/>
    </row>
    <row r="2871" spans="1:12" x14ac:dyDescent="0.2">
      <c r="A2871" s="6"/>
      <c r="B2871" s="8">
        <f t="shared" si="264"/>
        <v>17</v>
      </c>
      <c r="C2871" s="8"/>
      <c r="D2871" s="36" t="s">
        <v>2506</v>
      </c>
      <c r="E2871" s="28" t="e">
        <f>VLOOKUP(D2871,バーコード貼付!A$4048:C$6329,2,FALSE)</f>
        <v>#N/A</v>
      </c>
      <c r="F2871" s="40"/>
      <c r="G2871" s="19"/>
      <c r="H2871" s="77" t="e">
        <v>#N/A</v>
      </c>
      <c r="I2871" s="8">
        <v>15</v>
      </c>
      <c r="J2871" s="19"/>
      <c r="K2871" s="19"/>
      <c r="L2871" s="19"/>
    </row>
    <row r="2872" spans="1:12" x14ac:dyDescent="0.2">
      <c r="A2872" s="6"/>
      <c r="B2872" s="8">
        <f t="shared" si="264"/>
        <v>18</v>
      </c>
      <c r="C2872" s="8"/>
      <c r="D2872" s="36" t="s">
        <v>2507</v>
      </c>
      <c r="E2872" s="28" t="e">
        <f>VLOOKUP(D2872,バーコード貼付!A$4048:C$6329,2,FALSE)</f>
        <v>#N/A</v>
      </c>
      <c r="F2872" s="40"/>
      <c r="G2872" s="19"/>
      <c r="H2872" s="77" t="e">
        <v>#N/A</v>
      </c>
      <c r="I2872" s="8">
        <v>15</v>
      </c>
      <c r="J2872" s="19" t="e">
        <v>#N/A</v>
      </c>
      <c r="K2872" s="19"/>
      <c r="L2872" s="19"/>
    </row>
    <row r="2873" spans="1:12" x14ac:dyDescent="0.2">
      <c r="A2873" s="6"/>
      <c r="B2873" s="8">
        <f t="shared" si="264"/>
        <v>19</v>
      </c>
      <c r="C2873" s="8"/>
      <c r="D2873" s="36" t="s">
        <v>2508</v>
      </c>
      <c r="E2873" s="28" t="e">
        <f>VLOOKUP(D2873,バーコード貼付!A$4048:C$6329,2,FALSE)</f>
        <v>#N/A</v>
      </c>
      <c r="F2873" s="40"/>
      <c r="G2873" s="19"/>
      <c r="H2873" s="77" t="e">
        <v>#N/A</v>
      </c>
      <c r="I2873" s="8">
        <v>15</v>
      </c>
      <c r="J2873" s="19" t="e">
        <v>#N/A</v>
      </c>
      <c r="K2873" s="19"/>
      <c r="L2873" s="19"/>
    </row>
    <row r="2874" spans="1:12" x14ac:dyDescent="0.2">
      <c r="A2874" s="6"/>
      <c r="B2874" s="8">
        <f t="shared" si="264"/>
        <v>20</v>
      </c>
      <c r="C2874" s="8"/>
      <c r="D2874" s="36"/>
      <c r="E2874" s="28" t="s">
        <v>2531</v>
      </c>
      <c r="F2874" s="40"/>
      <c r="G2874" s="19"/>
      <c r="H2874" s="152" t="e">
        <v>#N/A</v>
      </c>
      <c r="I2874" s="8">
        <v>5</v>
      </c>
      <c r="J2874" s="19">
        <v>1</v>
      </c>
      <c r="K2874" s="19"/>
      <c r="L2874" s="19"/>
    </row>
    <row r="2875" spans="1:12" x14ac:dyDescent="0.2">
      <c r="A2875" s="6"/>
      <c r="B2875" s="8">
        <f t="shared" si="264"/>
        <v>21</v>
      </c>
      <c r="C2875" s="8"/>
      <c r="D2875" s="36" t="s">
        <v>2512</v>
      </c>
      <c r="E2875" s="28" t="str">
        <f>VLOOKUP(D2875,バーコード貼付!A$4048:C$6329,2,FALSE)</f>
        <v>真鍮3/8(9)Pｺｯｸ</v>
      </c>
      <c r="F2875" s="40"/>
      <c r="G2875" s="19"/>
      <c r="H2875" s="77">
        <f>VLOOKUP(D2875,バーコード貼付!$A$4048:$C$6329,3,FALSE)</f>
        <v>243</v>
      </c>
      <c r="I2875" s="8">
        <f>I$2854</f>
        <v>5</v>
      </c>
      <c r="J2875" s="19">
        <f>IF(H2875&gt;=I2875,0,1)</f>
        <v>0</v>
      </c>
      <c r="K2875" s="19"/>
      <c r="L2875" s="19"/>
    </row>
    <row r="2876" spans="1:12" x14ac:dyDescent="0.2">
      <c r="A2876" s="6">
        <v>2</v>
      </c>
      <c r="B2876" s="8"/>
      <c r="C2876" s="8"/>
      <c r="D2876" s="36" t="s">
        <v>2364</v>
      </c>
      <c r="E2876" s="28" t="e">
        <f>VLOOKUP(D2876,バーコード貼付!A$4048:C$6329,2,FALSE)</f>
        <v>#N/A</v>
      </c>
      <c r="F2876" s="40"/>
      <c r="G2876" s="19"/>
      <c r="H2876" s="77" t="e">
        <f>VLOOKUP(D2876,バーコード貼付!$A$4048:$C$6329,3,FALSE)</f>
        <v>#N/A</v>
      </c>
      <c r="I2876" s="8">
        <f>I$2854</f>
        <v>5</v>
      </c>
      <c r="J2876" s="19" t="e">
        <f>IF(H2876&gt;=I2876,0,1)</f>
        <v>#N/A</v>
      </c>
      <c r="K2876" s="19"/>
      <c r="L2876" s="19"/>
    </row>
    <row r="2877" spans="1:12" x14ac:dyDescent="0.2">
      <c r="A2877" s="6"/>
      <c r="B2877" s="8"/>
      <c r="C2877" s="8"/>
      <c r="D2877" s="36"/>
      <c r="E2877" s="28"/>
      <c r="F2877" s="40"/>
      <c r="G2877" s="19"/>
      <c r="H2877" s="67"/>
      <c r="I2877" s="8"/>
      <c r="J2877" s="19"/>
      <c r="K2877" s="19"/>
      <c r="L2877" s="19"/>
    </row>
    <row r="2878" spans="1:12" ht="16.2" x14ac:dyDescent="0.2">
      <c r="A2878" s="188" t="s">
        <v>2304</v>
      </c>
      <c r="B2878" s="189"/>
      <c r="C2878" s="189"/>
      <c r="D2878" s="189"/>
      <c r="E2878" s="189"/>
      <c r="F2878" s="189"/>
      <c r="G2878" s="189"/>
      <c r="H2878" s="189"/>
      <c r="I2878" s="189"/>
      <c r="J2878" s="189"/>
      <c r="K2878" s="189"/>
      <c r="L2878" s="190"/>
    </row>
    <row r="2879" spans="1:12" x14ac:dyDescent="0.2">
      <c r="A2879" s="24" t="s">
        <v>975</v>
      </c>
      <c r="B2879" s="21"/>
      <c r="C2879" s="21"/>
      <c r="D2879" s="52" t="s">
        <v>973</v>
      </c>
      <c r="E2879" s="13" t="s">
        <v>1156</v>
      </c>
      <c r="F2879" s="39" t="s">
        <v>1246</v>
      </c>
      <c r="G2879" s="19" t="s">
        <v>1205</v>
      </c>
      <c r="H2879" s="13" t="s">
        <v>1206</v>
      </c>
      <c r="I2879" s="13" t="s">
        <v>977</v>
      </c>
      <c r="J2879" s="13" t="s">
        <v>976</v>
      </c>
      <c r="K2879" s="13" t="s">
        <v>1166</v>
      </c>
      <c r="L2879" s="13" t="s">
        <v>1167</v>
      </c>
    </row>
    <row r="2880" spans="1:12" x14ac:dyDescent="0.2">
      <c r="A2880" s="6">
        <v>1</v>
      </c>
      <c r="B2880" s="6"/>
      <c r="C2880" s="3"/>
      <c r="D2880" s="36" t="s">
        <v>2986</v>
      </c>
      <c r="E2880" s="28" t="s">
        <v>2488</v>
      </c>
      <c r="F2880" s="40"/>
      <c r="G2880" s="19"/>
      <c r="H2880" s="152" t="e">
        <v>#N/A</v>
      </c>
      <c r="I2880" s="43">
        <v>5</v>
      </c>
      <c r="J2880" s="19">
        <v>1</v>
      </c>
      <c r="K2880" s="19"/>
      <c r="L2880" s="19"/>
    </row>
    <row r="2881" spans="1:12" x14ac:dyDescent="0.2">
      <c r="A2881" s="6"/>
      <c r="B2881" s="8">
        <v>1</v>
      </c>
      <c r="C2881" s="3"/>
      <c r="D2881" s="36" t="s">
        <v>2368</v>
      </c>
      <c r="E2881" s="28" t="e">
        <f>VLOOKUP(D2881,バーコード貼付!A$4048:C$6329,2,FALSE)</f>
        <v>#N/A</v>
      </c>
      <c r="F2881" s="40"/>
      <c r="G2881" s="19"/>
      <c r="H2881" s="77" t="e">
        <f>VLOOKUP(D2881,バーコード貼付!$A$4048:$C$6329,3,FALSE)</f>
        <v>#N/A</v>
      </c>
      <c r="I2881" s="8">
        <f>I$2880</f>
        <v>5</v>
      </c>
      <c r="J2881" s="19" t="e">
        <f>IF(H2881&gt;=I2881,0,1)</f>
        <v>#N/A</v>
      </c>
      <c r="K2881" s="19"/>
      <c r="L2881" s="19"/>
    </row>
    <row r="2882" spans="1:12" x14ac:dyDescent="0.2">
      <c r="A2882" s="6"/>
      <c r="B2882" s="8">
        <f t="shared" ref="B2882:B2901" si="266">B2881+1</f>
        <v>2</v>
      </c>
      <c r="C2882" s="8"/>
      <c r="D2882" s="36" t="s">
        <v>2365</v>
      </c>
      <c r="E2882" s="28" t="e">
        <f>VLOOKUP(D2882,バーコード貼付!A$4048:C$6329,2,FALSE)</f>
        <v>#N/A</v>
      </c>
      <c r="F2882" s="40"/>
      <c r="G2882" s="19"/>
      <c r="H2882" s="77" t="e">
        <f>VLOOKUP(D2882,バーコード貼付!$A$4048:$C$6329,3,FALSE)</f>
        <v>#N/A</v>
      </c>
      <c r="I2882" s="8">
        <f>I$2880</f>
        <v>5</v>
      </c>
      <c r="J2882" s="19" t="e">
        <f>IF(H2882&gt;=I2882,0,1)</f>
        <v>#N/A</v>
      </c>
      <c r="K2882" s="19"/>
      <c r="L2882" s="19"/>
    </row>
    <row r="2883" spans="1:12" x14ac:dyDescent="0.2">
      <c r="A2883" s="6"/>
      <c r="B2883" s="8">
        <f t="shared" si="266"/>
        <v>3</v>
      </c>
      <c r="C2883" s="8"/>
      <c r="D2883" s="36" t="s">
        <v>2366</v>
      </c>
      <c r="E2883" s="28" t="e">
        <f>VLOOKUP(D2883,バーコード貼付!A$4048:C$6329,2,FALSE)</f>
        <v>#N/A</v>
      </c>
      <c r="F2883" s="40"/>
      <c r="G2883" s="19"/>
      <c r="H2883" s="77" t="e">
        <f>VLOOKUP(D2883,バーコード貼付!$A$4048:$C$6329,3,FALSE)</f>
        <v>#N/A</v>
      </c>
      <c r="I2883" s="8">
        <f>I$2880</f>
        <v>5</v>
      </c>
      <c r="J2883" s="19" t="e">
        <f>IF(H2883&gt;=I2883,0,1)</f>
        <v>#N/A</v>
      </c>
      <c r="K2883" s="19"/>
      <c r="L2883" s="19"/>
    </row>
    <row r="2884" spans="1:12" x14ac:dyDescent="0.2">
      <c r="A2884" s="6"/>
      <c r="B2884" s="8">
        <f t="shared" si="266"/>
        <v>4</v>
      </c>
      <c r="C2884" s="8"/>
      <c r="D2884" s="36"/>
      <c r="E2884" s="28" t="s">
        <v>2530</v>
      </c>
      <c r="F2884" s="40"/>
      <c r="G2884" s="19"/>
      <c r="H2884" s="152" t="e">
        <v>#N/A</v>
      </c>
      <c r="I2884" s="8">
        <v>30</v>
      </c>
      <c r="J2884" s="19">
        <v>1</v>
      </c>
      <c r="K2884" s="19"/>
      <c r="L2884" s="19"/>
    </row>
    <row r="2885" spans="1:12" x14ac:dyDescent="0.2">
      <c r="A2885" s="6"/>
      <c r="B2885" s="8">
        <f t="shared" si="266"/>
        <v>5</v>
      </c>
      <c r="C2885" s="8"/>
      <c r="D2885" s="36"/>
      <c r="E2885" s="28" t="s">
        <v>2532</v>
      </c>
      <c r="F2885" s="40"/>
      <c r="G2885" s="19"/>
      <c r="H2885" s="152" t="e">
        <v>#N/A</v>
      </c>
      <c r="I2885" s="8">
        <v>30</v>
      </c>
      <c r="J2885" s="19">
        <v>1</v>
      </c>
      <c r="K2885" s="19"/>
      <c r="L2885" s="19"/>
    </row>
    <row r="2886" spans="1:12" x14ac:dyDescent="0.2">
      <c r="A2886" s="6"/>
      <c r="B2886" s="8">
        <f t="shared" si="266"/>
        <v>6</v>
      </c>
      <c r="C2886" s="8"/>
      <c r="D2886" s="36" t="s">
        <v>2367</v>
      </c>
      <c r="E2886" s="28" t="e">
        <f>VLOOKUP(D2886,バーコード貼付!A$4048:C$6329,2,FALSE)</f>
        <v>#N/A</v>
      </c>
      <c r="F2886" s="40"/>
      <c r="G2886" s="19"/>
      <c r="H2886" s="77" t="e">
        <f>VLOOKUP(D2886,バーコード貼付!$A$4048:$C$6329,3,FALSE)</f>
        <v>#N/A</v>
      </c>
      <c r="I2886" s="8">
        <f>I$2880</f>
        <v>5</v>
      </c>
      <c r="J2886" s="19" t="e">
        <f t="shared" ref="J2886:J2891" si="267">IF(H2886&gt;=I2886,0,1)</f>
        <v>#N/A</v>
      </c>
      <c r="K2886" s="19"/>
      <c r="L2886" s="19"/>
    </row>
    <row r="2887" spans="1:12" x14ac:dyDescent="0.2">
      <c r="A2887" s="6"/>
      <c r="B2887" s="8">
        <f t="shared" si="266"/>
        <v>7</v>
      </c>
      <c r="C2887" s="8"/>
      <c r="D2887" s="36" t="s">
        <v>2415</v>
      </c>
      <c r="E2887" s="28" t="e">
        <f>VLOOKUP(D2887,バーコード貼付!A$4048:C$6329,2,FALSE)</f>
        <v>#N/A</v>
      </c>
      <c r="F2887" s="40"/>
      <c r="G2887" s="19"/>
      <c r="H2887" s="77" t="e">
        <f>VLOOKUP(D2887,バーコード貼付!$A$4048:$C$6329,3,FALSE)</f>
        <v>#N/A</v>
      </c>
      <c r="I2887" s="8">
        <f>I$2880</f>
        <v>5</v>
      </c>
      <c r="J2887" s="19" t="e">
        <f t="shared" si="267"/>
        <v>#N/A</v>
      </c>
      <c r="K2887" s="19"/>
      <c r="L2887" s="19"/>
    </row>
    <row r="2888" spans="1:12" x14ac:dyDescent="0.2">
      <c r="A2888" s="6"/>
      <c r="B2888" s="8">
        <f t="shared" si="266"/>
        <v>8</v>
      </c>
      <c r="C2888" s="8"/>
      <c r="D2888" s="36" t="s">
        <v>2505</v>
      </c>
      <c r="E2888" s="28" t="e">
        <f>VLOOKUP(D2888,バーコード貼付!A$4048:C$6329,2,FALSE)</f>
        <v>#N/A</v>
      </c>
      <c r="F2888" s="40"/>
      <c r="G2888" s="19"/>
      <c r="H2888" s="77" t="e">
        <f>VLOOKUP(D2888,バーコード貼付!$A$4048:$C$6329,3,FALSE)</f>
        <v>#N/A</v>
      </c>
      <c r="I2888" s="8">
        <f>I$2880*6</f>
        <v>30</v>
      </c>
      <c r="J2888" s="19" t="e">
        <f t="shared" si="267"/>
        <v>#N/A</v>
      </c>
      <c r="K2888" s="19"/>
      <c r="L2888" s="19"/>
    </row>
    <row r="2889" spans="1:12" x14ac:dyDescent="0.2">
      <c r="A2889" s="6"/>
      <c r="B2889" s="8">
        <f t="shared" si="266"/>
        <v>9</v>
      </c>
      <c r="C2889" s="8"/>
      <c r="D2889" s="36" t="s">
        <v>2373</v>
      </c>
      <c r="E2889" s="28" t="e">
        <f>VLOOKUP(D2889,バーコード貼付!A$4048:C$6329,2,FALSE)</f>
        <v>#N/A</v>
      </c>
      <c r="F2889" s="40"/>
      <c r="G2889" s="19"/>
      <c r="H2889" s="77" t="e">
        <f>VLOOKUP(D2889,バーコード貼付!$A$4048:$C$6329,3,FALSE)</f>
        <v>#N/A</v>
      </c>
      <c r="I2889" s="8">
        <f>I$2880</f>
        <v>5</v>
      </c>
      <c r="J2889" s="19" t="e">
        <f t="shared" si="267"/>
        <v>#N/A</v>
      </c>
      <c r="K2889" s="19"/>
      <c r="L2889" s="19"/>
    </row>
    <row r="2890" spans="1:12" x14ac:dyDescent="0.2">
      <c r="A2890" s="6"/>
      <c r="B2890" s="8">
        <f t="shared" si="266"/>
        <v>10</v>
      </c>
      <c r="C2890" s="8"/>
      <c r="D2890" s="36" t="s">
        <v>2416</v>
      </c>
      <c r="E2890" s="28" t="e">
        <f>VLOOKUP(D2890,バーコード貼付!A$4048:C$6329,2,FALSE)</f>
        <v>#N/A</v>
      </c>
      <c r="F2890" s="40"/>
      <c r="G2890" s="19"/>
      <c r="H2890" s="77" t="e">
        <f>VLOOKUP(D2890,バーコード貼付!$A$4048:$C$6329,3,FALSE)</f>
        <v>#N/A</v>
      </c>
      <c r="I2890" s="8">
        <f>I$2880</f>
        <v>5</v>
      </c>
      <c r="J2890" s="19" t="e">
        <f t="shared" si="267"/>
        <v>#N/A</v>
      </c>
      <c r="K2890" s="19"/>
      <c r="L2890" s="19"/>
    </row>
    <row r="2891" spans="1:12" x14ac:dyDescent="0.2">
      <c r="A2891" s="6"/>
      <c r="B2891" s="8">
        <f t="shared" si="266"/>
        <v>11</v>
      </c>
      <c r="C2891" s="8"/>
      <c r="D2891" s="36" t="s">
        <v>2375</v>
      </c>
      <c r="E2891" s="28" t="e">
        <f>VLOOKUP(D2891,バーコード貼付!A$4048:C$6329,2,FALSE)</f>
        <v>#N/A</v>
      </c>
      <c r="F2891" s="40"/>
      <c r="G2891" s="19"/>
      <c r="H2891" s="77" t="e">
        <f>VLOOKUP(D2891,バーコード貼付!$A$4048:$C$6329,3,FALSE)</f>
        <v>#N/A</v>
      </c>
      <c r="I2891" s="8">
        <f>I$2880</f>
        <v>5</v>
      </c>
      <c r="J2891" s="19" t="e">
        <f t="shared" si="267"/>
        <v>#N/A</v>
      </c>
      <c r="K2891" s="19"/>
      <c r="L2891" s="19"/>
    </row>
    <row r="2892" spans="1:12" x14ac:dyDescent="0.2">
      <c r="A2892" s="6"/>
      <c r="B2892" s="8">
        <f t="shared" si="266"/>
        <v>12</v>
      </c>
      <c r="C2892" s="8"/>
      <c r="D2892" s="36" t="s">
        <v>2503</v>
      </c>
      <c r="E2892" s="28" t="e">
        <f>VLOOKUP(D2892,バーコード貼付!A$4048:C$6329,2,FALSE)</f>
        <v>#N/A</v>
      </c>
      <c r="F2892" s="40"/>
      <c r="G2892" s="19"/>
      <c r="H2892" s="77" t="e">
        <v>#N/A</v>
      </c>
      <c r="I2892" s="8">
        <v>30</v>
      </c>
      <c r="J2892" s="19" t="e">
        <v>#N/A</v>
      </c>
      <c r="K2892" s="19"/>
      <c r="L2892" s="19"/>
    </row>
    <row r="2893" spans="1:12" x14ac:dyDescent="0.2">
      <c r="A2893" s="6"/>
      <c r="B2893" s="8">
        <f t="shared" si="266"/>
        <v>13</v>
      </c>
      <c r="C2893" s="8"/>
      <c r="D2893" s="36" t="s">
        <v>2504</v>
      </c>
      <c r="E2893" s="28" t="e">
        <f>VLOOKUP(D2893,バーコード貼付!A$4048:C$6329,2,FALSE)</f>
        <v>#N/A</v>
      </c>
      <c r="F2893" s="40"/>
      <c r="G2893" s="19"/>
      <c r="H2893" s="77" t="e">
        <f>VLOOKUP(D2893,バーコード貼付!$A$4048:$C$6329,3,FALSE)</f>
        <v>#N/A</v>
      </c>
      <c r="I2893" s="8">
        <f>I$2906*6</f>
        <v>30</v>
      </c>
      <c r="J2893" s="19" t="e">
        <f>IF(H2893&gt;=I2893,0,1)</f>
        <v>#N/A</v>
      </c>
      <c r="K2893" s="19"/>
      <c r="L2893" s="19"/>
    </row>
    <row r="2894" spans="1:12" x14ac:dyDescent="0.2">
      <c r="A2894" s="6"/>
      <c r="B2894" s="8">
        <f t="shared" si="266"/>
        <v>14</v>
      </c>
      <c r="C2894" s="8"/>
      <c r="D2894" s="36" t="s">
        <v>2511</v>
      </c>
      <c r="E2894" s="28" t="str">
        <f>VLOOKUP(D2894,バーコード貼付!A$4048:C$6329,2,FALSE)</f>
        <v>M12ﾊﾟｯｸﾙﾜｯｼｬ</v>
      </c>
      <c r="F2894" s="40"/>
      <c r="G2894" s="19"/>
      <c r="H2894" s="77">
        <f>VLOOKUP(D2894,バーコード貼付!$A$4048:$C$6329,3,FALSE)</f>
        <v>3270</v>
      </c>
      <c r="I2894" s="8">
        <f>I$2906*6</f>
        <v>30</v>
      </c>
      <c r="J2894" s="19">
        <f>IF(H2894&gt;=I2894,0,1)</f>
        <v>0</v>
      </c>
      <c r="K2894" s="19"/>
      <c r="L2894" s="19"/>
    </row>
    <row r="2895" spans="1:12" x14ac:dyDescent="0.2">
      <c r="A2895" s="6"/>
      <c r="B2895" s="8">
        <f t="shared" si="266"/>
        <v>15</v>
      </c>
      <c r="C2895" s="8"/>
      <c r="D2895" s="36" t="s">
        <v>2417</v>
      </c>
      <c r="E2895" s="28" t="e">
        <f>VLOOKUP(D2895,バーコード貼付!A$4048:C$6329,2,FALSE)</f>
        <v>#N/A</v>
      </c>
      <c r="F2895" s="40"/>
      <c r="G2895" s="19"/>
      <c r="H2895" s="77" t="e">
        <f>VLOOKUP(D2895,バーコード貼付!$A$4048:$C$6329,3,FALSE)</f>
        <v>#N/A</v>
      </c>
      <c r="I2895" s="8">
        <f>I$2880</f>
        <v>5</v>
      </c>
      <c r="J2895" s="19" t="e">
        <f>IF(H2895&gt;=I2895,0,1)</f>
        <v>#N/A</v>
      </c>
      <c r="K2895" s="19"/>
      <c r="L2895" s="19"/>
    </row>
    <row r="2896" spans="1:12" x14ac:dyDescent="0.2">
      <c r="A2896" s="6"/>
      <c r="B2896" s="8">
        <f t="shared" si="266"/>
        <v>16</v>
      </c>
      <c r="C2896" s="8"/>
      <c r="D2896" s="36" t="s">
        <v>2418</v>
      </c>
      <c r="E2896" s="28" t="e">
        <f>VLOOKUP(D2896,バーコード貼付!A$4048:C$6329,2,FALSE)</f>
        <v>#N/A</v>
      </c>
      <c r="F2896" s="40"/>
      <c r="G2896" s="19"/>
      <c r="H2896" s="77" t="e">
        <f>VLOOKUP(D2896,バーコード貼付!$A$4048:$C$6329,3,FALSE)</f>
        <v>#N/A</v>
      </c>
      <c r="I2896" s="8">
        <f>I$2880</f>
        <v>5</v>
      </c>
      <c r="J2896" s="19" t="e">
        <f>IF(H2896&gt;=I2896,0,1)</f>
        <v>#N/A</v>
      </c>
      <c r="K2896" s="19"/>
      <c r="L2896" s="19"/>
    </row>
    <row r="2897" spans="1:12" x14ac:dyDescent="0.2">
      <c r="A2897" s="6"/>
      <c r="B2897" s="8">
        <f t="shared" si="266"/>
        <v>17</v>
      </c>
      <c r="C2897" s="8"/>
      <c r="D2897" s="36" t="s">
        <v>2506</v>
      </c>
      <c r="E2897" s="28" t="e">
        <f>VLOOKUP(D2897,バーコード貼付!A$4048:C$6329,2,FALSE)</f>
        <v>#N/A</v>
      </c>
      <c r="F2897" s="40"/>
      <c r="G2897" s="19"/>
      <c r="H2897" s="77" t="e">
        <v>#N/A</v>
      </c>
      <c r="I2897" s="8">
        <v>15</v>
      </c>
      <c r="J2897" s="19"/>
      <c r="K2897" s="19"/>
      <c r="L2897" s="19"/>
    </row>
    <row r="2898" spans="1:12" x14ac:dyDescent="0.2">
      <c r="A2898" s="6"/>
      <c r="B2898" s="8">
        <f t="shared" si="266"/>
        <v>18</v>
      </c>
      <c r="C2898" s="8"/>
      <c r="D2898" s="36" t="s">
        <v>2507</v>
      </c>
      <c r="E2898" s="28" t="e">
        <f>VLOOKUP(D2898,バーコード貼付!A$4048:C$6329,2,FALSE)</f>
        <v>#N/A</v>
      </c>
      <c r="F2898" s="40"/>
      <c r="G2898" s="19"/>
      <c r="H2898" s="77" t="e">
        <v>#N/A</v>
      </c>
      <c r="I2898" s="8">
        <v>15</v>
      </c>
      <c r="J2898" s="19" t="e">
        <v>#N/A</v>
      </c>
      <c r="K2898" s="19"/>
      <c r="L2898" s="19"/>
    </row>
    <row r="2899" spans="1:12" x14ac:dyDescent="0.2">
      <c r="A2899" s="6"/>
      <c r="B2899" s="8">
        <f t="shared" si="266"/>
        <v>19</v>
      </c>
      <c r="C2899" s="8"/>
      <c r="D2899" s="36" t="s">
        <v>2508</v>
      </c>
      <c r="E2899" s="28" t="e">
        <f>VLOOKUP(D2899,バーコード貼付!A$4048:C$6329,2,FALSE)</f>
        <v>#N/A</v>
      </c>
      <c r="F2899" s="40"/>
      <c r="G2899" s="19"/>
      <c r="H2899" s="77" t="e">
        <v>#N/A</v>
      </c>
      <c r="I2899" s="8">
        <v>15</v>
      </c>
      <c r="J2899" s="19" t="e">
        <v>#N/A</v>
      </c>
      <c r="K2899" s="19"/>
      <c r="L2899" s="19"/>
    </row>
    <row r="2900" spans="1:12" x14ac:dyDescent="0.2">
      <c r="A2900" s="6"/>
      <c r="B2900" s="8">
        <f t="shared" si="266"/>
        <v>20</v>
      </c>
      <c r="C2900" s="8"/>
      <c r="D2900" s="36"/>
      <c r="E2900" s="28" t="s">
        <v>2531</v>
      </c>
      <c r="F2900" s="40"/>
      <c r="G2900" s="19"/>
      <c r="H2900" s="152" t="e">
        <v>#N/A</v>
      </c>
      <c r="I2900" s="8">
        <v>5</v>
      </c>
      <c r="J2900" s="19">
        <v>1</v>
      </c>
      <c r="K2900" s="19"/>
      <c r="L2900" s="19"/>
    </row>
    <row r="2901" spans="1:12" x14ac:dyDescent="0.2">
      <c r="A2901" s="6"/>
      <c r="B2901" s="8">
        <f t="shared" si="266"/>
        <v>21</v>
      </c>
      <c r="C2901" s="8"/>
      <c r="D2901" s="36" t="s">
        <v>2512</v>
      </c>
      <c r="E2901" s="28" t="str">
        <f>VLOOKUP(D2901,バーコード貼付!A$4048:C$6329,2,FALSE)</f>
        <v>真鍮3/8(9)Pｺｯｸ</v>
      </c>
      <c r="F2901" s="40"/>
      <c r="G2901" s="19"/>
      <c r="H2901" s="77">
        <f>VLOOKUP(D2901,バーコード貼付!$A$4048:$C$6329,3,FALSE)</f>
        <v>243</v>
      </c>
      <c r="I2901" s="8">
        <f>I$2880</f>
        <v>5</v>
      </c>
      <c r="J2901" s="19">
        <f>IF(H2901&gt;=I2901,0,1)</f>
        <v>0</v>
      </c>
      <c r="K2901" s="19"/>
      <c r="L2901" s="19"/>
    </row>
    <row r="2902" spans="1:12" x14ac:dyDescent="0.2">
      <c r="A2902" s="6">
        <v>2</v>
      </c>
      <c r="B2902" s="8"/>
      <c r="C2902" s="8"/>
      <c r="D2902" s="36" t="s">
        <v>2419</v>
      </c>
      <c r="E2902" s="28" t="e">
        <f>VLOOKUP(D2902,バーコード貼付!A$4048:C$6329,2,FALSE)</f>
        <v>#N/A</v>
      </c>
      <c r="F2902" s="40"/>
      <c r="G2902" s="19"/>
      <c r="H2902" s="77" t="e">
        <f>VLOOKUP(D2902,バーコード貼付!$A$4048:$C$6329,3,FALSE)</f>
        <v>#N/A</v>
      </c>
      <c r="I2902" s="8">
        <f>I$2880</f>
        <v>5</v>
      </c>
      <c r="J2902" s="19" t="e">
        <f>IF(H2902&gt;=I2902,0,1)</f>
        <v>#N/A</v>
      </c>
      <c r="K2902" s="19"/>
      <c r="L2902" s="19"/>
    </row>
    <row r="2903" spans="1:12" x14ac:dyDescent="0.2">
      <c r="A2903" s="6"/>
      <c r="B2903" s="8"/>
      <c r="C2903" s="8"/>
      <c r="D2903" s="36"/>
      <c r="E2903" s="28"/>
      <c r="F2903" s="40"/>
      <c r="G2903" s="19"/>
      <c r="H2903" s="67"/>
      <c r="I2903" s="8"/>
      <c r="J2903" s="19"/>
      <c r="K2903" s="19"/>
      <c r="L2903" s="19"/>
    </row>
    <row r="2904" spans="1:12" ht="16.2" x14ac:dyDescent="0.2">
      <c r="A2904" s="188" t="s">
        <v>2305</v>
      </c>
      <c r="B2904" s="189"/>
      <c r="C2904" s="189"/>
      <c r="D2904" s="189"/>
      <c r="E2904" s="189"/>
      <c r="F2904" s="189"/>
      <c r="G2904" s="189"/>
      <c r="H2904" s="189"/>
      <c r="I2904" s="189"/>
      <c r="J2904" s="189"/>
      <c r="K2904" s="189"/>
      <c r="L2904" s="190"/>
    </row>
    <row r="2905" spans="1:12" x14ac:dyDescent="0.2">
      <c r="A2905" s="24" t="s">
        <v>975</v>
      </c>
      <c r="B2905" s="21"/>
      <c r="C2905" s="21"/>
      <c r="D2905" s="52" t="s">
        <v>973</v>
      </c>
      <c r="E2905" s="13" t="s">
        <v>1156</v>
      </c>
      <c r="F2905" s="39" t="s">
        <v>1246</v>
      </c>
      <c r="G2905" s="19" t="s">
        <v>1205</v>
      </c>
      <c r="H2905" s="13" t="s">
        <v>1206</v>
      </c>
      <c r="I2905" s="13" t="s">
        <v>977</v>
      </c>
      <c r="J2905" s="13" t="s">
        <v>976</v>
      </c>
      <c r="K2905" s="13" t="s">
        <v>1166</v>
      </c>
      <c r="L2905" s="13" t="s">
        <v>1167</v>
      </c>
    </row>
    <row r="2906" spans="1:12" x14ac:dyDescent="0.2">
      <c r="A2906" s="6">
        <v>1</v>
      </c>
      <c r="B2906" s="6"/>
      <c r="C2906" s="3"/>
      <c r="D2906" s="36" t="s">
        <v>2987</v>
      </c>
      <c r="E2906" s="28" t="s">
        <v>2489</v>
      </c>
      <c r="F2906" s="40"/>
      <c r="G2906" s="19"/>
      <c r="H2906" s="152" t="e">
        <v>#N/A</v>
      </c>
      <c r="I2906" s="43">
        <v>5</v>
      </c>
      <c r="J2906" s="19">
        <v>1</v>
      </c>
      <c r="K2906" s="19"/>
      <c r="L2906" s="19"/>
    </row>
    <row r="2907" spans="1:12" x14ac:dyDescent="0.2">
      <c r="A2907" s="6"/>
      <c r="B2907" s="8">
        <v>1</v>
      </c>
      <c r="C2907" s="3"/>
      <c r="D2907" s="36" t="s">
        <v>2368</v>
      </c>
      <c r="E2907" s="28" t="e">
        <f>VLOOKUP(D2907,バーコード貼付!A$4048:C$6329,2,FALSE)</f>
        <v>#N/A</v>
      </c>
      <c r="F2907" s="40"/>
      <c r="G2907" s="19"/>
      <c r="H2907" s="77" t="e">
        <f>VLOOKUP(D2907,バーコード貼付!$A$4048:$C$6329,3,FALSE)</f>
        <v>#N/A</v>
      </c>
      <c r="I2907" s="8">
        <f>I$2906</f>
        <v>5</v>
      </c>
      <c r="J2907" s="19" t="e">
        <f>IF(H2907&gt;=I2907,0,1)</f>
        <v>#N/A</v>
      </c>
      <c r="K2907" s="19"/>
      <c r="L2907" s="19"/>
    </row>
    <row r="2908" spans="1:12" x14ac:dyDescent="0.2">
      <c r="A2908" s="6"/>
      <c r="B2908" s="8">
        <f t="shared" ref="B2908:B2927" si="268">B2907+1</f>
        <v>2</v>
      </c>
      <c r="C2908" s="8"/>
      <c r="D2908" s="36" t="s">
        <v>2369</v>
      </c>
      <c r="E2908" s="28" t="e">
        <f>VLOOKUP(D2908,バーコード貼付!A$4048:C$6329,2,FALSE)</f>
        <v>#N/A</v>
      </c>
      <c r="F2908" s="40"/>
      <c r="G2908" s="19"/>
      <c r="H2908" s="77" t="e">
        <f>VLOOKUP(D2908,バーコード貼付!$A$4048:$C$6329,3,FALSE)</f>
        <v>#N/A</v>
      </c>
      <c r="I2908" s="8">
        <f>I$2906</f>
        <v>5</v>
      </c>
      <c r="J2908" s="19" t="e">
        <f>IF(H2908&gt;=I2908,0,1)</f>
        <v>#N/A</v>
      </c>
      <c r="K2908" s="19"/>
      <c r="L2908" s="19"/>
    </row>
    <row r="2909" spans="1:12" x14ac:dyDescent="0.2">
      <c r="A2909" s="6"/>
      <c r="B2909" s="8">
        <f t="shared" si="268"/>
        <v>3</v>
      </c>
      <c r="C2909" s="8"/>
      <c r="D2909" s="36" t="s">
        <v>2370</v>
      </c>
      <c r="E2909" s="28" t="e">
        <f>VLOOKUP(D2909,バーコード貼付!A$4048:C$6329,2,FALSE)</f>
        <v>#N/A</v>
      </c>
      <c r="F2909" s="40"/>
      <c r="G2909" s="19"/>
      <c r="H2909" s="77" t="e">
        <f>VLOOKUP(D2909,バーコード貼付!$A$4048:$C$6329,3,FALSE)</f>
        <v>#N/A</v>
      </c>
      <c r="I2909" s="8">
        <f>I$2906</f>
        <v>5</v>
      </c>
      <c r="J2909" s="19" t="e">
        <f>IF(H2909&gt;=I2909,0,1)</f>
        <v>#N/A</v>
      </c>
      <c r="K2909" s="19"/>
      <c r="L2909" s="19"/>
    </row>
    <row r="2910" spans="1:12" x14ac:dyDescent="0.2">
      <c r="A2910" s="6"/>
      <c r="B2910" s="8">
        <f t="shared" si="268"/>
        <v>4</v>
      </c>
      <c r="C2910" s="8"/>
      <c r="D2910" s="36"/>
      <c r="E2910" s="28" t="s">
        <v>2530</v>
      </c>
      <c r="F2910" s="40"/>
      <c r="G2910" s="19"/>
      <c r="H2910" s="152" t="e">
        <v>#N/A</v>
      </c>
      <c r="I2910" s="8">
        <v>30</v>
      </c>
      <c r="J2910" s="19">
        <v>1</v>
      </c>
      <c r="K2910" s="19"/>
      <c r="L2910" s="19"/>
    </row>
    <row r="2911" spans="1:12" x14ac:dyDescent="0.2">
      <c r="A2911" s="6"/>
      <c r="B2911" s="8">
        <f t="shared" si="268"/>
        <v>5</v>
      </c>
      <c r="C2911" s="8"/>
      <c r="D2911" s="36"/>
      <c r="E2911" s="28" t="s">
        <v>2532</v>
      </c>
      <c r="F2911" s="40"/>
      <c r="G2911" s="19"/>
      <c r="H2911" s="152" t="e">
        <v>#N/A</v>
      </c>
      <c r="I2911" s="8">
        <v>30</v>
      </c>
      <c r="J2911" s="19">
        <v>1</v>
      </c>
      <c r="K2911" s="19"/>
      <c r="L2911" s="19"/>
    </row>
    <row r="2912" spans="1:12" x14ac:dyDescent="0.2">
      <c r="A2912" s="6"/>
      <c r="B2912" s="8">
        <f t="shared" si="268"/>
        <v>6</v>
      </c>
      <c r="C2912" s="8"/>
      <c r="D2912" s="36" t="s">
        <v>2371</v>
      </c>
      <c r="E2912" s="28" t="e">
        <f>VLOOKUP(D2912,バーコード貼付!A$4048:C$6329,2,FALSE)</f>
        <v>#N/A</v>
      </c>
      <c r="F2912" s="40"/>
      <c r="G2912" s="19"/>
      <c r="H2912" s="77" t="e">
        <f>VLOOKUP(D2912,バーコード貼付!$A$4048:$C$6329,3,FALSE)</f>
        <v>#N/A</v>
      </c>
      <c r="I2912" s="8">
        <f>I$2906</f>
        <v>5</v>
      </c>
      <c r="J2912" s="19" t="e">
        <f t="shared" ref="J2912:J2917" si="269">IF(H2912&gt;=I2912,0,1)</f>
        <v>#N/A</v>
      </c>
      <c r="K2912" s="19"/>
      <c r="L2912" s="19"/>
    </row>
    <row r="2913" spans="1:12" x14ac:dyDescent="0.2">
      <c r="A2913" s="6"/>
      <c r="B2913" s="8">
        <f t="shared" si="268"/>
        <v>7</v>
      </c>
      <c r="C2913" s="8"/>
      <c r="D2913" s="36" t="s">
        <v>2372</v>
      </c>
      <c r="E2913" s="28" t="e">
        <f>VLOOKUP(D2913,バーコード貼付!A$4048:C$6329,2,FALSE)</f>
        <v>#N/A</v>
      </c>
      <c r="F2913" s="40"/>
      <c r="G2913" s="19"/>
      <c r="H2913" s="77" t="e">
        <f>VLOOKUP(D2913,バーコード貼付!$A$4048:$C$6329,3,FALSE)</f>
        <v>#N/A</v>
      </c>
      <c r="I2913" s="8">
        <f>I$2906</f>
        <v>5</v>
      </c>
      <c r="J2913" s="19" t="e">
        <f t="shared" si="269"/>
        <v>#N/A</v>
      </c>
      <c r="K2913" s="19"/>
      <c r="L2913" s="19"/>
    </row>
    <row r="2914" spans="1:12" x14ac:dyDescent="0.2">
      <c r="A2914" s="6"/>
      <c r="B2914" s="8">
        <f t="shared" si="268"/>
        <v>8</v>
      </c>
      <c r="C2914" s="8"/>
      <c r="D2914" s="36" t="s">
        <v>2505</v>
      </c>
      <c r="E2914" s="28" t="e">
        <f>VLOOKUP(D2914,バーコード貼付!A$4048:C$6329,2,FALSE)</f>
        <v>#N/A</v>
      </c>
      <c r="F2914" s="40"/>
      <c r="G2914" s="19"/>
      <c r="H2914" s="77" t="e">
        <f>VLOOKUP(D2914,バーコード貼付!$A$4048:$C$6329,3,FALSE)</f>
        <v>#N/A</v>
      </c>
      <c r="I2914" s="8">
        <f>I$2906*6</f>
        <v>30</v>
      </c>
      <c r="J2914" s="19" t="e">
        <f t="shared" si="269"/>
        <v>#N/A</v>
      </c>
      <c r="K2914" s="19"/>
      <c r="L2914" s="19"/>
    </row>
    <row r="2915" spans="1:12" x14ac:dyDescent="0.2">
      <c r="A2915" s="6"/>
      <c r="B2915" s="8">
        <f t="shared" si="268"/>
        <v>9</v>
      </c>
      <c r="C2915" s="8"/>
      <c r="D2915" s="36" t="s">
        <v>2373</v>
      </c>
      <c r="E2915" s="28" t="e">
        <f>VLOOKUP(D2915,バーコード貼付!A$4048:C$6329,2,FALSE)</f>
        <v>#N/A</v>
      </c>
      <c r="F2915" s="40"/>
      <c r="G2915" s="19"/>
      <c r="H2915" s="77" t="e">
        <f>VLOOKUP(D2915,バーコード貼付!$A$4048:$C$6329,3,FALSE)</f>
        <v>#N/A</v>
      </c>
      <c r="I2915" s="8">
        <f>I$2906</f>
        <v>5</v>
      </c>
      <c r="J2915" s="19" t="e">
        <f t="shared" si="269"/>
        <v>#N/A</v>
      </c>
      <c r="K2915" s="19"/>
      <c r="L2915" s="19"/>
    </row>
    <row r="2916" spans="1:12" x14ac:dyDescent="0.2">
      <c r="A2916" s="6"/>
      <c r="B2916" s="8">
        <f t="shared" si="268"/>
        <v>10</v>
      </c>
      <c r="C2916" s="8"/>
      <c r="D2916" s="36" t="s">
        <v>2374</v>
      </c>
      <c r="E2916" s="28" t="e">
        <f>VLOOKUP(D2916,バーコード貼付!A$4048:C$6329,2,FALSE)</f>
        <v>#N/A</v>
      </c>
      <c r="F2916" s="40"/>
      <c r="G2916" s="19"/>
      <c r="H2916" s="77" t="e">
        <f>VLOOKUP(D2916,バーコード貼付!$A$4048:$C$6329,3,FALSE)</f>
        <v>#N/A</v>
      </c>
      <c r="I2916" s="8">
        <f>I$2906</f>
        <v>5</v>
      </c>
      <c r="J2916" s="19" t="e">
        <f t="shared" si="269"/>
        <v>#N/A</v>
      </c>
      <c r="K2916" s="19"/>
      <c r="L2916" s="19"/>
    </row>
    <row r="2917" spans="1:12" x14ac:dyDescent="0.2">
      <c r="A2917" s="6"/>
      <c r="B2917" s="8">
        <f t="shared" si="268"/>
        <v>11</v>
      </c>
      <c r="C2917" s="8"/>
      <c r="D2917" s="36" t="s">
        <v>2375</v>
      </c>
      <c r="E2917" s="28" t="e">
        <f>VLOOKUP(D2917,バーコード貼付!A$4048:C$6329,2,FALSE)</f>
        <v>#N/A</v>
      </c>
      <c r="F2917" s="40"/>
      <c r="G2917" s="19"/>
      <c r="H2917" s="77" t="e">
        <f>VLOOKUP(D2917,バーコード貼付!$A$4048:$C$6329,3,FALSE)</f>
        <v>#N/A</v>
      </c>
      <c r="I2917" s="8">
        <f>I$2906</f>
        <v>5</v>
      </c>
      <c r="J2917" s="19" t="e">
        <f t="shared" si="269"/>
        <v>#N/A</v>
      </c>
      <c r="K2917" s="19"/>
      <c r="L2917" s="19"/>
    </row>
    <row r="2918" spans="1:12" x14ac:dyDescent="0.2">
      <c r="A2918" s="6"/>
      <c r="B2918" s="8">
        <f t="shared" si="268"/>
        <v>12</v>
      </c>
      <c r="C2918" s="8"/>
      <c r="D2918" s="36" t="s">
        <v>2503</v>
      </c>
      <c r="E2918" s="28" t="e">
        <f>VLOOKUP(D2918,バーコード貼付!A$4048:C$6329,2,FALSE)</f>
        <v>#N/A</v>
      </c>
      <c r="F2918" s="40"/>
      <c r="G2918" s="19"/>
      <c r="H2918" s="77" t="e">
        <v>#N/A</v>
      </c>
      <c r="I2918" s="8">
        <v>30</v>
      </c>
      <c r="J2918" s="19" t="e">
        <v>#N/A</v>
      </c>
      <c r="K2918" s="19"/>
      <c r="L2918" s="19"/>
    </row>
    <row r="2919" spans="1:12" x14ac:dyDescent="0.2">
      <c r="A2919" s="6"/>
      <c r="B2919" s="8">
        <f t="shared" si="268"/>
        <v>13</v>
      </c>
      <c r="C2919" s="8"/>
      <c r="D2919" s="36" t="s">
        <v>2504</v>
      </c>
      <c r="E2919" s="28" t="e">
        <f>VLOOKUP(D2919,バーコード貼付!A$4048:C$6329,2,FALSE)</f>
        <v>#N/A</v>
      </c>
      <c r="F2919" s="40"/>
      <c r="G2919" s="19"/>
      <c r="H2919" s="77" t="e">
        <f>VLOOKUP(D2919,バーコード貼付!$A$4048:$C$6329,3,FALSE)</f>
        <v>#N/A</v>
      </c>
      <c r="I2919" s="8">
        <f>I$2906*6</f>
        <v>30</v>
      </c>
      <c r="J2919" s="19" t="e">
        <f>IF(H2919&gt;=I2919,0,1)</f>
        <v>#N/A</v>
      </c>
      <c r="K2919" s="19"/>
      <c r="L2919" s="19"/>
    </row>
    <row r="2920" spans="1:12" x14ac:dyDescent="0.2">
      <c r="A2920" s="6"/>
      <c r="B2920" s="8">
        <f t="shared" si="268"/>
        <v>14</v>
      </c>
      <c r="C2920" s="8"/>
      <c r="D2920" s="36" t="s">
        <v>2511</v>
      </c>
      <c r="E2920" s="28" t="str">
        <f>VLOOKUP(D2920,バーコード貼付!A$4048:C$6329,2,FALSE)</f>
        <v>M12ﾊﾟｯｸﾙﾜｯｼｬ</v>
      </c>
      <c r="F2920" s="40"/>
      <c r="G2920" s="19"/>
      <c r="H2920" s="77">
        <f>VLOOKUP(D2920,バーコード貼付!$A$4048:$C$6329,3,FALSE)</f>
        <v>3270</v>
      </c>
      <c r="I2920" s="8">
        <f>I$2906*6</f>
        <v>30</v>
      </c>
      <c r="J2920" s="19">
        <f>IF(H2920&gt;=I2920,0,1)</f>
        <v>0</v>
      </c>
      <c r="K2920" s="19"/>
      <c r="L2920" s="19"/>
    </row>
    <row r="2921" spans="1:12" x14ac:dyDescent="0.2">
      <c r="A2921" s="6"/>
      <c r="B2921" s="8">
        <f t="shared" si="268"/>
        <v>15</v>
      </c>
      <c r="C2921" s="8"/>
      <c r="D2921" s="36" t="s">
        <v>2376</v>
      </c>
      <c r="E2921" s="28" t="e">
        <f>VLOOKUP(D2921,バーコード貼付!A$4048:C$6329,2,FALSE)</f>
        <v>#N/A</v>
      </c>
      <c r="F2921" s="40"/>
      <c r="G2921" s="19"/>
      <c r="H2921" s="77" t="e">
        <f>VLOOKUP(D2921,バーコード貼付!$A$4048:$C$6329,3,FALSE)</f>
        <v>#N/A</v>
      </c>
      <c r="I2921" s="8">
        <f>I$2906</f>
        <v>5</v>
      </c>
      <c r="J2921" s="19" t="e">
        <f>IF(H2921&gt;=I2921,0,1)</f>
        <v>#N/A</v>
      </c>
      <c r="K2921" s="19"/>
      <c r="L2921" s="19"/>
    </row>
    <row r="2922" spans="1:12" x14ac:dyDescent="0.2">
      <c r="A2922" s="6"/>
      <c r="B2922" s="8">
        <f t="shared" si="268"/>
        <v>16</v>
      </c>
      <c r="C2922" s="8"/>
      <c r="D2922" s="36" t="s">
        <v>2377</v>
      </c>
      <c r="E2922" s="28" t="e">
        <f>VLOOKUP(D2922,バーコード貼付!A$4048:C$6329,2,FALSE)</f>
        <v>#N/A</v>
      </c>
      <c r="F2922" s="40"/>
      <c r="G2922" s="19"/>
      <c r="H2922" s="77" t="e">
        <f>VLOOKUP(D2922,バーコード貼付!$A$4048:$C$6329,3,FALSE)</f>
        <v>#N/A</v>
      </c>
      <c r="I2922" s="8">
        <f>I$2906</f>
        <v>5</v>
      </c>
      <c r="J2922" s="19" t="e">
        <f>IF(H2922&gt;=I2922,0,1)</f>
        <v>#N/A</v>
      </c>
      <c r="K2922" s="19"/>
      <c r="L2922" s="19"/>
    </row>
    <row r="2923" spans="1:12" x14ac:dyDescent="0.2">
      <c r="A2923" s="6"/>
      <c r="B2923" s="8">
        <f t="shared" si="268"/>
        <v>17</v>
      </c>
      <c r="C2923" s="8"/>
      <c r="D2923" s="36" t="s">
        <v>2506</v>
      </c>
      <c r="E2923" s="28" t="e">
        <f>VLOOKUP(D2923,バーコード貼付!A$4048:C$6329,2,FALSE)</f>
        <v>#N/A</v>
      </c>
      <c r="F2923" s="40"/>
      <c r="G2923" s="19"/>
      <c r="H2923" s="77" t="e">
        <v>#N/A</v>
      </c>
      <c r="I2923" s="8">
        <v>15</v>
      </c>
      <c r="J2923" s="19"/>
      <c r="K2923" s="19"/>
      <c r="L2923" s="19"/>
    </row>
    <row r="2924" spans="1:12" x14ac:dyDescent="0.2">
      <c r="A2924" s="6"/>
      <c r="B2924" s="8">
        <f t="shared" si="268"/>
        <v>18</v>
      </c>
      <c r="C2924" s="8"/>
      <c r="D2924" s="36" t="s">
        <v>2507</v>
      </c>
      <c r="E2924" s="28" t="e">
        <f>VLOOKUP(D2924,バーコード貼付!A$4048:C$6329,2,FALSE)</f>
        <v>#N/A</v>
      </c>
      <c r="F2924" s="40"/>
      <c r="G2924" s="19"/>
      <c r="H2924" s="77" t="e">
        <v>#N/A</v>
      </c>
      <c r="I2924" s="8">
        <v>15</v>
      </c>
      <c r="J2924" s="19" t="e">
        <v>#N/A</v>
      </c>
      <c r="K2924" s="19"/>
      <c r="L2924" s="19"/>
    </row>
    <row r="2925" spans="1:12" x14ac:dyDescent="0.2">
      <c r="A2925" s="6"/>
      <c r="B2925" s="8">
        <f t="shared" si="268"/>
        <v>19</v>
      </c>
      <c r="C2925" s="8"/>
      <c r="D2925" s="36" t="s">
        <v>2508</v>
      </c>
      <c r="E2925" s="28" t="e">
        <f>VLOOKUP(D2925,バーコード貼付!A$4048:C$6329,2,FALSE)</f>
        <v>#N/A</v>
      </c>
      <c r="F2925" s="40"/>
      <c r="G2925" s="19"/>
      <c r="H2925" s="77" t="e">
        <v>#N/A</v>
      </c>
      <c r="I2925" s="8">
        <v>15</v>
      </c>
      <c r="J2925" s="19" t="e">
        <v>#N/A</v>
      </c>
      <c r="K2925" s="19"/>
      <c r="L2925" s="19"/>
    </row>
    <row r="2926" spans="1:12" x14ac:dyDescent="0.2">
      <c r="A2926" s="6"/>
      <c r="B2926" s="8">
        <f t="shared" si="268"/>
        <v>20</v>
      </c>
      <c r="C2926" s="8"/>
      <c r="D2926" s="36"/>
      <c r="E2926" s="28" t="s">
        <v>2531</v>
      </c>
      <c r="F2926" s="40"/>
      <c r="G2926" s="19"/>
      <c r="H2926" s="152" t="e">
        <v>#N/A</v>
      </c>
      <c r="I2926" s="8">
        <v>5</v>
      </c>
      <c r="J2926" s="19">
        <v>1</v>
      </c>
      <c r="K2926" s="19"/>
      <c r="L2926" s="19"/>
    </row>
    <row r="2927" spans="1:12" x14ac:dyDescent="0.2">
      <c r="A2927" s="6"/>
      <c r="B2927" s="8">
        <f t="shared" si="268"/>
        <v>21</v>
      </c>
      <c r="C2927" s="8"/>
      <c r="D2927" s="36" t="s">
        <v>2512</v>
      </c>
      <c r="E2927" s="28" t="str">
        <f>VLOOKUP(D2927,バーコード貼付!A$4048:C$6329,2,FALSE)</f>
        <v>真鍮3/8(9)Pｺｯｸ</v>
      </c>
      <c r="F2927" s="40"/>
      <c r="G2927" s="19"/>
      <c r="H2927" s="77">
        <f>VLOOKUP(D2927,バーコード貼付!$A$4048:$C$6329,3,FALSE)</f>
        <v>243</v>
      </c>
      <c r="I2927" s="8">
        <f>I$2906</f>
        <v>5</v>
      </c>
      <c r="J2927" s="19">
        <f>IF(H2927&gt;=I2927,0,1)</f>
        <v>0</v>
      </c>
      <c r="K2927" s="19"/>
      <c r="L2927" s="19"/>
    </row>
    <row r="2928" spans="1:12" x14ac:dyDescent="0.2">
      <c r="A2928" s="6">
        <v>2</v>
      </c>
      <c r="B2928" s="8"/>
      <c r="C2928" s="8"/>
      <c r="D2928" s="36" t="s">
        <v>2378</v>
      </c>
      <c r="E2928" s="28" t="e">
        <f>VLOOKUP(D2928,バーコード貼付!A$4048:C$6329,2,FALSE)</f>
        <v>#N/A</v>
      </c>
      <c r="F2928" s="40"/>
      <c r="G2928" s="19"/>
      <c r="H2928" s="77" t="e">
        <f>VLOOKUP(D2928,バーコード貼付!$A$4048:$C$6329,3,FALSE)</f>
        <v>#N/A</v>
      </c>
      <c r="I2928" s="8">
        <f>I$2906</f>
        <v>5</v>
      </c>
      <c r="J2928" s="19" t="e">
        <f>IF(H2928&gt;=I2928,0,1)</f>
        <v>#N/A</v>
      </c>
      <c r="K2928" s="19"/>
      <c r="L2928" s="19"/>
    </row>
    <row r="2929" spans="1:12" x14ac:dyDescent="0.2">
      <c r="A2929" s="6"/>
      <c r="B2929" s="8"/>
      <c r="C2929" s="8"/>
      <c r="D2929" s="36"/>
      <c r="E2929" s="28"/>
      <c r="F2929" s="40"/>
      <c r="G2929" s="19"/>
      <c r="H2929" s="67"/>
      <c r="I2929" s="8"/>
      <c r="J2929" s="19"/>
      <c r="K2929" s="19"/>
      <c r="L2929" s="19"/>
    </row>
    <row r="2930" spans="1:12" ht="16.2" x14ac:dyDescent="0.2">
      <c r="A2930" s="194" t="s">
        <v>2550</v>
      </c>
      <c r="B2930" s="195"/>
      <c r="C2930" s="195"/>
      <c r="D2930" s="195"/>
      <c r="E2930" s="195"/>
      <c r="F2930" s="195"/>
      <c r="G2930" s="195"/>
      <c r="H2930" s="195"/>
      <c r="I2930" s="195"/>
      <c r="J2930" s="195"/>
      <c r="K2930" s="195"/>
      <c r="L2930" s="196"/>
    </row>
    <row r="2931" spans="1:12" ht="16.2" x14ac:dyDescent="0.2">
      <c r="A2931" s="188" t="s">
        <v>2306</v>
      </c>
      <c r="B2931" s="189"/>
      <c r="C2931" s="189"/>
      <c r="D2931" s="189"/>
      <c r="E2931" s="189"/>
      <c r="F2931" s="189"/>
      <c r="G2931" s="189"/>
      <c r="H2931" s="189"/>
      <c r="I2931" s="189"/>
      <c r="J2931" s="189"/>
      <c r="K2931" s="189"/>
      <c r="L2931" s="190"/>
    </row>
    <row r="2932" spans="1:12" x14ac:dyDescent="0.2">
      <c r="A2932" s="24" t="s">
        <v>975</v>
      </c>
      <c r="B2932" s="21"/>
      <c r="C2932" s="21"/>
      <c r="D2932" s="52" t="s">
        <v>973</v>
      </c>
      <c r="E2932" s="13" t="s">
        <v>1156</v>
      </c>
      <c r="F2932" s="39" t="s">
        <v>1246</v>
      </c>
      <c r="G2932" s="19" t="s">
        <v>1205</v>
      </c>
      <c r="H2932" s="13" t="s">
        <v>1206</v>
      </c>
      <c r="I2932" s="13" t="s">
        <v>977</v>
      </c>
      <c r="J2932" s="13" t="s">
        <v>976</v>
      </c>
      <c r="K2932" s="13" t="s">
        <v>1166</v>
      </c>
      <c r="L2932" s="13" t="s">
        <v>1167</v>
      </c>
    </row>
    <row r="2933" spans="1:12" x14ac:dyDescent="0.2">
      <c r="A2933" s="6">
        <v>1</v>
      </c>
      <c r="B2933" s="6"/>
      <c r="C2933" s="3"/>
      <c r="D2933" s="36" t="s">
        <v>2988</v>
      </c>
      <c r="E2933" s="28" t="s">
        <v>2490</v>
      </c>
      <c r="F2933" s="40"/>
      <c r="G2933" s="19"/>
      <c r="H2933" s="152" t="e">
        <v>#N/A</v>
      </c>
      <c r="I2933" s="43">
        <v>5</v>
      </c>
      <c r="J2933" s="19"/>
      <c r="K2933" s="19"/>
      <c r="L2933" s="19"/>
    </row>
    <row r="2934" spans="1:12" x14ac:dyDescent="0.2">
      <c r="A2934" s="6"/>
      <c r="B2934" s="8">
        <v>1</v>
      </c>
      <c r="C2934" s="3"/>
      <c r="D2934" s="36" t="s">
        <v>2380</v>
      </c>
      <c r="E2934" s="28" t="e">
        <f>VLOOKUP(D2934,バーコード貼付!A$4048:C$6329,2,FALSE)</f>
        <v>#N/A</v>
      </c>
      <c r="F2934" s="40"/>
      <c r="G2934" s="19"/>
      <c r="H2934" s="77" t="e">
        <f>VLOOKUP(D2934,バーコード貼付!$A$4048:$C$6329,3,FALSE)</f>
        <v>#N/A</v>
      </c>
      <c r="I2934" s="8">
        <f>I$2933</f>
        <v>5</v>
      </c>
      <c r="J2934" s="19" t="e">
        <f>IF(H2934&gt;=I2934,0,1)</f>
        <v>#N/A</v>
      </c>
      <c r="K2934" s="19"/>
      <c r="L2934" s="19"/>
    </row>
    <row r="2935" spans="1:12" x14ac:dyDescent="0.2">
      <c r="A2935" s="6"/>
      <c r="B2935" s="8">
        <f>B2934+1</f>
        <v>2</v>
      </c>
      <c r="C2935" s="8">
        <v>1</v>
      </c>
      <c r="D2935" s="36" t="s">
        <v>2381</v>
      </c>
      <c r="E2935" s="28" t="e">
        <f>VLOOKUP(D2935,バーコード貼付!A$4048:C$6329,2,FALSE)</f>
        <v>#N/A</v>
      </c>
      <c r="F2935" s="40"/>
      <c r="G2935" s="19"/>
      <c r="H2935" s="77" t="e">
        <f>VLOOKUP(D2935,バーコード貼付!$A$4048:$C$6329,3,FALSE)</f>
        <v>#N/A</v>
      </c>
      <c r="I2935" s="8">
        <f>I$2933</f>
        <v>5</v>
      </c>
      <c r="J2935" s="19" t="e">
        <f>IF(H2935&gt;=I2935,0,1)</f>
        <v>#N/A</v>
      </c>
      <c r="K2935" s="19"/>
      <c r="L2935" s="19"/>
    </row>
    <row r="2936" spans="1:12" x14ac:dyDescent="0.2">
      <c r="A2936" s="6"/>
      <c r="B2936" s="8"/>
      <c r="C2936" s="8">
        <v>2</v>
      </c>
      <c r="D2936" s="36" t="s">
        <v>2420</v>
      </c>
      <c r="E2936" s="28" t="e">
        <f>VLOOKUP(D2936,バーコード貼付!A$4048:C$6329,2,FALSE)</f>
        <v>#N/A</v>
      </c>
      <c r="F2936" s="40"/>
      <c r="G2936" s="19"/>
      <c r="H2936" s="77" t="e">
        <f>VLOOKUP(D2936,バーコード貼付!$A$4048:$C$6329,3,FALSE)</f>
        <v>#N/A</v>
      </c>
      <c r="I2936" s="8">
        <f>I$2933</f>
        <v>5</v>
      </c>
      <c r="J2936" s="19" t="e">
        <f>IF(H2936&gt;=I2936,0,1)</f>
        <v>#N/A</v>
      </c>
      <c r="K2936" s="19"/>
      <c r="L2936" s="19"/>
    </row>
    <row r="2937" spans="1:12" x14ac:dyDescent="0.2">
      <c r="A2937" s="6"/>
      <c r="B2937" s="8"/>
      <c r="C2937" s="8">
        <v>3</v>
      </c>
      <c r="D2937" s="36" t="s">
        <v>2421</v>
      </c>
      <c r="E2937" s="28" t="e">
        <f>VLOOKUP(D2937,バーコード貼付!A$4048:C$6329,2,FALSE)</f>
        <v>#N/A</v>
      </c>
      <c r="F2937" s="40"/>
      <c r="G2937" s="19"/>
      <c r="H2937" s="77" t="e">
        <f>VLOOKUP(D2937,バーコード貼付!$A$4048:$C$6329,3,FALSE)</f>
        <v>#N/A</v>
      </c>
      <c r="I2937" s="8">
        <f>I$2933</f>
        <v>5</v>
      </c>
      <c r="J2937" s="19" t="e">
        <f>IF(H2937&gt;=I2937,0,1)</f>
        <v>#N/A</v>
      </c>
      <c r="K2937" s="19"/>
      <c r="L2937" s="19"/>
    </row>
    <row r="2938" spans="1:12" x14ac:dyDescent="0.2">
      <c r="A2938" s="6"/>
      <c r="B2938" s="8">
        <f>B2935+1</f>
        <v>3</v>
      </c>
      <c r="C2938" s="8"/>
      <c r="D2938" s="36" t="s">
        <v>2382</v>
      </c>
      <c r="E2938" s="28" t="e">
        <f>VLOOKUP(D2938,バーコード貼付!A$4048:C$6329,2,FALSE)</f>
        <v>#N/A</v>
      </c>
      <c r="F2938" s="40"/>
      <c r="G2938" s="19"/>
      <c r="H2938" s="77" t="e">
        <f>VLOOKUP(D2938,バーコード貼付!$A$4048:$C$6329,3,FALSE)</f>
        <v>#N/A</v>
      </c>
      <c r="I2938" s="8">
        <f>I$2933</f>
        <v>5</v>
      </c>
      <c r="J2938" s="19" t="e">
        <f>IF(H2938&gt;=I2938,0,1)</f>
        <v>#N/A</v>
      </c>
      <c r="K2938" s="19"/>
      <c r="L2938" s="19"/>
    </row>
    <row r="2939" spans="1:12" x14ac:dyDescent="0.2">
      <c r="A2939" s="6"/>
      <c r="B2939" s="8">
        <f t="shared" ref="B2939:B2951" si="270">B2938+1</f>
        <v>4</v>
      </c>
      <c r="C2939" s="8"/>
      <c r="D2939" s="36"/>
      <c r="E2939" s="28" t="s">
        <v>2530</v>
      </c>
      <c r="F2939" s="40"/>
      <c r="G2939" s="19"/>
      <c r="H2939" s="152" t="e">
        <v>#N/A</v>
      </c>
      <c r="I2939" s="8">
        <v>40</v>
      </c>
      <c r="J2939" s="19"/>
      <c r="K2939" s="19"/>
      <c r="L2939" s="19"/>
    </row>
    <row r="2940" spans="1:12" x14ac:dyDescent="0.2">
      <c r="A2940" s="6"/>
      <c r="B2940" s="8">
        <f t="shared" si="270"/>
        <v>5</v>
      </c>
      <c r="C2940" s="8"/>
      <c r="D2940" s="36"/>
      <c r="E2940" s="28" t="s">
        <v>2532</v>
      </c>
      <c r="F2940" s="40"/>
      <c r="G2940" s="19"/>
      <c r="H2940" s="152" t="e">
        <v>#N/A</v>
      </c>
      <c r="I2940" s="8">
        <v>40</v>
      </c>
      <c r="J2940" s="19"/>
      <c r="K2940" s="19"/>
      <c r="L2940" s="19"/>
    </row>
    <row r="2941" spans="1:12" x14ac:dyDescent="0.2">
      <c r="A2941" s="6"/>
      <c r="B2941" s="8">
        <f t="shared" si="270"/>
        <v>6</v>
      </c>
      <c r="C2941" s="8"/>
      <c r="D2941" s="36" t="s">
        <v>2373</v>
      </c>
      <c r="E2941" s="28" t="e">
        <f>VLOOKUP(D2941,バーコード貼付!A$4048:C$6329,2,FALSE)</f>
        <v>#N/A</v>
      </c>
      <c r="F2941" s="40"/>
      <c r="G2941" s="19"/>
      <c r="H2941" s="77" t="e">
        <f>VLOOKUP(D2941,バーコード貼付!$A$4048:$C$6329,3,FALSE)</f>
        <v>#N/A</v>
      </c>
      <c r="I2941" s="8">
        <f>I$2933</f>
        <v>5</v>
      </c>
      <c r="J2941" s="19" t="e">
        <f>IF(H2941&gt;=I2941,0,1)</f>
        <v>#N/A</v>
      </c>
      <c r="K2941" s="19"/>
      <c r="L2941" s="19"/>
    </row>
    <row r="2942" spans="1:12" x14ac:dyDescent="0.2">
      <c r="A2942" s="6"/>
      <c r="B2942" s="8">
        <f t="shared" si="270"/>
        <v>7</v>
      </c>
      <c r="C2942" s="8"/>
      <c r="D2942" s="36"/>
      <c r="E2942" s="28" t="s">
        <v>2383</v>
      </c>
      <c r="F2942" s="40"/>
      <c r="G2942" s="19"/>
      <c r="H2942" s="152" t="e">
        <v>#N/A</v>
      </c>
      <c r="I2942" s="8">
        <v>40</v>
      </c>
      <c r="J2942" s="19"/>
      <c r="K2942" s="19"/>
      <c r="L2942" s="19"/>
    </row>
    <row r="2943" spans="1:12" x14ac:dyDescent="0.2">
      <c r="A2943" s="6"/>
      <c r="B2943" s="8">
        <f t="shared" si="270"/>
        <v>8</v>
      </c>
      <c r="C2943" s="8"/>
      <c r="D2943" s="36" t="s">
        <v>2384</v>
      </c>
      <c r="E2943" s="28" t="e">
        <f>VLOOKUP(D2943,バーコード貼付!A$4048:C$6329,2,FALSE)</f>
        <v>#N/A</v>
      </c>
      <c r="F2943" s="40"/>
      <c r="G2943" s="19"/>
      <c r="H2943" s="77" t="e">
        <f>VLOOKUP(D2943,バーコード貼付!$A$4048:$C$6329,3,FALSE)</f>
        <v>#N/A</v>
      </c>
      <c r="I2943" s="8">
        <f>I$2933</f>
        <v>5</v>
      </c>
      <c r="J2943" s="19" t="e">
        <f>IF(H2943&gt;=I2943,0,1)</f>
        <v>#N/A</v>
      </c>
      <c r="K2943" s="19"/>
      <c r="L2943" s="19"/>
    </row>
    <row r="2944" spans="1:12" x14ac:dyDescent="0.2">
      <c r="A2944" s="6"/>
      <c r="B2944" s="8">
        <f t="shared" si="270"/>
        <v>9</v>
      </c>
      <c r="C2944" s="8"/>
      <c r="D2944" s="36"/>
      <c r="E2944" s="28" t="s">
        <v>2319</v>
      </c>
      <c r="F2944" s="40"/>
      <c r="G2944" s="19"/>
      <c r="H2944" s="152" t="e">
        <v>#N/A</v>
      </c>
      <c r="I2944" s="8">
        <v>40</v>
      </c>
      <c r="J2944" s="19"/>
      <c r="K2944" s="19"/>
      <c r="L2944" s="19"/>
    </row>
    <row r="2945" spans="1:12" x14ac:dyDescent="0.2">
      <c r="A2945" s="6"/>
      <c r="B2945" s="8">
        <f t="shared" si="270"/>
        <v>10</v>
      </c>
      <c r="C2945" s="8"/>
      <c r="D2945" s="36"/>
      <c r="E2945" s="28" t="s">
        <v>2387</v>
      </c>
      <c r="F2945" s="40"/>
      <c r="G2945" s="19"/>
      <c r="H2945" s="152" t="e">
        <v>#N/A</v>
      </c>
      <c r="I2945" s="8">
        <v>80</v>
      </c>
      <c r="J2945" s="19"/>
      <c r="K2945" s="19"/>
      <c r="L2945" s="19"/>
    </row>
    <row r="2946" spans="1:12" x14ac:dyDescent="0.2">
      <c r="A2946" s="6"/>
      <c r="B2946" s="8">
        <f t="shared" si="270"/>
        <v>11</v>
      </c>
      <c r="C2946" s="8"/>
      <c r="D2946" s="36"/>
      <c r="E2946" s="28" t="s">
        <v>2379</v>
      </c>
      <c r="F2946" s="40"/>
      <c r="G2946" s="19"/>
      <c r="H2946" s="152" t="e">
        <v>#N/A</v>
      </c>
      <c r="I2946" s="8">
        <v>40</v>
      </c>
      <c r="J2946" s="19"/>
      <c r="K2946" s="19"/>
      <c r="L2946" s="19"/>
    </row>
    <row r="2947" spans="1:12" x14ac:dyDescent="0.2">
      <c r="A2947" s="6"/>
      <c r="B2947" s="8">
        <f t="shared" si="270"/>
        <v>12</v>
      </c>
      <c r="C2947" s="8"/>
      <c r="D2947" s="36" t="s">
        <v>2385</v>
      </c>
      <c r="E2947" s="28" t="e">
        <f>VLOOKUP(D2947,バーコード貼付!A$4048:C$6329,2,FALSE)</f>
        <v>#N/A</v>
      </c>
      <c r="F2947" s="40"/>
      <c r="G2947" s="19"/>
      <c r="H2947" s="77" t="e">
        <f>VLOOKUP(D2947,バーコード貼付!$A$4048:$C$6329,3,FALSE)</f>
        <v>#N/A</v>
      </c>
      <c r="I2947" s="8">
        <f>I$2933</f>
        <v>5</v>
      </c>
      <c r="J2947" s="19" t="e">
        <f>IF(H2947&gt;=I2947,0,1)</f>
        <v>#N/A</v>
      </c>
      <c r="K2947" s="19"/>
      <c r="L2947" s="19"/>
    </row>
    <row r="2948" spans="1:12" x14ac:dyDescent="0.2">
      <c r="A2948" s="6"/>
      <c r="B2948" s="8">
        <f t="shared" si="270"/>
        <v>13</v>
      </c>
      <c r="C2948" s="8"/>
      <c r="D2948" s="36" t="s">
        <v>2386</v>
      </c>
      <c r="E2948" s="28" t="e">
        <f>VLOOKUP(D2948,バーコード貼付!A$4048:C$6329,2,FALSE)</f>
        <v>#N/A</v>
      </c>
      <c r="F2948" s="40"/>
      <c r="G2948" s="19"/>
      <c r="H2948" s="77" t="e">
        <f>VLOOKUP(D2948,バーコード貼付!$A$4048:$C$6329,3,FALSE)</f>
        <v>#N/A</v>
      </c>
      <c r="I2948" s="8">
        <f>I$2933</f>
        <v>5</v>
      </c>
      <c r="J2948" s="19" t="e">
        <f>IF(H2948&gt;=I2948,0,1)</f>
        <v>#N/A</v>
      </c>
      <c r="K2948" s="19"/>
      <c r="L2948" s="19"/>
    </row>
    <row r="2949" spans="1:12" x14ac:dyDescent="0.2">
      <c r="A2949" s="6"/>
      <c r="B2949" s="8">
        <f t="shared" si="270"/>
        <v>14</v>
      </c>
      <c r="C2949" s="8"/>
      <c r="D2949" s="36"/>
      <c r="E2949" s="28" t="s">
        <v>2320</v>
      </c>
      <c r="F2949" s="40"/>
      <c r="G2949" s="19"/>
      <c r="H2949" s="152" t="e">
        <v>#N/A</v>
      </c>
      <c r="I2949" s="8">
        <v>15</v>
      </c>
      <c r="J2949" s="19"/>
      <c r="K2949" s="19"/>
      <c r="L2949" s="19"/>
    </row>
    <row r="2950" spans="1:12" x14ac:dyDescent="0.2">
      <c r="A2950" s="6"/>
      <c r="B2950" s="8">
        <f t="shared" si="270"/>
        <v>15</v>
      </c>
      <c r="C2950" s="8"/>
      <c r="D2950" s="36"/>
      <c r="E2950" s="28" t="s">
        <v>2533</v>
      </c>
      <c r="F2950" s="40"/>
      <c r="G2950" s="19"/>
      <c r="H2950" s="152" t="e">
        <v>#N/A</v>
      </c>
      <c r="I2950" s="8">
        <v>5</v>
      </c>
      <c r="J2950" s="19"/>
      <c r="K2950" s="19"/>
      <c r="L2950" s="19"/>
    </row>
    <row r="2951" spans="1:12" x14ac:dyDescent="0.2">
      <c r="A2951" s="6"/>
      <c r="B2951" s="8">
        <f t="shared" si="270"/>
        <v>16</v>
      </c>
      <c r="C2951" s="8"/>
      <c r="D2951" s="36" t="s">
        <v>2513</v>
      </c>
      <c r="E2951" s="28" t="str">
        <f>VLOOKUP(D2951,バーコード貼付!A$4048:C$6329,2,FALSE)</f>
        <v>真鍮1/2(12)Pｺｯｸ</v>
      </c>
      <c r="F2951" s="40"/>
      <c r="G2951" s="19"/>
      <c r="H2951" s="77">
        <f>VLOOKUP(D2951,バーコード貼付!$A$4048:$C$6329,3,FALSE)</f>
        <v>0</v>
      </c>
      <c r="I2951" s="8">
        <f>I$2933</f>
        <v>5</v>
      </c>
      <c r="J2951" s="19">
        <f>IF(H2951&gt;=I2951,0,1)</f>
        <v>1</v>
      </c>
      <c r="K2951" s="19"/>
      <c r="L2951" s="19"/>
    </row>
    <row r="2952" spans="1:12" x14ac:dyDescent="0.2">
      <c r="A2952" s="6"/>
      <c r="B2952" s="8"/>
      <c r="C2952" s="8"/>
      <c r="D2952" s="36"/>
      <c r="E2952" s="28"/>
      <c r="F2952" s="40"/>
      <c r="G2952" s="19"/>
      <c r="H2952" s="67"/>
      <c r="I2952" s="8"/>
      <c r="J2952" s="19"/>
      <c r="K2952" s="19"/>
      <c r="L2952" s="19"/>
    </row>
    <row r="2953" spans="1:12" ht="16.2" x14ac:dyDescent="0.2">
      <c r="A2953" s="188" t="s">
        <v>2307</v>
      </c>
      <c r="B2953" s="189"/>
      <c r="C2953" s="189"/>
      <c r="D2953" s="189"/>
      <c r="E2953" s="189"/>
      <c r="F2953" s="189"/>
      <c r="G2953" s="189"/>
      <c r="H2953" s="189"/>
      <c r="I2953" s="189"/>
      <c r="J2953" s="189"/>
      <c r="K2953" s="189"/>
      <c r="L2953" s="190"/>
    </row>
    <row r="2954" spans="1:12" x14ac:dyDescent="0.2">
      <c r="A2954" s="24" t="s">
        <v>975</v>
      </c>
      <c r="B2954" s="21"/>
      <c r="C2954" s="21"/>
      <c r="D2954" s="52" t="s">
        <v>973</v>
      </c>
      <c r="E2954" s="13" t="s">
        <v>1156</v>
      </c>
      <c r="F2954" s="39" t="s">
        <v>1246</v>
      </c>
      <c r="G2954" s="19" t="s">
        <v>1205</v>
      </c>
      <c r="H2954" s="13" t="s">
        <v>1206</v>
      </c>
      <c r="I2954" s="13" t="s">
        <v>977</v>
      </c>
      <c r="J2954" s="13" t="s">
        <v>976</v>
      </c>
      <c r="K2954" s="13" t="s">
        <v>1166</v>
      </c>
      <c r="L2954" s="13" t="s">
        <v>1167</v>
      </c>
    </row>
    <row r="2955" spans="1:12" x14ac:dyDescent="0.2">
      <c r="A2955" s="6">
        <v>1</v>
      </c>
      <c r="B2955" s="6"/>
      <c r="C2955" s="3"/>
      <c r="D2955" s="36" t="s">
        <v>2989</v>
      </c>
      <c r="E2955" s="28" t="s">
        <v>2491</v>
      </c>
      <c r="F2955" s="40"/>
      <c r="G2955" s="19"/>
      <c r="H2955" s="152" t="e">
        <v>#N/A</v>
      </c>
      <c r="I2955" s="43">
        <v>5</v>
      </c>
      <c r="J2955" s="19">
        <v>1</v>
      </c>
      <c r="K2955" s="19"/>
      <c r="L2955" s="19"/>
    </row>
    <row r="2956" spans="1:12" x14ac:dyDescent="0.2">
      <c r="A2956" s="6"/>
      <c r="B2956" s="8">
        <v>1</v>
      </c>
      <c r="C2956" s="3"/>
      <c r="D2956" s="36" t="s">
        <v>2388</v>
      </c>
      <c r="E2956" s="28" t="e">
        <f>VLOOKUP(D2956,バーコード貼付!A$4048:C$6329,2,FALSE)</f>
        <v>#N/A</v>
      </c>
      <c r="F2956" s="40"/>
      <c r="G2956" s="19"/>
      <c r="H2956" s="77" t="e">
        <f>VLOOKUP(D2956,バーコード貼付!$A$4048:$C$6329,3,FALSE)</f>
        <v>#N/A</v>
      </c>
      <c r="I2956" s="8">
        <f>I$2955</f>
        <v>5</v>
      </c>
      <c r="J2956" s="19" t="e">
        <f>IF(H2956&gt;=I2956,0,1)</f>
        <v>#N/A</v>
      </c>
      <c r="K2956" s="19"/>
      <c r="L2956" s="19"/>
    </row>
    <row r="2957" spans="1:12" x14ac:dyDescent="0.2">
      <c r="A2957" s="6"/>
      <c r="B2957" s="8">
        <f>B2956+1</f>
        <v>2</v>
      </c>
      <c r="C2957" s="8">
        <v>1</v>
      </c>
      <c r="D2957" s="36" t="s">
        <v>2422</v>
      </c>
      <c r="E2957" s="28" t="e">
        <f>VLOOKUP(D2957,バーコード貼付!A$4048:C$6329,2,FALSE)</f>
        <v>#N/A</v>
      </c>
      <c r="F2957" s="40"/>
      <c r="G2957" s="19"/>
      <c r="H2957" s="77" t="e">
        <f>VLOOKUP(D2957,バーコード貼付!$A$4048:$C$6329,3,FALSE)</f>
        <v>#N/A</v>
      </c>
      <c r="I2957" s="8">
        <f>I$2955</f>
        <v>5</v>
      </c>
      <c r="J2957" s="19" t="e">
        <f>IF(H2957&gt;=I2957,0,1)</f>
        <v>#N/A</v>
      </c>
      <c r="K2957" s="19"/>
      <c r="L2957" s="19"/>
    </row>
    <row r="2958" spans="1:12" x14ac:dyDescent="0.2">
      <c r="A2958" s="6"/>
      <c r="B2958" s="8"/>
      <c r="C2958" s="8">
        <v>2</v>
      </c>
      <c r="D2958" s="36" t="s">
        <v>2389</v>
      </c>
      <c r="E2958" s="28" t="e">
        <f>VLOOKUP(D2958,バーコード貼付!A$4048:C$6329,2,FALSE)</f>
        <v>#N/A</v>
      </c>
      <c r="F2958" s="40"/>
      <c r="G2958" s="19"/>
      <c r="H2958" s="77" t="e">
        <f>VLOOKUP(D2958,バーコード貼付!$A$4048:$C$6329,3,FALSE)</f>
        <v>#N/A</v>
      </c>
      <c r="I2958" s="8">
        <f>I$2955</f>
        <v>5</v>
      </c>
      <c r="J2958" s="19" t="e">
        <f>IF(H2958&gt;=I2958,0,1)</f>
        <v>#N/A</v>
      </c>
      <c r="K2958" s="19"/>
      <c r="L2958" s="19"/>
    </row>
    <row r="2959" spans="1:12" x14ac:dyDescent="0.2">
      <c r="A2959" s="6"/>
      <c r="B2959" s="8"/>
      <c r="C2959" s="8">
        <v>3</v>
      </c>
      <c r="D2959" s="36" t="s">
        <v>2423</v>
      </c>
      <c r="E2959" s="28" t="e">
        <f>VLOOKUP(D2959,バーコード貼付!A$4048:C$6329,2,FALSE)</f>
        <v>#N/A</v>
      </c>
      <c r="F2959" s="40"/>
      <c r="G2959" s="19"/>
      <c r="H2959" s="77" t="e">
        <v>#N/A</v>
      </c>
      <c r="I2959" s="8">
        <v>5</v>
      </c>
      <c r="J2959" s="19">
        <v>1</v>
      </c>
      <c r="K2959" s="19"/>
      <c r="L2959" s="19"/>
    </row>
    <row r="2960" spans="1:12" x14ac:dyDescent="0.2">
      <c r="A2960" s="6"/>
      <c r="B2960" s="8">
        <f>B2957+1</f>
        <v>3</v>
      </c>
      <c r="C2960" s="8"/>
      <c r="D2960" s="36" t="s">
        <v>2390</v>
      </c>
      <c r="E2960" s="28" t="e">
        <f>VLOOKUP(D2960,バーコード貼付!A$4048:C$6329,2,FALSE)</f>
        <v>#N/A</v>
      </c>
      <c r="F2960" s="40"/>
      <c r="G2960" s="19"/>
      <c r="H2960" s="77" t="e">
        <v>#N/A</v>
      </c>
      <c r="I2960" s="8">
        <v>5</v>
      </c>
      <c r="J2960" s="19">
        <v>1</v>
      </c>
      <c r="K2960" s="19"/>
      <c r="L2960" s="19"/>
    </row>
    <row r="2961" spans="1:12" x14ac:dyDescent="0.2">
      <c r="A2961" s="6"/>
      <c r="B2961" s="8">
        <f t="shared" ref="B2961:B2973" si="271">B2960+1</f>
        <v>4</v>
      </c>
      <c r="C2961" s="8"/>
      <c r="D2961" s="36"/>
      <c r="E2961" s="28" t="s">
        <v>2530</v>
      </c>
      <c r="F2961" s="40"/>
      <c r="G2961" s="19"/>
      <c r="H2961" s="152" t="e">
        <v>#N/A</v>
      </c>
      <c r="I2961" s="8">
        <v>40</v>
      </c>
      <c r="J2961" s="19">
        <v>1</v>
      </c>
      <c r="K2961" s="19"/>
      <c r="L2961" s="19"/>
    </row>
    <row r="2962" spans="1:12" x14ac:dyDescent="0.2">
      <c r="A2962" s="6"/>
      <c r="B2962" s="8">
        <f t="shared" si="271"/>
        <v>5</v>
      </c>
      <c r="C2962" s="8"/>
      <c r="D2962" s="36"/>
      <c r="E2962" s="28" t="s">
        <v>2532</v>
      </c>
      <c r="F2962" s="40"/>
      <c r="G2962" s="19"/>
      <c r="H2962" s="152" t="e">
        <v>#N/A</v>
      </c>
      <c r="I2962" s="8">
        <v>40</v>
      </c>
      <c r="J2962" s="19">
        <v>1</v>
      </c>
      <c r="K2962" s="19"/>
      <c r="L2962" s="19"/>
    </row>
    <row r="2963" spans="1:12" x14ac:dyDescent="0.2">
      <c r="A2963" s="6"/>
      <c r="B2963" s="8">
        <f t="shared" si="271"/>
        <v>6</v>
      </c>
      <c r="C2963" s="8"/>
      <c r="D2963" s="36" t="s">
        <v>2391</v>
      </c>
      <c r="E2963" s="28" t="e">
        <f>VLOOKUP(D2963,バーコード貼付!A$4048:C$6329,2,FALSE)</f>
        <v>#N/A</v>
      </c>
      <c r="F2963" s="40"/>
      <c r="G2963" s="19"/>
      <c r="H2963" s="77" t="e">
        <v>#N/A</v>
      </c>
      <c r="I2963" s="8">
        <v>5</v>
      </c>
      <c r="J2963" s="19">
        <v>1</v>
      </c>
      <c r="K2963" s="19"/>
      <c r="L2963" s="19"/>
    </row>
    <row r="2964" spans="1:12" x14ac:dyDescent="0.2">
      <c r="A2964" s="6"/>
      <c r="B2964" s="8">
        <f t="shared" si="271"/>
        <v>7</v>
      </c>
      <c r="C2964" s="8"/>
      <c r="D2964" s="36"/>
      <c r="E2964" s="28" t="s">
        <v>2383</v>
      </c>
      <c r="F2964" s="40"/>
      <c r="G2964" s="19"/>
      <c r="H2964" s="152" t="e">
        <v>#N/A</v>
      </c>
      <c r="I2964" s="8">
        <v>5</v>
      </c>
      <c r="J2964" s="19">
        <v>1</v>
      </c>
      <c r="K2964" s="19"/>
      <c r="L2964" s="19"/>
    </row>
    <row r="2965" spans="1:12" x14ac:dyDescent="0.2">
      <c r="A2965" s="6"/>
      <c r="B2965" s="8">
        <f t="shared" si="271"/>
        <v>8</v>
      </c>
      <c r="C2965" s="8"/>
      <c r="D2965" s="36" t="s">
        <v>2392</v>
      </c>
      <c r="E2965" s="28" t="e">
        <f>VLOOKUP(D2965,バーコード貼付!A$4048:C$6329,2,FALSE)</f>
        <v>#N/A</v>
      </c>
      <c r="F2965" s="40"/>
      <c r="G2965" s="19"/>
      <c r="H2965" s="77" t="e">
        <v>#N/A</v>
      </c>
      <c r="I2965" s="8">
        <v>5</v>
      </c>
      <c r="J2965" s="19">
        <v>1</v>
      </c>
      <c r="K2965" s="19"/>
      <c r="L2965" s="19"/>
    </row>
    <row r="2966" spans="1:12" x14ac:dyDescent="0.2">
      <c r="A2966" s="6"/>
      <c r="B2966" s="8">
        <f t="shared" si="271"/>
        <v>9</v>
      </c>
      <c r="C2966" s="8"/>
      <c r="D2966" s="36"/>
      <c r="E2966" s="28" t="s">
        <v>2319</v>
      </c>
      <c r="F2966" s="40"/>
      <c r="G2966" s="19"/>
      <c r="H2966" s="152" t="e">
        <v>#N/A</v>
      </c>
      <c r="I2966" s="8">
        <v>40</v>
      </c>
      <c r="J2966" s="19">
        <v>1</v>
      </c>
      <c r="K2966" s="19"/>
      <c r="L2966" s="19"/>
    </row>
    <row r="2967" spans="1:12" x14ac:dyDescent="0.2">
      <c r="A2967" s="6"/>
      <c r="B2967" s="8">
        <f t="shared" si="271"/>
        <v>10</v>
      </c>
      <c r="C2967" s="8"/>
      <c r="D2967" s="36"/>
      <c r="E2967" s="28" t="s">
        <v>2387</v>
      </c>
      <c r="F2967" s="40"/>
      <c r="G2967" s="19"/>
      <c r="H2967" s="152" t="e">
        <v>#N/A</v>
      </c>
      <c r="I2967" s="8">
        <v>80</v>
      </c>
      <c r="J2967" s="19">
        <v>1</v>
      </c>
      <c r="K2967" s="19"/>
      <c r="L2967" s="19"/>
    </row>
    <row r="2968" spans="1:12" x14ac:dyDescent="0.2">
      <c r="A2968" s="6"/>
      <c r="B2968" s="8">
        <f t="shared" si="271"/>
        <v>11</v>
      </c>
      <c r="C2968" s="8"/>
      <c r="D2968" s="36"/>
      <c r="E2968" s="28" t="s">
        <v>2379</v>
      </c>
      <c r="F2968" s="40"/>
      <c r="G2968" s="19"/>
      <c r="H2968" s="152" t="e">
        <v>#N/A</v>
      </c>
      <c r="I2968" s="8">
        <v>40</v>
      </c>
      <c r="J2968" s="19">
        <v>1</v>
      </c>
      <c r="K2968" s="19"/>
      <c r="L2968" s="19"/>
    </row>
    <row r="2969" spans="1:12" x14ac:dyDescent="0.2">
      <c r="A2969" s="6"/>
      <c r="B2969" s="8">
        <f t="shared" si="271"/>
        <v>12</v>
      </c>
      <c r="C2969" s="8"/>
      <c r="D2969" s="36" t="s">
        <v>2393</v>
      </c>
      <c r="E2969" s="28" t="e">
        <f>VLOOKUP(D2969,バーコード貼付!A$4048:C$6329,2,FALSE)</f>
        <v>#N/A</v>
      </c>
      <c r="F2969" s="40"/>
      <c r="G2969" s="19"/>
      <c r="H2969" s="77" t="e">
        <v>#N/A</v>
      </c>
      <c r="I2969" s="8">
        <v>5</v>
      </c>
      <c r="J2969" s="19">
        <v>1</v>
      </c>
      <c r="K2969" s="19"/>
      <c r="L2969" s="19"/>
    </row>
    <row r="2970" spans="1:12" x14ac:dyDescent="0.2">
      <c r="A2970" s="6"/>
      <c r="B2970" s="8">
        <f t="shared" si="271"/>
        <v>13</v>
      </c>
      <c r="C2970" s="8"/>
      <c r="D2970" s="36" t="s">
        <v>2394</v>
      </c>
      <c r="E2970" s="28" t="e">
        <f>VLOOKUP(D2970,バーコード貼付!A$4048:C$6329,2,FALSE)</f>
        <v>#N/A</v>
      </c>
      <c r="F2970" s="40"/>
      <c r="G2970" s="19"/>
      <c r="H2970" s="77" t="e">
        <v>#N/A</v>
      </c>
      <c r="I2970" s="8">
        <v>5</v>
      </c>
      <c r="J2970" s="19">
        <v>1</v>
      </c>
      <c r="K2970" s="19"/>
      <c r="L2970" s="19"/>
    </row>
    <row r="2971" spans="1:12" x14ac:dyDescent="0.2">
      <c r="A2971" s="6"/>
      <c r="B2971" s="8">
        <f t="shared" si="271"/>
        <v>14</v>
      </c>
      <c r="C2971" s="8"/>
      <c r="D2971" s="36"/>
      <c r="E2971" s="28" t="s">
        <v>2320</v>
      </c>
      <c r="F2971" s="40"/>
      <c r="G2971" s="19"/>
      <c r="H2971" s="152" t="e">
        <v>#N/A</v>
      </c>
      <c r="I2971" s="8">
        <v>15</v>
      </c>
      <c r="J2971" s="19">
        <v>1</v>
      </c>
      <c r="K2971" s="19"/>
      <c r="L2971" s="19"/>
    </row>
    <row r="2972" spans="1:12" x14ac:dyDescent="0.2">
      <c r="A2972" s="6"/>
      <c r="B2972" s="8">
        <f t="shared" si="271"/>
        <v>15</v>
      </c>
      <c r="C2972" s="8"/>
      <c r="D2972" s="36"/>
      <c r="E2972" s="28" t="s">
        <v>2533</v>
      </c>
      <c r="F2972" s="40"/>
      <c r="G2972" s="19"/>
      <c r="H2972" s="152" t="e">
        <v>#N/A</v>
      </c>
      <c r="I2972" s="8">
        <v>5</v>
      </c>
      <c r="J2972" s="19">
        <v>1</v>
      </c>
      <c r="K2972" s="19"/>
      <c r="L2972" s="19"/>
    </row>
    <row r="2973" spans="1:12" x14ac:dyDescent="0.2">
      <c r="A2973" s="6"/>
      <c r="B2973" s="8">
        <f t="shared" si="271"/>
        <v>16</v>
      </c>
      <c r="C2973" s="8"/>
      <c r="D2973" s="36" t="s">
        <v>2513</v>
      </c>
      <c r="E2973" s="28" t="str">
        <f>VLOOKUP(D2973,バーコード貼付!A$4048:C$6329,2,FALSE)</f>
        <v>真鍮1/2(12)Pｺｯｸ</v>
      </c>
      <c r="F2973" s="40"/>
      <c r="G2973" s="19"/>
      <c r="H2973" s="77">
        <f>VLOOKUP(D2973,バーコード貼付!$A$4048:$C$6329,3,FALSE)</f>
        <v>0</v>
      </c>
      <c r="I2973" s="8">
        <f>I$2955</f>
        <v>5</v>
      </c>
      <c r="J2973" s="19">
        <f>IF(H2973&gt;=I2973,0,1)</f>
        <v>1</v>
      </c>
      <c r="K2973" s="19"/>
      <c r="L2973" s="19"/>
    </row>
    <row r="2974" spans="1:12" x14ac:dyDescent="0.2">
      <c r="A2974" s="6"/>
      <c r="B2974" s="8"/>
      <c r="C2974" s="8"/>
      <c r="D2974" s="36"/>
      <c r="E2974" s="28"/>
      <c r="F2974" s="40"/>
      <c r="G2974" s="19"/>
      <c r="H2974" s="67"/>
      <c r="I2974" s="8"/>
      <c r="J2974" s="19"/>
      <c r="K2974" s="19"/>
      <c r="L2974" s="19"/>
    </row>
    <row r="2975" spans="1:12" ht="16.2" x14ac:dyDescent="0.2">
      <c r="A2975" s="188" t="s">
        <v>2308</v>
      </c>
      <c r="B2975" s="189"/>
      <c r="C2975" s="189"/>
      <c r="D2975" s="189"/>
      <c r="E2975" s="189"/>
      <c r="F2975" s="189"/>
      <c r="G2975" s="189"/>
      <c r="H2975" s="189"/>
      <c r="I2975" s="189"/>
      <c r="J2975" s="189"/>
      <c r="K2975" s="189"/>
      <c r="L2975" s="190"/>
    </row>
    <row r="2976" spans="1:12" x14ac:dyDescent="0.2">
      <c r="A2976" s="24" t="s">
        <v>975</v>
      </c>
      <c r="B2976" s="21"/>
      <c r="C2976" s="21"/>
      <c r="D2976" s="52" t="s">
        <v>973</v>
      </c>
      <c r="E2976" s="13" t="s">
        <v>1156</v>
      </c>
      <c r="F2976" s="39" t="s">
        <v>1246</v>
      </c>
      <c r="G2976" s="19" t="s">
        <v>1205</v>
      </c>
      <c r="H2976" s="13" t="s">
        <v>1206</v>
      </c>
      <c r="I2976" s="13" t="s">
        <v>977</v>
      </c>
      <c r="J2976" s="13" t="s">
        <v>976</v>
      </c>
      <c r="K2976" s="13" t="s">
        <v>1166</v>
      </c>
      <c r="L2976" s="13" t="s">
        <v>1167</v>
      </c>
    </row>
    <row r="2977" spans="1:12" x14ac:dyDescent="0.2">
      <c r="A2977" s="6">
        <v>1</v>
      </c>
      <c r="B2977" s="6"/>
      <c r="C2977" s="3"/>
      <c r="D2977" s="36"/>
      <c r="E2977" s="28" t="s">
        <v>2492</v>
      </c>
      <c r="F2977" s="40"/>
      <c r="G2977" s="19"/>
      <c r="H2977" s="152" t="e">
        <v>#N/A</v>
      </c>
      <c r="I2977" s="43">
        <v>5</v>
      </c>
      <c r="J2977" s="19">
        <v>1</v>
      </c>
      <c r="K2977" s="19"/>
      <c r="L2977" s="19"/>
    </row>
    <row r="2978" spans="1:12" x14ac:dyDescent="0.2">
      <c r="A2978" s="6"/>
      <c r="B2978" s="8">
        <v>1</v>
      </c>
      <c r="C2978" s="3"/>
      <c r="D2978" s="36" t="s">
        <v>2388</v>
      </c>
      <c r="E2978" s="28" t="e">
        <f>VLOOKUP(D2978,バーコード貼付!A$4048:C$6329,2,FALSE)</f>
        <v>#N/A</v>
      </c>
      <c r="F2978" s="40"/>
      <c r="G2978" s="19"/>
      <c r="H2978" s="77" t="e">
        <f>VLOOKUP(D2978,バーコード貼付!$A$4048:$C$6329,3,FALSE)</f>
        <v>#N/A</v>
      </c>
      <c r="I2978" s="8">
        <f>I$2977</f>
        <v>5</v>
      </c>
      <c r="J2978" s="19" t="e">
        <f>IF(H2978&gt;=I2978,0,1)</f>
        <v>#N/A</v>
      </c>
      <c r="K2978" s="19"/>
      <c r="L2978" s="19"/>
    </row>
    <row r="2979" spans="1:12" x14ac:dyDescent="0.2">
      <c r="A2979" s="6"/>
      <c r="B2979" s="8">
        <f t="shared" ref="B2979:B2993" si="272">B2978+1</f>
        <v>2</v>
      </c>
      <c r="C2979" s="8"/>
      <c r="D2979" s="36" t="s">
        <v>2395</v>
      </c>
      <c r="E2979" s="28" t="e">
        <f>VLOOKUP(D2979,バーコード貼付!A$4048:C$6329,2,FALSE)</f>
        <v>#N/A</v>
      </c>
      <c r="F2979" s="40"/>
      <c r="G2979" s="19"/>
      <c r="H2979" s="77" t="e">
        <f>VLOOKUP(D2979,バーコード貼付!$A$4048:$C$6329,3,FALSE)</f>
        <v>#N/A</v>
      </c>
      <c r="I2979" s="8">
        <f>I$2977</f>
        <v>5</v>
      </c>
      <c r="J2979" s="19" t="e">
        <f>IF(H2979&gt;=I2979,0,1)</f>
        <v>#N/A</v>
      </c>
      <c r="K2979" s="19"/>
      <c r="L2979" s="19"/>
    </row>
    <row r="2980" spans="1:12" x14ac:dyDescent="0.2">
      <c r="A2980" s="6"/>
      <c r="B2980" s="8">
        <f t="shared" si="272"/>
        <v>3</v>
      </c>
      <c r="C2980" s="8"/>
      <c r="D2980" s="36" t="s">
        <v>2396</v>
      </c>
      <c r="E2980" s="28" t="e">
        <f>VLOOKUP(D2980,バーコード貼付!A$4048:C$6329,2,FALSE)</f>
        <v>#N/A</v>
      </c>
      <c r="F2980" s="40"/>
      <c r="G2980" s="19"/>
      <c r="H2980" s="77" t="e">
        <v>#N/A</v>
      </c>
      <c r="I2980" s="8">
        <v>5</v>
      </c>
      <c r="J2980" s="19">
        <v>1</v>
      </c>
      <c r="K2980" s="19"/>
      <c r="L2980" s="19"/>
    </row>
    <row r="2981" spans="1:12" x14ac:dyDescent="0.2">
      <c r="A2981" s="6"/>
      <c r="B2981" s="8">
        <f t="shared" si="272"/>
        <v>4</v>
      </c>
      <c r="C2981" s="8"/>
      <c r="D2981" s="36"/>
      <c r="E2981" s="28" t="s">
        <v>2530</v>
      </c>
      <c r="F2981" s="40"/>
      <c r="G2981" s="19"/>
      <c r="H2981" s="152" t="e">
        <v>#N/A</v>
      </c>
      <c r="I2981" s="8">
        <v>40</v>
      </c>
      <c r="J2981" s="19">
        <v>1</v>
      </c>
      <c r="K2981" s="19"/>
      <c r="L2981" s="19"/>
    </row>
    <row r="2982" spans="1:12" x14ac:dyDescent="0.2">
      <c r="A2982" s="6"/>
      <c r="B2982" s="8">
        <f t="shared" si="272"/>
        <v>5</v>
      </c>
      <c r="C2982" s="8"/>
      <c r="D2982" s="36"/>
      <c r="E2982" s="28" t="s">
        <v>2532</v>
      </c>
      <c r="F2982" s="40"/>
      <c r="G2982" s="19"/>
      <c r="H2982" s="152" t="e">
        <v>#N/A</v>
      </c>
      <c r="I2982" s="8">
        <v>40</v>
      </c>
      <c r="J2982" s="19">
        <v>1</v>
      </c>
      <c r="K2982" s="19"/>
      <c r="L2982" s="19"/>
    </row>
    <row r="2983" spans="1:12" x14ac:dyDescent="0.2">
      <c r="A2983" s="6"/>
      <c r="B2983" s="8">
        <f t="shared" si="272"/>
        <v>6</v>
      </c>
      <c r="C2983" s="8"/>
      <c r="D2983" s="36" t="s">
        <v>2397</v>
      </c>
      <c r="E2983" s="28" t="e">
        <f>VLOOKUP(D2983,バーコード貼付!A$4048:C$6329,2,FALSE)</f>
        <v>#N/A</v>
      </c>
      <c r="F2983" s="40"/>
      <c r="G2983" s="19"/>
      <c r="H2983" s="77" t="e">
        <v>#N/A</v>
      </c>
      <c r="I2983" s="8">
        <v>5</v>
      </c>
      <c r="J2983" s="19">
        <v>1</v>
      </c>
      <c r="K2983" s="19"/>
      <c r="L2983" s="19"/>
    </row>
    <row r="2984" spans="1:12" x14ac:dyDescent="0.2">
      <c r="A2984" s="6"/>
      <c r="B2984" s="8">
        <f t="shared" si="272"/>
        <v>7</v>
      </c>
      <c r="C2984" s="8"/>
      <c r="D2984" s="36"/>
      <c r="E2984" s="28" t="s">
        <v>2383</v>
      </c>
      <c r="F2984" s="40"/>
      <c r="G2984" s="19"/>
      <c r="H2984" s="152" t="e">
        <v>#N/A</v>
      </c>
      <c r="I2984" s="8">
        <v>5</v>
      </c>
      <c r="J2984" s="19">
        <v>1</v>
      </c>
      <c r="K2984" s="19"/>
      <c r="L2984" s="19"/>
    </row>
    <row r="2985" spans="1:12" x14ac:dyDescent="0.2">
      <c r="A2985" s="6"/>
      <c r="B2985" s="8">
        <f t="shared" si="272"/>
        <v>8</v>
      </c>
      <c r="C2985" s="8"/>
      <c r="D2985" s="36" t="s">
        <v>2398</v>
      </c>
      <c r="E2985" s="28" t="e">
        <f>VLOOKUP(D2985,バーコード貼付!A$4048:C$6329,2,FALSE)</f>
        <v>#N/A</v>
      </c>
      <c r="F2985" s="40"/>
      <c r="G2985" s="19"/>
      <c r="H2985" s="77" t="e">
        <v>#N/A</v>
      </c>
      <c r="I2985" s="8">
        <v>5</v>
      </c>
      <c r="J2985" s="19">
        <v>1</v>
      </c>
      <c r="K2985" s="19"/>
      <c r="L2985" s="19"/>
    </row>
    <row r="2986" spans="1:12" x14ac:dyDescent="0.2">
      <c r="A2986" s="6"/>
      <c r="B2986" s="8">
        <f t="shared" si="272"/>
        <v>9</v>
      </c>
      <c r="C2986" s="8"/>
      <c r="D2986" s="36"/>
      <c r="E2986" s="28" t="s">
        <v>2319</v>
      </c>
      <c r="F2986" s="40"/>
      <c r="G2986" s="19"/>
      <c r="H2986" s="152" t="e">
        <v>#N/A</v>
      </c>
      <c r="I2986" s="8">
        <v>40</v>
      </c>
      <c r="J2986" s="19">
        <v>1</v>
      </c>
      <c r="K2986" s="19"/>
      <c r="L2986" s="19"/>
    </row>
    <row r="2987" spans="1:12" x14ac:dyDescent="0.2">
      <c r="A2987" s="6"/>
      <c r="B2987" s="8">
        <f t="shared" si="272"/>
        <v>10</v>
      </c>
      <c r="C2987" s="8"/>
      <c r="D2987" s="36"/>
      <c r="E2987" s="28" t="s">
        <v>2387</v>
      </c>
      <c r="F2987" s="40"/>
      <c r="G2987" s="19"/>
      <c r="H2987" s="152" t="e">
        <v>#N/A</v>
      </c>
      <c r="I2987" s="8">
        <v>80</v>
      </c>
      <c r="J2987" s="19">
        <v>1</v>
      </c>
      <c r="K2987" s="19"/>
      <c r="L2987" s="19"/>
    </row>
    <row r="2988" spans="1:12" x14ac:dyDescent="0.2">
      <c r="A2988" s="6"/>
      <c r="B2988" s="8">
        <f t="shared" si="272"/>
        <v>11</v>
      </c>
      <c r="C2988" s="8"/>
      <c r="D2988" s="36"/>
      <c r="E2988" s="28" t="s">
        <v>2379</v>
      </c>
      <c r="F2988" s="40"/>
      <c r="G2988" s="19"/>
      <c r="H2988" s="152" t="e">
        <v>#N/A</v>
      </c>
      <c r="I2988" s="8">
        <v>40</v>
      </c>
      <c r="J2988" s="19">
        <v>1</v>
      </c>
      <c r="K2988" s="19"/>
      <c r="L2988" s="19"/>
    </row>
    <row r="2989" spans="1:12" x14ac:dyDescent="0.2">
      <c r="A2989" s="6"/>
      <c r="B2989" s="8">
        <f t="shared" si="272"/>
        <v>12</v>
      </c>
      <c r="C2989" s="8"/>
      <c r="D2989" s="36" t="s">
        <v>2399</v>
      </c>
      <c r="E2989" s="28" t="e">
        <f>VLOOKUP(D2989,バーコード貼付!A$4048:C$6329,2,FALSE)</f>
        <v>#N/A</v>
      </c>
      <c r="F2989" s="40"/>
      <c r="G2989" s="19"/>
      <c r="H2989" s="77" t="e">
        <v>#N/A</v>
      </c>
      <c r="I2989" s="8">
        <v>5</v>
      </c>
      <c r="J2989" s="19">
        <v>1</v>
      </c>
      <c r="K2989" s="19"/>
      <c r="L2989" s="19"/>
    </row>
    <row r="2990" spans="1:12" x14ac:dyDescent="0.2">
      <c r="A2990" s="6"/>
      <c r="B2990" s="8">
        <f t="shared" si="272"/>
        <v>13</v>
      </c>
      <c r="C2990" s="8"/>
      <c r="D2990" s="36" t="s">
        <v>2400</v>
      </c>
      <c r="E2990" s="28" t="e">
        <f>VLOOKUP(D2990,バーコード貼付!A$4048:C$6329,2,FALSE)</f>
        <v>#N/A</v>
      </c>
      <c r="F2990" s="40"/>
      <c r="G2990" s="19"/>
      <c r="H2990" s="77" t="e">
        <v>#N/A</v>
      </c>
      <c r="I2990" s="8">
        <v>5</v>
      </c>
      <c r="J2990" s="19">
        <v>1</v>
      </c>
      <c r="K2990" s="19"/>
      <c r="L2990" s="19"/>
    </row>
    <row r="2991" spans="1:12" x14ac:dyDescent="0.2">
      <c r="A2991" s="6"/>
      <c r="B2991" s="8">
        <f t="shared" si="272"/>
        <v>14</v>
      </c>
      <c r="C2991" s="8"/>
      <c r="D2991" s="36"/>
      <c r="E2991" s="28" t="s">
        <v>2320</v>
      </c>
      <c r="F2991" s="40"/>
      <c r="G2991" s="19"/>
      <c r="H2991" s="152" t="e">
        <v>#N/A</v>
      </c>
      <c r="I2991" s="8">
        <v>15</v>
      </c>
      <c r="J2991" s="19">
        <v>1</v>
      </c>
      <c r="K2991" s="19"/>
      <c r="L2991" s="19"/>
    </row>
    <row r="2992" spans="1:12" x14ac:dyDescent="0.2">
      <c r="A2992" s="6"/>
      <c r="B2992" s="8">
        <f t="shared" si="272"/>
        <v>15</v>
      </c>
      <c r="C2992" s="8"/>
      <c r="D2992" s="36"/>
      <c r="E2992" s="28" t="s">
        <v>2533</v>
      </c>
      <c r="F2992" s="40"/>
      <c r="G2992" s="19"/>
      <c r="H2992" s="152" t="e">
        <v>#N/A</v>
      </c>
      <c r="I2992" s="8">
        <v>5</v>
      </c>
      <c r="J2992" s="19">
        <v>1</v>
      </c>
      <c r="K2992" s="19"/>
      <c r="L2992" s="19"/>
    </row>
    <row r="2993" spans="1:12" x14ac:dyDescent="0.2">
      <c r="A2993" s="6"/>
      <c r="B2993" s="8">
        <f t="shared" si="272"/>
        <v>16</v>
      </c>
      <c r="C2993" s="8"/>
      <c r="D2993" s="36" t="s">
        <v>2513</v>
      </c>
      <c r="E2993" s="28" t="str">
        <f>VLOOKUP(D2993,バーコード貼付!A$4048:C$6329,2,FALSE)</f>
        <v>真鍮1/2(12)Pｺｯｸ</v>
      </c>
      <c r="F2993" s="40"/>
      <c r="G2993" s="19"/>
      <c r="H2993" s="77">
        <f>VLOOKUP(D2993,バーコード貼付!$A$4048:$C$6329,3,FALSE)</f>
        <v>0</v>
      </c>
      <c r="I2993" s="8">
        <f>I$2977</f>
        <v>5</v>
      </c>
      <c r="J2993" s="19">
        <f>IF(H2993&gt;=I2993,0,1)</f>
        <v>1</v>
      </c>
      <c r="K2993" s="19"/>
      <c r="L2993" s="19"/>
    </row>
    <row r="2994" spans="1:12" x14ac:dyDescent="0.2">
      <c r="A2994" s="6"/>
      <c r="B2994" s="8"/>
      <c r="C2994" s="8"/>
      <c r="D2994" s="36"/>
      <c r="E2994" s="28"/>
      <c r="F2994" s="40"/>
      <c r="G2994" s="19"/>
      <c r="H2994" s="67"/>
      <c r="I2994" s="8"/>
      <c r="J2994" s="19"/>
      <c r="K2994" s="19"/>
      <c r="L2994" s="19"/>
    </row>
    <row r="2995" spans="1:12" ht="16.2" x14ac:dyDescent="0.2">
      <c r="A2995" s="188" t="s">
        <v>2309</v>
      </c>
      <c r="B2995" s="189"/>
      <c r="C2995" s="189"/>
      <c r="D2995" s="189"/>
      <c r="E2995" s="189"/>
      <c r="F2995" s="189"/>
      <c r="G2995" s="189"/>
      <c r="H2995" s="189"/>
      <c r="I2995" s="189"/>
      <c r="J2995" s="189"/>
      <c r="K2995" s="189"/>
      <c r="L2995" s="190"/>
    </row>
    <row r="2996" spans="1:12" x14ac:dyDescent="0.2">
      <c r="A2996" s="24" t="s">
        <v>975</v>
      </c>
      <c r="B2996" s="21"/>
      <c r="C2996" s="21"/>
      <c r="D2996" s="52" t="s">
        <v>973</v>
      </c>
      <c r="E2996" s="13" t="s">
        <v>1156</v>
      </c>
      <c r="F2996" s="39" t="s">
        <v>1246</v>
      </c>
      <c r="G2996" s="19" t="s">
        <v>1205</v>
      </c>
      <c r="H2996" s="13" t="s">
        <v>1206</v>
      </c>
      <c r="I2996" s="13" t="s">
        <v>977</v>
      </c>
      <c r="J2996" s="13" t="s">
        <v>976</v>
      </c>
      <c r="K2996" s="13" t="s">
        <v>1166</v>
      </c>
      <c r="L2996" s="13" t="s">
        <v>1167</v>
      </c>
    </row>
    <row r="2997" spans="1:12" x14ac:dyDescent="0.2">
      <c r="A2997" s="6">
        <v>1</v>
      </c>
      <c r="B2997" s="6"/>
      <c r="C2997" s="3"/>
      <c r="D2997" s="36"/>
      <c r="E2997" s="28" t="s">
        <v>2493</v>
      </c>
      <c r="F2997" s="40"/>
      <c r="G2997" s="19"/>
      <c r="H2997" s="152" t="e">
        <v>#N/A</v>
      </c>
      <c r="I2997" s="43">
        <v>5</v>
      </c>
      <c r="J2997" s="19">
        <v>1</v>
      </c>
      <c r="K2997" s="19"/>
      <c r="L2997" s="19"/>
    </row>
    <row r="2998" spans="1:12" x14ac:dyDescent="0.2">
      <c r="A2998" s="6"/>
      <c r="B2998" s="8">
        <v>1</v>
      </c>
      <c r="C2998" s="3"/>
      <c r="D2998" s="36" t="s">
        <v>2388</v>
      </c>
      <c r="E2998" s="28" t="e">
        <f>VLOOKUP(D2998,バーコード貼付!A$4048:C$6329,2,FALSE)</f>
        <v>#N/A</v>
      </c>
      <c r="F2998" s="40"/>
      <c r="G2998" s="19"/>
      <c r="H2998" s="77" t="e">
        <f>VLOOKUP(D2998,バーコード貼付!$A$4048:$C$6329,3,FALSE)</f>
        <v>#N/A</v>
      </c>
      <c r="I2998" s="8">
        <f>I$2997</f>
        <v>5</v>
      </c>
      <c r="J2998" s="19" t="e">
        <f>IF(H2998&gt;=I2998,0,1)</f>
        <v>#N/A</v>
      </c>
      <c r="K2998" s="19"/>
      <c r="L2998" s="19"/>
    </row>
    <row r="2999" spans="1:12" x14ac:dyDescent="0.2">
      <c r="A2999" s="6"/>
      <c r="B2999" s="8">
        <f t="shared" ref="B2999:B3013" si="273">B2998+1</f>
        <v>2</v>
      </c>
      <c r="C2999" s="8"/>
      <c r="D2999" s="36" t="s">
        <v>2424</v>
      </c>
      <c r="E2999" s="28" t="e">
        <f>VLOOKUP(D2999,バーコード貼付!A$4048:C$6329,2,FALSE)</f>
        <v>#N/A</v>
      </c>
      <c r="F2999" s="40"/>
      <c r="G2999" s="19"/>
      <c r="H2999" s="77" t="e">
        <f>VLOOKUP(D2999,バーコード貼付!$A$4048:$C$6329,3,FALSE)</f>
        <v>#N/A</v>
      </c>
      <c r="I2999" s="8">
        <f>I$2997</f>
        <v>5</v>
      </c>
      <c r="J2999" s="19" t="e">
        <f>IF(H2999&gt;=I2999,0,1)</f>
        <v>#N/A</v>
      </c>
      <c r="K2999" s="19"/>
      <c r="L2999" s="19"/>
    </row>
    <row r="3000" spans="1:12" x14ac:dyDescent="0.2">
      <c r="A3000" s="6"/>
      <c r="B3000" s="8">
        <f t="shared" si="273"/>
        <v>3</v>
      </c>
      <c r="C3000" s="8"/>
      <c r="D3000" s="36" t="s">
        <v>2434</v>
      </c>
      <c r="E3000" s="28" t="e">
        <f>VLOOKUP(D3000,バーコード貼付!A$4048:C$6329,2,FALSE)</f>
        <v>#N/A</v>
      </c>
      <c r="F3000" s="40"/>
      <c r="G3000" s="19"/>
      <c r="H3000" s="77" t="e">
        <v>#N/A</v>
      </c>
      <c r="I3000" s="8">
        <v>5</v>
      </c>
      <c r="J3000" s="19">
        <v>1</v>
      </c>
      <c r="K3000" s="19"/>
      <c r="L3000" s="19"/>
    </row>
    <row r="3001" spans="1:12" x14ac:dyDescent="0.2">
      <c r="A3001" s="6"/>
      <c r="B3001" s="8">
        <f t="shared" si="273"/>
        <v>4</v>
      </c>
      <c r="C3001" s="8"/>
      <c r="D3001" s="36"/>
      <c r="E3001" s="28" t="s">
        <v>2530</v>
      </c>
      <c r="F3001" s="40"/>
      <c r="G3001" s="19"/>
      <c r="H3001" s="152" t="e">
        <v>#N/A</v>
      </c>
      <c r="I3001" s="8">
        <v>40</v>
      </c>
      <c r="J3001" s="19">
        <v>1</v>
      </c>
      <c r="K3001" s="19"/>
      <c r="L3001" s="19"/>
    </row>
    <row r="3002" spans="1:12" x14ac:dyDescent="0.2">
      <c r="A3002" s="6"/>
      <c r="B3002" s="8">
        <f t="shared" si="273"/>
        <v>5</v>
      </c>
      <c r="C3002" s="8"/>
      <c r="D3002" s="36"/>
      <c r="E3002" s="28" t="s">
        <v>2532</v>
      </c>
      <c r="F3002" s="40"/>
      <c r="G3002" s="19"/>
      <c r="H3002" s="152" t="e">
        <v>#N/A</v>
      </c>
      <c r="I3002" s="8">
        <v>40</v>
      </c>
      <c r="J3002" s="19">
        <v>1</v>
      </c>
      <c r="K3002" s="19"/>
      <c r="L3002" s="19"/>
    </row>
    <row r="3003" spans="1:12" x14ac:dyDescent="0.2">
      <c r="A3003" s="6"/>
      <c r="B3003" s="8">
        <f t="shared" si="273"/>
        <v>6</v>
      </c>
      <c r="C3003" s="8"/>
      <c r="D3003" s="36" t="s">
        <v>2435</v>
      </c>
      <c r="E3003" s="28" t="e">
        <f>VLOOKUP(D3003,バーコード貼付!A$4048:C$6329,2,FALSE)</f>
        <v>#N/A</v>
      </c>
      <c r="F3003" s="40"/>
      <c r="G3003" s="19"/>
      <c r="H3003" s="77" t="e">
        <v>#N/A</v>
      </c>
      <c r="I3003" s="8">
        <v>5</v>
      </c>
      <c r="J3003" s="19">
        <v>1</v>
      </c>
      <c r="K3003" s="19"/>
      <c r="L3003" s="19"/>
    </row>
    <row r="3004" spans="1:12" x14ac:dyDescent="0.2">
      <c r="A3004" s="6"/>
      <c r="B3004" s="8">
        <f t="shared" si="273"/>
        <v>7</v>
      </c>
      <c r="C3004" s="8"/>
      <c r="D3004" s="36"/>
      <c r="E3004" s="28" t="s">
        <v>2383</v>
      </c>
      <c r="F3004" s="40"/>
      <c r="G3004" s="19"/>
      <c r="H3004" s="152" t="e">
        <v>#N/A</v>
      </c>
      <c r="I3004" s="8">
        <v>5</v>
      </c>
      <c r="J3004" s="19">
        <v>1</v>
      </c>
      <c r="K3004" s="19"/>
      <c r="L3004" s="19"/>
    </row>
    <row r="3005" spans="1:12" x14ac:dyDescent="0.2">
      <c r="A3005" s="6"/>
      <c r="B3005" s="8">
        <f t="shared" si="273"/>
        <v>8</v>
      </c>
      <c r="C3005" s="8"/>
      <c r="D3005" s="36" t="s">
        <v>2436</v>
      </c>
      <c r="E3005" s="28" t="e">
        <f>VLOOKUP(D3005,バーコード貼付!A$4048:C$6329,2,FALSE)</f>
        <v>#N/A</v>
      </c>
      <c r="F3005" s="40"/>
      <c r="G3005" s="19"/>
      <c r="H3005" s="77" t="e">
        <v>#N/A</v>
      </c>
      <c r="I3005" s="8">
        <v>5</v>
      </c>
      <c r="J3005" s="19">
        <v>1</v>
      </c>
      <c r="K3005" s="19"/>
      <c r="L3005" s="19"/>
    </row>
    <row r="3006" spans="1:12" x14ac:dyDescent="0.2">
      <c r="A3006" s="6"/>
      <c r="B3006" s="8">
        <f t="shared" si="273"/>
        <v>9</v>
      </c>
      <c r="C3006" s="8"/>
      <c r="D3006" s="36"/>
      <c r="E3006" s="28" t="s">
        <v>2319</v>
      </c>
      <c r="F3006" s="40"/>
      <c r="G3006" s="19"/>
      <c r="H3006" s="152" t="e">
        <v>#N/A</v>
      </c>
      <c r="I3006" s="8">
        <v>40</v>
      </c>
      <c r="J3006" s="19">
        <v>1</v>
      </c>
      <c r="K3006" s="19"/>
      <c r="L3006" s="19"/>
    </row>
    <row r="3007" spans="1:12" x14ac:dyDescent="0.2">
      <c r="A3007" s="6"/>
      <c r="B3007" s="8">
        <f t="shared" si="273"/>
        <v>10</v>
      </c>
      <c r="C3007" s="8"/>
      <c r="D3007" s="36"/>
      <c r="E3007" s="28" t="s">
        <v>2387</v>
      </c>
      <c r="F3007" s="40"/>
      <c r="G3007" s="19"/>
      <c r="H3007" s="152" t="e">
        <v>#N/A</v>
      </c>
      <c r="I3007" s="8">
        <v>80</v>
      </c>
      <c r="J3007" s="19">
        <v>1</v>
      </c>
      <c r="K3007" s="19"/>
      <c r="L3007" s="19"/>
    </row>
    <row r="3008" spans="1:12" x14ac:dyDescent="0.2">
      <c r="A3008" s="6"/>
      <c r="B3008" s="8">
        <f t="shared" si="273"/>
        <v>11</v>
      </c>
      <c r="C3008" s="8"/>
      <c r="D3008" s="36"/>
      <c r="E3008" s="28" t="s">
        <v>2379</v>
      </c>
      <c r="F3008" s="40"/>
      <c r="G3008" s="19"/>
      <c r="H3008" s="152" t="e">
        <v>#N/A</v>
      </c>
      <c r="I3008" s="8">
        <v>40</v>
      </c>
      <c r="J3008" s="19">
        <v>1</v>
      </c>
      <c r="K3008" s="19"/>
      <c r="L3008" s="19"/>
    </row>
    <row r="3009" spans="1:12" x14ac:dyDescent="0.2">
      <c r="A3009" s="6"/>
      <c r="B3009" s="8">
        <f t="shared" si="273"/>
        <v>12</v>
      </c>
      <c r="C3009" s="8"/>
      <c r="D3009" s="36" t="s">
        <v>2437</v>
      </c>
      <c r="E3009" s="28" t="e">
        <f>VLOOKUP(D3009,バーコード貼付!A$4048:C$6329,2,FALSE)</f>
        <v>#N/A</v>
      </c>
      <c r="F3009" s="40"/>
      <c r="G3009" s="19"/>
      <c r="H3009" s="77" t="e">
        <v>#N/A</v>
      </c>
      <c r="I3009" s="8">
        <v>5</v>
      </c>
      <c r="J3009" s="19">
        <v>1</v>
      </c>
      <c r="K3009" s="19"/>
      <c r="L3009" s="19"/>
    </row>
    <row r="3010" spans="1:12" x14ac:dyDescent="0.2">
      <c r="A3010" s="6"/>
      <c r="B3010" s="8">
        <f t="shared" si="273"/>
        <v>13</v>
      </c>
      <c r="C3010" s="8"/>
      <c r="D3010" s="36" t="s">
        <v>2438</v>
      </c>
      <c r="E3010" s="28" t="e">
        <f>VLOOKUP(D3010,バーコード貼付!A$4048:C$6329,2,FALSE)</f>
        <v>#N/A</v>
      </c>
      <c r="F3010" s="40"/>
      <c r="G3010" s="19"/>
      <c r="H3010" s="77" t="e">
        <v>#N/A</v>
      </c>
      <c r="I3010" s="8">
        <v>5</v>
      </c>
      <c r="J3010" s="19">
        <v>1</v>
      </c>
      <c r="K3010" s="19"/>
      <c r="L3010" s="19"/>
    </row>
    <row r="3011" spans="1:12" x14ac:dyDescent="0.2">
      <c r="A3011" s="6"/>
      <c r="B3011" s="8">
        <f t="shared" si="273"/>
        <v>14</v>
      </c>
      <c r="C3011" s="8"/>
      <c r="D3011" s="36"/>
      <c r="E3011" s="28" t="s">
        <v>2320</v>
      </c>
      <c r="F3011" s="40"/>
      <c r="G3011" s="19"/>
      <c r="H3011" s="152" t="e">
        <v>#N/A</v>
      </c>
      <c r="I3011" s="8">
        <v>15</v>
      </c>
      <c r="J3011" s="19">
        <v>1</v>
      </c>
      <c r="K3011" s="19"/>
      <c r="L3011" s="19"/>
    </row>
    <row r="3012" spans="1:12" x14ac:dyDescent="0.2">
      <c r="A3012" s="6"/>
      <c r="B3012" s="8">
        <f t="shared" si="273"/>
        <v>15</v>
      </c>
      <c r="C3012" s="8"/>
      <c r="D3012" s="36"/>
      <c r="E3012" s="28" t="s">
        <v>2533</v>
      </c>
      <c r="F3012" s="40"/>
      <c r="G3012" s="19"/>
      <c r="H3012" s="152" t="e">
        <v>#N/A</v>
      </c>
      <c r="I3012" s="8">
        <v>5</v>
      </c>
      <c r="J3012" s="19">
        <v>1</v>
      </c>
      <c r="K3012" s="19"/>
      <c r="L3012" s="19"/>
    </row>
    <row r="3013" spans="1:12" x14ac:dyDescent="0.2">
      <c r="A3013" s="6"/>
      <c r="B3013" s="8">
        <f t="shared" si="273"/>
        <v>16</v>
      </c>
      <c r="C3013" s="8"/>
      <c r="D3013" s="36" t="s">
        <v>2513</v>
      </c>
      <c r="E3013" s="28" t="str">
        <f>VLOOKUP(D3013,バーコード貼付!A$4048:C$6329,2,FALSE)</f>
        <v>真鍮1/2(12)Pｺｯｸ</v>
      </c>
      <c r="F3013" s="40"/>
      <c r="G3013" s="19"/>
      <c r="H3013" s="77">
        <f>VLOOKUP(D3013,バーコード貼付!$A$4048:$C$6329,3,FALSE)</f>
        <v>0</v>
      </c>
      <c r="I3013" s="8">
        <f>I$2997</f>
        <v>5</v>
      </c>
      <c r="J3013" s="19">
        <f>IF(H3013&gt;=I3013,0,1)</f>
        <v>1</v>
      </c>
      <c r="K3013" s="19"/>
      <c r="L3013" s="19"/>
    </row>
    <row r="3014" spans="1:12" x14ac:dyDescent="0.2">
      <c r="A3014" s="6"/>
      <c r="B3014" s="8"/>
      <c r="C3014" s="8"/>
      <c r="D3014" s="36"/>
      <c r="E3014" s="28"/>
      <c r="F3014" s="40"/>
      <c r="G3014" s="19"/>
      <c r="H3014" s="67"/>
      <c r="I3014" s="8"/>
      <c r="J3014" s="19"/>
      <c r="K3014" s="19"/>
      <c r="L3014" s="19"/>
    </row>
    <row r="3015" spans="1:12" ht="16.2" x14ac:dyDescent="0.2">
      <c r="A3015" s="188" t="s">
        <v>2310</v>
      </c>
      <c r="B3015" s="189"/>
      <c r="C3015" s="189"/>
      <c r="D3015" s="189"/>
      <c r="E3015" s="189"/>
      <c r="F3015" s="189"/>
      <c r="G3015" s="189"/>
      <c r="H3015" s="189"/>
      <c r="I3015" s="189"/>
      <c r="J3015" s="189"/>
      <c r="K3015" s="189"/>
      <c r="L3015" s="190"/>
    </row>
    <row r="3016" spans="1:12" x14ac:dyDescent="0.2">
      <c r="A3016" s="24" t="s">
        <v>975</v>
      </c>
      <c r="B3016" s="21"/>
      <c r="C3016" s="21"/>
      <c r="D3016" s="52" t="s">
        <v>973</v>
      </c>
      <c r="E3016" s="13" t="s">
        <v>1156</v>
      </c>
      <c r="F3016" s="39" t="s">
        <v>1246</v>
      </c>
      <c r="G3016" s="19" t="s">
        <v>1205</v>
      </c>
      <c r="H3016" s="13" t="s">
        <v>1206</v>
      </c>
      <c r="I3016" s="13" t="s">
        <v>977</v>
      </c>
      <c r="J3016" s="13" t="s">
        <v>976</v>
      </c>
      <c r="K3016" s="13" t="s">
        <v>1166</v>
      </c>
      <c r="L3016" s="13" t="s">
        <v>1167</v>
      </c>
    </row>
    <row r="3017" spans="1:12" x14ac:dyDescent="0.2">
      <c r="A3017" s="6">
        <v>1</v>
      </c>
      <c r="B3017" s="6"/>
      <c r="C3017" s="3"/>
      <c r="D3017" s="36"/>
      <c r="E3017" s="28" t="s">
        <v>2494</v>
      </c>
      <c r="F3017" s="40"/>
      <c r="G3017" s="19"/>
      <c r="H3017" s="152" t="e">
        <v>#N/A</v>
      </c>
      <c r="I3017" s="43">
        <v>5</v>
      </c>
      <c r="J3017" s="19">
        <v>1</v>
      </c>
      <c r="K3017" s="19"/>
      <c r="L3017" s="19"/>
    </row>
    <row r="3018" spans="1:12" x14ac:dyDescent="0.2">
      <c r="A3018" s="6"/>
      <c r="B3018" s="8">
        <v>1</v>
      </c>
      <c r="C3018" s="3"/>
      <c r="D3018" s="36" t="s">
        <v>2388</v>
      </c>
      <c r="E3018" s="28" t="e">
        <f>VLOOKUP(D3018,バーコード貼付!A$4048:C$6329,2,FALSE)</f>
        <v>#N/A</v>
      </c>
      <c r="F3018" s="40"/>
      <c r="G3018" s="19"/>
      <c r="H3018" s="77" t="e">
        <f>VLOOKUP(D3018,バーコード貼付!$A$4048:$C$6329,3,FALSE)</f>
        <v>#N/A</v>
      </c>
      <c r="I3018" s="8">
        <f>I$3017</f>
        <v>5</v>
      </c>
      <c r="J3018" s="19" t="e">
        <f>IF(H3018&gt;=I3018,0,1)</f>
        <v>#N/A</v>
      </c>
      <c r="K3018" s="19"/>
      <c r="L3018" s="19"/>
    </row>
    <row r="3019" spans="1:12" x14ac:dyDescent="0.2">
      <c r="A3019" s="6"/>
      <c r="B3019" s="8">
        <f>B3018+1</f>
        <v>2</v>
      </c>
      <c r="C3019" s="8"/>
      <c r="D3019" s="36" t="s">
        <v>2425</v>
      </c>
      <c r="E3019" s="28" t="e">
        <f>VLOOKUP(D3019,バーコード貼付!A$4048:C$6329,2,FALSE)</f>
        <v>#N/A</v>
      </c>
      <c r="F3019" s="40"/>
      <c r="G3019" s="19"/>
      <c r="H3019" s="77" t="e">
        <f>VLOOKUP(D3019,バーコード貼付!$A$4048:$C$6329,3,FALSE)</f>
        <v>#N/A</v>
      </c>
      <c r="I3019" s="8">
        <f>I$3017</f>
        <v>5</v>
      </c>
      <c r="J3019" s="19" t="e">
        <f>IF(H3019&gt;=I3019,0,1)</f>
        <v>#N/A</v>
      </c>
      <c r="K3019" s="19"/>
      <c r="L3019" s="19"/>
    </row>
    <row r="3020" spans="1:12" x14ac:dyDescent="0.2">
      <c r="A3020" s="6"/>
      <c r="B3020" s="8">
        <f>B3019+1</f>
        <v>3</v>
      </c>
      <c r="C3020" s="8"/>
      <c r="D3020" s="36" t="s">
        <v>2439</v>
      </c>
      <c r="E3020" s="28" t="e">
        <f>VLOOKUP(D3020,バーコード貼付!A$4048:C$6329,2,FALSE)</f>
        <v>#N/A</v>
      </c>
      <c r="F3020" s="40"/>
      <c r="G3020" s="19"/>
      <c r="H3020" s="77" t="e">
        <v>#N/A</v>
      </c>
      <c r="I3020" s="8">
        <v>5</v>
      </c>
      <c r="J3020" s="19">
        <v>1</v>
      </c>
      <c r="K3020" s="19"/>
      <c r="L3020" s="19"/>
    </row>
    <row r="3021" spans="1:12" x14ac:dyDescent="0.2">
      <c r="A3021" s="6"/>
      <c r="B3021" s="8">
        <f>B3020+1</f>
        <v>4</v>
      </c>
      <c r="C3021" s="8"/>
      <c r="D3021" s="36"/>
      <c r="E3021" s="28" t="s">
        <v>2530</v>
      </c>
      <c r="F3021" s="40"/>
      <c r="G3021" s="19"/>
      <c r="H3021" s="152" t="e">
        <v>#N/A</v>
      </c>
      <c r="I3021" s="8">
        <v>40</v>
      </c>
      <c r="J3021" s="19">
        <v>1</v>
      </c>
      <c r="K3021" s="19"/>
      <c r="L3021" s="19"/>
    </row>
    <row r="3022" spans="1:12" x14ac:dyDescent="0.2">
      <c r="A3022" s="6"/>
      <c r="B3022" s="8"/>
      <c r="C3022" s="8"/>
      <c r="D3022" s="36"/>
      <c r="E3022" s="28" t="s">
        <v>2532</v>
      </c>
      <c r="F3022" s="40"/>
      <c r="G3022" s="19"/>
      <c r="H3022" s="152" t="e">
        <v>#N/A</v>
      </c>
      <c r="I3022" s="8"/>
      <c r="J3022" s="19">
        <v>0</v>
      </c>
      <c r="K3022" s="19"/>
      <c r="L3022" s="19"/>
    </row>
    <row r="3023" spans="1:12" x14ac:dyDescent="0.2">
      <c r="A3023" s="6"/>
      <c r="B3023" s="8">
        <f>B3021+1</f>
        <v>5</v>
      </c>
      <c r="C3023" s="8"/>
      <c r="D3023" s="36" t="s">
        <v>2440</v>
      </c>
      <c r="E3023" s="28" t="e">
        <f>VLOOKUP(D3023,バーコード貼付!A$4048:C$6329,2,FALSE)</f>
        <v>#N/A</v>
      </c>
      <c r="F3023" s="40"/>
      <c r="G3023" s="19"/>
      <c r="H3023" s="77" t="e">
        <v>#N/A</v>
      </c>
      <c r="I3023" s="8">
        <v>5</v>
      </c>
      <c r="J3023" s="19">
        <v>1</v>
      </c>
      <c r="K3023" s="19"/>
      <c r="L3023" s="19"/>
    </row>
    <row r="3024" spans="1:12" x14ac:dyDescent="0.2">
      <c r="A3024" s="6"/>
      <c r="B3024" s="8">
        <f t="shared" ref="B3024:B3033" si="274">B3023+1</f>
        <v>6</v>
      </c>
      <c r="C3024" s="8"/>
      <c r="D3024" s="36"/>
      <c r="E3024" s="28" t="s">
        <v>2383</v>
      </c>
      <c r="F3024" s="40"/>
      <c r="G3024" s="19"/>
      <c r="H3024" s="152" t="e">
        <v>#N/A</v>
      </c>
      <c r="I3024" s="8">
        <v>5</v>
      </c>
      <c r="J3024" s="19">
        <v>1</v>
      </c>
      <c r="K3024" s="19"/>
      <c r="L3024" s="19"/>
    </row>
    <row r="3025" spans="1:12" x14ac:dyDescent="0.2">
      <c r="A3025" s="6"/>
      <c r="B3025" s="8">
        <f t="shared" si="274"/>
        <v>7</v>
      </c>
      <c r="C3025" s="8"/>
      <c r="D3025" s="36" t="s">
        <v>2441</v>
      </c>
      <c r="E3025" s="28" t="e">
        <f>VLOOKUP(D3025,バーコード貼付!A$4048:C$6329,2,FALSE)</f>
        <v>#N/A</v>
      </c>
      <c r="F3025" s="40"/>
      <c r="G3025" s="19"/>
      <c r="H3025" s="77" t="e">
        <v>#N/A</v>
      </c>
      <c r="I3025" s="8">
        <v>5</v>
      </c>
      <c r="J3025" s="19">
        <v>1</v>
      </c>
      <c r="K3025" s="19"/>
      <c r="L3025" s="19"/>
    </row>
    <row r="3026" spans="1:12" x14ac:dyDescent="0.2">
      <c r="A3026" s="6"/>
      <c r="B3026" s="8">
        <f t="shared" si="274"/>
        <v>8</v>
      </c>
      <c r="C3026" s="8"/>
      <c r="D3026" s="36"/>
      <c r="E3026" s="28" t="s">
        <v>2319</v>
      </c>
      <c r="F3026" s="40"/>
      <c r="G3026" s="19"/>
      <c r="H3026" s="152" t="e">
        <v>#N/A</v>
      </c>
      <c r="I3026" s="8">
        <v>40</v>
      </c>
      <c r="J3026" s="19">
        <v>1</v>
      </c>
      <c r="K3026" s="19"/>
      <c r="L3026" s="19"/>
    </row>
    <row r="3027" spans="1:12" x14ac:dyDescent="0.2">
      <c r="A3027" s="6"/>
      <c r="B3027" s="8">
        <f t="shared" si="274"/>
        <v>9</v>
      </c>
      <c r="C3027" s="8"/>
      <c r="D3027" s="36"/>
      <c r="E3027" s="28" t="s">
        <v>2387</v>
      </c>
      <c r="F3027" s="40"/>
      <c r="G3027" s="19"/>
      <c r="H3027" s="152" t="e">
        <v>#N/A</v>
      </c>
      <c r="I3027" s="8">
        <v>80</v>
      </c>
      <c r="J3027" s="19">
        <v>1</v>
      </c>
      <c r="K3027" s="19"/>
      <c r="L3027" s="19"/>
    </row>
    <row r="3028" spans="1:12" x14ac:dyDescent="0.2">
      <c r="A3028" s="6"/>
      <c r="B3028" s="8">
        <f t="shared" si="274"/>
        <v>10</v>
      </c>
      <c r="C3028" s="8"/>
      <c r="D3028" s="36"/>
      <c r="E3028" s="28" t="s">
        <v>2379</v>
      </c>
      <c r="F3028" s="40"/>
      <c r="G3028" s="19"/>
      <c r="H3028" s="152" t="e">
        <v>#N/A</v>
      </c>
      <c r="I3028" s="8">
        <v>40</v>
      </c>
      <c r="J3028" s="19">
        <v>1</v>
      </c>
      <c r="K3028" s="19"/>
      <c r="L3028" s="19"/>
    </row>
    <row r="3029" spans="1:12" x14ac:dyDescent="0.2">
      <c r="A3029" s="6"/>
      <c r="B3029" s="8">
        <f t="shared" si="274"/>
        <v>11</v>
      </c>
      <c r="C3029" s="8"/>
      <c r="D3029" s="36" t="s">
        <v>2442</v>
      </c>
      <c r="E3029" s="28" t="e">
        <f>VLOOKUP(D3029,バーコード貼付!A$4048:C$6329,2,FALSE)</f>
        <v>#N/A</v>
      </c>
      <c r="F3029" s="40"/>
      <c r="G3029" s="19"/>
      <c r="H3029" s="77" t="e">
        <v>#N/A</v>
      </c>
      <c r="I3029" s="8">
        <v>5</v>
      </c>
      <c r="J3029" s="19">
        <v>1</v>
      </c>
      <c r="K3029" s="19"/>
      <c r="L3029" s="19"/>
    </row>
    <row r="3030" spans="1:12" x14ac:dyDescent="0.2">
      <c r="A3030" s="6"/>
      <c r="B3030" s="8">
        <f t="shared" si="274"/>
        <v>12</v>
      </c>
      <c r="C3030" s="8"/>
      <c r="D3030" s="36" t="s">
        <v>2443</v>
      </c>
      <c r="E3030" s="28" t="e">
        <f>VLOOKUP(D3030,バーコード貼付!A$4048:C$6329,2,FALSE)</f>
        <v>#N/A</v>
      </c>
      <c r="F3030" s="40"/>
      <c r="G3030" s="19"/>
      <c r="H3030" s="77" t="e">
        <v>#N/A</v>
      </c>
      <c r="I3030" s="8">
        <v>5</v>
      </c>
      <c r="J3030" s="19">
        <v>1</v>
      </c>
      <c r="K3030" s="19"/>
      <c r="L3030" s="19"/>
    </row>
    <row r="3031" spans="1:12" x14ac:dyDescent="0.2">
      <c r="A3031" s="6"/>
      <c r="B3031" s="8">
        <f t="shared" si="274"/>
        <v>13</v>
      </c>
      <c r="C3031" s="8"/>
      <c r="D3031" s="36"/>
      <c r="E3031" s="28" t="s">
        <v>2320</v>
      </c>
      <c r="F3031" s="40"/>
      <c r="G3031" s="19"/>
      <c r="H3031" s="152" t="e">
        <v>#N/A</v>
      </c>
      <c r="I3031" s="8">
        <v>40</v>
      </c>
      <c r="J3031" s="19">
        <v>1</v>
      </c>
      <c r="K3031" s="19"/>
      <c r="L3031" s="19"/>
    </row>
    <row r="3032" spans="1:12" x14ac:dyDescent="0.2">
      <c r="A3032" s="6"/>
      <c r="B3032" s="8">
        <f t="shared" si="274"/>
        <v>14</v>
      </c>
      <c r="C3032" s="8"/>
      <c r="D3032" s="36"/>
      <c r="E3032" s="28" t="s">
        <v>2533</v>
      </c>
      <c r="F3032" s="40"/>
      <c r="G3032" s="19"/>
      <c r="H3032" s="152" t="e">
        <v>#N/A</v>
      </c>
      <c r="I3032" s="8">
        <v>5</v>
      </c>
      <c r="J3032" s="19">
        <v>1</v>
      </c>
      <c r="K3032" s="19"/>
      <c r="L3032" s="19"/>
    </row>
    <row r="3033" spans="1:12" x14ac:dyDescent="0.2">
      <c r="A3033" s="6"/>
      <c r="B3033" s="8">
        <f t="shared" si="274"/>
        <v>15</v>
      </c>
      <c r="C3033" s="8"/>
      <c r="D3033" s="36" t="s">
        <v>2513</v>
      </c>
      <c r="E3033" s="28" t="str">
        <f>VLOOKUP(D3033,バーコード貼付!A$4048:C$6329,2,FALSE)</f>
        <v>真鍮1/2(12)Pｺｯｸ</v>
      </c>
      <c r="F3033" s="40"/>
      <c r="G3033" s="19"/>
      <c r="H3033" s="77">
        <f>VLOOKUP(D3033,バーコード貼付!$A$4048:$C$6329,3,FALSE)</f>
        <v>0</v>
      </c>
      <c r="I3033" s="8">
        <f>I$3017</f>
        <v>5</v>
      </c>
      <c r="J3033" s="19">
        <f>IF(H3033&gt;=I3033,0,1)</f>
        <v>1</v>
      </c>
      <c r="K3033" s="19"/>
      <c r="L3033" s="19"/>
    </row>
    <row r="3034" spans="1:12" x14ac:dyDescent="0.2">
      <c r="A3034" s="6"/>
      <c r="B3034" s="8"/>
      <c r="C3034" s="8"/>
      <c r="D3034" s="36"/>
      <c r="E3034" s="28"/>
      <c r="F3034" s="40"/>
      <c r="G3034" s="19"/>
      <c r="H3034" s="67"/>
      <c r="I3034" s="8"/>
      <c r="J3034" s="19"/>
      <c r="K3034" s="19"/>
      <c r="L3034" s="19"/>
    </row>
    <row r="3035" spans="1:12" ht="16.2" x14ac:dyDescent="0.2">
      <c r="A3035" s="188" t="s">
        <v>2311</v>
      </c>
      <c r="B3035" s="189"/>
      <c r="C3035" s="189"/>
      <c r="D3035" s="189"/>
      <c r="E3035" s="189"/>
      <c r="F3035" s="189"/>
      <c r="G3035" s="189"/>
      <c r="H3035" s="189"/>
      <c r="I3035" s="189"/>
      <c r="J3035" s="189"/>
      <c r="K3035" s="189"/>
      <c r="L3035" s="190"/>
    </row>
    <row r="3036" spans="1:12" x14ac:dyDescent="0.2">
      <c r="A3036" s="24" t="s">
        <v>975</v>
      </c>
      <c r="B3036" s="21"/>
      <c r="C3036" s="21"/>
      <c r="D3036" s="52" t="s">
        <v>973</v>
      </c>
      <c r="E3036" s="13" t="s">
        <v>1156</v>
      </c>
      <c r="F3036" s="39" t="s">
        <v>1246</v>
      </c>
      <c r="G3036" s="19" t="s">
        <v>1205</v>
      </c>
      <c r="H3036" s="13" t="s">
        <v>1206</v>
      </c>
      <c r="I3036" s="13" t="s">
        <v>977</v>
      </c>
      <c r="J3036" s="13" t="s">
        <v>976</v>
      </c>
      <c r="K3036" s="13" t="s">
        <v>1166</v>
      </c>
      <c r="L3036" s="13" t="s">
        <v>1167</v>
      </c>
    </row>
    <row r="3037" spans="1:12" x14ac:dyDescent="0.2">
      <c r="A3037" s="6">
        <v>1</v>
      </c>
      <c r="B3037" s="6"/>
      <c r="C3037" s="3"/>
      <c r="D3037" s="36"/>
      <c r="E3037" s="28" t="s">
        <v>2495</v>
      </c>
      <c r="F3037" s="40"/>
      <c r="G3037" s="19"/>
      <c r="H3037" s="152" t="e">
        <v>#N/A</v>
      </c>
      <c r="I3037" s="43">
        <v>5</v>
      </c>
      <c r="J3037" s="19">
        <v>1</v>
      </c>
      <c r="K3037" s="19"/>
      <c r="L3037" s="19"/>
    </row>
    <row r="3038" spans="1:12" x14ac:dyDescent="0.2">
      <c r="A3038" s="6"/>
      <c r="B3038" s="8">
        <v>1</v>
      </c>
      <c r="C3038" s="3"/>
      <c r="D3038" s="36" t="s">
        <v>2388</v>
      </c>
      <c r="E3038" s="28" t="e">
        <f>VLOOKUP(D3038,バーコード貼付!A$4048:C$6329,2,FALSE)</f>
        <v>#N/A</v>
      </c>
      <c r="F3038" s="40"/>
      <c r="G3038" s="19"/>
      <c r="H3038" s="77" t="e">
        <f>VLOOKUP(D3038,バーコード貼付!$A$4048:$C$6329,3,FALSE)</f>
        <v>#N/A</v>
      </c>
      <c r="I3038" s="8">
        <f>I$3037</f>
        <v>5</v>
      </c>
      <c r="J3038" s="19" t="e">
        <f>IF(H3038&gt;=I3038,0,1)</f>
        <v>#N/A</v>
      </c>
      <c r="K3038" s="19"/>
      <c r="L3038" s="19"/>
    </row>
    <row r="3039" spans="1:12" x14ac:dyDescent="0.2">
      <c r="A3039" s="6"/>
      <c r="B3039" s="8">
        <f>B3038+1</f>
        <v>2</v>
      </c>
      <c r="C3039" s="8"/>
      <c r="D3039" s="36" t="s">
        <v>2426</v>
      </c>
      <c r="E3039" s="28" t="e">
        <f>VLOOKUP(D3039,バーコード貼付!A$4048:C$6329,2,FALSE)</f>
        <v>#N/A</v>
      </c>
      <c r="F3039" s="40"/>
      <c r="G3039" s="19"/>
      <c r="H3039" s="77" t="e">
        <f>VLOOKUP(D3039,バーコード貼付!$A$4048:$C$6329,3,FALSE)</f>
        <v>#N/A</v>
      </c>
      <c r="I3039" s="8">
        <f>I$3037</f>
        <v>5</v>
      </c>
      <c r="J3039" s="19" t="e">
        <f>IF(H3039&gt;=I3039,0,1)</f>
        <v>#N/A</v>
      </c>
      <c r="K3039" s="19"/>
      <c r="L3039" s="19"/>
    </row>
    <row r="3040" spans="1:12" x14ac:dyDescent="0.2">
      <c r="A3040" s="6"/>
      <c r="B3040" s="8">
        <f>B3039+1</f>
        <v>3</v>
      </c>
      <c r="C3040" s="8"/>
      <c r="D3040" s="36" t="s">
        <v>2444</v>
      </c>
      <c r="E3040" s="28" t="e">
        <f>VLOOKUP(D3040,バーコード貼付!A$4048:C$6329,2,FALSE)</f>
        <v>#N/A</v>
      </c>
      <c r="F3040" s="40"/>
      <c r="G3040" s="19"/>
      <c r="H3040" s="77" t="e">
        <v>#N/A</v>
      </c>
      <c r="I3040" s="8">
        <v>5</v>
      </c>
      <c r="J3040" s="19">
        <v>1</v>
      </c>
      <c r="K3040" s="19"/>
      <c r="L3040" s="19"/>
    </row>
    <row r="3041" spans="1:12" x14ac:dyDescent="0.2">
      <c r="A3041" s="6"/>
      <c r="B3041" s="8">
        <f>B3040+1</f>
        <v>4</v>
      </c>
      <c r="C3041" s="8"/>
      <c r="D3041" s="36"/>
      <c r="E3041" s="28" t="s">
        <v>2530</v>
      </c>
      <c r="F3041" s="40"/>
      <c r="G3041" s="19"/>
      <c r="H3041" s="152" t="e">
        <v>#N/A</v>
      </c>
      <c r="I3041" s="8">
        <v>40</v>
      </c>
      <c r="J3041" s="19">
        <v>1</v>
      </c>
      <c r="K3041" s="19"/>
      <c r="L3041" s="19"/>
    </row>
    <row r="3042" spans="1:12" x14ac:dyDescent="0.2">
      <c r="A3042" s="6"/>
      <c r="B3042" s="8"/>
      <c r="C3042" s="8"/>
      <c r="D3042" s="36"/>
      <c r="E3042" s="28" t="s">
        <v>2532</v>
      </c>
      <c r="F3042" s="40"/>
      <c r="G3042" s="19"/>
      <c r="H3042" s="152" t="e">
        <v>#N/A</v>
      </c>
      <c r="I3042" s="8">
        <v>40</v>
      </c>
      <c r="J3042" s="19">
        <v>1</v>
      </c>
      <c r="K3042" s="19"/>
      <c r="L3042" s="19"/>
    </row>
    <row r="3043" spans="1:12" x14ac:dyDescent="0.2">
      <c r="A3043" s="6"/>
      <c r="B3043" s="8">
        <f>B3041+1</f>
        <v>5</v>
      </c>
      <c r="C3043" s="8"/>
      <c r="D3043" s="36" t="s">
        <v>2445</v>
      </c>
      <c r="E3043" s="28" t="e">
        <f>VLOOKUP(D3043,バーコード貼付!A$4048:C$6329,2,FALSE)</f>
        <v>#N/A</v>
      </c>
      <c r="F3043" s="40"/>
      <c r="G3043" s="19"/>
      <c r="H3043" s="77" t="e">
        <v>#N/A</v>
      </c>
      <c r="I3043" s="8">
        <v>5</v>
      </c>
      <c r="J3043" s="19">
        <v>1</v>
      </c>
      <c r="K3043" s="19"/>
      <c r="L3043" s="19"/>
    </row>
    <row r="3044" spans="1:12" x14ac:dyDescent="0.2">
      <c r="A3044" s="6"/>
      <c r="B3044" s="8">
        <f t="shared" ref="B3044:B3053" si="275">B3043+1</f>
        <v>6</v>
      </c>
      <c r="C3044" s="8"/>
      <c r="D3044" s="36"/>
      <c r="E3044" s="28" t="s">
        <v>2383</v>
      </c>
      <c r="F3044" s="40"/>
      <c r="G3044" s="19"/>
      <c r="H3044" s="152" t="e">
        <v>#N/A</v>
      </c>
      <c r="I3044" s="8">
        <v>5</v>
      </c>
      <c r="J3044" s="19">
        <v>1</v>
      </c>
      <c r="K3044" s="19"/>
      <c r="L3044" s="19"/>
    </row>
    <row r="3045" spans="1:12" x14ac:dyDescent="0.2">
      <c r="A3045" s="6"/>
      <c r="B3045" s="8">
        <f t="shared" si="275"/>
        <v>7</v>
      </c>
      <c r="C3045" s="8"/>
      <c r="D3045" s="36" t="s">
        <v>2446</v>
      </c>
      <c r="E3045" s="28" t="e">
        <f>VLOOKUP(D3045,バーコード貼付!A$4048:C$6329,2,FALSE)</f>
        <v>#N/A</v>
      </c>
      <c r="F3045" s="40"/>
      <c r="G3045" s="19"/>
      <c r="H3045" s="77" t="e">
        <v>#N/A</v>
      </c>
      <c r="I3045" s="8">
        <v>5</v>
      </c>
      <c r="J3045" s="19">
        <v>1</v>
      </c>
      <c r="K3045" s="19"/>
      <c r="L3045" s="19"/>
    </row>
    <row r="3046" spans="1:12" x14ac:dyDescent="0.2">
      <c r="A3046" s="6"/>
      <c r="B3046" s="8">
        <f t="shared" si="275"/>
        <v>8</v>
      </c>
      <c r="C3046" s="8"/>
      <c r="D3046" s="36"/>
      <c r="E3046" s="28" t="s">
        <v>2319</v>
      </c>
      <c r="F3046" s="40"/>
      <c r="G3046" s="19"/>
      <c r="H3046" s="152" t="e">
        <v>#N/A</v>
      </c>
      <c r="I3046" s="8">
        <v>40</v>
      </c>
      <c r="J3046" s="19">
        <v>1</v>
      </c>
      <c r="K3046" s="19"/>
      <c r="L3046" s="19"/>
    </row>
    <row r="3047" spans="1:12" x14ac:dyDescent="0.2">
      <c r="A3047" s="6"/>
      <c r="B3047" s="8">
        <f t="shared" si="275"/>
        <v>9</v>
      </c>
      <c r="C3047" s="8"/>
      <c r="D3047" s="36"/>
      <c r="E3047" s="28" t="s">
        <v>2387</v>
      </c>
      <c r="F3047" s="40"/>
      <c r="G3047" s="19"/>
      <c r="H3047" s="152" t="e">
        <v>#N/A</v>
      </c>
      <c r="I3047" s="8">
        <v>80</v>
      </c>
      <c r="J3047" s="19">
        <v>1</v>
      </c>
      <c r="K3047" s="19"/>
      <c r="L3047" s="19"/>
    </row>
    <row r="3048" spans="1:12" x14ac:dyDescent="0.2">
      <c r="A3048" s="6"/>
      <c r="B3048" s="8">
        <f t="shared" si="275"/>
        <v>10</v>
      </c>
      <c r="C3048" s="8"/>
      <c r="D3048" s="36"/>
      <c r="E3048" s="28" t="s">
        <v>2379</v>
      </c>
      <c r="F3048" s="40"/>
      <c r="G3048" s="19"/>
      <c r="H3048" s="152" t="e">
        <v>#N/A</v>
      </c>
      <c r="I3048" s="8">
        <v>40</v>
      </c>
      <c r="J3048" s="19">
        <v>1</v>
      </c>
      <c r="K3048" s="19"/>
      <c r="L3048" s="19"/>
    </row>
    <row r="3049" spans="1:12" x14ac:dyDescent="0.2">
      <c r="A3049" s="6"/>
      <c r="B3049" s="8">
        <f t="shared" si="275"/>
        <v>11</v>
      </c>
      <c r="C3049" s="8"/>
      <c r="D3049" s="36" t="s">
        <v>2447</v>
      </c>
      <c r="E3049" s="28" t="e">
        <f>VLOOKUP(D3049,バーコード貼付!A$4048:C$6329,2,FALSE)</f>
        <v>#N/A</v>
      </c>
      <c r="F3049" s="40"/>
      <c r="G3049" s="19"/>
      <c r="H3049" s="77" t="e">
        <v>#N/A</v>
      </c>
      <c r="I3049" s="8">
        <v>5</v>
      </c>
      <c r="J3049" s="19">
        <v>1</v>
      </c>
      <c r="K3049" s="19"/>
      <c r="L3049" s="19"/>
    </row>
    <row r="3050" spans="1:12" x14ac:dyDescent="0.2">
      <c r="A3050" s="6"/>
      <c r="B3050" s="8">
        <f t="shared" si="275"/>
        <v>12</v>
      </c>
      <c r="C3050" s="8"/>
      <c r="D3050" s="36" t="s">
        <v>2448</v>
      </c>
      <c r="E3050" s="28" t="e">
        <f>VLOOKUP(D3050,バーコード貼付!A$4048:C$6329,2,FALSE)</f>
        <v>#N/A</v>
      </c>
      <c r="F3050" s="40"/>
      <c r="G3050" s="19"/>
      <c r="H3050" s="77" t="e">
        <v>#N/A</v>
      </c>
      <c r="I3050" s="8">
        <v>5</v>
      </c>
      <c r="J3050" s="19">
        <v>1</v>
      </c>
      <c r="K3050" s="19"/>
      <c r="L3050" s="19"/>
    </row>
    <row r="3051" spans="1:12" x14ac:dyDescent="0.2">
      <c r="A3051" s="6"/>
      <c r="B3051" s="8">
        <f t="shared" si="275"/>
        <v>13</v>
      </c>
      <c r="C3051" s="8"/>
      <c r="D3051" s="36"/>
      <c r="E3051" s="28" t="s">
        <v>2320</v>
      </c>
      <c r="F3051" s="40"/>
      <c r="G3051" s="19"/>
      <c r="H3051" s="152" t="e">
        <v>#N/A</v>
      </c>
      <c r="I3051" s="8">
        <v>15</v>
      </c>
      <c r="J3051" s="19">
        <v>1</v>
      </c>
      <c r="K3051" s="19"/>
      <c r="L3051" s="19"/>
    </row>
    <row r="3052" spans="1:12" x14ac:dyDescent="0.2">
      <c r="A3052" s="6"/>
      <c r="B3052" s="8">
        <f t="shared" si="275"/>
        <v>14</v>
      </c>
      <c r="C3052" s="8"/>
      <c r="D3052" s="36"/>
      <c r="E3052" s="28" t="s">
        <v>2533</v>
      </c>
      <c r="F3052" s="40"/>
      <c r="G3052" s="19"/>
      <c r="H3052" s="152" t="e">
        <v>#N/A</v>
      </c>
      <c r="I3052" s="8">
        <v>5</v>
      </c>
      <c r="J3052" s="19">
        <v>1</v>
      </c>
      <c r="K3052" s="19"/>
      <c r="L3052" s="19"/>
    </row>
    <row r="3053" spans="1:12" x14ac:dyDescent="0.2">
      <c r="A3053" s="6"/>
      <c r="B3053" s="8">
        <f t="shared" si="275"/>
        <v>15</v>
      </c>
      <c r="C3053" s="8"/>
      <c r="D3053" s="36" t="s">
        <v>2513</v>
      </c>
      <c r="E3053" s="28" t="str">
        <f>VLOOKUP(D3053,バーコード貼付!A$4048:C$6329,2,FALSE)</f>
        <v>真鍮1/2(12)Pｺｯｸ</v>
      </c>
      <c r="F3053" s="40"/>
      <c r="G3053" s="19"/>
      <c r="H3053" s="77">
        <f>VLOOKUP(D3053,バーコード貼付!$A$4048:$C$6329,3,FALSE)</f>
        <v>0</v>
      </c>
      <c r="I3053" s="8">
        <f>I$3037</f>
        <v>5</v>
      </c>
      <c r="J3053" s="19">
        <f>IF(H3053&gt;=I3053,0,1)</f>
        <v>1</v>
      </c>
      <c r="K3053" s="19"/>
      <c r="L3053" s="19"/>
    </row>
    <row r="3054" spans="1:12" x14ac:dyDescent="0.2">
      <c r="A3054" s="6"/>
      <c r="B3054" s="8"/>
      <c r="C3054" s="8"/>
      <c r="D3054" s="36"/>
      <c r="E3054" s="28"/>
      <c r="F3054" s="40"/>
      <c r="G3054" s="19"/>
      <c r="H3054" s="67"/>
      <c r="I3054" s="8"/>
      <c r="J3054" s="19"/>
      <c r="K3054" s="19"/>
      <c r="L3054" s="19"/>
    </row>
    <row r="3055" spans="1:12" ht="16.2" x14ac:dyDescent="0.2">
      <c r="A3055" s="188" t="s">
        <v>2312</v>
      </c>
      <c r="B3055" s="189"/>
      <c r="C3055" s="189"/>
      <c r="D3055" s="189"/>
      <c r="E3055" s="189"/>
      <c r="F3055" s="189"/>
      <c r="G3055" s="189"/>
      <c r="H3055" s="189"/>
      <c r="I3055" s="189"/>
      <c r="J3055" s="189"/>
      <c r="K3055" s="189"/>
      <c r="L3055" s="190"/>
    </row>
    <row r="3056" spans="1:12" x14ac:dyDescent="0.2">
      <c r="A3056" s="24" t="s">
        <v>975</v>
      </c>
      <c r="B3056" s="21"/>
      <c r="C3056" s="21"/>
      <c r="D3056" s="52" t="s">
        <v>973</v>
      </c>
      <c r="E3056" s="13" t="s">
        <v>1156</v>
      </c>
      <c r="F3056" s="39" t="s">
        <v>1246</v>
      </c>
      <c r="G3056" s="19" t="s">
        <v>1205</v>
      </c>
      <c r="H3056" s="13" t="s">
        <v>1206</v>
      </c>
      <c r="I3056" s="13" t="s">
        <v>977</v>
      </c>
      <c r="J3056" s="13" t="s">
        <v>976</v>
      </c>
      <c r="K3056" s="13" t="s">
        <v>1166</v>
      </c>
      <c r="L3056" s="13" t="s">
        <v>1167</v>
      </c>
    </row>
    <row r="3057" spans="1:12" x14ac:dyDescent="0.2">
      <c r="A3057" s="6">
        <v>1</v>
      </c>
      <c r="B3057" s="6"/>
      <c r="C3057" s="3"/>
      <c r="D3057" s="36"/>
      <c r="E3057" s="28" t="s">
        <v>2496</v>
      </c>
      <c r="F3057" s="40"/>
      <c r="G3057" s="19"/>
      <c r="H3057" s="152" t="e">
        <v>#N/A</v>
      </c>
      <c r="I3057" s="43">
        <v>5</v>
      </c>
      <c r="J3057" s="19">
        <v>1</v>
      </c>
      <c r="K3057" s="19"/>
      <c r="L3057" s="19"/>
    </row>
    <row r="3058" spans="1:12" x14ac:dyDescent="0.2">
      <c r="A3058" s="6"/>
      <c r="B3058" s="8">
        <v>1</v>
      </c>
      <c r="C3058" s="3"/>
      <c r="D3058" s="36" t="s">
        <v>2388</v>
      </c>
      <c r="E3058" s="28" t="e">
        <f>VLOOKUP(D3058,バーコード貼付!A$4048:C$6329,2,FALSE)</f>
        <v>#N/A</v>
      </c>
      <c r="F3058" s="40"/>
      <c r="G3058" s="19"/>
      <c r="H3058" s="77" t="e">
        <f>VLOOKUP(D3058,バーコード貼付!$A$4048:$C$6329,3,FALSE)</f>
        <v>#N/A</v>
      </c>
      <c r="I3058" s="8">
        <f>I$3057</f>
        <v>5</v>
      </c>
      <c r="J3058" s="19" t="e">
        <f>IF(H3058&gt;=I3058,0,1)</f>
        <v>#N/A</v>
      </c>
      <c r="K3058" s="19"/>
      <c r="L3058" s="19"/>
    </row>
    <row r="3059" spans="1:12" x14ac:dyDescent="0.2">
      <c r="A3059" s="6"/>
      <c r="B3059" s="8">
        <f>B3058+1</f>
        <v>2</v>
      </c>
      <c r="C3059" s="8"/>
      <c r="D3059" s="36" t="s">
        <v>2427</v>
      </c>
      <c r="E3059" s="28" t="e">
        <f>VLOOKUP(D3059,バーコード貼付!A$4048:C$6329,2,FALSE)</f>
        <v>#N/A</v>
      </c>
      <c r="F3059" s="40"/>
      <c r="G3059" s="19"/>
      <c r="H3059" s="77" t="e">
        <f>VLOOKUP(D3059,バーコード貼付!$A$4048:$C$6329,3,FALSE)</f>
        <v>#N/A</v>
      </c>
      <c r="I3059" s="8">
        <f>I$3057</f>
        <v>5</v>
      </c>
      <c r="J3059" s="19" t="e">
        <f>IF(H3059&gt;=I3059,0,1)</f>
        <v>#N/A</v>
      </c>
      <c r="K3059" s="19"/>
      <c r="L3059" s="19"/>
    </row>
    <row r="3060" spans="1:12" x14ac:dyDescent="0.2">
      <c r="A3060" s="6"/>
      <c r="B3060" s="8">
        <f>B3059+1</f>
        <v>3</v>
      </c>
      <c r="C3060" s="8"/>
      <c r="D3060" s="36" t="s">
        <v>2449</v>
      </c>
      <c r="E3060" s="28" t="e">
        <f>VLOOKUP(D3060,バーコード貼付!A$4048:C$6329,2,FALSE)</f>
        <v>#N/A</v>
      </c>
      <c r="F3060" s="40"/>
      <c r="G3060" s="19"/>
      <c r="H3060" s="77" t="e">
        <v>#N/A</v>
      </c>
      <c r="I3060" s="8">
        <v>5</v>
      </c>
      <c r="J3060" s="19">
        <v>1</v>
      </c>
      <c r="K3060" s="19"/>
      <c r="L3060" s="19"/>
    </row>
    <row r="3061" spans="1:12" x14ac:dyDescent="0.2">
      <c r="A3061" s="6"/>
      <c r="B3061" s="8">
        <f>B3060+1</f>
        <v>4</v>
      </c>
      <c r="C3061" s="8"/>
      <c r="D3061" s="36"/>
      <c r="E3061" s="28" t="s">
        <v>2530</v>
      </c>
      <c r="F3061" s="40"/>
      <c r="G3061" s="19"/>
      <c r="H3061" s="152" t="e">
        <v>#N/A</v>
      </c>
      <c r="I3061" s="8">
        <v>40</v>
      </c>
      <c r="J3061" s="19">
        <v>1</v>
      </c>
      <c r="K3061" s="19"/>
      <c r="L3061" s="19"/>
    </row>
    <row r="3062" spans="1:12" x14ac:dyDescent="0.2">
      <c r="A3062" s="6"/>
      <c r="B3062" s="8"/>
      <c r="C3062" s="8"/>
      <c r="D3062" s="36"/>
      <c r="E3062" s="28" t="s">
        <v>2532</v>
      </c>
      <c r="F3062" s="40"/>
      <c r="G3062" s="19"/>
      <c r="H3062" s="152" t="e">
        <v>#N/A</v>
      </c>
      <c r="I3062" s="8">
        <v>40</v>
      </c>
      <c r="J3062" s="19">
        <v>1</v>
      </c>
      <c r="K3062" s="19"/>
      <c r="L3062" s="19"/>
    </row>
    <row r="3063" spans="1:12" x14ac:dyDescent="0.2">
      <c r="A3063" s="6"/>
      <c r="B3063" s="8">
        <f>B3061+1</f>
        <v>5</v>
      </c>
      <c r="C3063" s="8"/>
      <c r="D3063" s="36" t="s">
        <v>2450</v>
      </c>
      <c r="E3063" s="28" t="e">
        <f>VLOOKUP(D3063,バーコード貼付!A$4048:C$6329,2,FALSE)</f>
        <v>#N/A</v>
      </c>
      <c r="F3063" s="40"/>
      <c r="G3063" s="19"/>
      <c r="H3063" s="77" t="e">
        <v>#N/A</v>
      </c>
      <c r="I3063" s="8">
        <v>5</v>
      </c>
      <c r="J3063" s="19">
        <v>1</v>
      </c>
      <c r="K3063" s="19"/>
      <c r="L3063" s="19"/>
    </row>
    <row r="3064" spans="1:12" x14ac:dyDescent="0.2">
      <c r="A3064" s="6"/>
      <c r="B3064" s="8">
        <f t="shared" ref="B3064:B3073" si="276">B3063+1</f>
        <v>6</v>
      </c>
      <c r="C3064" s="8"/>
      <c r="D3064" s="36"/>
      <c r="E3064" s="28" t="s">
        <v>2383</v>
      </c>
      <c r="F3064" s="40"/>
      <c r="G3064" s="19"/>
      <c r="H3064" s="152" t="e">
        <v>#N/A</v>
      </c>
      <c r="I3064" s="8">
        <v>5</v>
      </c>
      <c r="J3064" s="19">
        <v>1</v>
      </c>
      <c r="K3064" s="19"/>
      <c r="L3064" s="19"/>
    </row>
    <row r="3065" spans="1:12" x14ac:dyDescent="0.2">
      <c r="A3065" s="6"/>
      <c r="B3065" s="8">
        <f t="shared" si="276"/>
        <v>7</v>
      </c>
      <c r="C3065" s="8"/>
      <c r="D3065" s="36" t="s">
        <v>2451</v>
      </c>
      <c r="E3065" s="28" t="e">
        <f>VLOOKUP(D3065,バーコード貼付!A$4048:C$6329,2,FALSE)</f>
        <v>#N/A</v>
      </c>
      <c r="F3065" s="40"/>
      <c r="G3065" s="19"/>
      <c r="H3065" s="77" t="e">
        <v>#N/A</v>
      </c>
      <c r="I3065" s="8">
        <v>5</v>
      </c>
      <c r="J3065" s="19">
        <v>1</v>
      </c>
      <c r="K3065" s="19"/>
      <c r="L3065" s="19"/>
    </row>
    <row r="3066" spans="1:12" x14ac:dyDescent="0.2">
      <c r="A3066" s="6"/>
      <c r="B3066" s="8">
        <f t="shared" si="276"/>
        <v>8</v>
      </c>
      <c r="C3066" s="8"/>
      <c r="D3066" s="36"/>
      <c r="E3066" s="28" t="s">
        <v>2319</v>
      </c>
      <c r="F3066" s="40"/>
      <c r="G3066" s="19"/>
      <c r="H3066" s="152" t="e">
        <v>#N/A</v>
      </c>
      <c r="I3066" s="8">
        <v>40</v>
      </c>
      <c r="J3066" s="19">
        <v>1</v>
      </c>
      <c r="K3066" s="19"/>
      <c r="L3066" s="19"/>
    </row>
    <row r="3067" spans="1:12" x14ac:dyDescent="0.2">
      <c r="A3067" s="6"/>
      <c r="B3067" s="8">
        <f t="shared" si="276"/>
        <v>9</v>
      </c>
      <c r="C3067" s="8"/>
      <c r="D3067" s="36"/>
      <c r="E3067" s="28" t="s">
        <v>2387</v>
      </c>
      <c r="F3067" s="40"/>
      <c r="G3067" s="19"/>
      <c r="H3067" s="152" t="e">
        <v>#N/A</v>
      </c>
      <c r="I3067" s="8">
        <v>80</v>
      </c>
      <c r="J3067" s="19">
        <v>1</v>
      </c>
      <c r="K3067" s="19"/>
      <c r="L3067" s="19"/>
    </row>
    <row r="3068" spans="1:12" x14ac:dyDescent="0.2">
      <c r="A3068" s="6"/>
      <c r="B3068" s="8">
        <f t="shared" si="276"/>
        <v>10</v>
      </c>
      <c r="C3068" s="8"/>
      <c r="D3068" s="36"/>
      <c r="E3068" s="28" t="s">
        <v>2379</v>
      </c>
      <c r="F3068" s="40"/>
      <c r="G3068" s="19"/>
      <c r="H3068" s="152" t="e">
        <v>#N/A</v>
      </c>
      <c r="I3068" s="8">
        <v>40</v>
      </c>
      <c r="J3068" s="19">
        <v>1</v>
      </c>
      <c r="K3068" s="19"/>
      <c r="L3068" s="19"/>
    </row>
    <row r="3069" spans="1:12" x14ac:dyDescent="0.2">
      <c r="A3069" s="6"/>
      <c r="B3069" s="8">
        <f t="shared" si="276"/>
        <v>11</v>
      </c>
      <c r="C3069" s="8"/>
      <c r="D3069" s="36" t="s">
        <v>2452</v>
      </c>
      <c r="E3069" s="28" t="e">
        <f>VLOOKUP(D3069,バーコード貼付!A$4048:C$6329,2,FALSE)</f>
        <v>#N/A</v>
      </c>
      <c r="F3069" s="40"/>
      <c r="G3069" s="19"/>
      <c r="H3069" s="77" t="e">
        <v>#N/A</v>
      </c>
      <c r="I3069" s="8">
        <v>5</v>
      </c>
      <c r="J3069" s="19">
        <v>1</v>
      </c>
      <c r="K3069" s="19"/>
      <c r="L3069" s="19"/>
    </row>
    <row r="3070" spans="1:12" x14ac:dyDescent="0.2">
      <c r="A3070" s="6"/>
      <c r="B3070" s="8">
        <f t="shared" si="276"/>
        <v>12</v>
      </c>
      <c r="C3070" s="8"/>
      <c r="D3070" s="36" t="s">
        <v>2453</v>
      </c>
      <c r="E3070" s="28" t="e">
        <f>VLOOKUP(D3070,バーコード貼付!A$4048:C$6329,2,FALSE)</f>
        <v>#N/A</v>
      </c>
      <c r="F3070" s="40"/>
      <c r="G3070" s="19"/>
      <c r="H3070" s="77" t="e">
        <v>#N/A</v>
      </c>
      <c r="I3070" s="8">
        <v>5</v>
      </c>
      <c r="J3070" s="19">
        <v>1</v>
      </c>
      <c r="K3070" s="19"/>
      <c r="L3070" s="19"/>
    </row>
    <row r="3071" spans="1:12" x14ac:dyDescent="0.2">
      <c r="A3071" s="6"/>
      <c r="B3071" s="8">
        <f t="shared" si="276"/>
        <v>13</v>
      </c>
      <c r="C3071" s="8"/>
      <c r="D3071" s="36"/>
      <c r="E3071" s="28" t="s">
        <v>2320</v>
      </c>
      <c r="F3071" s="40"/>
      <c r="G3071" s="19"/>
      <c r="H3071" s="152" t="e">
        <v>#N/A</v>
      </c>
      <c r="I3071" s="8">
        <v>15</v>
      </c>
      <c r="J3071" s="19">
        <v>1</v>
      </c>
      <c r="K3071" s="19"/>
      <c r="L3071" s="19"/>
    </row>
    <row r="3072" spans="1:12" x14ac:dyDescent="0.2">
      <c r="A3072" s="6"/>
      <c r="B3072" s="8">
        <f t="shared" si="276"/>
        <v>14</v>
      </c>
      <c r="C3072" s="8"/>
      <c r="D3072" s="36"/>
      <c r="E3072" s="28" t="s">
        <v>2533</v>
      </c>
      <c r="F3072" s="40"/>
      <c r="G3072" s="19"/>
      <c r="H3072" s="152" t="e">
        <v>#N/A</v>
      </c>
      <c r="I3072" s="8">
        <v>5</v>
      </c>
      <c r="J3072" s="19">
        <v>1</v>
      </c>
      <c r="K3072" s="19"/>
      <c r="L3072" s="19"/>
    </row>
    <row r="3073" spans="1:12" x14ac:dyDescent="0.2">
      <c r="A3073" s="6"/>
      <c r="B3073" s="8">
        <f t="shared" si="276"/>
        <v>15</v>
      </c>
      <c r="C3073" s="8"/>
      <c r="D3073" s="36" t="s">
        <v>2513</v>
      </c>
      <c r="E3073" s="28" t="str">
        <f>VLOOKUP(D3073,バーコード貼付!A$4048:C$6329,2,FALSE)</f>
        <v>真鍮1/2(12)Pｺｯｸ</v>
      </c>
      <c r="F3073" s="40"/>
      <c r="G3073" s="19"/>
      <c r="H3073" s="77">
        <f>VLOOKUP(D3073,バーコード貼付!$A$4048:$C$6329,3,FALSE)</f>
        <v>0</v>
      </c>
      <c r="I3073" s="8">
        <f>I$3057</f>
        <v>5</v>
      </c>
      <c r="J3073" s="19">
        <f>IF(H3073&gt;=I3073,0,1)</f>
        <v>1</v>
      </c>
      <c r="K3073" s="19"/>
      <c r="L3073" s="19"/>
    </row>
    <row r="3074" spans="1:12" x14ac:dyDescent="0.2">
      <c r="A3074" s="6"/>
      <c r="B3074" s="8"/>
      <c r="C3074" s="8"/>
      <c r="D3074" s="36"/>
      <c r="E3074" s="28"/>
      <c r="F3074" s="40"/>
      <c r="G3074" s="19"/>
      <c r="H3074" s="67"/>
      <c r="I3074" s="8"/>
      <c r="J3074" s="19"/>
      <c r="K3074" s="19"/>
      <c r="L3074" s="19"/>
    </row>
    <row r="3075" spans="1:12" ht="16.2" x14ac:dyDescent="0.2">
      <c r="A3075" s="188" t="s">
        <v>2313</v>
      </c>
      <c r="B3075" s="189"/>
      <c r="C3075" s="189"/>
      <c r="D3075" s="189"/>
      <c r="E3075" s="189"/>
      <c r="F3075" s="189"/>
      <c r="G3075" s="189"/>
      <c r="H3075" s="189"/>
      <c r="I3075" s="189"/>
      <c r="J3075" s="189"/>
      <c r="K3075" s="189"/>
      <c r="L3075" s="190"/>
    </row>
    <row r="3076" spans="1:12" x14ac:dyDescent="0.2">
      <c r="A3076" s="24" t="s">
        <v>975</v>
      </c>
      <c r="B3076" s="21"/>
      <c r="C3076" s="21"/>
      <c r="D3076" s="52" t="s">
        <v>973</v>
      </c>
      <c r="E3076" s="13" t="s">
        <v>1156</v>
      </c>
      <c r="F3076" s="39" t="s">
        <v>1246</v>
      </c>
      <c r="G3076" s="19" t="s">
        <v>1205</v>
      </c>
      <c r="H3076" s="13" t="s">
        <v>1206</v>
      </c>
      <c r="I3076" s="13" t="s">
        <v>977</v>
      </c>
      <c r="J3076" s="13" t="s">
        <v>976</v>
      </c>
      <c r="K3076" s="13" t="s">
        <v>1166</v>
      </c>
      <c r="L3076" s="13" t="s">
        <v>1167</v>
      </c>
    </row>
    <row r="3077" spans="1:12" x14ac:dyDescent="0.2">
      <c r="A3077" s="6">
        <v>1</v>
      </c>
      <c r="B3077" s="6"/>
      <c r="C3077" s="3"/>
      <c r="D3077" s="36"/>
      <c r="E3077" s="28" t="s">
        <v>2497</v>
      </c>
      <c r="F3077" s="40"/>
      <c r="G3077" s="19"/>
      <c r="H3077" s="152" t="e">
        <v>#N/A</v>
      </c>
      <c r="I3077" s="43">
        <v>5</v>
      </c>
      <c r="J3077" s="19">
        <v>1</v>
      </c>
      <c r="K3077" s="19"/>
      <c r="L3077" s="19"/>
    </row>
    <row r="3078" spans="1:12" x14ac:dyDescent="0.2">
      <c r="A3078" s="6"/>
      <c r="B3078" s="8">
        <v>1</v>
      </c>
      <c r="C3078" s="3"/>
      <c r="D3078" s="36" t="s">
        <v>2388</v>
      </c>
      <c r="E3078" s="28" t="e">
        <f>VLOOKUP(D3078,バーコード貼付!A$4048:C$6329,2,FALSE)</f>
        <v>#N/A</v>
      </c>
      <c r="F3078" s="40"/>
      <c r="G3078" s="19"/>
      <c r="H3078" s="77" t="e">
        <f>VLOOKUP(D3078,バーコード貼付!$A$4048:$C$6329,3,FALSE)</f>
        <v>#N/A</v>
      </c>
      <c r="I3078" s="8">
        <f>I$3077</f>
        <v>5</v>
      </c>
      <c r="J3078" s="19" t="e">
        <f>IF(H3078&gt;=I3078,0,1)</f>
        <v>#N/A</v>
      </c>
      <c r="K3078" s="19"/>
      <c r="L3078" s="19"/>
    </row>
    <row r="3079" spans="1:12" x14ac:dyDescent="0.2">
      <c r="A3079" s="6"/>
      <c r="B3079" s="8">
        <f t="shared" ref="B3079:B3093" si="277">B3078+1</f>
        <v>2</v>
      </c>
      <c r="C3079" s="8"/>
      <c r="D3079" s="36" t="s">
        <v>2428</v>
      </c>
      <c r="E3079" s="28" t="e">
        <f>VLOOKUP(D3079,バーコード貼付!A$4048:C$6329,2,FALSE)</f>
        <v>#N/A</v>
      </c>
      <c r="F3079" s="40"/>
      <c r="G3079" s="19"/>
      <c r="H3079" s="77" t="e">
        <f>VLOOKUP(D3079,バーコード貼付!$A$4048:$C$6329,3,FALSE)</f>
        <v>#N/A</v>
      </c>
      <c r="I3079" s="8">
        <f>I$3077</f>
        <v>5</v>
      </c>
      <c r="J3079" s="19" t="e">
        <f>IF(H3079&gt;=I3079,0,1)</f>
        <v>#N/A</v>
      </c>
      <c r="K3079" s="19"/>
      <c r="L3079" s="19"/>
    </row>
    <row r="3080" spans="1:12" x14ac:dyDescent="0.2">
      <c r="A3080" s="6"/>
      <c r="B3080" s="8">
        <f t="shared" si="277"/>
        <v>3</v>
      </c>
      <c r="C3080" s="8"/>
      <c r="D3080" s="36" t="s">
        <v>2454</v>
      </c>
      <c r="E3080" s="28" t="e">
        <f>VLOOKUP(D3080,バーコード貼付!A$4048:C$6329,2,FALSE)</f>
        <v>#N/A</v>
      </c>
      <c r="F3080" s="40"/>
      <c r="G3080" s="19"/>
      <c r="H3080" s="77" t="e">
        <v>#N/A</v>
      </c>
      <c r="I3080" s="8">
        <v>5</v>
      </c>
      <c r="J3080" s="19">
        <v>1</v>
      </c>
      <c r="K3080" s="19"/>
      <c r="L3080" s="19"/>
    </row>
    <row r="3081" spans="1:12" x14ac:dyDescent="0.2">
      <c r="A3081" s="6"/>
      <c r="B3081" s="8">
        <f t="shared" si="277"/>
        <v>4</v>
      </c>
      <c r="C3081" s="8"/>
      <c r="D3081" s="36"/>
      <c r="E3081" s="28" t="s">
        <v>2530</v>
      </c>
      <c r="F3081" s="40"/>
      <c r="G3081" s="19"/>
      <c r="H3081" s="152" t="e">
        <v>#N/A</v>
      </c>
      <c r="I3081" s="8">
        <v>40</v>
      </c>
      <c r="J3081" s="19">
        <v>1</v>
      </c>
      <c r="K3081" s="19"/>
      <c r="L3081" s="19"/>
    </row>
    <row r="3082" spans="1:12" x14ac:dyDescent="0.2">
      <c r="A3082" s="6"/>
      <c r="B3082" s="8">
        <f t="shared" si="277"/>
        <v>5</v>
      </c>
      <c r="C3082" s="8"/>
      <c r="D3082" s="36"/>
      <c r="E3082" s="28" t="s">
        <v>2532</v>
      </c>
      <c r="F3082" s="40"/>
      <c r="G3082" s="19"/>
      <c r="H3082" s="152" t="e">
        <v>#N/A</v>
      </c>
      <c r="I3082" s="8">
        <v>40</v>
      </c>
      <c r="J3082" s="19">
        <v>1</v>
      </c>
      <c r="K3082" s="19"/>
      <c r="L3082" s="19"/>
    </row>
    <row r="3083" spans="1:12" x14ac:dyDescent="0.2">
      <c r="A3083" s="6"/>
      <c r="B3083" s="8">
        <f t="shared" si="277"/>
        <v>6</v>
      </c>
      <c r="C3083" s="8"/>
      <c r="D3083" s="36" t="s">
        <v>2455</v>
      </c>
      <c r="E3083" s="28" t="e">
        <f>VLOOKUP(D3083,バーコード貼付!A$4048:C$6329,2,FALSE)</f>
        <v>#N/A</v>
      </c>
      <c r="F3083" s="40"/>
      <c r="G3083" s="19"/>
      <c r="H3083" s="77" t="e">
        <v>#N/A</v>
      </c>
      <c r="I3083" s="8">
        <v>5</v>
      </c>
      <c r="J3083" s="19">
        <v>1</v>
      </c>
      <c r="K3083" s="19"/>
      <c r="L3083" s="19"/>
    </row>
    <row r="3084" spans="1:12" x14ac:dyDescent="0.2">
      <c r="A3084" s="6"/>
      <c r="B3084" s="8">
        <f t="shared" si="277"/>
        <v>7</v>
      </c>
      <c r="C3084" s="8"/>
      <c r="D3084" s="36"/>
      <c r="E3084" s="28" t="s">
        <v>2383</v>
      </c>
      <c r="F3084" s="40"/>
      <c r="G3084" s="19"/>
      <c r="H3084" s="152" t="e">
        <v>#N/A</v>
      </c>
      <c r="I3084" s="8">
        <v>5</v>
      </c>
      <c r="J3084" s="19">
        <v>1</v>
      </c>
      <c r="K3084" s="19"/>
      <c r="L3084" s="19"/>
    </row>
    <row r="3085" spans="1:12" x14ac:dyDescent="0.2">
      <c r="A3085" s="6"/>
      <c r="B3085" s="8">
        <f t="shared" si="277"/>
        <v>8</v>
      </c>
      <c r="C3085" s="8"/>
      <c r="D3085" s="36" t="s">
        <v>2456</v>
      </c>
      <c r="E3085" s="28" t="e">
        <f>VLOOKUP(D3085,バーコード貼付!A$4048:C$6329,2,FALSE)</f>
        <v>#N/A</v>
      </c>
      <c r="F3085" s="40"/>
      <c r="G3085" s="19"/>
      <c r="H3085" s="77" t="e">
        <v>#N/A</v>
      </c>
      <c r="I3085" s="8">
        <v>5</v>
      </c>
      <c r="J3085" s="19">
        <v>1</v>
      </c>
      <c r="K3085" s="19"/>
      <c r="L3085" s="19"/>
    </row>
    <row r="3086" spans="1:12" x14ac:dyDescent="0.2">
      <c r="A3086" s="6"/>
      <c r="B3086" s="8">
        <f t="shared" si="277"/>
        <v>9</v>
      </c>
      <c r="C3086" s="8"/>
      <c r="D3086" s="36"/>
      <c r="E3086" s="28" t="s">
        <v>2319</v>
      </c>
      <c r="F3086" s="40"/>
      <c r="G3086" s="19"/>
      <c r="H3086" s="152" t="e">
        <v>#N/A</v>
      </c>
      <c r="I3086" s="8">
        <v>40</v>
      </c>
      <c r="J3086" s="19">
        <v>1</v>
      </c>
      <c r="K3086" s="19"/>
      <c r="L3086" s="19"/>
    </row>
    <row r="3087" spans="1:12" x14ac:dyDescent="0.2">
      <c r="A3087" s="6"/>
      <c r="B3087" s="8">
        <f t="shared" si="277"/>
        <v>10</v>
      </c>
      <c r="C3087" s="8"/>
      <c r="D3087" s="36"/>
      <c r="E3087" s="28" t="s">
        <v>2387</v>
      </c>
      <c r="F3087" s="40"/>
      <c r="G3087" s="19"/>
      <c r="H3087" s="152" t="e">
        <v>#N/A</v>
      </c>
      <c r="I3087" s="8">
        <v>80</v>
      </c>
      <c r="J3087" s="19">
        <v>1</v>
      </c>
      <c r="K3087" s="19"/>
      <c r="L3087" s="19"/>
    </row>
    <row r="3088" spans="1:12" x14ac:dyDescent="0.2">
      <c r="A3088" s="6"/>
      <c r="B3088" s="8">
        <f t="shared" si="277"/>
        <v>11</v>
      </c>
      <c r="C3088" s="8"/>
      <c r="D3088" s="36"/>
      <c r="E3088" s="28" t="s">
        <v>2379</v>
      </c>
      <c r="F3088" s="40"/>
      <c r="G3088" s="19"/>
      <c r="H3088" s="152" t="e">
        <v>#N/A</v>
      </c>
      <c r="I3088" s="8">
        <v>40</v>
      </c>
      <c r="J3088" s="19">
        <v>1</v>
      </c>
      <c r="K3088" s="19"/>
      <c r="L3088" s="19"/>
    </row>
    <row r="3089" spans="1:12" x14ac:dyDescent="0.2">
      <c r="A3089" s="6"/>
      <c r="B3089" s="8">
        <f t="shared" si="277"/>
        <v>12</v>
      </c>
      <c r="C3089" s="8"/>
      <c r="D3089" s="36" t="s">
        <v>2457</v>
      </c>
      <c r="E3089" s="28" t="e">
        <f>VLOOKUP(D3089,バーコード貼付!A$4048:C$6329,2,FALSE)</f>
        <v>#N/A</v>
      </c>
      <c r="F3089" s="40"/>
      <c r="G3089" s="19"/>
      <c r="H3089" s="77" t="e">
        <v>#N/A</v>
      </c>
      <c r="I3089" s="8">
        <v>5</v>
      </c>
      <c r="J3089" s="19">
        <v>1</v>
      </c>
      <c r="K3089" s="19"/>
      <c r="L3089" s="19"/>
    </row>
    <row r="3090" spans="1:12" x14ac:dyDescent="0.2">
      <c r="A3090" s="6"/>
      <c r="B3090" s="8">
        <f t="shared" si="277"/>
        <v>13</v>
      </c>
      <c r="C3090" s="8"/>
      <c r="D3090" s="36" t="s">
        <v>2458</v>
      </c>
      <c r="E3090" s="28" t="e">
        <f>VLOOKUP(D3090,バーコード貼付!A$4048:C$6329,2,FALSE)</f>
        <v>#N/A</v>
      </c>
      <c r="F3090" s="40"/>
      <c r="G3090" s="19"/>
      <c r="H3090" s="77" t="e">
        <v>#N/A</v>
      </c>
      <c r="I3090" s="8">
        <v>5</v>
      </c>
      <c r="J3090" s="19">
        <v>1</v>
      </c>
      <c r="K3090" s="19"/>
      <c r="L3090" s="19"/>
    </row>
    <row r="3091" spans="1:12" x14ac:dyDescent="0.2">
      <c r="A3091" s="6"/>
      <c r="B3091" s="8">
        <f t="shared" si="277"/>
        <v>14</v>
      </c>
      <c r="C3091" s="8"/>
      <c r="D3091" s="36"/>
      <c r="E3091" s="28" t="s">
        <v>2320</v>
      </c>
      <c r="F3091" s="40"/>
      <c r="G3091" s="19"/>
      <c r="H3091" s="152" t="e">
        <v>#N/A</v>
      </c>
      <c r="I3091" s="8">
        <v>15</v>
      </c>
      <c r="J3091" s="19">
        <v>1</v>
      </c>
      <c r="K3091" s="19"/>
      <c r="L3091" s="19"/>
    </row>
    <row r="3092" spans="1:12" x14ac:dyDescent="0.2">
      <c r="A3092" s="6"/>
      <c r="B3092" s="8">
        <f t="shared" si="277"/>
        <v>15</v>
      </c>
      <c r="C3092" s="8"/>
      <c r="D3092" s="36"/>
      <c r="E3092" s="28" t="s">
        <v>2533</v>
      </c>
      <c r="F3092" s="40"/>
      <c r="G3092" s="19"/>
      <c r="H3092" s="152" t="e">
        <v>#N/A</v>
      </c>
      <c r="I3092" s="8">
        <v>5</v>
      </c>
      <c r="J3092" s="19">
        <v>1</v>
      </c>
      <c r="K3092" s="19"/>
      <c r="L3092" s="19"/>
    </row>
    <row r="3093" spans="1:12" x14ac:dyDescent="0.2">
      <c r="A3093" s="6"/>
      <c r="B3093" s="8">
        <f t="shared" si="277"/>
        <v>16</v>
      </c>
      <c r="C3093" s="8"/>
      <c r="D3093" s="36" t="s">
        <v>2513</v>
      </c>
      <c r="E3093" s="28" t="str">
        <f>VLOOKUP(D3093,バーコード貼付!A$4048:C$6329,2,FALSE)</f>
        <v>真鍮1/2(12)Pｺｯｸ</v>
      </c>
      <c r="F3093" s="40"/>
      <c r="G3093" s="19"/>
      <c r="H3093" s="77">
        <f>VLOOKUP(D3093,バーコード貼付!$A$4048:$C$6329,3,FALSE)</f>
        <v>0</v>
      </c>
      <c r="I3093" s="8">
        <f>I$3077</f>
        <v>5</v>
      </c>
      <c r="J3093" s="19">
        <f>IF(H3093&gt;=I3093,0,1)</f>
        <v>1</v>
      </c>
      <c r="K3093" s="19"/>
      <c r="L3093" s="19"/>
    </row>
    <row r="3094" spans="1:12" x14ac:dyDescent="0.2">
      <c r="A3094" s="6"/>
      <c r="B3094" s="8"/>
      <c r="C3094" s="8"/>
      <c r="D3094" s="36"/>
      <c r="E3094" s="28"/>
      <c r="F3094" s="40"/>
      <c r="G3094" s="19"/>
      <c r="H3094" s="67"/>
      <c r="I3094" s="8"/>
      <c r="J3094" s="19"/>
      <c r="K3094" s="19"/>
      <c r="L3094" s="19"/>
    </row>
    <row r="3095" spans="1:12" ht="16.2" x14ac:dyDescent="0.2">
      <c r="A3095" s="188" t="s">
        <v>2314</v>
      </c>
      <c r="B3095" s="189"/>
      <c r="C3095" s="189"/>
      <c r="D3095" s="189"/>
      <c r="E3095" s="189"/>
      <c r="F3095" s="189"/>
      <c r="G3095" s="189"/>
      <c r="H3095" s="189"/>
      <c r="I3095" s="189"/>
      <c r="J3095" s="189"/>
      <c r="K3095" s="189"/>
      <c r="L3095" s="190"/>
    </row>
    <row r="3096" spans="1:12" x14ac:dyDescent="0.2">
      <c r="A3096" s="24" t="s">
        <v>975</v>
      </c>
      <c r="B3096" s="21"/>
      <c r="C3096" s="21"/>
      <c r="D3096" s="52" t="s">
        <v>973</v>
      </c>
      <c r="E3096" s="13" t="s">
        <v>1156</v>
      </c>
      <c r="F3096" s="39" t="s">
        <v>1246</v>
      </c>
      <c r="G3096" s="19" t="s">
        <v>1205</v>
      </c>
      <c r="H3096" s="13" t="s">
        <v>1206</v>
      </c>
      <c r="I3096" s="13" t="s">
        <v>977</v>
      </c>
      <c r="J3096" s="13" t="s">
        <v>976</v>
      </c>
      <c r="K3096" s="13" t="s">
        <v>1166</v>
      </c>
      <c r="L3096" s="13" t="s">
        <v>1167</v>
      </c>
    </row>
    <row r="3097" spans="1:12" x14ac:dyDescent="0.2">
      <c r="A3097" s="6">
        <v>1</v>
      </c>
      <c r="B3097" s="6"/>
      <c r="C3097" s="3"/>
      <c r="D3097" s="36"/>
      <c r="E3097" s="28" t="s">
        <v>2498</v>
      </c>
      <c r="F3097" s="40"/>
      <c r="G3097" s="19"/>
      <c r="H3097" s="152" t="e">
        <v>#N/A</v>
      </c>
      <c r="I3097" s="43">
        <v>5</v>
      </c>
      <c r="J3097" s="19">
        <v>1</v>
      </c>
      <c r="K3097" s="19"/>
      <c r="L3097" s="19"/>
    </row>
    <row r="3098" spans="1:12" x14ac:dyDescent="0.2">
      <c r="A3098" s="6"/>
      <c r="B3098" s="8">
        <v>1</v>
      </c>
      <c r="C3098" s="3"/>
      <c r="D3098" s="36" t="s">
        <v>2388</v>
      </c>
      <c r="E3098" s="28" t="e">
        <f>VLOOKUP(D3098,バーコード貼付!A$4048:C$6329,2,FALSE)</f>
        <v>#N/A</v>
      </c>
      <c r="F3098" s="40"/>
      <c r="G3098" s="19"/>
      <c r="H3098" s="77" t="e">
        <f>VLOOKUP(D3098,バーコード貼付!$A$4048:$C$6329,3,FALSE)</f>
        <v>#N/A</v>
      </c>
      <c r="I3098" s="8">
        <f>I$3097</f>
        <v>5</v>
      </c>
      <c r="J3098" s="19" t="e">
        <f>IF(H3098&gt;=I3098,0,1)</f>
        <v>#N/A</v>
      </c>
      <c r="K3098" s="19"/>
      <c r="L3098" s="19"/>
    </row>
    <row r="3099" spans="1:12" x14ac:dyDescent="0.2">
      <c r="A3099" s="6"/>
      <c r="B3099" s="8">
        <f t="shared" ref="B3099:B3113" si="278">B3098+1</f>
        <v>2</v>
      </c>
      <c r="C3099" s="8"/>
      <c r="D3099" s="36" t="s">
        <v>2429</v>
      </c>
      <c r="E3099" s="28" t="e">
        <f>VLOOKUP(D3099,バーコード貼付!A$4048:C$6329,2,FALSE)</f>
        <v>#N/A</v>
      </c>
      <c r="F3099" s="40"/>
      <c r="G3099" s="19"/>
      <c r="H3099" s="77" t="e">
        <f>VLOOKUP(D3099,バーコード貼付!$A$4048:$C$6329,3,FALSE)</f>
        <v>#N/A</v>
      </c>
      <c r="I3099" s="8">
        <f>I$3097</f>
        <v>5</v>
      </c>
      <c r="J3099" s="19" t="e">
        <f>IF(H3099&gt;=I3099,0,1)</f>
        <v>#N/A</v>
      </c>
      <c r="K3099" s="19"/>
      <c r="L3099" s="19"/>
    </row>
    <row r="3100" spans="1:12" x14ac:dyDescent="0.2">
      <c r="A3100" s="6"/>
      <c r="B3100" s="8">
        <f t="shared" si="278"/>
        <v>3</v>
      </c>
      <c r="C3100" s="8"/>
      <c r="D3100" s="36" t="s">
        <v>2459</v>
      </c>
      <c r="E3100" s="28" t="e">
        <f>VLOOKUP(D3100,バーコード貼付!A$4048:C$6329,2,FALSE)</f>
        <v>#N/A</v>
      </c>
      <c r="F3100" s="40"/>
      <c r="G3100" s="19"/>
      <c r="H3100" s="77" t="e">
        <v>#N/A</v>
      </c>
      <c r="I3100" s="8">
        <v>5</v>
      </c>
      <c r="J3100" s="19">
        <v>1</v>
      </c>
      <c r="K3100" s="19"/>
      <c r="L3100" s="19"/>
    </row>
    <row r="3101" spans="1:12" x14ac:dyDescent="0.2">
      <c r="A3101" s="6"/>
      <c r="B3101" s="8">
        <f t="shared" si="278"/>
        <v>4</v>
      </c>
      <c r="C3101" s="8"/>
      <c r="D3101" s="36"/>
      <c r="E3101" s="28" t="s">
        <v>2530</v>
      </c>
      <c r="F3101" s="40"/>
      <c r="G3101" s="19"/>
      <c r="H3101" s="152" t="e">
        <v>#N/A</v>
      </c>
      <c r="I3101" s="8">
        <v>5</v>
      </c>
      <c r="J3101" s="19">
        <v>1</v>
      </c>
      <c r="K3101" s="19"/>
      <c r="L3101" s="19"/>
    </row>
    <row r="3102" spans="1:12" x14ac:dyDescent="0.2">
      <c r="A3102" s="6"/>
      <c r="B3102" s="8">
        <f t="shared" si="278"/>
        <v>5</v>
      </c>
      <c r="C3102" s="8"/>
      <c r="D3102" s="36"/>
      <c r="E3102" s="28" t="s">
        <v>2532</v>
      </c>
      <c r="F3102" s="40"/>
      <c r="G3102" s="19"/>
      <c r="H3102" s="152" t="e">
        <v>#N/A</v>
      </c>
      <c r="I3102" s="8">
        <v>5</v>
      </c>
      <c r="J3102" s="19">
        <v>1</v>
      </c>
      <c r="K3102" s="19"/>
      <c r="L3102" s="19"/>
    </row>
    <row r="3103" spans="1:12" x14ac:dyDescent="0.2">
      <c r="A3103" s="6"/>
      <c r="B3103" s="8">
        <f t="shared" si="278"/>
        <v>6</v>
      </c>
      <c r="C3103" s="8"/>
      <c r="D3103" s="36" t="s">
        <v>2460</v>
      </c>
      <c r="E3103" s="28" t="e">
        <f>VLOOKUP(D3103,バーコード貼付!A$4048:C$6329,2,FALSE)</f>
        <v>#N/A</v>
      </c>
      <c r="F3103" s="40"/>
      <c r="G3103" s="19"/>
      <c r="H3103" s="77" t="e">
        <v>#N/A</v>
      </c>
      <c r="I3103" s="8">
        <v>5</v>
      </c>
      <c r="J3103" s="19">
        <v>1</v>
      </c>
      <c r="K3103" s="19"/>
      <c r="L3103" s="19"/>
    </row>
    <row r="3104" spans="1:12" x14ac:dyDescent="0.2">
      <c r="A3104" s="6"/>
      <c r="B3104" s="8">
        <f t="shared" si="278"/>
        <v>7</v>
      </c>
      <c r="C3104" s="8"/>
      <c r="D3104" s="36"/>
      <c r="E3104" s="28" t="s">
        <v>2383</v>
      </c>
      <c r="F3104" s="40"/>
      <c r="G3104" s="19"/>
      <c r="H3104" s="152" t="e">
        <v>#N/A</v>
      </c>
      <c r="I3104" s="8">
        <v>5</v>
      </c>
      <c r="J3104" s="19">
        <v>1</v>
      </c>
      <c r="K3104" s="19"/>
      <c r="L3104" s="19"/>
    </row>
    <row r="3105" spans="1:12" x14ac:dyDescent="0.2">
      <c r="A3105" s="6"/>
      <c r="B3105" s="8">
        <f t="shared" si="278"/>
        <v>8</v>
      </c>
      <c r="C3105" s="8"/>
      <c r="D3105" s="36" t="s">
        <v>2461</v>
      </c>
      <c r="E3105" s="28" t="e">
        <f>VLOOKUP(D3105,バーコード貼付!A$4048:C$6329,2,FALSE)</f>
        <v>#N/A</v>
      </c>
      <c r="F3105" s="40"/>
      <c r="G3105" s="19"/>
      <c r="H3105" s="77" t="e">
        <v>#N/A</v>
      </c>
      <c r="I3105" s="8">
        <v>5</v>
      </c>
      <c r="J3105" s="19">
        <v>1</v>
      </c>
      <c r="K3105" s="19"/>
      <c r="L3105" s="19"/>
    </row>
    <row r="3106" spans="1:12" x14ac:dyDescent="0.2">
      <c r="A3106" s="6"/>
      <c r="B3106" s="8">
        <f t="shared" si="278"/>
        <v>9</v>
      </c>
      <c r="C3106" s="8"/>
      <c r="D3106" s="36"/>
      <c r="E3106" s="28" t="s">
        <v>2319</v>
      </c>
      <c r="F3106" s="40"/>
      <c r="G3106" s="19"/>
      <c r="H3106" s="152" t="e">
        <v>#N/A</v>
      </c>
      <c r="I3106" s="8">
        <v>5</v>
      </c>
      <c r="J3106" s="19">
        <v>1</v>
      </c>
      <c r="K3106" s="19"/>
      <c r="L3106" s="19"/>
    </row>
    <row r="3107" spans="1:12" x14ac:dyDescent="0.2">
      <c r="A3107" s="6"/>
      <c r="B3107" s="8">
        <f t="shared" si="278"/>
        <v>10</v>
      </c>
      <c r="C3107" s="8"/>
      <c r="D3107" s="36"/>
      <c r="E3107" s="28" t="s">
        <v>2387</v>
      </c>
      <c r="F3107" s="40"/>
      <c r="G3107" s="19"/>
      <c r="H3107" s="152" t="e">
        <v>#N/A</v>
      </c>
      <c r="I3107" s="8">
        <v>5</v>
      </c>
      <c r="J3107" s="19">
        <v>1</v>
      </c>
      <c r="K3107" s="19"/>
      <c r="L3107" s="19"/>
    </row>
    <row r="3108" spans="1:12" x14ac:dyDescent="0.2">
      <c r="A3108" s="6"/>
      <c r="B3108" s="8">
        <f t="shared" si="278"/>
        <v>11</v>
      </c>
      <c r="C3108" s="8"/>
      <c r="D3108" s="36"/>
      <c r="E3108" s="28" t="s">
        <v>2379</v>
      </c>
      <c r="F3108" s="40"/>
      <c r="G3108" s="19"/>
      <c r="H3108" s="152" t="e">
        <v>#N/A</v>
      </c>
      <c r="I3108" s="8">
        <v>5</v>
      </c>
      <c r="J3108" s="19">
        <v>1</v>
      </c>
      <c r="K3108" s="19"/>
      <c r="L3108" s="19"/>
    </row>
    <row r="3109" spans="1:12" x14ac:dyDescent="0.2">
      <c r="A3109" s="6"/>
      <c r="B3109" s="8">
        <f t="shared" si="278"/>
        <v>12</v>
      </c>
      <c r="C3109" s="8"/>
      <c r="D3109" s="36" t="s">
        <v>2462</v>
      </c>
      <c r="E3109" s="28" t="e">
        <f>VLOOKUP(D3109,バーコード貼付!A$4048:C$6329,2,FALSE)</f>
        <v>#N/A</v>
      </c>
      <c r="F3109" s="40"/>
      <c r="G3109" s="19"/>
      <c r="H3109" s="77" t="e">
        <v>#N/A</v>
      </c>
      <c r="I3109" s="8">
        <v>5</v>
      </c>
      <c r="J3109" s="19">
        <v>1</v>
      </c>
      <c r="K3109" s="19"/>
      <c r="L3109" s="19"/>
    </row>
    <row r="3110" spans="1:12" x14ac:dyDescent="0.2">
      <c r="A3110" s="6"/>
      <c r="B3110" s="8">
        <f t="shared" si="278"/>
        <v>13</v>
      </c>
      <c r="C3110" s="8"/>
      <c r="D3110" s="36" t="s">
        <v>2463</v>
      </c>
      <c r="E3110" s="28" t="e">
        <f>VLOOKUP(D3110,バーコード貼付!A$4048:C$6329,2,FALSE)</f>
        <v>#N/A</v>
      </c>
      <c r="F3110" s="40"/>
      <c r="G3110" s="19"/>
      <c r="H3110" s="77" t="e">
        <v>#N/A</v>
      </c>
      <c r="I3110" s="8">
        <v>5</v>
      </c>
      <c r="J3110" s="19">
        <v>1</v>
      </c>
      <c r="K3110" s="19"/>
      <c r="L3110" s="19"/>
    </row>
    <row r="3111" spans="1:12" x14ac:dyDescent="0.2">
      <c r="A3111" s="6"/>
      <c r="B3111" s="8">
        <f t="shared" si="278"/>
        <v>14</v>
      </c>
      <c r="C3111" s="8"/>
      <c r="D3111" s="36"/>
      <c r="E3111" s="28" t="s">
        <v>2320</v>
      </c>
      <c r="F3111" s="40"/>
      <c r="G3111" s="19"/>
      <c r="H3111" s="152" t="e">
        <v>#N/A</v>
      </c>
      <c r="I3111" s="8">
        <v>5</v>
      </c>
      <c r="J3111" s="19">
        <v>1</v>
      </c>
      <c r="K3111" s="19"/>
      <c r="L3111" s="19"/>
    </row>
    <row r="3112" spans="1:12" x14ac:dyDescent="0.2">
      <c r="A3112" s="6"/>
      <c r="B3112" s="8">
        <f t="shared" si="278"/>
        <v>15</v>
      </c>
      <c r="C3112" s="8"/>
      <c r="D3112" s="36"/>
      <c r="E3112" s="28" t="s">
        <v>2533</v>
      </c>
      <c r="F3112" s="40"/>
      <c r="G3112" s="19"/>
      <c r="H3112" s="152" t="e">
        <v>#N/A</v>
      </c>
      <c r="I3112" s="8">
        <v>5</v>
      </c>
      <c r="J3112" s="19">
        <v>1</v>
      </c>
      <c r="K3112" s="19"/>
      <c r="L3112" s="19"/>
    </row>
    <row r="3113" spans="1:12" x14ac:dyDescent="0.2">
      <c r="A3113" s="6"/>
      <c r="B3113" s="8">
        <f t="shared" si="278"/>
        <v>16</v>
      </c>
      <c r="C3113" s="8"/>
      <c r="D3113" s="36" t="s">
        <v>2513</v>
      </c>
      <c r="E3113" s="28" t="str">
        <f>VLOOKUP(D3113,バーコード貼付!A$4048:C$6329,2,FALSE)</f>
        <v>真鍮1/2(12)Pｺｯｸ</v>
      </c>
      <c r="F3113" s="40"/>
      <c r="G3113" s="19"/>
      <c r="H3113" s="77">
        <f>VLOOKUP(D3113,バーコード貼付!$A$4048:$C$6329,3,FALSE)</f>
        <v>0</v>
      </c>
      <c r="I3113" s="8">
        <f>I$3097</f>
        <v>5</v>
      </c>
      <c r="J3113" s="19">
        <f>IF(H3113&gt;=I3113,0,1)</f>
        <v>1</v>
      </c>
      <c r="K3113" s="19"/>
      <c r="L3113" s="19"/>
    </row>
    <row r="3114" spans="1:12" x14ac:dyDescent="0.2">
      <c r="A3114" s="6"/>
      <c r="B3114" s="8"/>
      <c r="C3114" s="8"/>
      <c r="D3114" s="36"/>
      <c r="E3114" s="28"/>
      <c r="F3114" s="40"/>
      <c r="G3114" s="19"/>
      <c r="H3114" s="67"/>
      <c r="I3114" s="8"/>
      <c r="J3114" s="19"/>
      <c r="K3114" s="19"/>
      <c r="L3114" s="19"/>
    </row>
    <row r="3115" spans="1:12" ht="16.2" x14ac:dyDescent="0.2">
      <c r="A3115" s="188" t="s">
        <v>2315</v>
      </c>
      <c r="B3115" s="189"/>
      <c r="C3115" s="189"/>
      <c r="D3115" s="189"/>
      <c r="E3115" s="189"/>
      <c r="F3115" s="189"/>
      <c r="G3115" s="189"/>
      <c r="H3115" s="189"/>
      <c r="I3115" s="189"/>
      <c r="J3115" s="189"/>
      <c r="K3115" s="189"/>
      <c r="L3115" s="190"/>
    </row>
    <row r="3116" spans="1:12" x14ac:dyDescent="0.2">
      <c r="A3116" s="24" t="s">
        <v>975</v>
      </c>
      <c r="B3116" s="21"/>
      <c r="C3116" s="21"/>
      <c r="D3116" s="52" t="s">
        <v>973</v>
      </c>
      <c r="E3116" s="13" t="s">
        <v>1156</v>
      </c>
      <c r="F3116" s="39" t="s">
        <v>1246</v>
      </c>
      <c r="G3116" s="19" t="s">
        <v>1205</v>
      </c>
      <c r="H3116" s="13" t="s">
        <v>1206</v>
      </c>
      <c r="I3116" s="13" t="s">
        <v>977</v>
      </c>
      <c r="J3116" s="13" t="s">
        <v>976</v>
      </c>
      <c r="K3116" s="13" t="s">
        <v>1166</v>
      </c>
      <c r="L3116" s="13" t="s">
        <v>1167</v>
      </c>
    </row>
    <row r="3117" spans="1:12" x14ac:dyDescent="0.2">
      <c r="A3117" s="6">
        <v>1</v>
      </c>
      <c r="B3117" s="6"/>
      <c r="C3117" s="3"/>
      <c r="D3117" s="36"/>
      <c r="E3117" s="28" t="s">
        <v>2499</v>
      </c>
      <c r="F3117" s="40"/>
      <c r="G3117" s="19"/>
      <c r="H3117" s="152" t="e">
        <v>#N/A</v>
      </c>
      <c r="I3117" s="43">
        <v>5</v>
      </c>
      <c r="J3117" s="19">
        <v>1</v>
      </c>
      <c r="K3117" s="19"/>
      <c r="L3117" s="19"/>
    </row>
    <row r="3118" spans="1:12" x14ac:dyDescent="0.2">
      <c r="A3118" s="6"/>
      <c r="B3118" s="8">
        <v>1</v>
      </c>
      <c r="C3118" s="3"/>
      <c r="D3118" s="36" t="s">
        <v>2388</v>
      </c>
      <c r="E3118" s="28" t="e">
        <f>VLOOKUP(D3118,バーコード貼付!A$4048:C$6329,2,FALSE)</f>
        <v>#N/A</v>
      </c>
      <c r="F3118" s="40"/>
      <c r="G3118" s="19"/>
      <c r="H3118" s="77" t="e">
        <f>VLOOKUP(D3118,バーコード貼付!$A$4048:$C$6329,3,FALSE)</f>
        <v>#N/A</v>
      </c>
      <c r="I3118" s="8">
        <f>I$3117</f>
        <v>5</v>
      </c>
      <c r="J3118" s="19" t="e">
        <f>IF(H3118&gt;=I3118,0,1)</f>
        <v>#N/A</v>
      </c>
      <c r="K3118" s="19"/>
      <c r="L3118" s="19"/>
    </row>
    <row r="3119" spans="1:12" x14ac:dyDescent="0.2">
      <c r="A3119" s="6"/>
      <c r="B3119" s="8">
        <f t="shared" ref="B3119:B3133" si="279">B3118+1</f>
        <v>2</v>
      </c>
      <c r="C3119" s="8"/>
      <c r="D3119" s="36" t="s">
        <v>2430</v>
      </c>
      <c r="E3119" s="28" t="e">
        <f>VLOOKUP(D3119,バーコード貼付!A$4048:C$6329,2,FALSE)</f>
        <v>#N/A</v>
      </c>
      <c r="F3119" s="40"/>
      <c r="G3119" s="19"/>
      <c r="H3119" s="77" t="e">
        <f>VLOOKUP(D3119,バーコード貼付!$A$4048:$C$6329,3,FALSE)</f>
        <v>#N/A</v>
      </c>
      <c r="I3119" s="8">
        <f>I$3117</f>
        <v>5</v>
      </c>
      <c r="J3119" s="19" t="e">
        <f>IF(H3119&gt;=I3119,0,1)</f>
        <v>#N/A</v>
      </c>
      <c r="K3119" s="19"/>
      <c r="L3119" s="19"/>
    </row>
    <row r="3120" spans="1:12" x14ac:dyDescent="0.2">
      <c r="A3120" s="6"/>
      <c r="B3120" s="8">
        <f t="shared" si="279"/>
        <v>3</v>
      </c>
      <c r="C3120" s="8"/>
      <c r="D3120" s="36" t="s">
        <v>2464</v>
      </c>
      <c r="E3120" s="28" t="e">
        <f>VLOOKUP(D3120,バーコード貼付!A$4048:C$6329,2,FALSE)</f>
        <v>#N/A</v>
      </c>
      <c r="F3120" s="40"/>
      <c r="G3120" s="19"/>
      <c r="H3120" s="77" t="e">
        <v>#N/A</v>
      </c>
      <c r="I3120" s="8">
        <v>5</v>
      </c>
      <c r="J3120" s="19">
        <v>1</v>
      </c>
      <c r="K3120" s="19"/>
      <c r="L3120" s="19"/>
    </row>
    <row r="3121" spans="1:12" x14ac:dyDescent="0.2">
      <c r="A3121" s="6"/>
      <c r="B3121" s="8">
        <f t="shared" si="279"/>
        <v>4</v>
      </c>
      <c r="C3121" s="8"/>
      <c r="D3121" s="36"/>
      <c r="E3121" s="28" t="s">
        <v>2530</v>
      </c>
      <c r="F3121" s="40"/>
      <c r="G3121" s="19"/>
      <c r="H3121" s="152" t="e">
        <v>#N/A</v>
      </c>
      <c r="I3121" s="8">
        <v>40</v>
      </c>
      <c r="J3121" s="19">
        <v>1</v>
      </c>
      <c r="K3121" s="19"/>
      <c r="L3121" s="19"/>
    </row>
    <row r="3122" spans="1:12" x14ac:dyDescent="0.2">
      <c r="A3122" s="6"/>
      <c r="B3122" s="8">
        <f t="shared" si="279"/>
        <v>5</v>
      </c>
      <c r="C3122" s="8"/>
      <c r="D3122" s="36"/>
      <c r="E3122" s="28" t="s">
        <v>2532</v>
      </c>
      <c r="F3122" s="40"/>
      <c r="G3122" s="19"/>
      <c r="H3122" s="152" t="e">
        <v>#N/A</v>
      </c>
      <c r="I3122" s="8">
        <v>40</v>
      </c>
      <c r="J3122" s="19">
        <v>1</v>
      </c>
      <c r="K3122" s="19"/>
      <c r="L3122" s="19"/>
    </row>
    <row r="3123" spans="1:12" x14ac:dyDescent="0.2">
      <c r="A3123" s="6"/>
      <c r="B3123" s="8">
        <f t="shared" si="279"/>
        <v>6</v>
      </c>
      <c r="C3123" s="8"/>
      <c r="D3123" s="36" t="s">
        <v>2465</v>
      </c>
      <c r="E3123" s="28" t="e">
        <f>VLOOKUP(D3123,バーコード貼付!A$4048:C$6329,2,FALSE)</f>
        <v>#N/A</v>
      </c>
      <c r="F3123" s="40"/>
      <c r="G3123" s="19"/>
      <c r="H3123" s="77" t="e">
        <v>#N/A</v>
      </c>
      <c r="I3123" s="8">
        <v>5</v>
      </c>
      <c r="J3123" s="19">
        <v>1</v>
      </c>
      <c r="K3123" s="19"/>
      <c r="L3123" s="19"/>
    </row>
    <row r="3124" spans="1:12" x14ac:dyDescent="0.2">
      <c r="A3124" s="6"/>
      <c r="B3124" s="8">
        <f t="shared" si="279"/>
        <v>7</v>
      </c>
      <c r="C3124" s="8"/>
      <c r="D3124" s="36"/>
      <c r="E3124" s="28" t="s">
        <v>2383</v>
      </c>
      <c r="F3124" s="40"/>
      <c r="G3124" s="19"/>
      <c r="H3124" s="152" t="e">
        <v>#N/A</v>
      </c>
      <c r="I3124" s="8">
        <v>5</v>
      </c>
      <c r="J3124" s="19">
        <v>1</v>
      </c>
      <c r="K3124" s="19"/>
      <c r="L3124" s="19"/>
    </row>
    <row r="3125" spans="1:12" x14ac:dyDescent="0.2">
      <c r="A3125" s="6"/>
      <c r="B3125" s="8">
        <f t="shared" si="279"/>
        <v>8</v>
      </c>
      <c r="C3125" s="8"/>
      <c r="D3125" s="36" t="s">
        <v>2466</v>
      </c>
      <c r="E3125" s="28" t="e">
        <f>VLOOKUP(D3125,バーコード貼付!A$4048:C$6329,2,FALSE)</f>
        <v>#N/A</v>
      </c>
      <c r="F3125" s="40"/>
      <c r="G3125" s="19"/>
      <c r="H3125" s="77" t="e">
        <v>#N/A</v>
      </c>
      <c r="I3125" s="8">
        <v>5</v>
      </c>
      <c r="J3125" s="19">
        <v>1</v>
      </c>
      <c r="K3125" s="19"/>
      <c r="L3125" s="19"/>
    </row>
    <row r="3126" spans="1:12" x14ac:dyDescent="0.2">
      <c r="A3126" s="6"/>
      <c r="B3126" s="8">
        <f t="shared" si="279"/>
        <v>9</v>
      </c>
      <c r="C3126" s="8"/>
      <c r="D3126" s="36"/>
      <c r="E3126" s="28" t="s">
        <v>2319</v>
      </c>
      <c r="F3126" s="40"/>
      <c r="G3126" s="19"/>
      <c r="H3126" s="152" t="e">
        <v>#N/A</v>
      </c>
      <c r="I3126" s="8">
        <v>40</v>
      </c>
      <c r="J3126" s="19">
        <v>1</v>
      </c>
      <c r="K3126" s="19"/>
      <c r="L3126" s="19"/>
    </row>
    <row r="3127" spans="1:12" x14ac:dyDescent="0.2">
      <c r="A3127" s="6"/>
      <c r="B3127" s="8">
        <f t="shared" si="279"/>
        <v>10</v>
      </c>
      <c r="C3127" s="8"/>
      <c r="D3127" s="36"/>
      <c r="E3127" s="28" t="s">
        <v>2387</v>
      </c>
      <c r="F3127" s="40"/>
      <c r="G3127" s="19"/>
      <c r="H3127" s="152" t="e">
        <v>#N/A</v>
      </c>
      <c r="I3127" s="8">
        <v>80</v>
      </c>
      <c r="J3127" s="19">
        <v>1</v>
      </c>
      <c r="K3127" s="19"/>
      <c r="L3127" s="19"/>
    </row>
    <row r="3128" spans="1:12" x14ac:dyDescent="0.2">
      <c r="A3128" s="6"/>
      <c r="B3128" s="8">
        <f t="shared" si="279"/>
        <v>11</v>
      </c>
      <c r="C3128" s="8"/>
      <c r="D3128" s="36"/>
      <c r="E3128" s="28" t="s">
        <v>2379</v>
      </c>
      <c r="F3128" s="40"/>
      <c r="G3128" s="19"/>
      <c r="H3128" s="152" t="e">
        <v>#N/A</v>
      </c>
      <c r="I3128" s="8">
        <v>40</v>
      </c>
      <c r="J3128" s="19">
        <v>1</v>
      </c>
      <c r="K3128" s="19"/>
      <c r="L3128" s="19"/>
    </row>
    <row r="3129" spans="1:12" x14ac:dyDescent="0.2">
      <c r="A3129" s="6"/>
      <c r="B3129" s="8">
        <f t="shared" si="279"/>
        <v>12</v>
      </c>
      <c r="C3129" s="8"/>
      <c r="D3129" s="36" t="s">
        <v>2467</v>
      </c>
      <c r="E3129" s="28" t="e">
        <f>VLOOKUP(D3129,バーコード貼付!A$4048:C$6329,2,FALSE)</f>
        <v>#N/A</v>
      </c>
      <c r="F3129" s="40"/>
      <c r="G3129" s="19"/>
      <c r="H3129" s="77" t="e">
        <v>#N/A</v>
      </c>
      <c r="I3129" s="8">
        <v>5</v>
      </c>
      <c r="J3129" s="19">
        <v>1</v>
      </c>
      <c r="K3129" s="19"/>
      <c r="L3129" s="19"/>
    </row>
    <row r="3130" spans="1:12" x14ac:dyDescent="0.2">
      <c r="A3130" s="6"/>
      <c r="B3130" s="8">
        <f t="shared" si="279"/>
        <v>13</v>
      </c>
      <c r="C3130" s="8"/>
      <c r="D3130" s="36" t="s">
        <v>2468</v>
      </c>
      <c r="E3130" s="28" t="e">
        <f>VLOOKUP(D3130,バーコード貼付!A$4048:C$6329,2,FALSE)</f>
        <v>#N/A</v>
      </c>
      <c r="F3130" s="40"/>
      <c r="G3130" s="19"/>
      <c r="H3130" s="77" t="e">
        <v>#N/A</v>
      </c>
      <c r="I3130" s="8">
        <v>5</v>
      </c>
      <c r="J3130" s="19">
        <v>1</v>
      </c>
      <c r="K3130" s="19"/>
      <c r="L3130" s="19"/>
    </row>
    <row r="3131" spans="1:12" x14ac:dyDescent="0.2">
      <c r="A3131" s="6"/>
      <c r="B3131" s="8">
        <f t="shared" si="279"/>
        <v>14</v>
      </c>
      <c r="C3131" s="8"/>
      <c r="D3131" s="36"/>
      <c r="E3131" s="28" t="s">
        <v>2320</v>
      </c>
      <c r="F3131" s="40"/>
      <c r="G3131" s="19"/>
      <c r="H3131" s="152" t="e">
        <v>#N/A</v>
      </c>
      <c r="I3131" s="8">
        <v>15</v>
      </c>
      <c r="J3131" s="19">
        <v>1</v>
      </c>
      <c r="K3131" s="19"/>
      <c r="L3131" s="19"/>
    </row>
    <row r="3132" spans="1:12" x14ac:dyDescent="0.2">
      <c r="A3132" s="6"/>
      <c r="B3132" s="8">
        <f t="shared" si="279"/>
        <v>15</v>
      </c>
      <c r="C3132" s="8"/>
      <c r="D3132" s="36"/>
      <c r="E3132" s="28" t="s">
        <v>2533</v>
      </c>
      <c r="F3132" s="40"/>
      <c r="G3132" s="19"/>
      <c r="H3132" s="152" t="e">
        <v>#N/A</v>
      </c>
      <c r="I3132" s="8">
        <v>5</v>
      </c>
      <c r="J3132" s="19">
        <v>1</v>
      </c>
      <c r="K3132" s="19"/>
      <c r="L3132" s="19"/>
    </row>
    <row r="3133" spans="1:12" x14ac:dyDescent="0.2">
      <c r="A3133" s="6"/>
      <c r="B3133" s="8">
        <f t="shared" si="279"/>
        <v>16</v>
      </c>
      <c r="C3133" s="8"/>
      <c r="D3133" s="36" t="s">
        <v>2513</v>
      </c>
      <c r="E3133" s="28" t="str">
        <f>VLOOKUP(D3133,バーコード貼付!A$4048:C$6329,2,FALSE)</f>
        <v>真鍮1/2(12)Pｺｯｸ</v>
      </c>
      <c r="F3133" s="40"/>
      <c r="G3133" s="19"/>
      <c r="H3133" s="77">
        <f>VLOOKUP(D3133,バーコード貼付!$A$4048:$C$6329,3,FALSE)</f>
        <v>0</v>
      </c>
      <c r="I3133" s="8">
        <f>I$3117</f>
        <v>5</v>
      </c>
      <c r="J3133" s="19">
        <f>IF(H3133&gt;=I3133,0,1)</f>
        <v>1</v>
      </c>
      <c r="K3133" s="19"/>
      <c r="L3133" s="19"/>
    </row>
    <row r="3134" spans="1:12" x14ac:dyDescent="0.2">
      <c r="A3134" s="6"/>
      <c r="B3134" s="8"/>
      <c r="C3134" s="8"/>
      <c r="D3134" s="36"/>
      <c r="E3134" s="28"/>
      <c r="F3134" s="40"/>
      <c r="G3134" s="19"/>
      <c r="H3134" s="67"/>
      <c r="I3134" s="8"/>
      <c r="J3134" s="19"/>
      <c r="K3134" s="19"/>
      <c r="L3134" s="19"/>
    </row>
    <row r="3135" spans="1:12" ht="16.2" x14ac:dyDescent="0.2">
      <c r="A3135" s="188" t="s">
        <v>2316</v>
      </c>
      <c r="B3135" s="189"/>
      <c r="C3135" s="189"/>
      <c r="D3135" s="189"/>
      <c r="E3135" s="189"/>
      <c r="F3135" s="189"/>
      <c r="G3135" s="189"/>
      <c r="H3135" s="189"/>
      <c r="I3135" s="189"/>
      <c r="J3135" s="189"/>
      <c r="K3135" s="189"/>
      <c r="L3135" s="190"/>
    </row>
    <row r="3136" spans="1:12" x14ac:dyDescent="0.2">
      <c r="A3136" s="24" t="s">
        <v>975</v>
      </c>
      <c r="B3136" s="21"/>
      <c r="C3136" s="21"/>
      <c r="D3136" s="52" t="s">
        <v>973</v>
      </c>
      <c r="E3136" s="13" t="s">
        <v>1156</v>
      </c>
      <c r="F3136" s="39" t="s">
        <v>1246</v>
      </c>
      <c r="G3136" s="19" t="s">
        <v>1205</v>
      </c>
      <c r="H3136" s="13" t="s">
        <v>1206</v>
      </c>
      <c r="I3136" s="13" t="s">
        <v>977</v>
      </c>
      <c r="J3136" s="13" t="s">
        <v>976</v>
      </c>
      <c r="K3136" s="13" t="s">
        <v>1166</v>
      </c>
      <c r="L3136" s="13" t="s">
        <v>1167</v>
      </c>
    </row>
    <row r="3137" spans="1:12" x14ac:dyDescent="0.2">
      <c r="A3137" s="6">
        <v>1</v>
      </c>
      <c r="B3137" s="6"/>
      <c r="C3137" s="3"/>
      <c r="D3137" s="36"/>
      <c r="E3137" s="28" t="s">
        <v>2500</v>
      </c>
      <c r="F3137" s="40"/>
      <c r="G3137" s="19"/>
      <c r="H3137" s="152" t="e">
        <v>#N/A</v>
      </c>
      <c r="I3137" s="43">
        <v>5</v>
      </c>
      <c r="J3137" s="19">
        <v>1</v>
      </c>
      <c r="K3137" s="19"/>
      <c r="L3137" s="19"/>
    </row>
    <row r="3138" spans="1:12" x14ac:dyDescent="0.2">
      <c r="A3138" s="6"/>
      <c r="B3138" s="8">
        <v>1</v>
      </c>
      <c r="C3138" s="3"/>
      <c r="D3138" s="36" t="s">
        <v>2388</v>
      </c>
      <c r="E3138" s="28" t="e">
        <f>VLOOKUP(D3138,バーコード貼付!A$4048:C$6329,2,FALSE)</f>
        <v>#N/A</v>
      </c>
      <c r="F3138" s="40"/>
      <c r="G3138" s="19"/>
      <c r="H3138" s="77" t="e">
        <f>VLOOKUP(D3138,バーコード貼付!$A$4048:$C$6329,3,FALSE)</f>
        <v>#N/A</v>
      </c>
      <c r="I3138" s="8">
        <f>I$3137</f>
        <v>5</v>
      </c>
      <c r="J3138" s="19" t="e">
        <f>IF(H3138&gt;=I3138,0,1)</f>
        <v>#N/A</v>
      </c>
      <c r="K3138" s="19"/>
      <c r="L3138" s="19"/>
    </row>
    <row r="3139" spans="1:12" x14ac:dyDescent="0.2">
      <c r="A3139" s="6"/>
      <c r="B3139" s="8">
        <f t="shared" ref="B3139:B3153" si="280">B3138+1</f>
        <v>2</v>
      </c>
      <c r="C3139" s="8"/>
      <c r="D3139" s="36" t="s">
        <v>2431</v>
      </c>
      <c r="E3139" s="28" t="e">
        <f>VLOOKUP(D3139,バーコード貼付!A$4048:C$6329,2,FALSE)</f>
        <v>#N/A</v>
      </c>
      <c r="F3139" s="40"/>
      <c r="G3139" s="19"/>
      <c r="H3139" s="77" t="e">
        <f>VLOOKUP(D3139,バーコード貼付!$A$4048:$C$6329,3,FALSE)</f>
        <v>#N/A</v>
      </c>
      <c r="I3139" s="8">
        <f>I$3137</f>
        <v>5</v>
      </c>
      <c r="J3139" s="19" t="e">
        <f>IF(H3139&gt;=I3139,0,1)</f>
        <v>#N/A</v>
      </c>
      <c r="K3139" s="19"/>
      <c r="L3139" s="19"/>
    </row>
    <row r="3140" spans="1:12" x14ac:dyDescent="0.2">
      <c r="A3140" s="6"/>
      <c r="B3140" s="8">
        <f t="shared" si="280"/>
        <v>3</v>
      </c>
      <c r="C3140" s="8"/>
      <c r="D3140" s="36" t="s">
        <v>2469</v>
      </c>
      <c r="E3140" s="28" t="e">
        <f>VLOOKUP(D3140,バーコード貼付!A$4048:C$6329,2,FALSE)</f>
        <v>#N/A</v>
      </c>
      <c r="F3140" s="40"/>
      <c r="G3140" s="19"/>
      <c r="H3140" s="77" t="e">
        <v>#N/A</v>
      </c>
      <c r="I3140" s="8">
        <v>5</v>
      </c>
      <c r="J3140" s="19">
        <v>1</v>
      </c>
      <c r="K3140" s="19"/>
      <c r="L3140" s="19"/>
    </row>
    <row r="3141" spans="1:12" x14ac:dyDescent="0.2">
      <c r="A3141" s="6"/>
      <c r="B3141" s="8">
        <f t="shared" si="280"/>
        <v>4</v>
      </c>
      <c r="C3141" s="8"/>
      <c r="D3141" s="36"/>
      <c r="E3141" s="28" t="s">
        <v>2530</v>
      </c>
      <c r="F3141" s="40"/>
      <c r="G3141" s="19"/>
      <c r="H3141" s="152" t="e">
        <v>#N/A</v>
      </c>
      <c r="I3141" s="8">
        <v>40</v>
      </c>
      <c r="J3141" s="19">
        <v>1</v>
      </c>
      <c r="K3141" s="19"/>
      <c r="L3141" s="19"/>
    </row>
    <row r="3142" spans="1:12" x14ac:dyDescent="0.2">
      <c r="A3142" s="6"/>
      <c r="B3142" s="8">
        <f t="shared" si="280"/>
        <v>5</v>
      </c>
      <c r="C3142" s="8"/>
      <c r="D3142" s="36"/>
      <c r="E3142" s="28" t="s">
        <v>2532</v>
      </c>
      <c r="F3142" s="40"/>
      <c r="G3142" s="19"/>
      <c r="H3142" s="152" t="e">
        <v>#N/A</v>
      </c>
      <c r="I3142" s="8">
        <v>40</v>
      </c>
      <c r="J3142" s="19">
        <v>1</v>
      </c>
      <c r="K3142" s="19"/>
      <c r="L3142" s="19"/>
    </row>
    <row r="3143" spans="1:12" x14ac:dyDescent="0.2">
      <c r="A3143" s="6"/>
      <c r="B3143" s="8">
        <f t="shared" si="280"/>
        <v>6</v>
      </c>
      <c r="C3143" s="8"/>
      <c r="D3143" s="36" t="s">
        <v>2470</v>
      </c>
      <c r="E3143" s="28" t="e">
        <f>VLOOKUP(D3143,バーコード貼付!A$4048:C$6329,2,FALSE)</f>
        <v>#N/A</v>
      </c>
      <c r="F3143" s="40"/>
      <c r="G3143" s="19"/>
      <c r="H3143" s="77" t="e">
        <v>#N/A</v>
      </c>
      <c r="I3143" s="8">
        <v>5</v>
      </c>
      <c r="J3143" s="19">
        <v>1</v>
      </c>
      <c r="K3143" s="19"/>
      <c r="L3143" s="19"/>
    </row>
    <row r="3144" spans="1:12" x14ac:dyDescent="0.2">
      <c r="A3144" s="6"/>
      <c r="B3144" s="8">
        <f t="shared" si="280"/>
        <v>7</v>
      </c>
      <c r="C3144" s="8"/>
      <c r="D3144" s="36"/>
      <c r="E3144" s="28" t="s">
        <v>2383</v>
      </c>
      <c r="F3144" s="40"/>
      <c r="G3144" s="19"/>
      <c r="H3144" s="152" t="e">
        <v>#N/A</v>
      </c>
      <c r="I3144" s="8">
        <v>5</v>
      </c>
      <c r="J3144" s="19">
        <v>1</v>
      </c>
      <c r="K3144" s="19"/>
      <c r="L3144" s="19"/>
    </row>
    <row r="3145" spans="1:12" x14ac:dyDescent="0.2">
      <c r="A3145" s="6"/>
      <c r="B3145" s="8">
        <f t="shared" si="280"/>
        <v>8</v>
      </c>
      <c r="C3145" s="8"/>
      <c r="D3145" s="36" t="s">
        <v>2471</v>
      </c>
      <c r="E3145" s="28" t="e">
        <f>VLOOKUP(D3145,バーコード貼付!A$4048:C$6329,2,FALSE)</f>
        <v>#N/A</v>
      </c>
      <c r="F3145" s="40"/>
      <c r="G3145" s="19"/>
      <c r="H3145" s="77" t="e">
        <v>#N/A</v>
      </c>
      <c r="I3145" s="8">
        <v>5</v>
      </c>
      <c r="J3145" s="19">
        <v>1</v>
      </c>
      <c r="K3145" s="19"/>
      <c r="L3145" s="19"/>
    </row>
    <row r="3146" spans="1:12" x14ac:dyDescent="0.2">
      <c r="A3146" s="6"/>
      <c r="B3146" s="8">
        <f t="shared" si="280"/>
        <v>9</v>
      </c>
      <c r="C3146" s="8"/>
      <c r="D3146" s="36"/>
      <c r="E3146" s="28" t="s">
        <v>2319</v>
      </c>
      <c r="F3146" s="40"/>
      <c r="G3146" s="19"/>
      <c r="H3146" s="152" t="e">
        <v>#N/A</v>
      </c>
      <c r="I3146" s="8">
        <v>40</v>
      </c>
      <c r="J3146" s="19">
        <v>1</v>
      </c>
      <c r="K3146" s="19"/>
      <c r="L3146" s="19"/>
    </row>
    <row r="3147" spans="1:12" x14ac:dyDescent="0.2">
      <c r="A3147" s="6"/>
      <c r="B3147" s="8">
        <f t="shared" si="280"/>
        <v>10</v>
      </c>
      <c r="C3147" s="8"/>
      <c r="D3147" s="36"/>
      <c r="E3147" s="28" t="s">
        <v>2387</v>
      </c>
      <c r="F3147" s="40"/>
      <c r="G3147" s="19"/>
      <c r="H3147" s="152" t="e">
        <v>#N/A</v>
      </c>
      <c r="I3147" s="8">
        <v>80</v>
      </c>
      <c r="J3147" s="19">
        <v>1</v>
      </c>
      <c r="K3147" s="19"/>
      <c r="L3147" s="19"/>
    </row>
    <row r="3148" spans="1:12" x14ac:dyDescent="0.2">
      <c r="A3148" s="6"/>
      <c r="B3148" s="8">
        <f t="shared" si="280"/>
        <v>11</v>
      </c>
      <c r="C3148" s="8"/>
      <c r="D3148" s="36"/>
      <c r="E3148" s="28" t="s">
        <v>2379</v>
      </c>
      <c r="F3148" s="40"/>
      <c r="G3148" s="19"/>
      <c r="H3148" s="152" t="e">
        <v>#N/A</v>
      </c>
      <c r="I3148" s="8">
        <v>40</v>
      </c>
      <c r="J3148" s="19">
        <v>1</v>
      </c>
      <c r="K3148" s="19"/>
      <c r="L3148" s="19"/>
    </row>
    <row r="3149" spans="1:12" x14ac:dyDescent="0.2">
      <c r="A3149" s="6"/>
      <c r="B3149" s="8">
        <f t="shared" si="280"/>
        <v>12</v>
      </c>
      <c r="C3149" s="8"/>
      <c r="D3149" s="36" t="s">
        <v>2472</v>
      </c>
      <c r="E3149" s="28" t="e">
        <f>VLOOKUP(D3149,バーコード貼付!A$4048:C$6329,2,FALSE)</f>
        <v>#N/A</v>
      </c>
      <c r="F3149" s="40"/>
      <c r="G3149" s="19"/>
      <c r="H3149" s="77" t="e">
        <v>#N/A</v>
      </c>
      <c r="I3149" s="8">
        <v>5</v>
      </c>
      <c r="J3149" s="19">
        <v>1</v>
      </c>
      <c r="K3149" s="19"/>
      <c r="L3149" s="19"/>
    </row>
    <row r="3150" spans="1:12" x14ac:dyDescent="0.2">
      <c r="A3150" s="6"/>
      <c r="B3150" s="8">
        <f t="shared" si="280"/>
        <v>13</v>
      </c>
      <c r="C3150" s="8"/>
      <c r="D3150" s="36" t="s">
        <v>2473</v>
      </c>
      <c r="E3150" s="28" t="e">
        <f>VLOOKUP(D3150,バーコード貼付!A$4048:C$6329,2,FALSE)</f>
        <v>#N/A</v>
      </c>
      <c r="F3150" s="40"/>
      <c r="G3150" s="19"/>
      <c r="H3150" s="77" t="e">
        <v>#N/A</v>
      </c>
      <c r="I3150" s="8">
        <v>5</v>
      </c>
      <c r="J3150" s="19">
        <v>1</v>
      </c>
      <c r="K3150" s="19"/>
      <c r="L3150" s="19"/>
    </row>
    <row r="3151" spans="1:12" x14ac:dyDescent="0.2">
      <c r="A3151" s="6"/>
      <c r="B3151" s="8">
        <f t="shared" si="280"/>
        <v>14</v>
      </c>
      <c r="C3151" s="8"/>
      <c r="D3151" s="36"/>
      <c r="E3151" s="28" t="s">
        <v>2320</v>
      </c>
      <c r="F3151" s="40"/>
      <c r="G3151" s="19"/>
      <c r="H3151" s="152" t="e">
        <v>#N/A</v>
      </c>
      <c r="I3151" s="8">
        <v>15</v>
      </c>
      <c r="J3151" s="19">
        <v>1</v>
      </c>
      <c r="K3151" s="19"/>
      <c r="L3151" s="19"/>
    </row>
    <row r="3152" spans="1:12" x14ac:dyDescent="0.2">
      <c r="A3152" s="6"/>
      <c r="B3152" s="8">
        <f t="shared" si="280"/>
        <v>15</v>
      </c>
      <c r="C3152" s="8"/>
      <c r="D3152" s="36"/>
      <c r="E3152" s="28" t="s">
        <v>2533</v>
      </c>
      <c r="F3152" s="40"/>
      <c r="G3152" s="19"/>
      <c r="H3152" s="152" t="e">
        <v>#N/A</v>
      </c>
      <c r="I3152" s="8">
        <v>5</v>
      </c>
      <c r="J3152" s="19">
        <v>1</v>
      </c>
      <c r="K3152" s="19"/>
      <c r="L3152" s="19"/>
    </row>
    <row r="3153" spans="1:12" x14ac:dyDescent="0.2">
      <c r="A3153" s="6"/>
      <c r="B3153" s="8">
        <f t="shared" si="280"/>
        <v>16</v>
      </c>
      <c r="C3153" s="8"/>
      <c r="D3153" s="36" t="s">
        <v>2513</v>
      </c>
      <c r="E3153" s="28" t="str">
        <f>VLOOKUP(D3153,バーコード貼付!A$4048:C$6329,2,FALSE)</f>
        <v>真鍮1/2(12)Pｺｯｸ</v>
      </c>
      <c r="F3153" s="40"/>
      <c r="G3153" s="19"/>
      <c r="H3153" s="77">
        <f>VLOOKUP(D3153,バーコード貼付!$A$4048:$C$6329,3,FALSE)</f>
        <v>0</v>
      </c>
      <c r="I3153" s="8">
        <f>I$3137</f>
        <v>5</v>
      </c>
      <c r="J3153" s="19">
        <f>IF(H3153&gt;=I3153,0,1)</f>
        <v>1</v>
      </c>
      <c r="K3153" s="19"/>
      <c r="L3153" s="19"/>
    </row>
    <row r="3154" spans="1:12" x14ac:dyDescent="0.2">
      <c r="A3154" s="6"/>
      <c r="B3154" s="8"/>
      <c r="C3154" s="8"/>
      <c r="D3154" s="36"/>
      <c r="E3154" s="28"/>
      <c r="F3154" s="40"/>
      <c r="G3154" s="19"/>
      <c r="H3154" s="67"/>
      <c r="I3154" s="8"/>
      <c r="J3154" s="19"/>
      <c r="K3154" s="19"/>
      <c r="L3154" s="19"/>
    </row>
    <row r="3155" spans="1:12" ht="16.2" x14ac:dyDescent="0.2">
      <c r="A3155" s="188" t="s">
        <v>2317</v>
      </c>
      <c r="B3155" s="189"/>
      <c r="C3155" s="189"/>
      <c r="D3155" s="189"/>
      <c r="E3155" s="189"/>
      <c r="F3155" s="189"/>
      <c r="G3155" s="189"/>
      <c r="H3155" s="189"/>
      <c r="I3155" s="189"/>
      <c r="J3155" s="189"/>
      <c r="K3155" s="189"/>
      <c r="L3155" s="190"/>
    </row>
    <row r="3156" spans="1:12" x14ac:dyDescent="0.2">
      <c r="A3156" s="24" t="s">
        <v>975</v>
      </c>
      <c r="B3156" s="21"/>
      <c r="C3156" s="21"/>
      <c r="D3156" s="52" t="s">
        <v>973</v>
      </c>
      <c r="E3156" s="13" t="s">
        <v>1156</v>
      </c>
      <c r="F3156" s="39" t="s">
        <v>1246</v>
      </c>
      <c r="G3156" s="19" t="s">
        <v>1205</v>
      </c>
      <c r="H3156" s="13" t="s">
        <v>1206</v>
      </c>
      <c r="I3156" s="13" t="s">
        <v>977</v>
      </c>
      <c r="J3156" s="13" t="s">
        <v>976</v>
      </c>
      <c r="K3156" s="13" t="s">
        <v>1166</v>
      </c>
      <c r="L3156" s="13" t="s">
        <v>1167</v>
      </c>
    </row>
    <row r="3157" spans="1:12" x14ac:dyDescent="0.2">
      <c r="A3157" s="6">
        <v>1</v>
      </c>
      <c r="B3157" s="6"/>
      <c r="C3157" s="3"/>
      <c r="D3157" s="36"/>
      <c r="E3157" s="28" t="s">
        <v>2501</v>
      </c>
      <c r="F3157" s="40"/>
      <c r="G3157" s="19"/>
      <c r="H3157" s="152" t="e">
        <v>#N/A</v>
      </c>
      <c r="I3157" s="43">
        <v>5</v>
      </c>
      <c r="J3157" s="19">
        <v>1</v>
      </c>
      <c r="K3157" s="19"/>
      <c r="L3157" s="19"/>
    </row>
    <row r="3158" spans="1:12" x14ac:dyDescent="0.2">
      <c r="A3158" s="6"/>
      <c r="B3158" s="8">
        <v>1</v>
      </c>
      <c r="C3158" s="3"/>
      <c r="D3158" s="36" t="s">
        <v>2388</v>
      </c>
      <c r="E3158" s="28" t="e">
        <f>VLOOKUP(D3158,バーコード貼付!A$4048:C$6329,2,FALSE)</f>
        <v>#N/A</v>
      </c>
      <c r="F3158" s="40"/>
      <c r="G3158" s="19"/>
      <c r="H3158" s="77" t="e">
        <f>VLOOKUP(D3158,バーコード貼付!$A$4048:$C$6329,3,FALSE)</f>
        <v>#N/A</v>
      </c>
      <c r="I3158" s="8">
        <f>I$3157</f>
        <v>5</v>
      </c>
      <c r="J3158" s="19" t="e">
        <f>IF(H3158&gt;=I3158,0,1)</f>
        <v>#N/A</v>
      </c>
      <c r="K3158" s="19"/>
      <c r="L3158" s="19"/>
    </row>
    <row r="3159" spans="1:12" x14ac:dyDescent="0.2">
      <c r="A3159" s="6"/>
      <c r="B3159" s="8">
        <f t="shared" ref="B3159:B3173" si="281">B3158+1</f>
        <v>2</v>
      </c>
      <c r="C3159" s="8"/>
      <c r="D3159" s="36" t="s">
        <v>2432</v>
      </c>
      <c r="E3159" s="28" t="e">
        <f>VLOOKUP(D3159,バーコード貼付!A$4048:C$6329,2,FALSE)</f>
        <v>#N/A</v>
      </c>
      <c r="F3159" s="40"/>
      <c r="G3159" s="19"/>
      <c r="H3159" s="77" t="e">
        <f>VLOOKUP(D3159,バーコード貼付!$A$4048:$C$6329,3,FALSE)</f>
        <v>#N/A</v>
      </c>
      <c r="I3159" s="8">
        <f>I$3157</f>
        <v>5</v>
      </c>
      <c r="J3159" s="19" t="e">
        <f>IF(H3159&gt;=I3159,0,1)</f>
        <v>#N/A</v>
      </c>
      <c r="K3159" s="19"/>
      <c r="L3159" s="19"/>
    </row>
    <row r="3160" spans="1:12" x14ac:dyDescent="0.2">
      <c r="A3160" s="6"/>
      <c r="B3160" s="8">
        <f t="shared" si="281"/>
        <v>3</v>
      </c>
      <c r="C3160" s="8"/>
      <c r="D3160" s="36" t="s">
        <v>2474</v>
      </c>
      <c r="E3160" s="28" t="e">
        <f>VLOOKUP(D3160,バーコード貼付!A$4048:C$6329,2,FALSE)</f>
        <v>#N/A</v>
      </c>
      <c r="F3160" s="40"/>
      <c r="G3160" s="19"/>
      <c r="H3160" s="77" t="e">
        <v>#N/A</v>
      </c>
      <c r="I3160" s="8">
        <v>5</v>
      </c>
      <c r="J3160" s="19">
        <v>1</v>
      </c>
      <c r="K3160" s="19"/>
      <c r="L3160" s="19"/>
    </row>
    <row r="3161" spans="1:12" x14ac:dyDescent="0.2">
      <c r="A3161" s="6"/>
      <c r="B3161" s="8">
        <f t="shared" si="281"/>
        <v>4</v>
      </c>
      <c r="C3161" s="8"/>
      <c r="D3161" s="36"/>
      <c r="E3161" s="28" t="s">
        <v>2530</v>
      </c>
      <c r="F3161" s="40"/>
      <c r="G3161" s="19"/>
      <c r="H3161" s="152" t="e">
        <v>#N/A</v>
      </c>
      <c r="I3161" s="8">
        <v>40</v>
      </c>
      <c r="J3161" s="19">
        <v>1</v>
      </c>
      <c r="K3161" s="19"/>
      <c r="L3161" s="19"/>
    </row>
    <row r="3162" spans="1:12" x14ac:dyDescent="0.2">
      <c r="A3162" s="6"/>
      <c r="B3162" s="8">
        <f t="shared" si="281"/>
        <v>5</v>
      </c>
      <c r="C3162" s="8"/>
      <c r="D3162" s="36"/>
      <c r="E3162" s="28" t="s">
        <v>2532</v>
      </c>
      <c r="F3162" s="40"/>
      <c r="G3162" s="19"/>
      <c r="H3162" s="152" t="e">
        <v>#N/A</v>
      </c>
      <c r="I3162" s="8">
        <v>40</v>
      </c>
      <c r="J3162" s="19">
        <v>1</v>
      </c>
      <c r="K3162" s="19"/>
      <c r="L3162" s="19"/>
    </row>
    <row r="3163" spans="1:12" x14ac:dyDescent="0.2">
      <c r="A3163" s="6"/>
      <c r="B3163" s="8">
        <f t="shared" si="281"/>
        <v>6</v>
      </c>
      <c r="C3163" s="8"/>
      <c r="D3163" s="36" t="s">
        <v>2475</v>
      </c>
      <c r="E3163" s="28" t="e">
        <f>VLOOKUP(D3163,バーコード貼付!A$4048:C$6329,2,FALSE)</f>
        <v>#N/A</v>
      </c>
      <c r="F3163" s="40"/>
      <c r="G3163" s="19"/>
      <c r="H3163" s="77" t="e">
        <v>#N/A</v>
      </c>
      <c r="I3163" s="8">
        <v>5</v>
      </c>
      <c r="J3163" s="19">
        <v>1</v>
      </c>
      <c r="K3163" s="19"/>
      <c r="L3163" s="19"/>
    </row>
    <row r="3164" spans="1:12" x14ac:dyDescent="0.2">
      <c r="A3164" s="6"/>
      <c r="B3164" s="8">
        <f t="shared" si="281"/>
        <v>7</v>
      </c>
      <c r="C3164" s="8"/>
      <c r="D3164" s="36"/>
      <c r="E3164" s="28" t="s">
        <v>2383</v>
      </c>
      <c r="F3164" s="40"/>
      <c r="G3164" s="19"/>
      <c r="H3164" s="152" t="e">
        <v>#N/A</v>
      </c>
      <c r="I3164" s="8">
        <v>5</v>
      </c>
      <c r="J3164" s="19">
        <v>1</v>
      </c>
      <c r="K3164" s="19"/>
      <c r="L3164" s="19"/>
    </row>
    <row r="3165" spans="1:12" x14ac:dyDescent="0.2">
      <c r="A3165" s="6"/>
      <c r="B3165" s="8">
        <f t="shared" si="281"/>
        <v>8</v>
      </c>
      <c r="C3165" s="8"/>
      <c r="D3165" s="36" t="s">
        <v>2476</v>
      </c>
      <c r="E3165" s="28" t="e">
        <f>VLOOKUP(D3165,バーコード貼付!A$4048:C$6329,2,FALSE)</f>
        <v>#N/A</v>
      </c>
      <c r="F3165" s="40"/>
      <c r="G3165" s="19"/>
      <c r="H3165" s="77" t="e">
        <v>#N/A</v>
      </c>
      <c r="I3165" s="8">
        <v>5</v>
      </c>
      <c r="J3165" s="19">
        <v>1</v>
      </c>
      <c r="K3165" s="19"/>
      <c r="L3165" s="19"/>
    </row>
    <row r="3166" spans="1:12" x14ac:dyDescent="0.2">
      <c r="A3166" s="6"/>
      <c r="B3166" s="8">
        <f t="shared" si="281"/>
        <v>9</v>
      </c>
      <c r="C3166" s="8"/>
      <c r="D3166" s="36"/>
      <c r="E3166" s="28" t="s">
        <v>2319</v>
      </c>
      <c r="F3166" s="40"/>
      <c r="G3166" s="19"/>
      <c r="H3166" s="152" t="e">
        <v>#N/A</v>
      </c>
      <c r="I3166" s="8">
        <v>40</v>
      </c>
      <c r="J3166" s="19">
        <v>1</v>
      </c>
      <c r="K3166" s="19"/>
      <c r="L3166" s="19"/>
    </row>
    <row r="3167" spans="1:12" x14ac:dyDescent="0.2">
      <c r="A3167" s="6"/>
      <c r="B3167" s="8">
        <f t="shared" si="281"/>
        <v>10</v>
      </c>
      <c r="C3167" s="8"/>
      <c r="D3167" s="36"/>
      <c r="E3167" s="28" t="s">
        <v>2387</v>
      </c>
      <c r="F3167" s="40"/>
      <c r="G3167" s="19"/>
      <c r="H3167" s="152" t="e">
        <v>#N/A</v>
      </c>
      <c r="I3167" s="8">
        <v>80</v>
      </c>
      <c r="J3167" s="19">
        <v>1</v>
      </c>
      <c r="K3167" s="19"/>
      <c r="L3167" s="19"/>
    </row>
    <row r="3168" spans="1:12" x14ac:dyDescent="0.2">
      <c r="A3168" s="6"/>
      <c r="B3168" s="8">
        <f t="shared" si="281"/>
        <v>11</v>
      </c>
      <c r="C3168" s="8"/>
      <c r="D3168" s="36"/>
      <c r="E3168" s="28" t="s">
        <v>2379</v>
      </c>
      <c r="F3168" s="40"/>
      <c r="G3168" s="19"/>
      <c r="H3168" s="152" t="e">
        <v>#N/A</v>
      </c>
      <c r="I3168" s="8">
        <v>40</v>
      </c>
      <c r="J3168" s="19">
        <v>1</v>
      </c>
      <c r="K3168" s="19"/>
      <c r="L3168" s="19"/>
    </row>
    <row r="3169" spans="1:12" x14ac:dyDescent="0.2">
      <c r="A3169" s="6"/>
      <c r="B3169" s="8">
        <f t="shared" si="281"/>
        <v>12</v>
      </c>
      <c r="C3169" s="8"/>
      <c r="D3169" s="36" t="s">
        <v>2477</v>
      </c>
      <c r="E3169" s="28" t="e">
        <f>VLOOKUP(D3169,バーコード貼付!A$4048:C$6329,2,FALSE)</f>
        <v>#N/A</v>
      </c>
      <c r="F3169" s="40"/>
      <c r="G3169" s="19"/>
      <c r="H3169" s="77" t="e">
        <v>#N/A</v>
      </c>
      <c r="I3169" s="8">
        <v>5</v>
      </c>
      <c r="J3169" s="19">
        <v>1</v>
      </c>
      <c r="K3169" s="19"/>
      <c r="L3169" s="19"/>
    </row>
    <row r="3170" spans="1:12" x14ac:dyDescent="0.2">
      <c r="A3170" s="6"/>
      <c r="B3170" s="8">
        <f t="shared" si="281"/>
        <v>13</v>
      </c>
      <c r="C3170" s="8"/>
      <c r="D3170" s="36" t="s">
        <v>2478</v>
      </c>
      <c r="E3170" s="28" t="e">
        <f>VLOOKUP(D3170,バーコード貼付!A$4048:C$6329,2,FALSE)</f>
        <v>#N/A</v>
      </c>
      <c r="F3170" s="40"/>
      <c r="G3170" s="19"/>
      <c r="H3170" s="77" t="e">
        <v>#N/A</v>
      </c>
      <c r="I3170" s="8">
        <v>5</v>
      </c>
      <c r="J3170" s="19">
        <v>1</v>
      </c>
      <c r="K3170" s="19"/>
      <c r="L3170" s="19"/>
    </row>
    <row r="3171" spans="1:12" x14ac:dyDescent="0.2">
      <c r="A3171" s="6"/>
      <c r="B3171" s="8">
        <f t="shared" si="281"/>
        <v>14</v>
      </c>
      <c r="C3171" s="8"/>
      <c r="D3171" s="36"/>
      <c r="E3171" s="28" t="s">
        <v>2320</v>
      </c>
      <c r="F3171" s="40"/>
      <c r="G3171" s="19"/>
      <c r="H3171" s="152" t="e">
        <v>#N/A</v>
      </c>
      <c r="I3171" s="8">
        <v>40</v>
      </c>
      <c r="J3171" s="19">
        <v>1</v>
      </c>
      <c r="K3171" s="19"/>
      <c r="L3171" s="19"/>
    </row>
    <row r="3172" spans="1:12" x14ac:dyDescent="0.2">
      <c r="A3172" s="6"/>
      <c r="B3172" s="8">
        <f t="shared" si="281"/>
        <v>15</v>
      </c>
      <c r="C3172" s="8"/>
      <c r="D3172" s="36"/>
      <c r="E3172" s="28" t="s">
        <v>2533</v>
      </c>
      <c r="F3172" s="40"/>
      <c r="G3172" s="19"/>
      <c r="H3172" s="152" t="e">
        <v>#N/A</v>
      </c>
      <c r="I3172" s="8">
        <v>5</v>
      </c>
      <c r="J3172" s="19">
        <v>1</v>
      </c>
      <c r="K3172" s="19"/>
      <c r="L3172" s="19"/>
    </row>
    <row r="3173" spans="1:12" x14ac:dyDescent="0.2">
      <c r="A3173" s="6"/>
      <c r="B3173" s="8">
        <f t="shared" si="281"/>
        <v>16</v>
      </c>
      <c r="C3173" s="8"/>
      <c r="D3173" s="36" t="s">
        <v>2513</v>
      </c>
      <c r="E3173" s="28" t="str">
        <f>VLOOKUP(D3173,バーコード貼付!A$4048:C$6329,2,FALSE)</f>
        <v>真鍮1/2(12)Pｺｯｸ</v>
      </c>
      <c r="F3173" s="40"/>
      <c r="G3173" s="19"/>
      <c r="H3173" s="77">
        <f>VLOOKUP(D3173,バーコード貼付!$A$4048:$C$6329,3,FALSE)</f>
        <v>0</v>
      </c>
      <c r="I3173" s="8">
        <f>I$3157</f>
        <v>5</v>
      </c>
      <c r="J3173" s="19">
        <f>IF(H3173&gt;=I3173,0,1)</f>
        <v>1</v>
      </c>
      <c r="K3173" s="19"/>
      <c r="L3173" s="19"/>
    </row>
    <row r="3174" spans="1:12" x14ac:dyDescent="0.2">
      <c r="A3174" s="6"/>
      <c r="B3174" s="8"/>
      <c r="C3174" s="8"/>
      <c r="D3174" s="36"/>
      <c r="E3174" s="28"/>
      <c r="F3174" s="40"/>
      <c r="G3174" s="19"/>
      <c r="H3174" s="67"/>
      <c r="I3174" s="8"/>
      <c r="J3174" s="19"/>
      <c r="K3174" s="19"/>
      <c r="L3174" s="19"/>
    </row>
    <row r="3175" spans="1:12" ht="16.2" x14ac:dyDescent="0.2">
      <c r="A3175" s="188" t="s">
        <v>2318</v>
      </c>
      <c r="B3175" s="189"/>
      <c r="C3175" s="189"/>
      <c r="D3175" s="189"/>
      <c r="E3175" s="189"/>
      <c r="F3175" s="189"/>
      <c r="G3175" s="189"/>
      <c r="H3175" s="189"/>
      <c r="I3175" s="189"/>
      <c r="J3175" s="189"/>
      <c r="K3175" s="189"/>
      <c r="L3175" s="190"/>
    </row>
    <row r="3176" spans="1:12" x14ac:dyDescent="0.2">
      <c r="A3176" s="24" t="s">
        <v>975</v>
      </c>
      <c r="B3176" s="21"/>
      <c r="C3176" s="21"/>
      <c r="D3176" s="52" t="s">
        <v>973</v>
      </c>
      <c r="E3176" s="13" t="s">
        <v>1156</v>
      </c>
      <c r="F3176" s="39" t="s">
        <v>1246</v>
      </c>
      <c r="G3176" s="19" t="s">
        <v>1205</v>
      </c>
      <c r="H3176" s="13" t="s">
        <v>1206</v>
      </c>
      <c r="I3176" s="13" t="s">
        <v>977</v>
      </c>
      <c r="J3176" s="13" t="s">
        <v>976</v>
      </c>
      <c r="K3176" s="13" t="s">
        <v>1166</v>
      </c>
      <c r="L3176" s="13" t="s">
        <v>1167</v>
      </c>
    </row>
    <row r="3177" spans="1:12" x14ac:dyDescent="0.2">
      <c r="A3177" s="6">
        <v>1</v>
      </c>
      <c r="B3177" s="6"/>
      <c r="C3177" s="3"/>
      <c r="D3177" s="36"/>
      <c r="E3177" s="28" t="s">
        <v>2502</v>
      </c>
      <c r="F3177" s="40"/>
      <c r="G3177" s="19"/>
      <c r="H3177" s="152" t="e">
        <v>#N/A</v>
      </c>
      <c r="I3177" s="43">
        <v>5</v>
      </c>
      <c r="J3177" s="19">
        <v>1</v>
      </c>
      <c r="K3177" s="19"/>
      <c r="L3177" s="19"/>
    </row>
    <row r="3178" spans="1:12" x14ac:dyDescent="0.2">
      <c r="A3178" s="6"/>
      <c r="B3178" s="8">
        <v>1</v>
      </c>
      <c r="C3178" s="3"/>
      <c r="D3178" s="36" t="s">
        <v>2388</v>
      </c>
      <c r="E3178" s="28" t="e">
        <f>VLOOKUP(D3178,バーコード貼付!A$4048:C$6329,2,FALSE)</f>
        <v>#N/A</v>
      </c>
      <c r="F3178" s="40"/>
      <c r="G3178" s="19"/>
      <c r="H3178" s="77" t="e">
        <f>VLOOKUP(D3178,バーコード貼付!$A$4048:$C$6329,3,FALSE)</f>
        <v>#N/A</v>
      </c>
      <c r="I3178" s="8">
        <f>I$3177</f>
        <v>5</v>
      </c>
      <c r="J3178" s="19" t="e">
        <f>IF(H3178&gt;=I3178,0,1)</f>
        <v>#N/A</v>
      </c>
      <c r="K3178" s="19"/>
      <c r="L3178" s="19"/>
    </row>
    <row r="3179" spans="1:12" x14ac:dyDescent="0.2">
      <c r="A3179" s="6"/>
      <c r="B3179" s="8">
        <f t="shared" ref="B3179:B3193" si="282">B3178+1</f>
        <v>2</v>
      </c>
      <c r="C3179" s="8"/>
      <c r="D3179" s="36" t="s">
        <v>2433</v>
      </c>
      <c r="E3179" s="28" t="e">
        <f>VLOOKUP(D3179,バーコード貼付!A$4048:C$6329,2,FALSE)</f>
        <v>#N/A</v>
      </c>
      <c r="F3179" s="40"/>
      <c r="G3179" s="19"/>
      <c r="H3179" s="77" t="e">
        <f>VLOOKUP(D3179,バーコード貼付!$A$4048:$C$6329,3,FALSE)</f>
        <v>#N/A</v>
      </c>
      <c r="I3179" s="8">
        <f>I$3177</f>
        <v>5</v>
      </c>
      <c r="J3179" s="19" t="e">
        <f>IF(H3179&gt;=I3179,0,1)</f>
        <v>#N/A</v>
      </c>
      <c r="K3179" s="19"/>
      <c r="L3179" s="19"/>
    </row>
    <row r="3180" spans="1:12" x14ac:dyDescent="0.2">
      <c r="A3180" s="6"/>
      <c r="B3180" s="8">
        <f t="shared" si="282"/>
        <v>3</v>
      </c>
      <c r="C3180" s="8"/>
      <c r="D3180" s="36" t="s">
        <v>2479</v>
      </c>
      <c r="E3180" s="28" t="e">
        <f>VLOOKUP(D3180,バーコード貼付!A$4048:C$6329,2,FALSE)</f>
        <v>#N/A</v>
      </c>
      <c r="F3180" s="40"/>
      <c r="G3180" s="19"/>
      <c r="H3180" s="77" t="e">
        <v>#N/A</v>
      </c>
      <c r="I3180" s="8">
        <v>5</v>
      </c>
      <c r="J3180" s="19">
        <v>1</v>
      </c>
      <c r="K3180" s="19"/>
      <c r="L3180" s="19"/>
    </row>
    <row r="3181" spans="1:12" x14ac:dyDescent="0.2">
      <c r="A3181" s="6"/>
      <c r="B3181" s="8">
        <f t="shared" si="282"/>
        <v>4</v>
      </c>
      <c r="C3181" s="8"/>
      <c r="D3181" s="36"/>
      <c r="E3181" s="28" t="s">
        <v>2530</v>
      </c>
      <c r="F3181" s="40"/>
      <c r="G3181" s="19"/>
      <c r="H3181" s="152" t="e">
        <v>#N/A</v>
      </c>
      <c r="I3181" s="8">
        <v>40</v>
      </c>
      <c r="J3181" s="19">
        <v>1</v>
      </c>
      <c r="K3181" s="19"/>
      <c r="L3181" s="19"/>
    </row>
    <row r="3182" spans="1:12" x14ac:dyDescent="0.2">
      <c r="A3182" s="6"/>
      <c r="B3182" s="8">
        <f t="shared" si="282"/>
        <v>5</v>
      </c>
      <c r="C3182" s="8"/>
      <c r="D3182" s="36"/>
      <c r="E3182" s="28" t="s">
        <v>2532</v>
      </c>
      <c r="F3182" s="40"/>
      <c r="G3182" s="19"/>
      <c r="H3182" s="152" t="e">
        <v>#N/A</v>
      </c>
      <c r="I3182" s="8">
        <v>40</v>
      </c>
      <c r="J3182" s="19">
        <v>1</v>
      </c>
      <c r="K3182" s="19"/>
      <c r="L3182" s="19"/>
    </row>
    <row r="3183" spans="1:12" x14ac:dyDescent="0.2">
      <c r="A3183" s="6"/>
      <c r="B3183" s="8">
        <f t="shared" si="282"/>
        <v>6</v>
      </c>
      <c r="C3183" s="8"/>
      <c r="D3183" s="36" t="s">
        <v>2480</v>
      </c>
      <c r="E3183" s="28" t="e">
        <f>VLOOKUP(D3183,バーコード貼付!A$4048:C$6329,2,FALSE)</f>
        <v>#N/A</v>
      </c>
      <c r="F3183" s="40"/>
      <c r="G3183" s="19"/>
      <c r="H3183" s="77" t="e">
        <v>#N/A</v>
      </c>
      <c r="I3183" s="8">
        <v>5</v>
      </c>
      <c r="J3183" s="19">
        <v>1</v>
      </c>
      <c r="K3183" s="19"/>
      <c r="L3183" s="19"/>
    </row>
    <row r="3184" spans="1:12" x14ac:dyDescent="0.2">
      <c r="A3184" s="6"/>
      <c r="B3184" s="8">
        <f t="shared" si="282"/>
        <v>7</v>
      </c>
      <c r="C3184" s="8"/>
      <c r="D3184" s="36"/>
      <c r="E3184" s="28" t="s">
        <v>2383</v>
      </c>
      <c r="F3184" s="40"/>
      <c r="G3184" s="19"/>
      <c r="H3184" s="152" t="e">
        <v>#N/A</v>
      </c>
      <c r="I3184" s="8">
        <v>5</v>
      </c>
      <c r="J3184" s="19">
        <v>1</v>
      </c>
      <c r="K3184" s="19"/>
      <c r="L3184" s="19"/>
    </row>
    <row r="3185" spans="1:12" x14ac:dyDescent="0.2">
      <c r="A3185" s="6"/>
      <c r="B3185" s="8">
        <f t="shared" si="282"/>
        <v>8</v>
      </c>
      <c r="C3185" s="8"/>
      <c r="D3185" s="36" t="s">
        <v>2481</v>
      </c>
      <c r="E3185" s="28" t="e">
        <f>VLOOKUP(D3185,バーコード貼付!A$4048:C$6329,2,FALSE)</f>
        <v>#N/A</v>
      </c>
      <c r="F3185" s="40"/>
      <c r="G3185" s="19"/>
      <c r="H3185" s="77" t="e">
        <v>#N/A</v>
      </c>
      <c r="I3185" s="8">
        <v>5</v>
      </c>
      <c r="J3185" s="19">
        <v>1</v>
      </c>
      <c r="K3185" s="19"/>
      <c r="L3185" s="19"/>
    </row>
    <row r="3186" spans="1:12" x14ac:dyDescent="0.2">
      <c r="A3186" s="6"/>
      <c r="B3186" s="8">
        <f t="shared" si="282"/>
        <v>9</v>
      </c>
      <c r="C3186" s="8"/>
      <c r="D3186" s="36"/>
      <c r="E3186" s="28" t="s">
        <v>2319</v>
      </c>
      <c r="F3186" s="40"/>
      <c r="G3186" s="19"/>
      <c r="H3186" s="152" t="e">
        <v>#N/A</v>
      </c>
      <c r="I3186" s="8">
        <v>40</v>
      </c>
      <c r="J3186" s="19">
        <v>1</v>
      </c>
      <c r="K3186" s="19"/>
      <c r="L3186" s="19"/>
    </row>
    <row r="3187" spans="1:12" x14ac:dyDescent="0.2">
      <c r="A3187" s="6"/>
      <c r="B3187" s="8">
        <f t="shared" si="282"/>
        <v>10</v>
      </c>
      <c r="C3187" s="8"/>
      <c r="D3187" s="36"/>
      <c r="E3187" s="28" t="s">
        <v>2387</v>
      </c>
      <c r="F3187" s="40"/>
      <c r="G3187" s="19"/>
      <c r="H3187" s="152" t="e">
        <v>#N/A</v>
      </c>
      <c r="I3187" s="8">
        <v>80</v>
      </c>
      <c r="J3187" s="19">
        <v>1</v>
      </c>
      <c r="K3187" s="19"/>
      <c r="L3187" s="19"/>
    </row>
    <row r="3188" spans="1:12" x14ac:dyDescent="0.2">
      <c r="A3188" s="6"/>
      <c r="B3188" s="8">
        <f t="shared" si="282"/>
        <v>11</v>
      </c>
      <c r="C3188" s="8"/>
      <c r="D3188" s="36"/>
      <c r="E3188" s="28" t="s">
        <v>2379</v>
      </c>
      <c r="F3188" s="40"/>
      <c r="G3188" s="19"/>
      <c r="H3188" s="152" t="e">
        <v>#N/A</v>
      </c>
      <c r="I3188" s="8">
        <v>40</v>
      </c>
      <c r="J3188" s="19">
        <v>1</v>
      </c>
      <c r="K3188" s="19"/>
      <c r="L3188" s="19"/>
    </row>
    <row r="3189" spans="1:12" x14ac:dyDescent="0.2">
      <c r="A3189" s="6"/>
      <c r="B3189" s="8">
        <f t="shared" si="282"/>
        <v>12</v>
      </c>
      <c r="C3189" s="8"/>
      <c r="D3189" s="36" t="s">
        <v>2482</v>
      </c>
      <c r="E3189" s="28" t="e">
        <f>VLOOKUP(D3189,バーコード貼付!A$4048:C$6329,2,FALSE)</f>
        <v>#N/A</v>
      </c>
      <c r="F3189" s="40"/>
      <c r="G3189" s="19"/>
      <c r="H3189" s="77" t="e">
        <v>#N/A</v>
      </c>
      <c r="I3189" s="8">
        <v>5</v>
      </c>
      <c r="J3189" s="19">
        <v>1</v>
      </c>
      <c r="K3189" s="19"/>
      <c r="L3189" s="19"/>
    </row>
    <row r="3190" spans="1:12" x14ac:dyDescent="0.2">
      <c r="A3190" s="6"/>
      <c r="B3190" s="8">
        <f t="shared" si="282"/>
        <v>13</v>
      </c>
      <c r="C3190" s="8"/>
      <c r="D3190" s="36" t="s">
        <v>2483</v>
      </c>
      <c r="E3190" s="28" t="e">
        <f>VLOOKUP(D3190,バーコード貼付!A$4048:C$6329,2,FALSE)</f>
        <v>#N/A</v>
      </c>
      <c r="F3190" s="40"/>
      <c r="G3190" s="19"/>
      <c r="H3190" s="77" t="e">
        <v>#N/A</v>
      </c>
      <c r="I3190" s="8">
        <v>5</v>
      </c>
      <c r="J3190" s="19">
        <v>1</v>
      </c>
      <c r="K3190" s="19"/>
      <c r="L3190" s="19"/>
    </row>
    <row r="3191" spans="1:12" x14ac:dyDescent="0.2">
      <c r="A3191" s="6"/>
      <c r="B3191" s="8">
        <f t="shared" si="282"/>
        <v>14</v>
      </c>
      <c r="C3191" s="8"/>
      <c r="D3191" s="36"/>
      <c r="E3191" s="28" t="s">
        <v>2320</v>
      </c>
      <c r="F3191" s="40"/>
      <c r="G3191" s="19"/>
      <c r="H3191" s="152" t="e">
        <v>#N/A</v>
      </c>
      <c r="I3191" s="8">
        <v>40</v>
      </c>
      <c r="J3191" s="19">
        <v>1</v>
      </c>
      <c r="K3191" s="19"/>
      <c r="L3191" s="19"/>
    </row>
    <row r="3192" spans="1:12" x14ac:dyDescent="0.2">
      <c r="A3192" s="6"/>
      <c r="B3192" s="8">
        <f t="shared" si="282"/>
        <v>15</v>
      </c>
      <c r="C3192" s="8"/>
      <c r="D3192" s="36"/>
      <c r="E3192" s="28" t="s">
        <v>2533</v>
      </c>
      <c r="F3192" s="40"/>
      <c r="G3192" s="19"/>
      <c r="H3192" s="152" t="e">
        <v>#N/A</v>
      </c>
      <c r="I3192" s="8">
        <v>5</v>
      </c>
      <c r="J3192" s="19">
        <v>1</v>
      </c>
      <c r="K3192" s="19"/>
      <c r="L3192" s="19"/>
    </row>
    <row r="3193" spans="1:12" x14ac:dyDescent="0.2">
      <c r="A3193" s="6"/>
      <c r="B3193" s="8">
        <f t="shared" si="282"/>
        <v>16</v>
      </c>
      <c r="C3193" s="8"/>
      <c r="D3193" s="36" t="s">
        <v>2513</v>
      </c>
      <c r="E3193" s="28" t="str">
        <f>VLOOKUP(D3193,バーコード貼付!A$4048:C$6329,2,FALSE)</f>
        <v>真鍮1/2(12)Pｺｯｸ</v>
      </c>
      <c r="F3193" s="40"/>
      <c r="G3193" s="19"/>
      <c r="H3193" s="77">
        <f>VLOOKUP(D3193,バーコード貼付!$A$4048:$C$6329,3,FALSE)</f>
        <v>0</v>
      </c>
      <c r="I3193" s="8">
        <f>I$3177</f>
        <v>5</v>
      </c>
      <c r="J3193" s="19">
        <f>IF(H3193&gt;=I3193,0,1)</f>
        <v>1</v>
      </c>
      <c r="K3193" s="19"/>
      <c r="L3193" s="19"/>
    </row>
    <row r="3194" spans="1:12" x14ac:dyDescent="0.2">
      <c r="A3194" s="6"/>
      <c r="B3194" s="8"/>
      <c r="C3194" s="8"/>
      <c r="D3194" s="36"/>
      <c r="E3194" s="28"/>
      <c r="F3194" s="40"/>
      <c r="G3194" s="19"/>
      <c r="H3194" s="67"/>
      <c r="I3194" s="8"/>
      <c r="J3194" s="19"/>
      <c r="K3194" s="19"/>
      <c r="L3194" s="19"/>
    </row>
    <row r="3195" spans="1:12" ht="16.2" x14ac:dyDescent="0.2">
      <c r="A3195" s="191" t="s">
        <v>2558</v>
      </c>
      <c r="B3195" s="192"/>
      <c r="C3195" s="192"/>
      <c r="D3195" s="192"/>
      <c r="E3195" s="192"/>
      <c r="F3195" s="192"/>
      <c r="G3195" s="192"/>
      <c r="H3195" s="192"/>
      <c r="I3195" s="192"/>
      <c r="J3195" s="192"/>
      <c r="K3195" s="192"/>
      <c r="L3195" s="193"/>
    </row>
    <row r="3196" spans="1:12" ht="16.2" x14ac:dyDescent="0.2">
      <c r="A3196" s="188" t="s">
        <v>2701</v>
      </c>
      <c r="B3196" s="189"/>
      <c r="C3196" s="189"/>
      <c r="D3196" s="189"/>
      <c r="E3196" s="189"/>
      <c r="F3196" s="189"/>
      <c r="G3196" s="189"/>
      <c r="H3196" s="189"/>
      <c r="I3196" s="189"/>
      <c r="J3196" s="189"/>
      <c r="K3196" s="189"/>
      <c r="L3196" s="190"/>
    </row>
    <row r="3197" spans="1:12" x14ac:dyDescent="0.2">
      <c r="A3197" s="24" t="s">
        <v>975</v>
      </c>
      <c r="B3197" s="21"/>
      <c r="C3197" s="21"/>
      <c r="D3197" s="52" t="s">
        <v>973</v>
      </c>
      <c r="E3197" s="13" t="s">
        <v>1156</v>
      </c>
      <c r="F3197" s="39" t="s">
        <v>1246</v>
      </c>
      <c r="G3197" s="19" t="s">
        <v>1205</v>
      </c>
      <c r="H3197" s="13" t="s">
        <v>1206</v>
      </c>
      <c r="I3197" s="13" t="s">
        <v>977</v>
      </c>
      <c r="J3197" s="13" t="s">
        <v>976</v>
      </c>
      <c r="K3197" s="13" t="s">
        <v>1166</v>
      </c>
      <c r="L3197" s="13" t="s">
        <v>1167</v>
      </c>
    </row>
    <row r="3198" spans="1:12" x14ac:dyDescent="0.2">
      <c r="A3198" s="6">
        <v>1</v>
      </c>
      <c r="B3198" s="6"/>
      <c r="C3198" s="3"/>
      <c r="D3198" s="25" t="s">
        <v>2702</v>
      </c>
      <c r="E3198" s="28" t="e">
        <f>VLOOKUP(D3198,バーコード貼付!A$4048:C$6329,2,FALSE)</f>
        <v>#N/A</v>
      </c>
      <c r="F3198" s="40"/>
      <c r="G3198" s="19"/>
      <c r="H3198" s="77" t="e">
        <v>#N/A</v>
      </c>
      <c r="I3198" s="43">
        <v>5</v>
      </c>
      <c r="J3198" s="19" t="e">
        <v>#N/A</v>
      </c>
      <c r="K3198" s="19"/>
      <c r="L3198" s="19"/>
    </row>
    <row r="3199" spans="1:12" x14ac:dyDescent="0.2">
      <c r="A3199" s="6"/>
      <c r="B3199" s="6">
        <v>1</v>
      </c>
      <c r="C3199" s="3"/>
      <c r="D3199" s="25" t="s">
        <v>2551</v>
      </c>
      <c r="E3199" s="28" t="e">
        <f>VLOOKUP(D3199,バーコード貼付!A$4048:C$6329,2,FALSE)</f>
        <v>#N/A</v>
      </c>
      <c r="F3199" s="40"/>
      <c r="G3199" s="19"/>
      <c r="H3199" s="77" t="e">
        <v>#N/A</v>
      </c>
      <c r="I3199" s="8">
        <v>5</v>
      </c>
      <c r="J3199" s="19" t="e">
        <v>#N/A</v>
      </c>
      <c r="K3199" s="19"/>
      <c r="L3199" s="19"/>
    </row>
    <row r="3200" spans="1:12" x14ac:dyDescent="0.2">
      <c r="A3200" s="6"/>
      <c r="B3200" s="6">
        <v>2</v>
      </c>
      <c r="C3200" s="3"/>
      <c r="D3200" s="25" t="s">
        <v>2931</v>
      </c>
      <c r="E3200" s="28" t="e">
        <f>VLOOKUP(D3200,バーコード貼付!A$4048:C$6329,2,FALSE)</f>
        <v>#N/A</v>
      </c>
      <c r="F3200" s="40"/>
      <c r="G3200" s="19"/>
      <c r="H3200" s="77" t="e">
        <v>#N/A</v>
      </c>
      <c r="I3200" s="8">
        <v>5</v>
      </c>
      <c r="J3200" s="19">
        <v>1</v>
      </c>
      <c r="K3200" s="19"/>
      <c r="L3200" s="19"/>
    </row>
    <row r="3201" spans="1:12" x14ac:dyDescent="0.2">
      <c r="A3201" s="6"/>
      <c r="B3201" s="6">
        <v>3</v>
      </c>
      <c r="C3201" s="3"/>
      <c r="D3201" s="25" t="s">
        <v>2911</v>
      </c>
      <c r="E3201" s="28" t="e">
        <f>VLOOKUP(D3201,バーコード貼付!A$4048:C$6329,2,FALSE)</f>
        <v>#N/A</v>
      </c>
      <c r="F3201" s="40"/>
      <c r="G3201" s="19"/>
      <c r="H3201" s="77" t="e">
        <v>#N/A</v>
      </c>
      <c r="I3201" s="8">
        <v>5</v>
      </c>
      <c r="J3201" s="19">
        <v>1</v>
      </c>
      <c r="K3201" s="19"/>
      <c r="L3201" s="19"/>
    </row>
    <row r="3202" spans="1:12" x14ac:dyDescent="0.2">
      <c r="A3202" s="6"/>
      <c r="B3202" s="6">
        <v>4</v>
      </c>
      <c r="C3202" s="3"/>
      <c r="D3202" s="25" t="s">
        <v>2912</v>
      </c>
      <c r="E3202" s="28" t="e">
        <f>VLOOKUP(D3202,バーコード貼付!A$4048:C$6329,2,FALSE)</f>
        <v>#N/A</v>
      </c>
      <c r="F3202" s="40"/>
      <c r="G3202" s="19"/>
      <c r="H3202" s="77" t="e">
        <v>#N/A</v>
      </c>
      <c r="I3202" s="8">
        <v>5</v>
      </c>
      <c r="J3202" s="19" t="e">
        <v>#N/A</v>
      </c>
      <c r="K3202" s="19"/>
      <c r="L3202" s="19"/>
    </row>
    <row r="3203" spans="1:12" x14ac:dyDescent="0.2">
      <c r="A3203" s="6"/>
      <c r="B3203" s="6">
        <v>5</v>
      </c>
      <c r="C3203" s="3"/>
      <c r="D3203" s="25" t="s">
        <v>2927</v>
      </c>
      <c r="E3203" s="28" t="e">
        <f>VLOOKUP(D3203,バーコード貼付!A$4048:C$6329,2,FALSE)</f>
        <v>#N/A</v>
      </c>
      <c r="F3203" s="40"/>
      <c r="G3203" s="19"/>
      <c r="H3203" s="77" t="e">
        <v>#N/A</v>
      </c>
      <c r="I3203" s="8">
        <v>5</v>
      </c>
      <c r="J3203" s="19">
        <v>1</v>
      </c>
      <c r="K3203" s="19"/>
      <c r="L3203" s="19"/>
    </row>
    <row r="3204" spans="1:12" x14ac:dyDescent="0.2">
      <c r="A3204" s="6"/>
      <c r="B3204" s="6">
        <v>6</v>
      </c>
      <c r="C3204" s="3"/>
      <c r="D3204" s="25" t="s">
        <v>2929</v>
      </c>
      <c r="E3204" s="28" t="e">
        <f>VLOOKUP(D3204,バーコード貼付!A$4048:C$6329,2,FALSE)</f>
        <v>#N/A</v>
      </c>
      <c r="F3204" s="40"/>
      <c r="G3204" s="19"/>
      <c r="H3204" s="77" t="e">
        <v>#N/A</v>
      </c>
      <c r="I3204" s="8">
        <v>5</v>
      </c>
      <c r="J3204" s="19">
        <v>1</v>
      </c>
      <c r="K3204" s="19"/>
      <c r="L3204" s="19"/>
    </row>
    <row r="3205" spans="1:12" x14ac:dyDescent="0.2">
      <c r="A3205" s="19"/>
      <c r="B3205" s="19"/>
      <c r="C3205" s="19"/>
      <c r="D3205" s="65"/>
      <c r="E3205" s="19"/>
      <c r="F3205" s="40"/>
      <c r="G3205" s="19"/>
      <c r="H3205" s="67"/>
      <c r="I3205" s="19"/>
      <c r="J3205" s="19"/>
      <c r="K3205" s="19"/>
      <c r="L3205" s="19"/>
    </row>
    <row r="3206" spans="1:12" ht="16.2" x14ac:dyDescent="0.2">
      <c r="A3206" s="188" t="s">
        <v>2703</v>
      </c>
      <c r="B3206" s="189"/>
      <c r="C3206" s="189"/>
      <c r="D3206" s="189"/>
      <c r="E3206" s="189"/>
      <c r="F3206" s="189"/>
      <c r="G3206" s="189"/>
      <c r="H3206" s="189"/>
      <c r="I3206" s="189"/>
      <c r="J3206" s="189"/>
      <c r="K3206" s="189"/>
      <c r="L3206" s="190"/>
    </row>
    <row r="3207" spans="1:12" x14ac:dyDescent="0.2">
      <c r="A3207" s="24" t="s">
        <v>975</v>
      </c>
      <c r="B3207" s="21"/>
      <c r="C3207" s="21"/>
      <c r="D3207" s="52" t="s">
        <v>973</v>
      </c>
      <c r="E3207" s="13" t="s">
        <v>1156</v>
      </c>
      <c r="F3207" s="39" t="s">
        <v>1246</v>
      </c>
      <c r="G3207" s="19" t="s">
        <v>1205</v>
      </c>
      <c r="H3207" s="13" t="s">
        <v>1206</v>
      </c>
      <c r="I3207" s="13" t="s">
        <v>977</v>
      </c>
      <c r="J3207" s="13" t="s">
        <v>976</v>
      </c>
      <c r="K3207" s="13" t="s">
        <v>1166</v>
      </c>
      <c r="L3207" s="13" t="s">
        <v>1167</v>
      </c>
    </row>
    <row r="3208" spans="1:12" x14ac:dyDescent="0.2">
      <c r="A3208" s="6">
        <v>1</v>
      </c>
      <c r="B3208" s="6"/>
      <c r="C3208" s="3"/>
      <c r="D3208" s="25" t="s">
        <v>2704</v>
      </c>
      <c r="E3208" s="28" t="e">
        <f>VLOOKUP(D3208,バーコード貼付!A$4048:C$6329,2,FALSE)</f>
        <v>#N/A</v>
      </c>
      <c r="F3208" s="40"/>
      <c r="G3208" s="19"/>
      <c r="H3208" s="77" t="e">
        <v>#N/A</v>
      </c>
      <c r="I3208" s="43">
        <v>10</v>
      </c>
      <c r="J3208" s="19" t="e">
        <v>#N/A</v>
      </c>
      <c r="K3208" s="19"/>
      <c r="L3208" s="19"/>
    </row>
    <row r="3209" spans="1:12" x14ac:dyDescent="0.2">
      <c r="A3209" s="6"/>
      <c r="B3209" s="6">
        <v>1</v>
      </c>
      <c r="C3209" s="3"/>
      <c r="D3209" s="25" t="s">
        <v>2552</v>
      </c>
      <c r="E3209" s="28" t="e">
        <f>VLOOKUP(D3209,バーコード貼付!A$4048:C$6329,2,FALSE)</f>
        <v>#N/A</v>
      </c>
      <c r="F3209" s="40"/>
      <c r="G3209" s="19"/>
      <c r="H3209" s="77" t="e">
        <v>#N/A</v>
      </c>
      <c r="I3209" s="8">
        <v>10</v>
      </c>
      <c r="J3209" s="19" t="e">
        <v>#N/A</v>
      </c>
      <c r="K3209" s="19"/>
      <c r="L3209" s="19"/>
    </row>
    <row r="3210" spans="1:12" x14ac:dyDescent="0.2">
      <c r="A3210" s="6"/>
      <c r="B3210" s="6">
        <v>2</v>
      </c>
      <c r="C3210" s="3"/>
      <c r="D3210" s="25" t="s">
        <v>2932</v>
      </c>
      <c r="E3210" s="28" t="e">
        <f>VLOOKUP(D3210,バーコード貼付!A$4048:C$6329,2,FALSE)</f>
        <v>#N/A</v>
      </c>
      <c r="F3210" s="40"/>
      <c r="G3210" s="19"/>
      <c r="H3210" s="77" t="e">
        <v>#N/A</v>
      </c>
      <c r="I3210" s="8">
        <v>10</v>
      </c>
      <c r="J3210" s="19">
        <v>1</v>
      </c>
      <c r="K3210" s="19"/>
      <c r="L3210" s="19"/>
    </row>
    <row r="3211" spans="1:12" x14ac:dyDescent="0.2">
      <c r="A3211" s="6"/>
      <c r="B3211" s="6">
        <v>3</v>
      </c>
      <c r="C3211" s="3"/>
      <c r="D3211" s="25" t="s">
        <v>2912</v>
      </c>
      <c r="E3211" s="28" t="e">
        <f>VLOOKUP(D3211,バーコード貼付!A$4048:C$6329,2,FALSE)</f>
        <v>#N/A</v>
      </c>
      <c r="F3211" s="40"/>
      <c r="G3211" s="19"/>
      <c r="H3211" s="77" t="e">
        <v>#N/A</v>
      </c>
      <c r="I3211" s="8">
        <v>10</v>
      </c>
      <c r="J3211" s="19" t="e">
        <v>#N/A</v>
      </c>
      <c r="K3211" s="19"/>
      <c r="L3211" s="19"/>
    </row>
    <row r="3212" spans="1:12" x14ac:dyDescent="0.2">
      <c r="A3212" s="6"/>
      <c r="B3212" s="6">
        <v>4</v>
      </c>
      <c r="C3212" s="3"/>
      <c r="D3212" s="25" t="s">
        <v>2928</v>
      </c>
      <c r="E3212" s="28" t="e">
        <f>VLOOKUP(D3212,バーコード貼付!A$4048:C$6329,2,FALSE)</f>
        <v>#N/A</v>
      </c>
      <c r="F3212" s="40"/>
      <c r="G3212" s="19"/>
      <c r="H3212" s="77" t="e">
        <v>#N/A</v>
      </c>
      <c r="I3212" s="8">
        <v>10</v>
      </c>
      <c r="J3212" s="19">
        <v>1</v>
      </c>
      <c r="K3212" s="19"/>
      <c r="L3212" s="19"/>
    </row>
    <row r="3213" spans="1:12" x14ac:dyDescent="0.2">
      <c r="A3213" s="6"/>
      <c r="B3213" s="6">
        <v>5</v>
      </c>
      <c r="C3213" s="3"/>
      <c r="D3213" s="25" t="s">
        <v>2930</v>
      </c>
      <c r="E3213" s="28" t="e">
        <f>VLOOKUP(D3213,バーコード貼付!A$4048:C$6329,2,FALSE)</f>
        <v>#N/A</v>
      </c>
      <c r="F3213" s="40"/>
      <c r="G3213" s="19"/>
      <c r="H3213" s="77" t="e">
        <v>#N/A</v>
      </c>
      <c r="I3213" s="8">
        <v>20</v>
      </c>
      <c r="J3213" s="19" t="e">
        <v>#N/A</v>
      </c>
      <c r="K3213" s="19"/>
      <c r="L3213" s="19"/>
    </row>
    <row r="3214" spans="1:12" x14ac:dyDescent="0.2">
      <c r="A3214" s="19"/>
      <c r="B3214" s="19"/>
      <c r="C3214" s="19"/>
      <c r="D3214" s="65"/>
      <c r="E3214" s="19"/>
      <c r="F3214" s="40"/>
      <c r="G3214" s="19"/>
      <c r="H3214" s="67"/>
      <c r="I3214" s="19"/>
      <c r="J3214" s="19"/>
      <c r="K3214" s="19"/>
      <c r="L3214" s="19"/>
    </row>
    <row r="3215" spans="1:12" ht="16.2" x14ac:dyDescent="0.2">
      <c r="A3215" s="188" t="s">
        <v>2705</v>
      </c>
      <c r="B3215" s="189"/>
      <c r="C3215" s="189"/>
      <c r="D3215" s="189"/>
      <c r="E3215" s="189"/>
      <c r="F3215" s="189"/>
      <c r="G3215" s="189"/>
      <c r="H3215" s="189"/>
      <c r="I3215" s="189"/>
      <c r="J3215" s="189"/>
      <c r="K3215" s="189"/>
      <c r="L3215" s="190"/>
    </row>
    <row r="3216" spans="1:12" x14ac:dyDescent="0.2">
      <c r="A3216" s="24" t="s">
        <v>975</v>
      </c>
      <c r="B3216" s="21"/>
      <c r="C3216" s="21"/>
      <c r="D3216" s="52" t="s">
        <v>973</v>
      </c>
      <c r="E3216" s="13" t="s">
        <v>1156</v>
      </c>
      <c r="F3216" s="39" t="s">
        <v>1246</v>
      </c>
      <c r="G3216" s="19" t="s">
        <v>1205</v>
      </c>
      <c r="H3216" s="13" t="s">
        <v>1206</v>
      </c>
      <c r="I3216" s="13" t="s">
        <v>977</v>
      </c>
      <c r="J3216" s="13" t="s">
        <v>976</v>
      </c>
      <c r="K3216" s="13" t="s">
        <v>1166</v>
      </c>
      <c r="L3216" s="13" t="s">
        <v>1167</v>
      </c>
    </row>
    <row r="3217" spans="1:12" x14ac:dyDescent="0.2">
      <c r="A3217" s="6">
        <v>1</v>
      </c>
      <c r="B3217" s="6"/>
      <c r="C3217" s="3"/>
      <c r="D3217" s="25" t="s">
        <v>2706</v>
      </c>
      <c r="E3217" s="28" t="e">
        <f>VLOOKUP(D3217,バーコード貼付!A$4048:C$6329,2,FALSE)</f>
        <v>#N/A</v>
      </c>
      <c r="F3217" s="40"/>
      <c r="G3217" s="19"/>
      <c r="H3217" s="77" t="e">
        <v>#N/A</v>
      </c>
      <c r="I3217" s="43">
        <v>20</v>
      </c>
      <c r="J3217" s="19" t="e">
        <v>#N/A</v>
      </c>
      <c r="K3217" s="19"/>
      <c r="L3217" s="19"/>
    </row>
    <row r="3218" spans="1:12" x14ac:dyDescent="0.2">
      <c r="A3218" s="6"/>
      <c r="B3218" s="6">
        <v>1</v>
      </c>
      <c r="C3218" s="3"/>
      <c r="D3218" s="25" t="s">
        <v>2707</v>
      </c>
      <c r="E3218" s="28" t="e">
        <f>VLOOKUP(D3218,バーコード貼付!A$4048:C$6329,2,FALSE)</f>
        <v>#N/A</v>
      </c>
      <c r="F3218" s="40"/>
      <c r="G3218" s="19"/>
      <c r="H3218" s="77" t="e">
        <v>#N/A</v>
      </c>
      <c r="I3218" s="8">
        <v>20</v>
      </c>
      <c r="J3218" s="19" t="e">
        <v>#N/A</v>
      </c>
      <c r="K3218" s="19"/>
      <c r="L3218" s="19"/>
    </row>
    <row r="3219" spans="1:12" x14ac:dyDescent="0.2">
      <c r="A3219" s="6"/>
      <c r="B3219" s="6">
        <v>2</v>
      </c>
      <c r="C3219" s="3"/>
      <c r="D3219" s="25" t="s">
        <v>2933</v>
      </c>
      <c r="E3219" s="28" t="e">
        <f>VLOOKUP(D3219,バーコード貼付!A$4048:C$6329,2,FALSE)</f>
        <v>#N/A</v>
      </c>
      <c r="F3219" s="40"/>
      <c r="G3219" s="19"/>
      <c r="H3219" s="77" t="e">
        <v>#N/A</v>
      </c>
      <c r="I3219" s="8">
        <v>20</v>
      </c>
      <c r="J3219" s="19">
        <v>1</v>
      </c>
      <c r="K3219" s="19"/>
      <c r="L3219" s="19"/>
    </row>
    <row r="3220" spans="1:12" x14ac:dyDescent="0.2">
      <c r="A3220" s="6"/>
      <c r="B3220" s="6">
        <v>3</v>
      </c>
      <c r="C3220" s="3"/>
      <c r="D3220" s="25" t="s">
        <v>2914</v>
      </c>
      <c r="E3220" s="28" t="e">
        <f>VLOOKUP(D3220,バーコード貼付!A$4048:C$6329,2,FALSE)</f>
        <v>#N/A</v>
      </c>
      <c r="F3220" s="40"/>
      <c r="G3220" s="19"/>
      <c r="H3220" s="77" t="e">
        <v>#N/A</v>
      </c>
      <c r="I3220" s="8">
        <v>20</v>
      </c>
      <c r="J3220" s="19" t="e">
        <v>#N/A</v>
      </c>
      <c r="K3220" s="19"/>
      <c r="L3220" s="19"/>
    </row>
    <row r="3221" spans="1:12" x14ac:dyDescent="0.2">
      <c r="A3221" s="6"/>
      <c r="B3221" s="6">
        <v>4</v>
      </c>
      <c r="C3221" s="3"/>
      <c r="D3221" s="25" t="s">
        <v>2934</v>
      </c>
      <c r="E3221" s="28" t="e">
        <f>VLOOKUP(D3221,バーコード貼付!A$4048:C$6329,2,FALSE)</f>
        <v>#N/A</v>
      </c>
      <c r="F3221" s="40"/>
      <c r="G3221" s="19"/>
      <c r="H3221" s="77" t="e">
        <v>#N/A</v>
      </c>
      <c r="I3221" s="8">
        <v>20</v>
      </c>
      <c r="J3221" s="19">
        <v>1</v>
      </c>
      <c r="K3221" s="19"/>
      <c r="L3221" s="19"/>
    </row>
    <row r="3222" spans="1:12" x14ac:dyDescent="0.2">
      <c r="A3222" s="6"/>
      <c r="B3222" s="6">
        <v>5</v>
      </c>
      <c r="C3222" s="3"/>
      <c r="D3222" s="25" t="s">
        <v>2935</v>
      </c>
      <c r="E3222" s="28" t="e">
        <f>VLOOKUP(D3222,バーコード貼付!A$4048:C$6329,2,FALSE)</f>
        <v>#N/A</v>
      </c>
      <c r="F3222" s="40"/>
      <c r="G3222" s="19"/>
      <c r="H3222" s="77" t="e">
        <v>#N/A</v>
      </c>
      <c r="I3222" s="8">
        <v>40</v>
      </c>
      <c r="J3222" s="19">
        <v>1</v>
      </c>
      <c r="K3222" s="19"/>
      <c r="L3222" s="19"/>
    </row>
    <row r="3223" spans="1:12" x14ac:dyDescent="0.2">
      <c r="A3223" s="19"/>
      <c r="B3223" s="19"/>
      <c r="C3223" s="19"/>
      <c r="D3223" s="65"/>
      <c r="E3223" s="19"/>
      <c r="F3223" s="40"/>
      <c r="G3223" s="19"/>
      <c r="H3223" s="67"/>
      <c r="I3223" s="19"/>
      <c r="J3223" s="19"/>
      <c r="K3223" s="19"/>
      <c r="L3223" s="19"/>
    </row>
    <row r="3224" spans="1:12" ht="16.2" x14ac:dyDescent="0.2">
      <c r="A3224" s="188" t="s">
        <v>2708</v>
      </c>
      <c r="B3224" s="189"/>
      <c r="C3224" s="189"/>
      <c r="D3224" s="189"/>
      <c r="E3224" s="189"/>
      <c r="F3224" s="189"/>
      <c r="G3224" s="189"/>
      <c r="H3224" s="189"/>
      <c r="I3224" s="189"/>
      <c r="J3224" s="189"/>
      <c r="K3224" s="189"/>
      <c r="L3224" s="190"/>
    </row>
    <row r="3225" spans="1:12" x14ac:dyDescent="0.2">
      <c r="A3225" s="24" t="s">
        <v>975</v>
      </c>
      <c r="B3225" s="21"/>
      <c r="C3225" s="21"/>
      <c r="D3225" s="52" t="s">
        <v>973</v>
      </c>
      <c r="E3225" s="13" t="s">
        <v>1156</v>
      </c>
      <c r="F3225" s="39" t="s">
        <v>1246</v>
      </c>
      <c r="G3225" s="19" t="s">
        <v>1205</v>
      </c>
      <c r="H3225" s="13" t="s">
        <v>1206</v>
      </c>
      <c r="I3225" s="13" t="s">
        <v>977</v>
      </c>
      <c r="J3225" s="13" t="s">
        <v>976</v>
      </c>
      <c r="K3225" s="13" t="s">
        <v>1166</v>
      </c>
      <c r="L3225" s="13" t="s">
        <v>1167</v>
      </c>
    </row>
    <row r="3226" spans="1:12" x14ac:dyDescent="0.2">
      <c r="A3226" s="6">
        <v>1</v>
      </c>
      <c r="B3226" s="6"/>
      <c r="C3226" s="3"/>
      <c r="D3226" s="25" t="s">
        <v>2709</v>
      </c>
      <c r="E3226" s="28" t="e">
        <f>VLOOKUP(D3226,バーコード貼付!A$4048:C$6329,2,FALSE)</f>
        <v>#N/A</v>
      </c>
      <c r="F3226" s="40"/>
      <c r="G3226" s="19"/>
      <c r="H3226" s="77" t="e">
        <v>#N/A</v>
      </c>
      <c r="I3226" s="43">
        <v>20</v>
      </c>
      <c r="J3226" s="19" t="e">
        <v>#N/A</v>
      </c>
      <c r="K3226" s="19"/>
      <c r="L3226" s="19"/>
    </row>
    <row r="3227" spans="1:12" x14ac:dyDescent="0.2">
      <c r="A3227" s="6"/>
      <c r="B3227" s="6">
        <v>1</v>
      </c>
      <c r="C3227" s="3"/>
      <c r="D3227" s="25" t="s">
        <v>2710</v>
      </c>
      <c r="E3227" s="28" t="e">
        <f>VLOOKUP(D3227,バーコード貼付!A$4048:C$6329,2,FALSE)</f>
        <v>#N/A</v>
      </c>
      <c r="F3227" s="40"/>
      <c r="G3227" s="19"/>
      <c r="H3227" s="77" t="e">
        <v>#N/A</v>
      </c>
      <c r="I3227" s="8">
        <v>20</v>
      </c>
      <c r="J3227" s="19" t="e">
        <v>#N/A</v>
      </c>
      <c r="K3227" s="19"/>
      <c r="L3227" s="19"/>
    </row>
    <row r="3228" spans="1:12" x14ac:dyDescent="0.2">
      <c r="A3228" s="6"/>
      <c r="B3228" s="6">
        <v>2</v>
      </c>
      <c r="C3228" s="3"/>
      <c r="D3228" s="25" t="s">
        <v>2936</v>
      </c>
      <c r="E3228" s="28" t="e">
        <f>VLOOKUP(D3228,バーコード貼付!A$4048:C$6329,2,FALSE)</f>
        <v>#N/A</v>
      </c>
      <c r="F3228" s="40"/>
      <c r="G3228" s="19"/>
      <c r="H3228" s="77" t="e">
        <v>#N/A</v>
      </c>
      <c r="I3228" s="8">
        <v>20</v>
      </c>
      <c r="J3228" s="19">
        <v>1</v>
      </c>
      <c r="K3228" s="19"/>
      <c r="L3228" s="19"/>
    </row>
    <row r="3229" spans="1:12" x14ac:dyDescent="0.2">
      <c r="A3229" s="6"/>
      <c r="B3229" s="6">
        <v>3</v>
      </c>
      <c r="C3229" s="3"/>
      <c r="D3229" s="25" t="s">
        <v>2915</v>
      </c>
      <c r="E3229" s="28" t="e">
        <f>VLOOKUP(D3229,バーコード貼付!A$4048:C$6329,2,FALSE)</f>
        <v>#N/A</v>
      </c>
      <c r="F3229" s="40"/>
      <c r="G3229" s="19"/>
      <c r="H3229" s="77" t="e">
        <v>#N/A</v>
      </c>
      <c r="I3229" s="8">
        <v>20</v>
      </c>
      <c r="J3229" s="19" t="e">
        <v>#N/A</v>
      </c>
      <c r="K3229" s="19"/>
      <c r="L3229" s="19"/>
    </row>
    <row r="3230" spans="1:12" x14ac:dyDescent="0.2">
      <c r="A3230" s="6"/>
      <c r="B3230" s="6">
        <v>4</v>
      </c>
      <c r="C3230" s="3"/>
      <c r="D3230" s="25" t="s">
        <v>2937</v>
      </c>
      <c r="E3230" s="28" t="e">
        <f>VLOOKUP(D3230,バーコード貼付!A$4048:C$6329,2,FALSE)</f>
        <v>#N/A</v>
      </c>
      <c r="F3230" s="40"/>
      <c r="G3230" s="19"/>
      <c r="H3230" s="77" t="e">
        <v>#N/A</v>
      </c>
      <c r="I3230" s="8">
        <v>20</v>
      </c>
      <c r="J3230" s="19">
        <v>1</v>
      </c>
      <c r="K3230" s="19"/>
      <c r="L3230" s="19"/>
    </row>
    <row r="3231" spans="1:12" x14ac:dyDescent="0.2">
      <c r="A3231" s="6"/>
      <c r="B3231" s="6">
        <v>5</v>
      </c>
      <c r="C3231" s="3"/>
      <c r="D3231" s="25" t="s">
        <v>2939</v>
      </c>
      <c r="E3231" s="28" t="e">
        <f>VLOOKUP(D3231,バーコード貼付!A$4048:C$6329,2,FALSE)</f>
        <v>#N/A</v>
      </c>
      <c r="F3231" s="40"/>
      <c r="G3231" s="19"/>
      <c r="H3231" s="77" t="e">
        <v>#N/A</v>
      </c>
      <c r="I3231" s="8">
        <v>20</v>
      </c>
      <c r="J3231" s="19" t="e">
        <v>#N/A</v>
      </c>
      <c r="K3231" s="19"/>
      <c r="L3231" s="19"/>
    </row>
    <row r="3232" spans="1:12" x14ac:dyDescent="0.2">
      <c r="A3232" s="19"/>
      <c r="B3232" s="19"/>
      <c r="C3232" s="19"/>
      <c r="D3232" s="65"/>
      <c r="E3232" s="19"/>
      <c r="F3232" s="40"/>
      <c r="G3232" s="19"/>
      <c r="H3232" s="67"/>
      <c r="I3232" s="19"/>
      <c r="J3232" s="19"/>
      <c r="K3232" s="19"/>
      <c r="L3232" s="19"/>
    </row>
    <row r="3233" spans="1:12" ht="16.2" x14ac:dyDescent="0.2">
      <c r="A3233" s="188" t="s">
        <v>2711</v>
      </c>
      <c r="B3233" s="189"/>
      <c r="C3233" s="189"/>
      <c r="D3233" s="189"/>
      <c r="E3233" s="189"/>
      <c r="F3233" s="189"/>
      <c r="G3233" s="189"/>
      <c r="H3233" s="189"/>
      <c r="I3233" s="189"/>
      <c r="J3233" s="189"/>
      <c r="K3233" s="189"/>
      <c r="L3233" s="190"/>
    </row>
    <row r="3234" spans="1:12" x14ac:dyDescent="0.2">
      <c r="A3234" s="24" t="s">
        <v>975</v>
      </c>
      <c r="B3234" s="21"/>
      <c r="C3234" s="21"/>
      <c r="D3234" s="52" t="s">
        <v>973</v>
      </c>
      <c r="E3234" s="13" t="s">
        <v>1156</v>
      </c>
      <c r="F3234" s="39" t="s">
        <v>1246</v>
      </c>
      <c r="G3234" s="19" t="s">
        <v>1205</v>
      </c>
      <c r="H3234" s="13" t="s">
        <v>1206</v>
      </c>
      <c r="I3234" s="13" t="s">
        <v>977</v>
      </c>
      <c r="J3234" s="13" t="s">
        <v>976</v>
      </c>
      <c r="K3234" s="13" t="s">
        <v>1166</v>
      </c>
      <c r="L3234" s="13" t="s">
        <v>1167</v>
      </c>
    </row>
    <row r="3235" spans="1:12" x14ac:dyDescent="0.2">
      <c r="A3235" s="6">
        <v>1</v>
      </c>
      <c r="B3235" s="6"/>
      <c r="C3235" s="3"/>
      <c r="D3235" s="25" t="s">
        <v>2712</v>
      </c>
      <c r="E3235" s="28" t="e">
        <f>VLOOKUP(D3235,バーコード貼付!A$4048:C$6329,2,FALSE)</f>
        <v>#N/A</v>
      </c>
      <c r="F3235" s="40"/>
      <c r="G3235" s="19"/>
      <c r="H3235" s="77" t="e">
        <v>#N/A</v>
      </c>
      <c r="I3235" s="43">
        <v>20</v>
      </c>
      <c r="J3235" s="19" t="e">
        <v>#N/A</v>
      </c>
      <c r="K3235" s="19"/>
      <c r="L3235" s="19"/>
    </row>
    <row r="3236" spans="1:12" x14ac:dyDescent="0.2">
      <c r="A3236" s="6"/>
      <c r="B3236" s="6">
        <v>1</v>
      </c>
      <c r="C3236" s="3"/>
      <c r="D3236" s="25" t="s">
        <v>2713</v>
      </c>
      <c r="E3236" s="28" t="e">
        <f>VLOOKUP(D3236,バーコード貼付!A$4048:C$6329,2,FALSE)</f>
        <v>#N/A</v>
      </c>
      <c r="F3236" s="40"/>
      <c r="G3236" s="19"/>
      <c r="H3236" s="77" t="e">
        <v>#N/A</v>
      </c>
      <c r="I3236" s="8">
        <v>20</v>
      </c>
      <c r="J3236" s="19" t="e">
        <v>#N/A</v>
      </c>
      <c r="K3236" s="19"/>
      <c r="L3236" s="19"/>
    </row>
    <row r="3237" spans="1:12" x14ac:dyDescent="0.2">
      <c r="A3237" s="6"/>
      <c r="B3237" s="6">
        <v>2</v>
      </c>
      <c r="C3237" s="3"/>
      <c r="D3237" s="25" t="s">
        <v>2940</v>
      </c>
      <c r="E3237" s="28" t="e">
        <f>VLOOKUP(D3237,バーコード貼付!A$4048:C$6329,2,FALSE)</f>
        <v>#N/A</v>
      </c>
      <c r="F3237" s="40"/>
      <c r="G3237" s="19"/>
      <c r="H3237" s="77" t="e">
        <v>#N/A</v>
      </c>
      <c r="I3237" s="8">
        <v>20</v>
      </c>
      <c r="J3237" s="19">
        <v>1</v>
      </c>
      <c r="K3237" s="19"/>
      <c r="L3237" s="19"/>
    </row>
    <row r="3238" spans="1:12" x14ac:dyDescent="0.2">
      <c r="A3238" s="6"/>
      <c r="B3238" s="6">
        <v>3</v>
      </c>
      <c r="C3238" s="3"/>
      <c r="D3238" s="25" t="s">
        <v>2915</v>
      </c>
      <c r="E3238" s="28" t="e">
        <f>VLOOKUP(D3238,バーコード貼付!A$4048:C$6329,2,FALSE)</f>
        <v>#N/A</v>
      </c>
      <c r="F3238" s="40"/>
      <c r="G3238" s="19"/>
      <c r="H3238" s="77" t="e">
        <v>#N/A</v>
      </c>
      <c r="I3238" s="8">
        <v>20</v>
      </c>
      <c r="J3238" s="19" t="e">
        <v>#N/A</v>
      </c>
      <c r="K3238" s="19"/>
      <c r="L3238" s="19"/>
    </row>
    <row r="3239" spans="1:12" x14ac:dyDescent="0.2">
      <c r="A3239" s="6"/>
      <c r="B3239" s="6">
        <v>4</v>
      </c>
      <c r="C3239" s="3"/>
      <c r="D3239" s="25" t="s">
        <v>2938</v>
      </c>
      <c r="E3239" s="28" t="e">
        <f>VLOOKUP(D3239,バーコード貼付!A$4048:C$6329,2,FALSE)</f>
        <v>#N/A</v>
      </c>
      <c r="F3239" s="40"/>
      <c r="G3239" s="19"/>
      <c r="H3239" s="77" t="e">
        <v>#N/A</v>
      </c>
      <c r="I3239" s="8">
        <v>20</v>
      </c>
      <c r="J3239" s="19">
        <v>1</v>
      </c>
      <c r="K3239" s="19"/>
      <c r="L3239" s="19"/>
    </row>
    <row r="3240" spans="1:12" x14ac:dyDescent="0.2">
      <c r="A3240" s="6"/>
      <c r="B3240" s="6">
        <v>5</v>
      </c>
      <c r="C3240" s="3"/>
      <c r="D3240" s="25" t="s">
        <v>2939</v>
      </c>
      <c r="E3240" s="28" t="e">
        <f>VLOOKUP(D3240,バーコード貼付!A$4048:C$6329,2,FALSE)</f>
        <v>#N/A</v>
      </c>
      <c r="F3240" s="40"/>
      <c r="G3240" s="19"/>
      <c r="H3240" s="77" t="e">
        <v>#N/A</v>
      </c>
      <c r="I3240" s="8">
        <v>20</v>
      </c>
      <c r="J3240" s="19" t="e">
        <v>#N/A</v>
      </c>
      <c r="K3240" s="19"/>
      <c r="L3240" s="19"/>
    </row>
    <row r="3241" spans="1:12" x14ac:dyDescent="0.2">
      <c r="A3241" s="19"/>
      <c r="B3241" s="19"/>
      <c r="C3241" s="19"/>
      <c r="D3241" s="65"/>
      <c r="E3241" s="19"/>
      <c r="F3241" s="40"/>
      <c r="G3241" s="19"/>
      <c r="H3241" s="67"/>
      <c r="I3241" s="19"/>
      <c r="J3241" s="19"/>
      <c r="K3241" s="19"/>
      <c r="L3241" s="19"/>
    </row>
    <row r="3242" spans="1:12" ht="16.2" x14ac:dyDescent="0.2">
      <c r="A3242" s="188" t="s">
        <v>2714</v>
      </c>
      <c r="B3242" s="189"/>
      <c r="C3242" s="189"/>
      <c r="D3242" s="189"/>
      <c r="E3242" s="189"/>
      <c r="F3242" s="189"/>
      <c r="G3242" s="189"/>
      <c r="H3242" s="189"/>
      <c r="I3242" s="189"/>
      <c r="J3242" s="189"/>
      <c r="K3242" s="189"/>
      <c r="L3242" s="190"/>
    </row>
    <row r="3243" spans="1:12" x14ac:dyDescent="0.2">
      <c r="A3243" s="24" t="s">
        <v>975</v>
      </c>
      <c r="B3243" s="21"/>
      <c r="C3243" s="21"/>
      <c r="D3243" s="52" t="s">
        <v>973</v>
      </c>
      <c r="E3243" s="13" t="s">
        <v>1156</v>
      </c>
      <c r="F3243" s="39" t="s">
        <v>1246</v>
      </c>
      <c r="G3243" s="19" t="s">
        <v>1205</v>
      </c>
      <c r="H3243" s="13" t="s">
        <v>1206</v>
      </c>
      <c r="I3243" s="13" t="s">
        <v>977</v>
      </c>
      <c r="J3243" s="13" t="s">
        <v>976</v>
      </c>
      <c r="K3243" s="13" t="s">
        <v>1166</v>
      </c>
      <c r="L3243" s="13" t="s">
        <v>1167</v>
      </c>
    </row>
    <row r="3244" spans="1:12" x14ac:dyDescent="0.2">
      <c r="A3244" s="6">
        <v>1</v>
      </c>
      <c r="B3244" s="6"/>
      <c r="C3244" s="3"/>
      <c r="D3244" s="25" t="s">
        <v>2715</v>
      </c>
      <c r="E3244" s="28" t="e">
        <f>VLOOKUP(D3244,バーコード貼付!A$4048:C$6329,2,FALSE)</f>
        <v>#N/A</v>
      </c>
      <c r="F3244" s="40"/>
      <c r="G3244" s="19"/>
      <c r="H3244" s="77" t="e">
        <v>#N/A</v>
      </c>
      <c r="I3244" s="43">
        <v>10</v>
      </c>
      <c r="J3244" s="19" t="e">
        <v>#N/A</v>
      </c>
      <c r="K3244" s="19"/>
      <c r="L3244" s="19"/>
    </row>
    <row r="3245" spans="1:12" x14ac:dyDescent="0.2">
      <c r="A3245" s="6"/>
      <c r="B3245" s="6">
        <v>1</v>
      </c>
      <c r="C3245" s="3"/>
      <c r="D3245" s="25" t="s">
        <v>2716</v>
      </c>
      <c r="E3245" s="28" t="e">
        <f>VLOOKUP(D3245,バーコード貼付!A$4048:C$6329,2,FALSE)</f>
        <v>#N/A</v>
      </c>
      <c r="F3245" s="40"/>
      <c r="G3245" s="19"/>
      <c r="H3245" s="77" t="e">
        <v>#N/A</v>
      </c>
      <c r="I3245" s="8">
        <v>10</v>
      </c>
      <c r="J3245" s="19" t="e">
        <v>#N/A</v>
      </c>
      <c r="K3245" s="19"/>
      <c r="L3245" s="19"/>
    </row>
    <row r="3246" spans="1:12" x14ac:dyDescent="0.2">
      <c r="A3246" s="6"/>
      <c r="B3246" s="6">
        <v>2</v>
      </c>
      <c r="C3246" s="3"/>
      <c r="D3246" s="25" t="s">
        <v>2941</v>
      </c>
      <c r="E3246" s="28" t="e">
        <f>VLOOKUP(D3246,バーコード貼付!A$4048:C$6329,2,FALSE)</f>
        <v>#N/A</v>
      </c>
      <c r="F3246" s="40"/>
      <c r="G3246" s="19"/>
      <c r="H3246" s="77" t="e">
        <v>#N/A</v>
      </c>
      <c r="I3246" s="8">
        <v>10</v>
      </c>
      <c r="J3246" s="19">
        <v>1</v>
      </c>
      <c r="K3246" s="19"/>
      <c r="L3246" s="19"/>
    </row>
    <row r="3247" spans="1:12" x14ac:dyDescent="0.2">
      <c r="A3247" s="6"/>
      <c r="B3247" s="6">
        <v>3</v>
      </c>
      <c r="C3247" s="3"/>
      <c r="D3247" s="25" t="s">
        <v>2916</v>
      </c>
      <c r="E3247" s="28" t="e">
        <f>VLOOKUP(D3247,バーコード貼付!A$4048:C$6329,2,FALSE)</f>
        <v>#N/A</v>
      </c>
      <c r="F3247" s="40"/>
      <c r="G3247" s="19"/>
      <c r="H3247" s="77" t="e">
        <v>#N/A</v>
      </c>
      <c r="I3247" s="8">
        <v>10</v>
      </c>
      <c r="J3247" s="19" t="e">
        <v>#N/A</v>
      </c>
      <c r="K3247" s="19"/>
      <c r="L3247" s="19"/>
    </row>
    <row r="3248" spans="1:12" x14ac:dyDescent="0.2">
      <c r="A3248" s="6"/>
      <c r="B3248" s="6">
        <v>4</v>
      </c>
      <c r="C3248" s="3"/>
      <c r="D3248" s="25" t="s">
        <v>2942</v>
      </c>
      <c r="E3248" s="28" t="e">
        <f>VLOOKUP(D3248,バーコード貼付!A$4048:C$6329,2,FALSE)</f>
        <v>#N/A</v>
      </c>
      <c r="F3248" s="40"/>
      <c r="G3248" s="19"/>
      <c r="H3248" s="77" t="e">
        <v>#N/A</v>
      </c>
      <c r="I3248" s="8">
        <v>10</v>
      </c>
      <c r="J3248" s="19">
        <v>1</v>
      </c>
      <c r="K3248" s="19"/>
      <c r="L3248" s="19"/>
    </row>
    <row r="3249" spans="1:12" x14ac:dyDescent="0.2">
      <c r="A3249" s="6"/>
      <c r="B3249" s="6">
        <v>5</v>
      </c>
      <c r="C3249" s="3"/>
      <c r="D3249" s="25" t="s">
        <v>2944</v>
      </c>
      <c r="E3249" s="28" t="e">
        <f>VLOOKUP(D3249,バーコード貼付!A$4048:C$6329,2,FALSE)</f>
        <v>#N/A</v>
      </c>
      <c r="F3249" s="40"/>
      <c r="G3249" s="19"/>
      <c r="H3249" s="77" t="e">
        <v>#N/A</v>
      </c>
      <c r="I3249" s="8">
        <v>10</v>
      </c>
      <c r="J3249" s="19">
        <v>1</v>
      </c>
      <c r="K3249" s="19"/>
      <c r="L3249" s="19"/>
    </row>
    <row r="3250" spans="1:12" x14ac:dyDescent="0.2">
      <c r="A3250" s="19"/>
      <c r="B3250" s="19"/>
      <c r="C3250" s="19"/>
      <c r="D3250" s="65"/>
      <c r="E3250" s="19"/>
      <c r="F3250" s="40"/>
      <c r="G3250" s="19"/>
      <c r="H3250" s="67"/>
      <c r="I3250" s="19"/>
      <c r="J3250" s="19"/>
      <c r="K3250" s="19"/>
      <c r="L3250" s="19"/>
    </row>
    <row r="3251" spans="1:12" ht="16.2" x14ac:dyDescent="0.2">
      <c r="A3251" s="188" t="s">
        <v>2717</v>
      </c>
      <c r="B3251" s="189"/>
      <c r="C3251" s="189"/>
      <c r="D3251" s="189"/>
      <c r="E3251" s="189"/>
      <c r="F3251" s="189"/>
      <c r="G3251" s="189"/>
      <c r="H3251" s="189"/>
      <c r="I3251" s="189"/>
      <c r="J3251" s="189"/>
      <c r="K3251" s="189"/>
      <c r="L3251" s="190"/>
    </row>
    <row r="3252" spans="1:12" x14ac:dyDescent="0.2">
      <c r="A3252" s="24" t="s">
        <v>975</v>
      </c>
      <c r="B3252" s="21"/>
      <c r="C3252" s="21"/>
      <c r="D3252" s="52" t="s">
        <v>973</v>
      </c>
      <c r="E3252" s="13" t="s">
        <v>1156</v>
      </c>
      <c r="F3252" s="39" t="s">
        <v>1246</v>
      </c>
      <c r="G3252" s="19" t="s">
        <v>1205</v>
      </c>
      <c r="H3252" s="13" t="s">
        <v>1206</v>
      </c>
      <c r="I3252" s="13" t="s">
        <v>977</v>
      </c>
      <c r="J3252" s="13" t="s">
        <v>976</v>
      </c>
      <c r="K3252" s="13" t="s">
        <v>1166</v>
      </c>
      <c r="L3252" s="13" t="s">
        <v>1167</v>
      </c>
    </row>
    <row r="3253" spans="1:12" x14ac:dyDescent="0.2">
      <c r="A3253" s="6">
        <v>1</v>
      </c>
      <c r="B3253" s="6"/>
      <c r="C3253" s="3"/>
      <c r="D3253" s="25" t="s">
        <v>2718</v>
      </c>
      <c r="E3253" s="28" t="e">
        <f>VLOOKUP(D3253,バーコード貼付!A$4048:C$6329,2,FALSE)</f>
        <v>#N/A</v>
      </c>
      <c r="F3253" s="40"/>
      <c r="G3253" s="19"/>
      <c r="H3253" s="77" t="e">
        <v>#N/A</v>
      </c>
      <c r="I3253" s="43">
        <v>10</v>
      </c>
      <c r="J3253" s="19" t="e">
        <v>#N/A</v>
      </c>
      <c r="K3253" s="19"/>
      <c r="L3253" s="19"/>
    </row>
    <row r="3254" spans="1:12" x14ac:dyDescent="0.2">
      <c r="A3254" s="6"/>
      <c r="B3254" s="6">
        <v>1</v>
      </c>
      <c r="C3254" s="3"/>
      <c r="D3254" s="25" t="s">
        <v>2719</v>
      </c>
      <c r="E3254" s="28" t="e">
        <f>VLOOKUP(D3254,バーコード貼付!A$4048:C$6329,2,FALSE)</f>
        <v>#N/A</v>
      </c>
      <c r="F3254" s="40"/>
      <c r="G3254" s="19"/>
      <c r="H3254" s="77" t="e">
        <v>#N/A</v>
      </c>
      <c r="I3254" s="8">
        <v>10</v>
      </c>
      <c r="J3254" s="19" t="e">
        <v>#N/A</v>
      </c>
      <c r="K3254" s="19"/>
      <c r="L3254" s="19"/>
    </row>
    <row r="3255" spans="1:12" x14ac:dyDescent="0.2">
      <c r="A3255" s="6"/>
      <c r="B3255" s="6">
        <v>2</v>
      </c>
      <c r="C3255" s="3"/>
      <c r="D3255" s="25" t="s">
        <v>2945</v>
      </c>
      <c r="E3255" s="28" t="e">
        <f>VLOOKUP(D3255,バーコード貼付!A$4048:C$6329,2,FALSE)</f>
        <v>#N/A</v>
      </c>
      <c r="F3255" s="40"/>
      <c r="G3255" s="19"/>
      <c r="H3255" s="77" t="e">
        <v>#N/A</v>
      </c>
      <c r="I3255" s="8">
        <v>10</v>
      </c>
      <c r="J3255" s="19">
        <v>1</v>
      </c>
      <c r="K3255" s="19"/>
      <c r="L3255" s="19"/>
    </row>
    <row r="3256" spans="1:12" x14ac:dyDescent="0.2">
      <c r="A3256" s="6"/>
      <c r="B3256" s="6">
        <v>3</v>
      </c>
      <c r="C3256" s="3"/>
      <c r="D3256" s="25" t="s">
        <v>2916</v>
      </c>
      <c r="E3256" s="28" t="e">
        <f>VLOOKUP(D3256,バーコード貼付!A$4048:C$6329,2,FALSE)</f>
        <v>#N/A</v>
      </c>
      <c r="F3256" s="40"/>
      <c r="G3256" s="19"/>
      <c r="H3256" s="77" t="e">
        <v>#N/A</v>
      </c>
      <c r="I3256" s="8">
        <v>10</v>
      </c>
      <c r="J3256" s="19" t="e">
        <v>#N/A</v>
      </c>
      <c r="K3256" s="19"/>
      <c r="L3256" s="19"/>
    </row>
    <row r="3257" spans="1:12" x14ac:dyDescent="0.2">
      <c r="A3257" s="6"/>
      <c r="B3257" s="6">
        <v>4</v>
      </c>
      <c r="C3257" s="3"/>
      <c r="D3257" s="25" t="s">
        <v>2943</v>
      </c>
      <c r="E3257" s="28" t="e">
        <f>VLOOKUP(D3257,バーコード貼付!A$4048:C$6329,2,FALSE)</f>
        <v>#N/A</v>
      </c>
      <c r="F3257" s="40"/>
      <c r="G3257" s="19"/>
      <c r="H3257" s="77" t="e">
        <v>#N/A</v>
      </c>
      <c r="I3257" s="8">
        <v>10</v>
      </c>
      <c r="J3257" s="19">
        <v>1</v>
      </c>
      <c r="K3257" s="19"/>
      <c r="L3257" s="19"/>
    </row>
    <row r="3258" spans="1:12" x14ac:dyDescent="0.2">
      <c r="A3258" s="6"/>
      <c r="B3258" s="6">
        <v>5</v>
      </c>
      <c r="C3258" s="3"/>
      <c r="D3258" s="25" t="s">
        <v>2944</v>
      </c>
      <c r="E3258" s="28" t="e">
        <f>VLOOKUP(D3258,バーコード貼付!A$4048:C$6329,2,FALSE)</f>
        <v>#N/A</v>
      </c>
      <c r="F3258" s="40"/>
      <c r="G3258" s="19"/>
      <c r="H3258" s="77" t="e">
        <v>#N/A</v>
      </c>
      <c r="I3258" s="8">
        <v>10</v>
      </c>
      <c r="J3258" s="19">
        <v>1</v>
      </c>
      <c r="K3258" s="19"/>
      <c r="L3258" s="19"/>
    </row>
    <row r="3259" spans="1:12" x14ac:dyDescent="0.2">
      <c r="A3259" s="19"/>
      <c r="B3259" s="19"/>
      <c r="C3259" s="19"/>
      <c r="D3259" s="65"/>
      <c r="E3259" s="19"/>
      <c r="F3259" s="40"/>
      <c r="G3259" s="19"/>
      <c r="H3259" s="67"/>
      <c r="I3259" s="19"/>
      <c r="J3259" s="19"/>
      <c r="K3259" s="19"/>
      <c r="L3259" s="19"/>
    </row>
    <row r="3260" spans="1:12" ht="16.2" x14ac:dyDescent="0.2">
      <c r="A3260" s="188" t="s">
        <v>2720</v>
      </c>
      <c r="B3260" s="189"/>
      <c r="C3260" s="189"/>
      <c r="D3260" s="189"/>
      <c r="E3260" s="189"/>
      <c r="F3260" s="189"/>
      <c r="G3260" s="189"/>
      <c r="H3260" s="189"/>
      <c r="I3260" s="189"/>
      <c r="J3260" s="189"/>
      <c r="K3260" s="189"/>
      <c r="L3260" s="190"/>
    </row>
    <row r="3261" spans="1:12" x14ac:dyDescent="0.2">
      <c r="A3261" s="24" t="s">
        <v>975</v>
      </c>
      <c r="B3261" s="21"/>
      <c r="C3261" s="21"/>
      <c r="D3261" s="52" t="s">
        <v>973</v>
      </c>
      <c r="E3261" s="13" t="s">
        <v>1156</v>
      </c>
      <c r="F3261" s="39" t="s">
        <v>1246</v>
      </c>
      <c r="G3261" s="19" t="s">
        <v>1205</v>
      </c>
      <c r="H3261" s="13" t="s">
        <v>1206</v>
      </c>
      <c r="I3261" s="13" t="s">
        <v>977</v>
      </c>
      <c r="J3261" s="13" t="s">
        <v>976</v>
      </c>
      <c r="K3261" s="13" t="s">
        <v>1166</v>
      </c>
      <c r="L3261" s="13" t="s">
        <v>1167</v>
      </c>
    </row>
    <row r="3262" spans="1:12" x14ac:dyDescent="0.2">
      <c r="A3262" s="6">
        <v>1</v>
      </c>
      <c r="B3262" s="6"/>
      <c r="C3262" s="3"/>
      <c r="D3262" s="25" t="s">
        <v>2721</v>
      </c>
      <c r="E3262" s="28" t="e">
        <f>VLOOKUP(D3262,バーコード貼付!A$4048:C$6329,2,FALSE)</f>
        <v>#N/A</v>
      </c>
      <c r="F3262" s="40"/>
      <c r="G3262" s="19"/>
      <c r="H3262" s="77" t="e">
        <v>#N/A</v>
      </c>
      <c r="I3262" s="43">
        <v>2</v>
      </c>
      <c r="J3262" s="19" t="e">
        <v>#N/A</v>
      </c>
      <c r="K3262" s="19"/>
      <c r="L3262" s="19"/>
    </row>
    <row r="3263" spans="1:12" x14ac:dyDescent="0.2">
      <c r="A3263" s="6"/>
      <c r="B3263" s="6">
        <v>1</v>
      </c>
      <c r="C3263" s="3"/>
      <c r="D3263" s="25" t="s">
        <v>2722</v>
      </c>
      <c r="E3263" s="28" t="e">
        <f>VLOOKUP(D3263,バーコード貼付!A$4048:C$6329,2,FALSE)</f>
        <v>#N/A</v>
      </c>
      <c r="F3263" s="40"/>
      <c r="G3263" s="19"/>
      <c r="H3263" s="77" t="e">
        <v>#N/A</v>
      </c>
      <c r="I3263" s="8">
        <v>2</v>
      </c>
      <c r="J3263" s="19" t="e">
        <v>#N/A</v>
      </c>
      <c r="K3263" s="19"/>
      <c r="L3263" s="19"/>
    </row>
    <row r="3264" spans="1:12" x14ac:dyDescent="0.2">
      <c r="A3264" s="6"/>
      <c r="B3264" s="6">
        <v>2</v>
      </c>
      <c r="C3264" s="3"/>
      <c r="D3264" s="25" t="s">
        <v>2946</v>
      </c>
      <c r="E3264" s="28" t="e">
        <f>VLOOKUP(D3264,バーコード貼付!A$4048:C$6329,2,FALSE)</f>
        <v>#N/A</v>
      </c>
      <c r="F3264" s="40"/>
      <c r="G3264" s="19"/>
      <c r="H3264" s="77" t="e">
        <v>#N/A</v>
      </c>
      <c r="I3264" s="8">
        <v>2</v>
      </c>
      <c r="J3264" s="19">
        <v>1</v>
      </c>
      <c r="K3264" s="19"/>
      <c r="L3264" s="19"/>
    </row>
    <row r="3265" spans="1:12" x14ac:dyDescent="0.2">
      <c r="A3265" s="6"/>
      <c r="B3265" s="6">
        <v>3</v>
      </c>
      <c r="C3265" s="3"/>
      <c r="D3265" s="25" t="s">
        <v>2917</v>
      </c>
      <c r="E3265" s="28" t="e">
        <f>VLOOKUP(D3265,バーコード貼付!A$4048:C$6329,2,FALSE)</f>
        <v>#N/A</v>
      </c>
      <c r="F3265" s="40"/>
      <c r="G3265" s="19"/>
      <c r="H3265" s="77" t="e">
        <v>#N/A</v>
      </c>
      <c r="I3265" s="8">
        <v>2</v>
      </c>
      <c r="J3265" s="19" t="e">
        <v>#N/A</v>
      </c>
      <c r="K3265" s="19"/>
      <c r="L3265" s="19"/>
    </row>
    <row r="3266" spans="1:12" x14ac:dyDescent="0.2">
      <c r="A3266" s="6"/>
      <c r="B3266" s="6">
        <v>4</v>
      </c>
      <c r="C3266" s="3"/>
      <c r="D3266" s="25" t="s">
        <v>2960</v>
      </c>
      <c r="E3266" s="28" t="e">
        <f>VLOOKUP(D3266,バーコード貼付!A$4048:C$6329,2,FALSE)</f>
        <v>#N/A</v>
      </c>
      <c r="F3266" s="40"/>
      <c r="G3266" s="19"/>
      <c r="H3266" s="77" t="e">
        <v>#N/A</v>
      </c>
      <c r="I3266" s="8">
        <v>2</v>
      </c>
      <c r="J3266" s="19">
        <v>1</v>
      </c>
      <c r="K3266" s="19"/>
      <c r="L3266" s="19"/>
    </row>
    <row r="3267" spans="1:12" x14ac:dyDescent="0.2">
      <c r="A3267" s="6"/>
      <c r="B3267" s="6">
        <v>5</v>
      </c>
      <c r="C3267" s="3"/>
      <c r="D3267" s="25" t="s">
        <v>2970</v>
      </c>
      <c r="E3267" s="28" t="e">
        <f>VLOOKUP(D3267,バーコード貼付!A$4048:C$6329,2,FALSE)</f>
        <v>#N/A</v>
      </c>
      <c r="F3267" s="40"/>
      <c r="G3267" s="19"/>
      <c r="H3267" s="77" t="e">
        <v>#N/A</v>
      </c>
      <c r="I3267" s="8">
        <v>2</v>
      </c>
      <c r="J3267" s="19" t="e">
        <v>#N/A</v>
      </c>
      <c r="K3267" s="19"/>
      <c r="L3267" s="19"/>
    </row>
    <row r="3268" spans="1:12" x14ac:dyDescent="0.2">
      <c r="A3268" s="19"/>
      <c r="B3268" s="19"/>
      <c r="C3268" s="19"/>
      <c r="D3268" s="65"/>
      <c r="E3268" s="19"/>
      <c r="F3268" s="40"/>
      <c r="G3268" s="19"/>
      <c r="H3268" s="67"/>
      <c r="I3268" s="19"/>
      <c r="J3268" s="19"/>
      <c r="K3268" s="19"/>
      <c r="L3268" s="19"/>
    </row>
    <row r="3269" spans="1:12" ht="16.2" x14ac:dyDescent="0.2">
      <c r="A3269" s="188" t="s">
        <v>2723</v>
      </c>
      <c r="B3269" s="189"/>
      <c r="C3269" s="189"/>
      <c r="D3269" s="189"/>
      <c r="E3269" s="189"/>
      <c r="F3269" s="189"/>
      <c r="G3269" s="189"/>
      <c r="H3269" s="189"/>
      <c r="I3269" s="189"/>
      <c r="J3269" s="189"/>
      <c r="K3269" s="189"/>
      <c r="L3269" s="190"/>
    </row>
    <row r="3270" spans="1:12" x14ac:dyDescent="0.2">
      <c r="A3270" s="24" t="s">
        <v>975</v>
      </c>
      <c r="B3270" s="21"/>
      <c r="C3270" s="21"/>
      <c r="D3270" s="52" t="s">
        <v>973</v>
      </c>
      <c r="E3270" s="13" t="s">
        <v>1156</v>
      </c>
      <c r="F3270" s="39" t="s">
        <v>1246</v>
      </c>
      <c r="G3270" s="19" t="s">
        <v>1205</v>
      </c>
      <c r="H3270" s="13" t="s">
        <v>1206</v>
      </c>
      <c r="I3270" s="13" t="s">
        <v>977</v>
      </c>
      <c r="J3270" s="13" t="s">
        <v>976</v>
      </c>
      <c r="K3270" s="13" t="s">
        <v>1166</v>
      </c>
      <c r="L3270" s="13" t="s">
        <v>1167</v>
      </c>
    </row>
    <row r="3271" spans="1:12" x14ac:dyDescent="0.2">
      <c r="A3271" s="6">
        <v>1</v>
      </c>
      <c r="B3271" s="6"/>
      <c r="C3271" s="3"/>
      <c r="D3271" s="25" t="s">
        <v>2724</v>
      </c>
      <c r="E3271" s="28" t="e">
        <f>VLOOKUP(D3271,バーコード貼付!A$4048:C$6329,2,FALSE)</f>
        <v>#N/A</v>
      </c>
      <c r="F3271" s="40"/>
      <c r="G3271" s="19"/>
      <c r="H3271" s="77" t="e">
        <v>#N/A</v>
      </c>
      <c r="I3271" s="43">
        <v>15</v>
      </c>
      <c r="J3271" s="19" t="e">
        <v>#N/A</v>
      </c>
      <c r="K3271" s="19"/>
      <c r="L3271" s="19"/>
    </row>
    <row r="3272" spans="1:12" x14ac:dyDescent="0.2">
      <c r="A3272" s="6"/>
      <c r="B3272" s="6">
        <v>1</v>
      </c>
      <c r="C3272" s="3"/>
      <c r="D3272" s="25" t="s">
        <v>2725</v>
      </c>
      <c r="E3272" s="28" t="e">
        <f>VLOOKUP(D3272,バーコード貼付!A$4048:C$6329,2,FALSE)</f>
        <v>#N/A</v>
      </c>
      <c r="F3272" s="40"/>
      <c r="G3272" s="19"/>
      <c r="H3272" s="77" t="e">
        <v>#N/A</v>
      </c>
      <c r="I3272" s="8">
        <v>15</v>
      </c>
      <c r="J3272" s="19" t="e">
        <v>#N/A</v>
      </c>
      <c r="K3272" s="19"/>
      <c r="L3272" s="19"/>
    </row>
    <row r="3273" spans="1:12" x14ac:dyDescent="0.2">
      <c r="A3273" s="6"/>
      <c r="B3273" s="6">
        <v>2</v>
      </c>
      <c r="C3273" s="3"/>
      <c r="D3273" s="25" t="s">
        <v>2947</v>
      </c>
      <c r="E3273" s="28" t="e">
        <f>VLOOKUP(D3273,バーコード貼付!A$4048:C$6329,2,FALSE)</f>
        <v>#N/A</v>
      </c>
      <c r="F3273" s="40"/>
      <c r="G3273" s="19"/>
      <c r="H3273" s="77" t="e">
        <v>#N/A</v>
      </c>
      <c r="I3273" s="8">
        <v>15</v>
      </c>
      <c r="J3273" s="19">
        <v>1</v>
      </c>
      <c r="K3273" s="19"/>
      <c r="L3273" s="19"/>
    </row>
    <row r="3274" spans="1:12" x14ac:dyDescent="0.2">
      <c r="A3274" s="6"/>
      <c r="B3274" s="6">
        <v>3</v>
      </c>
      <c r="C3274" s="3"/>
      <c r="D3274" s="25" t="s">
        <v>2917</v>
      </c>
      <c r="E3274" s="28" t="e">
        <f>VLOOKUP(D3274,バーコード貼付!A$4048:C$6329,2,FALSE)</f>
        <v>#N/A</v>
      </c>
      <c r="F3274" s="40"/>
      <c r="G3274" s="19"/>
      <c r="H3274" s="77" t="e">
        <v>#N/A</v>
      </c>
      <c r="I3274" s="8">
        <v>15</v>
      </c>
      <c r="J3274" s="19" t="e">
        <v>#N/A</v>
      </c>
      <c r="K3274" s="19"/>
      <c r="L3274" s="19"/>
    </row>
    <row r="3275" spans="1:12" x14ac:dyDescent="0.2">
      <c r="A3275" s="6"/>
      <c r="B3275" s="6">
        <v>4</v>
      </c>
      <c r="C3275" s="3"/>
      <c r="D3275" s="25" t="s">
        <v>2960</v>
      </c>
      <c r="E3275" s="28" t="e">
        <f>VLOOKUP(D3275,バーコード貼付!A$4048:C$6329,2,FALSE)</f>
        <v>#N/A</v>
      </c>
      <c r="F3275" s="40"/>
      <c r="G3275" s="19"/>
      <c r="H3275" s="77" t="e">
        <v>#N/A</v>
      </c>
      <c r="I3275" s="8">
        <v>15</v>
      </c>
      <c r="J3275" s="19">
        <v>1</v>
      </c>
      <c r="K3275" s="19"/>
      <c r="L3275" s="19"/>
    </row>
    <row r="3276" spans="1:12" x14ac:dyDescent="0.2">
      <c r="A3276" s="6"/>
      <c r="B3276" s="6">
        <v>5</v>
      </c>
      <c r="C3276" s="3"/>
      <c r="D3276" s="25" t="s">
        <v>2970</v>
      </c>
      <c r="E3276" s="28" t="e">
        <f>VLOOKUP(D3276,バーコード貼付!A$4048:C$6329,2,FALSE)</f>
        <v>#N/A</v>
      </c>
      <c r="F3276" s="40"/>
      <c r="G3276" s="19"/>
      <c r="H3276" s="77" t="e">
        <v>#N/A</v>
      </c>
      <c r="I3276" s="8">
        <v>15</v>
      </c>
      <c r="J3276" s="19" t="e">
        <v>#N/A</v>
      </c>
      <c r="K3276" s="19"/>
      <c r="L3276" s="19"/>
    </row>
    <row r="3277" spans="1:12" x14ac:dyDescent="0.2">
      <c r="A3277" s="19"/>
      <c r="B3277" s="19"/>
      <c r="C3277" s="19"/>
      <c r="D3277" s="65"/>
      <c r="E3277" s="19"/>
      <c r="F3277" s="40"/>
      <c r="G3277" s="19"/>
      <c r="H3277" s="67"/>
      <c r="I3277" s="19"/>
      <c r="J3277" s="19"/>
      <c r="K3277" s="19"/>
      <c r="L3277" s="19"/>
    </row>
    <row r="3278" spans="1:12" ht="16.2" x14ac:dyDescent="0.2">
      <c r="A3278" s="188" t="s">
        <v>2726</v>
      </c>
      <c r="B3278" s="189"/>
      <c r="C3278" s="189"/>
      <c r="D3278" s="189"/>
      <c r="E3278" s="189"/>
      <c r="F3278" s="189"/>
      <c r="G3278" s="189"/>
      <c r="H3278" s="189"/>
      <c r="I3278" s="189"/>
      <c r="J3278" s="189"/>
      <c r="K3278" s="189"/>
      <c r="L3278" s="190"/>
    </row>
    <row r="3279" spans="1:12" x14ac:dyDescent="0.2">
      <c r="A3279" s="24" t="s">
        <v>975</v>
      </c>
      <c r="B3279" s="21"/>
      <c r="C3279" s="21"/>
      <c r="D3279" s="52" t="s">
        <v>973</v>
      </c>
      <c r="E3279" s="13" t="s">
        <v>1156</v>
      </c>
      <c r="F3279" s="39" t="s">
        <v>1246</v>
      </c>
      <c r="G3279" s="19" t="s">
        <v>1205</v>
      </c>
      <c r="H3279" s="13" t="s">
        <v>1206</v>
      </c>
      <c r="I3279" s="13" t="s">
        <v>977</v>
      </c>
      <c r="J3279" s="13" t="s">
        <v>976</v>
      </c>
      <c r="K3279" s="13" t="s">
        <v>1166</v>
      </c>
      <c r="L3279" s="13" t="s">
        <v>1167</v>
      </c>
    </row>
    <row r="3280" spans="1:12" x14ac:dyDescent="0.2">
      <c r="A3280" s="6">
        <v>1</v>
      </c>
      <c r="B3280" s="6"/>
      <c r="C3280" s="3"/>
      <c r="D3280" s="25" t="s">
        <v>2727</v>
      </c>
      <c r="E3280" s="28" t="e">
        <f>VLOOKUP(D3280,バーコード貼付!A$4048:C$6329,2,FALSE)</f>
        <v>#N/A</v>
      </c>
      <c r="F3280" s="40"/>
      <c r="G3280" s="19"/>
      <c r="H3280" s="77" t="e">
        <v>#N/A</v>
      </c>
      <c r="I3280" s="43" t="e">
        <v>#N/A</v>
      </c>
      <c r="J3280" s="19" t="e">
        <v>#N/A</v>
      </c>
      <c r="K3280" s="19"/>
      <c r="L3280" s="19"/>
    </row>
    <row r="3281" spans="1:12" x14ac:dyDescent="0.2">
      <c r="A3281" s="6"/>
      <c r="B3281" s="6">
        <v>1</v>
      </c>
      <c r="C3281" s="3"/>
      <c r="D3281" s="25" t="s">
        <v>2728</v>
      </c>
      <c r="E3281" s="28" t="e">
        <f>VLOOKUP(D3281,バーコード貼付!A$4048:C$6329,2,FALSE)</f>
        <v>#N/A</v>
      </c>
      <c r="F3281" s="40"/>
      <c r="G3281" s="19"/>
      <c r="H3281" s="77" t="e">
        <v>#N/A</v>
      </c>
      <c r="I3281" s="8" t="e">
        <v>#N/A</v>
      </c>
      <c r="J3281" s="19" t="e">
        <v>#N/A</v>
      </c>
      <c r="K3281" s="19"/>
      <c r="L3281" s="19"/>
    </row>
    <row r="3282" spans="1:12" x14ac:dyDescent="0.2">
      <c r="A3282" s="6"/>
      <c r="B3282" s="6">
        <v>2</v>
      </c>
      <c r="C3282" s="3"/>
      <c r="D3282" s="25" t="s">
        <v>2948</v>
      </c>
      <c r="E3282" s="28" t="e">
        <f>VLOOKUP(D3282,バーコード貼付!A$4048:C$6329,2,FALSE)</f>
        <v>#N/A</v>
      </c>
      <c r="F3282" s="40"/>
      <c r="G3282" s="19"/>
      <c r="H3282" s="77" t="e">
        <v>#N/A</v>
      </c>
      <c r="I3282" s="8" t="e">
        <v>#N/A</v>
      </c>
      <c r="J3282" s="19" t="e">
        <v>#N/A</v>
      </c>
      <c r="K3282" s="19"/>
      <c r="L3282" s="19"/>
    </row>
    <row r="3283" spans="1:12" x14ac:dyDescent="0.2">
      <c r="A3283" s="6"/>
      <c r="B3283" s="6">
        <v>3</v>
      </c>
      <c r="C3283" s="3"/>
      <c r="D3283" s="25" t="s">
        <v>2918</v>
      </c>
      <c r="E3283" s="28" t="e">
        <f>VLOOKUP(D3283,バーコード貼付!A$4048:C$6329,2,FALSE)</f>
        <v>#N/A</v>
      </c>
      <c r="F3283" s="40"/>
      <c r="G3283" s="19"/>
      <c r="H3283" s="77" t="e">
        <v>#N/A</v>
      </c>
      <c r="I3283" s="8" t="e">
        <v>#N/A</v>
      </c>
      <c r="J3283" s="19" t="e">
        <v>#N/A</v>
      </c>
      <c r="K3283" s="19"/>
      <c r="L3283" s="19"/>
    </row>
    <row r="3284" spans="1:12" x14ac:dyDescent="0.2">
      <c r="A3284" s="6"/>
      <c r="B3284" s="6">
        <v>4</v>
      </c>
      <c r="C3284" s="3"/>
      <c r="D3284" s="25" t="s">
        <v>2961</v>
      </c>
      <c r="E3284" s="28" t="e">
        <f>VLOOKUP(D3284,バーコード貼付!A$4048:C$6329,2,FALSE)</f>
        <v>#N/A</v>
      </c>
      <c r="F3284" s="40"/>
      <c r="G3284" s="19"/>
      <c r="H3284" s="77" t="e">
        <v>#N/A</v>
      </c>
      <c r="I3284" s="8" t="e">
        <v>#N/A</v>
      </c>
      <c r="J3284" s="19" t="e">
        <v>#N/A</v>
      </c>
      <c r="K3284" s="19"/>
      <c r="L3284" s="19"/>
    </row>
    <row r="3285" spans="1:12" x14ac:dyDescent="0.2">
      <c r="A3285" s="6"/>
      <c r="B3285" s="6">
        <v>5</v>
      </c>
      <c r="C3285" s="3"/>
      <c r="D3285" s="25" t="s">
        <v>2971</v>
      </c>
      <c r="E3285" s="28" t="e">
        <f>VLOOKUP(D3285,バーコード貼付!A$4048:C$6329,2,FALSE)</f>
        <v>#N/A</v>
      </c>
      <c r="F3285" s="40"/>
      <c r="G3285" s="19"/>
      <c r="H3285" s="77" t="e">
        <v>#N/A</v>
      </c>
      <c r="I3285" s="8" t="e">
        <v>#N/A</v>
      </c>
      <c r="J3285" s="19" t="e">
        <v>#N/A</v>
      </c>
      <c r="K3285" s="19"/>
      <c r="L3285" s="19"/>
    </row>
    <row r="3286" spans="1:12" x14ac:dyDescent="0.2">
      <c r="A3286" s="19"/>
      <c r="B3286" s="19"/>
      <c r="C3286" s="19"/>
      <c r="D3286" s="65"/>
      <c r="E3286" s="19"/>
      <c r="F3286" s="40"/>
      <c r="G3286" s="19"/>
      <c r="H3286" s="67"/>
      <c r="I3286" s="19"/>
      <c r="J3286" s="19"/>
      <c r="K3286" s="19"/>
      <c r="L3286" s="19"/>
    </row>
    <row r="3287" spans="1:12" ht="16.2" x14ac:dyDescent="0.2">
      <c r="A3287" s="188" t="s">
        <v>2729</v>
      </c>
      <c r="B3287" s="189"/>
      <c r="C3287" s="189"/>
      <c r="D3287" s="189"/>
      <c r="E3287" s="189"/>
      <c r="F3287" s="189"/>
      <c r="G3287" s="189"/>
      <c r="H3287" s="189"/>
      <c r="I3287" s="189"/>
      <c r="J3287" s="189"/>
      <c r="K3287" s="189"/>
      <c r="L3287" s="190"/>
    </row>
    <row r="3288" spans="1:12" x14ac:dyDescent="0.2">
      <c r="A3288" s="24" t="s">
        <v>975</v>
      </c>
      <c r="B3288" s="21"/>
      <c r="C3288" s="21"/>
      <c r="D3288" s="52" t="s">
        <v>973</v>
      </c>
      <c r="E3288" s="13" t="s">
        <v>1156</v>
      </c>
      <c r="F3288" s="39" t="s">
        <v>1246</v>
      </c>
      <c r="G3288" s="19" t="s">
        <v>1205</v>
      </c>
      <c r="H3288" s="13" t="s">
        <v>1206</v>
      </c>
      <c r="I3288" s="13" t="s">
        <v>977</v>
      </c>
      <c r="J3288" s="13" t="s">
        <v>976</v>
      </c>
      <c r="K3288" s="13" t="s">
        <v>1166</v>
      </c>
      <c r="L3288" s="13" t="s">
        <v>1167</v>
      </c>
    </row>
    <row r="3289" spans="1:12" x14ac:dyDescent="0.2">
      <c r="A3289" s="6">
        <v>1</v>
      </c>
      <c r="B3289" s="6"/>
      <c r="C3289" s="3"/>
      <c r="D3289" s="25" t="s">
        <v>2730</v>
      </c>
      <c r="E3289" s="28" t="e">
        <f>VLOOKUP(D3289,バーコード貼付!A$4048:C$6329,2,FALSE)</f>
        <v>#N/A</v>
      </c>
      <c r="F3289" s="40"/>
      <c r="G3289" s="19"/>
      <c r="H3289" s="77" t="e">
        <v>#N/A</v>
      </c>
      <c r="I3289" s="43" t="e">
        <v>#N/A</v>
      </c>
      <c r="J3289" s="19" t="e">
        <v>#N/A</v>
      </c>
      <c r="K3289" s="19"/>
      <c r="L3289" s="19"/>
    </row>
    <row r="3290" spans="1:12" x14ac:dyDescent="0.2">
      <c r="A3290" s="6"/>
      <c r="B3290" s="6">
        <v>1</v>
      </c>
      <c r="C3290" s="3"/>
      <c r="D3290" s="25" t="s">
        <v>2731</v>
      </c>
      <c r="E3290" s="28" t="e">
        <f>VLOOKUP(D3290,バーコード貼付!A$4048:C$6329,2,FALSE)</f>
        <v>#N/A</v>
      </c>
      <c r="F3290" s="40"/>
      <c r="G3290" s="19"/>
      <c r="H3290" s="77" t="e">
        <v>#N/A</v>
      </c>
      <c r="I3290" s="8" t="e">
        <v>#N/A</v>
      </c>
      <c r="J3290" s="19" t="e">
        <v>#N/A</v>
      </c>
      <c r="K3290" s="19"/>
      <c r="L3290" s="19"/>
    </row>
    <row r="3291" spans="1:12" x14ac:dyDescent="0.2">
      <c r="A3291" s="6"/>
      <c r="B3291" s="6">
        <v>2</v>
      </c>
      <c r="C3291" s="3"/>
      <c r="D3291" s="25" t="s">
        <v>2949</v>
      </c>
      <c r="E3291" s="28" t="e">
        <f>VLOOKUP(D3291,バーコード貼付!A$4048:C$6329,2,FALSE)</f>
        <v>#N/A</v>
      </c>
      <c r="F3291" s="40"/>
      <c r="G3291" s="19"/>
      <c r="H3291" s="77" t="e">
        <v>#N/A</v>
      </c>
      <c r="I3291" s="8" t="e">
        <v>#N/A</v>
      </c>
      <c r="J3291" s="19" t="e">
        <v>#N/A</v>
      </c>
      <c r="K3291" s="19"/>
      <c r="L3291" s="19"/>
    </row>
    <row r="3292" spans="1:12" x14ac:dyDescent="0.2">
      <c r="A3292" s="6"/>
      <c r="B3292" s="6">
        <v>2</v>
      </c>
      <c r="C3292" s="3"/>
      <c r="D3292" s="25" t="s">
        <v>2918</v>
      </c>
      <c r="E3292" s="28" t="e">
        <f>VLOOKUP(D3292,バーコード貼付!A$4048:C$6329,2,FALSE)</f>
        <v>#N/A</v>
      </c>
      <c r="F3292" s="40"/>
      <c r="G3292" s="19"/>
      <c r="H3292" s="77" t="e">
        <v>#N/A</v>
      </c>
      <c r="I3292" s="8" t="e">
        <v>#N/A</v>
      </c>
      <c r="J3292" s="19" t="e">
        <v>#N/A</v>
      </c>
      <c r="K3292" s="19"/>
      <c r="L3292" s="19"/>
    </row>
    <row r="3293" spans="1:12" x14ac:dyDescent="0.2">
      <c r="A3293" s="6"/>
      <c r="B3293" s="6">
        <v>4</v>
      </c>
      <c r="C3293" s="3"/>
      <c r="D3293" s="25" t="s">
        <v>2961</v>
      </c>
      <c r="E3293" s="28" t="e">
        <f>VLOOKUP(D3293,バーコード貼付!A$4048:C$6329,2,FALSE)</f>
        <v>#N/A</v>
      </c>
      <c r="F3293" s="40"/>
      <c r="G3293" s="19"/>
      <c r="H3293" s="77" t="e">
        <v>#N/A</v>
      </c>
      <c r="I3293" s="8" t="e">
        <v>#N/A</v>
      </c>
      <c r="J3293" s="19" t="e">
        <v>#N/A</v>
      </c>
      <c r="K3293" s="19"/>
      <c r="L3293" s="19"/>
    </row>
    <row r="3294" spans="1:12" x14ac:dyDescent="0.2">
      <c r="A3294" s="6"/>
      <c r="B3294" s="6">
        <v>5</v>
      </c>
      <c r="C3294" s="3"/>
      <c r="D3294" s="25" t="s">
        <v>2971</v>
      </c>
      <c r="E3294" s="28" t="e">
        <f>VLOOKUP(D3294,バーコード貼付!A$4048:C$6329,2,FALSE)</f>
        <v>#N/A</v>
      </c>
      <c r="F3294" s="40"/>
      <c r="G3294" s="19"/>
      <c r="H3294" s="77" t="e">
        <v>#N/A</v>
      </c>
      <c r="I3294" s="8" t="e">
        <v>#N/A</v>
      </c>
      <c r="J3294" s="19" t="e">
        <v>#N/A</v>
      </c>
      <c r="K3294" s="19"/>
      <c r="L3294" s="19"/>
    </row>
    <row r="3295" spans="1:12" x14ac:dyDescent="0.2">
      <c r="A3295" s="19"/>
      <c r="B3295" s="19"/>
      <c r="C3295" s="19"/>
      <c r="D3295" s="65"/>
      <c r="E3295" s="19"/>
      <c r="F3295" s="40"/>
      <c r="G3295" s="19"/>
      <c r="H3295" s="67"/>
      <c r="I3295" s="19"/>
      <c r="J3295" s="19"/>
      <c r="K3295" s="19"/>
      <c r="L3295" s="19"/>
    </row>
    <row r="3296" spans="1:12" ht="16.2" x14ac:dyDescent="0.2">
      <c r="A3296" s="188" t="s">
        <v>2732</v>
      </c>
      <c r="B3296" s="189"/>
      <c r="C3296" s="189"/>
      <c r="D3296" s="189"/>
      <c r="E3296" s="189"/>
      <c r="F3296" s="189"/>
      <c r="G3296" s="189"/>
      <c r="H3296" s="189"/>
      <c r="I3296" s="189"/>
      <c r="J3296" s="189"/>
      <c r="K3296" s="189"/>
      <c r="L3296" s="190"/>
    </row>
    <row r="3297" spans="1:12" x14ac:dyDescent="0.2">
      <c r="A3297" s="24" t="s">
        <v>975</v>
      </c>
      <c r="B3297" s="21"/>
      <c r="C3297" s="21"/>
      <c r="D3297" s="52" t="s">
        <v>973</v>
      </c>
      <c r="E3297" s="13" t="s">
        <v>1156</v>
      </c>
      <c r="F3297" s="39" t="s">
        <v>1246</v>
      </c>
      <c r="G3297" s="19" t="s">
        <v>1205</v>
      </c>
      <c r="H3297" s="13" t="s">
        <v>1206</v>
      </c>
      <c r="I3297" s="13" t="s">
        <v>977</v>
      </c>
      <c r="J3297" s="13" t="s">
        <v>976</v>
      </c>
      <c r="K3297" s="13" t="s">
        <v>1166</v>
      </c>
      <c r="L3297" s="13" t="s">
        <v>1167</v>
      </c>
    </row>
    <row r="3298" spans="1:12" x14ac:dyDescent="0.2">
      <c r="A3298" s="6">
        <v>1</v>
      </c>
      <c r="B3298" s="6"/>
      <c r="C3298" s="3"/>
      <c r="D3298" s="25" t="s">
        <v>2733</v>
      </c>
      <c r="E3298" s="28" t="e">
        <f>VLOOKUP(D3298,バーコード貼付!A$4048:C$6329,2,FALSE)</f>
        <v>#N/A</v>
      </c>
      <c r="F3298" s="40"/>
      <c r="G3298" s="19"/>
      <c r="H3298" s="77" t="e">
        <v>#N/A</v>
      </c>
      <c r="I3298" s="43">
        <v>2</v>
      </c>
      <c r="J3298" s="19" t="e">
        <v>#N/A</v>
      </c>
      <c r="K3298" s="19"/>
      <c r="L3298" s="19"/>
    </row>
    <row r="3299" spans="1:12" x14ac:dyDescent="0.2">
      <c r="A3299" s="6"/>
      <c r="B3299" s="6">
        <v>1</v>
      </c>
      <c r="C3299" s="3"/>
      <c r="D3299" s="25" t="s">
        <v>2553</v>
      </c>
      <c r="E3299" s="28" t="e">
        <f>VLOOKUP(D3299,バーコード貼付!A$4048:C$6329,2,FALSE)</f>
        <v>#N/A</v>
      </c>
      <c r="F3299" s="40"/>
      <c r="G3299" s="19"/>
      <c r="H3299" s="77" t="e">
        <v>#N/A</v>
      </c>
      <c r="I3299" s="8">
        <v>2</v>
      </c>
      <c r="J3299" s="19" t="e">
        <v>#N/A</v>
      </c>
      <c r="K3299" s="19"/>
      <c r="L3299" s="19"/>
    </row>
    <row r="3300" spans="1:12" x14ac:dyDescent="0.2">
      <c r="A3300" s="6"/>
      <c r="B3300" s="6">
        <v>2</v>
      </c>
      <c r="C3300" s="3"/>
      <c r="D3300" s="25" t="s">
        <v>2950</v>
      </c>
      <c r="E3300" s="28" t="e">
        <f>VLOOKUP(D3300,バーコード貼付!A$4048:C$6329,2,FALSE)</f>
        <v>#N/A</v>
      </c>
      <c r="F3300" s="40"/>
      <c r="G3300" s="19"/>
      <c r="H3300" s="77" t="e">
        <v>#N/A</v>
      </c>
      <c r="I3300" s="8">
        <v>2</v>
      </c>
      <c r="J3300" s="19">
        <v>1</v>
      </c>
      <c r="K3300" s="19"/>
      <c r="L3300" s="19"/>
    </row>
    <row r="3301" spans="1:12" x14ac:dyDescent="0.2">
      <c r="A3301" s="6"/>
      <c r="B3301" s="6">
        <v>3</v>
      </c>
      <c r="C3301" s="3"/>
      <c r="D3301" s="25" t="s">
        <v>2919</v>
      </c>
      <c r="E3301" s="28" t="e">
        <f>VLOOKUP(D3301,バーコード貼付!A$4048:C$6329,2,FALSE)</f>
        <v>#N/A</v>
      </c>
      <c r="F3301" s="40"/>
      <c r="G3301" s="19"/>
      <c r="H3301" s="77" t="e">
        <v>#N/A</v>
      </c>
      <c r="I3301" s="8">
        <v>2</v>
      </c>
      <c r="J3301" s="19" t="e">
        <v>#N/A</v>
      </c>
      <c r="K3301" s="19"/>
      <c r="L3301" s="19"/>
    </row>
    <row r="3302" spans="1:12" x14ac:dyDescent="0.2">
      <c r="A3302" s="6"/>
      <c r="B3302" s="6">
        <v>4</v>
      </c>
      <c r="C3302" s="3"/>
      <c r="D3302" s="25" t="s">
        <v>2962</v>
      </c>
      <c r="E3302" s="28" t="e">
        <f>VLOOKUP(D3302,バーコード貼付!A$4048:C$6329,2,FALSE)</f>
        <v>#N/A</v>
      </c>
      <c r="F3302" s="40"/>
      <c r="G3302" s="19"/>
      <c r="H3302" s="77" t="e">
        <v>#N/A</v>
      </c>
      <c r="I3302" s="8">
        <v>2</v>
      </c>
      <c r="J3302" s="19">
        <v>1</v>
      </c>
      <c r="K3302" s="19"/>
      <c r="L3302" s="19"/>
    </row>
    <row r="3303" spans="1:12" x14ac:dyDescent="0.2">
      <c r="A3303" s="6"/>
      <c r="B3303" s="6">
        <v>5</v>
      </c>
      <c r="C3303" s="3"/>
      <c r="D3303" s="25" t="s">
        <v>2972</v>
      </c>
      <c r="E3303" s="28" t="e">
        <f>VLOOKUP(D3303,バーコード貼付!A$4048:C$6329,2,FALSE)</f>
        <v>#N/A</v>
      </c>
      <c r="F3303" s="40"/>
      <c r="G3303" s="19"/>
      <c r="H3303" s="77" t="e">
        <v>#N/A</v>
      </c>
      <c r="I3303" s="8">
        <v>2</v>
      </c>
      <c r="J3303" s="19">
        <v>1</v>
      </c>
      <c r="K3303" s="19"/>
      <c r="L3303" s="19"/>
    </row>
    <row r="3304" spans="1:12" x14ac:dyDescent="0.2">
      <c r="A3304" s="19"/>
      <c r="B3304" s="19"/>
      <c r="C3304" s="19"/>
      <c r="D3304" s="65"/>
      <c r="E3304" s="19"/>
      <c r="F3304" s="40"/>
      <c r="G3304" s="19"/>
      <c r="H3304" s="67"/>
      <c r="I3304" s="19"/>
      <c r="J3304" s="19"/>
      <c r="K3304" s="19"/>
      <c r="L3304" s="19"/>
    </row>
    <row r="3305" spans="1:12" ht="16.2" x14ac:dyDescent="0.2">
      <c r="A3305" s="188" t="s">
        <v>2734</v>
      </c>
      <c r="B3305" s="189"/>
      <c r="C3305" s="189"/>
      <c r="D3305" s="189"/>
      <c r="E3305" s="189"/>
      <c r="F3305" s="189"/>
      <c r="G3305" s="189"/>
      <c r="H3305" s="189"/>
      <c r="I3305" s="189"/>
      <c r="J3305" s="189"/>
      <c r="K3305" s="189"/>
      <c r="L3305" s="190"/>
    </row>
    <row r="3306" spans="1:12" x14ac:dyDescent="0.2">
      <c r="A3306" s="24" t="s">
        <v>975</v>
      </c>
      <c r="B3306" s="21"/>
      <c r="C3306" s="21"/>
      <c r="D3306" s="52" t="s">
        <v>973</v>
      </c>
      <c r="E3306" s="13" t="s">
        <v>1156</v>
      </c>
      <c r="F3306" s="39" t="s">
        <v>1246</v>
      </c>
      <c r="G3306" s="19" t="s">
        <v>1205</v>
      </c>
      <c r="H3306" s="13" t="s">
        <v>1206</v>
      </c>
      <c r="I3306" s="13" t="s">
        <v>977</v>
      </c>
      <c r="J3306" s="13" t="s">
        <v>976</v>
      </c>
      <c r="K3306" s="13" t="s">
        <v>1166</v>
      </c>
      <c r="L3306" s="13" t="s">
        <v>1167</v>
      </c>
    </row>
    <row r="3307" spans="1:12" x14ac:dyDescent="0.2">
      <c r="A3307" s="6">
        <v>1</v>
      </c>
      <c r="B3307" s="6"/>
      <c r="C3307" s="3"/>
      <c r="D3307" s="25" t="s">
        <v>2735</v>
      </c>
      <c r="E3307" s="28" t="e">
        <f>VLOOKUP(D3307,バーコード貼付!A$4048:C$6329,2,FALSE)</f>
        <v>#N/A</v>
      </c>
      <c r="F3307" s="40"/>
      <c r="G3307" s="19"/>
      <c r="H3307" s="77" t="e">
        <v>#N/A</v>
      </c>
      <c r="I3307" s="43">
        <v>2</v>
      </c>
      <c r="J3307" s="19" t="e">
        <v>#N/A</v>
      </c>
      <c r="K3307" s="19"/>
      <c r="L3307" s="19"/>
    </row>
    <row r="3308" spans="1:12" x14ac:dyDescent="0.2">
      <c r="A3308" s="6"/>
      <c r="B3308" s="6">
        <v>1</v>
      </c>
      <c r="C3308" s="3"/>
      <c r="D3308" s="25" t="s">
        <v>2736</v>
      </c>
      <c r="E3308" s="28" t="e">
        <f>VLOOKUP(D3308,バーコード貼付!A$4048:C$6329,2,FALSE)</f>
        <v>#N/A</v>
      </c>
      <c r="F3308" s="40"/>
      <c r="G3308" s="19"/>
      <c r="H3308" s="77" t="e">
        <v>#N/A</v>
      </c>
      <c r="I3308" s="8">
        <v>2</v>
      </c>
      <c r="J3308" s="19" t="e">
        <v>#N/A</v>
      </c>
      <c r="K3308" s="19"/>
      <c r="L3308" s="19"/>
    </row>
    <row r="3309" spans="1:12" x14ac:dyDescent="0.2">
      <c r="A3309" s="6"/>
      <c r="B3309" s="6">
        <v>2</v>
      </c>
      <c r="C3309" s="3"/>
      <c r="D3309" s="25" t="s">
        <v>2951</v>
      </c>
      <c r="E3309" s="28" t="e">
        <f>VLOOKUP(D3309,バーコード貼付!A$4048:C$6329,2,FALSE)</f>
        <v>#N/A</v>
      </c>
      <c r="F3309" s="40"/>
      <c r="G3309" s="19"/>
      <c r="H3309" s="77" t="e">
        <v>#N/A</v>
      </c>
      <c r="I3309" s="8">
        <v>2</v>
      </c>
      <c r="J3309" s="19">
        <v>1</v>
      </c>
      <c r="K3309" s="19"/>
      <c r="L3309" s="19"/>
    </row>
    <row r="3310" spans="1:12" x14ac:dyDescent="0.2">
      <c r="A3310" s="6"/>
      <c r="B3310" s="6">
        <v>3</v>
      </c>
      <c r="C3310" s="3"/>
      <c r="D3310" s="25" t="s">
        <v>2919</v>
      </c>
      <c r="E3310" s="28" t="e">
        <f>VLOOKUP(D3310,バーコード貼付!A$4048:C$6329,2,FALSE)</f>
        <v>#N/A</v>
      </c>
      <c r="F3310" s="40"/>
      <c r="G3310" s="19"/>
      <c r="H3310" s="77" t="e">
        <v>#N/A</v>
      </c>
      <c r="I3310" s="8">
        <v>2</v>
      </c>
      <c r="J3310" s="19" t="e">
        <v>#N/A</v>
      </c>
      <c r="K3310" s="19"/>
      <c r="L3310" s="19"/>
    </row>
    <row r="3311" spans="1:12" x14ac:dyDescent="0.2">
      <c r="A3311" s="6"/>
      <c r="B3311" s="6">
        <v>4</v>
      </c>
      <c r="C3311" s="3"/>
      <c r="D3311" s="25" t="s">
        <v>2962</v>
      </c>
      <c r="E3311" s="28" t="e">
        <f>VLOOKUP(D3311,バーコード貼付!A$4048:C$6329,2,FALSE)</f>
        <v>#N/A</v>
      </c>
      <c r="F3311" s="40"/>
      <c r="G3311" s="19"/>
      <c r="H3311" s="77" t="e">
        <v>#N/A</v>
      </c>
      <c r="I3311" s="8">
        <v>2</v>
      </c>
      <c r="J3311" s="19">
        <v>1</v>
      </c>
      <c r="K3311" s="19"/>
      <c r="L3311" s="19"/>
    </row>
    <row r="3312" spans="1:12" x14ac:dyDescent="0.2">
      <c r="A3312" s="6"/>
      <c r="B3312" s="6">
        <v>5</v>
      </c>
      <c r="C3312" s="3"/>
      <c r="D3312" s="25" t="s">
        <v>2972</v>
      </c>
      <c r="E3312" s="28" t="e">
        <f>VLOOKUP(D3312,バーコード貼付!A$4048:C$6329,2,FALSE)</f>
        <v>#N/A</v>
      </c>
      <c r="F3312" s="40"/>
      <c r="G3312" s="19"/>
      <c r="H3312" s="77" t="e">
        <v>#N/A</v>
      </c>
      <c r="I3312" s="8">
        <v>2</v>
      </c>
      <c r="J3312" s="19">
        <v>1</v>
      </c>
      <c r="K3312" s="19"/>
      <c r="L3312" s="19"/>
    </row>
    <row r="3313" spans="1:12" x14ac:dyDescent="0.2">
      <c r="A3313" s="19"/>
      <c r="B3313" s="19"/>
      <c r="C3313" s="19"/>
      <c r="D3313" s="65"/>
      <c r="E3313" s="19"/>
      <c r="F3313" s="40"/>
      <c r="G3313" s="19"/>
      <c r="H3313" s="67"/>
      <c r="I3313" s="19"/>
      <c r="J3313" s="19"/>
      <c r="K3313" s="19"/>
      <c r="L3313" s="19"/>
    </row>
    <row r="3314" spans="1:12" ht="16.2" x14ac:dyDescent="0.2">
      <c r="A3314" s="188" t="s">
        <v>2737</v>
      </c>
      <c r="B3314" s="189"/>
      <c r="C3314" s="189"/>
      <c r="D3314" s="189"/>
      <c r="E3314" s="189"/>
      <c r="F3314" s="189"/>
      <c r="G3314" s="189"/>
      <c r="H3314" s="189"/>
      <c r="I3314" s="189"/>
      <c r="J3314" s="189"/>
      <c r="K3314" s="189"/>
      <c r="L3314" s="190"/>
    </row>
    <row r="3315" spans="1:12" x14ac:dyDescent="0.2">
      <c r="A3315" s="24" t="s">
        <v>975</v>
      </c>
      <c r="B3315" s="21"/>
      <c r="C3315" s="21"/>
      <c r="D3315" s="52" t="s">
        <v>973</v>
      </c>
      <c r="E3315" s="13" t="s">
        <v>1156</v>
      </c>
      <c r="F3315" s="39" t="s">
        <v>1246</v>
      </c>
      <c r="G3315" s="19" t="s">
        <v>1205</v>
      </c>
      <c r="H3315" s="13" t="s">
        <v>1206</v>
      </c>
      <c r="I3315" s="13" t="s">
        <v>977</v>
      </c>
      <c r="J3315" s="13" t="s">
        <v>976</v>
      </c>
      <c r="K3315" s="13" t="s">
        <v>1166</v>
      </c>
      <c r="L3315" s="13" t="s">
        <v>1167</v>
      </c>
    </row>
    <row r="3316" spans="1:12" x14ac:dyDescent="0.2">
      <c r="A3316" s="6">
        <v>1</v>
      </c>
      <c r="B3316" s="6"/>
      <c r="C3316" s="3"/>
      <c r="D3316" s="25" t="s">
        <v>2738</v>
      </c>
      <c r="E3316" s="28" t="e">
        <f>VLOOKUP(D3316,バーコード貼付!A$4048:C$6329,2,FALSE)</f>
        <v>#N/A</v>
      </c>
      <c r="F3316" s="40"/>
      <c r="G3316" s="19"/>
      <c r="H3316" s="77" t="e">
        <v>#N/A</v>
      </c>
      <c r="I3316" s="43">
        <v>10</v>
      </c>
      <c r="J3316" s="19" t="e">
        <v>#N/A</v>
      </c>
      <c r="K3316" s="19"/>
      <c r="L3316" s="19"/>
    </row>
    <row r="3317" spans="1:12" x14ac:dyDescent="0.2">
      <c r="A3317" s="6"/>
      <c r="B3317" s="6">
        <v>1</v>
      </c>
      <c r="C3317" s="3"/>
      <c r="D3317" s="25" t="s">
        <v>2739</v>
      </c>
      <c r="E3317" s="28" t="e">
        <f>VLOOKUP(D3317,バーコード貼付!A$4048:C$6329,2,FALSE)</f>
        <v>#N/A</v>
      </c>
      <c r="F3317" s="40"/>
      <c r="G3317" s="19"/>
      <c r="H3317" s="77" t="e">
        <v>#N/A</v>
      </c>
      <c r="I3317" s="8">
        <v>10</v>
      </c>
      <c r="J3317" s="19" t="e">
        <v>#N/A</v>
      </c>
      <c r="K3317" s="19"/>
      <c r="L3317" s="19"/>
    </row>
    <row r="3318" spans="1:12" x14ac:dyDescent="0.2">
      <c r="A3318" s="6"/>
      <c r="B3318" s="6">
        <v>2</v>
      </c>
      <c r="C3318" s="3"/>
      <c r="D3318" s="25" t="s">
        <v>2952</v>
      </c>
      <c r="E3318" s="28" t="e">
        <f>VLOOKUP(D3318,バーコード貼付!A$4048:C$6329,2,FALSE)</f>
        <v>#N/A</v>
      </c>
      <c r="F3318" s="40"/>
      <c r="G3318" s="19"/>
      <c r="H3318" s="77" t="e">
        <v>#N/A</v>
      </c>
      <c r="I3318" s="8">
        <v>10</v>
      </c>
      <c r="J3318" s="19">
        <v>1</v>
      </c>
      <c r="K3318" s="19"/>
      <c r="L3318" s="19"/>
    </row>
    <row r="3319" spans="1:12" x14ac:dyDescent="0.2">
      <c r="A3319" s="6"/>
      <c r="B3319" s="6">
        <v>3</v>
      </c>
      <c r="C3319" s="3"/>
      <c r="D3319" s="25" t="s">
        <v>2920</v>
      </c>
      <c r="E3319" s="28" t="e">
        <f>VLOOKUP(D3319,バーコード貼付!A$4048:C$6329,2,FALSE)</f>
        <v>#N/A</v>
      </c>
      <c r="F3319" s="40"/>
      <c r="G3319" s="19"/>
      <c r="H3319" s="77" t="e">
        <v>#N/A</v>
      </c>
      <c r="I3319" s="8">
        <v>10</v>
      </c>
      <c r="J3319" s="19" t="e">
        <v>#N/A</v>
      </c>
      <c r="K3319" s="19"/>
      <c r="L3319" s="19"/>
    </row>
    <row r="3320" spans="1:12" x14ac:dyDescent="0.2">
      <c r="A3320" s="6"/>
      <c r="B3320" s="6">
        <v>4</v>
      </c>
      <c r="C3320" s="3"/>
      <c r="D3320" s="25" t="s">
        <v>2963</v>
      </c>
      <c r="E3320" s="28" t="e">
        <f>VLOOKUP(D3320,バーコード貼付!A$4048:C$6329,2,FALSE)</f>
        <v>#N/A</v>
      </c>
      <c r="F3320" s="40"/>
      <c r="G3320" s="19"/>
      <c r="H3320" s="77" t="e">
        <v>#N/A</v>
      </c>
      <c r="I3320" s="8">
        <v>10</v>
      </c>
      <c r="J3320" s="19">
        <v>1</v>
      </c>
      <c r="K3320" s="19"/>
      <c r="L3320" s="19"/>
    </row>
    <row r="3321" spans="1:12" x14ac:dyDescent="0.2">
      <c r="A3321" s="6"/>
      <c r="B3321" s="6">
        <v>5</v>
      </c>
      <c r="C3321" s="3"/>
      <c r="D3321" s="25" t="s">
        <v>2973</v>
      </c>
      <c r="E3321" s="28" t="e">
        <f>VLOOKUP(D3321,バーコード貼付!A$4048:C$6329,2,FALSE)</f>
        <v>#N/A</v>
      </c>
      <c r="F3321" s="40"/>
      <c r="G3321" s="19"/>
      <c r="H3321" s="77" t="e">
        <v>#N/A</v>
      </c>
      <c r="I3321" s="8">
        <v>10</v>
      </c>
      <c r="J3321" s="19">
        <v>1</v>
      </c>
      <c r="K3321" s="19"/>
      <c r="L3321" s="19"/>
    </row>
    <row r="3322" spans="1:12" x14ac:dyDescent="0.2">
      <c r="A3322" s="19"/>
      <c r="B3322" s="19"/>
      <c r="C3322" s="19"/>
      <c r="D3322" s="65"/>
      <c r="E3322" s="19"/>
      <c r="F3322" s="40"/>
      <c r="G3322" s="19"/>
      <c r="H3322" s="67"/>
      <c r="I3322" s="19"/>
      <c r="J3322" s="19"/>
      <c r="K3322" s="19"/>
      <c r="L3322" s="19"/>
    </row>
    <row r="3323" spans="1:12" ht="16.2" x14ac:dyDescent="0.2">
      <c r="A3323" s="188" t="s">
        <v>2742</v>
      </c>
      <c r="B3323" s="189"/>
      <c r="C3323" s="189"/>
      <c r="D3323" s="189"/>
      <c r="E3323" s="189"/>
      <c r="F3323" s="189"/>
      <c r="G3323" s="189"/>
      <c r="H3323" s="189"/>
      <c r="I3323" s="189"/>
      <c r="J3323" s="189"/>
      <c r="K3323" s="189"/>
      <c r="L3323" s="190"/>
    </row>
    <row r="3324" spans="1:12" x14ac:dyDescent="0.2">
      <c r="A3324" s="24" t="s">
        <v>975</v>
      </c>
      <c r="B3324" s="21"/>
      <c r="C3324" s="21"/>
      <c r="D3324" s="52" t="s">
        <v>973</v>
      </c>
      <c r="E3324" s="13" t="s">
        <v>1156</v>
      </c>
      <c r="F3324" s="39" t="s">
        <v>1246</v>
      </c>
      <c r="G3324" s="19" t="s">
        <v>1205</v>
      </c>
      <c r="H3324" s="13" t="s">
        <v>1206</v>
      </c>
      <c r="I3324" s="13" t="s">
        <v>977</v>
      </c>
      <c r="J3324" s="13" t="s">
        <v>976</v>
      </c>
      <c r="K3324" s="13" t="s">
        <v>1166</v>
      </c>
      <c r="L3324" s="13" t="s">
        <v>1167</v>
      </c>
    </row>
    <row r="3325" spans="1:12" x14ac:dyDescent="0.2">
      <c r="A3325" s="6">
        <v>1</v>
      </c>
      <c r="B3325" s="6"/>
      <c r="C3325" s="3"/>
      <c r="D3325" s="25" t="s">
        <v>2740</v>
      </c>
      <c r="E3325" s="28" t="e">
        <f>VLOOKUP(D3325,バーコード貼付!A$4048:C$6329,2,FALSE)</f>
        <v>#N/A</v>
      </c>
      <c r="F3325" s="40"/>
      <c r="G3325" s="19"/>
      <c r="H3325" s="77" t="e">
        <v>#N/A</v>
      </c>
      <c r="I3325" s="43"/>
      <c r="J3325" s="19">
        <v>0</v>
      </c>
      <c r="K3325" s="19"/>
      <c r="L3325" s="19"/>
    </row>
    <row r="3326" spans="1:12" x14ac:dyDescent="0.2">
      <c r="A3326" s="6"/>
      <c r="B3326" s="6">
        <v>1</v>
      </c>
      <c r="C3326" s="3"/>
      <c r="D3326" s="25" t="s">
        <v>2741</v>
      </c>
      <c r="E3326" s="28" t="str">
        <f>VLOOKUP(D3326,バーコード貼付!A$4048:C$6329,2,FALSE)</f>
        <v>SUS55*50ﾕﾆﾊﾞｰｻﾙ本体片側のみ</v>
      </c>
      <c r="F3326" s="40"/>
      <c r="G3326" s="19"/>
      <c r="H3326" s="77" t="e">
        <v>#N/A</v>
      </c>
      <c r="I3326" s="8">
        <v>0</v>
      </c>
      <c r="J3326" s="19" t="e">
        <v>#N/A</v>
      </c>
      <c r="K3326" s="19"/>
      <c r="L3326" s="19"/>
    </row>
    <row r="3327" spans="1:12" x14ac:dyDescent="0.2">
      <c r="A3327" s="6"/>
      <c r="B3327" s="6">
        <v>2</v>
      </c>
      <c r="C3327" s="3"/>
      <c r="D3327" s="25" t="s">
        <v>2953</v>
      </c>
      <c r="E3327" s="28" t="e">
        <f>VLOOKUP(D3327,バーコード貼付!A$4048:C$6329,2,FALSE)</f>
        <v>#N/A</v>
      </c>
      <c r="F3327" s="40"/>
      <c r="G3327" s="19"/>
      <c r="H3327" s="77" t="e">
        <v>#N/A</v>
      </c>
      <c r="I3327" s="8">
        <v>0</v>
      </c>
      <c r="J3327" s="19">
        <v>0</v>
      </c>
      <c r="K3327" s="19"/>
      <c r="L3327" s="19"/>
    </row>
    <row r="3328" spans="1:12" x14ac:dyDescent="0.2">
      <c r="A3328" s="6"/>
      <c r="B3328" s="6">
        <v>3</v>
      </c>
      <c r="C3328" s="3"/>
      <c r="D3328" s="25" t="s">
        <v>2920</v>
      </c>
      <c r="E3328" s="28" t="e">
        <f>VLOOKUP(D3328,バーコード貼付!A$4048:C$6329,2,FALSE)</f>
        <v>#N/A</v>
      </c>
      <c r="F3328" s="40"/>
      <c r="G3328" s="19"/>
      <c r="H3328" s="77" t="e">
        <v>#N/A</v>
      </c>
      <c r="I3328" s="8">
        <v>0</v>
      </c>
      <c r="J3328" s="19" t="e">
        <v>#N/A</v>
      </c>
      <c r="K3328" s="19"/>
      <c r="L3328" s="19"/>
    </row>
    <row r="3329" spans="1:12" x14ac:dyDescent="0.2">
      <c r="A3329" s="6"/>
      <c r="B3329" s="6">
        <v>4</v>
      </c>
      <c r="C3329" s="3"/>
      <c r="D3329" s="25" t="s">
        <v>2963</v>
      </c>
      <c r="E3329" s="28" t="e">
        <f>VLOOKUP(D3329,バーコード貼付!A$4048:C$6329,2,FALSE)</f>
        <v>#N/A</v>
      </c>
      <c r="F3329" s="40"/>
      <c r="G3329" s="19"/>
      <c r="H3329" s="77" t="e">
        <v>#N/A</v>
      </c>
      <c r="I3329" s="8">
        <v>0</v>
      </c>
      <c r="J3329" s="19">
        <v>0</v>
      </c>
      <c r="K3329" s="19"/>
      <c r="L3329" s="19"/>
    </row>
    <row r="3330" spans="1:12" x14ac:dyDescent="0.2">
      <c r="A3330" s="6"/>
      <c r="B3330" s="6">
        <v>5</v>
      </c>
      <c r="C3330" s="3"/>
      <c r="D3330" s="25" t="s">
        <v>2973</v>
      </c>
      <c r="E3330" s="28" t="e">
        <f>VLOOKUP(D3330,バーコード貼付!A$4048:C$6329,2,FALSE)</f>
        <v>#N/A</v>
      </c>
      <c r="F3330" s="40"/>
      <c r="G3330" s="19"/>
      <c r="H3330" s="77" t="e">
        <v>#N/A</v>
      </c>
      <c r="I3330" s="8">
        <v>0</v>
      </c>
      <c r="J3330" s="19">
        <v>0</v>
      </c>
      <c r="K3330" s="19"/>
      <c r="L3330" s="19"/>
    </row>
    <row r="3331" spans="1:12" x14ac:dyDescent="0.2">
      <c r="A3331" s="19"/>
      <c r="B3331" s="19"/>
      <c r="C3331" s="19"/>
      <c r="D3331" s="65"/>
      <c r="E3331" s="19"/>
      <c r="F3331" s="40"/>
      <c r="G3331" s="19"/>
      <c r="H3331" s="67"/>
      <c r="I3331" s="19"/>
      <c r="J3331" s="19"/>
      <c r="K3331" s="19"/>
      <c r="L3331" s="19"/>
    </row>
    <row r="3332" spans="1:12" ht="16.2" x14ac:dyDescent="0.2">
      <c r="A3332" s="188" t="s">
        <v>2743</v>
      </c>
      <c r="B3332" s="189"/>
      <c r="C3332" s="189"/>
      <c r="D3332" s="189"/>
      <c r="E3332" s="189"/>
      <c r="F3332" s="189"/>
      <c r="G3332" s="189"/>
      <c r="H3332" s="189"/>
      <c r="I3332" s="189"/>
      <c r="J3332" s="189"/>
      <c r="K3332" s="189"/>
      <c r="L3332" s="190"/>
    </row>
    <row r="3333" spans="1:12" x14ac:dyDescent="0.2">
      <c r="A3333" s="24" t="s">
        <v>975</v>
      </c>
      <c r="B3333" s="21"/>
      <c r="C3333" s="21"/>
      <c r="D3333" s="52" t="s">
        <v>973</v>
      </c>
      <c r="E3333" s="13" t="s">
        <v>1156</v>
      </c>
      <c r="F3333" s="39" t="s">
        <v>1246</v>
      </c>
      <c r="G3333" s="19" t="s">
        <v>1205</v>
      </c>
      <c r="H3333" s="13" t="s">
        <v>1206</v>
      </c>
      <c r="I3333" s="13" t="s">
        <v>977</v>
      </c>
      <c r="J3333" s="13" t="s">
        <v>976</v>
      </c>
      <c r="K3333" s="13" t="s">
        <v>1166</v>
      </c>
      <c r="L3333" s="13" t="s">
        <v>1167</v>
      </c>
    </row>
    <row r="3334" spans="1:12" x14ac:dyDescent="0.2">
      <c r="A3334" s="6">
        <v>1</v>
      </c>
      <c r="B3334" s="6"/>
      <c r="C3334" s="3"/>
      <c r="D3334" s="25" t="s">
        <v>2744</v>
      </c>
      <c r="E3334" s="28" t="e">
        <f>VLOOKUP(D3334,バーコード貼付!A$4048:C$6329,2,FALSE)</f>
        <v>#N/A</v>
      </c>
      <c r="F3334" s="40"/>
      <c r="G3334" s="19"/>
      <c r="H3334" s="77" t="e">
        <v>#N/A</v>
      </c>
      <c r="I3334" s="43" t="e">
        <v>#REF!</v>
      </c>
      <c r="J3334" s="19" t="e">
        <v>#N/A</v>
      </c>
      <c r="K3334" s="19"/>
      <c r="L3334" s="19"/>
    </row>
    <row r="3335" spans="1:12" x14ac:dyDescent="0.2">
      <c r="A3335" s="6"/>
      <c r="B3335" s="6">
        <v>1</v>
      </c>
      <c r="C3335" s="3"/>
      <c r="D3335" s="25" t="s">
        <v>2554</v>
      </c>
      <c r="E3335" s="28" t="e">
        <f>VLOOKUP(D3335,バーコード貼付!A$4048:C$6329,2,FALSE)</f>
        <v>#N/A</v>
      </c>
      <c r="F3335" s="40"/>
      <c r="G3335" s="19"/>
      <c r="H3335" s="77" t="e">
        <v>#N/A</v>
      </c>
      <c r="I3335" s="8" t="e">
        <v>#REF!</v>
      </c>
      <c r="J3335" s="19" t="e">
        <v>#N/A</v>
      </c>
      <c r="K3335" s="19"/>
      <c r="L3335" s="19"/>
    </row>
    <row r="3336" spans="1:12" x14ac:dyDescent="0.2">
      <c r="A3336" s="6"/>
      <c r="B3336" s="6">
        <v>2</v>
      </c>
      <c r="C3336" s="3"/>
      <c r="D3336" s="25" t="s">
        <v>2954</v>
      </c>
      <c r="E3336" s="28" t="e">
        <f>VLOOKUP(D3336,バーコード貼付!A$4048:C$6329,2,FALSE)</f>
        <v>#N/A</v>
      </c>
      <c r="F3336" s="40"/>
      <c r="G3336" s="19"/>
      <c r="H3336" s="77" t="e">
        <v>#N/A</v>
      </c>
      <c r="I3336" s="8" t="e">
        <v>#REF!</v>
      </c>
      <c r="J3336" s="19" t="e">
        <v>#REF!</v>
      </c>
      <c r="K3336" s="19"/>
      <c r="L3336" s="19"/>
    </row>
    <row r="3337" spans="1:12" x14ac:dyDescent="0.2">
      <c r="A3337" s="6"/>
      <c r="B3337" s="6">
        <v>3</v>
      </c>
      <c r="C3337" s="3"/>
      <c r="D3337" s="25" t="s">
        <v>2921</v>
      </c>
      <c r="E3337" s="28" t="e">
        <f>VLOOKUP(D3337,バーコード貼付!A$4048:C$6329,2,FALSE)</f>
        <v>#N/A</v>
      </c>
      <c r="F3337" s="40"/>
      <c r="G3337" s="19"/>
      <c r="H3337" s="77" t="e">
        <v>#N/A</v>
      </c>
      <c r="I3337" s="8" t="e">
        <v>#REF!</v>
      </c>
      <c r="J3337" s="19" t="e">
        <v>#N/A</v>
      </c>
      <c r="K3337" s="19"/>
      <c r="L3337" s="19"/>
    </row>
    <row r="3338" spans="1:12" x14ac:dyDescent="0.2">
      <c r="A3338" s="6"/>
      <c r="B3338" s="6">
        <v>4</v>
      </c>
      <c r="C3338" s="3"/>
      <c r="D3338" s="25" t="s">
        <v>2964</v>
      </c>
      <c r="E3338" s="28" t="e">
        <f>VLOOKUP(D3338,バーコード貼付!A$4048:C$6329,2,FALSE)</f>
        <v>#N/A</v>
      </c>
      <c r="F3338" s="40"/>
      <c r="G3338" s="19"/>
      <c r="H3338" s="77" t="e">
        <v>#N/A</v>
      </c>
      <c r="I3338" s="8" t="e">
        <v>#REF!</v>
      </c>
      <c r="J3338" s="19" t="e">
        <v>#REF!</v>
      </c>
      <c r="K3338" s="19"/>
      <c r="L3338" s="19"/>
    </row>
    <row r="3339" spans="1:12" x14ac:dyDescent="0.2">
      <c r="A3339" s="6"/>
      <c r="B3339" s="6">
        <v>5</v>
      </c>
      <c r="C3339" s="3"/>
      <c r="D3339" s="25" t="s">
        <v>2974</v>
      </c>
      <c r="E3339" s="28" t="e">
        <f>VLOOKUP(D3339,バーコード貼付!A$4048:C$6329,2,FALSE)</f>
        <v>#N/A</v>
      </c>
      <c r="F3339" s="40"/>
      <c r="G3339" s="19"/>
      <c r="H3339" s="77" t="e">
        <v>#N/A</v>
      </c>
      <c r="I3339" s="8" t="e">
        <v>#REF!</v>
      </c>
      <c r="J3339" s="19" t="e">
        <v>#N/A</v>
      </c>
      <c r="K3339" s="19"/>
      <c r="L3339" s="19"/>
    </row>
    <row r="3340" spans="1:12" x14ac:dyDescent="0.2">
      <c r="A3340" s="19"/>
      <c r="B3340" s="19"/>
      <c r="C3340" s="19"/>
      <c r="D3340" s="65"/>
      <c r="E3340" s="19"/>
      <c r="F3340" s="40"/>
      <c r="G3340" s="19"/>
      <c r="H3340" s="67"/>
      <c r="I3340" s="19"/>
      <c r="J3340" s="19"/>
      <c r="K3340" s="19"/>
      <c r="L3340" s="19"/>
    </row>
    <row r="3341" spans="1:12" ht="16.2" x14ac:dyDescent="0.2">
      <c r="A3341" s="188" t="s">
        <v>2745</v>
      </c>
      <c r="B3341" s="189"/>
      <c r="C3341" s="189"/>
      <c r="D3341" s="189"/>
      <c r="E3341" s="189"/>
      <c r="F3341" s="189"/>
      <c r="G3341" s="189"/>
      <c r="H3341" s="189"/>
      <c r="I3341" s="189"/>
      <c r="J3341" s="189"/>
      <c r="K3341" s="189"/>
      <c r="L3341" s="190"/>
    </row>
    <row r="3342" spans="1:12" x14ac:dyDescent="0.2">
      <c r="A3342" s="24" t="s">
        <v>975</v>
      </c>
      <c r="B3342" s="21"/>
      <c r="C3342" s="21"/>
      <c r="D3342" s="52" t="s">
        <v>973</v>
      </c>
      <c r="E3342" s="13" t="s">
        <v>1156</v>
      </c>
      <c r="F3342" s="39" t="s">
        <v>1246</v>
      </c>
      <c r="G3342" s="19" t="s">
        <v>1205</v>
      </c>
      <c r="H3342" s="13" t="s">
        <v>1206</v>
      </c>
      <c r="I3342" s="13" t="s">
        <v>977</v>
      </c>
      <c r="J3342" s="13" t="s">
        <v>976</v>
      </c>
      <c r="K3342" s="13" t="s">
        <v>1166</v>
      </c>
      <c r="L3342" s="13" t="s">
        <v>1167</v>
      </c>
    </row>
    <row r="3343" spans="1:12" x14ac:dyDescent="0.2">
      <c r="A3343" s="6">
        <v>1</v>
      </c>
      <c r="B3343" s="6"/>
      <c r="C3343" s="3"/>
      <c r="D3343" s="25" t="s">
        <v>2746</v>
      </c>
      <c r="E3343" s="28" t="e">
        <f>VLOOKUP(D3343,バーコード貼付!A$4048:C$6329,2,FALSE)</f>
        <v>#N/A</v>
      </c>
      <c r="F3343" s="40"/>
      <c r="G3343" s="19"/>
      <c r="H3343" s="77" t="e">
        <v>#N/A</v>
      </c>
      <c r="I3343" s="43" t="e">
        <v>#REF!</v>
      </c>
      <c r="J3343" s="19" t="e">
        <v>#REF!</v>
      </c>
      <c r="K3343" s="19"/>
      <c r="L3343" s="19"/>
    </row>
    <row r="3344" spans="1:12" x14ac:dyDescent="0.2">
      <c r="A3344" s="6"/>
      <c r="B3344" s="6">
        <v>1</v>
      </c>
      <c r="C3344" s="3"/>
      <c r="D3344" s="25" t="s">
        <v>2555</v>
      </c>
      <c r="E3344" s="28" t="str">
        <f>VLOOKUP(D3344,バーコード貼付!A$4048:C$6329,2,FALSE)</f>
        <v>SUS60*55ﾕﾆﾊﾞｰｻﾙ本体片側のみ</v>
      </c>
      <c r="F3344" s="40"/>
      <c r="G3344" s="19"/>
      <c r="H3344" s="77" t="e">
        <v>#N/A</v>
      </c>
      <c r="I3344" s="8" t="e">
        <v>#REF!</v>
      </c>
      <c r="J3344" s="19" t="e">
        <v>#N/A</v>
      </c>
      <c r="K3344" s="19"/>
      <c r="L3344" s="19"/>
    </row>
    <row r="3345" spans="1:12" x14ac:dyDescent="0.2">
      <c r="A3345" s="6"/>
      <c r="B3345" s="6">
        <v>2</v>
      </c>
      <c r="C3345" s="3"/>
      <c r="D3345" s="25" t="s">
        <v>2955</v>
      </c>
      <c r="E3345" s="28" t="e">
        <f>VLOOKUP(D3345,バーコード貼付!A$4048:C$6329,2,FALSE)</f>
        <v>#N/A</v>
      </c>
      <c r="F3345" s="40"/>
      <c r="G3345" s="19"/>
      <c r="H3345" s="77" t="e">
        <v>#N/A</v>
      </c>
      <c r="I3345" s="8" t="e">
        <v>#REF!</v>
      </c>
      <c r="J3345" s="19" t="e">
        <v>#REF!</v>
      </c>
      <c r="K3345" s="19"/>
      <c r="L3345" s="19"/>
    </row>
    <row r="3346" spans="1:12" x14ac:dyDescent="0.2">
      <c r="A3346" s="6"/>
      <c r="B3346" s="6">
        <v>3</v>
      </c>
      <c r="C3346" s="3"/>
      <c r="D3346" s="25" t="s">
        <v>2921</v>
      </c>
      <c r="E3346" s="28" t="e">
        <f>VLOOKUP(D3346,バーコード貼付!A$4048:C$6329,2,FALSE)</f>
        <v>#N/A</v>
      </c>
      <c r="F3346" s="40"/>
      <c r="G3346" s="19"/>
      <c r="H3346" s="77" t="e">
        <v>#N/A</v>
      </c>
      <c r="I3346" s="8" t="e">
        <v>#REF!</v>
      </c>
      <c r="J3346" s="19" t="e">
        <v>#N/A</v>
      </c>
      <c r="K3346" s="19"/>
      <c r="L3346" s="19"/>
    </row>
    <row r="3347" spans="1:12" x14ac:dyDescent="0.2">
      <c r="A3347" s="6"/>
      <c r="B3347" s="6">
        <v>4</v>
      </c>
      <c r="C3347" s="3"/>
      <c r="D3347" s="25" t="s">
        <v>2964</v>
      </c>
      <c r="E3347" s="28" t="e">
        <f>VLOOKUP(D3347,バーコード貼付!A$4048:C$6329,2,FALSE)</f>
        <v>#N/A</v>
      </c>
      <c r="F3347" s="40"/>
      <c r="G3347" s="19"/>
      <c r="H3347" s="77" t="e">
        <v>#N/A</v>
      </c>
      <c r="I3347" s="8" t="e">
        <v>#REF!</v>
      </c>
      <c r="J3347" s="19" t="e">
        <v>#REF!</v>
      </c>
      <c r="K3347" s="19"/>
      <c r="L3347" s="19"/>
    </row>
    <row r="3348" spans="1:12" x14ac:dyDescent="0.2">
      <c r="A3348" s="6"/>
      <c r="B3348" s="6">
        <v>5</v>
      </c>
      <c r="C3348" s="3"/>
      <c r="D3348" s="25" t="s">
        <v>2974</v>
      </c>
      <c r="E3348" s="28" t="e">
        <f>VLOOKUP(D3348,バーコード貼付!A$4048:C$6329,2,FALSE)</f>
        <v>#N/A</v>
      </c>
      <c r="F3348" s="40"/>
      <c r="G3348" s="19"/>
      <c r="H3348" s="77" t="e">
        <v>#N/A</v>
      </c>
      <c r="I3348" s="8" t="e">
        <v>#REF!</v>
      </c>
      <c r="J3348" s="19" t="e">
        <v>#N/A</v>
      </c>
      <c r="K3348" s="19"/>
      <c r="L3348" s="19"/>
    </row>
    <row r="3349" spans="1:12" x14ac:dyDescent="0.2">
      <c r="A3349" s="19"/>
      <c r="B3349" s="19"/>
      <c r="C3349" s="19"/>
      <c r="D3349" s="65"/>
      <c r="E3349" s="19"/>
      <c r="F3349" s="40"/>
      <c r="G3349" s="19"/>
      <c r="H3349" s="67"/>
      <c r="I3349" s="19"/>
      <c r="J3349" s="19"/>
      <c r="K3349" s="19"/>
      <c r="L3349" s="19"/>
    </row>
    <row r="3350" spans="1:12" ht="16.2" x14ac:dyDescent="0.2">
      <c r="A3350" s="188" t="s">
        <v>2747</v>
      </c>
      <c r="B3350" s="189"/>
      <c r="C3350" s="189"/>
      <c r="D3350" s="189"/>
      <c r="E3350" s="189"/>
      <c r="F3350" s="189"/>
      <c r="G3350" s="189"/>
      <c r="H3350" s="189"/>
      <c r="I3350" s="189"/>
      <c r="J3350" s="189"/>
      <c r="K3350" s="189"/>
      <c r="L3350" s="190"/>
    </row>
    <row r="3351" spans="1:12" x14ac:dyDescent="0.2">
      <c r="A3351" s="24" t="s">
        <v>975</v>
      </c>
      <c r="B3351" s="21"/>
      <c r="C3351" s="21"/>
      <c r="D3351" s="52" t="s">
        <v>973</v>
      </c>
      <c r="E3351" s="13" t="s">
        <v>1156</v>
      </c>
      <c r="F3351" s="39" t="s">
        <v>1246</v>
      </c>
      <c r="G3351" s="19" t="s">
        <v>1205</v>
      </c>
      <c r="H3351" s="13" t="s">
        <v>1206</v>
      </c>
      <c r="I3351" s="13" t="s">
        <v>977</v>
      </c>
      <c r="J3351" s="13" t="s">
        <v>976</v>
      </c>
      <c r="K3351" s="13" t="s">
        <v>1166</v>
      </c>
      <c r="L3351" s="13" t="s">
        <v>1167</v>
      </c>
    </row>
    <row r="3352" spans="1:12" x14ac:dyDescent="0.2">
      <c r="A3352" s="6">
        <v>1</v>
      </c>
      <c r="B3352" s="6"/>
      <c r="C3352" s="3"/>
      <c r="D3352" s="25" t="s">
        <v>2748</v>
      </c>
      <c r="E3352" s="28" t="e">
        <f>VLOOKUP(D3352,バーコード貼付!A$4048:C$6329,2,FALSE)</f>
        <v>#N/A</v>
      </c>
      <c r="F3352" s="40"/>
      <c r="G3352" s="19"/>
      <c r="H3352" s="77" t="e">
        <v>#N/A</v>
      </c>
      <c r="I3352" s="43" t="e">
        <v>#REF!</v>
      </c>
      <c r="J3352" s="19" t="e">
        <v>#N/A</v>
      </c>
      <c r="K3352" s="19"/>
      <c r="L3352" s="19"/>
    </row>
    <row r="3353" spans="1:12" x14ac:dyDescent="0.2">
      <c r="A3353" s="6"/>
      <c r="B3353" s="6">
        <v>1</v>
      </c>
      <c r="C3353" s="3"/>
      <c r="D3353" s="25" t="s">
        <v>2749</v>
      </c>
      <c r="E3353" s="28" t="e">
        <f>VLOOKUP(D3353,バーコード貼付!A$4048:C$6329,2,FALSE)</f>
        <v>#N/A</v>
      </c>
      <c r="F3353" s="40"/>
      <c r="G3353" s="19"/>
      <c r="H3353" s="77" t="e">
        <v>#N/A</v>
      </c>
      <c r="I3353" s="8" t="e">
        <v>#REF!</v>
      </c>
      <c r="J3353" s="19" t="e">
        <v>#N/A</v>
      </c>
      <c r="K3353" s="19"/>
      <c r="L3353" s="19"/>
    </row>
    <row r="3354" spans="1:12" x14ac:dyDescent="0.2">
      <c r="A3354" s="6"/>
      <c r="B3354" s="6">
        <v>2</v>
      </c>
      <c r="C3354" s="3"/>
      <c r="D3354" s="25" t="s">
        <v>2956</v>
      </c>
      <c r="E3354" s="28" t="e">
        <f>VLOOKUP(D3354,バーコード貼付!A$4048:C$6329,2,FALSE)</f>
        <v>#N/A</v>
      </c>
      <c r="F3354" s="40"/>
      <c r="G3354" s="19"/>
      <c r="H3354" s="77" t="e">
        <v>#N/A</v>
      </c>
      <c r="I3354" s="8" t="e">
        <v>#REF!</v>
      </c>
      <c r="J3354" s="19" t="e">
        <v>#REF!</v>
      </c>
      <c r="K3354" s="19"/>
      <c r="L3354" s="19"/>
    </row>
    <row r="3355" spans="1:12" x14ac:dyDescent="0.2">
      <c r="A3355" s="6"/>
      <c r="B3355" s="6">
        <v>3</v>
      </c>
      <c r="C3355" s="3"/>
      <c r="D3355" s="25" t="s">
        <v>2922</v>
      </c>
      <c r="E3355" s="28" t="e">
        <f>VLOOKUP(D3355,バーコード貼付!A$4048:C$6329,2,FALSE)</f>
        <v>#N/A</v>
      </c>
      <c r="F3355" s="40"/>
      <c r="G3355" s="19"/>
      <c r="H3355" s="77" t="e">
        <v>#N/A</v>
      </c>
      <c r="I3355" s="8" t="e">
        <v>#REF!</v>
      </c>
      <c r="J3355" s="19" t="e">
        <v>#N/A</v>
      </c>
      <c r="K3355" s="19"/>
      <c r="L3355" s="19"/>
    </row>
    <row r="3356" spans="1:12" x14ac:dyDescent="0.2">
      <c r="A3356" s="6"/>
      <c r="B3356" s="6">
        <v>4</v>
      </c>
      <c r="C3356" s="3"/>
      <c r="D3356" s="25" t="s">
        <v>2965</v>
      </c>
      <c r="E3356" s="28" t="e">
        <f>VLOOKUP(D3356,バーコード貼付!A$4048:C$6329,2,FALSE)</f>
        <v>#N/A</v>
      </c>
      <c r="F3356" s="40"/>
      <c r="G3356" s="19"/>
      <c r="H3356" s="77" t="e">
        <v>#N/A</v>
      </c>
      <c r="I3356" s="8" t="e">
        <v>#REF!</v>
      </c>
      <c r="J3356" s="19" t="e">
        <v>#REF!</v>
      </c>
      <c r="K3356" s="19"/>
      <c r="L3356" s="19"/>
    </row>
    <row r="3357" spans="1:12" x14ac:dyDescent="0.2">
      <c r="A3357" s="6"/>
      <c r="B3357" s="6">
        <v>5</v>
      </c>
      <c r="C3357" s="3"/>
      <c r="D3357" s="25" t="s">
        <v>2975</v>
      </c>
      <c r="E3357" s="28" t="e">
        <f>VLOOKUP(D3357,バーコード貼付!A$4048:C$6329,2,FALSE)</f>
        <v>#N/A</v>
      </c>
      <c r="F3357" s="40"/>
      <c r="G3357" s="19"/>
      <c r="H3357" s="77" t="e">
        <v>#N/A</v>
      </c>
      <c r="I3357" s="8" t="e">
        <v>#REF!</v>
      </c>
      <c r="J3357" s="19" t="e">
        <v>#REF!</v>
      </c>
      <c r="K3357" s="19"/>
      <c r="L3357" s="19"/>
    </row>
    <row r="3358" spans="1:12" x14ac:dyDescent="0.2">
      <c r="A3358" s="19"/>
      <c r="B3358" s="19"/>
      <c r="C3358" s="19"/>
      <c r="D3358" s="65"/>
      <c r="E3358" s="19"/>
      <c r="F3358" s="40"/>
      <c r="G3358" s="19"/>
      <c r="H3358" s="67"/>
      <c r="I3358" s="19"/>
      <c r="J3358" s="19"/>
      <c r="K3358" s="19"/>
      <c r="L3358" s="19"/>
    </row>
    <row r="3359" spans="1:12" ht="16.2" x14ac:dyDescent="0.2">
      <c r="A3359" s="188" t="s">
        <v>2750</v>
      </c>
      <c r="B3359" s="189"/>
      <c r="C3359" s="189"/>
      <c r="D3359" s="189"/>
      <c r="E3359" s="189"/>
      <c r="F3359" s="189"/>
      <c r="G3359" s="189"/>
      <c r="H3359" s="189"/>
      <c r="I3359" s="189"/>
      <c r="J3359" s="189"/>
      <c r="K3359" s="189"/>
      <c r="L3359" s="190"/>
    </row>
    <row r="3360" spans="1:12" x14ac:dyDescent="0.2">
      <c r="A3360" s="24" t="s">
        <v>975</v>
      </c>
      <c r="B3360" s="21"/>
      <c r="C3360" s="21"/>
      <c r="D3360" s="52" t="s">
        <v>973</v>
      </c>
      <c r="E3360" s="13" t="s">
        <v>1156</v>
      </c>
      <c r="F3360" s="39" t="s">
        <v>1246</v>
      </c>
      <c r="G3360" s="19" t="s">
        <v>1205</v>
      </c>
      <c r="H3360" s="13" t="s">
        <v>1206</v>
      </c>
      <c r="I3360" s="13" t="s">
        <v>977</v>
      </c>
      <c r="J3360" s="13" t="s">
        <v>976</v>
      </c>
      <c r="K3360" s="13" t="s">
        <v>1166</v>
      </c>
      <c r="L3360" s="13" t="s">
        <v>1167</v>
      </c>
    </row>
    <row r="3361" spans="1:12" x14ac:dyDescent="0.2">
      <c r="A3361" s="6">
        <v>1</v>
      </c>
      <c r="B3361" s="6"/>
      <c r="C3361" s="3"/>
      <c r="D3361" s="25" t="s">
        <v>2751</v>
      </c>
      <c r="E3361" s="28" t="e">
        <f>VLOOKUP(D3361,バーコード貼付!A$4048:C$6329,2,FALSE)</f>
        <v>#N/A</v>
      </c>
      <c r="F3361" s="40"/>
      <c r="G3361" s="19"/>
      <c r="H3361" s="77" t="e">
        <v>#N/A</v>
      </c>
      <c r="I3361" s="43" t="e">
        <v>#REF!</v>
      </c>
      <c r="J3361" s="19" t="e">
        <v>#N/A</v>
      </c>
      <c r="K3361" s="19"/>
      <c r="L3361" s="19"/>
    </row>
    <row r="3362" spans="1:12" x14ac:dyDescent="0.2">
      <c r="A3362" s="6"/>
      <c r="B3362" s="6">
        <v>1</v>
      </c>
      <c r="C3362" s="3"/>
      <c r="D3362" s="25" t="s">
        <v>2752</v>
      </c>
      <c r="E3362" s="28" t="e">
        <f>VLOOKUP(D3362,バーコード貼付!A$4048:C$6329,2,FALSE)</f>
        <v>#N/A</v>
      </c>
      <c r="F3362" s="40"/>
      <c r="G3362" s="19"/>
      <c r="H3362" s="77" t="e">
        <v>#N/A</v>
      </c>
      <c r="I3362" s="8" t="e">
        <v>#REF!</v>
      </c>
      <c r="J3362" s="19" t="e">
        <v>#N/A</v>
      </c>
      <c r="K3362" s="19"/>
      <c r="L3362" s="19"/>
    </row>
    <row r="3363" spans="1:12" x14ac:dyDescent="0.2">
      <c r="A3363" s="6"/>
      <c r="B3363" s="6">
        <v>2</v>
      </c>
      <c r="C3363" s="3"/>
      <c r="D3363" s="25" t="s">
        <v>2957</v>
      </c>
      <c r="E3363" s="28" t="e">
        <f>VLOOKUP(D3363,バーコード貼付!A$4048:C$6329,2,FALSE)</f>
        <v>#N/A</v>
      </c>
      <c r="F3363" s="40"/>
      <c r="G3363" s="19"/>
      <c r="H3363" s="77" t="e">
        <v>#N/A</v>
      </c>
      <c r="I3363" s="8" t="e">
        <v>#REF!</v>
      </c>
      <c r="J3363" s="19" t="e">
        <v>#REF!</v>
      </c>
      <c r="K3363" s="19"/>
      <c r="L3363" s="19"/>
    </row>
    <row r="3364" spans="1:12" x14ac:dyDescent="0.2">
      <c r="A3364" s="6"/>
      <c r="B3364" s="6">
        <v>3</v>
      </c>
      <c r="C3364" s="3"/>
      <c r="D3364" s="25" t="s">
        <v>2923</v>
      </c>
      <c r="E3364" s="28" t="e">
        <f>VLOOKUP(D3364,バーコード貼付!A$4048:C$6329,2,FALSE)</f>
        <v>#N/A</v>
      </c>
      <c r="F3364" s="40"/>
      <c r="G3364" s="19"/>
      <c r="H3364" s="77" t="e">
        <v>#N/A</v>
      </c>
      <c r="I3364" s="8" t="e">
        <v>#REF!</v>
      </c>
      <c r="J3364" s="19" t="e">
        <v>#N/A</v>
      </c>
      <c r="K3364" s="19"/>
      <c r="L3364" s="19"/>
    </row>
    <row r="3365" spans="1:12" x14ac:dyDescent="0.2">
      <c r="A3365" s="6"/>
      <c r="B3365" s="6">
        <v>4</v>
      </c>
      <c r="C3365" s="3"/>
      <c r="D3365" s="25" t="s">
        <v>2966</v>
      </c>
      <c r="E3365" s="28" t="e">
        <f>VLOOKUP(D3365,バーコード貼付!A$4048:C$6329,2,FALSE)</f>
        <v>#N/A</v>
      </c>
      <c r="F3365" s="40"/>
      <c r="G3365" s="19"/>
      <c r="H3365" s="77" t="e">
        <v>#N/A</v>
      </c>
      <c r="I3365" s="8" t="e">
        <v>#REF!</v>
      </c>
      <c r="J3365" s="19" t="e">
        <v>#REF!</v>
      </c>
      <c r="K3365" s="19"/>
      <c r="L3365" s="19"/>
    </row>
    <row r="3366" spans="1:12" x14ac:dyDescent="0.2">
      <c r="A3366" s="6"/>
      <c r="B3366" s="6">
        <v>5</v>
      </c>
      <c r="C3366" s="3"/>
      <c r="D3366" s="25" t="s">
        <v>2976</v>
      </c>
      <c r="E3366" s="28" t="e">
        <f>VLOOKUP(D3366,バーコード貼付!A$4048:C$6329,2,FALSE)</f>
        <v>#N/A</v>
      </c>
      <c r="F3366" s="40"/>
      <c r="G3366" s="19"/>
      <c r="H3366" s="77" t="e">
        <v>#N/A</v>
      </c>
      <c r="I3366" s="8" t="e">
        <v>#REF!</v>
      </c>
      <c r="J3366" s="19" t="e">
        <v>#N/A</v>
      </c>
      <c r="K3366" s="19"/>
      <c r="L3366" s="19"/>
    </row>
    <row r="3367" spans="1:12" x14ac:dyDescent="0.2">
      <c r="A3367" s="19"/>
      <c r="B3367" s="19"/>
      <c r="C3367" s="19"/>
      <c r="D3367" s="65"/>
      <c r="E3367" s="19"/>
      <c r="F3367" s="40"/>
      <c r="G3367" s="19"/>
      <c r="H3367" s="67"/>
      <c r="I3367" s="19"/>
      <c r="J3367" s="19"/>
      <c r="K3367" s="19"/>
      <c r="L3367" s="19"/>
    </row>
    <row r="3368" spans="1:12" ht="16.2" x14ac:dyDescent="0.2">
      <c r="A3368" s="188" t="s">
        <v>2753</v>
      </c>
      <c r="B3368" s="189"/>
      <c r="C3368" s="189"/>
      <c r="D3368" s="189"/>
      <c r="E3368" s="189"/>
      <c r="F3368" s="189"/>
      <c r="G3368" s="189"/>
      <c r="H3368" s="189"/>
      <c r="I3368" s="189"/>
      <c r="J3368" s="189"/>
      <c r="K3368" s="189"/>
      <c r="L3368" s="190"/>
    </row>
    <row r="3369" spans="1:12" x14ac:dyDescent="0.2">
      <c r="A3369" s="24" t="s">
        <v>975</v>
      </c>
      <c r="B3369" s="21"/>
      <c r="C3369" s="21"/>
      <c r="D3369" s="52" t="s">
        <v>973</v>
      </c>
      <c r="E3369" s="13" t="s">
        <v>1156</v>
      </c>
      <c r="F3369" s="39" t="s">
        <v>1246</v>
      </c>
      <c r="G3369" s="19" t="s">
        <v>1205</v>
      </c>
      <c r="H3369" s="13" t="s">
        <v>1206</v>
      </c>
      <c r="I3369" s="13" t="s">
        <v>977</v>
      </c>
      <c r="J3369" s="13" t="s">
        <v>976</v>
      </c>
      <c r="K3369" s="13" t="s">
        <v>1166</v>
      </c>
      <c r="L3369" s="13" t="s">
        <v>1167</v>
      </c>
    </row>
    <row r="3370" spans="1:12" x14ac:dyDescent="0.2">
      <c r="A3370" s="6">
        <v>1</v>
      </c>
      <c r="B3370" s="6"/>
      <c r="C3370" s="3"/>
      <c r="D3370" s="25" t="s">
        <v>2754</v>
      </c>
      <c r="E3370" s="28" t="e">
        <f>VLOOKUP(D3370,バーコード貼付!A$4048:C$6329,2,FALSE)</f>
        <v>#N/A</v>
      </c>
      <c r="F3370" s="40"/>
      <c r="G3370" s="19"/>
      <c r="H3370" s="77" t="e">
        <v>#N/A</v>
      </c>
      <c r="I3370" s="43" t="e">
        <v>#REF!</v>
      </c>
      <c r="J3370" s="19" t="e">
        <v>#N/A</v>
      </c>
      <c r="K3370" s="19"/>
      <c r="L3370" s="19"/>
    </row>
    <row r="3371" spans="1:12" x14ac:dyDescent="0.2">
      <c r="A3371" s="6"/>
      <c r="B3371" s="6">
        <v>1</v>
      </c>
      <c r="C3371" s="3"/>
      <c r="D3371" s="25" t="s">
        <v>2755</v>
      </c>
      <c r="E3371" s="28" t="e">
        <f>VLOOKUP(D3371,バーコード貼付!A$4048:C$6329,2,FALSE)</f>
        <v>#N/A</v>
      </c>
      <c r="F3371" s="40"/>
      <c r="G3371" s="19"/>
      <c r="H3371" s="77" t="e">
        <v>#N/A</v>
      </c>
      <c r="I3371" s="8" t="e">
        <v>#REF!</v>
      </c>
      <c r="J3371" s="19" t="e">
        <v>#N/A</v>
      </c>
      <c r="K3371" s="19"/>
      <c r="L3371" s="19"/>
    </row>
    <row r="3372" spans="1:12" x14ac:dyDescent="0.2">
      <c r="A3372" s="6"/>
      <c r="B3372" s="6">
        <v>2</v>
      </c>
      <c r="C3372" s="3"/>
      <c r="D3372" s="25" t="s">
        <v>2958</v>
      </c>
      <c r="E3372" s="28" t="e">
        <f>VLOOKUP(D3372,バーコード貼付!A$4048:C$6329,2,FALSE)</f>
        <v>#N/A</v>
      </c>
      <c r="F3372" s="40"/>
      <c r="G3372" s="19"/>
      <c r="H3372" s="77" t="e">
        <v>#N/A</v>
      </c>
      <c r="I3372" s="8" t="e">
        <v>#REF!</v>
      </c>
      <c r="J3372" s="19" t="e">
        <v>#REF!</v>
      </c>
      <c r="K3372" s="19"/>
      <c r="L3372" s="19"/>
    </row>
    <row r="3373" spans="1:12" x14ac:dyDescent="0.2">
      <c r="A3373" s="6"/>
      <c r="B3373" s="6">
        <v>3</v>
      </c>
      <c r="C3373" s="3"/>
      <c r="D3373" s="25" t="s">
        <v>2924</v>
      </c>
      <c r="E3373" s="28" t="e">
        <f>VLOOKUP(D3373,バーコード貼付!A$4048:C$6329,2,FALSE)</f>
        <v>#N/A</v>
      </c>
      <c r="F3373" s="40"/>
      <c r="G3373" s="19"/>
      <c r="H3373" s="77" t="e">
        <v>#N/A</v>
      </c>
      <c r="I3373" s="8" t="e">
        <v>#REF!</v>
      </c>
      <c r="J3373" s="19" t="e">
        <v>#N/A</v>
      </c>
      <c r="K3373" s="19"/>
      <c r="L3373" s="19"/>
    </row>
    <row r="3374" spans="1:12" x14ac:dyDescent="0.2">
      <c r="A3374" s="6"/>
      <c r="B3374" s="6">
        <v>4</v>
      </c>
      <c r="C3374" s="3"/>
      <c r="D3374" s="25" t="s">
        <v>2967</v>
      </c>
      <c r="E3374" s="28" t="e">
        <f>VLOOKUP(D3374,バーコード貼付!A$4048:C$6329,2,FALSE)</f>
        <v>#N/A</v>
      </c>
      <c r="F3374" s="40"/>
      <c r="G3374" s="19"/>
      <c r="H3374" s="77" t="e">
        <v>#N/A</v>
      </c>
      <c r="I3374" s="8" t="e">
        <v>#REF!</v>
      </c>
      <c r="J3374" s="19" t="e">
        <v>#REF!</v>
      </c>
      <c r="K3374" s="19"/>
      <c r="L3374" s="19"/>
    </row>
    <row r="3375" spans="1:12" x14ac:dyDescent="0.2">
      <c r="A3375" s="6"/>
      <c r="B3375" s="6">
        <v>5</v>
      </c>
      <c r="C3375" s="3"/>
      <c r="D3375" s="25" t="s">
        <v>2977</v>
      </c>
      <c r="E3375" s="28" t="e">
        <f>VLOOKUP(D3375,バーコード貼付!A$4048:C$6329,2,FALSE)</f>
        <v>#N/A</v>
      </c>
      <c r="F3375" s="40"/>
      <c r="G3375" s="19"/>
      <c r="H3375" s="77" t="e">
        <v>#N/A</v>
      </c>
      <c r="I3375" s="8" t="e">
        <v>#REF!</v>
      </c>
      <c r="J3375" s="19" t="e">
        <v>#REF!</v>
      </c>
      <c r="K3375" s="19"/>
      <c r="L3375" s="19"/>
    </row>
    <row r="3376" spans="1:12" x14ac:dyDescent="0.2">
      <c r="A3376" s="19"/>
      <c r="B3376" s="19"/>
      <c r="C3376" s="19"/>
      <c r="D3376" s="65"/>
      <c r="E3376" s="19"/>
      <c r="F3376" s="40"/>
      <c r="G3376" s="19"/>
      <c r="H3376" s="67"/>
      <c r="I3376" s="19"/>
      <c r="J3376" s="19"/>
      <c r="K3376" s="19"/>
      <c r="L3376" s="19"/>
    </row>
    <row r="3377" spans="1:12" ht="16.2" x14ac:dyDescent="0.2">
      <c r="A3377" s="188" t="s">
        <v>2756</v>
      </c>
      <c r="B3377" s="189"/>
      <c r="C3377" s="189"/>
      <c r="D3377" s="189"/>
      <c r="E3377" s="189"/>
      <c r="F3377" s="189"/>
      <c r="G3377" s="189"/>
      <c r="H3377" s="189"/>
      <c r="I3377" s="189"/>
      <c r="J3377" s="189"/>
      <c r="K3377" s="189"/>
      <c r="L3377" s="190"/>
    </row>
    <row r="3378" spans="1:12" x14ac:dyDescent="0.2">
      <c r="A3378" s="24" t="s">
        <v>975</v>
      </c>
      <c r="B3378" s="21"/>
      <c r="C3378" s="21"/>
      <c r="D3378" s="52" t="s">
        <v>973</v>
      </c>
      <c r="E3378" s="13" t="s">
        <v>1156</v>
      </c>
      <c r="F3378" s="39" t="s">
        <v>1246</v>
      </c>
      <c r="G3378" s="19" t="s">
        <v>1205</v>
      </c>
      <c r="H3378" s="13" t="s">
        <v>1206</v>
      </c>
      <c r="I3378" s="13" t="s">
        <v>977</v>
      </c>
      <c r="J3378" s="13" t="s">
        <v>976</v>
      </c>
      <c r="K3378" s="13" t="s">
        <v>1166</v>
      </c>
      <c r="L3378" s="13" t="s">
        <v>1167</v>
      </c>
    </row>
    <row r="3379" spans="1:12" x14ac:dyDescent="0.2">
      <c r="A3379" s="6">
        <v>1</v>
      </c>
      <c r="B3379" s="6"/>
      <c r="C3379" s="3"/>
      <c r="D3379" s="25" t="s">
        <v>2757</v>
      </c>
      <c r="E3379" s="28" t="e">
        <f>VLOOKUP(D3379,バーコード貼付!A$4048:C$6329,2,FALSE)</f>
        <v>#N/A</v>
      </c>
      <c r="F3379" s="40"/>
      <c r="G3379" s="19"/>
      <c r="H3379" s="77" t="e">
        <v>#N/A</v>
      </c>
      <c r="I3379" s="43" t="e">
        <v>#REF!</v>
      </c>
      <c r="J3379" s="19" t="e">
        <v>#N/A</v>
      </c>
      <c r="K3379" s="19"/>
      <c r="L3379" s="19"/>
    </row>
    <row r="3380" spans="1:12" x14ac:dyDescent="0.2">
      <c r="A3380" s="6"/>
      <c r="B3380" s="6">
        <v>1</v>
      </c>
      <c r="C3380" s="3"/>
      <c r="D3380" s="25" t="s">
        <v>2758</v>
      </c>
      <c r="E3380" s="28" t="e">
        <f>VLOOKUP(D3380,バーコード貼付!A$4048:C$6329,2,FALSE)</f>
        <v>#N/A</v>
      </c>
      <c r="F3380" s="40"/>
      <c r="G3380" s="19"/>
      <c r="H3380" s="77" t="e">
        <v>#N/A</v>
      </c>
      <c r="I3380" s="8" t="e">
        <v>#REF!</v>
      </c>
      <c r="J3380" s="19" t="e">
        <v>#N/A</v>
      </c>
      <c r="K3380" s="19"/>
      <c r="L3380" s="19"/>
    </row>
    <row r="3381" spans="1:12" x14ac:dyDescent="0.2">
      <c r="A3381" s="6"/>
      <c r="B3381" s="6">
        <v>2</v>
      </c>
      <c r="C3381" s="3"/>
      <c r="D3381" s="25" t="s">
        <v>2959</v>
      </c>
      <c r="E3381" s="28" t="e">
        <f>VLOOKUP(D3381,バーコード貼付!A$4048:C$6329,2,FALSE)</f>
        <v>#N/A</v>
      </c>
      <c r="F3381" s="40"/>
      <c r="G3381" s="19"/>
      <c r="H3381" s="77" t="e">
        <v>#N/A</v>
      </c>
      <c r="I3381" s="8" t="e">
        <v>#REF!</v>
      </c>
      <c r="J3381" s="19" t="e">
        <v>#REF!</v>
      </c>
      <c r="K3381" s="19"/>
      <c r="L3381" s="19"/>
    </row>
    <row r="3382" spans="1:12" x14ac:dyDescent="0.2">
      <c r="A3382" s="6"/>
      <c r="B3382" s="6">
        <v>3</v>
      </c>
      <c r="C3382" s="3"/>
      <c r="D3382" s="25" t="s">
        <v>2925</v>
      </c>
      <c r="E3382" s="28" t="e">
        <f>VLOOKUP(D3382,バーコード貼付!A$4048:C$6329,2,FALSE)</f>
        <v>#N/A</v>
      </c>
      <c r="F3382" s="40"/>
      <c r="G3382" s="19"/>
      <c r="H3382" s="77" t="e">
        <v>#N/A</v>
      </c>
      <c r="I3382" s="8" t="e">
        <v>#REF!</v>
      </c>
      <c r="J3382" s="19" t="e">
        <v>#N/A</v>
      </c>
      <c r="K3382" s="19"/>
      <c r="L3382" s="19"/>
    </row>
    <row r="3383" spans="1:12" x14ac:dyDescent="0.2">
      <c r="A3383" s="6"/>
      <c r="B3383" s="6">
        <v>4</v>
      </c>
      <c r="C3383" s="3"/>
      <c r="D3383" s="25" t="s">
        <v>2968</v>
      </c>
      <c r="E3383" s="28" t="e">
        <f>VLOOKUP(D3383,バーコード貼付!A$4048:C$6329,2,FALSE)</f>
        <v>#N/A</v>
      </c>
      <c r="F3383" s="40"/>
      <c r="G3383" s="19"/>
      <c r="H3383" s="77" t="e">
        <v>#N/A</v>
      </c>
      <c r="I3383" s="8" t="e">
        <v>#REF!</v>
      </c>
      <c r="J3383" s="19" t="e">
        <v>#REF!</v>
      </c>
      <c r="K3383" s="19"/>
      <c r="L3383" s="19"/>
    </row>
    <row r="3384" spans="1:12" x14ac:dyDescent="0.2">
      <c r="A3384" s="6"/>
      <c r="B3384" s="6">
        <v>5</v>
      </c>
      <c r="C3384" s="3"/>
      <c r="D3384" s="25" t="s">
        <v>2978</v>
      </c>
      <c r="E3384" s="28" t="e">
        <f>VLOOKUP(D3384,バーコード貼付!A$4048:C$6329,2,FALSE)</f>
        <v>#N/A</v>
      </c>
      <c r="F3384" s="40"/>
      <c r="G3384" s="19"/>
      <c r="H3384" s="77" t="e">
        <v>#N/A</v>
      </c>
      <c r="I3384" s="8" t="e">
        <v>#REF!</v>
      </c>
      <c r="J3384" s="19" t="e">
        <v>#N/A</v>
      </c>
      <c r="K3384" s="19"/>
      <c r="L3384" s="19"/>
    </row>
    <row r="3385" spans="1:12" x14ac:dyDescent="0.2">
      <c r="A3385" s="19"/>
      <c r="B3385" s="19"/>
      <c r="C3385" s="19"/>
      <c r="D3385" s="65"/>
      <c r="E3385" s="19"/>
      <c r="F3385" s="40"/>
      <c r="G3385" s="19"/>
      <c r="H3385" s="67"/>
      <c r="I3385" s="19"/>
      <c r="J3385" s="19"/>
      <c r="K3385" s="19"/>
      <c r="L3385" s="19"/>
    </row>
    <row r="3386" spans="1:12" ht="16.2" x14ac:dyDescent="0.2">
      <c r="A3386" s="188" t="s">
        <v>2759</v>
      </c>
      <c r="B3386" s="189"/>
      <c r="C3386" s="189"/>
      <c r="D3386" s="189"/>
      <c r="E3386" s="189"/>
      <c r="F3386" s="189"/>
      <c r="G3386" s="189"/>
      <c r="H3386" s="189"/>
      <c r="I3386" s="189"/>
      <c r="J3386" s="189"/>
      <c r="K3386" s="189"/>
      <c r="L3386" s="190"/>
    </row>
    <row r="3387" spans="1:12" x14ac:dyDescent="0.2">
      <c r="A3387" s="24" t="s">
        <v>975</v>
      </c>
      <c r="B3387" s="21"/>
      <c r="C3387" s="21"/>
      <c r="D3387" s="52" t="s">
        <v>973</v>
      </c>
      <c r="E3387" s="13" t="s">
        <v>1156</v>
      </c>
      <c r="F3387" s="39" t="s">
        <v>1246</v>
      </c>
      <c r="G3387" s="19" t="s">
        <v>1205</v>
      </c>
      <c r="H3387" s="13" t="s">
        <v>1206</v>
      </c>
      <c r="I3387" s="13" t="s">
        <v>977</v>
      </c>
      <c r="J3387" s="13" t="s">
        <v>976</v>
      </c>
      <c r="K3387" s="13" t="s">
        <v>1166</v>
      </c>
      <c r="L3387" s="13" t="s">
        <v>1167</v>
      </c>
    </row>
    <row r="3388" spans="1:12" x14ac:dyDescent="0.2">
      <c r="A3388" s="6">
        <v>1</v>
      </c>
      <c r="B3388" s="6"/>
      <c r="C3388" s="3"/>
      <c r="D3388" s="25" t="s">
        <v>2760</v>
      </c>
      <c r="E3388" s="28" t="e">
        <f>VLOOKUP(D3388,バーコード貼付!A$4048:C$6329,2,FALSE)</f>
        <v>#N/A</v>
      </c>
      <c r="F3388" s="40"/>
      <c r="G3388" s="19"/>
      <c r="H3388" s="77" t="e">
        <v>#N/A</v>
      </c>
      <c r="I3388" s="43">
        <v>0</v>
      </c>
      <c r="J3388" s="19" t="e">
        <v>#N/A</v>
      </c>
      <c r="K3388" s="19"/>
      <c r="L3388" s="19"/>
    </row>
    <row r="3389" spans="1:12" x14ac:dyDescent="0.2">
      <c r="A3389" s="6"/>
      <c r="B3389" s="6">
        <v>1</v>
      </c>
      <c r="C3389" s="3"/>
      <c r="D3389" s="25" t="s">
        <v>2556</v>
      </c>
      <c r="E3389" s="28" t="e">
        <f>VLOOKUP(D3389,バーコード貼付!A$4048:C$6329,2,FALSE)</f>
        <v>#N/A</v>
      </c>
      <c r="F3389" s="40"/>
      <c r="G3389" s="19"/>
      <c r="H3389" s="77" t="e">
        <v>#N/A</v>
      </c>
      <c r="I3389" s="8">
        <v>0</v>
      </c>
      <c r="J3389" s="19" t="e">
        <v>#N/A</v>
      </c>
      <c r="K3389" s="19"/>
      <c r="L3389" s="19"/>
    </row>
    <row r="3390" spans="1:12" x14ac:dyDescent="0.2">
      <c r="A3390" s="6"/>
      <c r="B3390" s="6">
        <v>2</v>
      </c>
      <c r="C3390" s="3"/>
      <c r="D3390" s="25"/>
      <c r="E3390" s="28" t="e">
        <f>VLOOKUP(D3390,バーコード貼付!A$4048:C$6329,2,FALSE)</f>
        <v>#N/A</v>
      </c>
      <c r="F3390" s="40"/>
      <c r="G3390" s="19"/>
      <c r="H3390" s="77" t="e">
        <v>#N/A</v>
      </c>
      <c r="I3390" s="8">
        <v>0</v>
      </c>
      <c r="J3390" s="19">
        <v>0</v>
      </c>
      <c r="K3390" s="19"/>
      <c r="L3390" s="19"/>
    </row>
    <row r="3391" spans="1:12" x14ac:dyDescent="0.2">
      <c r="A3391" s="6"/>
      <c r="B3391" s="6">
        <v>3</v>
      </c>
      <c r="C3391" s="3"/>
      <c r="D3391" s="25" t="s">
        <v>2926</v>
      </c>
      <c r="E3391" s="28" t="e">
        <f>VLOOKUP(D3391,バーコード貼付!A$4048:C$6329,2,FALSE)</f>
        <v>#N/A</v>
      </c>
      <c r="F3391" s="40"/>
      <c r="G3391" s="19"/>
      <c r="H3391" s="77" t="e">
        <v>#N/A</v>
      </c>
      <c r="I3391" s="8">
        <v>0</v>
      </c>
      <c r="J3391" s="19" t="e">
        <v>#N/A</v>
      </c>
      <c r="K3391" s="19"/>
      <c r="L3391" s="19"/>
    </row>
    <row r="3392" spans="1:12" x14ac:dyDescent="0.2">
      <c r="A3392" s="6"/>
      <c r="B3392" s="6">
        <v>4</v>
      </c>
      <c r="C3392" s="3"/>
      <c r="D3392" s="25" t="s">
        <v>2969</v>
      </c>
      <c r="E3392" s="28" t="e">
        <f>VLOOKUP(D3392,バーコード貼付!A$4048:C$6329,2,FALSE)</f>
        <v>#N/A</v>
      </c>
      <c r="F3392" s="40"/>
      <c r="G3392" s="19"/>
      <c r="H3392" s="77" t="e">
        <v>#N/A</v>
      </c>
      <c r="I3392" s="8">
        <v>0</v>
      </c>
      <c r="J3392" s="19">
        <v>0</v>
      </c>
      <c r="K3392" s="19"/>
      <c r="L3392" s="19"/>
    </row>
    <row r="3393" spans="1:12" x14ac:dyDescent="0.2">
      <c r="A3393" s="6"/>
      <c r="B3393" s="6">
        <v>5</v>
      </c>
      <c r="C3393" s="3"/>
      <c r="D3393" s="25" t="s">
        <v>2979</v>
      </c>
      <c r="E3393" s="28" t="e">
        <f>VLOOKUP(D3393,バーコード貼付!A$4048:C$6329,2,FALSE)</f>
        <v>#N/A</v>
      </c>
      <c r="F3393" s="40"/>
      <c r="G3393" s="19"/>
      <c r="H3393" s="77" t="e">
        <v>#N/A</v>
      </c>
      <c r="I3393" s="8">
        <v>0</v>
      </c>
      <c r="J3393" s="19">
        <v>0</v>
      </c>
      <c r="K3393" s="19"/>
      <c r="L3393" s="19"/>
    </row>
    <row r="3394" spans="1:12" x14ac:dyDescent="0.2">
      <c r="A3394" s="19"/>
      <c r="B3394" s="19"/>
      <c r="C3394" s="19"/>
      <c r="D3394" s="65"/>
      <c r="E3394" s="19"/>
      <c r="F3394" s="40"/>
      <c r="G3394" s="19"/>
      <c r="H3394" s="67"/>
      <c r="I3394" s="19"/>
      <c r="J3394" s="19"/>
      <c r="K3394" s="19"/>
      <c r="L3394" s="19"/>
    </row>
    <row r="3395" spans="1:12" ht="16.2" x14ac:dyDescent="0.2">
      <c r="A3395" s="188" t="s">
        <v>2761</v>
      </c>
      <c r="B3395" s="189"/>
      <c r="C3395" s="189"/>
      <c r="D3395" s="189"/>
      <c r="E3395" s="189"/>
      <c r="F3395" s="189"/>
      <c r="G3395" s="189"/>
      <c r="H3395" s="189"/>
      <c r="I3395" s="189"/>
      <c r="J3395" s="189"/>
      <c r="K3395" s="189"/>
      <c r="L3395" s="190"/>
    </row>
    <row r="3396" spans="1:12" x14ac:dyDescent="0.2">
      <c r="A3396" s="24" t="s">
        <v>975</v>
      </c>
      <c r="B3396" s="21"/>
      <c r="C3396" s="21"/>
      <c r="D3396" s="52" t="s">
        <v>973</v>
      </c>
      <c r="E3396" s="13" t="s">
        <v>1156</v>
      </c>
      <c r="F3396" s="39" t="s">
        <v>1246</v>
      </c>
      <c r="G3396" s="19" t="s">
        <v>1205</v>
      </c>
      <c r="H3396" s="13" t="s">
        <v>1206</v>
      </c>
      <c r="I3396" s="13" t="s">
        <v>977</v>
      </c>
      <c r="J3396" s="13" t="s">
        <v>976</v>
      </c>
      <c r="K3396" s="13" t="s">
        <v>1166</v>
      </c>
      <c r="L3396" s="13" t="s">
        <v>1167</v>
      </c>
    </row>
    <row r="3397" spans="1:12" x14ac:dyDescent="0.2">
      <c r="A3397" s="6">
        <v>1</v>
      </c>
      <c r="B3397" s="6"/>
      <c r="C3397" s="3"/>
      <c r="D3397" s="25" t="s">
        <v>2762</v>
      </c>
      <c r="E3397" s="28" t="e">
        <f>VLOOKUP(D3397,バーコード貼付!A$4048:C$6329,2,FALSE)</f>
        <v>#N/A</v>
      </c>
      <c r="F3397" s="40"/>
      <c r="G3397" s="19"/>
      <c r="H3397" s="77" t="e">
        <v>#N/A</v>
      </c>
      <c r="I3397" s="43">
        <v>0</v>
      </c>
      <c r="J3397" s="19" t="e">
        <v>#N/A</v>
      </c>
      <c r="K3397" s="19"/>
      <c r="L3397" s="19"/>
    </row>
    <row r="3398" spans="1:12" x14ac:dyDescent="0.2">
      <c r="A3398" s="6"/>
      <c r="B3398" s="6">
        <v>1</v>
      </c>
      <c r="C3398" s="3"/>
      <c r="D3398" s="25" t="s">
        <v>2557</v>
      </c>
      <c r="E3398" s="28" t="e">
        <f>VLOOKUP(D3398,バーコード貼付!A$4048:C$6329,2,FALSE)</f>
        <v>#N/A</v>
      </c>
      <c r="F3398" s="40"/>
      <c r="G3398" s="19"/>
      <c r="H3398" s="77" t="e">
        <v>#N/A</v>
      </c>
      <c r="I3398" s="8">
        <v>0</v>
      </c>
      <c r="J3398" s="19" t="e">
        <v>#N/A</v>
      </c>
      <c r="K3398" s="19"/>
      <c r="L3398" s="19"/>
    </row>
    <row r="3399" spans="1:12" x14ac:dyDescent="0.2">
      <c r="A3399" s="6"/>
      <c r="B3399" s="6">
        <v>2</v>
      </c>
      <c r="C3399" s="3"/>
      <c r="D3399" s="25"/>
      <c r="E3399" s="28" t="e">
        <f>VLOOKUP(D3399,バーコード貼付!A$4048:C$6329,2,FALSE)</f>
        <v>#N/A</v>
      </c>
      <c r="F3399" s="40"/>
      <c r="G3399" s="19"/>
      <c r="H3399" s="77" t="e">
        <v>#N/A</v>
      </c>
      <c r="I3399" s="8">
        <v>0</v>
      </c>
      <c r="J3399" s="19">
        <v>0</v>
      </c>
      <c r="K3399" s="19"/>
      <c r="L3399" s="19"/>
    </row>
    <row r="3400" spans="1:12" x14ac:dyDescent="0.2">
      <c r="A3400" s="6"/>
      <c r="B3400" s="6">
        <v>3</v>
      </c>
      <c r="C3400" s="3"/>
      <c r="D3400" s="25" t="s">
        <v>2926</v>
      </c>
      <c r="E3400" s="28" t="e">
        <f>VLOOKUP(D3400,バーコード貼付!A$4048:C$6329,2,FALSE)</f>
        <v>#N/A</v>
      </c>
      <c r="F3400" s="40"/>
      <c r="G3400" s="19"/>
      <c r="H3400" s="77" t="e">
        <v>#N/A</v>
      </c>
      <c r="I3400" s="8">
        <v>0</v>
      </c>
      <c r="J3400" s="19" t="e">
        <v>#N/A</v>
      </c>
      <c r="K3400" s="19"/>
      <c r="L3400" s="19"/>
    </row>
    <row r="3401" spans="1:12" x14ac:dyDescent="0.2">
      <c r="A3401" s="6"/>
      <c r="B3401" s="6">
        <v>4</v>
      </c>
      <c r="C3401" s="3"/>
      <c r="D3401" s="25" t="s">
        <v>2969</v>
      </c>
      <c r="E3401" s="28" t="e">
        <f>VLOOKUP(D3401,バーコード貼付!A$4048:C$6329,2,FALSE)</f>
        <v>#N/A</v>
      </c>
      <c r="F3401" s="40"/>
      <c r="G3401" s="19"/>
      <c r="H3401" s="77" t="e">
        <v>#N/A</v>
      </c>
      <c r="I3401" s="8">
        <v>0</v>
      </c>
      <c r="J3401" s="19">
        <v>0</v>
      </c>
      <c r="K3401" s="19"/>
      <c r="L3401" s="19"/>
    </row>
    <row r="3402" spans="1:12" x14ac:dyDescent="0.2">
      <c r="A3402" s="6"/>
      <c r="B3402" s="6">
        <v>5</v>
      </c>
      <c r="C3402" s="3"/>
      <c r="D3402" s="25" t="s">
        <v>2979</v>
      </c>
      <c r="E3402" s="28" t="e">
        <f>VLOOKUP(D3402,バーコード貼付!A$4048:C$6329,2,FALSE)</f>
        <v>#N/A</v>
      </c>
      <c r="F3402" s="40"/>
      <c r="G3402" s="19"/>
      <c r="H3402" s="77" t="e">
        <v>#N/A</v>
      </c>
      <c r="I3402" s="8">
        <v>0</v>
      </c>
      <c r="J3402" s="19">
        <v>0</v>
      </c>
      <c r="K3402" s="19"/>
      <c r="L3402" s="19"/>
    </row>
    <row r="3403" spans="1:12" x14ac:dyDescent="0.2">
      <c r="A3403" s="19"/>
      <c r="B3403" s="19"/>
      <c r="C3403" s="19"/>
      <c r="D3403" s="65"/>
      <c r="E3403" s="19"/>
      <c r="F3403" s="40"/>
      <c r="G3403" s="19"/>
      <c r="H3403" s="67"/>
      <c r="I3403" s="19"/>
      <c r="J3403" s="19"/>
      <c r="K3403" s="19"/>
      <c r="L3403" s="19"/>
    </row>
    <row r="3404" spans="1:12" ht="16.2" x14ac:dyDescent="0.2">
      <c r="A3404" s="188" t="s">
        <v>2763</v>
      </c>
      <c r="B3404" s="189"/>
      <c r="C3404" s="189"/>
      <c r="D3404" s="189"/>
      <c r="E3404" s="189"/>
      <c r="F3404" s="189"/>
      <c r="G3404" s="189"/>
      <c r="H3404" s="189"/>
      <c r="I3404" s="189"/>
      <c r="J3404" s="189"/>
      <c r="K3404" s="189"/>
      <c r="L3404" s="190"/>
    </row>
    <row r="3405" spans="1:12" x14ac:dyDescent="0.2">
      <c r="A3405" s="24" t="s">
        <v>975</v>
      </c>
      <c r="B3405" s="21"/>
      <c r="C3405" s="21"/>
      <c r="D3405" s="52" t="s">
        <v>973</v>
      </c>
      <c r="E3405" s="13" t="s">
        <v>1156</v>
      </c>
      <c r="F3405" s="39" t="s">
        <v>1246</v>
      </c>
      <c r="G3405" s="19" t="s">
        <v>1205</v>
      </c>
      <c r="H3405" s="13" t="s">
        <v>1206</v>
      </c>
      <c r="I3405" s="13" t="s">
        <v>977</v>
      </c>
      <c r="J3405" s="13" t="s">
        <v>976</v>
      </c>
      <c r="K3405" s="13" t="s">
        <v>1166</v>
      </c>
      <c r="L3405" s="13" t="s">
        <v>1167</v>
      </c>
    </row>
    <row r="3406" spans="1:12" x14ac:dyDescent="0.2">
      <c r="A3406" s="6">
        <v>1</v>
      </c>
      <c r="B3406" s="6"/>
      <c r="C3406" s="3"/>
      <c r="D3406" s="25" t="s">
        <v>2764</v>
      </c>
      <c r="E3406" s="28" t="e">
        <f>VLOOKUP(D3406,バーコード貼付!A$4048:C$6329,2,FALSE)</f>
        <v>#N/A</v>
      </c>
      <c r="F3406" s="40"/>
      <c r="G3406" s="19"/>
      <c r="H3406" s="77" t="e">
        <v>#N/A</v>
      </c>
      <c r="I3406" s="43">
        <v>0</v>
      </c>
      <c r="J3406" s="19">
        <v>0</v>
      </c>
      <c r="K3406" s="19"/>
      <c r="L3406" s="19"/>
    </row>
    <row r="3407" spans="1:12" x14ac:dyDescent="0.2">
      <c r="A3407" s="6"/>
      <c r="B3407" s="6">
        <v>1</v>
      </c>
      <c r="C3407" s="3"/>
      <c r="D3407" s="25" t="s">
        <v>2765</v>
      </c>
      <c r="E3407" s="28" t="e">
        <f>VLOOKUP(D3407,バーコード貼付!A$4048:C$6329,2,FALSE)</f>
        <v>#N/A</v>
      </c>
      <c r="F3407" s="40"/>
      <c r="G3407" s="19"/>
      <c r="H3407" s="77" t="e">
        <v>#N/A</v>
      </c>
      <c r="I3407" s="8">
        <v>0</v>
      </c>
      <c r="J3407" s="19" t="e">
        <v>#N/A</v>
      </c>
      <c r="K3407" s="19"/>
      <c r="L3407" s="19"/>
    </row>
    <row r="3408" spans="1:12" x14ac:dyDescent="0.2">
      <c r="A3408" s="6"/>
      <c r="B3408" s="6">
        <v>2</v>
      </c>
      <c r="C3408" s="3"/>
      <c r="D3408" s="25"/>
      <c r="E3408" s="28" t="s">
        <v>2913</v>
      </c>
      <c r="F3408" s="19"/>
      <c r="G3408" s="19"/>
      <c r="H3408" s="152" t="e">
        <v>#N/A</v>
      </c>
      <c r="I3408" s="8">
        <v>0</v>
      </c>
      <c r="J3408" s="19">
        <v>0</v>
      </c>
      <c r="K3408" s="19"/>
      <c r="L3408" s="19"/>
    </row>
    <row r="3409" spans="1:12" x14ac:dyDescent="0.2">
      <c r="A3409" s="19"/>
      <c r="B3409" s="19"/>
      <c r="C3409" s="19"/>
      <c r="D3409" s="65"/>
      <c r="E3409" s="19"/>
      <c r="F3409" s="40"/>
      <c r="G3409" s="19"/>
      <c r="H3409" s="67"/>
      <c r="I3409" s="19"/>
      <c r="J3409" s="19"/>
      <c r="K3409" s="19"/>
      <c r="L3409" s="19"/>
    </row>
    <row r="3410" spans="1:12" ht="16.2" x14ac:dyDescent="0.2">
      <c r="A3410" s="191" t="s">
        <v>2640</v>
      </c>
      <c r="B3410" s="192"/>
      <c r="C3410" s="192"/>
      <c r="D3410" s="192"/>
      <c r="E3410" s="192"/>
      <c r="F3410" s="192"/>
      <c r="G3410" s="192"/>
      <c r="H3410" s="192"/>
      <c r="I3410" s="192"/>
      <c r="J3410" s="192"/>
      <c r="K3410" s="192"/>
      <c r="L3410" s="193"/>
    </row>
    <row r="3411" spans="1:12" ht="16.2" x14ac:dyDescent="0.2">
      <c r="A3411" s="188" t="s">
        <v>2642</v>
      </c>
      <c r="B3411" s="189"/>
      <c r="C3411" s="189"/>
      <c r="D3411" s="189"/>
      <c r="E3411" s="189"/>
      <c r="F3411" s="189"/>
      <c r="G3411" s="189"/>
      <c r="H3411" s="189"/>
      <c r="I3411" s="189"/>
      <c r="J3411" s="189"/>
      <c r="K3411" s="189"/>
      <c r="L3411" s="190"/>
    </row>
    <row r="3412" spans="1:12" x14ac:dyDescent="0.2">
      <c r="A3412" s="24" t="s">
        <v>975</v>
      </c>
      <c r="B3412" s="21"/>
      <c r="C3412" s="21"/>
      <c r="D3412" s="52" t="s">
        <v>973</v>
      </c>
      <c r="E3412" s="13" t="s">
        <v>1156</v>
      </c>
      <c r="F3412" s="39" t="s">
        <v>1246</v>
      </c>
      <c r="G3412" s="19" t="s">
        <v>1205</v>
      </c>
      <c r="H3412" s="13" t="s">
        <v>1206</v>
      </c>
      <c r="I3412" s="13" t="s">
        <v>977</v>
      </c>
      <c r="J3412" s="13" t="s">
        <v>976</v>
      </c>
      <c r="K3412" s="13" t="s">
        <v>1166</v>
      </c>
      <c r="L3412" s="13" t="s">
        <v>1167</v>
      </c>
    </row>
    <row r="3413" spans="1:12" x14ac:dyDescent="0.2">
      <c r="A3413" s="6">
        <v>1</v>
      </c>
      <c r="B3413" s="6"/>
      <c r="C3413" s="3"/>
      <c r="D3413" s="36" t="s">
        <v>2672</v>
      </c>
      <c r="E3413" s="28" t="e">
        <f>VLOOKUP(D3413,バーコード貼付!A$4048:C$6329,2,FALSE)</f>
        <v>#N/A</v>
      </c>
      <c r="F3413" s="40"/>
      <c r="G3413" s="19"/>
      <c r="H3413" s="77" t="e">
        <v>#N/A</v>
      </c>
      <c r="I3413" s="8">
        <v>0</v>
      </c>
      <c r="J3413" s="19">
        <v>0</v>
      </c>
      <c r="K3413" s="19"/>
      <c r="L3413" s="19"/>
    </row>
    <row r="3414" spans="1:12" x14ac:dyDescent="0.2">
      <c r="A3414" s="6">
        <v>2</v>
      </c>
      <c r="B3414" s="6"/>
      <c r="C3414" s="3"/>
      <c r="D3414" s="36" t="s">
        <v>2673</v>
      </c>
      <c r="E3414" s="28" t="e">
        <f>VLOOKUP(D3414,バーコード貼付!A$4048:C$6329,2,FALSE)</f>
        <v>#N/A</v>
      </c>
      <c r="F3414" s="40"/>
      <c r="G3414" s="19"/>
      <c r="H3414" s="77" t="e">
        <v>#N/A</v>
      </c>
      <c r="I3414" s="8">
        <v>0</v>
      </c>
      <c r="J3414" s="19">
        <v>0</v>
      </c>
      <c r="K3414" s="19"/>
      <c r="L3414" s="19"/>
    </row>
    <row r="3415" spans="1:12" x14ac:dyDescent="0.2">
      <c r="A3415" s="6"/>
      <c r="B3415" s="6">
        <v>1</v>
      </c>
      <c r="C3415" s="3"/>
      <c r="D3415" s="36" t="s">
        <v>2643</v>
      </c>
      <c r="E3415" s="28" t="e">
        <f>VLOOKUP(D3415,バーコード貼付!A$4048:C$6329,2,FALSE)</f>
        <v>#N/A</v>
      </c>
      <c r="F3415" s="40"/>
      <c r="G3415" s="19"/>
      <c r="H3415" s="77" t="e">
        <v>#N/A</v>
      </c>
      <c r="I3415" s="8">
        <v>0</v>
      </c>
      <c r="J3415" s="19">
        <v>0</v>
      </c>
      <c r="K3415" s="19"/>
      <c r="L3415" s="19"/>
    </row>
    <row r="3416" spans="1:12" x14ac:dyDescent="0.2">
      <c r="A3416" s="18"/>
      <c r="B3416" s="8">
        <v>2</v>
      </c>
      <c r="C3416" s="3"/>
      <c r="D3416" s="25" t="s">
        <v>2568</v>
      </c>
      <c r="E3416" s="28" t="str">
        <f>VLOOKUP(D3416,バーコード貼付!A$4048:C$6329,2,FALSE)</f>
        <v>(ｼｮｯﾄ場)BCﾕﾆﾊﾞｰｻﾙ駒19</v>
      </c>
      <c r="F3416" s="40"/>
      <c r="G3416" s="19"/>
      <c r="H3416" s="77">
        <f>VLOOKUP(D3416,バーコード貼付!$A$1:$C$24885,3,FALSE)</f>
        <v>16</v>
      </c>
      <c r="I3416" s="8">
        <v>17</v>
      </c>
      <c r="J3416" s="19">
        <f>IF(H3416&lt;I3416,0,1)</f>
        <v>0</v>
      </c>
      <c r="K3416" s="19"/>
      <c r="L3416" s="19"/>
    </row>
    <row r="3417" spans="1:12" x14ac:dyDescent="0.2">
      <c r="A3417" s="18"/>
      <c r="B3417" s="8"/>
      <c r="C3417" s="3"/>
      <c r="D3417" s="14"/>
      <c r="E3417" s="28"/>
      <c r="F3417" s="19"/>
      <c r="G3417" s="19"/>
      <c r="H3417" s="67"/>
      <c r="I3417" s="8"/>
      <c r="J3417" s="19"/>
      <c r="K3417" s="19"/>
      <c r="L3417" s="19"/>
    </row>
    <row r="3418" spans="1:12" ht="16.2" x14ac:dyDescent="0.2">
      <c r="A3418" s="188" t="s">
        <v>2641</v>
      </c>
      <c r="B3418" s="189"/>
      <c r="C3418" s="189"/>
      <c r="D3418" s="189"/>
      <c r="E3418" s="189"/>
      <c r="F3418" s="189"/>
      <c r="G3418" s="189"/>
      <c r="H3418" s="189"/>
      <c r="I3418" s="189"/>
      <c r="J3418" s="189"/>
      <c r="K3418" s="189"/>
      <c r="L3418" s="190"/>
    </row>
    <row r="3419" spans="1:12" x14ac:dyDescent="0.2">
      <c r="A3419" s="24" t="s">
        <v>975</v>
      </c>
      <c r="B3419" s="21"/>
      <c r="C3419" s="21"/>
      <c r="D3419" s="52" t="s">
        <v>973</v>
      </c>
      <c r="E3419" s="13" t="s">
        <v>1156</v>
      </c>
      <c r="F3419" s="39" t="s">
        <v>1246</v>
      </c>
      <c r="G3419" s="19" t="s">
        <v>1205</v>
      </c>
      <c r="H3419" s="13" t="s">
        <v>1206</v>
      </c>
      <c r="I3419" s="13" t="s">
        <v>977</v>
      </c>
      <c r="J3419" s="13" t="s">
        <v>976</v>
      </c>
      <c r="K3419" s="13" t="s">
        <v>1166</v>
      </c>
      <c r="L3419" s="13" t="s">
        <v>1167</v>
      </c>
    </row>
    <row r="3420" spans="1:12" x14ac:dyDescent="0.2">
      <c r="A3420" s="6">
        <v>1</v>
      </c>
      <c r="B3420" s="6"/>
      <c r="C3420" s="3"/>
      <c r="D3420" s="36" t="s">
        <v>2644</v>
      </c>
      <c r="E3420" s="28" t="e">
        <f>VLOOKUP(D3420,バーコード貼付!A$4048:C$6329,2,FALSE)</f>
        <v>#N/A</v>
      </c>
      <c r="F3420" s="40"/>
      <c r="G3420" s="19"/>
      <c r="H3420" s="77" t="e">
        <v>#N/A</v>
      </c>
      <c r="I3420" s="66">
        <v>5</v>
      </c>
      <c r="J3420" s="19" t="e">
        <v>#N/A</v>
      </c>
      <c r="K3420" s="19"/>
      <c r="L3420" s="19"/>
    </row>
    <row r="3421" spans="1:12" x14ac:dyDescent="0.2">
      <c r="A3421" s="6">
        <v>2</v>
      </c>
      <c r="B3421" s="6"/>
      <c r="C3421" s="3"/>
      <c r="D3421" s="36" t="s">
        <v>2674</v>
      </c>
      <c r="E3421" s="28" t="e">
        <f>VLOOKUP(D3421,バーコード貼付!A$4048:C$6329,2,FALSE)</f>
        <v>#N/A</v>
      </c>
      <c r="F3421" s="40"/>
      <c r="G3421" s="19"/>
      <c r="H3421" s="77" t="e">
        <v>#N/A</v>
      </c>
      <c r="I3421" s="8"/>
      <c r="J3421" s="19">
        <v>0</v>
      </c>
      <c r="K3421" s="19"/>
      <c r="L3421" s="19"/>
    </row>
    <row r="3422" spans="1:12" x14ac:dyDescent="0.2">
      <c r="A3422" s="6"/>
      <c r="B3422" s="6">
        <v>1</v>
      </c>
      <c r="C3422" s="3"/>
      <c r="D3422" s="36" t="s">
        <v>2589</v>
      </c>
      <c r="E3422" s="28" t="e">
        <f>VLOOKUP(D3422,バーコード貼付!A$4048:C$6329,2,FALSE)</f>
        <v>#N/A</v>
      </c>
      <c r="F3422" s="40"/>
      <c r="G3422" s="19"/>
      <c r="H3422" s="77" t="e">
        <v>#N/A</v>
      </c>
      <c r="I3422" s="8">
        <v>10</v>
      </c>
      <c r="J3422" s="19" t="e">
        <v>#N/A</v>
      </c>
      <c r="K3422" s="19"/>
      <c r="L3422" s="19"/>
    </row>
    <row r="3423" spans="1:12" x14ac:dyDescent="0.2">
      <c r="A3423" s="18"/>
      <c r="B3423" s="8">
        <v>2</v>
      </c>
      <c r="C3423" s="3"/>
      <c r="D3423" s="25" t="s">
        <v>2569</v>
      </c>
      <c r="E3423" s="28" t="str">
        <f>VLOOKUP(D3423,バーコード貼付!A$4048:C$6329,2,FALSE)</f>
        <v>(ｼｮｯﾄ場)BCﾕﾆﾊﾞｰｻﾙ駒22</v>
      </c>
      <c r="F3423" s="40"/>
      <c r="G3423" s="19"/>
      <c r="H3423" s="77">
        <f>VLOOKUP(D3423,バーコード貼付!$A$4048:$C$6329,3,FALSE)</f>
        <v>1</v>
      </c>
      <c r="I3423" s="8">
        <f>I3420</f>
        <v>5</v>
      </c>
      <c r="J3423" s="19">
        <f>IF(H3423&gt;=I3423,0,1)</f>
        <v>1</v>
      </c>
      <c r="K3423" s="19"/>
      <c r="L3423" s="19"/>
    </row>
    <row r="3424" spans="1:12" x14ac:dyDescent="0.2">
      <c r="A3424" s="18"/>
      <c r="B3424" s="8"/>
      <c r="C3424" s="3"/>
      <c r="D3424" s="14"/>
      <c r="E3424" s="28"/>
      <c r="F3424" s="19"/>
      <c r="G3424" s="19"/>
      <c r="H3424" s="67"/>
      <c r="I3424" s="8"/>
      <c r="J3424" s="19"/>
      <c r="K3424" s="19"/>
      <c r="L3424" s="19"/>
    </row>
    <row r="3425" spans="1:12" ht="16.2" x14ac:dyDescent="0.2">
      <c r="A3425" s="188" t="s">
        <v>2591</v>
      </c>
      <c r="B3425" s="189"/>
      <c r="C3425" s="189"/>
      <c r="D3425" s="189"/>
      <c r="E3425" s="189"/>
      <c r="F3425" s="189"/>
      <c r="G3425" s="189"/>
      <c r="H3425" s="189"/>
      <c r="I3425" s="189"/>
      <c r="J3425" s="189"/>
      <c r="K3425" s="189"/>
      <c r="L3425" s="190"/>
    </row>
    <row r="3426" spans="1:12" x14ac:dyDescent="0.2">
      <c r="A3426" s="24" t="s">
        <v>975</v>
      </c>
      <c r="B3426" s="21"/>
      <c r="C3426" s="21"/>
      <c r="D3426" s="52" t="s">
        <v>973</v>
      </c>
      <c r="E3426" s="13" t="s">
        <v>1156</v>
      </c>
      <c r="F3426" s="39" t="s">
        <v>1246</v>
      </c>
      <c r="G3426" s="19" t="s">
        <v>1205</v>
      </c>
      <c r="H3426" s="13" t="s">
        <v>1206</v>
      </c>
      <c r="I3426" s="13" t="s">
        <v>977</v>
      </c>
      <c r="J3426" s="13" t="s">
        <v>976</v>
      </c>
      <c r="K3426" s="13" t="s">
        <v>1166</v>
      </c>
      <c r="L3426" s="13" t="s">
        <v>1167</v>
      </c>
    </row>
    <row r="3427" spans="1:12" x14ac:dyDescent="0.2">
      <c r="A3427" s="6">
        <v>1</v>
      </c>
      <c r="B3427" s="6"/>
      <c r="C3427" s="3"/>
      <c r="D3427" s="36" t="s">
        <v>2645</v>
      </c>
      <c r="E3427" s="28" t="e">
        <f>VLOOKUP(D3427,バーコード貼付!A$4048:C$6329,2,FALSE)</f>
        <v>#N/A</v>
      </c>
      <c r="F3427" s="40"/>
      <c r="G3427" s="19"/>
      <c r="H3427" s="77" t="e">
        <v>#N/A</v>
      </c>
      <c r="I3427" s="66">
        <v>20</v>
      </c>
      <c r="J3427" s="19" t="e">
        <v>#N/A</v>
      </c>
      <c r="K3427" s="19"/>
      <c r="L3427" s="19"/>
    </row>
    <row r="3428" spans="1:12" x14ac:dyDescent="0.2">
      <c r="A3428" s="6">
        <v>2</v>
      </c>
      <c r="B3428" s="6"/>
      <c r="C3428" s="3"/>
      <c r="D3428" s="36" t="s">
        <v>2675</v>
      </c>
      <c r="E3428" s="28" t="e">
        <f>VLOOKUP(D3428,バーコード貼付!A$4048:C$6329,2,FALSE)</f>
        <v>#N/A</v>
      </c>
      <c r="F3428" s="40"/>
      <c r="G3428" s="19"/>
      <c r="H3428" s="77" t="e">
        <v>#N/A</v>
      </c>
      <c r="I3428" s="8"/>
      <c r="J3428" s="19">
        <v>0</v>
      </c>
      <c r="K3428" s="19"/>
      <c r="L3428" s="19"/>
    </row>
    <row r="3429" spans="1:12" x14ac:dyDescent="0.2">
      <c r="A3429" s="6"/>
      <c r="B3429" s="8">
        <v>1</v>
      </c>
      <c r="C3429" s="3"/>
      <c r="D3429" s="36" t="s">
        <v>2590</v>
      </c>
      <c r="E3429" s="28" t="e">
        <f>VLOOKUP(D3429,バーコード貼付!A$4048:C$6329,2,FALSE)</f>
        <v>#N/A</v>
      </c>
      <c r="F3429" s="40"/>
      <c r="G3429" s="19"/>
      <c r="H3429" s="77" t="e">
        <v>#N/A</v>
      </c>
      <c r="I3429" s="8">
        <v>40</v>
      </c>
      <c r="J3429" s="19" t="e">
        <v>#N/A</v>
      </c>
      <c r="K3429" s="19"/>
      <c r="L3429" s="19"/>
    </row>
    <row r="3430" spans="1:12" x14ac:dyDescent="0.2">
      <c r="A3430" s="6"/>
      <c r="B3430" s="8">
        <v>2</v>
      </c>
      <c r="C3430" s="3"/>
      <c r="D3430" s="25" t="s">
        <v>2559</v>
      </c>
      <c r="E3430" s="28" t="str">
        <f>VLOOKUP(D3430,バーコード貼付!A$4048:C$6329,2,FALSE)</f>
        <v>(ｼｮｯﾄ場)BCﾕﾆﾊﾞｰｻﾙ体25型</v>
      </c>
      <c r="F3430" s="40"/>
      <c r="G3430" s="19"/>
      <c r="H3430" s="77">
        <f>VLOOKUP(D3430,バーコード貼付!$A$4048:$C$6329,3,FALSE)</f>
        <v>4</v>
      </c>
      <c r="I3430" s="8">
        <f>I3427*2</f>
        <v>40</v>
      </c>
      <c r="J3430" s="19">
        <f>IF(H3430&gt;=I3430,0,1)</f>
        <v>1</v>
      </c>
      <c r="K3430" s="19"/>
      <c r="L3430" s="19"/>
    </row>
    <row r="3431" spans="1:12" x14ac:dyDescent="0.2">
      <c r="A3431" s="18"/>
      <c r="B3431" s="8">
        <v>3</v>
      </c>
      <c r="C3431" s="3"/>
      <c r="D3431" s="25" t="s">
        <v>2570</v>
      </c>
      <c r="E3431" s="28" t="str">
        <f>VLOOKUP(D3431,バーコード貼付!A$4048:C$6329,2,FALSE)</f>
        <v>(ｼｮｯﾄ場)BCﾕﾆﾊﾞｰｻﾙ駒25</v>
      </c>
      <c r="F3431" s="40"/>
      <c r="G3431" s="19"/>
      <c r="H3431" s="77">
        <f>VLOOKUP(D3431,バーコード貼付!$A$4048:$C$6329,3,FALSE)</f>
        <v>3</v>
      </c>
      <c r="I3431" s="8">
        <f>I3427</f>
        <v>20</v>
      </c>
      <c r="J3431" s="19">
        <f>IF(H3431&gt;=I3431,0,1)</f>
        <v>1</v>
      </c>
      <c r="K3431" s="19"/>
      <c r="L3431" s="19"/>
    </row>
    <row r="3432" spans="1:12" x14ac:dyDescent="0.2">
      <c r="A3432" s="6"/>
      <c r="B3432" s="8"/>
      <c r="C3432" s="3"/>
      <c r="D3432" s="25"/>
      <c r="E3432" s="28"/>
      <c r="F3432" s="19"/>
      <c r="G3432" s="19"/>
      <c r="H3432" s="67"/>
      <c r="I3432" s="8"/>
      <c r="J3432" s="19"/>
      <c r="K3432" s="19"/>
      <c r="L3432" s="19"/>
    </row>
    <row r="3433" spans="1:12" ht="16.2" x14ac:dyDescent="0.2">
      <c r="A3433" s="188" t="s">
        <v>2593</v>
      </c>
      <c r="B3433" s="189"/>
      <c r="C3433" s="189"/>
      <c r="D3433" s="189"/>
      <c r="E3433" s="189"/>
      <c r="F3433" s="189"/>
      <c r="G3433" s="189"/>
      <c r="H3433" s="189"/>
      <c r="I3433" s="189"/>
      <c r="J3433" s="189"/>
      <c r="K3433" s="189"/>
      <c r="L3433" s="190"/>
    </row>
    <row r="3434" spans="1:12" x14ac:dyDescent="0.2">
      <c r="A3434" s="24" t="s">
        <v>975</v>
      </c>
      <c r="B3434" s="21"/>
      <c r="C3434" s="21"/>
      <c r="D3434" s="52" t="s">
        <v>973</v>
      </c>
      <c r="E3434" s="13" t="s">
        <v>1156</v>
      </c>
      <c r="F3434" s="39" t="s">
        <v>1246</v>
      </c>
      <c r="G3434" s="19" t="s">
        <v>1205</v>
      </c>
      <c r="H3434" s="13" t="s">
        <v>1206</v>
      </c>
      <c r="I3434" s="13" t="s">
        <v>977</v>
      </c>
      <c r="J3434" s="13" t="s">
        <v>976</v>
      </c>
      <c r="K3434" s="13" t="s">
        <v>1166</v>
      </c>
      <c r="L3434" s="13" t="s">
        <v>1167</v>
      </c>
    </row>
    <row r="3435" spans="1:12" x14ac:dyDescent="0.2">
      <c r="A3435" s="6">
        <v>1</v>
      </c>
      <c r="B3435" s="6"/>
      <c r="C3435" s="3"/>
      <c r="D3435" s="36" t="s">
        <v>2646</v>
      </c>
      <c r="E3435" s="28" t="e">
        <f>VLOOKUP(D3435,バーコード貼付!A$4048:C$6329,2,FALSE)</f>
        <v>#N/A</v>
      </c>
      <c r="F3435" s="40"/>
      <c r="G3435" s="19"/>
      <c r="H3435" s="77" t="e">
        <v>#N/A</v>
      </c>
      <c r="I3435" s="66">
        <v>2</v>
      </c>
      <c r="J3435" s="19" t="e">
        <v>#N/A</v>
      </c>
      <c r="K3435" s="19"/>
      <c r="L3435" s="19"/>
    </row>
    <row r="3436" spans="1:12" x14ac:dyDescent="0.2">
      <c r="A3436" s="6">
        <v>2</v>
      </c>
      <c r="B3436" s="6"/>
      <c r="C3436" s="3"/>
      <c r="D3436" s="36" t="s">
        <v>2676</v>
      </c>
      <c r="E3436" s="28" t="e">
        <f>VLOOKUP(D3436,バーコード貼付!A$4048:C$6329,2,FALSE)</f>
        <v>#N/A</v>
      </c>
      <c r="F3436" s="40"/>
      <c r="G3436" s="19"/>
      <c r="H3436" s="77" t="e">
        <v>#N/A</v>
      </c>
      <c r="I3436" s="8"/>
      <c r="J3436" s="19">
        <v>0</v>
      </c>
      <c r="K3436" s="19"/>
      <c r="L3436" s="19"/>
    </row>
    <row r="3437" spans="1:12" x14ac:dyDescent="0.2">
      <c r="A3437" s="6"/>
      <c r="B3437" s="8">
        <v>1</v>
      </c>
      <c r="C3437" s="3"/>
      <c r="D3437" s="36" t="s">
        <v>2592</v>
      </c>
      <c r="E3437" s="28" t="e">
        <f>VLOOKUP(D3437,バーコード貼付!A$4048:C$6329,2,FALSE)</f>
        <v>#N/A</v>
      </c>
      <c r="F3437" s="40"/>
      <c r="G3437" s="19"/>
      <c r="H3437" s="77" t="e">
        <v>#N/A</v>
      </c>
      <c r="I3437" s="8">
        <v>4</v>
      </c>
      <c r="J3437" s="19" t="e">
        <v>#N/A</v>
      </c>
      <c r="K3437" s="19"/>
      <c r="L3437" s="19"/>
    </row>
    <row r="3438" spans="1:12" x14ac:dyDescent="0.2">
      <c r="A3438" s="6"/>
      <c r="B3438" s="8">
        <v>2</v>
      </c>
      <c r="C3438" s="3"/>
      <c r="D3438" s="25" t="s">
        <v>2560</v>
      </c>
      <c r="E3438" s="28" t="str">
        <f>VLOOKUP(D3438,バーコード貼付!A$4048:C$6329,2,FALSE)</f>
        <v>(ｼｮｯﾄ場)BCﾕﾆﾊﾞｰｻﾙ体28</v>
      </c>
      <c r="F3438" s="40"/>
      <c r="G3438" s="19"/>
      <c r="H3438" s="77">
        <f>VLOOKUP(D3438,バーコード貼付!$A$4048:$C$6329,3,FALSE)</f>
        <v>4</v>
      </c>
      <c r="I3438" s="8">
        <f>I3435*2</f>
        <v>4</v>
      </c>
      <c r="J3438" s="19">
        <f>IF(H3438&gt;=I3438,0,1)</f>
        <v>0</v>
      </c>
      <c r="K3438" s="19"/>
      <c r="L3438" s="19"/>
    </row>
    <row r="3439" spans="1:12" x14ac:dyDescent="0.2">
      <c r="A3439" s="18"/>
      <c r="B3439" s="8">
        <v>3</v>
      </c>
      <c r="C3439" s="3"/>
      <c r="D3439" s="25" t="s">
        <v>2571</v>
      </c>
      <c r="E3439" s="28" t="str">
        <f>VLOOKUP(D3439,バーコード貼付!A$4048:C$6329,2,FALSE)</f>
        <v>(ｼｮｯﾄ場)BCﾕﾆﾊﾞｰｻﾙ駒28</v>
      </c>
      <c r="F3439" s="40"/>
      <c r="G3439" s="19"/>
      <c r="H3439" s="77">
        <f>VLOOKUP(D3439,バーコード貼付!$A$4048:$C$6329,3,FALSE)</f>
        <v>1</v>
      </c>
      <c r="I3439" s="8">
        <f>I3435</f>
        <v>2</v>
      </c>
      <c r="J3439" s="19">
        <f>IF(H3439&gt;=I3439,0,1)</f>
        <v>1</v>
      </c>
      <c r="K3439" s="19"/>
      <c r="L3439" s="19"/>
    </row>
    <row r="3440" spans="1:12" x14ac:dyDescent="0.2">
      <c r="A3440" s="6"/>
      <c r="B3440" s="8"/>
      <c r="C3440" s="3"/>
      <c r="D3440" s="25"/>
      <c r="E3440" s="28"/>
      <c r="F3440" s="19"/>
      <c r="G3440" s="19"/>
      <c r="H3440" s="67"/>
      <c r="I3440" s="8"/>
      <c r="J3440" s="19"/>
      <c r="K3440" s="19"/>
      <c r="L3440" s="19"/>
    </row>
    <row r="3441" spans="1:12" ht="16.2" x14ac:dyDescent="0.2">
      <c r="A3441" s="188" t="s">
        <v>2594</v>
      </c>
      <c r="B3441" s="189"/>
      <c r="C3441" s="189"/>
      <c r="D3441" s="189"/>
      <c r="E3441" s="189"/>
      <c r="F3441" s="189"/>
      <c r="G3441" s="189"/>
      <c r="H3441" s="189"/>
      <c r="I3441" s="189"/>
      <c r="J3441" s="189"/>
      <c r="K3441" s="189"/>
      <c r="L3441" s="190"/>
    </row>
    <row r="3442" spans="1:12" x14ac:dyDescent="0.2">
      <c r="A3442" s="24" t="s">
        <v>975</v>
      </c>
      <c r="B3442" s="21"/>
      <c r="C3442" s="21"/>
      <c r="D3442" s="52" t="s">
        <v>973</v>
      </c>
      <c r="E3442" s="13" t="s">
        <v>1156</v>
      </c>
      <c r="F3442" s="39" t="s">
        <v>1246</v>
      </c>
      <c r="G3442" s="19" t="s">
        <v>1205</v>
      </c>
      <c r="H3442" s="13" t="s">
        <v>1206</v>
      </c>
      <c r="I3442" s="13" t="s">
        <v>977</v>
      </c>
      <c r="J3442" s="13" t="s">
        <v>976</v>
      </c>
      <c r="K3442" s="13" t="s">
        <v>1166</v>
      </c>
      <c r="L3442" s="13" t="s">
        <v>1167</v>
      </c>
    </row>
    <row r="3443" spans="1:12" x14ac:dyDescent="0.2">
      <c r="A3443" s="6">
        <v>1</v>
      </c>
      <c r="B3443" s="6"/>
      <c r="C3443" s="3"/>
      <c r="D3443" s="36" t="s">
        <v>2647</v>
      </c>
      <c r="E3443" s="28" t="e">
        <f>VLOOKUP(D3443,バーコード貼付!A$4048:C$6329,2,FALSE)</f>
        <v>#N/A</v>
      </c>
      <c r="F3443" s="40"/>
      <c r="G3443" s="19"/>
      <c r="H3443" s="77" t="e">
        <v>#N/A</v>
      </c>
      <c r="I3443" s="66">
        <v>25</v>
      </c>
      <c r="J3443" s="19" t="e">
        <v>#N/A</v>
      </c>
      <c r="K3443" s="19"/>
      <c r="L3443" s="19"/>
    </row>
    <row r="3444" spans="1:12" x14ac:dyDescent="0.2">
      <c r="A3444" s="6">
        <v>2</v>
      </c>
      <c r="B3444" s="6"/>
      <c r="C3444" s="3"/>
      <c r="D3444" s="36" t="s">
        <v>2677</v>
      </c>
      <c r="E3444" s="28" t="e">
        <f>VLOOKUP(D3444,バーコード貼付!A$4048:C$6329,2,FALSE)</f>
        <v>#N/A</v>
      </c>
      <c r="F3444" s="40"/>
      <c r="G3444" s="19"/>
      <c r="H3444" s="77" t="e">
        <v>#N/A</v>
      </c>
      <c r="I3444" s="8"/>
      <c r="J3444" s="19">
        <v>0</v>
      </c>
      <c r="K3444" s="19"/>
      <c r="L3444" s="19"/>
    </row>
    <row r="3445" spans="1:12" x14ac:dyDescent="0.2">
      <c r="A3445" s="6"/>
      <c r="B3445" s="8">
        <v>1</v>
      </c>
      <c r="C3445" s="3"/>
      <c r="D3445" s="36" t="s">
        <v>2595</v>
      </c>
      <c r="E3445" s="28" t="e">
        <f>VLOOKUP(D3445,バーコード貼付!A$4048:C$6329,2,FALSE)</f>
        <v>#N/A</v>
      </c>
      <c r="F3445" s="40"/>
      <c r="G3445" s="19"/>
      <c r="H3445" s="77" t="e">
        <v>#N/A</v>
      </c>
      <c r="I3445" s="8">
        <v>50</v>
      </c>
      <c r="J3445" s="19" t="e">
        <v>#N/A</v>
      </c>
      <c r="K3445" s="19"/>
      <c r="L3445" s="19"/>
    </row>
    <row r="3446" spans="1:12" x14ac:dyDescent="0.2">
      <c r="A3446" s="6"/>
      <c r="B3446" s="8"/>
      <c r="C3446" s="3"/>
      <c r="D3446" s="25"/>
      <c r="E3446" s="28"/>
      <c r="F3446" s="19"/>
      <c r="G3446" s="19"/>
      <c r="H3446" s="67"/>
      <c r="I3446" s="8"/>
      <c r="J3446" s="19"/>
      <c r="K3446" s="19"/>
      <c r="L3446" s="19"/>
    </row>
    <row r="3447" spans="1:12" ht="16.2" x14ac:dyDescent="0.2">
      <c r="A3447" s="188" t="s">
        <v>2596</v>
      </c>
      <c r="B3447" s="189"/>
      <c r="C3447" s="189"/>
      <c r="D3447" s="189"/>
      <c r="E3447" s="189"/>
      <c r="F3447" s="189"/>
      <c r="G3447" s="189"/>
      <c r="H3447" s="189"/>
      <c r="I3447" s="189"/>
      <c r="J3447" s="189"/>
      <c r="K3447" s="189"/>
      <c r="L3447" s="190"/>
    </row>
    <row r="3448" spans="1:12" x14ac:dyDescent="0.2">
      <c r="A3448" s="24" t="s">
        <v>975</v>
      </c>
      <c r="B3448" s="21"/>
      <c r="C3448" s="21"/>
      <c r="D3448" s="52" t="s">
        <v>973</v>
      </c>
      <c r="E3448" s="13" t="s">
        <v>1156</v>
      </c>
      <c r="F3448" s="39" t="s">
        <v>1246</v>
      </c>
      <c r="G3448" s="19" t="s">
        <v>1205</v>
      </c>
      <c r="H3448" s="13" t="s">
        <v>1206</v>
      </c>
      <c r="I3448" s="13" t="s">
        <v>977</v>
      </c>
      <c r="J3448" s="13" t="s">
        <v>976</v>
      </c>
      <c r="K3448" s="13" t="s">
        <v>1166</v>
      </c>
      <c r="L3448" s="13" t="s">
        <v>1167</v>
      </c>
    </row>
    <row r="3449" spans="1:12" x14ac:dyDescent="0.2">
      <c r="A3449" s="6">
        <v>1</v>
      </c>
      <c r="B3449" s="6"/>
      <c r="C3449" s="3"/>
      <c r="D3449" s="36" t="s">
        <v>2648</v>
      </c>
      <c r="E3449" s="28" t="e">
        <f>VLOOKUP(D3449,バーコード貼付!A$4048:C$6329,2,FALSE)</f>
        <v>#N/A</v>
      </c>
      <c r="F3449" s="40"/>
      <c r="G3449" s="19"/>
      <c r="H3449" s="77" t="e">
        <v>#N/A</v>
      </c>
      <c r="I3449" s="66">
        <v>3</v>
      </c>
      <c r="J3449" s="19" t="e">
        <v>#N/A</v>
      </c>
      <c r="K3449" s="19"/>
      <c r="L3449" s="19"/>
    </row>
    <row r="3450" spans="1:12" x14ac:dyDescent="0.2">
      <c r="A3450" s="6">
        <v>2</v>
      </c>
      <c r="B3450" s="6"/>
      <c r="C3450" s="3"/>
      <c r="D3450" s="36" t="s">
        <v>2678</v>
      </c>
      <c r="E3450" s="28" t="e">
        <f>VLOOKUP(D3450,バーコード貼付!A$4048:C$6329,2,FALSE)</f>
        <v>#N/A</v>
      </c>
      <c r="F3450" s="40"/>
      <c r="G3450" s="19"/>
      <c r="H3450" s="77" t="e">
        <v>#N/A</v>
      </c>
      <c r="I3450" s="8"/>
      <c r="J3450" s="19">
        <v>0</v>
      </c>
      <c r="K3450" s="19"/>
      <c r="L3450" s="19"/>
    </row>
    <row r="3451" spans="1:12" x14ac:dyDescent="0.2">
      <c r="A3451" s="6"/>
      <c r="B3451" s="6">
        <v>1</v>
      </c>
      <c r="C3451" s="3"/>
      <c r="D3451" s="36" t="s">
        <v>2597</v>
      </c>
      <c r="E3451" s="28" t="e">
        <f>VLOOKUP(D3451,バーコード貼付!A$4048:C$6329,2,FALSE)</f>
        <v>#N/A</v>
      </c>
      <c r="F3451" s="40"/>
      <c r="G3451" s="19"/>
      <c r="H3451" s="77" t="e">
        <v>#N/A</v>
      </c>
      <c r="I3451" s="8">
        <v>6</v>
      </c>
      <c r="J3451" s="19" t="e">
        <v>#N/A</v>
      </c>
      <c r="K3451" s="19"/>
      <c r="L3451" s="19"/>
    </row>
    <row r="3452" spans="1:12" x14ac:dyDescent="0.2">
      <c r="A3452" s="6"/>
      <c r="B3452" s="8">
        <v>2</v>
      </c>
      <c r="C3452" s="3"/>
      <c r="D3452" s="25" t="s">
        <v>2561</v>
      </c>
      <c r="E3452" s="28" t="str">
        <f>VLOOKUP(D3452,バーコード貼付!A$4048:C$6329,2,FALSE)</f>
        <v>(ｼｮｯﾄ場)BCﾕﾆﾊﾞｰｻﾙ体32</v>
      </c>
      <c r="F3452" s="40"/>
      <c r="G3452" s="19"/>
      <c r="H3452" s="77">
        <f>VLOOKUP(D3452,バーコード貼付!$A$4048:$C$6329,3,FALSE)</f>
        <v>3</v>
      </c>
      <c r="I3452" s="8">
        <f>I3449*2</f>
        <v>6</v>
      </c>
      <c r="J3452" s="19">
        <f>IF(H3452&gt;=I3452,0,1)</f>
        <v>1</v>
      </c>
      <c r="K3452" s="19"/>
      <c r="L3452" s="19"/>
    </row>
    <row r="3453" spans="1:12" x14ac:dyDescent="0.2">
      <c r="A3453" s="18"/>
      <c r="B3453" s="8">
        <v>3</v>
      </c>
      <c r="C3453" s="3"/>
      <c r="D3453" s="25" t="s">
        <v>2572</v>
      </c>
      <c r="E3453" s="28" t="str">
        <f>VLOOKUP(D3453,バーコード貼付!A$4048:C$6329,2,FALSE)</f>
        <v>(ｼｮｯﾄ場)BCﾕﾆﾊﾞｰｻﾙ駒32</v>
      </c>
      <c r="F3453" s="40"/>
      <c r="G3453" s="19"/>
      <c r="H3453" s="77">
        <f>VLOOKUP(D3453,バーコード貼付!$A$4048:$C$6329,3,FALSE)</f>
        <v>2</v>
      </c>
      <c r="I3453" s="8">
        <f>I3449</f>
        <v>3</v>
      </c>
      <c r="J3453" s="19">
        <f>IF(H3453&gt;=I3453,0,1)</f>
        <v>1</v>
      </c>
      <c r="K3453" s="19"/>
      <c r="L3453" s="19"/>
    </row>
    <row r="3454" spans="1:12" x14ac:dyDescent="0.2">
      <c r="A3454" s="6"/>
      <c r="B3454" s="6"/>
      <c r="C3454" s="3"/>
      <c r="D3454" s="64"/>
      <c r="E3454" s="28"/>
      <c r="F3454" s="40"/>
      <c r="G3454" s="19"/>
      <c r="H3454" s="67"/>
      <c r="I3454" s="8"/>
      <c r="J3454" s="19"/>
      <c r="K3454" s="19"/>
      <c r="L3454" s="19"/>
    </row>
    <row r="3455" spans="1:12" ht="16.2" x14ac:dyDescent="0.2">
      <c r="A3455" s="188" t="s">
        <v>2598</v>
      </c>
      <c r="B3455" s="189"/>
      <c r="C3455" s="189"/>
      <c r="D3455" s="189"/>
      <c r="E3455" s="189"/>
      <c r="F3455" s="189"/>
      <c r="G3455" s="189"/>
      <c r="H3455" s="189"/>
      <c r="I3455" s="189"/>
      <c r="J3455" s="189"/>
      <c r="K3455" s="189"/>
      <c r="L3455" s="190"/>
    </row>
    <row r="3456" spans="1:12" x14ac:dyDescent="0.2">
      <c r="A3456" s="24" t="s">
        <v>975</v>
      </c>
      <c r="B3456" s="21"/>
      <c r="C3456" s="21"/>
      <c r="D3456" s="52" t="s">
        <v>973</v>
      </c>
      <c r="E3456" s="13" t="s">
        <v>1156</v>
      </c>
      <c r="F3456" s="39" t="s">
        <v>1246</v>
      </c>
      <c r="G3456" s="19" t="s">
        <v>1205</v>
      </c>
      <c r="H3456" s="13" t="s">
        <v>1206</v>
      </c>
      <c r="I3456" s="13" t="s">
        <v>977</v>
      </c>
      <c r="J3456" s="13" t="s">
        <v>976</v>
      </c>
      <c r="K3456" s="13" t="s">
        <v>1166</v>
      </c>
      <c r="L3456" s="13" t="s">
        <v>1167</v>
      </c>
    </row>
    <row r="3457" spans="1:12" x14ac:dyDescent="0.2">
      <c r="A3457" s="6">
        <v>1</v>
      </c>
      <c r="B3457" s="6"/>
      <c r="C3457" s="3"/>
      <c r="D3457" s="36" t="s">
        <v>2649</v>
      </c>
      <c r="E3457" s="28" t="e">
        <f>VLOOKUP(D3457,バーコード貼付!A$4048:C$6329,2,FALSE)</f>
        <v>#N/A</v>
      </c>
      <c r="F3457" s="40"/>
      <c r="G3457" s="19"/>
      <c r="H3457" s="77" t="e">
        <v>#N/A</v>
      </c>
      <c r="I3457" s="66">
        <v>3</v>
      </c>
      <c r="J3457" s="19" t="e">
        <v>#N/A</v>
      </c>
      <c r="K3457" s="19"/>
      <c r="L3457" s="19"/>
    </row>
    <row r="3458" spans="1:12" x14ac:dyDescent="0.2">
      <c r="A3458" s="6">
        <v>2</v>
      </c>
      <c r="B3458" s="6"/>
      <c r="C3458" s="3"/>
      <c r="D3458" s="36" t="s">
        <v>2679</v>
      </c>
      <c r="E3458" s="28" t="e">
        <f>VLOOKUP(D3458,バーコード貼付!A$4048:C$6329,2,FALSE)</f>
        <v>#N/A</v>
      </c>
      <c r="F3458" s="40"/>
      <c r="G3458" s="19"/>
      <c r="H3458" s="77" t="e">
        <v>#N/A</v>
      </c>
      <c r="I3458" s="8"/>
      <c r="J3458" s="19">
        <v>0</v>
      </c>
      <c r="K3458" s="19"/>
      <c r="L3458" s="19"/>
    </row>
    <row r="3459" spans="1:12" x14ac:dyDescent="0.2">
      <c r="A3459" s="6"/>
      <c r="B3459" s="6">
        <v>1</v>
      </c>
      <c r="C3459" s="3"/>
      <c r="D3459" s="36" t="s">
        <v>2599</v>
      </c>
      <c r="E3459" s="28" t="e">
        <f>VLOOKUP(D3459,バーコード貼付!A$4048:C$6329,2,FALSE)</f>
        <v>#N/A</v>
      </c>
      <c r="F3459" s="40"/>
      <c r="G3459" s="19"/>
      <c r="H3459" s="77" t="e">
        <v>#N/A</v>
      </c>
      <c r="I3459" s="8">
        <v>6</v>
      </c>
      <c r="J3459" s="19" t="e">
        <v>#N/A</v>
      </c>
      <c r="K3459" s="19"/>
      <c r="L3459" s="19"/>
    </row>
    <row r="3460" spans="1:12" x14ac:dyDescent="0.2">
      <c r="A3460" s="6"/>
      <c r="B3460" s="6">
        <v>2</v>
      </c>
      <c r="C3460" s="3"/>
      <c r="D3460" s="36" t="s">
        <v>2603</v>
      </c>
      <c r="E3460" s="28" t="e">
        <f>VLOOKUP(D3460,バーコード貼付!A$4048:C$6329,2,FALSE)</f>
        <v>#N/A</v>
      </c>
      <c r="F3460" s="40"/>
      <c r="G3460" s="19"/>
      <c r="H3460" s="77" t="e">
        <v>#N/A</v>
      </c>
      <c r="I3460" s="8">
        <v>3</v>
      </c>
      <c r="J3460" s="19">
        <v>1</v>
      </c>
      <c r="K3460" s="19"/>
      <c r="L3460" s="19"/>
    </row>
    <row r="3461" spans="1:12" x14ac:dyDescent="0.2">
      <c r="A3461" s="6"/>
      <c r="B3461" s="6"/>
      <c r="C3461" s="3"/>
      <c r="D3461" s="64"/>
      <c r="E3461" s="28"/>
      <c r="F3461" s="40"/>
      <c r="G3461" s="19"/>
      <c r="H3461" s="67"/>
      <c r="I3461" s="8"/>
      <c r="J3461" s="19"/>
      <c r="K3461" s="19"/>
      <c r="L3461" s="19"/>
    </row>
    <row r="3462" spans="1:12" ht="16.2" x14ac:dyDescent="0.2">
      <c r="A3462" s="188" t="s">
        <v>2600</v>
      </c>
      <c r="B3462" s="189"/>
      <c r="C3462" s="189"/>
      <c r="D3462" s="189"/>
      <c r="E3462" s="189"/>
      <c r="F3462" s="189"/>
      <c r="G3462" s="189"/>
      <c r="H3462" s="189"/>
      <c r="I3462" s="189"/>
      <c r="J3462" s="189"/>
      <c r="K3462" s="189"/>
      <c r="L3462" s="190"/>
    </row>
    <row r="3463" spans="1:12" x14ac:dyDescent="0.2">
      <c r="A3463" s="24" t="s">
        <v>975</v>
      </c>
      <c r="B3463" s="21"/>
      <c r="C3463" s="21"/>
      <c r="D3463" s="52" t="s">
        <v>973</v>
      </c>
      <c r="E3463" s="13" t="s">
        <v>1156</v>
      </c>
      <c r="F3463" s="39" t="s">
        <v>1246</v>
      </c>
      <c r="G3463" s="19" t="s">
        <v>1205</v>
      </c>
      <c r="H3463" s="13" t="s">
        <v>1206</v>
      </c>
      <c r="I3463" s="13" t="s">
        <v>977</v>
      </c>
      <c r="J3463" s="13" t="s">
        <v>976</v>
      </c>
      <c r="K3463" s="13" t="s">
        <v>1166</v>
      </c>
      <c r="L3463" s="13" t="s">
        <v>1167</v>
      </c>
    </row>
    <row r="3464" spans="1:12" x14ac:dyDescent="0.2">
      <c r="A3464" s="6">
        <v>1</v>
      </c>
      <c r="B3464" s="6"/>
      <c r="C3464" s="3"/>
      <c r="D3464" s="36" t="s">
        <v>2650</v>
      </c>
      <c r="E3464" s="28" t="e">
        <f>VLOOKUP(D3464,バーコード貼付!A$4048:C$6329,2,FALSE)</f>
        <v>#N/A</v>
      </c>
      <c r="F3464" s="40"/>
      <c r="G3464" s="19"/>
      <c r="H3464" s="77" t="e">
        <v>#N/A</v>
      </c>
      <c r="I3464" s="66">
        <v>20</v>
      </c>
      <c r="J3464" s="19" t="e">
        <v>#N/A</v>
      </c>
      <c r="K3464" s="19"/>
      <c r="L3464" s="19"/>
    </row>
    <row r="3465" spans="1:12" x14ac:dyDescent="0.2">
      <c r="A3465" s="6">
        <v>2</v>
      </c>
      <c r="B3465" s="6"/>
      <c r="C3465" s="3"/>
      <c r="D3465" s="36" t="s">
        <v>2680</v>
      </c>
      <c r="E3465" s="28" t="e">
        <f>VLOOKUP(D3465,バーコード貼付!A$4048:C$6329,2,FALSE)</f>
        <v>#N/A</v>
      </c>
      <c r="F3465" s="40"/>
      <c r="G3465" s="19"/>
      <c r="H3465" s="77" t="e">
        <v>#N/A</v>
      </c>
      <c r="I3465" s="8"/>
      <c r="J3465" s="19">
        <v>0</v>
      </c>
      <c r="K3465" s="19"/>
      <c r="L3465" s="19"/>
    </row>
    <row r="3466" spans="1:12" x14ac:dyDescent="0.2">
      <c r="A3466" s="6"/>
      <c r="B3466" s="6">
        <v>1</v>
      </c>
      <c r="C3466" s="3"/>
      <c r="D3466" s="36" t="s">
        <v>2601</v>
      </c>
      <c r="E3466" s="28" t="e">
        <f>VLOOKUP(D3466,バーコード貼付!A$4048:C$6329,2,FALSE)</f>
        <v>#N/A</v>
      </c>
      <c r="F3466" s="40"/>
      <c r="G3466" s="19"/>
      <c r="H3466" s="77" t="e">
        <v>#N/A</v>
      </c>
      <c r="I3466" s="8">
        <v>40</v>
      </c>
      <c r="J3466" s="19" t="e">
        <v>#N/A</v>
      </c>
      <c r="K3466" s="19"/>
      <c r="L3466" s="19"/>
    </row>
    <row r="3467" spans="1:12" x14ac:dyDescent="0.2">
      <c r="A3467" s="6"/>
      <c r="B3467" s="8">
        <v>2</v>
      </c>
      <c r="C3467" s="3"/>
      <c r="D3467" s="25" t="s">
        <v>2562</v>
      </c>
      <c r="E3467" s="28" t="str">
        <f>VLOOKUP(D3467,バーコード貼付!A$4048:C$6329,2,FALSE)</f>
        <v>(ｼｮｯﾄ場)BCﾕﾆﾊﾞｰｻﾙ体35</v>
      </c>
      <c r="F3467" s="40"/>
      <c r="G3467" s="19"/>
      <c r="H3467" s="77">
        <f>VLOOKUP(D3467,バーコード貼付!$A$4048:$C$6329,3,FALSE)</f>
        <v>3</v>
      </c>
      <c r="I3467" s="8">
        <f>I3464*2</f>
        <v>40</v>
      </c>
      <c r="J3467" s="19">
        <f>IF(H3467&gt;=I3467,0,1)</f>
        <v>1</v>
      </c>
      <c r="K3467" s="19"/>
      <c r="L3467" s="19"/>
    </row>
    <row r="3468" spans="1:12" x14ac:dyDescent="0.2">
      <c r="A3468" s="18"/>
      <c r="B3468" s="8">
        <v>3</v>
      </c>
      <c r="C3468" s="3"/>
      <c r="D3468" s="25" t="s">
        <v>2573</v>
      </c>
      <c r="E3468" s="28" t="str">
        <f>VLOOKUP(D3468,バーコード貼付!A$4048:C$6329,2,FALSE)</f>
        <v>(ｼｮｯﾄ場)BCﾕﾆﾊﾞｰｻﾙ駒35</v>
      </c>
      <c r="F3468" s="40"/>
      <c r="G3468" s="19"/>
      <c r="H3468" s="77">
        <f>VLOOKUP(D3468,バーコード貼付!$A$4048:$C$6329,3,FALSE)</f>
        <v>8</v>
      </c>
      <c r="I3468" s="8">
        <f>I3464</f>
        <v>20</v>
      </c>
      <c r="J3468" s="19">
        <f>IF(H3468&gt;=I3468,0,1)</f>
        <v>1</v>
      </c>
      <c r="K3468" s="19"/>
      <c r="L3468" s="19"/>
    </row>
    <row r="3469" spans="1:12" x14ac:dyDescent="0.2">
      <c r="A3469" s="6"/>
      <c r="B3469" s="8"/>
      <c r="C3469" s="3"/>
      <c r="D3469" s="25"/>
      <c r="E3469" s="28"/>
      <c r="F3469" s="19"/>
      <c r="G3469" s="19"/>
      <c r="H3469" s="67"/>
      <c r="I3469" s="8"/>
      <c r="J3469" s="19"/>
      <c r="K3469" s="19"/>
      <c r="L3469" s="19"/>
    </row>
    <row r="3470" spans="1:12" ht="16.2" x14ac:dyDescent="0.2">
      <c r="A3470" s="188" t="s">
        <v>2602</v>
      </c>
      <c r="B3470" s="189"/>
      <c r="C3470" s="189"/>
      <c r="D3470" s="189"/>
      <c r="E3470" s="189"/>
      <c r="F3470" s="189"/>
      <c r="G3470" s="189"/>
      <c r="H3470" s="189"/>
      <c r="I3470" s="189"/>
      <c r="J3470" s="189"/>
      <c r="K3470" s="189"/>
      <c r="L3470" s="190"/>
    </row>
    <row r="3471" spans="1:12" x14ac:dyDescent="0.2">
      <c r="A3471" s="24" t="s">
        <v>975</v>
      </c>
      <c r="B3471" s="21"/>
      <c r="C3471" s="21"/>
      <c r="D3471" s="52" t="s">
        <v>973</v>
      </c>
      <c r="E3471" s="13" t="s">
        <v>1156</v>
      </c>
      <c r="F3471" s="39" t="s">
        <v>1246</v>
      </c>
      <c r="G3471" s="19" t="s">
        <v>1205</v>
      </c>
      <c r="H3471" s="13" t="s">
        <v>1206</v>
      </c>
      <c r="I3471" s="13" t="s">
        <v>977</v>
      </c>
      <c r="J3471" s="13" t="s">
        <v>976</v>
      </c>
      <c r="K3471" s="13" t="s">
        <v>1166</v>
      </c>
      <c r="L3471" s="13" t="s">
        <v>1167</v>
      </c>
    </row>
    <row r="3472" spans="1:12" x14ac:dyDescent="0.2">
      <c r="A3472" s="6">
        <v>1</v>
      </c>
      <c r="B3472" s="6"/>
      <c r="C3472" s="3"/>
      <c r="D3472" s="36" t="s">
        <v>2651</v>
      </c>
      <c r="E3472" s="28" t="e">
        <f>VLOOKUP(D3472,バーコード貼付!A$4048:C$6329,2,FALSE)</f>
        <v>#N/A</v>
      </c>
      <c r="F3472" s="40"/>
      <c r="G3472" s="19"/>
      <c r="H3472" s="77" t="e">
        <v>#N/A</v>
      </c>
      <c r="I3472" s="8"/>
      <c r="J3472" s="19">
        <v>0</v>
      </c>
      <c r="K3472" s="19"/>
      <c r="L3472" s="19"/>
    </row>
    <row r="3473" spans="1:12" x14ac:dyDescent="0.2">
      <c r="A3473" s="6">
        <v>2</v>
      </c>
      <c r="B3473" s="6"/>
      <c r="C3473" s="3"/>
      <c r="D3473" s="36" t="s">
        <v>2681</v>
      </c>
      <c r="E3473" s="28" t="e">
        <f>VLOOKUP(D3473,バーコード貼付!A$4048:C$6329,2,FALSE)</f>
        <v>#N/A</v>
      </c>
      <c r="F3473" s="40"/>
      <c r="G3473" s="19"/>
      <c r="H3473" s="77" t="e">
        <v>#N/A</v>
      </c>
      <c r="I3473" s="8"/>
      <c r="J3473" s="19">
        <v>0</v>
      </c>
      <c r="K3473" s="19"/>
      <c r="L3473" s="19"/>
    </row>
    <row r="3474" spans="1:12" x14ac:dyDescent="0.2">
      <c r="A3474" s="6"/>
      <c r="B3474" s="8">
        <f>B3461+1</f>
        <v>1</v>
      </c>
      <c r="C3474" s="3"/>
      <c r="D3474" s="36" t="s">
        <v>2603</v>
      </c>
      <c r="E3474" s="28" t="e">
        <f>VLOOKUP(D3474,バーコード貼付!A$4048:C$6329,2,FALSE)</f>
        <v>#N/A</v>
      </c>
      <c r="F3474" s="40"/>
      <c r="G3474" s="19"/>
      <c r="H3474" s="77" t="e">
        <v>#N/A</v>
      </c>
      <c r="I3474" s="8"/>
      <c r="J3474" s="19">
        <v>0</v>
      </c>
      <c r="K3474" s="19"/>
      <c r="L3474" s="19"/>
    </row>
    <row r="3475" spans="1:12" x14ac:dyDescent="0.2">
      <c r="A3475" s="6"/>
      <c r="B3475" s="8"/>
      <c r="C3475" s="3"/>
      <c r="D3475" s="25"/>
      <c r="E3475" s="28"/>
      <c r="F3475" s="19"/>
      <c r="G3475" s="19"/>
      <c r="H3475" s="67"/>
      <c r="I3475" s="8"/>
      <c r="J3475" s="19"/>
      <c r="K3475" s="19"/>
      <c r="L3475" s="19"/>
    </row>
    <row r="3476" spans="1:12" ht="16.2" x14ac:dyDescent="0.2">
      <c r="A3476" s="188" t="s">
        <v>2604</v>
      </c>
      <c r="B3476" s="189"/>
      <c r="C3476" s="189"/>
      <c r="D3476" s="189"/>
      <c r="E3476" s="189"/>
      <c r="F3476" s="189"/>
      <c r="G3476" s="189"/>
      <c r="H3476" s="189"/>
      <c r="I3476" s="189"/>
      <c r="J3476" s="189"/>
      <c r="K3476" s="189"/>
      <c r="L3476" s="190"/>
    </row>
    <row r="3477" spans="1:12" x14ac:dyDescent="0.2">
      <c r="A3477" s="24" t="s">
        <v>975</v>
      </c>
      <c r="B3477" s="21"/>
      <c r="C3477" s="21"/>
      <c r="D3477" s="52" t="s">
        <v>973</v>
      </c>
      <c r="E3477" s="13" t="s">
        <v>1156</v>
      </c>
      <c r="F3477" s="39" t="s">
        <v>1246</v>
      </c>
      <c r="G3477" s="19" t="s">
        <v>1205</v>
      </c>
      <c r="H3477" s="13" t="s">
        <v>1206</v>
      </c>
      <c r="I3477" s="13" t="s">
        <v>977</v>
      </c>
      <c r="J3477" s="13" t="s">
        <v>976</v>
      </c>
      <c r="K3477" s="13" t="s">
        <v>1166</v>
      </c>
      <c r="L3477" s="13" t="s">
        <v>1167</v>
      </c>
    </row>
    <row r="3478" spans="1:12" x14ac:dyDescent="0.2">
      <c r="A3478" s="6">
        <v>1</v>
      </c>
      <c r="B3478" s="6"/>
      <c r="C3478" s="3"/>
      <c r="D3478" s="36" t="s">
        <v>2652</v>
      </c>
      <c r="E3478" s="28" t="e">
        <f>VLOOKUP(D3478,バーコード貼付!A$4048:C$6329,2,FALSE)</f>
        <v>#N/A</v>
      </c>
      <c r="F3478" s="40"/>
      <c r="G3478" s="19"/>
      <c r="H3478" s="77" t="e">
        <v>#N/A</v>
      </c>
      <c r="I3478" s="66">
        <v>10</v>
      </c>
      <c r="J3478" s="19" t="e">
        <v>#N/A</v>
      </c>
      <c r="K3478" s="19"/>
      <c r="L3478" s="19"/>
    </row>
    <row r="3479" spans="1:12" x14ac:dyDescent="0.2">
      <c r="A3479" s="6">
        <v>2</v>
      </c>
      <c r="B3479" s="6"/>
      <c r="C3479" s="3"/>
      <c r="D3479" s="36" t="s">
        <v>2682</v>
      </c>
      <c r="E3479" s="28" t="e">
        <f>VLOOKUP(D3479,バーコード貼付!A$4048:C$6329,2,FALSE)</f>
        <v>#N/A</v>
      </c>
      <c r="F3479" s="40"/>
      <c r="G3479" s="19"/>
      <c r="H3479" s="77" t="e">
        <v>#N/A</v>
      </c>
      <c r="I3479" s="8"/>
      <c r="J3479" s="19">
        <v>0</v>
      </c>
      <c r="K3479" s="19"/>
      <c r="L3479" s="19"/>
    </row>
    <row r="3480" spans="1:12" x14ac:dyDescent="0.2">
      <c r="A3480" s="6"/>
      <c r="B3480" s="6">
        <v>1</v>
      </c>
      <c r="C3480" s="3"/>
      <c r="D3480" s="36" t="s">
        <v>2605</v>
      </c>
      <c r="E3480" s="28" t="e">
        <f>VLOOKUP(D3480,バーコード貼付!A$4048:C$6329,2,FALSE)</f>
        <v>#N/A</v>
      </c>
      <c r="F3480" s="40"/>
      <c r="G3480" s="19"/>
      <c r="H3480" s="77" t="e">
        <v>#N/A</v>
      </c>
      <c r="I3480" s="8">
        <v>20</v>
      </c>
      <c r="J3480" s="19" t="e">
        <v>#N/A</v>
      </c>
      <c r="K3480" s="19"/>
      <c r="L3480" s="19"/>
    </row>
    <row r="3481" spans="1:12" x14ac:dyDescent="0.2">
      <c r="A3481" s="18"/>
      <c r="B3481" s="8">
        <v>2</v>
      </c>
      <c r="C3481" s="3"/>
      <c r="D3481" s="25" t="s">
        <v>2563</v>
      </c>
      <c r="E3481" s="28" t="str">
        <f>VLOOKUP(D3481,バーコード貼付!A$4048:C$6329,2,FALSE)</f>
        <v>(ｼｮｯﾄ場)BCﾕﾆﾊﾞｰｻﾙ体38</v>
      </c>
      <c r="F3481" s="40"/>
      <c r="G3481" s="19"/>
      <c r="H3481" s="77">
        <f>VLOOKUP(D3481,バーコード貼付!$A$4048:$C$6329,3,FALSE)</f>
        <v>5</v>
      </c>
      <c r="I3481" s="8">
        <f>I3478*2</f>
        <v>20</v>
      </c>
      <c r="J3481" s="19">
        <f>IF(H3481&gt;=I3481,0,1)</f>
        <v>1</v>
      </c>
      <c r="K3481" s="19"/>
      <c r="L3481" s="19"/>
    </row>
    <row r="3482" spans="1:12" x14ac:dyDescent="0.2">
      <c r="A3482" s="6"/>
      <c r="B3482" s="8"/>
      <c r="C3482" s="3"/>
      <c r="D3482" s="25"/>
      <c r="E3482" s="28"/>
      <c r="F3482" s="19"/>
      <c r="G3482" s="19"/>
      <c r="H3482" s="67"/>
      <c r="I3482" s="8"/>
      <c r="J3482" s="19"/>
      <c r="K3482" s="19"/>
      <c r="L3482" s="19"/>
    </row>
    <row r="3483" spans="1:12" ht="16.2" x14ac:dyDescent="0.2">
      <c r="A3483" s="188" t="s">
        <v>2606</v>
      </c>
      <c r="B3483" s="189"/>
      <c r="C3483" s="189"/>
      <c r="D3483" s="189"/>
      <c r="E3483" s="189"/>
      <c r="F3483" s="189"/>
      <c r="G3483" s="189"/>
      <c r="H3483" s="189"/>
      <c r="I3483" s="189"/>
      <c r="J3483" s="189"/>
      <c r="K3483" s="189"/>
      <c r="L3483" s="190"/>
    </row>
    <row r="3484" spans="1:12" x14ac:dyDescent="0.2">
      <c r="A3484" s="24" t="s">
        <v>975</v>
      </c>
      <c r="B3484" s="21"/>
      <c r="C3484" s="21"/>
      <c r="D3484" s="52" t="s">
        <v>973</v>
      </c>
      <c r="E3484" s="13" t="s">
        <v>1156</v>
      </c>
      <c r="F3484" s="39" t="s">
        <v>1246</v>
      </c>
      <c r="G3484" s="19" t="s">
        <v>1205</v>
      </c>
      <c r="H3484" s="13" t="s">
        <v>1206</v>
      </c>
      <c r="I3484" s="13" t="s">
        <v>977</v>
      </c>
      <c r="J3484" s="13" t="s">
        <v>976</v>
      </c>
      <c r="K3484" s="13" t="s">
        <v>1166</v>
      </c>
      <c r="L3484" s="13" t="s">
        <v>1167</v>
      </c>
    </row>
    <row r="3485" spans="1:12" x14ac:dyDescent="0.2">
      <c r="A3485" s="6">
        <v>1</v>
      </c>
      <c r="B3485" s="6"/>
      <c r="C3485" s="3"/>
      <c r="D3485" s="36" t="s">
        <v>2653</v>
      </c>
      <c r="E3485" s="28" t="e">
        <f>VLOOKUP(D3485,バーコード貼付!A$4048:C$6329,2,FALSE)</f>
        <v>#N/A</v>
      </c>
      <c r="F3485" s="40"/>
      <c r="G3485" s="19"/>
      <c r="H3485" s="77" t="e">
        <v>#N/A</v>
      </c>
      <c r="I3485" s="66">
        <v>5</v>
      </c>
      <c r="J3485" s="19" t="e">
        <v>#N/A</v>
      </c>
      <c r="K3485" s="19"/>
      <c r="L3485" s="19"/>
    </row>
    <row r="3486" spans="1:12" x14ac:dyDescent="0.2">
      <c r="A3486" s="6">
        <v>2</v>
      </c>
      <c r="B3486" s="6"/>
      <c r="C3486" s="3"/>
      <c r="D3486" s="36" t="s">
        <v>2683</v>
      </c>
      <c r="E3486" s="28" t="e">
        <f>VLOOKUP(D3486,バーコード貼付!A$4048:C$6329,2,FALSE)</f>
        <v>#N/A</v>
      </c>
      <c r="F3486" s="40"/>
      <c r="G3486" s="19"/>
      <c r="H3486" s="77" t="e">
        <v>#N/A</v>
      </c>
      <c r="I3486" s="8"/>
      <c r="J3486" s="19">
        <v>0</v>
      </c>
      <c r="K3486" s="19"/>
      <c r="L3486" s="19"/>
    </row>
    <row r="3487" spans="1:12" x14ac:dyDescent="0.2">
      <c r="A3487" s="6"/>
      <c r="B3487" s="6">
        <v>1</v>
      </c>
      <c r="C3487" s="3"/>
      <c r="D3487" s="36" t="s">
        <v>2607</v>
      </c>
      <c r="E3487" s="28" t="e">
        <f>VLOOKUP(D3487,バーコード貼付!A$4048:C$6329,2,FALSE)</f>
        <v>#N/A</v>
      </c>
      <c r="F3487" s="40"/>
      <c r="G3487" s="19"/>
      <c r="H3487" s="77" t="e">
        <v>#N/A</v>
      </c>
      <c r="I3487" s="8">
        <v>10</v>
      </c>
      <c r="J3487" s="19" t="e">
        <v>#N/A</v>
      </c>
      <c r="K3487" s="19"/>
      <c r="L3487" s="19"/>
    </row>
    <row r="3488" spans="1:12" x14ac:dyDescent="0.2">
      <c r="A3488" s="18"/>
      <c r="B3488" s="8">
        <v>2</v>
      </c>
      <c r="C3488" s="3"/>
      <c r="D3488" s="25"/>
      <c r="E3488" s="28" t="e">
        <f>VLOOKUP(D3488,バーコード貼付!A$2:C$2086,2,FALSE)</f>
        <v>#N/A</v>
      </c>
      <c r="F3488" s="19"/>
      <c r="G3488" s="19"/>
      <c r="H3488" s="152" t="e">
        <v>#N/A</v>
      </c>
      <c r="I3488" s="8">
        <v>10</v>
      </c>
      <c r="J3488" s="19">
        <v>1</v>
      </c>
      <c r="K3488" s="19"/>
      <c r="L3488" s="19"/>
    </row>
    <row r="3489" spans="1:12" x14ac:dyDescent="0.2">
      <c r="A3489" s="6"/>
      <c r="B3489" s="8"/>
      <c r="C3489" s="3"/>
      <c r="D3489" s="25"/>
      <c r="E3489" s="28"/>
      <c r="F3489" s="19"/>
      <c r="G3489" s="19"/>
      <c r="H3489" s="67"/>
      <c r="I3489" s="8"/>
      <c r="J3489" s="19"/>
      <c r="K3489" s="19"/>
      <c r="L3489" s="19"/>
    </row>
    <row r="3490" spans="1:12" ht="16.2" x14ac:dyDescent="0.2">
      <c r="A3490" s="188" t="s">
        <v>2608</v>
      </c>
      <c r="B3490" s="189"/>
      <c r="C3490" s="189"/>
      <c r="D3490" s="189"/>
      <c r="E3490" s="189"/>
      <c r="F3490" s="189"/>
      <c r="G3490" s="189"/>
      <c r="H3490" s="189"/>
      <c r="I3490" s="189"/>
      <c r="J3490" s="189"/>
      <c r="K3490" s="189"/>
      <c r="L3490" s="190"/>
    </row>
    <row r="3491" spans="1:12" x14ac:dyDescent="0.2">
      <c r="A3491" s="24" t="s">
        <v>975</v>
      </c>
      <c r="B3491" s="21"/>
      <c r="C3491" s="21"/>
      <c r="D3491" s="52" t="s">
        <v>973</v>
      </c>
      <c r="E3491" s="13" t="s">
        <v>1156</v>
      </c>
      <c r="F3491" s="39" t="s">
        <v>1246</v>
      </c>
      <c r="G3491" s="19" t="s">
        <v>1205</v>
      </c>
      <c r="H3491" s="13" t="s">
        <v>1206</v>
      </c>
      <c r="I3491" s="13" t="s">
        <v>977</v>
      </c>
      <c r="J3491" s="13" t="s">
        <v>976</v>
      </c>
      <c r="K3491" s="13" t="s">
        <v>1166</v>
      </c>
      <c r="L3491" s="13" t="s">
        <v>1167</v>
      </c>
    </row>
    <row r="3492" spans="1:12" x14ac:dyDescent="0.2">
      <c r="A3492" s="6">
        <v>1</v>
      </c>
      <c r="B3492" s="6"/>
      <c r="C3492" s="3"/>
      <c r="D3492" s="36" t="s">
        <v>2654</v>
      </c>
      <c r="E3492" s="28" t="e">
        <f>VLOOKUP(D3492,バーコード貼付!A$4048:C$6329,2,FALSE)</f>
        <v>#N/A</v>
      </c>
      <c r="F3492" s="40"/>
      <c r="G3492" s="19"/>
      <c r="H3492" s="77" t="e">
        <v>#N/A</v>
      </c>
      <c r="I3492" s="66">
        <v>10</v>
      </c>
      <c r="J3492" s="19" t="e">
        <v>#N/A</v>
      </c>
      <c r="K3492" s="19"/>
      <c r="L3492" s="19"/>
    </row>
    <row r="3493" spans="1:12" x14ac:dyDescent="0.2">
      <c r="A3493" s="6">
        <v>2</v>
      </c>
      <c r="B3493" s="6"/>
      <c r="C3493" s="3"/>
      <c r="D3493" s="36" t="s">
        <v>2684</v>
      </c>
      <c r="E3493" s="28" t="e">
        <f>VLOOKUP(D3493,バーコード貼付!A$4048:C$6329,2,FALSE)</f>
        <v>#N/A</v>
      </c>
      <c r="F3493" s="40"/>
      <c r="G3493" s="19"/>
      <c r="H3493" s="77" t="e">
        <v>#N/A</v>
      </c>
      <c r="I3493" s="8"/>
      <c r="J3493" s="19">
        <v>0</v>
      </c>
      <c r="K3493" s="19"/>
      <c r="L3493" s="19"/>
    </row>
    <row r="3494" spans="1:12" x14ac:dyDescent="0.2">
      <c r="A3494" s="6"/>
      <c r="B3494" s="6">
        <v>1</v>
      </c>
      <c r="C3494" s="3"/>
      <c r="D3494" s="36" t="s">
        <v>2609</v>
      </c>
      <c r="E3494" s="28" t="e">
        <f>VLOOKUP(D3494,バーコード貼付!A$4048:C$6329,2,FALSE)</f>
        <v>#N/A</v>
      </c>
      <c r="F3494" s="40"/>
      <c r="G3494" s="19"/>
      <c r="H3494" s="77" t="e">
        <v>#N/A</v>
      </c>
      <c r="I3494" s="8">
        <v>20</v>
      </c>
      <c r="J3494" s="19" t="e">
        <v>#N/A</v>
      </c>
      <c r="K3494" s="19"/>
      <c r="L3494" s="19"/>
    </row>
    <row r="3495" spans="1:12" x14ac:dyDescent="0.2">
      <c r="A3495" s="18"/>
      <c r="B3495" s="8">
        <v>2</v>
      </c>
      <c r="C3495" s="3"/>
      <c r="D3495" s="25"/>
      <c r="E3495" s="28" t="e">
        <f>VLOOKUP(D3495,バーコード貼付!A$2:C$2086,2,FALSE)</f>
        <v>#N/A</v>
      </c>
      <c r="F3495" s="19"/>
      <c r="G3495" s="19"/>
      <c r="H3495" s="152" t="e">
        <v>#N/A</v>
      </c>
      <c r="I3495" s="8">
        <v>20</v>
      </c>
      <c r="J3495" s="19">
        <v>1</v>
      </c>
      <c r="K3495" s="19"/>
      <c r="L3495" s="19"/>
    </row>
    <row r="3496" spans="1:12" x14ac:dyDescent="0.2">
      <c r="A3496" s="6"/>
      <c r="B3496" s="8"/>
      <c r="C3496" s="3"/>
      <c r="D3496" s="25"/>
      <c r="E3496" s="28"/>
      <c r="F3496" s="19"/>
      <c r="G3496" s="19"/>
      <c r="H3496" s="67"/>
      <c r="I3496" s="8"/>
      <c r="J3496" s="19"/>
      <c r="K3496" s="19"/>
      <c r="L3496" s="19"/>
    </row>
    <row r="3497" spans="1:12" ht="16.2" x14ac:dyDescent="0.2">
      <c r="A3497" s="188" t="s">
        <v>2610</v>
      </c>
      <c r="B3497" s="189"/>
      <c r="C3497" s="189"/>
      <c r="D3497" s="189"/>
      <c r="E3497" s="189"/>
      <c r="F3497" s="189"/>
      <c r="G3497" s="189"/>
      <c r="H3497" s="189"/>
      <c r="I3497" s="189"/>
      <c r="J3497" s="189"/>
      <c r="K3497" s="189"/>
      <c r="L3497" s="190"/>
    </row>
    <row r="3498" spans="1:12" x14ac:dyDescent="0.2">
      <c r="A3498" s="24" t="s">
        <v>975</v>
      </c>
      <c r="B3498" s="21"/>
      <c r="C3498" s="21"/>
      <c r="D3498" s="52" t="s">
        <v>973</v>
      </c>
      <c r="E3498" s="13" t="s">
        <v>1156</v>
      </c>
      <c r="F3498" s="39" t="s">
        <v>1246</v>
      </c>
      <c r="G3498" s="19" t="s">
        <v>1205</v>
      </c>
      <c r="H3498" s="13" t="s">
        <v>1206</v>
      </c>
      <c r="I3498" s="13" t="s">
        <v>977</v>
      </c>
      <c r="J3498" s="13" t="s">
        <v>976</v>
      </c>
      <c r="K3498" s="13" t="s">
        <v>1166</v>
      </c>
      <c r="L3498" s="13" t="s">
        <v>1167</v>
      </c>
    </row>
    <row r="3499" spans="1:12" x14ac:dyDescent="0.2">
      <c r="A3499" s="6">
        <v>1</v>
      </c>
      <c r="B3499" s="6"/>
      <c r="C3499" s="3"/>
      <c r="D3499" s="36" t="s">
        <v>2655</v>
      </c>
      <c r="E3499" s="28" t="e">
        <f>VLOOKUP(D3499,バーコード貼付!A$4048:C$6329,2,FALSE)</f>
        <v>#N/A</v>
      </c>
      <c r="F3499" s="40"/>
      <c r="G3499" s="19"/>
      <c r="H3499" s="77" t="e">
        <v>#N/A</v>
      </c>
      <c r="I3499" s="66">
        <v>5</v>
      </c>
      <c r="J3499" s="19" t="e">
        <v>#N/A</v>
      </c>
      <c r="K3499" s="19"/>
      <c r="L3499" s="19"/>
    </row>
    <row r="3500" spans="1:12" x14ac:dyDescent="0.2">
      <c r="A3500" s="6">
        <v>2</v>
      </c>
      <c r="B3500" s="6"/>
      <c r="C3500" s="3"/>
      <c r="D3500" s="36" t="s">
        <v>2685</v>
      </c>
      <c r="E3500" s="28" t="e">
        <f>VLOOKUP(D3500,バーコード貼付!A$4048:C$6329,2,FALSE)</f>
        <v>#N/A</v>
      </c>
      <c r="F3500" s="40"/>
      <c r="G3500" s="19"/>
      <c r="H3500" s="77" t="e">
        <v>#N/A</v>
      </c>
      <c r="I3500" s="8"/>
      <c r="J3500" s="19">
        <v>0</v>
      </c>
      <c r="K3500" s="19"/>
      <c r="L3500" s="19"/>
    </row>
    <row r="3501" spans="1:12" x14ac:dyDescent="0.2">
      <c r="A3501" s="6"/>
      <c r="B3501" s="6">
        <v>1</v>
      </c>
      <c r="C3501" s="3"/>
      <c r="D3501" s="36" t="s">
        <v>2611</v>
      </c>
      <c r="E3501" s="28" t="e">
        <f>VLOOKUP(D3501,バーコード貼付!A$4048:C$6329,2,FALSE)</f>
        <v>#N/A</v>
      </c>
      <c r="F3501" s="40"/>
      <c r="G3501" s="19"/>
      <c r="H3501" s="77" t="e">
        <v>#N/A</v>
      </c>
      <c r="I3501" s="8">
        <v>10</v>
      </c>
      <c r="J3501" s="19" t="e">
        <v>#N/A</v>
      </c>
      <c r="K3501" s="19"/>
      <c r="L3501" s="19"/>
    </row>
    <row r="3502" spans="1:12" x14ac:dyDescent="0.2">
      <c r="A3502" s="18"/>
      <c r="B3502" s="8">
        <v>2</v>
      </c>
      <c r="C3502" s="3"/>
      <c r="D3502" s="25"/>
      <c r="E3502" s="28" t="e">
        <f>VLOOKUP(D3502,バーコード貼付!A$2:C$2086,2,FALSE)</f>
        <v>#N/A</v>
      </c>
      <c r="F3502" s="19"/>
      <c r="G3502" s="19"/>
      <c r="H3502" s="152" t="e">
        <v>#N/A</v>
      </c>
      <c r="I3502" s="8">
        <v>10</v>
      </c>
      <c r="J3502" s="19">
        <v>1</v>
      </c>
      <c r="K3502" s="19"/>
      <c r="L3502" s="19"/>
    </row>
    <row r="3503" spans="1:12" x14ac:dyDescent="0.2">
      <c r="A3503" s="6"/>
      <c r="B3503" s="8"/>
      <c r="C3503" s="3"/>
      <c r="D3503" s="25"/>
      <c r="E3503" s="28"/>
      <c r="F3503" s="19"/>
      <c r="G3503" s="19"/>
      <c r="H3503" s="67"/>
      <c r="I3503" s="8"/>
      <c r="J3503" s="19"/>
      <c r="K3503" s="19"/>
      <c r="L3503" s="19"/>
    </row>
    <row r="3504" spans="1:12" ht="16.2" x14ac:dyDescent="0.2">
      <c r="A3504" s="188" t="s">
        <v>2612</v>
      </c>
      <c r="B3504" s="189"/>
      <c r="C3504" s="189"/>
      <c r="D3504" s="189"/>
      <c r="E3504" s="189"/>
      <c r="F3504" s="189"/>
      <c r="G3504" s="189"/>
      <c r="H3504" s="189"/>
      <c r="I3504" s="189"/>
      <c r="J3504" s="189"/>
      <c r="K3504" s="189"/>
      <c r="L3504" s="190"/>
    </row>
    <row r="3505" spans="1:12" x14ac:dyDescent="0.2">
      <c r="A3505" s="24" t="s">
        <v>975</v>
      </c>
      <c r="B3505" s="21"/>
      <c r="C3505" s="21"/>
      <c r="D3505" s="52" t="s">
        <v>973</v>
      </c>
      <c r="E3505" s="13" t="s">
        <v>1156</v>
      </c>
      <c r="F3505" s="39" t="s">
        <v>1246</v>
      </c>
      <c r="G3505" s="19" t="s">
        <v>1205</v>
      </c>
      <c r="H3505" s="13" t="s">
        <v>1206</v>
      </c>
      <c r="I3505" s="13" t="s">
        <v>977</v>
      </c>
      <c r="J3505" s="13" t="s">
        <v>976</v>
      </c>
      <c r="K3505" s="13" t="s">
        <v>1166</v>
      </c>
      <c r="L3505" s="13" t="s">
        <v>1167</v>
      </c>
    </row>
    <row r="3506" spans="1:12" x14ac:dyDescent="0.2">
      <c r="A3506" s="6">
        <v>1</v>
      </c>
      <c r="B3506" s="6"/>
      <c r="C3506" s="3"/>
      <c r="D3506" s="36" t="s">
        <v>2656</v>
      </c>
      <c r="E3506" s="28" t="e">
        <f>VLOOKUP(D3506,バーコード貼付!A$4048:C$6329,2,FALSE)</f>
        <v>#N/A</v>
      </c>
      <c r="F3506" s="40"/>
      <c r="G3506" s="19"/>
      <c r="H3506" s="77" t="e">
        <v>#N/A</v>
      </c>
      <c r="I3506" s="66">
        <v>0</v>
      </c>
      <c r="J3506" s="19" t="e">
        <v>#N/A</v>
      </c>
      <c r="K3506" s="19"/>
      <c r="L3506" s="19"/>
    </row>
    <row r="3507" spans="1:12" x14ac:dyDescent="0.2">
      <c r="A3507" s="6">
        <v>2</v>
      </c>
      <c r="B3507" s="6"/>
      <c r="C3507" s="3"/>
      <c r="D3507" s="36" t="s">
        <v>2686</v>
      </c>
      <c r="E3507" s="28" t="e">
        <f>VLOOKUP(D3507,バーコード貼付!A$4048:C$6329,2,FALSE)</f>
        <v>#N/A</v>
      </c>
      <c r="F3507" s="40"/>
      <c r="G3507" s="19"/>
      <c r="H3507" s="77" t="e">
        <v>#N/A</v>
      </c>
      <c r="I3507" s="8"/>
      <c r="J3507" s="19">
        <v>0</v>
      </c>
      <c r="K3507" s="19"/>
      <c r="L3507" s="19"/>
    </row>
    <row r="3508" spans="1:12" x14ac:dyDescent="0.2">
      <c r="A3508" s="6"/>
      <c r="B3508" s="6">
        <v>1</v>
      </c>
      <c r="C3508" s="3"/>
      <c r="D3508" s="36" t="s">
        <v>2613</v>
      </c>
      <c r="E3508" s="28" t="e">
        <f>VLOOKUP(D3508,バーコード貼付!A$4048:C$6329,2,FALSE)</f>
        <v>#N/A</v>
      </c>
      <c r="F3508" s="40"/>
      <c r="G3508" s="19"/>
      <c r="H3508" s="77" t="e">
        <v>#N/A</v>
      </c>
      <c r="I3508" s="8">
        <v>0</v>
      </c>
      <c r="J3508" s="19">
        <v>0</v>
      </c>
      <c r="K3508" s="19"/>
      <c r="L3508" s="19"/>
    </row>
    <row r="3509" spans="1:12" x14ac:dyDescent="0.2">
      <c r="A3509" s="18"/>
      <c r="B3509" s="8">
        <v>2</v>
      </c>
      <c r="C3509" s="3"/>
      <c r="D3509" s="25" t="s">
        <v>2564</v>
      </c>
      <c r="E3509" s="28" t="str">
        <f>VLOOKUP(D3509,バーコード貼付!A$4048:C$6329,2,FALSE)</f>
        <v>(ｼｮｯﾄ場)BCﾕﾆﾊﾞｰｻﾙ体45</v>
      </c>
      <c r="F3509" s="40"/>
      <c r="G3509" s="19"/>
      <c r="H3509" s="77">
        <f>VLOOKUP(D3509,バーコード貼付!$A$4048:$C$6329,3,FALSE)</f>
        <v>8</v>
      </c>
      <c r="I3509" s="8">
        <f>I3506*2</f>
        <v>0</v>
      </c>
      <c r="J3509" s="19">
        <f>IF(H3509&gt;=I3509,0,1)</f>
        <v>0</v>
      </c>
      <c r="K3509" s="19"/>
      <c r="L3509" s="19"/>
    </row>
    <row r="3510" spans="1:12" x14ac:dyDescent="0.2">
      <c r="A3510" s="18"/>
      <c r="B3510" s="8">
        <v>3</v>
      </c>
      <c r="C3510" s="3"/>
      <c r="D3510" s="25" t="s">
        <v>2574</v>
      </c>
      <c r="E3510" s="28" t="str">
        <f>VLOOKUP(D3510,バーコード貼付!A$4048:C$6329,2,FALSE)</f>
        <v>(ｼｮｯﾄ場)BCﾕﾆﾊﾞｰｻﾙ駒45</v>
      </c>
      <c r="F3510" s="40"/>
      <c r="G3510" s="19"/>
      <c r="H3510" s="77">
        <f>VLOOKUP(D3510,バーコード貼付!$A$4048:$C$6329,3,FALSE)</f>
        <v>10</v>
      </c>
      <c r="I3510" s="8">
        <f>I3506</f>
        <v>0</v>
      </c>
      <c r="J3510" s="19">
        <f>IF(H3510&gt;=I3510,0,1)</f>
        <v>0</v>
      </c>
      <c r="K3510" s="19"/>
      <c r="L3510" s="19"/>
    </row>
    <row r="3511" spans="1:12" x14ac:dyDescent="0.2">
      <c r="A3511" s="6"/>
      <c r="B3511" s="8"/>
      <c r="C3511" s="3"/>
      <c r="D3511" s="25"/>
      <c r="E3511" s="28"/>
      <c r="F3511" s="19"/>
      <c r="G3511" s="19"/>
      <c r="H3511" s="67"/>
      <c r="I3511" s="8"/>
      <c r="J3511" s="19"/>
      <c r="K3511" s="19"/>
      <c r="L3511" s="19"/>
    </row>
    <row r="3512" spans="1:12" ht="16.2" x14ac:dyDescent="0.2">
      <c r="A3512" s="188" t="s">
        <v>2614</v>
      </c>
      <c r="B3512" s="189"/>
      <c r="C3512" s="189"/>
      <c r="D3512" s="189"/>
      <c r="E3512" s="189"/>
      <c r="F3512" s="189"/>
      <c r="G3512" s="189"/>
      <c r="H3512" s="189"/>
      <c r="I3512" s="189"/>
      <c r="J3512" s="189"/>
      <c r="K3512" s="189"/>
      <c r="L3512" s="190"/>
    </row>
    <row r="3513" spans="1:12" x14ac:dyDescent="0.2">
      <c r="A3513" s="24" t="s">
        <v>975</v>
      </c>
      <c r="B3513" s="21"/>
      <c r="C3513" s="21"/>
      <c r="D3513" s="52" t="s">
        <v>973</v>
      </c>
      <c r="E3513" s="13" t="s">
        <v>1156</v>
      </c>
      <c r="F3513" s="39" t="s">
        <v>1246</v>
      </c>
      <c r="G3513" s="19" t="s">
        <v>1205</v>
      </c>
      <c r="H3513" s="13" t="s">
        <v>1206</v>
      </c>
      <c r="I3513" s="13" t="s">
        <v>977</v>
      </c>
      <c r="J3513" s="13" t="s">
        <v>976</v>
      </c>
      <c r="K3513" s="13" t="s">
        <v>1166</v>
      </c>
      <c r="L3513" s="13" t="s">
        <v>1167</v>
      </c>
    </row>
    <row r="3514" spans="1:12" x14ac:dyDescent="0.2">
      <c r="A3514" s="6">
        <v>1</v>
      </c>
      <c r="B3514" s="6"/>
      <c r="C3514" s="3"/>
      <c r="D3514" s="36" t="s">
        <v>2657</v>
      </c>
      <c r="E3514" s="28" t="e">
        <f>VLOOKUP(D3514,バーコード貼付!A$4048:C$6329,2,FALSE)</f>
        <v>#N/A</v>
      </c>
      <c r="F3514" s="40"/>
      <c r="G3514" s="19"/>
      <c r="H3514" s="77" t="e">
        <v>#N/A</v>
      </c>
      <c r="I3514" s="66">
        <v>10</v>
      </c>
      <c r="J3514" s="19" t="e">
        <v>#N/A</v>
      </c>
      <c r="K3514" s="19"/>
      <c r="L3514" s="19"/>
    </row>
    <row r="3515" spans="1:12" x14ac:dyDescent="0.2">
      <c r="A3515" s="6">
        <v>2</v>
      </c>
      <c r="B3515" s="6"/>
      <c r="C3515" s="3"/>
      <c r="D3515" s="36" t="s">
        <v>2687</v>
      </c>
      <c r="E3515" s="28" t="e">
        <f>VLOOKUP(D3515,バーコード貼付!A$4048:C$6329,2,FALSE)</f>
        <v>#N/A</v>
      </c>
      <c r="F3515" s="40"/>
      <c r="G3515" s="19"/>
      <c r="H3515" s="77" t="e">
        <v>#N/A</v>
      </c>
      <c r="I3515" s="8"/>
      <c r="J3515" s="19">
        <v>0</v>
      </c>
      <c r="K3515" s="19"/>
      <c r="L3515" s="19"/>
    </row>
    <row r="3516" spans="1:12" x14ac:dyDescent="0.2">
      <c r="A3516" s="6"/>
      <c r="B3516" s="6">
        <v>1</v>
      </c>
      <c r="C3516" s="3"/>
      <c r="D3516" s="36" t="s">
        <v>2615</v>
      </c>
      <c r="E3516" s="28" t="e">
        <f>VLOOKUP(D3516,バーコード貼付!A$4048:C$6329,2,FALSE)</f>
        <v>#N/A</v>
      </c>
      <c r="F3516" s="40"/>
      <c r="G3516" s="19"/>
      <c r="H3516" s="77" t="e">
        <v>#N/A</v>
      </c>
      <c r="I3516" s="8">
        <v>20</v>
      </c>
      <c r="J3516" s="19" t="e">
        <v>#N/A</v>
      </c>
      <c r="K3516" s="19"/>
      <c r="L3516" s="19"/>
    </row>
    <row r="3517" spans="1:12" x14ac:dyDescent="0.2">
      <c r="A3517" s="18"/>
      <c r="B3517" s="8">
        <v>2</v>
      </c>
      <c r="C3517" s="3"/>
      <c r="D3517" s="25"/>
      <c r="E3517" s="28" t="e">
        <f>VLOOKUP(D3517,バーコード貼付!A$2:C$2086,2,FALSE)</f>
        <v>#N/A</v>
      </c>
      <c r="F3517" s="19"/>
      <c r="G3517" s="19"/>
      <c r="H3517" s="152" t="e">
        <v>#N/A</v>
      </c>
      <c r="I3517" s="8">
        <v>10</v>
      </c>
      <c r="J3517" s="19">
        <v>1</v>
      </c>
      <c r="K3517" s="19"/>
      <c r="L3517" s="19"/>
    </row>
    <row r="3518" spans="1:12" x14ac:dyDescent="0.2">
      <c r="A3518" s="6"/>
      <c r="B3518" s="8"/>
      <c r="C3518" s="3"/>
      <c r="D3518" s="25"/>
      <c r="E3518" s="28"/>
      <c r="F3518" s="19"/>
      <c r="G3518" s="19"/>
      <c r="H3518" s="67"/>
      <c r="I3518" s="8"/>
      <c r="J3518" s="19"/>
      <c r="K3518" s="19"/>
      <c r="L3518" s="19"/>
    </row>
    <row r="3519" spans="1:12" ht="16.2" x14ac:dyDescent="0.2">
      <c r="A3519" s="188" t="s">
        <v>2616</v>
      </c>
      <c r="B3519" s="189"/>
      <c r="C3519" s="189"/>
      <c r="D3519" s="189"/>
      <c r="E3519" s="189"/>
      <c r="F3519" s="189"/>
      <c r="G3519" s="189"/>
      <c r="H3519" s="189"/>
      <c r="I3519" s="189"/>
      <c r="J3519" s="189"/>
      <c r="K3519" s="189"/>
      <c r="L3519" s="190"/>
    </row>
    <row r="3520" spans="1:12" x14ac:dyDescent="0.2">
      <c r="A3520" s="24" t="s">
        <v>975</v>
      </c>
      <c r="B3520" s="21"/>
      <c r="C3520" s="21"/>
      <c r="D3520" s="52" t="s">
        <v>973</v>
      </c>
      <c r="E3520" s="13" t="s">
        <v>1156</v>
      </c>
      <c r="F3520" s="39" t="s">
        <v>1246</v>
      </c>
      <c r="G3520" s="19" t="s">
        <v>1205</v>
      </c>
      <c r="H3520" s="13" t="s">
        <v>1206</v>
      </c>
      <c r="I3520" s="13" t="s">
        <v>977</v>
      </c>
      <c r="J3520" s="13" t="s">
        <v>976</v>
      </c>
      <c r="K3520" s="13" t="s">
        <v>1166</v>
      </c>
      <c r="L3520" s="13" t="s">
        <v>1167</v>
      </c>
    </row>
    <row r="3521" spans="1:12" x14ac:dyDescent="0.2">
      <c r="A3521" s="6">
        <v>1</v>
      </c>
      <c r="B3521" s="6"/>
      <c r="C3521" s="3"/>
      <c r="D3521" s="36" t="s">
        <v>2658</v>
      </c>
      <c r="E3521" s="28" t="e">
        <f>VLOOKUP(D3521,バーコード貼付!A$4048:C$6329,2,FALSE)</f>
        <v>#N/A</v>
      </c>
      <c r="F3521" s="40"/>
      <c r="G3521" s="19"/>
      <c r="H3521" s="77" t="e">
        <v>#N/A</v>
      </c>
      <c r="I3521" s="66">
        <v>2</v>
      </c>
      <c r="J3521" s="19" t="e">
        <v>#N/A</v>
      </c>
      <c r="K3521" s="19"/>
      <c r="L3521" s="19"/>
    </row>
    <row r="3522" spans="1:12" x14ac:dyDescent="0.2">
      <c r="A3522" s="6">
        <v>2</v>
      </c>
      <c r="B3522" s="6"/>
      <c r="C3522" s="3"/>
      <c r="D3522" s="36" t="s">
        <v>2688</v>
      </c>
      <c r="E3522" s="28" t="e">
        <f>VLOOKUP(D3522,バーコード貼付!A$4048:C$6329,2,FALSE)</f>
        <v>#N/A</v>
      </c>
      <c r="F3522" s="40"/>
      <c r="G3522" s="19"/>
      <c r="H3522" s="77" t="e">
        <v>#N/A</v>
      </c>
      <c r="I3522" s="8"/>
      <c r="J3522" s="19">
        <v>0</v>
      </c>
      <c r="K3522" s="19"/>
      <c r="L3522" s="19"/>
    </row>
    <row r="3523" spans="1:12" x14ac:dyDescent="0.2">
      <c r="A3523" s="6"/>
      <c r="B3523" s="6">
        <v>1</v>
      </c>
      <c r="C3523" s="3"/>
      <c r="D3523" s="36" t="s">
        <v>2617</v>
      </c>
      <c r="E3523" s="28" t="e">
        <f>VLOOKUP(D3523,バーコード貼付!A$4048:C$6329,2,FALSE)</f>
        <v>#N/A</v>
      </c>
      <c r="F3523" s="40"/>
      <c r="G3523" s="19"/>
      <c r="H3523" s="77" t="e">
        <v>#N/A</v>
      </c>
      <c r="I3523" s="8">
        <v>4</v>
      </c>
      <c r="J3523" s="19" t="e">
        <v>#N/A</v>
      </c>
      <c r="K3523" s="19"/>
      <c r="L3523" s="19"/>
    </row>
    <row r="3524" spans="1:12" x14ac:dyDescent="0.2">
      <c r="A3524" s="18"/>
      <c r="B3524" s="8">
        <v>2</v>
      </c>
      <c r="C3524" s="3"/>
      <c r="D3524" s="25"/>
      <c r="E3524" s="28" t="e">
        <f>VLOOKUP(D3524,バーコード貼付!A$4048:C$6329,2,FALSE)</f>
        <v>#N/A</v>
      </c>
      <c r="F3524" s="40"/>
      <c r="G3524" s="19"/>
      <c r="H3524" s="77" t="e">
        <v>#N/A</v>
      </c>
      <c r="I3524" s="8"/>
      <c r="J3524" s="19">
        <v>0</v>
      </c>
      <c r="K3524" s="19"/>
      <c r="L3524" s="19"/>
    </row>
    <row r="3525" spans="1:12" x14ac:dyDescent="0.2">
      <c r="A3525" s="18"/>
      <c r="B3525" s="8">
        <v>3</v>
      </c>
      <c r="C3525" s="3"/>
      <c r="D3525" s="25" t="s">
        <v>2575</v>
      </c>
      <c r="E3525" s="28" t="str">
        <f>VLOOKUP(D3525,バーコード貼付!A$4048:C$6329,2,FALSE)</f>
        <v>(ｼｮｯﾄ場)BCﾕﾆﾊﾞｰｻﾙ駒50</v>
      </c>
      <c r="F3525" s="40"/>
      <c r="G3525" s="19"/>
      <c r="H3525" s="77">
        <f>VLOOKUP(D3525,バーコード貼付!$A$4048:$C$6329,3,FALSE)</f>
        <v>3</v>
      </c>
      <c r="I3525" s="8">
        <f>I3521</f>
        <v>2</v>
      </c>
      <c r="J3525" s="19">
        <f>IF(H3525&gt;=I3525,0,1)</f>
        <v>0</v>
      </c>
      <c r="K3525" s="19"/>
      <c r="L3525" s="19"/>
    </row>
    <row r="3526" spans="1:12" x14ac:dyDescent="0.2">
      <c r="A3526" s="6"/>
      <c r="B3526" s="8"/>
      <c r="C3526" s="3"/>
      <c r="D3526" s="25"/>
      <c r="E3526" s="28"/>
      <c r="F3526" s="19"/>
      <c r="G3526" s="19"/>
      <c r="H3526" s="67"/>
      <c r="I3526" s="8"/>
      <c r="J3526" s="19"/>
      <c r="K3526" s="19"/>
      <c r="L3526" s="19"/>
    </row>
    <row r="3527" spans="1:12" ht="16.2" x14ac:dyDescent="0.2">
      <c r="A3527" s="188" t="s">
        <v>2618</v>
      </c>
      <c r="B3527" s="189"/>
      <c r="C3527" s="189"/>
      <c r="D3527" s="189"/>
      <c r="E3527" s="189"/>
      <c r="F3527" s="189"/>
      <c r="G3527" s="189"/>
      <c r="H3527" s="189"/>
      <c r="I3527" s="189"/>
      <c r="J3527" s="189"/>
      <c r="K3527" s="189"/>
      <c r="L3527" s="190"/>
    </row>
    <row r="3528" spans="1:12" x14ac:dyDescent="0.2">
      <c r="A3528" s="24" t="s">
        <v>975</v>
      </c>
      <c r="B3528" s="21"/>
      <c r="C3528" s="21"/>
      <c r="D3528" s="52" t="s">
        <v>973</v>
      </c>
      <c r="E3528" s="13" t="s">
        <v>1156</v>
      </c>
      <c r="F3528" s="39" t="s">
        <v>1246</v>
      </c>
      <c r="G3528" s="19" t="s">
        <v>1205</v>
      </c>
      <c r="H3528" s="13" t="s">
        <v>1206</v>
      </c>
      <c r="I3528" s="13" t="s">
        <v>977</v>
      </c>
      <c r="J3528" s="13" t="s">
        <v>976</v>
      </c>
      <c r="K3528" s="13" t="s">
        <v>1166</v>
      </c>
      <c r="L3528" s="13" t="s">
        <v>1167</v>
      </c>
    </row>
    <row r="3529" spans="1:12" x14ac:dyDescent="0.2">
      <c r="A3529" s="6">
        <v>1</v>
      </c>
      <c r="B3529" s="6"/>
      <c r="C3529" s="3"/>
      <c r="D3529" s="36" t="s">
        <v>2659</v>
      </c>
      <c r="E3529" s="28" t="e">
        <f>VLOOKUP(D3529,バーコード貼付!A$4048:C$6329,2,FALSE)</f>
        <v>#N/A</v>
      </c>
      <c r="F3529" s="40"/>
      <c r="G3529" s="19"/>
      <c r="H3529" s="77" t="e">
        <v>#N/A</v>
      </c>
      <c r="I3529" s="66">
        <v>2</v>
      </c>
      <c r="J3529" s="19" t="e">
        <v>#N/A</v>
      </c>
      <c r="K3529" s="19"/>
      <c r="L3529" s="19"/>
    </row>
    <row r="3530" spans="1:12" x14ac:dyDescent="0.2">
      <c r="A3530" s="6">
        <v>2</v>
      </c>
      <c r="B3530" s="6"/>
      <c r="C3530" s="3"/>
      <c r="D3530" s="36" t="s">
        <v>2689</v>
      </c>
      <c r="E3530" s="28" t="e">
        <f>VLOOKUP(D3530,バーコード貼付!A$4048:C$6329,2,FALSE)</f>
        <v>#N/A</v>
      </c>
      <c r="F3530" s="40"/>
      <c r="G3530" s="19"/>
      <c r="H3530" s="77" t="e">
        <v>#N/A</v>
      </c>
      <c r="I3530" s="8"/>
      <c r="J3530" s="19">
        <v>0</v>
      </c>
      <c r="K3530" s="19"/>
      <c r="L3530" s="19"/>
    </row>
    <row r="3531" spans="1:12" x14ac:dyDescent="0.2">
      <c r="A3531" s="6"/>
      <c r="B3531" s="6">
        <v>1</v>
      </c>
      <c r="C3531" s="3"/>
      <c r="D3531" s="36" t="s">
        <v>2619</v>
      </c>
      <c r="E3531" s="28" t="e">
        <f>VLOOKUP(D3531,バーコード貼付!A$4048:C$6329,2,FALSE)</f>
        <v>#N/A</v>
      </c>
      <c r="F3531" s="40"/>
      <c r="G3531" s="19"/>
      <c r="H3531" s="77" t="e">
        <v>#N/A</v>
      </c>
      <c r="I3531" s="8">
        <v>4</v>
      </c>
      <c r="J3531" s="19" t="e">
        <v>#N/A</v>
      </c>
      <c r="K3531" s="19"/>
      <c r="L3531" s="19"/>
    </row>
    <row r="3532" spans="1:12" x14ac:dyDescent="0.2">
      <c r="A3532" s="18"/>
      <c r="B3532" s="8">
        <v>2</v>
      </c>
      <c r="C3532" s="3"/>
      <c r="D3532" s="25"/>
      <c r="E3532" s="28" t="e">
        <f>VLOOKUP(D3532,バーコード貼付!A$4048:C$6329,2,FALSE)</f>
        <v>#N/A</v>
      </c>
      <c r="F3532" s="40"/>
      <c r="G3532" s="19"/>
      <c r="H3532" s="77" t="e">
        <v>#N/A</v>
      </c>
      <c r="I3532" s="8"/>
      <c r="J3532" s="19">
        <v>0</v>
      </c>
      <c r="K3532" s="19"/>
      <c r="L3532" s="19"/>
    </row>
    <row r="3533" spans="1:12" x14ac:dyDescent="0.2">
      <c r="A3533" s="18"/>
      <c r="B3533" s="8">
        <v>3</v>
      </c>
      <c r="C3533" s="3"/>
      <c r="D3533" s="25" t="s">
        <v>2576</v>
      </c>
      <c r="E3533" s="28" t="str">
        <f>VLOOKUP(D3533,バーコード貼付!A$4048:C$6329,2,FALSE)</f>
        <v>(ｼｮｯﾄ場)BCﾕﾆﾊﾞｰｻﾙ駒55</v>
      </c>
      <c r="F3533" s="40"/>
      <c r="G3533" s="19"/>
      <c r="H3533" s="77">
        <f>VLOOKUP(D3533,バーコード貼付!$A$4048:$C$6329,3,FALSE)</f>
        <v>0</v>
      </c>
      <c r="I3533" s="8">
        <f>I3529</f>
        <v>2</v>
      </c>
      <c r="J3533" s="19">
        <f>IF(H3533&gt;=I3533,0,1)</f>
        <v>1</v>
      </c>
      <c r="K3533" s="19"/>
      <c r="L3533" s="19"/>
    </row>
    <row r="3534" spans="1:12" x14ac:dyDescent="0.2">
      <c r="A3534" s="6"/>
      <c r="B3534" s="8"/>
      <c r="C3534" s="3"/>
      <c r="D3534" s="25"/>
      <c r="E3534" s="28"/>
      <c r="F3534" s="19"/>
      <c r="G3534" s="19"/>
      <c r="H3534" s="67"/>
      <c r="I3534" s="8"/>
      <c r="J3534" s="19"/>
      <c r="K3534" s="19"/>
      <c r="L3534" s="19"/>
    </row>
    <row r="3535" spans="1:12" ht="16.2" x14ac:dyDescent="0.2">
      <c r="A3535" s="188" t="s">
        <v>2620</v>
      </c>
      <c r="B3535" s="189"/>
      <c r="C3535" s="189"/>
      <c r="D3535" s="189"/>
      <c r="E3535" s="189"/>
      <c r="F3535" s="189"/>
      <c r="G3535" s="189"/>
      <c r="H3535" s="189"/>
      <c r="I3535" s="189"/>
      <c r="J3535" s="189"/>
      <c r="K3535" s="189"/>
      <c r="L3535" s="190"/>
    </row>
    <row r="3536" spans="1:12" x14ac:dyDescent="0.2">
      <c r="A3536" s="24" t="s">
        <v>975</v>
      </c>
      <c r="B3536" s="21"/>
      <c r="C3536" s="21"/>
      <c r="D3536" s="52" t="s">
        <v>973</v>
      </c>
      <c r="E3536" s="13" t="s">
        <v>1156</v>
      </c>
      <c r="F3536" s="39" t="s">
        <v>1246</v>
      </c>
      <c r="G3536" s="19" t="s">
        <v>1205</v>
      </c>
      <c r="H3536" s="13" t="s">
        <v>1206</v>
      </c>
      <c r="I3536" s="13" t="s">
        <v>977</v>
      </c>
      <c r="J3536" s="13" t="s">
        <v>976</v>
      </c>
      <c r="K3536" s="13" t="s">
        <v>1166</v>
      </c>
      <c r="L3536" s="13" t="s">
        <v>1167</v>
      </c>
    </row>
    <row r="3537" spans="1:12" x14ac:dyDescent="0.2">
      <c r="A3537" s="6">
        <v>1</v>
      </c>
      <c r="B3537" s="6"/>
      <c r="C3537" s="3"/>
      <c r="D3537" s="36" t="s">
        <v>2660</v>
      </c>
      <c r="E3537" s="28" t="e">
        <f>VLOOKUP(D3537,バーコード貼付!A$4048:C$6329,2,FALSE)</f>
        <v>#N/A</v>
      </c>
      <c r="F3537" s="40"/>
      <c r="G3537" s="19"/>
      <c r="H3537" s="77" t="e">
        <v>#N/A</v>
      </c>
      <c r="I3537" s="66">
        <v>5</v>
      </c>
      <c r="J3537" s="19" t="e">
        <v>#N/A</v>
      </c>
      <c r="K3537" s="19"/>
      <c r="L3537" s="19"/>
    </row>
    <row r="3538" spans="1:12" x14ac:dyDescent="0.2">
      <c r="A3538" s="6">
        <v>2</v>
      </c>
      <c r="B3538" s="6"/>
      <c r="C3538" s="3"/>
      <c r="D3538" s="36" t="s">
        <v>2690</v>
      </c>
      <c r="E3538" s="28" t="e">
        <f>VLOOKUP(D3538,バーコード貼付!A$4048:C$6329,2,FALSE)</f>
        <v>#N/A</v>
      </c>
      <c r="F3538" s="40"/>
      <c r="G3538" s="19"/>
      <c r="H3538" s="77" t="e">
        <v>#N/A</v>
      </c>
      <c r="I3538" s="8"/>
      <c r="J3538" s="19">
        <v>0</v>
      </c>
      <c r="K3538" s="19"/>
      <c r="L3538" s="19"/>
    </row>
    <row r="3539" spans="1:12" x14ac:dyDescent="0.2">
      <c r="A3539" s="6"/>
      <c r="B3539" s="6">
        <v>1</v>
      </c>
      <c r="C3539" s="3"/>
      <c r="D3539" s="36" t="s">
        <v>2621</v>
      </c>
      <c r="E3539" s="28" t="e">
        <f>VLOOKUP(D3539,バーコード貼付!A$4048:C$6329,2,FALSE)</f>
        <v>#N/A</v>
      </c>
      <c r="F3539" s="40"/>
      <c r="G3539" s="19"/>
      <c r="H3539" s="77" t="e">
        <v>#N/A</v>
      </c>
      <c r="I3539" s="8">
        <v>5</v>
      </c>
      <c r="J3539" s="19" t="e">
        <v>#N/A</v>
      </c>
      <c r="K3539" s="19"/>
      <c r="L3539" s="19"/>
    </row>
    <row r="3540" spans="1:12" x14ac:dyDescent="0.2">
      <c r="A3540" s="18"/>
      <c r="B3540" s="8">
        <v>2</v>
      </c>
      <c r="C3540" s="3"/>
      <c r="D3540" s="25"/>
      <c r="E3540" s="28" t="e">
        <f>VLOOKUP(D3540,バーコード貼付!A$4048:C$6329,2,FALSE)</f>
        <v>#N/A</v>
      </c>
      <c r="F3540" s="40"/>
      <c r="G3540" s="19"/>
      <c r="H3540" s="77" t="e">
        <v>#N/A</v>
      </c>
      <c r="I3540" s="8"/>
      <c r="J3540" s="19">
        <v>0</v>
      </c>
      <c r="K3540" s="19"/>
      <c r="L3540" s="19"/>
    </row>
    <row r="3541" spans="1:12" x14ac:dyDescent="0.2">
      <c r="A3541" s="6"/>
      <c r="B3541" s="8"/>
      <c r="C3541" s="3"/>
      <c r="D3541" s="25"/>
      <c r="E3541" s="28"/>
      <c r="F3541" s="19"/>
      <c r="G3541" s="19"/>
      <c r="H3541" s="67"/>
      <c r="I3541" s="8"/>
      <c r="J3541" s="19"/>
      <c r="K3541" s="19"/>
      <c r="L3541" s="19"/>
    </row>
    <row r="3542" spans="1:12" ht="16.2" x14ac:dyDescent="0.2">
      <c r="A3542" s="188" t="s">
        <v>2622</v>
      </c>
      <c r="B3542" s="189"/>
      <c r="C3542" s="189"/>
      <c r="D3542" s="189"/>
      <c r="E3542" s="189"/>
      <c r="F3542" s="189"/>
      <c r="G3542" s="189"/>
      <c r="H3542" s="189"/>
      <c r="I3542" s="189"/>
      <c r="J3542" s="189"/>
      <c r="K3542" s="189"/>
      <c r="L3542" s="190"/>
    </row>
    <row r="3543" spans="1:12" x14ac:dyDescent="0.2">
      <c r="A3543" s="24" t="s">
        <v>975</v>
      </c>
      <c r="B3543" s="21"/>
      <c r="C3543" s="21"/>
      <c r="D3543" s="52" t="s">
        <v>973</v>
      </c>
      <c r="E3543" s="13" t="s">
        <v>1156</v>
      </c>
      <c r="F3543" s="39" t="s">
        <v>1246</v>
      </c>
      <c r="G3543" s="19" t="s">
        <v>1205</v>
      </c>
      <c r="H3543" s="13" t="s">
        <v>1206</v>
      </c>
      <c r="I3543" s="13" t="s">
        <v>977</v>
      </c>
      <c r="J3543" s="13" t="s">
        <v>976</v>
      </c>
      <c r="K3543" s="13" t="s">
        <v>1166</v>
      </c>
      <c r="L3543" s="13" t="s">
        <v>1167</v>
      </c>
    </row>
    <row r="3544" spans="1:12" x14ac:dyDescent="0.2">
      <c r="A3544" s="6">
        <v>1</v>
      </c>
      <c r="B3544" s="6"/>
      <c r="C3544" s="3"/>
      <c r="D3544" s="36" t="s">
        <v>2661</v>
      </c>
      <c r="E3544" s="28" t="e">
        <f>VLOOKUP(D3544,バーコード貼付!A$4048:C$6329,2,FALSE)</f>
        <v>#N/A</v>
      </c>
      <c r="F3544" s="40"/>
      <c r="G3544" s="19"/>
      <c r="H3544" s="77" t="e">
        <v>#N/A</v>
      </c>
      <c r="I3544" s="66">
        <v>2</v>
      </c>
      <c r="J3544" s="19" t="e">
        <v>#N/A</v>
      </c>
      <c r="K3544" s="19"/>
      <c r="L3544" s="19"/>
    </row>
    <row r="3545" spans="1:12" x14ac:dyDescent="0.2">
      <c r="A3545" s="6">
        <v>2</v>
      </c>
      <c r="B3545" s="6"/>
      <c r="C3545" s="3"/>
      <c r="D3545" s="36" t="s">
        <v>2691</v>
      </c>
      <c r="E3545" s="28" t="e">
        <f>VLOOKUP(D3545,バーコード貼付!A$4048:C$6329,2,FALSE)</f>
        <v>#N/A</v>
      </c>
      <c r="F3545" s="40"/>
      <c r="G3545" s="19"/>
      <c r="H3545" s="77" t="e">
        <v>#N/A</v>
      </c>
      <c r="I3545" s="8"/>
      <c r="J3545" s="19">
        <v>0</v>
      </c>
      <c r="K3545" s="19"/>
      <c r="L3545" s="19"/>
    </row>
    <row r="3546" spans="1:12" x14ac:dyDescent="0.2">
      <c r="A3546" s="6"/>
      <c r="B3546" s="6">
        <v>1</v>
      </c>
      <c r="C3546" s="3"/>
      <c r="D3546" s="36" t="s">
        <v>2623</v>
      </c>
      <c r="E3546" s="28" t="e">
        <f>VLOOKUP(D3546,バーコード貼付!A$4048:C$6329,2,FALSE)</f>
        <v>#N/A</v>
      </c>
      <c r="F3546" s="40"/>
      <c r="G3546" s="19"/>
      <c r="H3546" s="77" t="e">
        <v>#N/A</v>
      </c>
      <c r="I3546" s="8">
        <v>4</v>
      </c>
      <c r="J3546" s="19" t="e">
        <v>#N/A</v>
      </c>
      <c r="K3546" s="19"/>
      <c r="L3546" s="19"/>
    </row>
    <row r="3547" spans="1:12" x14ac:dyDescent="0.2">
      <c r="A3547" s="18"/>
      <c r="B3547" s="8">
        <v>2</v>
      </c>
      <c r="C3547" s="3"/>
      <c r="D3547" s="25"/>
      <c r="E3547" s="28" t="e">
        <f>VLOOKUP(D3547,バーコード貼付!A$4048:C$6329,2,FALSE)</f>
        <v>#N/A</v>
      </c>
      <c r="F3547" s="40"/>
      <c r="G3547" s="19"/>
      <c r="H3547" s="77" t="e">
        <v>#N/A</v>
      </c>
      <c r="I3547" s="8"/>
      <c r="J3547" s="19">
        <v>0</v>
      </c>
      <c r="K3547" s="19"/>
      <c r="L3547" s="19"/>
    </row>
    <row r="3548" spans="1:12" x14ac:dyDescent="0.2">
      <c r="A3548" s="18"/>
      <c r="B3548" s="8">
        <v>3</v>
      </c>
      <c r="C3548" s="3"/>
      <c r="D3548" s="25" t="s">
        <v>2577</v>
      </c>
      <c r="E3548" s="28" t="str">
        <f>VLOOKUP(D3548,バーコード貼付!A$4048:C$6329,2,FALSE)</f>
        <v>(ｼｮｯﾄ場)BCﾕﾆﾊﾞｰｻﾙ駒65</v>
      </c>
      <c r="F3548" s="40"/>
      <c r="G3548" s="19"/>
      <c r="H3548" s="77">
        <f>VLOOKUP(D3548,バーコード貼付!$A$4048:$C$6329,3,FALSE)</f>
        <v>2</v>
      </c>
      <c r="I3548" s="8">
        <f>I3544</f>
        <v>2</v>
      </c>
      <c r="J3548" s="19">
        <f>IF(H3548&gt;=I3548,0,1)</f>
        <v>0</v>
      </c>
      <c r="K3548" s="19"/>
      <c r="L3548" s="19"/>
    </row>
    <row r="3549" spans="1:12" x14ac:dyDescent="0.2">
      <c r="A3549" s="6"/>
      <c r="B3549" s="8"/>
      <c r="C3549" s="3"/>
      <c r="D3549" s="25"/>
      <c r="E3549" s="28"/>
      <c r="F3549" s="19"/>
      <c r="G3549" s="19"/>
      <c r="H3549" s="67"/>
      <c r="I3549" s="8"/>
      <c r="J3549" s="19"/>
      <c r="K3549" s="19"/>
      <c r="L3549" s="19"/>
    </row>
    <row r="3550" spans="1:12" ht="16.2" x14ac:dyDescent="0.2">
      <c r="A3550" s="188" t="s">
        <v>2624</v>
      </c>
      <c r="B3550" s="189"/>
      <c r="C3550" s="189"/>
      <c r="D3550" s="189"/>
      <c r="E3550" s="189"/>
      <c r="F3550" s="189"/>
      <c r="G3550" s="189"/>
      <c r="H3550" s="189"/>
      <c r="I3550" s="189"/>
      <c r="J3550" s="189"/>
      <c r="K3550" s="189"/>
      <c r="L3550" s="190"/>
    </row>
    <row r="3551" spans="1:12" x14ac:dyDescent="0.2">
      <c r="A3551" s="24" t="s">
        <v>975</v>
      </c>
      <c r="B3551" s="21"/>
      <c r="C3551" s="21"/>
      <c r="D3551" s="52" t="s">
        <v>973</v>
      </c>
      <c r="E3551" s="13" t="s">
        <v>1156</v>
      </c>
      <c r="F3551" s="39" t="s">
        <v>1246</v>
      </c>
      <c r="G3551" s="19" t="s">
        <v>1205</v>
      </c>
      <c r="H3551" s="13" t="s">
        <v>1206</v>
      </c>
      <c r="I3551" s="13" t="s">
        <v>977</v>
      </c>
      <c r="J3551" s="13" t="s">
        <v>976</v>
      </c>
      <c r="K3551" s="13" t="s">
        <v>1166</v>
      </c>
      <c r="L3551" s="13" t="s">
        <v>1167</v>
      </c>
    </row>
    <row r="3552" spans="1:12" x14ac:dyDescent="0.2">
      <c r="A3552" s="6">
        <v>1</v>
      </c>
      <c r="B3552" s="6"/>
      <c r="C3552" s="3"/>
      <c r="D3552" s="36" t="s">
        <v>2662</v>
      </c>
      <c r="E3552" s="28" t="e">
        <f>VLOOKUP(D3552,バーコード貼付!A$4048:C$6329,2,FALSE)</f>
        <v>#N/A</v>
      </c>
      <c r="F3552" s="40"/>
      <c r="G3552" s="19"/>
      <c r="H3552" s="77" t="e">
        <v>#N/A</v>
      </c>
      <c r="I3552" s="66">
        <v>3</v>
      </c>
      <c r="J3552" s="19" t="e">
        <v>#N/A</v>
      </c>
      <c r="K3552" s="19"/>
      <c r="L3552" s="19"/>
    </row>
    <row r="3553" spans="1:12" x14ac:dyDescent="0.2">
      <c r="A3553" s="6">
        <v>2</v>
      </c>
      <c r="B3553" s="6"/>
      <c r="C3553" s="3"/>
      <c r="D3553" s="36" t="s">
        <v>2692</v>
      </c>
      <c r="E3553" s="28" t="e">
        <f>VLOOKUP(D3553,バーコード貼付!A$4048:C$6329,2,FALSE)</f>
        <v>#N/A</v>
      </c>
      <c r="F3553" s="40"/>
      <c r="G3553" s="19"/>
      <c r="H3553" s="77" t="e">
        <v>#N/A</v>
      </c>
      <c r="I3553" s="8"/>
      <c r="J3553" s="19">
        <v>0</v>
      </c>
      <c r="K3553" s="19"/>
      <c r="L3553" s="19"/>
    </row>
    <row r="3554" spans="1:12" x14ac:dyDescent="0.2">
      <c r="A3554" s="6"/>
      <c r="B3554" s="6">
        <v>1</v>
      </c>
      <c r="C3554" s="3"/>
      <c r="D3554" s="36" t="s">
        <v>2625</v>
      </c>
      <c r="E3554" s="28" t="e">
        <f>VLOOKUP(D3554,バーコード貼付!A$4048:C$6329,2,FALSE)</f>
        <v>#N/A</v>
      </c>
      <c r="F3554" s="40"/>
      <c r="G3554" s="19"/>
      <c r="H3554" s="77" t="e">
        <v>#N/A</v>
      </c>
      <c r="I3554" s="8">
        <v>6</v>
      </c>
      <c r="J3554" s="19" t="e">
        <v>#N/A</v>
      </c>
      <c r="K3554" s="19"/>
      <c r="L3554" s="19"/>
    </row>
    <row r="3555" spans="1:12" x14ac:dyDescent="0.2">
      <c r="A3555" s="18"/>
      <c r="B3555" s="8">
        <v>2</v>
      </c>
      <c r="C3555" s="3"/>
      <c r="D3555" s="25"/>
      <c r="E3555" s="28" t="e">
        <f>VLOOKUP(D3555,バーコード貼付!A$4048:C$6329,2,FALSE)</f>
        <v>#N/A</v>
      </c>
      <c r="F3555" s="40"/>
      <c r="G3555" s="19"/>
      <c r="H3555" s="77" t="e">
        <v>#N/A</v>
      </c>
      <c r="I3555" s="8"/>
      <c r="J3555" s="19">
        <v>0</v>
      </c>
      <c r="K3555" s="19"/>
      <c r="L3555" s="19"/>
    </row>
    <row r="3556" spans="1:12" x14ac:dyDescent="0.2">
      <c r="A3556" s="18"/>
      <c r="B3556" s="8">
        <v>3</v>
      </c>
      <c r="C3556" s="3"/>
      <c r="D3556" s="25" t="s">
        <v>2578</v>
      </c>
      <c r="E3556" s="28" t="str">
        <f>VLOOKUP(D3556,バーコード貼付!A$4048:C$6329,2,FALSE)</f>
        <v>(ｼｮｯﾄ場)BCﾕﾆﾊﾞｰｻﾙ駒70</v>
      </c>
      <c r="F3556" s="40"/>
      <c r="G3556" s="19"/>
      <c r="H3556" s="77">
        <f>VLOOKUP(D3556,バーコード貼付!$A$4048:$C$6329,3,FALSE)</f>
        <v>5</v>
      </c>
      <c r="I3556" s="8">
        <f>I3552</f>
        <v>3</v>
      </c>
      <c r="J3556" s="19">
        <f>IF(H3556&gt;=I3556,0,1)</f>
        <v>0</v>
      </c>
      <c r="K3556" s="19"/>
      <c r="L3556" s="19"/>
    </row>
    <row r="3557" spans="1:12" x14ac:dyDescent="0.2">
      <c r="A3557" s="18"/>
      <c r="B3557" s="8">
        <v>4</v>
      </c>
      <c r="C3557" s="3"/>
      <c r="D3557" s="25" t="s">
        <v>2584</v>
      </c>
      <c r="E3557" s="28" t="str">
        <f>VLOOKUP(D3557,バーコード貼付!A$4048:C$6329,2,FALSE)</f>
        <v>(ｼｮｯﾄ場)ｸﾛｽ駒PBC70</v>
      </c>
      <c r="F3557" s="40"/>
      <c r="G3557" s="19"/>
      <c r="H3557" s="77">
        <f>VLOOKUP(D3557,バーコード貼付!$A$4048:$C$6329,3,FALSE)</f>
        <v>4</v>
      </c>
      <c r="I3557" s="8">
        <f>I3552</f>
        <v>3</v>
      </c>
      <c r="J3557" s="19">
        <f>IF(H3557&gt;=I3557,0,1)</f>
        <v>0</v>
      </c>
      <c r="K3557" s="19"/>
      <c r="L3557" s="19"/>
    </row>
    <row r="3558" spans="1:12" x14ac:dyDescent="0.2">
      <c r="A3558" s="6"/>
      <c r="B3558" s="8"/>
      <c r="C3558" s="3"/>
      <c r="D3558" s="25"/>
      <c r="E3558" s="28"/>
      <c r="F3558" s="19"/>
      <c r="G3558" s="19"/>
      <c r="H3558" s="67"/>
      <c r="I3558" s="8"/>
      <c r="J3558" s="19"/>
      <c r="K3558" s="19"/>
      <c r="L3558" s="19"/>
    </row>
    <row r="3559" spans="1:12" ht="16.2" x14ac:dyDescent="0.2">
      <c r="A3559" s="188" t="s">
        <v>2626</v>
      </c>
      <c r="B3559" s="189"/>
      <c r="C3559" s="189"/>
      <c r="D3559" s="189"/>
      <c r="E3559" s="189"/>
      <c r="F3559" s="189"/>
      <c r="G3559" s="189"/>
      <c r="H3559" s="189"/>
      <c r="I3559" s="189"/>
      <c r="J3559" s="189"/>
      <c r="K3559" s="189"/>
      <c r="L3559" s="190"/>
    </row>
    <row r="3560" spans="1:12" x14ac:dyDescent="0.2">
      <c r="A3560" s="24" t="s">
        <v>975</v>
      </c>
      <c r="B3560" s="21"/>
      <c r="C3560" s="21"/>
      <c r="D3560" s="52" t="s">
        <v>973</v>
      </c>
      <c r="E3560" s="13" t="s">
        <v>1156</v>
      </c>
      <c r="F3560" s="39" t="s">
        <v>1246</v>
      </c>
      <c r="G3560" s="19" t="s">
        <v>1205</v>
      </c>
      <c r="H3560" s="13" t="s">
        <v>1206</v>
      </c>
      <c r="I3560" s="13" t="s">
        <v>977</v>
      </c>
      <c r="J3560" s="13" t="s">
        <v>976</v>
      </c>
      <c r="K3560" s="13" t="s">
        <v>1166</v>
      </c>
      <c r="L3560" s="13" t="s">
        <v>1167</v>
      </c>
    </row>
    <row r="3561" spans="1:12" x14ac:dyDescent="0.2">
      <c r="A3561" s="6">
        <v>1</v>
      </c>
      <c r="B3561" s="6"/>
      <c r="C3561" s="3"/>
      <c r="D3561" s="36" t="s">
        <v>2663</v>
      </c>
      <c r="E3561" s="28" t="e">
        <f>VLOOKUP(D3561,バーコード貼付!A$4048:C$6329,2,FALSE)</f>
        <v>#N/A</v>
      </c>
      <c r="F3561" s="40"/>
      <c r="G3561" s="19"/>
      <c r="H3561" s="77" t="e">
        <v>#N/A</v>
      </c>
      <c r="I3561" s="66">
        <v>3</v>
      </c>
      <c r="J3561" s="19" t="e">
        <v>#N/A</v>
      </c>
      <c r="K3561" s="19"/>
      <c r="L3561" s="19"/>
    </row>
    <row r="3562" spans="1:12" x14ac:dyDescent="0.2">
      <c r="A3562" s="6">
        <v>2</v>
      </c>
      <c r="B3562" s="6"/>
      <c r="C3562" s="3"/>
      <c r="D3562" s="36" t="s">
        <v>2693</v>
      </c>
      <c r="E3562" s="28" t="e">
        <f>VLOOKUP(D3562,バーコード貼付!A$4048:C$6329,2,FALSE)</f>
        <v>#N/A</v>
      </c>
      <c r="F3562" s="40"/>
      <c r="G3562" s="19"/>
      <c r="H3562" s="77" t="e">
        <v>#N/A</v>
      </c>
      <c r="I3562" s="8"/>
      <c r="J3562" s="19">
        <v>0</v>
      </c>
      <c r="K3562" s="19"/>
      <c r="L3562" s="19"/>
    </row>
    <row r="3563" spans="1:12" x14ac:dyDescent="0.2">
      <c r="A3563" s="6"/>
      <c r="B3563" s="6">
        <v>1</v>
      </c>
      <c r="C3563" s="3"/>
      <c r="D3563" s="36" t="s">
        <v>2627</v>
      </c>
      <c r="E3563" s="28" t="e">
        <f>VLOOKUP(D3563,バーコード貼付!A$4048:C$6329,2,FALSE)</f>
        <v>#N/A</v>
      </c>
      <c r="F3563" s="40"/>
      <c r="G3563" s="19"/>
      <c r="H3563" s="77" t="e">
        <v>#N/A</v>
      </c>
      <c r="I3563" s="8"/>
      <c r="J3563" s="19">
        <v>0</v>
      </c>
      <c r="K3563" s="19"/>
      <c r="L3563" s="19"/>
    </row>
    <row r="3564" spans="1:12" x14ac:dyDescent="0.2">
      <c r="A3564" s="18"/>
      <c r="B3564" s="8">
        <v>2</v>
      </c>
      <c r="C3564" s="3"/>
      <c r="D3564" s="25"/>
      <c r="E3564" s="28" t="e">
        <f>VLOOKUP(D3564,バーコード貼付!A$4048:C$6329,2,FALSE)</f>
        <v>#N/A</v>
      </c>
      <c r="F3564" s="40"/>
      <c r="G3564" s="19"/>
      <c r="H3564" s="77" t="e">
        <v>#N/A</v>
      </c>
      <c r="I3564" s="8">
        <v>0</v>
      </c>
      <c r="J3564" s="19">
        <v>0</v>
      </c>
      <c r="K3564" s="19"/>
      <c r="L3564" s="19"/>
    </row>
    <row r="3565" spans="1:12" x14ac:dyDescent="0.2">
      <c r="A3565" s="6"/>
      <c r="B3565" s="8"/>
      <c r="C3565" s="3"/>
      <c r="D3565" s="25"/>
      <c r="E3565" s="28"/>
      <c r="F3565" s="19"/>
      <c r="G3565" s="19"/>
      <c r="H3565" s="67"/>
      <c r="I3565" s="8"/>
      <c r="J3565" s="19"/>
      <c r="K3565" s="19"/>
      <c r="L3565" s="19"/>
    </row>
    <row r="3566" spans="1:12" ht="16.2" x14ac:dyDescent="0.2">
      <c r="A3566" s="188" t="s">
        <v>2628</v>
      </c>
      <c r="B3566" s="189"/>
      <c r="C3566" s="189"/>
      <c r="D3566" s="189"/>
      <c r="E3566" s="189"/>
      <c r="F3566" s="189"/>
      <c r="G3566" s="189"/>
      <c r="H3566" s="189"/>
      <c r="I3566" s="189"/>
      <c r="J3566" s="189"/>
      <c r="K3566" s="189"/>
      <c r="L3566" s="190"/>
    </row>
    <row r="3567" spans="1:12" x14ac:dyDescent="0.2">
      <c r="A3567" s="24" t="s">
        <v>975</v>
      </c>
      <c r="B3567" s="21"/>
      <c r="C3567" s="21"/>
      <c r="D3567" s="52" t="s">
        <v>973</v>
      </c>
      <c r="E3567" s="13" t="s">
        <v>1156</v>
      </c>
      <c r="F3567" s="39" t="s">
        <v>1246</v>
      </c>
      <c r="G3567" s="19" t="s">
        <v>1205</v>
      </c>
      <c r="H3567" s="13" t="s">
        <v>1206</v>
      </c>
      <c r="I3567" s="13" t="s">
        <v>977</v>
      </c>
      <c r="J3567" s="13" t="s">
        <v>976</v>
      </c>
      <c r="K3567" s="13" t="s">
        <v>1166</v>
      </c>
      <c r="L3567" s="13" t="s">
        <v>1167</v>
      </c>
    </row>
    <row r="3568" spans="1:12" x14ac:dyDescent="0.2">
      <c r="A3568" s="6">
        <v>1</v>
      </c>
      <c r="B3568" s="6"/>
      <c r="C3568" s="3"/>
      <c r="D3568" s="36" t="s">
        <v>2664</v>
      </c>
      <c r="E3568" s="28" t="e">
        <f>VLOOKUP(D3568,バーコード貼付!A$4048:C$6329,2,FALSE)</f>
        <v>#N/A</v>
      </c>
      <c r="F3568" s="40"/>
      <c r="G3568" s="19"/>
      <c r="H3568" s="77" t="e">
        <v>#N/A</v>
      </c>
      <c r="I3568" s="66">
        <v>2</v>
      </c>
      <c r="J3568" s="19" t="e">
        <v>#N/A</v>
      </c>
      <c r="K3568" s="19"/>
      <c r="L3568" s="19"/>
    </row>
    <row r="3569" spans="1:12" x14ac:dyDescent="0.2">
      <c r="A3569" s="6">
        <v>2</v>
      </c>
      <c r="B3569" s="6"/>
      <c r="C3569" s="3"/>
      <c r="D3569" s="36" t="s">
        <v>2694</v>
      </c>
      <c r="E3569" s="28" t="e">
        <f>VLOOKUP(D3569,バーコード貼付!A$4048:C$6329,2,FALSE)</f>
        <v>#N/A</v>
      </c>
      <c r="F3569" s="40"/>
      <c r="G3569" s="19"/>
      <c r="H3569" s="77" t="e">
        <v>#N/A</v>
      </c>
      <c r="I3569" s="8"/>
      <c r="J3569" s="19">
        <v>0</v>
      </c>
      <c r="K3569" s="19"/>
      <c r="L3569" s="19"/>
    </row>
    <row r="3570" spans="1:12" x14ac:dyDescent="0.2">
      <c r="A3570" s="6"/>
      <c r="B3570" s="6">
        <v>1</v>
      </c>
      <c r="C3570" s="3"/>
      <c r="D3570" s="36" t="s">
        <v>2629</v>
      </c>
      <c r="E3570" s="28" t="e">
        <f>VLOOKUP(D3570,バーコード貼付!A$4048:C$6329,2,FALSE)</f>
        <v>#N/A</v>
      </c>
      <c r="F3570" s="40"/>
      <c r="G3570" s="19"/>
      <c r="H3570" s="77" t="e">
        <v>#N/A</v>
      </c>
      <c r="I3570" s="8"/>
      <c r="J3570" s="19">
        <v>0</v>
      </c>
      <c r="K3570" s="19"/>
      <c r="L3570" s="19"/>
    </row>
    <row r="3571" spans="1:12" x14ac:dyDescent="0.2">
      <c r="A3571" s="18"/>
      <c r="B3571" s="8">
        <v>2</v>
      </c>
      <c r="C3571" s="3"/>
      <c r="D3571" s="25" t="s">
        <v>2565</v>
      </c>
      <c r="E3571" s="28" t="str">
        <f>VLOOKUP(D3571,バーコード貼付!A$4048:C$6329,2,FALSE)</f>
        <v>(ｼｮｯﾄ場)BCﾕﾆﾊﾞｰｻﾙ体80</v>
      </c>
      <c r="F3571" s="40"/>
      <c r="G3571" s="19"/>
      <c r="H3571" s="77">
        <f>VLOOKUP(D3571,バーコード貼付!$A$4048:$C$6329,3,FALSE)</f>
        <v>2</v>
      </c>
      <c r="I3571" s="8">
        <f>I3568*2</f>
        <v>4</v>
      </c>
      <c r="J3571" s="19">
        <f>IF(H3571&gt;=I3571,0,1)</f>
        <v>1</v>
      </c>
      <c r="K3571" s="19"/>
      <c r="L3571" s="19"/>
    </row>
    <row r="3572" spans="1:12" x14ac:dyDescent="0.2">
      <c r="A3572" s="18"/>
      <c r="B3572" s="8">
        <v>3</v>
      </c>
      <c r="C3572" s="3"/>
      <c r="D3572" s="25" t="s">
        <v>2579</v>
      </c>
      <c r="E3572" s="28" t="str">
        <f>VLOOKUP(D3572,バーコード貼付!A$4048:C$6329,2,FALSE)</f>
        <v>(ｼｮｯﾄ場)BCﾕﾆﾊﾞｰｻﾙ駒80</v>
      </c>
      <c r="F3572" s="40"/>
      <c r="G3572" s="19"/>
      <c r="H3572" s="77">
        <f>VLOOKUP(D3572,バーコード貼付!$A$4048:$C$6329,3,FALSE)</f>
        <v>2</v>
      </c>
      <c r="I3572" s="8">
        <f>I3568</f>
        <v>2</v>
      </c>
      <c r="J3572" s="19">
        <f>IF(H3572&gt;=I3572,0,1)</f>
        <v>0</v>
      </c>
      <c r="K3572" s="19"/>
      <c r="L3572" s="19"/>
    </row>
    <row r="3573" spans="1:12" x14ac:dyDescent="0.2">
      <c r="A3573" s="18"/>
      <c r="B3573" s="8">
        <v>4</v>
      </c>
      <c r="C3573" s="3"/>
      <c r="D3573" s="25" t="s">
        <v>2582</v>
      </c>
      <c r="E3573" s="28" t="str">
        <f>VLOOKUP(D3573,バーコード貼付!A$4048:C$6329,2,FALSE)</f>
        <v>(ｼｮｯﾄ場)ALBCﾕﾆﾊﾞｰｻﾙ駒80</v>
      </c>
      <c r="F3573" s="40"/>
      <c r="G3573" s="19"/>
      <c r="H3573" s="77">
        <f>VLOOKUP(D3573,バーコード貼付!$A$4048:$C$6329,3,FALSE)</f>
        <v>54</v>
      </c>
      <c r="I3573" s="8">
        <f>I3568</f>
        <v>2</v>
      </c>
      <c r="J3573" s="19">
        <f>IF(H3573&gt;=I3573,0,1)</f>
        <v>0</v>
      </c>
      <c r="K3573" s="19"/>
      <c r="L3573" s="19"/>
    </row>
    <row r="3574" spans="1:12" x14ac:dyDescent="0.2">
      <c r="A3574" s="18"/>
      <c r="B3574" s="8">
        <v>5</v>
      </c>
      <c r="C3574" s="3"/>
      <c r="D3574" s="25" t="s">
        <v>2585</v>
      </c>
      <c r="E3574" s="28" t="str">
        <f>VLOOKUP(D3574,バーコード貼付!A$4048:C$6329,2,FALSE)</f>
        <v>(ｼｮｯﾄ場)ｸﾛｽ駒PBC80</v>
      </c>
      <c r="F3574" s="40"/>
      <c r="G3574" s="19"/>
      <c r="H3574" s="77">
        <f>VLOOKUP(D3574,バーコード貼付!$A$4048:$C$6329,3,FALSE)</f>
        <v>8</v>
      </c>
      <c r="I3574" s="8">
        <f>I3568</f>
        <v>2</v>
      </c>
      <c r="J3574" s="19">
        <f>IF(H3574&gt;=I3574,0,1)</f>
        <v>0</v>
      </c>
      <c r="K3574" s="19"/>
      <c r="L3574" s="19"/>
    </row>
    <row r="3575" spans="1:12" x14ac:dyDescent="0.2">
      <c r="A3575" s="6"/>
      <c r="B3575" s="8"/>
      <c r="C3575" s="3"/>
      <c r="D3575" s="25"/>
      <c r="E3575" s="28"/>
      <c r="F3575" s="19"/>
      <c r="G3575" s="19"/>
      <c r="H3575" s="67"/>
      <c r="I3575" s="8"/>
      <c r="J3575" s="19"/>
      <c r="K3575" s="19"/>
      <c r="L3575" s="19"/>
    </row>
    <row r="3576" spans="1:12" ht="16.2" x14ac:dyDescent="0.2">
      <c r="A3576" s="188" t="s">
        <v>2630</v>
      </c>
      <c r="B3576" s="189"/>
      <c r="C3576" s="189"/>
      <c r="D3576" s="189"/>
      <c r="E3576" s="189"/>
      <c r="F3576" s="189"/>
      <c r="G3576" s="189"/>
      <c r="H3576" s="189"/>
      <c r="I3576" s="189"/>
      <c r="J3576" s="189"/>
      <c r="K3576" s="189"/>
      <c r="L3576" s="190"/>
    </row>
    <row r="3577" spans="1:12" x14ac:dyDescent="0.2">
      <c r="A3577" s="24" t="s">
        <v>975</v>
      </c>
      <c r="B3577" s="21"/>
      <c r="C3577" s="21"/>
      <c r="D3577" s="52" t="s">
        <v>973</v>
      </c>
      <c r="E3577" s="13" t="s">
        <v>1156</v>
      </c>
      <c r="F3577" s="39" t="s">
        <v>1246</v>
      </c>
      <c r="G3577" s="19" t="s">
        <v>1205</v>
      </c>
      <c r="H3577" s="13" t="s">
        <v>1206</v>
      </c>
      <c r="I3577" s="13" t="s">
        <v>977</v>
      </c>
      <c r="J3577" s="13" t="s">
        <v>976</v>
      </c>
      <c r="K3577" s="13" t="s">
        <v>1166</v>
      </c>
      <c r="L3577" s="13" t="s">
        <v>1167</v>
      </c>
    </row>
    <row r="3578" spans="1:12" x14ac:dyDescent="0.2">
      <c r="A3578" s="6">
        <v>1</v>
      </c>
      <c r="B3578" s="6"/>
      <c r="C3578" s="3"/>
      <c r="D3578" s="36" t="s">
        <v>2665</v>
      </c>
      <c r="E3578" s="28" t="e">
        <f>VLOOKUP(D3578,バーコード貼付!A$4048:C$6329,2,FALSE)</f>
        <v>#N/A</v>
      </c>
      <c r="F3578" s="40"/>
      <c r="G3578" s="19"/>
      <c r="H3578" s="77" t="e">
        <v>#N/A</v>
      </c>
      <c r="I3578" s="66">
        <v>2</v>
      </c>
      <c r="J3578" s="19" t="e">
        <v>#N/A</v>
      </c>
      <c r="K3578" s="19"/>
      <c r="L3578" s="19"/>
    </row>
    <row r="3579" spans="1:12" x14ac:dyDescent="0.2">
      <c r="A3579" s="6">
        <v>2</v>
      </c>
      <c r="B3579" s="6"/>
      <c r="C3579" s="3"/>
      <c r="D3579" s="36" t="s">
        <v>2695</v>
      </c>
      <c r="E3579" s="28" t="e">
        <f>VLOOKUP(D3579,バーコード貼付!A$4048:C$6329,2,FALSE)</f>
        <v>#N/A</v>
      </c>
      <c r="F3579" s="40"/>
      <c r="G3579" s="19"/>
      <c r="H3579" s="77" t="e">
        <v>#N/A</v>
      </c>
      <c r="I3579" s="8"/>
      <c r="J3579" s="19">
        <v>0</v>
      </c>
      <c r="K3579" s="19"/>
      <c r="L3579" s="19"/>
    </row>
    <row r="3580" spans="1:12" x14ac:dyDescent="0.2">
      <c r="A3580" s="6"/>
      <c r="B3580" s="6">
        <v>1</v>
      </c>
      <c r="C3580" s="3"/>
      <c r="D3580" s="36" t="s">
        <v>2631</v>
      </c>
      <c r="E3580" s="28" t="e">
        <f>VLOOKUP(D3580,バーコード貼付!A$4048:C$6329,2,FALSE)</f>
        <v>#N/A</v>
      </c>
      <c r="F3580" s="40"/>
      <c r="G3580" s="19"/>
      <c r="H3580" s="77" t="e">
        <v>#N/A</v>
      </c>
      <c r="I3580" s="8"/>
      <c r="J3580" s="19">
        <v>0</v>
      </c>
      <c r="K3580" s="19"/>
      <c r="L3580" s="19"/>
    </row>
    <row r="3581" spans="1:12" x14ac:dyDescent="0.2">
      <c r="A3581" s="18"/>
      <c r="B3581" s="8">
        <v>2</v>
      </c>
      <c r="C3581" s="3"/>
      <c r="D3581" s="25"/>
      <c r="E3581" s="28" t="e">
        <f>VLOOKUP(D3581,バーコード貼付!A$4048:C$6329,2,FALSE)</f>
        <v>#N/A</v>
      </c>
      <c r="F3581" s="40"/>
      <c r="G3581" s="19"/>
      <c r="H3581" s="77" t="e">
        <v>#N/A</v>
      </c>
      <c r="I3581" s="8"/>
      <c r="J3581" s="19">
        <v>0</v>
      </c>
      <c r="K3581" s="19"/>
      <c r="L3581" s="19"/>
    </row>
    <row r="3582" spans="1:12" x14ac:dyDescent="0.2">
      <c r="A3582" s="18"/>
      <c r="B3582" s="8">
        <v>3</v>
      </c>
      <c r="C3582" s="3"/>
      <c r="D3582" s="25" t="s">
        <v>2583</v>
      </c>
      <c r="E3582" s="28" t="str">
        <f>VLOOKUP(D3582,バーコード貼付!A$4048:C$6329,2,FALSE)</f>
        <v>(ｼｮｯﾄ場)ALBCﾕﾆﾊﾞｰｻﾙ駒85-90</v>
      </c>
      <c r="F3582" s="40"/>
      <c r="G3582" s="19"/>
      <c r="H3582" s="77">
        <f>VLOOKUP(D3582,バーコード貼付!$A$4048:$C$6329,3,FALSE)</f>
        <v>6</v>
      </c>
      <c r="I3582" s="8">
        <f>I3578</f>
        <v>2</v>
      </c>
      <c r="J3582" s="19">
        <f>IF(H3582&gt;=I3582,0,1)</f>
        <v>0</v>
      </c>
      <c r="K3582" s="19"/>
      <c r="L3582" s="19"/>
    </row>
    <row r="3583" spans="1:12" x14ac:dyDescent="0.2">
      <c r="A3583" s="6"/>
      <c r="B3583" s="8"/>
      <c r="C3583" s="3"/>
      <c r="D3583" s="25"/>
      <c r="E3583" s="28"/>
      <c r="F3583" s="19"/>
      <c r="G3583" s="19"/>
      <c r="H3583" s="67"/>
      <c r="I3583" s="8"/>
      <c r="J3583" s="19"/>
      <c r="K3583" s="19"/>
      <c r="L3583" s="19"/>
    </row>
    <row r="3584" spans="1:12" ht="16.2" x14ac:dyDescent="0.2">
      <c r="A3584" s="188" t="s">
        <v>2632</v>
      </c>
      <c r="B3584" s="189"/>
      <c r="C3584" s="189"/>
      <c r="D3584" s="189"/>
      <c r="E3584" s="189"/>
      <c r="F3584" s="189"/>
      <c r="G3584" s="189"/>
      <c r="H3584" s="189"/>
      <c r="I3584" s="189"/>
      <c r="J3584" s="189"/>
      <c r="K3584" s="189"/>
      <c r="L3584" s="190"/>
    </row>
    <row r="3585" spans="1:12" x14ac:dyDescent="0.2">
      <c r="A3585" s="24" t="s">
        <v>975</v>
      </c>
      <c r="B3585" s="21"/>
      <c r="C3585" s="21"/>
      <c r="D3585" s="52" t="s">
        <v>973</v>
      </c>
      <c r="E3585" s="13" t="s">
        <v>1156</v>
      </c>
      <c r="F3585" s="39" t="s">
        <v>1246</v>
      </c>
      <c r="G3585" s="19" t="s">
        <v>1205</v>
      </c>
      <c r="H3585" s="13" t="s">
        <v>1206</v>
      </c>
      <c r="I3585" s="13" t="s">
        <v>977</v>
      </c>
      <c r="J3585" s="13" t="s">
        <v>976</v>
      </c>
      <c r="K3585" s="13" t="s">
        <v>1166</v>
      </c>
      <c r="L3585" s="13" t="s">
        <v>1167</v>
      </c>
    </row>
    <row r="3586" spans="1:12" x14ac:dyDescent="0.2">
      <c r="A3586" s="6">
        <v>1</v>
      </c>
      <c r="B3586" s="6"/>
      <c r="C3586" s="3"/>
      <c r="D3586" s="36" t="s">
        <v>2666</v>
      </c>
      <c r="E3586" s="28" t="e">
        <f>VLOOKUP(D3586,バーコード貼付!A$4048:C$6329,2,FALSE)</f>
        <v>#N/A</v>
      </c>
      <c r="F3586" s="40"/>
      <c r="G3586" s="19"/>
      <c r="H3586" s="77" t="e">
        <v>#N/A</v>
      </c>
      <c r="I3586" s="8"/>
      <c r="J3586" s="19">
        <v>0</v>
      </c>
      <c r="K3586" s="19"/>
      <c r="L3586" s="19"/>
    </row>
    <row r="3587" spans="1:12" x14ac:dyDescent="0.2">
      <c r="A3587" s="6">
        <v>2</v>
      </c>
      <c r="B3587" s="6"/>
      <c r="C3587" s="3"/>
      <c r="D3587" s="36" t="s">
        <v>2696</v>
      </c>
      <c r="E3587" s="28" t="e">
        <f>VLOOKUP(D3587,バーコード貼付!A$4048:C$6329,2,FALSE)</f>
        <v>#N/A</v>
      </c>
      <c r="F3587" s="40"/>
      <c r="G3587" s="19"/>
      <c r="H3587" s="77" t="e">
        <v>#N/A</v>
      </c>
      <c r="I3587" s="8"/>
      <c r="J3587" s="19">
        <v>0</v>
      </c>
      <c r="K3587" s="19"/>
      <c r="L3587" s="19"/>
    </row>
    <row r="3588" spans="1:12" x14ac:dyDescent="0.2">
      <c r="A3588" s="6"/>
      <c r="B3588" s="6">
        <v>1</v>
      </c>
      <c r="C3588" s="3"/>
      <c r="D3588" s="36" t="s">
        <v>2633</v>
      </c>
      <c r="E3588" s="28" t="e">
        <f>VLOOKUP(D3588,バーコード貼付!A$4048:C$6329,2,FALSE)</f>
        <v>#N/A</v>
      </c>
      <c r="F3588" s="40"/>
      <c r="G3588" s="19"/>
      <c r="H3588" s="77" t="e">
        <v>#N/A</v>
      </c>
      <c r="I3588" s="8"/>
      <c r="J3588" s="19">
        <v>0</v>
      </c>
      <c r="K3588" s="19"/>
      <c r="L3588" s="19"/>
    </row>
    <row r="3589" spans="1:12" x14ac:dyDescent="0.2">
      <c r="A3589" s="18"/>
      <c r="B3589" s="8">
        <v>2</v>
      </c>
      <c r="C3589" s="3"/>
      <c r="D3589" s="25"/>
      <c r="E3589" s="28" t="e">
        <f>VLOOKUP(D3589,バーコード貼付!A$4048:C$6329,2,FALSE)</f>
        <v>#N/A</v>
      </c>
      <c r="F3589" s="40"/>
      <c r="G3589" s="19"/>
      <c r="H3589" s="77" t="e">
        <v>#N/A</v>
      </c>
      <c r="I3589" s="8" t="e">
        <v>#REF!</v>
      </c>
      <c r="J3589" s="19" t="e">
        <v>#REF!</v>
      </c>
      <c r="K3589" s="19"/>
      <c r="L3589" s="19"/>
    </row>
    <row r="3590" spans="1:12" x14ac:dyDescent="0.2">
      <c r="A3590" s="18"/>
      <c r="B3590" s="8">
        <v>3</v>
      </c>
      <c r="C3590" s="3"/>
      <c r="D3590" s="25" t="s">
        <v>2580</v>
      </c>
      <c r="E3590" s="28" t="str">
        <f>VLOOKUP(D3590,バーコード貼付!A$4048:C$6329,2,FALSE)</f>
        <v>(ｼｮｯﾄ場)BCﾕﾆﾊﾞｰｻﾙ駒90</v>
      </c>
      <c r="F3590" s="40"/>
      <c r="G3590" s="19"/>
      <c r="H3590" s="77">
        <v>1</v>
      </c>
      <c r="I3590" s="8" t="e">
        <v>#REF!</v>
      </c>
      <c r="J3590" s="19" t="e">
        <v>#REF!</v>
      </c>
      <c r="K3590" s="19"/>
      <c r="L3590" s="19"/>
    </row>
    <row r="3591" spans="1:12" x14ac:dyDescent="0.2">
      <c r="A3591" s="18"/>
      <c r="B3591" s="8">
        <v>4</v>
      </c>
      <c r="C3591" s="3"/>
      <c r="D3591" s="25" t="s">
        <v>2583</v>
      </c>
      <c r="E3591" s="28" t="str">
        <f>VLOOKUP(D3591,バーコード貼付!A$4048:C$6329,2,FALSE)</f>
        <v>(ｼｮｯﾄ場)ALBCﾕﾆﾊﾞｰｻﾙ駒85-90</v>
      </c>
      <c r="F3591" s="40"/>
      <c r="G3591" s="19"/>
      <c r="H3591" s="77">
        <v>6</v>
      </c>
      <c r="I3591" s="8" t="e">
        <v>#REF!</v>
      </c>
      <c r="J3591" s="19" t="e">
        <v>#REF!</v>
      </c>
      <c r="K3591" s="19"/>
      <c r="L3591" s="19"/>
    </row>
    <row r="3592" spans="1:12" x14ac:dyDescent="0.2">
      <c r="A3592" s="18"/>
      <c r="B3592" s="8">
        <v>5</v>
      </c>
      <c r="C3592" s="3"/>
      <c r="D3592" s="25" t="s">
        <v>2586</v>
      </c>
      <c r="E3592" s="28" t="str">
        <f>VLOOKUP(D3592,バーコード貼付!A$4048:C$6329,2,FALSE)</f>
        <v>(ｼｮｯﾄ場)ｸﾛｽ駒PBC90</v>
      </c>
      <c r="F3592" s="40"/>
      <c r="G3592" s="19"/>
      <c r="H3592" s="77">
        <v>2</v>
      </c>
      <c r="I3592" s="8" t="e">
        <v>#REF!</v>
      </c>
      <c r="J3592" s="19" t="e">
        <v>#REF!</v>
      </c>
      <c r="K3592" s="19"/>
      <c r="L3592" s="19"/>
    </row>
    <row r="3593" spans="1:12" x14ac:dyDescent="0.2">
      <c r="A3593" s="6"/>
      <c r="B3593" s="8"/>
      <c r="C3593" s="3"/>
      <c r="D3593" s="25"/>
      <c r="E3593" s="28"/>
      <c r="F3593" s="19"/>
      <c r="G3593" s="19"/>
      <c r="H3593" s="67"/>
      <c r="I3593" s="8"/>
      <c r="J3593" s="19"/>
      <c r="K3593" s="19"/>
      <c r="L3593" s="19"/>
    </row>
    <row r="3594" spans="1:12" ht="16.2" x14ac:dyDescent="0.2">
      <c r="A3594" s="188" t="s">
        <v>2634</v>
      </c>
      <c r="B3594" s="189"/>
      <c r="C3594" s="189"/>
      <c r="D3594" s="189"/>
      <c r="E3594" s="189"/>
      <c r="F3594" s="189"/>
      <c r="G3594" s="189"/>
      <c r="H3594" s="189"/>
      <c r="I3594" s="189"/>
      <c r="J3594" s="189"/>
      <c r="K3594" s="189"/>
      <c r="L3594" s="190"/>
    </row>
    <row r="3595" spans="1:12" x14ac:dyDescent="0.2">
      <c r="A3595" s="24" t="s">
        <v>975</v>
      </c>
      <c r="B3595" s="21"/>
      <c r="C3595" s="21"/>
      <c r="D3595" s="52" t="s">
        <v>973</v>
      </c>
      <c r="E3595" s="13" t="s">
        <v>1156</v>
      </c>
      <c r="F3595" s="39" t="s">
        <v>1246</v>
      </c>
      <c r="G3595" s="19" t="s">
        <v>1205</v>
      </c>
      <c r="H3595" s="13" t="s">
        <v>1206</v>
      </c>
      <c r="I3595" s="13" t="s">
        <v>977</v>
      </c>
      <c r="J3595" s="13" t="s">
        <v>976</v>
      </c>
      <c r="K3595" s="13" t="s">
        <v>1166</v>
      </c>
      <c r="L3595" s="13" t="s">
        <v>1167</v>
      </c>
    </row>
    <row r="3596" spans="1:12" x14ac:dyDescent="0.2">
      <c r="A3596" s="6">
        <v>1</v>
      </c>
      <c r="B3596" s="6"/>
      <c r="C3596" s="3"/>
      <c r="D3596" s="36" t="s">
        <v>2667</v>
      </c>
      <c r="E3596" s="28" t="e">
        <f>VLOOKUP(D3596,バーコード貼付!A$4048:C$6329,2,FALSE)</f>
        <v>#N/A</v>
      </c>
      <c r="F3596" s="40"/>
      <c r="G3596" s="19"/>
      <c r="H3596" s="77" t="e">
        <v>#N/A</v>
      </c>
      <c r="I3596" s="8"/>
      <c r="J3596" s="19">
        <v>0</v>
      </c>
      <c r="K3596" s="19"/>
      <c r="L3596" s="19"/>
    </row>
    <row r="3597" spans="1:12" x14ac:dyDescent="0.2">
      <c r="A3597" s="6">
        <v>2</v>
      </c>
      <c r="B3597" s="6"/>
      <c r="C3597" s="3"/>
      <c r="D3597" s="36" t="s">
        <v>2697</v>
      </c>
      <c r="E3597" s="28" t="e">
        <f>VLOOKUP(D3597,バーコード貼付!A$4048:C$6329,2,FALSE)</f>
        <v>#N/A</v>
      </c>
      <c r="F3597" s="40"/>
      <c r="G3597" s="19"/>
      <c r="H3597" s="77" t="e">
        <v>#N/A</v>
      </c>
      <c r="I3597" s="8"/>
      <c r="J3597" s="19">
        <v>0</v>
      </c>
      <c r="K3597" s="19"/>
      <c r="L3597" s="19"/>
    </row>
    <row r="3598" spans="1:12" x14ac:dyDescent="0.2">
      <c r="A3598" s="6"/>
      <c r="B3598" s="6">
        <v>1</v>
      </c>
      <c r="C3598" s="3"/>
      <c r="D3598" s="36"/>
      <c r="E3598" s="28" t="e">
        <f>VLOOKUP(D3598,バーコード貼付!A$4048:C$6329,2,FALSE)</f>
        <v>#N/A</v>
      </c>
      <c r="F3598" s="40"/>
      <c r="G3598" s="19"/>
      <c r="H3598" s="77" t="e">
        <v>#N/A</v>
      </c>
      <c r="I3598" s="8"/>
      <c r="J3598" s="19">
        <v>0</v>
      </c>
      <c r="K3598" s="19"/>
      <c r="L3598" s="19"/>
    </row>
    <row r="3599" spans="1:12" x14ac:dyDescent="0.2">
      <c r="A3599" s="18"/>
      <c r="B3599" s="8">
        <v>2</v>
      </c>
      <c r="C3599" s="3"/>
      <c r="D3599" s="25"/>
      <c r="E3599" s="28" t="e">
        <f>VLOOKUP(D3599,バーコード貼付!A$4048:C$6329,2,FALSE)</f>
        <v>#N/A</v>
      </c>
      <c r="F3599" s="40"/>
      <c r="G3599" s="19"/>
      <c r="H3599" s="77" t="e">
        <v>#N/A</v>
      </c>
      <c r="I3599" s="8" t="e">
        <v>#REF!</v>
      </c>
      <c r="J3599" s="19" t="e">
        <v>#REF!</v>
      </c>
      <c r="K3599" s="19"/>
      <c r="L3599" s="19"/>
    </row>
    <row r="3600" spans="1:12" x14ac:dyDescent="0.2">
      <c r="A3600" s="6"/>
      <c r="B3600" s="8"/>
      <c r="C3600" s="3"/>
      <c r="D3600" s="25"/>
      <c r="E3600" s="28"/>
      <c r="F3600" s="19"/>
      <c r="G3600" s="19"/>
      <c r="H3600" s="67"/>
      <c r="I3600" s="8"/>
      <c r="J3600" s="19"/>
      <c r="K3600" s="19"/>
      <c r="L3600" s="19"/>
    </row>
    <row r="3601" spans="1:12" ht="16.2" x14ac:dyDescent="0.2">
      <c r="A3601" s="188" t="s">
        <v>2635</v>
      </c>
      <c r="B3601" s="189"/>
      <c r="C3601" s="189"/>
      <c r="D3601" s="189"/>
      <c r="E3601" s="189"/>
      <c r="F3601" s="189"/>
      <c r="G3601" s="189"/>
      <c r="H3601" s="189"/>
      <c r="I3601" s="189"/>
      <c r="J3601" s="189"/>
      <c r="K3601" s="189"/>
      <c r="L3601" s="190"/>
    </row>
    <row r="3602" spans="1:12" x14ac:dyDescent="0.2">
      <c r="A3602" s="24" t="s">
        <v>975</v>
      </c>
      <c r="B3602" s="21"/>
      <c r="C3602" s="21"/>
      <c r="D3602" s="52" t="s">
        <v>973</v>
      </c>
      <c r="E3602" s="13" t="s">
        <v>1156</v>
      </c>
      <c r="F3602" s="39" t="s">
        <v>1246</v>
      </c>
      <c r="G3602" s="19" t="s">
        <v>1205</v>
      </c>
      <c r="H3602" s="13" t="s">
        <v>1206</v>
      </c>
      <c r="I3602" s="13" t="s">
        <v>977</v>
      </c>
      <c r="J3602" s="13" t="s">
        <v>976</v>
      </c>
      <c r="K3602" s="13" t="s">
        <v>1166</v>
      </c>
      <c r="L3602" s="13" t="s">
        <v>1167</v>
      </c>
    </row>
    <row r="3603" spans="1:12" x14ac:dyDescent="0.2">
      <c r="A3603" s="6">
        <v>1</v>
      </c>
      <c r="B3603" s="6"/>
      <c r="C3603" s="3"/>
      <c r="D3603" s="36" t="s">
        <v>2668</v>
      </c>
      <c r="E3603" s="28" t="e">
        <f>VLOOKUP(D3603,バーコード貼付!A$4048:C$6329,2,FALSE)</f>
        <v>#N/A</v>
      </c>
      <c r="F3603" s="40"/>
      <c r="G3603" s="19"/>
      <c r="H3603" s="77" t="e">
        <v>#N/A</v>
      </c>
      <c r="I3603" s="8"/>
      <c r="J3603" s="19">
        <v>0</v>
      </c>
      <c r="K3603" s="19"/>
      <c r="L3603" s="19"/>
    </row>
    <row r="3604" spans="1:12" x14ac:dyDescent="0.2">
      <c r="A3604" s="6">
        <v>2</v>
      </c>
      <c r="B3604" s="6"/>
      <c r="C3604" s="3"/>
      <c r="D3604" s="36" t="s">
        <v>2698</v>
      </c>
      <c r="E3604" s="28" t="e">
        <f>VLOOKUP(D3604,バーコード貼付!A$4048:C$6329,2,FALSE)</f>
        <v>#N/A</v>
      </c>
      <c r="F3604" s="40"/>
      <c r="G3604" s="19"/>
      <c r="H3604" s="77" t="e">
        <v>#N/A</v>
      </c>
      <c r="I3604" s="8"/>
      <c r="J3604" s="19">
        <v>0</v>
      </c>
      <c r="K3604" s="19"/>
      <c r="L3604" s="19"/>
    </row>
    <row r="3605" spans="1:12" x14ac:dyDescent="0.2">
      <c r="A3605" s="6"/>
      <c r="B3605" s="6">
        <v>1</v>
      </c>
      <c r="C3605" s="3"/>
      <c r="D3605" s="36" t="s">
        <v>2636</v>
      </c>
      <c r="E3605" s="28" t="e">
        <f>VLOOKUP(D3605,バーコード貼付!A$4048:C$6329,2,FALSE)</f>
        <v>#N/A</v>
      </c>
      <c r="F3605" s="40"/>
      <c r="G3605" s="19"/>
      <c r="H3605" s="77" t="e">
        <v>#N/A</v>
      </c>
      <c r="I3605" s="8"/>
      <c r="J3605" s="19">
        <v>0</v>
      </c>
      <c r="K3605" s="19"/>
      <c r="L3605" s="19"/>
    </row>
    <row r="3606" spans="1:12" x14ac:dyDescent="0.2">
      <c r="A3606" s="18"/>
      <c r="B3606" s="8">
        <v>2</v>
      </c>
      <c r="C3606" s="3"/>
      <c r="D3606" s="25"/>
      <c r="E3606" s="28" t="e">
        <f>VLOOKUP(D3606,バーコード貼付!A$4048:C$6329,2,FALSE)</f>
        <v>#N/A</v>
      </c>
      <c r="F3606" s="40"/>
      <c r="G3606" s="19"/>
      <c r="H3606" s="77" t="e">
        <v>#N/A</v>
      </c>
      <c r="I3606" s="8" t="e">
        <v>#REF!</v>
      </c>
      <c r="J3606" s="19" t="e">
        <v>#REF!</v>
      </c>
      <c r="K3606" s="19"/>
      <c r="L3606" s="19"/>
    </row>
    <row r="3607" spans="1:12" x14ac:dyDescent="0.2">
      <c r="A3607" s="6"/>
      <c r="B3607" s="8"/>
      <c r="C3607" s="3"/>
      <c r="D3607" s="25"/>
      <c r="E3607" s="28"/>
      <c r="F3607" s="19"/>
      <c r="G3607" s="19"/>
      <c r="H3607" s="67"/>
      <c r="I3607" s="8"/>
      <c r="J3607" s="19"/>
      <c r="K3607" s="19"/>
      <c r="L3607" s="19"/>
    </row>
    <row r="3608" spans="1:12" ht="16.2" x14ac:dyDescent="0.2">
      <c r="A3608" s="188" t="s">
        <v>2637</v>
      </c>
      <c r="B3608" s="189"/>
      <c r="C3608" s="189"/>
      <c r="D3608" s="189"/>
      <c r="E3608" s="189"/>
      <c r="F3608" s="189"/>
      <c r="G3608" s="189"/>
      <c r="H3608" s="189"/>
      <c r="I3608" s="189"/>
      <c r="J3608" s="189"/>
      <c r="K3608" s="189"/>
      <c r="L3608" s="190"/>
    </row>
    <row r="3609" spans="1:12" x14ac:dyDescent="0.2">
      <c r="A3609" s="24" t="s">
        <v>975</v>
      </c>
      <c r="B3609" s="21"/>
      <c r="C3609" s="21"/>
      <c r="D3609" s="52" t="s">
        <v>973</v>
      </c>
      <c r="E3609" s="13" t="s">
        <v>1156</v>
      </c>
      <c r="F3609" s="39" t="s">
        <v>1246</v>
      </c>
      <c r="G3609" s="19" t="s">
        <v>1205</v>
      </c>
      <c r="H3609" s="13" t="s">
        <v>1206</v>
      </c>
      <c r="I3609" s="13" t="s">
        <v>977</v>
      </c>
      <c r="J3609" s="13" t="s">
        <v>976</v>
      </c>
      <c r="K3609" s="13" t="s">
        <v>1166</v>
      </c>
      <c r="L3609" s="13" t="s">
        <v>1167</v>
      </c>
    </row>
    <row r="3610" spans="1:12" x14ac:dyDescent="0.2">
      <c r="A3610" s="6">
        <v>1</v>
      </c>
      <c r="B3610" s="6"/>
      <c r="C3610" s="3"/>
      <c r="D3610" s="36" t="s">
        <v>2669</v>
      </c>
      <c r="E3610" s="28" t="e">
        <f>VLOOKUP(D3610,バーコード貼付!A$4048:C$6329,2,FALSE)</f>
        <v>#N/A</v>
      </c>
      <c r="F3610" s="40"/>
      <c r="G3610" s="19"/>
      <c r="H3610" s="77" t="e">
        <v>#N/A</v>
      </c>
      <c r="I3610" s="8">
        <v>5</v>
      </c>
      <c r="J3610" s="19" t="e">
        <v>#N/A</v>
      </c>
      <c r="K3610" s="19"/>
      <c r="L3610" s="19"/>
    </row>
    <row r="3611" spans="1:12" x14ac:dyDescent="0.2">
      <c r="A3611" s="6">
        <v>2</v>
      </c>
      <c r="B3611" s="6"/>
      <c r="C3611" s="3"/>
      <c r="D3611" s="36" t="s">
        <v>2699</v>
      </c>
      <c r="E3611" s="28" t="e">
        <f>VLOOKUP(D3611,バーコード貼付!A$4048:C$6329,2,FALSE)</f>
        <v>#N/A</v>
      </c>
      <c r="F3611" s="40"/>
      <c r="G3611" s="19"/>
      <c r="H3611" s="77" t="e">
        <v>#N/A</v>
      </c>
      <c r="I3611" s="8">
        <v>5</v>
      </c>
      <c r="J3611" s="19" t="e">
        <v>#N/A</v>
      </c>
      <c r="K3611" s="19"/>
      <c r="L3611" s="19"/>
    </row>
    <row r="3612" spans="1:12" x14ac:dyDescent="0.2">
      <c r="A3612" s="6"/>
      <c r="B3612" s="6">
        <v>1</v>
      </c>
      <c r="C3612" s="3"/>
      <c r="D3612" s="36" t="s">
        <v>2638</v>
      </c>
      <c r="E3612" s="28" t="e">
        <f>VLOOKUP(D3612,バーコード貼付!A$4048:C$6329,2,FALSE)</f>
        <v>#N/A</v>
      </c>
      <c r="F3612" s="40"/>
      <c r="G3612" s="19"/>
      <c r="H3612" s="77" t="e">
        <v>#N/A</v>
      </c>
      <c r="I3612" s="8">
        <v>5</v>
      </c>
      <c r="J3612" s="19" t="e">
        <v>#N/A</v>
      </c>
      <c r="K3612" s="19"/>
      <c r="L3612" s="19"/>
    </row>
    <row r="3613" spans="1:12" x14ac:dyDescent="0.2">
      <c r="A3613" s="18"/>
      <c r="B3613" s="8">
        <v>2</v>
      </c>
      <c r="C3613" s="3"/>
      <c r="D3613" s="25" t="s">
        <v>2566</v>
      </c>
      <c r="E3613" s="28" t="str">
        <f>VLOOKUP(D3613,バーコード貼付!A$4048:C$6329,2,FALSE)</f>
        <v>(ｼｮｯﾄ場)BCﾕﾆﾊﾞｰｻﾙ体105</v>
      </c>
      <c r="F3613" s="40"/>
      <c r="G3613" s="19"/>
      <c r="H3613" s="77">
        <f>VLOOKUP(D3613,バーコード貼付!$A$4048:$C$6329,3,FALSE)</f>
        <v>14</v>
      </c>
      <c r="I3613" s="8">
        <f>I$3610</f>
        <v>5</v>
      </c>
      <c r="J3613" s="19">
        <f>IF(H3613&gt;=I3613,0,1)</f>
        <v>0</v>
      </c>
      <c r="K3613" s="19"/>
      <c r="L3613" s="19"/>
    </row>
    <row r="3614" spans="1:12" x14ac:dyDescent="0.2">
      <c r="A3614" s="18"/>
      <c r="B3614" s="8">
        <v>3</v>
      </c>
      <c r="C3614" s="3"/>
      <c r="D3614" s="25" t="s">
        <v>2581</v>
      </c>
      <c r="E3614" s="28" t="str">
        <f>VLOOKUP(D3614,バーコード貼付!A$4048:C$6329,2,FALSE)</f>
        <v>(ｼｮｯﾄ場)BCﾕﾆﾊﾞｰｻﾙ駒105</v>
      </c>
      <c r="F3614" s="40"/>
      <c r="G3614" s="19"/>
      <c r="H3614" s="77">
        <f>VLOOKUP(D3614,バーコード貼付!$A$4048:$C$6329,3,FALSE)</f>
        <v>2</v>
      </c>
      <c r="I3614" s="8">
        <f>I$3610</f>
        <v>5</v>
      </c>
      <c r="J3614" s="19">
        <f>IF(H3614&gt;=I3614,0,1)</f>
        <v>1</v>
      </c>
      <c r="K3614" s="19"/>
      <c r="L3614" s="19"/>
    </row>
    <row r="3615" spans="1:12" x14ac:dyDescent="0.2">
      <c r="A3615" s="18"/>
      <c r="B3615" s="8">
        <v>4</v>
      </c>
      <c r="C3615" s="3"/>
      <c r="D3615" s="25" t="s">
        <v>2587</v>
      </c>
      <c r="E3615" s="28" t="str">
        <f>VLOOKUP(D3615,バーコード貼付!A$4048:C$6329,2,FALSE)</f>
        <v>(ｼｮｯﾄ場)ｸﾛｽ駒PBC105</v>
      </c>
      <c r="F3615" s="40"/>
      <c r="G3615" s="19"/>
      <c r="H3615" s="77">
        <f>VLOOKUP(D3615,バーコード貼付!$A$4048:$C$6329,3,FALSE)</f>
        <v>3</v>
      </c>
      <c r="I3615" s="8">
        <f>I$3610</f>
        <v>5</v>
      </c>
      <c r="J3615" s="19">
        <f>IF(H3615&gt;=I3615,0,1)</f>
        <v>1</v>
      </c>
      <c r="K3615" s="19"/>
      <c r="L3615" s="19"/>
    </row>
    <row r="3616" spans="1:12" x14ac:dyDescent="0.2">
      <c r="A3616" s="6"/>
      <c r="B3616" s="8"/>
      <c r="C3616" s="3"/>
      <c r="D3616" s="25"/>
      <c r="E3616" s="28"/>
      <c r="F3616" s="19"/>
      <c r="G3616" s="19"/>
      <c r="H3616" s="67"/>
      <c r="I3616" s="8"/>
      <c r="J3616" s="19"/>
      <c r="K3616" s="19"/>
      <c r="L3616" s="19"/>
    </row>
    <row r="3617" spans="1:12" ht="16.2" x14ac:dyDescent="0.2">
      <c r="A3617" s="188" t="s">
        <v>2639</v>
      </c>
      <c r="B3617" s="189"/>
      <c r="C3617" s="189"/>
      <c r="D3617" s="189"/>
      <c r="E3617" s="189"/>
      <c r="F3617" s="189"/>
      <c r="G3617" s="189"/>
      <c r="H3617" s="189"/>
      <c r="I3617" s="189"/>
      <c r="J3617" s="189"/>
      <c r="K3617" s="189"/>
      <c r="L3617" s="190"/>
    </row>
    <row r="3618" spans="1:12" x14ac:dyDescent="0.2">
      <c r="A3618" s="24" t="s">
        <v>975</v>
      </c>
      <c r="B3618" s="21"/>
      <c r="C3618" s="21"/>
      <c r="D3618" s="52" t="s">
        <v>973</v>
      </c>
      <c r="E3618" s="13" t="s">
        <v>1156</v>
      </c>
      <c r="F3618" s="39" t="s">
        <v>1246</v>
      </c>
      <c r="G3618" s="19" t="s">
        <v>1205</v>
      </c>
      <c r="H3618" s="13" t="s">
        <v>1206</v>
      </c>
      <c r="I3618" s="13" t="s">
        <v>977</v>
      </c>
      <c r="J3618" s="13" t="s">
        <v>976</v>
      </c>
      <c r="K3618" s="13" t="s">
        <v>1166</v>
      </c>
      <c r="L3618" s="13" t="s">
        <v>1167</v>
      </c>
    </row>
    <row r="3619" spans="1:12" x14ac:dyDescent="0.2">
      <c r="A3619" s="6">
        <v>1</v>
      </c>
      <c r="B3619" s="6"/>
      <c r="C3619" s="3"/>
      <c r="D3619" s="36" t="s">
        <v>2670</v>
      </c>
      <c r="E3619" s="28" t="e">
        <f>VLOOKUP(D3619,バーコード貼付!A$4048:C$6329,2,FALSE)</f>
        <v>#N/A</v>
      </c>
      <c r="F3619" s="40"/>
      <c r="G3619" s="19"/>
      <c r="H3619" s="77" t="e">
        <v>#N/A</v>
      </c>
      <c r="I3619" s="8">
        <v>5</v>
      </c>
      <c r="J3619" s="19" t="e">
        <v>#N/A</v>
      </c>
      <c r="K3619" s="19"/>
      <c r="L3619" s="19"/>
    </row>
    <row r="3620" spans="1:12" x14ac:dyDescent="0.2">
      <c r="A3620" s="6">
        <v>2</v>
      </c>
      <c r="B3620" s="6"/>
      <c r="C3620" s="3"/>
      <c r="D3620" s="36" t="s">
        <v>2700</v>
      </c>
      <c r="E3620" s="28" t="e">
        <f>VLOOKUP(D3620,バーコード貼付!A$4048:C$6329,2,FALSE)</f>
        <v>#N/A</v>
      </c>
      <c r="F3620" s="40"/>
      <c r="G3620" s="19"/>
      <c r="H3620" s="77" t="e">
        <v>#N/A</v>
      </c>
      <c r="I3620" s="8">
        <v>5</v>
      </c>
      <c r="J3620" s="19" t="e">
        <v>#N/A</v>
      </c>
      <c r="K3620" s="19"/>
      <c r="L3620" s="19"/>
    </row>
    <row r="3621" spans="1:12" x14ac:dyDescent="0.2">
      <c r="A3621" s="6"/>
      <c r="B3621" s="6">
        <v>1</v>
      </c>
      <c r="C3621" s="3"/>
      <c r="D3621" s="36" t="s">
        <v>2671</v>
      </c>
      <c r="E3621" s="28" t="e">
        <f>VLOOKUP(D3621,バーコード貼付!A$4048:C$6329,2,FALSE)</f>
        <v>#N/A</v>
      </c>
      <c r="F3621" s="40"/>
      <c r="G3621" s="19"/>
      <c r="H3621" s="77" t="e">
        <v>#N/A</v>
      </c>
      <c r="I3621" s="8">
        <v>5</v>
      </c>
      <c r="J3621" s="19" t="e">
        <v>#N/A</v>
      </c>
      <c r="K3621" s="19"/>
      <c r="L3621" s="19"/>
    </row>
    <row r="3622" spans="1:12" x14ac:dyDescent="0.2">
      <c r="A3622" s="18"/>
      <c r="B3622" s="8">
        <v>2</v>
      </c>
      <c r="C3622" s="3"/>
      <c r="D3622" s="25" t="s">
        <v>2567</v>
      </c>
      <c r="E3622" s="28" t="str">
        <f>VLOOKUP(D3622,バーコード貼付!A$4048:C$6329,2,FALSE)</f>
        <v>(ｼｮｯﾄ場)BCﾕﾆﾊﾞｰｻﾙ体120</v>
      </c>
      <c r="F3622" s="40"/>
      <c r="G3622" s="19"/>
      <c r="H3622" s="77">
        <f>VLOOKUP(D3622,バーコード貼付!$A$4048:$C$6329,3,FALSE)</f>
        <v>6</v>
      </c>
      <c r="I3622" s="8">
        <f>I$3619</f>
        <v>5</v>
      </c>
      <c r="J3622" s="19">
        <f>IF(H3622&gt;=I3622,0,1)</f>
        <v>0</v>
      </c>
      <c r="K3622" s="19"/>
      <c r="L3622" s="19"/>
    </row>
    <row r="3623" spans="1:12" x14ac:dyDescent="0.2">
      <c r="A3623" s="18"/>
      <c r="B3623" s="8">
        <v>3</v>
      </c>
      <c r="C3623" s="3"/>
      <c r="D3623" s="25" t="s">
        <v>2588</v>
      </c>
      <c r="E3623" s="28" t="str">
        <f>VLOOKUP(D3623,バーコード貼付!A$4048:C$6329,2,FALSE)</f>
        <v>(ｼｮｯﾄ場)ｸﾛｽ駒PBC120</v>
      </c>
      <c r="F3623" s="40"/>
      <c r="G3623" s="19"/>
      <c r="H3623" s="77">
        <f>VLOOKUP(D3623,バーコード貼付!$A$4048:$C$6329,3,FALSE)</f>
        <v>2</v>
      </c>
      <c r="I3623" s="8">
        <f>I$3619</f>
        <v>5</v>
      </c>
      <c r="J3623" s="19">
        <f>IF(H3623&gt;=I3623,0,1)</f>
        <v>1</v>
      </c>
      <c r="K3623" s="19"/>
      <c r="L3623" s="19"/>
    </row>
    <row r="3624" spans="1:12" x14ac:dyDescent="0.2">
      <c r="A3624" s="6"/>
      <c r="B3624" s="8"/>
      <c r="C3624" s="3"/>
      <c r="D3624" s="25"/>
      <c r="E3624" s="28"/>
      <c r="F3624" s="19"/>
      <c r="G3624" s="19"/>
      <c r="H3624" s="67"/>
      <c r="I3624" s="8"/>
      <c r="J3624" s="19"/>
      <c r="K3624" s="19"/>
      <c r="L3624" s="19"/>
    </row>
    <row r="3625" spans="1:12" ht="16.2" x14ac:dyDescent="0.2">
      <c r="A3625" s="191" t="s">
        <v>2767</v>
      </c>
      <c r="B3625" s="192"/>
      <c r="C3625" s="192"/>
      <c r="D3625" s="192"/>
      <c r="E3625" s="192"/>
      <c r="F3625" s="192"/>
      <c r="G3625" s="192"/>
      <c r="H3625" s="192"/>
      <c r="I3625" s="192"/>
      <c r="J3625" s="192"/>
      <c r="K3625" s="192"/>
      <c r="L3625" s="193"/>
    </row>
    <row r="3626" spans="1:12" ht="16.2" x14ac:dyDescent="0.2">
      <c r="A3626" s="188" t="s">
        <v>2766</v>
      </c>
      <c r="B3626" s="189"/>
      <c r="C3626" s="189"/>
      <c r="D3626" s="189"/>
      <c r="E3626" s="189"/>
      <c r="F3626" s="189"/>
      <c r="G3626" s="189"/>
      <c r="H3626" s="189"/>
      <c r="I3626" s="189"/>
      <c r="J3626" s="189"/>
      <c r="K3626" s="189"/>
      <c r="L3626" s="190"/>
    </row>
    <row r="3627" spans="1:12" x14ac:dyDescent="0.2">
      <c r="A3627" s="24" t="s">
        <v>975</v>
      </c>
      <c r="B3627" s="21"/>
      <c r="C3627" s="21"/>
      <c r="D3627" s="52" t="s">
        <v>973</v>
      </c>
      <c r="E3627" s="13" t="s">
        <v>1156</v>
      </c>
      <c r="F3627" s="39" t="s">
        <v>1246</v>
      </c>
      <c r="G3627" s="19" t="s">
        <v>1205</v>
      </c>
      <c r="H3627" s="13" t="s">
        <v>1206</v>
      </c>
      <c r="I3627" s="13" t="s">
        <v>977</v>
      </c>
      <c r="J3627" s="13" t="s">
        <v>976</v>
      </c>
      <c r="K3627" s="13" t="s">
        <v>1166</v>
      </c>
      <c r="L3627" s="13" t="s">
        <v>1167</v>
      </c>
    </row>
    <row r="3628" spans="1:12" x14ac:dyDescent="0.2">
      <c r="A3628" s="6">
        <v>1</v>
      </c>
      <c r="B3628" s="6"/>
      <c r="C3628" s="3"/>
      <c r="D3628" s="25" t="s">
        <v>2768</v>
      </c>
      <c r="E3628" s="28" t="e">
        <f>VLOOKUP(D3628,バーコード貼付!A$4048:C$6329,2,FALSE)</f>
        <v>#N/A</v>
      </c>
      <c r="F3628" s="40"/>
      <c r="G3628" s="19"/>
      <c r="H3628" s="77" t="e">
        <v>#N/A</v>
      </c>
      <c r="I3628" s="43" t="e">
        <v>#N/A</v>
      </c>
      <c r="J3628" s="19" t="e">
        <v>#N/A</v>
      </c>
      <c r="K3628" s="19"/>
      <c r="L3628" s="19"/>
    </row>
    <row r="3629" spans="1:12" x14ac:dyDescent="0.2">
      <c r="A3629" s="6"/>
      <c r="B3629" s="8">
        <v>1</v>
      </c>
      <c r="C3629" s="3"/>
      <c r="D3629" s="36" t="s">
        <v>2782</v>
      </c>
      <c r="E3629" s="28" t="str">
        <f>VLOOKUP(D3629,バーコード貼付!A$4048:C$6329,2,FALSE)</f>
        <v>TWU25割型ﾕﾆﾊﾞｰｻﾙ本体片側(ﾌﾞｯｼｭ無し)</v>
      </c>
      <c r="F3629" s="40"/>
      <c r="G3629" s="19"/>
      <c r="H3629" s="77">
        <f>VLOOKUP(D3629,バーコード貼付!$A$4048:$C$6329,3,FALSE)</f>
        <v>0</v>
      </c>
      <c r="I3629" s="8"/>
      <c r="J3629" s="19">
        <f>IF(H3629&gt;=I3629,0,1)</f>
        <v>0</v>
      </c>
      <c r="K3629" s="19"/>
      <c r="L3629" s="19"/>
    </row>
    <row r="3630" spans="1:12" x14ac:dyDescent="0.2">
      <c r="A3630" s="6"/>
      <c r="B3630" s="8">
        <v>2</v>
      </c>
      <c r="C3630" s="3"/>
      <c r="D3630" s="36" t="s">
        <v>2781</v>
      </c>
      <c r="E3630" s="28" t="e">
        <f>VLOOKUP(D3630,バーコード貼付!A$4048:C$6329,2,FALSE)</f>
        <v>#N/A</v>
      </c>
      <c r="F3630" s="40"/>
      <c r="G3630" s="19"/>
      <c r="H3630" s="77" t="e">
        <v>#N/A</v>
      </c>
      <c r="I3630" s="8"/>
      <c r="J3630" s="19" t="e">
        <v>#N/A</v>
      </c>
      <c r="K3630" s="19"/>
      <c r="L3630" s="19"/>
    </row>
    <row r="3631" spans="1:12" x14ac:dyDescent="0.2">
      <c r="A3631" s="6"/>
      <c r="B3631" s="8">
        <v>3</v>
      </c>
      <c r="C3631" s="3"/>
      <c r="D3631" s="36" t="s">
        <v>2783</v>
      </c>
      <c r="E3631" s="28" t="str">
        <f>VLOOKUP(D3631,バーコード貼付!A$4048:C$6329,2,FALSE)</f>
        <v>TWU25~30割型ﾕﾆﾊﾞｰｻﾙ用ﾌﾞｯｼｭ26*18*12</v>
      </c>
      <c r="F3631" s="40"/>
      <c r="G3631" s="19"/>
      <c r="H3631" s="77">
        <v>452</v>
      </c>
      <c r="I3631" s="8" t="e">
        <v>#N/A</v>
      </c>
      <c r="J3631" s="19" t="e">
        <v>#N/A</v>
      </c>
      <c r="K3631" s="19"/>
      <c r="L3631" s="19"/>
    </row>
    <row r="3632" spans="1:12" x14ac:dyDescent="0.2">
      <c r="A3632" s="6"/>
      <c r="B3632" s="8">
        <v>4</v>
      </c>
      <c r="C3632" s="3"/>
      <c r="D3632" s="36" t="s">
        <v>2784</v>
      </c>
      <c r="E3632" s="28" t="e">
        <f>VLOOKUP(D3632,バーコード貼付!A$4048:C$6329,2,FALSE)</f>
        <v>#N/A</v>
      </c>
      <c r="F3632" s="40"/>
      <c r="G3632" s="19"/>
      <c r="H3632" s="77" t="e">
        <v>#N/A</v>
      </c>
      <c r="I3632" s="8"/>
      <c r="J3632" s="19" t="e">
        <v>#N/A</v>
      </c>
      <c r="K3632" s="19"/>
      <c r="L3632" s="19"/>
    </row>
    <row r="3633" spans="1:12" x14ac:dyDescent="0.2">
      <c r="A3633" s="6"/>
      <c r="B3633" s="8">
        <v>5</v>
      </c>
      <c r="C3633" s="3"/>
      <c r="D3633" s="36" t="s">
        <v>2785</v>
      </c>
      <c r="E3633" s="28" t="str">
        <f>VLOOKUP(D3633,バーコード貼付!A$4048:C$6329,2,FALSE)</f>
        <v>TWU25~30割型ﾕﾆﾊﾞｰｻﾙ用十字ﾋﾟﾝ</v>
      </c>
      <c r="F3633" s="40"/>
      <c r="G3633" s="19"/>
      <c r="H3633" s="77" t="e">
        <v>#N/A</v>
      </c>
      <c r="I3633" s="8"/>
      <c r="J3633" s="19" t="e">
        <v>#N/A</v>
      </c>
      <c r="K3633" s="19"/>
      <c r="L3633" s="19"/>
    </row>
    <row r="3634" spans="1:12" x14ac:dyDescent="0.2">
      <c r="A3634" s="6"/>
      <c r="B3634" s="8">
        <v>6</v>
      </c>
      <c r="C3634" s="3"/>
      <c r="D3634" s="36" t="s">
        <v>2786</v>
      </c>
      <c r="E3634" s="28" t="e">
        <f>VLOOKUP(D3634,バーコード貼付!A$4048:C$6329,2,FALSE)</f>
        <v>#N/A</v>
      </c>
      <c r="F3634" s="40"/>
      <c r="G3634" s="19"/>
      <c r="H3634" s="77" t="e">
        <v>#N/A</v>
      </c>
      <c r="I3634" s="8"/>
      <c r="J3634" s="19" t="e">
        <v>#N/A</v>
      </c>
      <c r="K3634" s="19"/>
      <c r="L3634" s="19"/>
    </row>
    <row r="3635" spans="1:12" x14ac:dyDescent="0.2">
      <c r="A3635" s="6"/>
      <c r="B3635" s="8"/>
      <c r="C3635" s="3"/>
      <c r="D3635" s="36"/>
      <c r="E3635" s="28"/>
      <c r="F3635" s="40"/>
      <c r="G3635" s="19"/>
      <c r="H3635" s="67"/>
      <c r="I3635" s="8"/>
      <c r="J3635" s="19"/>
      <c r="K3635" s="19"/>
      <c r="L3635" s="19"/>
    </row>
    <row r="3636" spans="1:12" ht="16.2" x14ac:dyDescent="0.2">
      <c r="A3636" s="188" t="s">
        <v>2769</v>
      </c>
      <c r="B3636" s="189"/>
      <c r="C3636" s="189"/>
      <c r="D3636" s="189"/>
      <c r="E3636" s="189"/>
      <c r="F3636" s="189"/>
      <c r="G3636" s="189"/>
      <c r="H3636" s="189"/>
      <c r="I3636" s="189"/>
      <c r="J3636" s="189"/>
      <c r="K3636" s="189"/>
      <c r="L3636" s="190"/>
    </row>
    <row r="3637" spans="1:12" x14ac:dyDescent="0.2">
      <c r="A3637" s="24" t="s">
        <v>975</v>
      </c>
      <c r="B3637" s="21"/>
      <c r="C3637" s="21"/>
      <c r="D3637" s="52" t="s">
        <v>973</v>
      </c>
      <c r="E3637" s="13" t="s">
        <v>1156</v>
      </c>
      <c r="F3637" s="39" t="s">
        <v>1246</v>
      </c>
      <c r="G3637" s="19" t="s">
        <v>1205</v>
      </c>
      <c r="H3637" s="13" t="s">
        <v>1206</v>
      </c>
      <c r="I3637" s="13" t="s">
        <v>977</v>
      </c>
      <c r="J3637" s="13" t="s">
        <v>976</v>
      </c>
      <c r="K3637" s="13" t="s">
        <v>1166</v>
      </c>
      <c r="L3637" s="13" t="s">
        <v>1167</v>
      </c>
    </row>
    <row r="3638" spans="1:12" x14ac:dyDescent="0.2">
      <c r="A3638" s="6">
        <v>1</v>
      </c>
      <c r="B3638" s="6"/>
      <c r="C3638" s="3"/>
      <c r="D3638" s="36" t="s">
        <v>2770</v>
      </c>
      <c r="E3638" s="28" t="e">
        <f>VLOOKUP(D3638,バーコード貼付!A$4048:C$6329,2,FALSE)</f>
        <v>#N/A</v>
      </c>
      <c r="F3638" s="40"/>
      <c r="G3638" s="19"/>
      <c r="H3638" s="77" t="e">
        <v>#N/A</v>
      </c>
      <c r="I3638" s="43" t="e">
        <v>#N/A</v>
      </c>
      <c r="J3638" s="19" t="e">
        <v>#N/A</v>
      </c>
      <c r="K3638" s="19"/>
      <c r="L3638" s="19"/>
    </row>
    <row r="3639" spans="1:12" x14ac:dyDescent="0.2">
      <c r="A3639" s="6"/>
      <c r="B3639" s="8">
        <v>1</v>
      </c>
      <c r="C3639" s="3"/>
      <c r="D3639" s="36" t="s">
        <v>2787</v>
      </c>
      <c r="E3639" s="28" t="str">
        <f>VLOOKUP(D3639,バーコード貼付!A$4048:C$6329,2,FALSE)</f>
        <v>TWU28割型ﾕﾆﾊﾞｰｻﾙ本体片側(ﾌﾞｯｼｭ無し)</v>
      </c>
      <c r="F3639" s="40"/>
      <c r="G3639" s="19"/>
      <c r="H3639" s="77">
        <f>VLOOKUP(D3639,バーコード貼付!$A$4048:$C$6329,3,FALSE)</f>
        <v>0</v>
      </c>
      <c r="I3639" s="8"/>
      <c r="J3639" s="19">
        <f>IF(H3639&gt;=I3639,0,1)</f>
        <v>0</v>
      </c>
      <c r="K3639" s="19"/>
      <c r="L3639" s="19"/>
    </row>
    <row r="3640" spans="1:12" x14ac:dyDescent="0.2">
      <c r="A3640" s="6"/>
      <c r="B3640" s="8">
        <v>2</v>
      </c>
      <c r="C3640" s="3"/>
      <c r="D3640" s="36" t="s">
        <v>2788</v>
      </c>
      <c r="E3640" s="28" t="e">
        <f>VLOOKUP(D3640,バーコード貼付!A$4048:C$6329,2,FALSE)</f>
        <v>#N/A</v>
      </c>
      <c r="F3640" s="40"/>
      <c r="G3640" s="19"/>
      <c r="H3640" s="77" t="e">
        <v>#N/A</v>
      </c>
      <c r="I3640" s="8"/>
      <c r="J3640" s="19" t="e">
        <v>#N/A</v>
      </c>
      <c r="K3640" s="19"/>
      <c r="L3640" s="19"/>
    </row>
    <row r="3641" spans="1:12" x14ac:dyDescent="0.2">
      <c r="A3641" s="6"/>
      <c r="B3641" s="8">
        <v>3</v>
      </c>
      <c r="C3641" s="3"/>
      <c r="D3641" s="36" t="s">
        <v>2783</v>
      </c>
      <c r="E3641" s="28" t="str">
        <f>VLOOKUP(D3641,バーコード貼付!A$4048:C$6329,2,FALSE)</f>
        <v>TWU25~30割型ﾕﾆﾊﾞｰｻﾙ用ﾌﾞｯｼｭ26*18*12</v>
      </c>
      <c r="F3641" s="40"/>
      <c r="G3641" s="19"/>
      <c r="H3641" s="77">
        <v>452</v>
      </c>
      <c r="I3641" s="8"/>
      <c r="J3641" s="19">
        <v>0</v>
      </c>
      <c r="K3641" s="19"/>
      <c r="L3641" s="19"/>
    </row>
    <row r="3642" spans="1:12" x14ac:dyDescent="0.2">
      <c r="A3642" s="6"/>
      <c r="B3642" s="8">
        <v>4</v>
      </c>
      <c r="C3642" s="3"/>
      <c r="D3642" s="36" t="s">
        <v>2784</v>
      </c>
      <c r="E3642" s="28" t="e">
        <f>VLOOKUP(D3642,バーコード貼付!A$4048:C$6329,2,FALSE)</f>
        <v>#N/A</v>
      </c>
      <c r="F3642" s="40"/>
      <c r="G3642" s="19"/>
      <c r="H3642" s="77" t="e">
        <v>#N/A</v>
      </c>
      <c r="I3642" s="8"/>
      <c r="J3642" s="19">
        <v>0</v>
      </c>
      <c r="K3642" s="19"/>
      <c r="L3642" s="19"/>
    </row>
    <row r="3643" spans="1:12" x14ac:dyDescent="0.2">
      <c r="A3643" s="6"/>
      <c r="B3643" s="8">
        <v>5</v>
      </c>
      <c r="C3643" s="3"/>
      <c r="D3643" s="36" t="s">
        <v>2785</v>
      </c>
      <c r="E3643" s="28" t="str">
        <f>VLOOKUP(D3643,バーコード貼付!A$4048:C$6329,2,FALSE)</f>
        <v>TWU25~30割型ﾕﾆﾊﾞｰｻﾙ用十字ﾋﾟﾝ</v>
      </c>
      <c r="F3643" s="40"/>
      <c r="G3643" s="19"/>
      <c r="H3643" s="77" t="e">
        <v>#N/A</v>
      </c>
      <c r="I3643" s="8"/>
      <c r="J3643" s="19">
        <v>0</v>
      </c>
      <c r="K3643" s="19"/>
      <c r="L3643" s="19"/>
    </row>
    <row r="3644" spans="1:12" x14ac:dyDescent="0.2">
      <c r="A3644" s="6"/>
      <c r="B3644" s="8">
        <v>6</v>
      </c>
      <c r="C3644" s="3"/>
      <c r="D3644" s="36" t="s">
        <v>2786</v>
      </c>
      <c r="E3644" s="28" t="e">
        <f>VLOOKUP(D3644,バーコード貼付!A$4048:C$6329,2,FALSE)</f>
        <v>#N/A</v>
      </c>
      <c r="F3644" s="40"/>
      <c r="G3644" s="19"/>
      <c r="H3644" s="77" t="e">
        <v>#N/A</v>
      </c>
      <c r="I3644" s="8"/>
      <c r="J3644" s="19">
        <v>0</v>
      </c>
      <c r="K3644" s="19"/>
      <c r="L3644" s="19"/>
    </row>
    <row r="3645" spans="1:12" x14ac:dyDescent="0.2">
      <c r="A3645" s="6"/>
      <c r="B3645" s="8"/>
      <c r="C3645" s="3"/>
      <c r="D3645" s="36"/>
      <c r="E3645" s="28"/>
      <c r="F3645" s="40"/>
      <c r="G3645" s="19"/>
      <c r="H3645" s="67"/>
      <c r="I3645" s="8"/>
      <c r="J3645" s="19"/>
      <c r="K3645" s="19"/>
      <c r="L3645" s="19"/>
    </row>
    <row r="3646" spans="1:12" ht="16.2" x14ac:dyDescent="0.2">
      <c r="A3646" s="188" t="s">
        <v>2771</v>
      </c>
      <c r="B3646" s="189"/>
      <c r="C3646" s="189"/>
      <c r="D3646" s="189"/>
      <c r="E3646" s="189"/>
      <c r="F3646" s="189"/>
      <c r="G3646" s="189"/>
      <c r="H3646" s="189"/>
      <c r="I3646" s="189"/>
      <c r="J3646" s="189"/>
      <c r="K3646" s="189"/>
      <c r="L3646" s="190"/>
    </row>
    <row r="3647" spans="1:12" x14ac:dyDescent="0.2">
      <c r="A3647" s="24" t="s">
        <v>975</v>
      </c>
      <c r="B3647" s="21"/>
      <c r="C3647" s="21"/>
      <c r="D3647" s="52" t="s">
        <v>973</v>
      </c>
      <c r="E3647" s="13" t="s">
        <v>1156</v>
      </c>
      <c r="F3647" s="39" t="s">
        <v>1246</v>
      </c>
      <c r="G3647" s="19" t="s">
        <v>1205</v>
      </c>
      <c r="H3647" s="13" t="s">
        <v>1206</v>
      </c>
      <c r="I3647" s="13" t="s">
        <v>977</v>
      </c>
      <c r="J3647" s="13" t="s">
        <v>976</v>
      </c>
      <c r="K3647" s="13" t="s">
        <v>1166</v>
      </c>
      <c r="L3647" s="13" t="s">
        <v>1167</v>
      </c>
    </row>
    <row r="3648" spans="1:12" x14ac:dyDescent="0.2">
      <c r="A3648" s="6">
        <v>1</v>
      </c>
      <c r="B3648" s="6"/>
      <c r="C3648" s="3"/>
      <c r="D3648" s="36" t="s">
        <v>2789</v>
      </c>
      <c r="E3648" s="28" t="e">
        <f>VLOOKUP(D3648,バーコード貼付!A$4048:C$6329,2,FALSE)</f>
        <v>#N/A</v>
      </c>
      <c r="F3648" s="40"/>
      <c r="G3648" s="19"/>
      <c r="H3648" s="77" t="e">
        <v>#N/A</v>
      </c>
      <c r="I3648" s="43" t="e">
        <v>#N/A</v>
      </c>
      <c r="J3648" s="19" t="e">
        <v>#N/A</v>
      </c>
      <c r="K3648" s="19"/>
      <c r="L3648" s="19"/>
    </row>
    <row r="3649" spans="1:12" x14ac:dyDescent="0.2">
      <c r="A3649" s="6"/>
      <c r="B3649" s="8">
        <v>1</v>
      </c>
      <c r="C3649" s="3"/>
      <c r="D3649" s="36" t="s">
        <v>2790</v>
      </c>
      <c r="E3649" s="28" t="str">
        <f>VLOOKUP(D3649,バーコード貼付!A$4048:C$6329,2,FALSE)</f>
        <v>TWU30割型ﾕﾆﾊﾞｰｻﾙ本体片側(ﾌﾞｯｼｭ無し)</v>
      </c>
      <c r="F3649" s="40"/>
      <c r="G3649" s="19"/>
      <c r="H3649" s="77">
        <f>VLOOKUP(D3649,バーコード貼付!$A$4048:$C$6329,3,FALSE)</f>
        <v>0</v>
      </c>
      <c r="I3649" s="8"/>
      <c r="J3649" s="19">
        <f>IF(H3649&gt;=I3649,0,1)</f>
        <v>0</v>
      </c>
      <c r="K3649" s="19"/>
      <c r="L3649" s="19"/>
    </row>
    <row r="3650" spans="1:12" x14ac:dyDescent="0.2">
      <c r="A3650" s="6"/>
      <c r="B3650" s="8">
        <v>2</v>
      </c>
      <c r="C3650" s="3"/>
      <c r="D3650" s="36" t="s">
        <v>2791</v>
      </c>
      <c r="E3650" s="28" t="e">
        <f>VLOOKUP(D3650,バーコード貼付!A$4048:C$6329,2,FALSE)</f>
        <v>#N/A</v>
      </c>
      <c r="F3650" s="40"/>
      <c r="G3650" s="19"/>
      <c r="H3650" s="77" t="e">
        <v>#N/A</v>
      </c>
      <c r="I3650" s="8"/>
      <c r="J3650" s="19" t="e">
        <v>#N/A</v>
      </c>
      <c r="K3650" s="19"/>
      <c r="L3650" s="19"/>
    </row>
    <row r="3651" spans="1:12" x14ac:dyDescent="0.2">
      <c r="A3651" s="6"/>
      <c r="B3651" s="8">
        <v>3</v>
      </c>
      <c r="C3651" s="3"/>
      <c r="D3651" s="36" t="s">
        <v>2783</v>
      </c>
      <c r="E3651" s="28" t="str">
        <f>VLOOKUP(D3651,バーコード貼付!A$4048:C$6329,2,FALSE)</f>
        <v>TWU25~30割型ﾕﾆﾊﾞｰｻﾙ用ﾌﾞｯｼｭ26*18*12</v>
      </c>
      <c r="F3651" s="40"/>
      <c r="G3651" s="19"/>
      <c r="H3651" s="77">
        <v>452</v>
      </c>
      <c r="I3651" s="8"/>
      <c r="J3651" s="19">
        <v>0</v>
      </c>
      <c r="K3651" s="19"/>
      <c r="L3651" s="19"/>
    </row>
    <row r="3652" spans="1:12" x14ac:dyDescent="0.2">
      <c r="A3652" s="6"/>
      <c r="B3652" s="8">
        <v>4</v>
      </c>
      <c r="C3652" s="3"/>
      <c r="D3652" s="36" t="s">
        <v>2784</v>
      </c>
      <c r="E3652" s="28" t="e">
        <f>VLOOKUP(D3652,バーコード貼付!A$4048:C$6329,2,FALSE)</f>
        <v>#N/A</v>
      </c>
      <c r="F3652" s="40"/>
      <c r="G3652" s="19"/>
      <c r="H3652" s="77" t="e">
        <v>#N/A</v>
      </c>
      <c r="I3652" s="8"/>
      <c r="J3652" s="19">
        <v>0</v>
      </c>
      <c r="K3652" s="19"/>
      <c r="L3652" s="19"/>
    </row>
    <row r="3653" spans="1:12" x14ac:dyDescent="0.2">
      <c r="A3653" s="6"/>
      <c r="B3653" s="8">
        <v>5</v>
      </c>
      <c r="C3653" s="3"/>
      <c r="D3653" s="36" t="s">
        <v>2785</v>
      </c>
      <c r="E3653" s="28" t="str">
        <f>VLOOKUP(D3653,バーコード貼付!A$4048:C$6329,2,FALSE)</f>
        <v>TWU25~30割型ﾕﾆﾊﾞｰｻﾙ用十字ﾋﾟﾝ</v>
      </c>
      <c r="F3653" s="40"/>
      <c r="G3653" s="19"/>
      <c r="H3653" s="77" t="e">
        <v>#N/A</v>
      </c>
      <c r="I3653" s="8"/>
      <c r="J3653" s="19">
        <v>0</v>
      </c>
      <c r="K3653" s="19"/>
      <c r="L3653" s="19"/>
    </row>
    <row r="3654" spans="1:12" x14ac:dyDescent="0.2">
      <c r="A3654" s="6"/>
      <c r="B3654" s="8">
        <v>6</v>
      </c>
      <c r="C3654" s="3"/>
      <c r="D3654" s="36" t="s">
        <v>2786</v>
      </c>
      <c r="E3654" s="28" t="e">
        <f>VLOOKUP(D3654,バーコード貼付!A$4048:C$6329,2,FALSE)</f>
        <v>#N/A</v>
      </c>
      <c r="F3654" s="40"/>
      <c r="G3654" s="19"/>
      <c r="H3654" s="77" t="e">
        <v>#N/A</v>
      </c>
      <c r="I3654" s="8"/>
      <c r="J3654" s="19">
        <v>0</v>
      </c>
      <c r="K3654" s="19"/>
      <c r="L3654" s="19"/>
    </row>
    <row r="3655" spans="1:12" x14ac:dyDescent="0.2">
      <c r="A3655" s="6"/>
      <c r="B3655" s="8"/>
      <c r="C3655" s="3"/>
      <c r="D3655" s="36"/>
      <c r="E3655" s="28"/>
      <c r="F3655" s="40"/>
      <c r="G3655" s="19"/>
      <c r="H3655" s="67"/>
      <c r="I3655" s="8"/>
      <c r="J3655" s="19"/>
      <c r="K3655" s="19"/>
      <c r="L3655" s="19"/>
    </row>
    <row r="3656" spans="1:12" ht="16.2" x14ac:dyDescent="0.2">
      <c r="A3656" s="188" t="s">
        <v>2772</v>
      </c>
      <c r="B3656" s="189"/>
      <c r="C3656" s="189"/>
      <c r="D3656" s="189"/>
      <c r="E3656" s="189"/>
      <c r="F3656" s="189"/>
      <c r="G3656" s="189"/>
      <c r="H3656" s="189"/>
      <c r="I3656" s="189"/>
      <c r="J3656" s="189"/>
      <c r="K3656" s="189"/>
      <c r="L3656" s="190"/>
    </row>
    <row r="3657" spans="1:12" x14ac:dyDescent="0.2">
      <c r="A3657" s="24" t="s">
        <v>975</v>
      </c>
      <c r="B3657" s="21"/>
      <c r="C3657" s="21"/>
      <c r="D3657" s="52" t="s">
        <v>973</v>
      </c>
      <c r="E3657" s="13" t="s">
        <v>1156</v>
      </c>
      <c r="F3657" s="39" t="s">
        <v>1246</v>
      </c>
      <c r="G3657" s="19" t="s">
        <v>1205</v>
      </c>
      <c r="H3657" s="13" t="s">
        <v>1206</v>
      </c>
      <c r="I3657" s="13" t="s">
        <v>977</v>
      </c>
      <c r="J3657" s="13" t="s">
        <v>976</v>
      </c>
      <c r="K3657" s="13" t="s">
        <v>1166</v>
      </c>
      <c r="L3657" s="13" t="s">
        <v>1167</v>
      </c>
    </row>
    <row r="3658" spans="1:12" x14ac:dyDescent="0.2">
      <c r="A3658" s="6">
        <v>1</v>
      </c>
      <c r="B3658" s="6"/>
      <c r="C3658" s="3"/>
      <c r="D3658" s="36" t="s">
        <v>2792</v>
      </c>
      <c r="E3658" s="28" t="e">
        <f>VLOOKUP(D3658,バーコード貼付!A$4048:C$6329,2,FALSE)</f>
        <v>#N/A</v>
      </c>
      <c r="F3658" s="40"/>
      <c r="G3658" s="19"/>
      <c r="H3658" s="77" t="e">
        <v>#N/A</v>
      </c>
      <c r="I3658" s="43" t="e">
        <v>#N/A</v>
      </c>
      <c r="J3658" s="19" t="e">
        <v>#N/A</v>
      </c>
      <c r="K3658" s="19"/>
      <c r="L3658" s="19"/>
    </row>
    <row r="3659" spans="1:12" x14ac:dyDescent="0.2">
      <c r="A3659" s="6"/>
      <c r="B3659" s="8">
        <v>1</v>
      </c>
      <c r="C3659" s="3"/>
      <c r="D3659" s="36" t="s">
        <v>2793</v>
      </c>
      <c r="E3659" s="28" t="str">
        <f>VLOOKUP(D3659,バーコード貼付!A$4048:C$6329,2,FALSE)</f>
        <v>TWU32割型ﾕﾆﾊﾞｰｻﾙ本体片側(ﾌﾞｯｼｭ無し)</v>
      </c>
      <c r="F3659" s="40"/>
      <c r="G3659" s="19"/>
      <c r="H3659" s="77">
        <f>VLOOKUP(D3659,バーコード貼付!$A$4048:$C$6329,3,FALSE)</f>
        <v>31</v>
      </c>
      <c r="I3659" s="8"/>
      <c r="J3659" s="19">
        <f>IF(H3659&gt;=I3659,0,1)</f>
        <v>0</v>
      </c>
      <c r="K3659" s="19"/>
      <c r="L3659" s="19"/>
    </row>
    <row r="3660" spans="1:12" x14ac:dyDescent="0.2">
      <c r="A3660" s="6"/>
      <c r="B3660" s="8">
        <v>2</v>
      </c>
      <c r="C3660" s="3"/>
      <c r="D3660" s="36" t="s">
        <v>2794</v>
      </c>
      <c r="E3660" s="28" t="e">
        <f>VLOOKUP(D3660,バーコード貼付!A$4048:C$6329,2,FALSE)</f>
        <v>#N/A</v>
      </c>
      <c r="F3660" s="40"/>
      <c r="G3660" s="19"/>
      <c r="H3660" s="77" t="e">
        <v>#N/A</v>
      </c>
      <c r="I3660" s="8"/>
      <c r="J3660" s="19" t="e">
        <v>#N/A</v>
      </c>
      <c r="K3660" s="19"/>
      <c r="L3660" s="19"/>
    </row>
    <row r="3661" spans="1:12" x14ac:dyDescent="0.2">
      <c r="A3661" s="6"/>
      <c r="B3661" s="8">
        <v>3</v>
      </c>
      <c r="C3661" s="3"/>
      <c r="D3661" s="36" t="s">
        <v>2795</v>
      </c>
      <c r="E3661" s="28" t="str">
        <f>VLOOKUP(D3661,バーコード貼付!A$4048:C$6329,2,FALSE)</f>
        <v>TWU32~36割型ﾕﾆﾊﾞｰｻﾙ用ﾌﾞｯｼｭ30*22*21</v>
      </c>
      <c r="F3661" s="40"/>
      <c r="G3661" s="19"/>
      <c r="H3661" s="77">
        <v>27</v>
      </c>
      <c r="I3661" s="8"/>
      <c r="J3661" s="19">
        <v>0</v>
      </c>
      <c r="K3661" s="19"/>
      <c r="L3661" s="19"/>
    </row>
    <row r="3662" spans="1:12" x14ac:dyDescent="0.2">
      <c r="A3662" s="6"/>
      <c r="B3662" s="8">
        <v>4</v>
      </c>
      <c r="C3662" s="3"/>
      <c r="D3662" s="36" t="s">
        <v>2796</v>
      </c>
      <c r="E3662" s="28" t="e">
        <f>VLOOKUP(D3662,バーコード貼付!A$4048:C$6329,2,FALSE)</f>
        <v>#N/A</v>
      </c>
      <c r="F3662" s="40"/>
      <c r="G3662" s="19"/>
      <c r="H3662" s="77" t="e">
        <v>#N/A</v>
      </c>
      <c r="I3662" s="8"/>
      <c r="J3662" s="19">
        <v>0</v>
      </c>
      <c r="K3662" s="19"/>
      <c r="L3662" s="19"/>
    </row>
    <row r="3663" spans="1:12" x14ac:dyDescent="0.2">
      <c r="A3663" s="6"/>
      <c r="B3663" s="8">
        <v>5</v>
      </c>
      <c r="C3663" s="3"/>
      <c r="D3663" s="36" t="s">
        <v>2797</v>
      </c>
      <c r="E3663" s="28" t="str">
        <f>VLOOKUP(D3663,バーコード貼付!A$4048:C$6329,2,FALSE)</f>
        <v>TWU32~36割型ﾕﾆﾊﾞｰｻﾙ用十字ﾋﾟﾝ</v>
      </c>
      <c r="F3663" s="40"/>
      <c r="G3663" s="19"/>
      <c r="H3663" s="77" t="e">
        <v>#N/A</v>
      </c>
      <c r="I3663" s="8"/>
      <c r="J3663" s="19">
        <v>0</v>
      </c>
      <c r="K3663" s="19"/>
      <c r="L3663" s="19"/>
    </row>
    <row r="3664" spans="1:12" x14ac:dyDescent="0.2">
      <c r="A3664" s="6"/>
      <c r="B3664" s="8">
        <v>6</v>
      </c>
      <c r="C3664" s="3"/>
      <c r="D3664" s="36" t="s">
        <v>2798</v>
      </c>
      <c r="E3664" s="28" t="e">
        <f>VLOOKUP(D3664,バーコード貼付!A$4048:C$6329,2,FALSE)</f>
        <v>#N/A</v>
      </c>
      <c r="F3664" s="40"/>
      <c r="G3664" s="19"/>
      <c r="H3664" s="77" t="e">
        <v>#N/A</v>
      </c>
      <c r="I3664" s="8"/>
      <c r="J3664" s="19">
        <v>0</v>
      </c>
      <c r="K3664" s="19"/>
      <c r="L3664" s="19"/>
    </row>
    <row r="3665" spans="1:12" x14ac:dyDescent="0.2">
      <c r="A3665" s="6"/>
      <c r="B3665" s="8"/>
      <c r="C3665" s="3"/>
      <c r="D3665" s="36"/>
      <c r="E3665" s="28"/>
      <c r="F3665" s="40"/>
      <c r="G3665" s="19"/>
      <c r="H3665" s="67"/>
      <c r="I3665" s="8"/>
      <c r="J3665" s="19"/>
      <c r="K3665" s="19"/>
      <c r="L3665" s="19"/>
    </row>
    <row r="3666" spans="1:12" ht="16.2" x14ac:dyDescent="0.2">
      <c r="A3666" s="188" t="s">
        <v>2773</v>
      </c>
      <c r="B3666" s="189"/>
      <c r="C3666" s="189"/>
      <c r="D3666" s="189"/>
      <c r="E3666" s="189"/>
      <c r="F3666" s="189"/>
      <c r="G3666" s="189"/>
      <c r="H3666" s="189"/>
      <c r="I3666" s="189"/>
      <c r="J3666" s="189"/>
      <c r="K3666" s="189"/>
      <c r="L3666" s="190"/>
    </row>
    <row r="3667" spans="1:12" x14ac:dyDescent="0.2">
      <c r="A3667" s="24" t="s">
        <v>975</v>
      </c>
      <c r="B3667" s="21"/>
      <c r="C3667" s="21"/>
      <c r="D3667" s="52" t="s">
        <v>973</v>
      </c>
      <c r="E3667" s="13" t="s">
        <v>1156</v>
      </c>
      <c r="F3667" s="39" t="s">
        <v>1246</v>
      </c>
      <c r="G3667" s="19" t="s">
        <v>1205</v>
      </c>
      <c r="H3667" s="13" t="s">
        <v>1206</v>
      </c>
      <c r="I3667" s="13" t="s">
        <v>977</v>
      </c>
      <c r="J3667" s="13" t="s">
        <v>976</v>
      </c>
      <c r="K3667" s="13" t="s">
        <v>1166</v>
      </c>
      <c r="L3667" s="13" t="s">
        <v>1167</v>
      </c>
    </row>
    <row r="3668" spans="1:12" x14ac:dyDescent="0.2">
      <c r="A3668" s="6">
        <v>1</v>
      </c>
      <c r="B3668" s="6"/>
      <c r="C3668" s="3"/>
      <c r="D3668" s="36" t="s">
        <v>2799</v>
      </c>
      <c r="E3668" s="28" t="e">
        <f>VLOOKUP(D3668,バーコード貼付!A$4048:C$6329,2,FALSE)</f>
        <v>#N/A</v>
      </c>
      <c r="F3668" s="40"/>
      <c r="G3668" s="19"/>
      <c r="H3668" s="77" t="e">
        <v>#N/A</v>
      </c>
      <c r="I3668" s="43" t="e">
        <v>#N/A</v>
      </c>
      <c r="J3668" s="19" t="e">
        <v>#N/A</v>
      </c>
      <c r="K3668" s="19"/>
      <c r="L3668" s="19"/>
    </row>
    <row r="3669" spans="1:12" x14ac:dyDescent="0.2">
      <c r="A3669" s="6"/>
      <c r="B3669" s="8">
        <v>1</v>
      </c>
      <c r="C3669" s="3"/>
      <c r="D3669" s="36" t="s">
        <v>2800</v>
      </c>
      <c r="E3669" s="28" t="str">
        <f>VLOOKUP(D3669,バーコード貼付!A$4048:C$6329,2,FALSE)</f>
        <v>TWU34割型ﾕﾆﾊﾞｰｻﾙ本体片側(ﾌﾞｯｼｭ無し)</v>
      </c>
      <c r="F3669" s="40"/>
      <c r="G3669" s="19"/>
      <c r="H3669" s="77">
        <f>VLOOKUP(D3669,バーコード貼付!$A$4048:$C$6329,3,FALSE)</f>
        <v>2</v>
      </c>
      <c r="I3669" s="8"/>
      <c r="J3669" s="19">
        <f>IF(H3669&gt;=I3669,0,1)</f>
        <v>0</v>
      </c>
      <c r="K3669" s="19"/>
      <c r="L3669" s="19"/>
    </row>
    <row r="3670" spans="1:12" x14ac:dyDescent="0.2">
      <c r="A3670" s="6"/>
      <c r="B3670" s="8">
        <v>2</v>
      </c>
      <c r="C3670" s="3"/>
      <c r="D3670" s="36" t="s">
        <v>2801</v>
      </c>
      <c r="E3670" s="28" t="e">
        <f>VLOOKUP(D3670,バーコード貼付!A$4048:C$6329,2,FALSE)</f>
        <v>#N/A</v>
      </c>
      <c r="F3670" s="40"/>
      <c r="G3670" s="19"/>
      <c r="H3670" s="77" t="e">
        <v>#N/A</v>
      </c>
      <c r="I3670" s="8"/>
      <c r="J3670" s="19" t="e">
        <v>#N/A</v>
      </c>
      <c r="K3670" s="19"/>
      <c r="L3670" s="19"/>
    </row>
    <row r="3671" spans="1:12" x14ac:dyDescent="0.2">
      <c r="A3671" s="6"/>
      <c r="B3671" s="8">
        <v>3</v>
      </c>
      <c r="C3671" s="3"/>
      <c r="D3671" s="36" t="s">
        <v>2795</v>
      </c>
      <c r="E3671" s="28" t="str">
        <f>VLOOKUP(D3671,バーコード貼付!A$4048:C$6329,2,FALSE)</f>
        <v>TWU32~36割型ﾕﾆﾊﾞｰｻﾙ用ﾌﾞｯｼｭ30*22*21</v>
      </c>
      <c r="F3671" s="40"/>
      <c r="G3671" s="19"/>
      <c r="H3671" s="77">
        <v>27</v>
      </c>
      <c r="I3671" s="8"/>
      <c r="J3671" s="19">
        <v>0</v>
      </c>
      <c r="K3671" s="19"/>
      <c r="L3671" s="19"/>
    </row>
    <row r="3672" spans="1:12" x14ac:dyDescent="0.2">
      <c r="A3672" s="6"/>
      <c r="B3672" s="8">
        <v>4</v>
      </c>
      <c r="C3672" s="3"/>
      <c r="D3672" s="36" t="s">
        <v>2796</v>
      </c>
      <c r="E3672" s="28" t="e">
        <f>VLOOKUP(D3672,バーコード貼付!A$4048:C$6329,2,FALSE)</f>
        <v>#N/A</v>
      </c>
      <c r="F3672" s="40"/>
      <c r="G3672" s="19"/>
      <c r="H3672" s="77" t="e">
        <v>#N/A</v>
      </c>
      <c r="I3672" s="8"/>
      <c r="J3672" s="19">
        <v>0</v>
      </c>
      <c r="K3672" s="19"/>
      <c r="L3672" s="19"/>
    </row>
    <row r="3673" spans="1:12" x14ac:dyDescent="0.2">
      <c r="A3673" s="6"/>
      <c r="B3673" s="8">
        <v>5</v>
      </c>
      <c r="C3673" s="3"/>
      <c r="D3673" s="36" t="s">
        <v>2797</v>
      </c>
      <c r="E3673" s="28" t="str">
        <f>VLOOKUP(D3673,バーコード貼付!A$4048:C$6329,2,FALSE)</f>
        <v>TWU32~36割型ﾕﾆﾊﾞｰｻﾙ用十字ﾋﾟﾝ</v>
      </c>
      <c r="F3673" s="40"/>
      <c r="G3673" s="19"/>
      <c r="H3673" s="77" t="e">
        <v>#N/A</v>
      </c>
      <c r="I3673" s="8"/>
      <c r="J3673" s="19">
        <v>0</v>
      </c>
      <c r="K3673" s="19"/>
      <c r="L3673" s="19"/>
    </row>
    <row r="3674" spans="1:12" x14ac:dyDescent="0.2">
      <c r="A3674" s="6"/>
      <c r="B3674" s="8">
        <v>6</v>
      </c>
      <c r="C3674" s="3"/>
      <c r="D3674" s="36" t="s">
        <v>2798</v>
      </c>
      <c r="E3674" s="28" t="e">
        <f>VLOOKUP(D3674,バーコード貼付!A$4048:C$6329,2,FALSE)</f>
        <v>#N/A</v>
      </c>
      <c r="F3674" s="40"/>
      <c r="G3674" s="19"/>
      <c r="H3674" s="77" t="e">
        <v>#N/A</v>
      </c>
      <c r="I3674" s="8"/>
      <c r="J3674" s="19">
        <v>0</v>
      </c>
      <c r="K3674" s="19"/>
      <c r="L3674" s="19"/>
    </row>
    <row r="3675" spans="1:12" x14ac:dyDescent="0.2">
      <c r="A3675" s="6"/>
      <c r="B3675" s="8"/>
      <c r="C3675" s="3"/>
      <c r="D3675" s="36"/>
      <c r="E3675" s="28"/>
      <c r="F3675" s="40"/>
      <c r="G3675" s="19"/>
      <c r="H3675" s="67"/>
      <c r="I3675" s="8"/>
      <c r="J3675" s="19"/>
      <c r="K3675" s="19"/>
      <c r="L3675" s="19"/>
    </row>
    <row r="3676" spans="1:12" ht="16.2" x14ac:dyDescent="0.2">
      <c r="A3676" s="188" t="s">
        <v>2774</v>
      </c>
      <c r="B3676" s="189"/>
      <c r="C3676" s="189"/>
      <c r="D3676" s="189"/>
      <c r="E3676" s="189"/>
      <c r="F3676" s="189"/>
      <c r="G3676" s="189"/>
      <c r="H3676" s="189"/>
      <c r="I3676" s="189"/>
      <c r="J3676" s="189"/>
      <c r="K3676" s="189"/>
      <c r="L3676" s="190"/>
    </row>
    <row r="3677" spans="1:12" x14ac:dyDescent="0.2">
      <c r="A3677" s="24" t="s">
        <v>975</v>
      </c>
      <c r="B3677" s="21"/>
      <c r="C3677" s="21"/>
      <c r="D3677" s="52" t="s">
        <v>973</v>
      </c>
      <c r="E3677" s="13" t="s">
        <v>1156</v>
      </c>
      <c r="F3677" s="39" t="s">
        <v>1246</v>
      </c>
      <c r="G3677" s="19" t="s">
        <v>1205</v>
      </c>
      <c r="H3677" s="13" t="s">
        <v>1206</v>
      </c>
      <c r="I3677" s="13" t="s">
        <v>977</v>
      </c>
      <c r="J3677" s="13" t="s">
        <v>976</v>
      </c>
      <c r="K3677" s="13" t="s">
        <v>1166</v>
      </c>
      <c r="L3677" s="13" t="s">
        <v>1167</v>
      </c>
    </row>
    <row r="3678" spans="1:12" x14ac:dyDescent="0.2">
      <c r="A3678" s="6">
        <v>1</v>
      </c>
      <c r="B3678" s="6"/>
      <c r="C3678" s="3"/>
      <c r="D3678" s="36" t="s">
        <v>2802</v>
      </c>
      <c r="E3678" s="28" t="e">
        <f>VLOOKUP(D3678,バーコード貼付!A$4048:C$6329,2,FALSE)</f>
        <v>#N/A</v>
      </c>
      <c r="F3678" s="40"/>
      <c r="G3678" s="19"/>
      <c r="H3678" s="77" t="e">
        <v>#N/A</v>
      </c>
      <c r="I3678" s="43" t="e">
        <v>#N/A</v>
      </c>
      <c r="J3678" s="19" t="e">
        <v>#N/A</v>
      </c>
      <c r="K3678" s="19"/>
      <c r="L3678" s="19"/>
    </row>
    <row r="3679" spans="1:12" x14ac:dyDescent="0.2">
      <c r="A3679" s="6"/>
      <c r="B3679" s="8">
        <v>1</v>
      </c>
      <c r="C3679" s="3"/>
      <c r="D3679" s="36" t="s">
        <v>2803</v>
      </c>
      <c r="E3679" s="28" t="str">
        <f>VLOOKUP(D3679,バーコード貼付!A$4048:C$6329,2,FALSE)</f>
        <v>TWU35割型ﾕﾆﾊﾞｰｻﾙ本体片側(ﾌﾞｯｼｭ無し)</v>
      </c>
      <c r="F3679" s="40"/>
      <c r="G3679" s="19"/>
      <c r="H3679" s="77">
        <f>VLOOKUP(D3679,バーコード貼付!$A$4048:$C$6329,3,FALSE)</f>
        <v>43</v>
      </c>
      <c r="I3679" s="8"/>
      <c r="J3679" s="19">
        <f>IF(H3679&gt;=I3679,0,1)</f>
        <v>0</v>
      </c>
      <c r="K3679" s="19"/>
      <c r="L3679" s="19"/>
    </row>
    <row r="3680" spans="1:12" x14ac:dyDescent="0.2">
      <c r="A3680" s="6"/>
      <c r="B3680" s="8">
        <v>2</v>
      </c>
      <c r="C3680" s="3"/>
      <c r="D3680" s="36" t="s">
        <v>2804</v>
      </c>
      <c r="E3680" s="28" t="e">
        <f>VLOOKUP(D3680,バーコード貼付!A$4048:C$6329,2,FALSE)</f>
        <v>#N/A</v>
      </c>
      <c r="F3680" s="40"/>
      <c r="G3680" s="19"/>
      <c r="H3680" s="77" t="e">
        <v>#N/A</v>
      </c>
      <c r="I3680" s="8"/>
      <c r="J3680" s="19" t="e">
        <v>#N/A</v>
      </c>
      <c r="K3680" s="19"/>
      <c r="L3680" s="19"/>
    </row>
    <row r="3681" spans="1:12" x14ac:dyDescent="0.2">
      <c r="A3681" s="6"/>
      <c r="B3681" s="8">
        <v>3</v>
      </c>
      <c r="C3681" s="3"/>
      <c r="D3681" s="36" t="s">
        <v>2805</v>
      </c>
      <c r="E3681" s="28" t="e">
        <f>VLOOKUP(D3681,バーコード貼付!A$4048:C$6329,2,FALSE)</f>
        <v>#N/A</v>
      </c>
      <c r="F3681" s="40"/>
      <c r="G3681" s="19"/>
      <c r="H3681" s="77" t="e">
        <v>#N/A</v>
      </c>
      <c r="I3681" s="8"/>
      <c r="J3681" s="19">
        <v>0</v>
      </c>
      <c r="K3681" s="19"/>
      <c r="L3681" s="19"/>
    </row>
    <row r="3682" spans="1:12" x14ac:dyDescent="0.2">
      <c r="A3682" s="6"/>
      <c r="B3682" s="8">
        <v>4</v>
      </c>
      <c r="C3682" s="3"/>
      <c r="D3682" s="36" t="s">
        <v>2796</v>
      </c>
      <c r="E3682" s="28" t="e">
        <f>VLOOKUP(D3682,バーコード貼付!A$4048:C$6329,2,FALSE)</f>
        <v>#N/A</v>
      </c>
      <c r="F3682" s="40"/>
      <c r="G3682" s="19"/>
      <c r="H3682" s="77" t="e">
        <v>#N/A</v>
      </c>
      <c r="I3682" s="8"/>
      <c r="J3682" s="19">
        <v>0</v>
      </c>
      <c r="K3682" s="19"/>
      <c r="L3682" s="19"/>
    </row>
    <row r="3683" spans="1:12" x14ac:dyDescent="0.2">
      <c r="A3683" s="6"/>
      <c r="B3683" s="8">
        <v>5</v>
      </c>
      <c r="C3683" s="3"/>
      <c r="D3683" s="36" t="s">
        <v>2797</v>
      </c>
      <c r="E3683" s="28" t="str">
        <f>VLOOKUP(D3683,バーコード貼付!A$4048:C$6329,2,FALSE)</f>
        <v>TWU32~36割型ﾕﾆﾊﾞｰｻﾙ用十字ﾋﾟﾝ</v>
      </c>
      <c r="F3683" s="40"/>
      <c r="G3683" s="19"/>
      <c r="H3683" s="77" t="e">
        <v>#N/A</v>
      </c>
      <c r="I3683" s="8"/>
      <c r="J3683" s="19">
        <v>0</v>
      </c>
      <c r="K3683" s="19"/>
      <c r="L3683" s="19"/>
    </row>
    <row r="3684" spans="1:12" x14ac:dyDescent="0.2">
      <c r="A3684" s="6"/>
      <c r="B3684" s="8">
        <v>6</v>
      </c>
      <c r="C3684" s="3"/>
      <c r="D3684" s="36" t="s">
        <v>2798</v>
      </c>
      <c r="E3684" s="28" t="e">
        <f>VLOOKUP(D3684,バーコード貼付!A$4048:C$6329,2,FALSE)</f>
        <v>#N/A</v>
      </c>
      <c r="F3684" s="40"/>
      <c r="G3684" s="19"/>
      <c r="H3684" s="77" t="e">
        <v>#N/A</v>
      </c>
      <c r="I3684" s="8"/>
      <c r="J3684" s="19">
        <v>0</v>
      </c>
      <c r="K3684" s="19"/>
      <c r="L3684" s="19"/>
    </row>
    <row r="3685" spans="1:12" x14ac:dyDescent="0.2">
      <c r="A3685" s="6"/>
      <c r="B3685" s="8"/>
      <c r="C3685" s="3"/>
      <c r="D3685" s="36"/>
      <c r="E3685" s="28"/>
      <c r="F3685" s="40"/>
      <c r="G3685" s="19"/>
      <c r="H3685" s="67"/>
      <c r="I3685" s="8"/>
      <c r="J3685" s="19"/>
      <c r="K3685" s="19"/>
      <c r="L3685" s="19"/>
    </row>
    <row r="3686" spans="1:12" ht="16.2" x14ac:dyDescent="0.2">
      <c r="A3686" s="188" t="s">
        <v>2775</v>
      </c>
      <c r="B3686" s="189"/>
      <c r="C3686" s="189"/>
      <c r="D3686" s="189"/>
      <c r="E3686" s="189"/>
      <c r="F3686" s="189"/>
      <c r="G3686" s="189"/>
      <c r="H3686" s="189"/>
      <c r="I3686" s="189"/>
      <c r="J3686" s="189"/>
      <c r="K3686" s="189"/>
      <c r="L3686" s="190"/>
    </row>
    <row r="3687" spans="1:12" x14ac:dyDescent="0.2">
      <c r="A3687" s="24" t="s">
        <v>975</v>
      </c>
      <c r="B3687" s="21"/>
      <c r="C3687" s="21"/>
      <c r="D3687" s="52" t="s">
        <v>973</v>
      </c>
      <c r="E3687" s="13" t="s">
        <v>1156</v>
      </c>
      <c r="F3687" s="39" t="s">
        <v>1246</v>
      </c>
      <c r="G3687" s="19" t="s">
        <v>1205</v>
      </c>
      <c r="H3687" s="13" t="s">
        <v>1206</v>
      </c>
      <c r="I3687" s="13" t="s">
        <v>977</v>
      </c>
      <c r="J3687" s="13" t="s">
        <v>976</v>
      </c>
      <c r="K3687" s="13" t="s">
        <v>1166</v>
      </c>
      <c r="L3687" s="13" t="s">
        <v>1167</v>
      </c>
    </row>
    <row r="3688" spans="1:12" x14ac:dyDescent="0.2">
      <c r="A3688" s="6">
        <v>1</v>
      </c>
      <c r="B3688" s="6"/>
      <c r="C3688" s="3"/>
      <c r="D3688" s="36" t="s">
        <v>2776</v>
      </c>
      <c r="E3688" s="28" t="e">
        <f>VLOOKUP(D3688,バーコード貼付!A$4048:C$6329,2,FALSE)</f>
        <v>#N/A</v>
      </c>
      <c r="F3688" s="40"/>
      <c r="G3688" s="19"/>
      <c r="H3688" s="77" t="e">
        <v>#N/A</v>
      </c>
      <c r="I3688" s="43" t="e">
        <v>#N/A</v>
      </c>
      <c r="J3688" s="19" t="e">
        <v>#N/A</v>
      </c>
      <c r="K3688" s="19"/>
      <c r="L3688" s="19"/>
    </row>
    <row r="3689" spans="1:12" x14ac:dyDescent="0.2">
      <c r="A3689" s="6"/>
      <c r="B3689" s="8">
        <v>1</v>
      </c>
      <c r="C3689" s="3"/>
      <c r="D3689" s="36" t="s">
        <v>2806</v>
      </c>
      <c r="E3689" s="28" t="str">
        <f>VLOOKUP(D3689,バーコード貼付!A$4048:C$6329,2,FALSE)</f>
        <v>TWU36割型ﾕﾆﾊﾞｰｻﾙ本体片側(ﾌﾞｯｼｭ無し)</v>
      </c>
      <c r="F3689" s="40"/>
      <c r="G3689" s="19"/>
      <c r="H3689" s="77">
        <f>VLOOKUP(D3689,バーコード貼付!$A$4048:$C$6329,3,FALSE)</f>
        <v>0</v>
      </c>
      <c r="I3689" s="8"/>
      <c r="J3689" s="19">
        <f>IF(H3689&gt;=I3689,0,1)</f>
        <v>0</v>
      </c>
      <c r="K3689" s="19"/>
      <c r="L3689" s="19"/>
    </row>
    <row r="3690" spans="1:12" x14ac:dyDescent="0.2">
      <c r="A3690" s="6"/>
      <c r="B3690" s="8">
        <v>2</v>
      </c>
      <c r="C3690" s="3"/>
      <c r="D3690" s="36" t="s">
        <v>2807</v>
      </c>
      <c r="E3690" s="28" t="e">
        <f>VLOOKUP(D3690,バーコード貼付!A$4048:C$6329,2,FALSE)</f>
        <v>#N/A</v>
      </c>
      <c r="F3690" s="40"/>
      <c r="G3690" s="19"/>
      <c r="H3690" s="77" t="e">
        <v>#N/A</v>
      </c>
      <c r="I3690" s="8"/>
      <c r="J3690" s="19">
        <v>0</v>
      </c>
      <c r="K3690" s="19"/>
      <c r="L3690" s="19"/>
    </row>
    <row r="3691" spans="1:12" x14ac:dyDescent="0.2">
      <c r="A3691" s="6"/>
      <c r="B3691" s="8">
        <v>3</v>
      </c>
      <c r="C3691" s="3"/>
      <c r="D3691" s="36" t="s">
        <v>2808</v>
      </c>
      <c r="E3691" s="28" t="str">
        <f>VLOOKUP(D3691,バーコード貼付!A$4048:C$6329,2,FALSE)</f>
        <v>TWU32~36割型ﾕﾆﾊﾞｰｻﾙ用ﾌﾞｯｼｭ30*22*21</v>
      </c>
      <c r="F3691" s="40"/>
      <c r="G3691" s="19"/>
      <c r="H3691" s="77">
        <v>27</v>
      </c>
      <c r="I3691" s="8"/>
      <c r="J3691" s="19">
        <v>0</v>
      </c>
      <c r="K3691" s="19"/>
      <c r="L3691" s="19"/>
    </row>
    <row r="3692" spans="1:12" x14ac:dyDescent="0.2">
      <c r="A3692" s="6"/>
      <c r="B3692" s="8">
        <v>4</v>
      </c>
      <c r="C3692" s="3"/>
      <c r="D3692" s="36" t="s">
        <v>2796</v>
      </c>
      <c r="E3692" s="28" t="e">
        <f>VLOOKUP(D3692,バーコード貼付!A$4048:C$6329,2,FALSE)</f>
        <v>#N/A</v>
      </c>
      <c r="F3692" s="40"/>
      <c r="G3692" s="19"/>
      <c r="H3692" s="77" t="e">
        <v>#N/A</v>
      </c>
      <c r="I3692" s="8"/>
      <c r="J3692" s="19">
        <v>0</v>
      </c>
      <c r="K3692" s="19"/>
      <c r="L3692" s="19"/>
    </row>
    <row r="3693" spans="1:12" x14ac:dyDescent="0.2">
      <c r="A3693" s="6"/>
      <c r="B3693" s="8">
        <v>5</v>
      </c>
      <c r="C3693" s="3"/>
      <c r="D3693" s="36" t="s">
        <v>2797</v>
      </c>
      <c r="E3693" s="28" t="str">
        <f>VLOOKUP(D3693,バーコード貼付!A$4048:C$6329,2,FALSE)</f>
        <v>TWU32~36割型ﾕﾆﾊﾞｰｻﾙ用十字ﾋﾟﾝ</v>
      </c>
      <c r="F3693" s="40"/>
      <c r="G3693" s="19"/>
      <c r="H3693" s="77" t="e">
        <v>#N/A</v>
      </c>
      <c r="I3693" s="8"/>
      <c r="J3693" s="19">
        <v>0</v>
      </c>
      <c r="K3693" s="19"/>
      <c r="L3693" s="19"/>
    </row>
    <row r="3694" spans="1:12" x14ac:dyDescent="0.2">
      <c r="A3694" s="6"/>
      <c r="B3694" s="8">
        <v>6</v>
      </c>
      <c r="C3694" s="3"/>
      <c r="D3694" s="36" t="s">
        <v>2798</v>
      </c>
      <c r="E3694" s="28" t="e">
        <f>VLOOKUP(D3694,バーコード貼付!A$4048:C$6329,2,FALSE)</f>
        <v>#N/A</v>
      </c>
      <c r="F3694" s="40"/>
      <c r="G3694" s="19"/>
      <c r="H3694" s="77" t="e">
        <v>#N/A</v>
      </c>
      <c r="I3694" s="8"/>
      <c r="J3694" s="19">
        <v>0</v>
      </c>
      <c r="K3694" s="19"/>
      <c r="L3694" s="19"/>
    </row>
    <row r="3695" spans="1:12" x14ac:dyDescent="0.2">
      <c r="A3695" s="6"/>
      <c r="B3695" s="8"/>
      <c r="C3695" s="3"/>
      <c r="D3695" s="36"/>
      <c r="E3695" s="28"/>
      <c r="F3695" s="40"/>
      <c r="G3695" s="19"/>
      <c r="H3695" s="67"/>
      <c r="I3695" s="8"/>
      <c r="J3695" s="19"/>
      <c r="K3695" s="19"/>
      <c r="L3695" s="19"/>
    </row>
    <row r="3696" spans="1:12" ht="16.2" x14ac:dyDescent="0.2">
      <c r="A3696" s="188" t="s">
        <v>2777</v>
      </c>
      <c r="B3696" s="189"/>
      <c r="C3696" s="189"/>
      <c r="D3696" s="189"/>
      <c r="E3696" s="189"/>
      <c r="F3696" s="189"/>
      <c r="G3696" s="189"/>
      <c r="H3696" s="189"/>
      <c r="I3696" s="189"/>
      <c r="J3696" s="189"/>
      <c r="K3696" s="189"/>
      <c r="L3696" s="190"/>
    </row>
    <row r="3697" spans="1:12" x14ac:dyDescent="0.2">
      <c r="A3697" s="24" t="s">
        <v>975</v>
      </c>
      <c r="B3697" s="21"/>
      <c r="C3697" s="21"/>
      <c r="D3697" s="52" t="s">
        <v>973</v>
      </c>
      <c r="E3697" s="13" t="s">
        <v>1156</v>
      </c>
      <c r="F3697" s="39" t="s">
        <v>1246</v>
      </c>
      <c r="G3697" s="19" t="s">
        <v>1205</v>
      </c>
      <c r="H3697" s="13" t="s">
        <v>1206</v>
      </c>
      <c r="I3697" s="13" t="s">
        <v>977</v>
      </c>
      <c r="J3697" s="13" t="s">
        <v>976</v>
      </c>
      <c r="K3697" s="13" t="s">
        <v>1166</v>
      </c>
      <c r="L3697" s="13" t="s">
        <v>1167</v>
      </c>
    </row>
    <row r="3698" spans="1:12" x14ac:dyDescent="0.2">
      <c r="A3698" s="6">
        <v>1</v>
      </c>
      <c r="B3698" s="6"/>
      <c r="C3698" s="3"/>
      <c r="D3698" s="36" t="s">
        <v>2809</v>
      </c>
      <c r="E3698" s="28" t="e">
        <f>VLOOKUP(D3698,バーコード貼付!A$4048:C$6329,2,FALSE)</f>
        <v>#N/A</v>
      </c>
      <c r="F3698" s="40"/>
      <c r="G3698" s="19"/>
      <c r="H3698" s="77" t="e">
        <v>#N/A</v>
      </c>
      <c r="I3698" s="43" t="e">
        <v>#N/A</v>
      </c>
      <c r="J3698" s="19" t="e">
        <v>#N/A</v>
      </c>
      <c r="K3698" s="19"/>
      <c r="L3698" s="19"/>
    </row>
    <row r="3699" spans="1:12" x14ac:dyDescent="0.2">
      <c r="A3699" s="6"/>
      <c r="B3699" s="8">
        <v>1</v>
      </c>
      <c r="C3699" s="3"/>
      <c r="D3699" s="36" t="s">
        <v>2810</v>
      </c>
      <c r="E3699" s="28" t="str">
        <f>VLOOKUP(D3699,バーコード貼付!A$4048:C$6329,2,FALSE)</f>
        <v>TWU38割型ﾕﾆﾊﾞｰｻﾙ本体片側(ﾌﾞｯｼｭ無し)</v>
      </c>
      <c r="F3699" s="40"/>
      <c r="G3699" s="19"/>
      <c r="H3699" s="77">
        <f>VLOOKUP(D3699,バーコード貼付!$A$4048:$C$6329,3,FALSE)</f>
        <v>0</v>
      </c>
      <c r="I3699" s="8"/>
      <c r="J3699" s="19">
        <f>IF(H3699&gt;=I3699,0,1)</f>
        <v>0</v>
      </c>
      <c r="K3699" s="19"/>
      <c r="L3699" s="19"/>
    </row>
    <row r="3700" spans="1:12" x14ac:dyDescent="0.2">
      <c r="A3700" s="6"/>
      <c r="B3700" s="8">
        <v>2</v>
      </c>
      <c r="C3700" s="3"/>
      <c r="D3700" s="36" t="s">
        <v>2811</v>
      </c>
      <c r="E3700" s="28" t="e">
        <f>VLOOKUP(D3700,バーコード貼付!A$4048:C$6329,2,FALSE)</f>
        <v>#N/A</v>
      </c>
      <c r="F3700" s="40"/>
      <c r="G3700" s="19"/>
      <c r="H3700" s="77" t="e">
        <v>#N/A</v>
      </c>
      <c r="I3700" s="8"/>
      <c r="J3700" s="19" t="e">
        <v>#N/A</v>
      </c>
      <c r="K3700" s="19"/>
      <c r="L3700" s="19"/>
    </row>
    <row r="3701" spans="1:12" x14ac:dyDescent="0.2">
      <c r="A3701" s="6"/>
      <c r="B3701" s="8">
        <v>3</v>
      </c>
      <c r="C3701" s="3"/>
      <c r="D3701" s="36" t="s">
        <v>2812</v>
      </c>
      <c r="E3701" s="28" t="str">
        <f>VLOOKUP(D3701,バーコード貼付!A$4048:C$6329,2,FALSE)</f>
        <v>TWU38~40割型ﾕﾆﾊﾞｰｻﾙ用ﾌﾞｯｼｭ34*25*24</v>
      </c>
      <c r="F3701" s="40"/>
      <c r="G3701" s="19"/>
      <c r="H3701" s="77">
        <v>184</v>
      </c>
      <c r="I3701" s="8"/>
      <c r="J3701" s="19">
        <v>0</v>
      </c>
      <c r="K3701" s="19"/>
      <c r="L3701" s="19"/>
    </row>
    <row r="3702" spans="1:12" x14ac:dyDescent="0.2">
      <c r="A3702" s="6"/>
      <c r="B3702" s="8">
        <v>4</v>
      </c>
      <c r="C3702" s="3"/>
      <c r="D3702" s="36" t="s">
        <v>2813</v>
      </c>
      <c r="E3702" s="28" t="e">
        <f>VLOOKUP(D3702,バーコード貼付!A$4048:C$6329,2,FALSE)</f>
        <v>#N/A</v>
      </c>
      <c r="F3702" s="40"/>
      <c r="G3702" s="19"/>
      <c r="H3702" s="77" t="e">
        <v>#N/A</v>
      </c>
      <c r="I3702" s="8"/>
      <c r="J3702" s="19">
        <v>0</v>
      </c>
      <c r="K3702" s="19"/>
      <c r="L3702" s="19"/>
    </row>
    <row r="3703" spans="1:12" x14ac:dyDescent="0.2">
      <c r="A3703" s="6"/>
      <c r="B3703" s="8">
        <v>5</v>
      </c>
      <c r="C3703" s="3"/>
      <c r="D3703" s="36" t="s">
        <v>2814</v>
      </c>
      <c r="E3703" s="28" t="str">
        <f>VLOOKUP(D3703,バーコード貼付!A$4048:C$6329,2,FALSE)</f>
        <v>TWU38~40割型ﾕﾆﾊﾞｰｻﾙ用十字ﾋﾟﾝ</v>
      </c>
      <c r="F3703" s="40"/>
      <c r="G3703" s="19"/>
      <c r="H3703" s="77" t="e">
        <v>#N/A</v>
      </c>
      <c r="I3703" s="8"/>
      <c r="J3703" s="19">
        <v>0</v>
      </c>
      <c r="K3703" s="19"/>
      <c r="L3703" s="19"/>
    </row>
    <row r="3704" spans="1:12" x14ac:dyDescent="0.2">
      <c r="A3704" s="6"/>
      <c r="B3704" s="8">
        <v>6</v>
      </c>
      <c r="C3704" s="3"/>
      <c r="D3704" s="36" t="s">
        <v>2815</v>
      </c>
      <c r="E3704" s="28" t="e">
        <f>VLOOKUP(D3704,バーコード貼付!A$4048:C$6329,2,FALSE)</f>
        <v>#N/A</v>
      </c>
      <c r="F3704" s="40"/>
      <c r="G3704" s="19"/>
      <c r="H3704" s="77" t="e">
        <v>#N/A</v>
      </c>
      <c r="I3704" s="8"/>
      <c r="J3704" s="19">
        <v>0</v>
      </c>
      <c r="K3704" s="19"/>
      <c r="L3704" s="19"/>
    </row>
    <row r="3705" spans="1:12" x14ac:dyDescent="0.2">
      <c r="A3705" s="6"/>
      <c r="B3705" s="8"/>
      <c r="C3705" s="3"/>
      <c r="D3705" s="36"/>
      <c r="E3705" s="28"/>
      <c r="F3705" s="40"/>
      <c r="G3705" s="19"/>
      <c r="H3705" s="67"/>
      <c r="I3705" s="8"/>
      <c r="J3705" s="19"/>
      <c r="K3705" s="19"/>
      <c r="L3705" s="19"/>
    </row>
    <row r="3706" spans="1:12" ht="16.2" x14ac:dyDescent="0.2">
      <c r="A3706" s="188" t="s">
        <v>2778</v>
      </c>
      <c r="B3706" s="189"/>
      <c r="C3706" s="189"/>
      <c r="D3706" s="189"/>
      <c r="E3706" s="189"/>
      <c r="F3706" s="189"/>
      <c r="G3706" s="189"/>
      <c r="H3706" s="189"/>
      <c r="I3706" s="189"/>
      <c r="J3706" s="189"/>
      <c r="K3706" s="189"/>
      <c r="L3706" s="190"/>
    </row>
    <row r="3707" spans="1:12" x14ac:dyDescent="0.2">
      <c r="A3707" s="24" t="s">
        <v>975</v>
      </c>
      <c r="B3707" s="21"/>
      <c r="C3707" s="21"/>
      <c r="D3707" s="52" t="s">
        <v>973</v>
      </c>
      <c r="E3707" s="13" t="s">
        <v>1156</v>
      </c>
      <c r="F3707" s="39" t="s">
        <v>1246</v>
      </c>
      <c r="G3707" s="19" t="s">
        <v>1205</v>
      </c>
      <c r="H3707" s="13" t="s">
        <v>1206</v>
      </c>
      <c r="I3707" s="13" t="s">
        <v>977</v>
      </c>
      <c r="J3707" s="13" t="s">
        <v>976</v>
      </c>
      <c r="K3707" s="13" t="s">
        <v>1166</v>
      </c>
      <c r="L3707" s="13" t="s">
        <v>1167</v>
      </c>
    </row>
    <row r="3708" spans="1:12" x14ac:dyDescent="0.2">
      <c r="A3708" s="6">
        <v>1</v>
      </c>
      <c r="B3708" s="6"/>
      <c r="C3708" s="3"/>
      <c r="D3708" s="36" t="s">
        <v>2816</v>
      </c>
      <c r="E3708" s="28" t="e">
        <f>VLOOKUP(D3708,バーコード貼付!A$4048:C$6329,2,FALSE)</f>
        <v>#N/A</v>
      </c>
      <c r="F3708" s="40"/>
      <c r="G3708" s="19"/>
      <c r="H3708" s="77" t="e">
        <v>#N/A</v>
      </c>
      <c r="I3708" s="43" t="e">
        <v>#N/A</v>
      </c>
      <c r="J3708" s="19" t="e">
        <v>#N/A</v>
      </c>
      <c r="K3708" s="19"/>
      <c r="L3708" s="19"/>
    </row>
    <row r="3709" spans="1:12" x14ac:dyDescent="0.2">
      <c r="A3709" s="6"/>
      <c r="B3709" s="8">
        <v>1</v>
      </c>
      <c r="C3709" s="3"/>
      <c r="D3709" s="36" t="s">
        <v>2817</v>
      </c>
      <c r="E3709" s="28" t="str">
        <f>VLOOKUP(D3709,バーコード貼付!A$4048:C$6329,2,FALSE)</f>
        <v>TWU40割型ﾕﾆﾊﾞｰｻﾙ本体片側(ﾌﾞｯｼｭ無し)</v>
      </c>
      <c r="F3709" s="40"/>
      <c r="G3709" s="19"/>
      <c r="H3709" s="77">
        <f>VLOOKUP(D3709,バーコード貼付!$A$4048:$C$6329,3,FALSE)</f>
        <v>0</v>
      </c>
      <c r="I3709" s="8"/>
      <c r="J3709" s="19">
        <f>IF(H3709&gt;=I3709,0,1)</f>
        <v>0</v>
      </c>
      <c r="K3709" s="19"/>
      <c r="L3709" s="19"/>
    </row>
    <row r="3710" spans="1:12" x14ac:dyDescent="0.2">
      <c r="A3710" s="6"/>
      <c r="B3710" s="8">
        <v>2</v>
      </c>
      <c r="C3710" s="3"/>
      <c r="D3710" s="36" t="s">
        <v>2818</v>
      </c>
      <c r="E3710" s="28" t="e">
        <f>VLOOKUP(D3710,バーコード貼付!A$4048:C$6329,2,FALSE)</f>
        <v>#N/A</v>
      </c>
      <c r="F3710" s="40"/>
      <c r="G3710" s="19"/>
      <c r="H3710" s="77" t="e">
        <v>#N/A</v>
      </c>
      <c r="I3710" s="8"/>
      <c r="J3710" s="19" t="e">
        <v>#N/A</v>
      </c>
      <c r="K3710" s="19"/>
      <c r="L3710" s="19"/>
    </row>
    <row r="3711" spans="1:12" x14ac:dyDescent="0.2">
      <c r="A3711" s="6"/>
      <c r="B3711" s="8">
        <v>3</v>
      </c>
      <c r="C3711" s="3"/>
      <c r="D3711" s="36" t="s">
        <v>2819</v>
      </c>
      <c r="E3711" s="28" t="str">
        <f>VLOOKUP(D3711,バーコード貼付!A$4048:C$6329,2,FALSE)</f>
        <v>TWU38~40割型ﾕﾆﾊﾞｰｻﾙ用ﾌﾞｯｼｭ34*25*24</v>
      </c>
      <c r="F3711" s="40"/>
      <c r="G3711" s="19"/>
      <c r="H3711" s="77">
        <v>184</v>
      </c>
      <c r="I3711" s="8"/>
      <c r="J3711" s="19">
        <v>0</v>
      </c>
      <c r="K3711" s="19"/>
      <c r="L3711" s="19"/>
    </row>
    <row r="3712" spans="1:12" x14ac:dyDescent="0.2">
      <c r="A3712" s="6"/>
      <c r="B3712" s="8">
        <v>4</v>
      </c>
      <c r="C3712" s="3"/>
      <c r="D3712" s="36" t="s">
        <v>2813</v>
      </c>
      <c r="E3712" s="28" t="e">
        <f>VLOOKUP(D3712,バーコード貼付!A$4048:C$6329,2,FALSE)</f>
        <v>#N/A</v>
      </c>
      <c r="F3712" s="40"/>
      <c r="G3712" s="19"/>
      <c r="H3712" s="77" t="e">
        <v>#N/A</v>
      </c>
      <c r="I3712" s="8"/>
      <c r="J3712" s="19">
        <v>0</v>
      </c>
      <c r="K3712" s="19"/>
      <c r="L3712" s="19"/>
    </row>
    <row r="3713" spans="1:12" x14ac:dyDescent="0.2">
      <c r="A3713" s="6"/>
      <c r="B3713" s="8">
        <v>5</v>
      </c>
      <c r="C3713" s="3"/>
      <c r="D3713" s="36" t="s">
        <v>2814</v>
      </c>
      <c r="E3713" s="28" t="str">
        <f>VLOOKUP(D3713,バーコード貼付!A$4048:C$6329,2,FALSE)</f>
        <v>TWU38~40割型ﾕﾆﾊﾞｰｻﾙ用十字ﾋﾟﾝ</v>
      </c>
      <c r="F3713" s="40"/>
      <c r="G3713" s="19"/>
      <c r="H3713" s="77" t="e">
        <v>#N/A</v>
      </c>
      <c r="I3713" s="8"/>
      <c r="J3713" s="19">
        <v>0</v>
      </c>
      <c r="K3713" s="19"/>
      <c r="L3713" s="19"/>
    </row>
    <row r="3714" spans="1:12" x14ac:dyDescent="0.2">
      <c r="A3714" s="6"/>
      <c r="B3714" s="8">
        <v>6</v>
      </c>
      <c r="C3714" s="3"/>
      <c r="D3714" s="36" t="s">
        <v>2815</v>
      </c>
      <c r="E3714" s="28" t="e">
        <f>VLOOKUP(D3714,バーコード貼付!A$4048:C$6329,2,FALSE)</f>
        <v>#N/A</v>
      </c>
      <c r="F3714" s="40"/>
      <c r="G3714" s="19"/>
      <c r="H3714" s="77" t="e">
        <v>#N/A</v>
      </c>
      <c r="I3714" s="8"/>
      <c r="J3714" s="19">
        <v>0</v>
      </c>
      <c r="K3714" s="19"/>
      <c r="L3714" s="19"/>
    </row>
    <row r="3715" spans="1:12" x14ac:dyDescent="0.2">
      <c r="A3715" s="6"/>
      <c r="B3715" s="8"/>
      <c r="C3715" s="3"/>
      <c r="D3715" s="36"/>
      <c r="E3715" s="28"/>
      <c r="F3715" s="40"/>
      <c r="G3715" s="19"/>
      <c r="H3715" s="67"/>
      <c r="I3715" s="8"/>
      <c r="J3715" s="19"/>
      <c r="K3715" s="19"/>
      <c r="L3715" s="19"/>
    </row>
    <row r="3716" spans="1:12" ht="16.2" x14ac:dyDescent="0.2">
      <c r="A3716" s="188" t="s">
        <v>2779</v>
      </c>
      <c r="B3716" s="189"/>
      <c r="C3716" s="189"/>
      <c r="D3716" s="189"/>
      <c r="E3716" s="189"/>
      <c r="F3716" s="189"/>
      <c r="G3716" s="189"/>
      <c r="H3716" s="189"/>
      <c r="I3716" s="189"/>
      <c r="J3716" s="189"/>
      <c r="K3716" s="189"/>
      <c r="L3716" s="190"/>
    </row>
    <row r="3717" spans="1:12" x14ac:dyDescent="0.2">
      <c r="A3717" s="24" t="s">
        <v>975</v>
      </c>
      <c r="B3717" s="21"/>
      <c r="C3717" s="21"/>
      <c r="D3717" s="52" t="s">
        <v>973</v>
      </c>
      <c r="E3717" s="13" t="s">
        <v>1156</v>
      </c>
      <c r="F3717" s="39" t="s">
        <v>1246</v>
      </c>
      <c r="G3717" s="19" t="s">
        <v>1205</v>
      </c>
      <c r="H3717" s="13" t="s">
        <v>1206</v>
      </c>
      <c r="I3717" s="13" t="s">
        <v>977</v>
      </c>
      <c r="J3717" s="13" t="s">
        <v>976</v>
      </c>
      <c r="K3717" s="13" t="s">
        <v>1166</v>
      </c>
      <c r="L3717" s="13" t="s">
        <v>1167</v>
      </c>
    </row>
    <row r="3718" spans="1:12" x14ac:dyDescent="0.2">
      <c r="A3718" s="6">
        <v>1</v>
      </c>
      <c r="B3718" s="6"/>
      <c r="C3718" s="3"/>
      <c r="D3718" s="36" t="s">
        <v>2820</v>
      </c>
      <c r="E3718" s="28" t="e">
        <f>VLOOKUP(D3718,バーコード貼付!A$4048:C$6329,2,FALSE)</f>
        <v>#N/A</v>
      </c>
      <c r="F3718" s="40"/>
      <c r="G3718" s="19"/>
      <c r="H3718" s="77" t="e">
        <v>#N/A</v>
      </c>
      <c r="I3718" s="43" t="e">
        <v>#N/A</v>
      </c>
      <c r="J3718" s="19" t="e">
        <v>#N/A</v>
      </c>
      <c r="K3718" s="19"/>
      <c r="L3718" s="19"/>
    </row>
    <row r="3719" spans="1:12" x14ac:dyDescent="0.2">
      <c r="A3719" s="6"/>
      <c r="B3719" s="8">
        <v>1</v>
      </c>
      <c r="C3719" s="3"/>
      <c r="D3719" s="36" t="s">
        <v>2821</v>
      </c>
      <c r="E3719" s="28" t="str">
        <f>VLOOKUP(D3719,バーコード貼付!A$4048:C$6329,2,FALSE)</f>
        <v>TWU42割型ﾕﾆﾊﾞｰｻﾙ本体片側(ﾌﾞｯｼｭ無し)</v>
      </c>
      <c r="F3719" s="40"/>
      <c r="G3719" s="19"/>
      <c r="H3719" s="77">
        <f>VLOOKUP(D3719,バーコード貼付!$A$4048:$C$6329,3,FALSE)</f>
        <v>20</v>
      </c>
      <c r="I3719" s="8"/>
      <c r="J3719" s="19">
        <f>IF(H3719&gt;=I3719,0,1)</f>
        <v>0</v>
      </c>
      <c r="K3719" s="19"/>
      <c r="L3719" s="19"/>
    </row>
    <row r="3720" spans="1:12" x14ac:dyDescent="0.2">
      <c r="A3720" s="6"/>
      <c r="B3720" s="8">
        <v>2</v>
      </c>
      <c r="C3720" s="3"/>
      <c r="D3720" s="36" t="s">
        <v>2822</v>
      </c>
      <c r="E3720" s="28" t="e">
        <f>VLOOKUP(D3720,バーコード貼付!A$4048:C$6329,2,FALSE)</f>
        <v>#N/A</v>
      </c>
      <c r="F3720" s="40"/>
      <c r="G3720" s="19"/>
      <c r="H3720" s="77" t="e">
        <v>#N/A</v>
      </c>
      <c r="I3720" s="8"/>
      <c r="J3720" s="19" t="e">
        <v>#N/A</v>
      </c>
      <c r="K3720" s="19"/>
      <c r="L3720" s="19"/>
    </row>
    <row r="3721" spans="1:12" x14ac:dyDescent="0.2">
      <c r="A3721" s="6"/>
      <c r="B3721" s="8">
        <v>3</v>
      </c>
      <c r="C3721" s="3"/>
      <c r="D3721" s="36" t="s">
        <v>2823</v>
      </c>
      <c r="E3721" s="28" t="str">
        <f>VLOOKUP(D3721,バーコード貼付!A$4048:C$6329,2,FALSE)</f>
        <v>TWU42~45割型ﾕﾆﾊﾞｰｻﾙ用ﾌﾞｯｼｭ38*28*27</v>
      </c>
      <c r="F3721" s="40"/>
      <c r="G3721" s="19"/>
      <c r="H3721" s="77">
        <f>VLOOKUP(D3721,バーコード貼付!$A$4048:$C$6329,3,FALSE)</f>
        <v>12</v>
      </c>
      <c r="I3721" s="8"/>
      <c r="J3721" s="19">
        <f>IF(H3721&gt;=I3721,0,1)</f>
        <v>0</v>
      </c>
      <c r="K3721" s="19"/>
      <c r="L3721" s="19"/>
    </row>
    <row r="3722" spans="1:12" x14ac:dyDescent="0.2">
      <c r="A3722" s="6"/>
      <c r="B3722" s="8">
        <v>4</v>
      </c>
      <c r="C3722" s="3"/>
      <c r="D3722" s="36" t="s">
        <v>2824</v>
      </c>
      <c r="E3722" s="28" t="e">
        <f>VLOOKUP(D3722,バーコード貼付!A$4048:C$6329,2,FALSE)</f>
        <v>#N/A</v>
      </c>
      <c r="F3722" s="40"/>
      <c r="G3722" s="19"/>
      <c r="H3722" s="77" t="e">
        <v>#N/A</v>
      </c>
      <c r="I3722" s="8"/>
      <c r="J3722" s="19">
        <v>0</v>
      </c>
      <c r="K3722" s="19"/>
      <c r="L3722" s="19"/>
    </row>
    <row r="3723" spans="1:12" x14ac:dyDescent="0.2">
      <c r="A3723" s="6"/>
      <c r="B3723" s="8">
        <v>5</v>
      </c>
      <c r="C3723" s="3"/>
      <c r="D3723" s="36" t="s">
        <v>2825</v>
      </c>
      <c r="E3723" s="28" t="str">
        <f>VLOOKUP(D3723,バーコード貼付!A$4048:C$6329,2,FALSE)</f>
        <v>TWU42~45割型ﾕﾆﾊﾞｰｻﾙ用十字ﾋﾟﾝ</v>
      </c>
      <c r="F3723" s="40"/>
      <c r="G3723" s="19"/>
      <c r="H3723" s="77" t="e">
        <v>#N/A</v>
      </c>
      <c r="I3723" s="8"/>
      <c r="J3723" s="19">
        <v>0</v>
      </c>
      <c r="K3723" s="19"/>
      <c r="L3723" s="19"/>
    </row>
    <row r="3724" spans="1:12" x14ac:dyDescent="0.2">
      <c r="A3724" s="6"/>
      <c r="B3724" s="8">
        <v>6</v>
      </c>
      <c r="C3724" s="3"/>
      <c r="D3724" s="36" t="s">
        <v>2826</v>
      </c>
      <c r="E3724" s="28" t="e">
        <f>VLOOKUP(D3724,バーコード貼付!A$4048:C$6329,2,FALSE)</f>
        <v>#N/A</v>
      </c>
      <c r="F3724" s="40"/>
      <c r="G3724" s="19"/>
      <c r="H3724" s="77" t="e">
        <v>#N/A</v>
      </c>
      <c r="I3724" s="8"/>
      <c r="J3724" s="19">
        <v>0</v>
      </c>
      <c r="K3724" s="19"/>
      <c r="L3724" s="19"/>
    </row>
    <row r="3725" spans="1:12" x14ac:dyDescent="0.2">
      <c r="A3725" s="6"/>
      <c r="B3725" s="8"/>
      <c r="C3725" s="3"/>
      <c r="D3725" s="36"/>
      <c r="E3725" s="28"/>
      <c r="F3725" s="40"/>
      <c r="G3725" s="19"/>
      <c r="H3725" s="67"/>
      <c r="I3725" s="8"/>
      <c r="J3725" s="19"/>
      <c r="K3725" s="19"/>
      <c r="L3725" s="19"/>
    </row>
    <row r="3726" spans="1:12" ht="16.2" x14ac:dyDescent="0.2">
      <c r="A3726" s="188" t="s">
        <v>2780</v>
      </c>
      <c r="B3726" s="189"/>
      <c r="C3726" s="189"/>
      <c r="D3726" s="189"/>
      <c r="E3726" s="189"/>
      <c r="F3726" s="189"/>
      <c r="G3726" s="189"/>
      <c r="H3726" s="189"/>
      <c r="I3726" s="189"/>
      <c r="J3726" s="189"/>
      <c r="K3726" s="189"/>
      <c r="L3726" s="190"/>
    </row>
    <row r="3727" spans="1:12" x14ac:dyDescent="0.2">
      <c r="A3727" s="24" t="s">
        <v>975</v>
      </c>
      <c r="B3727" s="21"/>
      <c r="C3727" s="21"/>
      <c r="D3727" s="52" t="s">
        <v>973</v>
      </c>
      <c r="E3727" s="13" t="s">
        <v>1156</v>
      </c>
      <c r="F3727" s="39" t="s">
        <v>1246</v>
      </c>
      <c r="G3727" s="19" t="s">
        <v>1205</v>
      </c>
      <c r="H3727" s="13" t="s">
        <v>1206</v>
      </c>
      <c r="I3727" s="13" t="s">
        <v>977</v>
      </c>
      <c r="J3727" s="13" t="s">
        <v>976</v>
      </c>
      <c r="K3727" s="13" t="s">
        <v>1166</v>
      </c>
      <c r="L3727" s="13" t="s">
        <v>1167</v>
      </c>
    </row>
    <row r="3728" spans="1:12" x14ac:dyDescent="0.2">
      <c r="A3728" s="6">
        <v>1</v>
      </c>
      <c r="B3728" s="6"/>
      <c r="C3728" s="3"/>
      <c r="D3728" s="36" t="s">
        <v>2827</v>
      </c>
      <c r="E3728" s="28" t="e">
        <f>VLOOKUP(D3728,バーコード貼付!A$4048:C$6329,2,FALSE)</f>
        <v>#N/A</v>
      </c>
      <c r="F3728" s="40"/>
      <c r="G3728" s="19"/>
      <c r="H3728" s="77" t="e">
        <v>#N/A</v>
      </c>
      <c r="I3728" s="43" t="e">
        <v>#N/A</v>
      </c>
      <c r="J3728" s="19" t="e">
        <v>#N/A</v>
      </c>
      <c r="K3728" s="19"/>
      <c r="L3728" s="19"/>
    </row>
    <row r="3729" spans="1:12" x14ac:dyDescent="0.2">
      <c r="A3729" s="6"/>
      <c r="B3729" s="8">
        <v>1</v>
      </c>
      <c r="C3729" s="3"/>
      <c r="D3729" s="36" t="s">
        <v>2828</v>
      </c>
      <c r="E3729" s="28" t="e">
        <f>VLOOKUP(D3729,バーコード貼付!A$4048:C$6329,2,FALSE)</f>
        <v>#N/A</v>
      </c>
      <c r="F3729" s="40"/>
      <c r="G3729" s="19"/>
      <c r="H3729" s="77" t="e">
        <v>#N/A</v>
      </c>
      <c r="I3729" s="8"/>
      <c r="J3729" s="19">
        <v>0</v>
      </c>
      <c r="K3729" s="19"/>
      <c r="L3729" s="19"/>
    </row>
    <row r="3730" spans="1:12" x14ac:dyDescent="0.2">
      <c r="A3730" s="6"/>
      <c r="B3730" s="8">
        <v>2</v>
      </c>
      <c r="C3730" s="3"/>
      <c r="D3730" s="36" t="s">
        <v>2829</v>
      </c>
      <c r="E3730" s="28" t="e">
        <f>VLOOKUP(D3730,バーコード貼付!A$4048:C$6329,2,FALSE)</f>
        <v>#N/A</v>
      </c>
      <c r="F3730" s="40"/>
      <c r="G3730" s="19"/>
      <c r="H3730" s="77" t="e">
        <v>#N/A</v>
      </c>
      <c r="I3730" s="8"/>
      <c r="J3730" s="19">
        <v>0</v>
      </c>
      <c r="K3730" s="19"/>
      <c r="L3730" s="19"/>
    </row>
    <row r="3731" spans="1:12" x14ac:dyDescent="0.2">
      <c r="A3731" s="6"/>
      <c r="B3731" s="8">
        <v>3</v>
      </c>
      <c r="C3731" s="3"/>
      <c r="D3731" s="36" t="s">
        <v>2823</v>
      </c>
      <c r="E3731" s="28" t="str">
        <f>VLOOKUP(D3731,バーコード貼付!A$4048:C$6329,2,FALSE)</f>
        <v>TWU42~45割型ﾕﾆﾊﾞｰｻﾙ用ﾌﾞｯｼｭ38*28*27</v>
      </c>
      <c r="F3731" s="40"/>
      <c r="G3731" s="19"/>
      <c r="H3731" s="77">
        <f>VLOOKUP(D3731,バーコード貼付!$A$4048:$C$6329,3,FALSE)</f>
        <v>12</v>
      </c>
      <c r="I3731" s="8"/>
      <c r="J3731" s="19">
        <f>IF(H3731&gt;=I3731,0,1)</f>
        <v>0</v>
      </c>
      <c r="K3731" s="19"/>
      <c r="L3731" s="19"/>
    </row>
    <row r="3732" spans="1:12" x14ac:dyDescent="0.2">
      <c r="A3732" s="6"/>
      <c r="B3732" s="8">
        <v>4</v>
      </c>
      <c r="C3732" s="3"/>
      <c r="D3732" s="36" t="s">
        <v>2824</v>
      </c>
      <c r="E3732" s="28" t="e">
        <f>VLOOKUP(D3732,バーコード貼付!A$4048:C$6329,2,FALSE)</f>
        <v>#N/A</v>
      </c>
      <c r="F3732" s="40"/>
      <c r="G3732" s="19"/>
      <c r="H3732" s="77" t="e">
        <v>#N/A</v>
      </c>
      <c r="I3732" s="8"/>
      <c r="J3732" s="19">
        <v>0</v>
      </c>
      <c r="K3732" s="19"/>
      <c r="L3732" s="19"/>
    </row>
    <row r="3733" spans="1:12" x14ac:dyDescent="0.2">
      <c r="A3733" s="6"/>
      <c r="B3733" s="8">
        <v>5</v>
      </c>
      <c r="C3733" s="3"/>
      <c r="D3733" s="36" t="s">
        <v>2825</v>
      </c>
      <c r="E3733" s="28" t="str">
        <f>VLOOKUP(D3733,バーコード貼付!A$4048:C$6329,2,FALSE)</f>
        <v>TWU42~45割型ﾕﾆﾊﾞｰｻﾙ用十字ﾋﾟﾝ</v>
      </c>
      <c r="F3733" s="40"/>
      <c r="G3733" s="19"/>
      <c r="H3733" s="77" t="e">
        <v>#N/A</v>
      </c>
      <c r="I3733" s="8"/>
      <c r="J3733" s="19">
        <v>0</v>
      </c>
      <c r="K3733" s="19"/>
      <c r="L3733" s="19"/>
    </row>
    <row r="3734" spans="1:12" x14ac:dyDescent="0.2">
      <c r="A3734" s="6"/>
      <c r="B3734" s="8">
        <v>6</v>
      </c>
      <c r="C3734" s="3"/>
      <c r="D3734" s="36" t="s">
        <v>2826</v>
      </c>
      <c r="E3734" s="28" t="e">
        <f>VLOOKUP(D3734,バーコード貼付!A$4048:C$6329,2,FALSE)</f>
        <v>#N/A</v>
      </c>
      <c r="F3734" s="40"/>
      <c r="G3734" s="19"/>
      <c r="H3734" s="77" t="e">
        <v>#N/A</v>
      </c>
      <c r="I3734" s="8"/>
      <c r="J3734" s="19">
        <v>0</v>
      </c>
      <c r="K3734" s="19"/>
      <c r="L3734" s="19"/>
    </row>
    <row r="3735" spans="1:12" x14ac:dyDescent="0.2">
      <c r="A3735" s="6"/>
      <c r="B3735" s="8"/>
      <c r="C3735" s="3"/>
      <c r="D3735" s="36"/>
      <c r="E3735" s="28"/>
      <c r="F3735" s="40"/>
      <c r="G3735" s="19"/>
      <c r="H3735" s="67"/>
      <c r="I3735" s="8"/>
      <c r="J3735" s="19"/>
      <c r="K3735" s="19"/>
      <c r="L3735" s="19"/>
    </row>
    <row r="3736" spans="1:12" ht="16.2" x14ac:dyDescent="0.2">
      <c r="A3736" s="188" t="s">
        <v>2830</v>
      </c>
      <c r="B3736" s="189"/>
      <c r="C3736" s="189"/>
      <c r="D3736" s="189"/>
      <c r="E3736" s="189"/>
      <c r="F3736" s="189"/>
      <c r="G3736" s="189"/>
      <c r="H3736" s="189"/>
      <c r="I3736" s="189"/>
      <c r="J3736" s="189"/>
      <c r="K3736" s="189"/>
      <c r="L3736" s="190"/>
    </row>
    <row r="3737" spans="1:12" x14ac:dyDescent="0.2">
      <c r="A3737" s="24" t="s">
        <v>975</v>
      </c>
      <c r="B3737" s="21"/>
      <c r="C3737" s="21"/>
      <c r="D3737" s="52" t="s">
        <v>973</v>
      </c>
      <c r="E3737" s="13" t="s">
        <v>1156</v>
      </c>
      <c r="F3737" s="39" t="s">
        <v>1246</v>
      </c>
      <c r="G3737" s="19" t="s">
        <v>1205</v>
      </c>
      <c r="H3737" s="13" t="s">
        <v>1206</v>
      </c>
      <c r="I3737" s="13" t="s">
        <v>977</v>
      </c>
      <c r="J3737" s="13" t="s">
        <v>976</v>
      </c>
      <c r="K3737" s="13" t="s">
        <v>1166</v>
      </c>
      <c r="L3737" s="13" t="s">
        <v>1167</v>
      </c>
    </row>
    <row r="3738" spans="1:12" x14ac:dyDescent="0.2">
      <c r="A3738" s="6">
        <v>1</v>
      </c>
      <c r="B3738" s="6"/>
      <c r="C3738" s="3"/>
      <c r="D3738" s="36" t="s">
        <v>2831</v>
      </c>
      <c r="E3738" s="28" t="e">
        <f>VLOOKUP(D3738,バーコード貼付!A$4048:C$6329,2,FALSE)</f>
        <v>#N/A</v>
      </c>
      <c r="F3738" s="40"/>
      <c r="G3738" s="19"/>
      <c r="H3738" s="77" t="e">
        <v>#N/A</v>
      </c>
      <c r="I3738" s="43" t="e">
        <v>#N/A</v>
      </c>
      <c r="J3738" s="19" t="e">
        <v>#N/A</v>
      </c>
      <c r="K3738" s="19"/>
      <c r="L3738" s="19"/>
    </row>
    <row r="3739" spans="1:12" x14ac:dyDescent="0.2">
      <c r="A3739" s="6"/>
      <c r="B3739" s="8">
        <v>1</v>
      </c>
      <c r="C3739" s="3"/>
      <c r="D3739" s="36" t="s">
        <v>2832</v>
      </c>
      <c r="E3739" s="28" t="str">
        <f>VLOOKUP(D3739,バーコード貼付!A$4048:C$6329,2,FALSE)</f>
        <v>TWU45割型ﾕﾆﾊﾞｰｻﾙ本体片側(ﾌﾞｯｼｭ無し)</v>
      </c>
      <c r="F3739" s="40"/>
      <c r="G3739" s="19"/>
      <c r="H3739" s="77">
        <f>VLOOKUP(D3739,バーコード貼付!$A$4048:$C$6329,3,FALSE)</f>
        <v>42</v>
      </c>
      <c r="I3739" s="8"/>
      <c r="J3739" s="19">
        <f>IF(H3739&gt;=I3739,0,1)</f>
        <v>0</v>
      </c>
      <c r="K3739" s="19"/>
      <c r="L3739" s="19"/>
    </row>
    <row r="3740" spans="1:12" x14ac:dyDescent="0.2">
      <c r="A3740" s="6"/>
      <c r="B3740" s="8">
        <v>2</v>
      </c>
      <c r="C3740" s="3"/>
      <c r="D3740" s="36" t="s">
        <v>2833</v>
      </c>
      <c r="E3740" s="28" t="e">
        <f>VLOOKUP(D3740,バーコード貼付!A$4048:C$6329,2,FALSE)</f>
        <v>#N/A</v>
      </c>
      <c r="F3740" s="40"/>
      <c r="G3740" s="19"/>
      <c r="H3740" s="77" t="e">
        <v>#N/A</v>
      </c>
      <c r="I3740" s="8"/>
      <c r="J3740" s="19" t="e">
        <v>#N/A</v>
      </c>
      <c r="K3740" s="19"/>
      <c r="L3740" s="19"/>
    </row>
    <row r="3741" spans="1:12" x14ac:dyDescent="0.2">
      <c r="A3741" s="6"/>
      <c r="B3741" s="8">
        <v>3</v>
      </c>
      <c r="C3741" s="3"/>
      <c r="D3741" s="36" t="s">
        <v>2834</v>
      </c>
      <c r="E3741" s="28" t="str">
        <f>VLOOKUP(D3741,バーコード貼付!A$4048:C$6329,2,FALSE)</f>
        <v>TWU42~45割型ﾕﾆﾊﾞｰｻﾙ用ﾌﾞｯｼｭ38*28*27</v>
      </c>
      <c r="F3741" s="40"/>
      <c r="G3741" s="19"/>
      <c r="H3741" s="77">
        <f>VLOOKUP(D3741,バーコード貼付!$A$4048:$C$6329,3,FALSE)</f>
        <v>12</v>
      </c>
      <c r="I3741" s="8"/>
      <c r="J3741" s="19">
        <f>IF(H3741&gt;=I3741,0,1)</f>
        <v>0</v>
      </c>
      <c r="K3741" s="19"/>
      <c r="L3741" s="19"/>
    </row>
    <row r="3742" spans="1:12" x14ac:dyDescent="0.2">
      <c r="A3742" s="6"/>
      <c r="B3742" s="8">
        <v>4</v>
      </c>
      <c r="C3742" s="3"/>
      <c r="D3742" s="36" t="s">
        <v>2824</v>
      </c>
      <c r="E3742" s="28" t="e">
        <f>VLOOKUP(D3742,バーコード貼付!A$4048:C$6329,2,FALSE)</f>
        <v>#N/A</v>
      </c>
      <c r="F3742" s="40"/>
      <c r="G3742" s="19"/>
      <c r="H3742" s="77" t="e">
        <v>#N/A</v>
      </c>
      <c r="I3742" s="8"/>
      <c r="J3742" s="19">
        <v>0</v>
      </c>
      <c r="K3742" s="19"/>
      <c r="L3742" s="19"/>
    </row>
    <row r="3743" spans="1:12" x14ac:dyDescent="0.2">
      <c r="A3743" s="6"/>
      <c r="B3743" s="8">
        <v>5</v>
      </c>
      <c r="C3743" s="3"/>
      <c r="D3743" s="36" t="s">
        <v>2825</v>
      </c>
      <c r="E3743" s="28" t="str">
        <f>VLOOKUP(D3743,バーコード貼付!A$4048:C$6329,2,FALSE)</f>
        <v>TWU42~45割型ﾕﾆﾊﾞｰｻﾙ用十字ﾋﾟﾝ</v>
      </c>
      <c r="F3743" s="40"/>
      <c r="G3743" s="19"/>
      <c r="H3743" s="77" t="e">
        <v>#N/A</v>
      </c>
      <c r="I3743" s="8"/>
      <c r="J3743" s="19">
        <v>0</v>
      </c>
      <c r="K3743" s="19"/>
      <c r="L3743" s="19"/>
    </row>
    <row r="3744" spans="1:12" x14ac:dyDescent="0.2">
      <c r="A3744" s="6"/>
      <c r="B3744" s="8">
        <v>6</v>
      </c>
      <c r="C3744" s="3"/>
      <c r="D3744" s="36" t="s">
        <v>2826</v>
      </c>
      <c r="E3744" s="28" t="e">
        <f>VLOOKUP(D3744,バーコード貼付!A$4048:C$6329,2,FALSE)</f>
        <v>#N/A</v>
      </c>
      <c r="F3744" s="40"/>
      <c r="G3744" s="19"/>
      <c r="H3744" s="77" t="e">
        <v>#N/A</v>
      </c>
      <c r="I3744" s="8"/>
      <c r="J3744" s="19">
        <v>0</v>
      </c>
      <c r="K3744" s="19"/>
      <c r="L3744" s="19"/>
    </row>
    <row r="3745" spans="1:12" x14ac:dyDescent="0.2">
      <c r="A3745" s="6"/>
      <c r="B3745" s="8"/>
      <c r="C3745" s="3"/>
      <c r="D3745" s="36"/>
      <c r="E3745" s="28"/>
      <c r="F3745" s="40"/>
      <c r="G3745" s="19"/>
      <c r="H3745" s="67"/>
      <c r="I3745" s="8"/>
      <c r="J3745" s="19"/>
      <c r="K3745" s="19"/>
      <c r="L3745" s="19"/>
    </row>
    <row r="3746" spans="1:12" ht="16.2" x14ac:dyDescent="0.2">
      <c r="A3746" s="188" t="s">
        <v>2835</v>
      </c>
      <c r="B3746" s="189"/>
      <c r="C3746" s="189"/>
      <c r="D3746" s="189"/>
      <c r="E3746" s="189"/>
      <c r="F3746" s="189"/>
      <c r="G3746" s="189"/>
      <c r="H3746" s="189"/>
      <c r="I3746" s="189"/>
      <c r="J3746" s="189"/>
      <c r="K3746" s="189"/>
      <c r="L3746" s="190"/>
    </row>
    <row r="3747" spans="1:12" x14ac:dyDescent="0.2">
      <c r="A3747" s="24" t="s">
        <v>975</v>
      </c>
      <c r="B3747" s="21"/>
      <c r="C3747" s="21"/>
      <c r="D3747" s="52" t="s">
        <v>973</v>
      </c>
      <c r="E3747" s="13" t="s">
        <v>1156</v>
      </c>
      <c r="F3747" s="39" t="s">
        <v>1246</v>
      </c>
      <c r="G3747" s="19" t="s">
        <v>1205</v>
      </c>
      <c r="H3747" s="13" t="s">
        <v>1206</v>
      </c>
      <c r="I3747" s="13" t="s">
        <v>977</v>
      </c>
      <c r="J3747" s="13" t="s">
        <v>976</v>
      </c>
      <c r="K3747" s="13" t="s">
        <v>1166</v>
      </c>
      <c r="L3747" s="13" t="s">
        <v>1167</v>
      </c>
    </row>
    <row r="3748" spans="1:12" x14ac:dyDescent="0.2">
      <c r="A3748" s="6">
        <v>1</v>
      </c>
      <c r="B3748" s="6"/>
      <c r="C3748" s="3"/>
      <c r="D3748" s="36" t="s">
        <v>2836</v>
      </c>
      <c r="E3748" s="28" t="e">
        <f>VLOOKUP(D3748,バーコード貼付!A$4048:C$6329,2,FALSE)</f>
        <v>#N/A</v>
      </c>
      <c r="F3748" s="40"/>
      <c r="G3748" s="19"/>
      <c r="H3748" s="77" t="e">
        <v>#N/A</v>
      </c>
      <c r="I3748" s="43" t="e">
        <v>#N/A</v>
      </c>
      <c r="J3748" s="19" t="e">
        <v>#N/A</v>
      </c>
      <c r="K3748" s="19"/>
      <c r="L3748" s="19"/>
    </row>
    <row r="3749" spans="1:12" x14ac:dyDescent="0.2">
      <c r="A3749" s="6"/>
      <c r="B3749" s="8">
        <v>1</v>
      </c>
      <c r="C3749" s="3"/>
      <c r="D3749" s="36" t="s">
        <v>2837</v>
      </c>
      <c r="E3749" s="28" t="str">
        <f>VLOOKUP(D3749,バーコード貼付!A$4048:C$6329,2,FALSE)</f>
        <v>TWU48割型ﾕﾆﾊﾞｰｻﾙ本体片側(ﾌﾞｯｼｭ無し)</v>
      </c>
      <c r="F3749" s="40"/>
      <c r="G3749" s="19"/>
      <c r="H3749" s="77">
        <f>VLOOKUP(D3749,バーコード貼付!$A$4048:$C$6329,3,FALSE)</f>
        <v>19</v>
      </c>
      <c r="I3749" s="8"/>
      <c r="J3749" s="19">
        <f>IF(H3749&gt;=I3749,0,1)</f>
        <v>0</v>
      </c>
      <c r="K3749" s="19"/>
      <c r="L3749" s="19"/>
    </row>
    <row r="3750" spans="1:12" x14ac:dyDescent="0.2">
      <c r="A3750" s="6"/>
      <c r="B3750" s="8">
        <v>2</v>
      </c>
      <c r="C3750" s="3"/>
      <c r="D3750" s="36" t="s">
        <v>2838</v>
      </c>
      <c r="E3750" s="28" t="e">
        <f>VLOOKUP(D3750,バーコード貼付!A$4048:C$6329,2,FALSE)</f>
        <v>#N/A</v>
      </c>
      <c r="F3750" s="40"/>
      <c r="G3750" s="19"/>
      <c r="H3750" s="77" t="e">
        <v>#N/A</v>
      </c>
      <c r="I3750" s="8"/>
      <c r="J3750" s="19" t="e">
        <v>#N/A</v>
      </c>
      <c r="K3750" s="19"/>
      <c r="L3750" s="19"/>
    </row>
    <row r="3751" spans="1:12" x14ac:dyDescent="0.2">
      <c r="A3751" s="6"/>
      <c r="B3751" s="8">
        <v>3</v>
      </c>
      <c r="C3751" s="3"/>
      <c r="D3751" s="36" t="s">
        <v>2839</v>
      </c>
      <c r="E3751" s="28" t="str">
        <f>VLOOKUP(D3751,バーコード貼付!A$4048:C$6329,2,FALSE)</f>
        <v>TWU48~50割型ﾕﾆﾊﾞｰｻﾙ用ﾌﾞｯｼｭ43*31*30</v>
      </c>
      <c r="F3751" s="40"/>
      <c r="G3751" s="19"/>
      <c r="H3751" s="77">
        <f>VLOOKUP(D3751,バーコード貼付!$A$4048:$C$6329,3,FALSE)</f>
        <v>548</v>
      </c>
      <c r="I3751" s="8"/>
      <c r="J3751" s="19">
        <f>IF(H3751&gt;=I3751,0,1)</f>
        <v>0</v>
      </c>
      <c r="K3751" s="19"/>
      <c r="L3751" s="19"/>
    </row>
    <row r="3752" spans="1:12" x14ac:dyDescent="0.2">
      <c r="A3752" s="6"/>
      <c r="B3752" s="8">
        <v>4</v>
      </c>
      <c r="C3752" s="3"/>
      <c r="D3752" s="36" t="s">
        <v>2840</v>
      </c>
      <c r="E3752" s="28" t="e">
        <f>VLOOKUP(D3752,バーコード貼付!A$4048:C$6329,2,FALSE)</f>
        <v>#N/A</v>
      </c>
      <c r="F3752" s="40"/>
      <c r="G3752" s="19"/>
      <c r="H3752" s="77" t="e">
        <v>#N/A</v>
      </c>
      <c r="I3752" s="8"/>
      <c r="J3752" s="19">
        <v>0</v>
      </c>
      <c r="K3752" s="19"/>
      <c r="L3752" s="19"/>
    </row>
    <row r="3753" spans="1:12" x14ac:dyDescent="0.2">
      <c r="A3753" s="6"/>
      <c r="B3753" s="8">
        <v>5</v>
      </c>
      <c r="C3753" s="3"/>
      <c r="D3753" s="36" t="s">
        <v>2841</v>
      </c>
      <c r="E3753" s="28" t="str">
        <f>VLOOKUP(D3753,バーコード貼付!A$4048:C$6329,2,FALSE)</f>
        <v>TWU48~50割型ﾕﾆﾊﾞｰｻﾙ用十字ﾋﾟﾝ</v>
      </c>
      <c r="F3753" s="40"/>
      <c r="G3753" s="19"/>
      <c r="H3753" s="77" t="e">
        <v>#N/A</v>
      </c>
      <c r="I3753" s="8"/>
      <c r="J3753" s="19">
        <v>0</v>
      </c>
      <c r="K3753" s="19"/>
      <c r="L3753" s="19"/>
    </row>
    <row r="3754" spans="1:12" x14ac:dyDescent="0.2">
      <c r="A3754" s="6"/>
      <c r="B3754" s="8">
        <v>6</v>
      </c>
      <c r="C3754" s="3"/>
      <c r="D3754" s="36" t="s">
        <v>2842</v>
      </c>
      <c r="E3754" s="28" t="e">
        <f>VLOOKUP(D3754,バーコード貼付!A$4048:C$6329,2,FALSE)</f>
        <v>#N/A</v>
      </c>
      <c r="F3754" s="40"/>
      <c r="G3754" s="19"/>
      <c r="H3754" s="77" t="e">
        <v>#N/A</v>
      </c>
      <c r="I3754" s="8"/>
      <c r="J3754" s="19">
        <v>0</v>
      </c>
      <c r="K3754" s="19"/>
      <c r="L3754" s="19"/>
    </row>
    <row r="3755" spans="1:12" x14ac:dyDescent="0.2">
      <c r="A3755" s="6"/>
      <c r="B3755" s="8"/>
      <c r="C3755" s="3"/>
      <c r="D3755" s="36"/>
      <c r="E3755" s="28"/>
      <c r="F3755" s="40"/>
      <c r="G3755" s="19"/>
      <c r="H3755" s="67"/>
      <c r="I3755" s="8"/>
      <c r="J3755" s="19"/>
      <c r="K3755" s="19"/>
      <c r="L3755" s="19"/>
    </row>
    <row r="3756" spans="1:12" ht="16.2" x14ac:dyDescent="0.2">
      <c r="A3756" s="188" t="s">
        <v>2843</v>
      </c>
      <c r="B3756" s="189"/>
      <c r="C3756" s="189"/>
      <c r="D3756" s="189"/>
      <c r="E3756" s="189"/>
      <c r="F3756" s="189"/>
      <c r="G3756" s="189"/>
      <c r="H3756" s="189"/>
      <c r="I3756" s="189"/>
      <c r="J3756" s="189"/>
      <c r="K3756" s="189"/>
      <c r="L3756" s="190"/>
    </row>
    <row r="3757" spans="1:12" x14ac:dyDescent="0.2">
      <c r="A3757" s="24" t="s">
        <v>975</v>
      </c>
      <c r="B3757" s="21"/>
      <c r="C3757" s="21"/>
      <c r="D3757" s="52" t="s">
        <v>973</v>
      </c>
      <c r="E3757" s="13" t="s">
        <v>1156</v>
      </c>
      <c r="F3757" s="39" t="s">
        <v>1246</v>
      </c>
      <c r="G3757" s="19" t="s">
        <v>1205</v>
      </c>
      <c r="H3757" s="13" t="s">
        <v>1206</v>
      </c>
      <c r="I3757" s="13" t="s">
        <v>977</v>
      </c>
      <c r="J3757" s="13" t="s">
        <v>976</v>
      </c>
      <c r="K3757" s="13" t="s">
        <v>1166</v>
      </c>
      <c r="L3757" s="13" t="s">
        <v>1167</v>
      </c>
    </row>
    <row r="3758" spans="1:12" x14ac:dyDescent="0.2">
      <c r="A3758" s="6">
        <v>1</v>
      </c>
      <c r="B3758" s="6"/>
      <c r="C3758" s="3"/>
      <c r="D3758" s="36" t="s">
        <v>2844</v>
      </c>
      <c r="E3758" s="28" t="e">
        <f>VLOOKUP(D3758,バーコード貼付!A$4048:C$6329,2,FALSE)</f>
        <v>#N/A</v>
      </c>
      <c r="F3758" s="40"/>
      <c r="G3758" s="19"/>
      <c r="H3758" s="77" t="e">
        <v>#N/A</v>
      </c>
      <c r="I3758" s="43" t="e">
        <v>#N/A</v>
      </c>
      <c r="J3758" s="19" t="e">
        <v>#N/A</v>
      </c>
      <c r="K3758" s="19"/>
      <c r="L3758" s="19"/>
    </row>
    <row r="3759" spans="1:12" x14ac:dyDescent="0.2">
      <c r="A3759" s="6"/>
      <c r="B3759" s="8">
        <v>1</v>
      </c>
      <c r="C3759" s="3"/>
      <c r="D3759" s="36" t="s">
        <v>2845</v>
      </c>
      <c r="E3759" s="28" t="str">
        <f>VLOOKUP(D3759,バーコード貼付!A$4048:C$6329,2,FALSE)</f>
        <v>TWU50割型ﾕﾆﾊﾞｰｻﾙ本体片側(ﾌﾞｯｼｭ無し)</v>
      </c>
      <c r="F3759" s="40"/>
      <c r="G3759" s="19"/>
      <c r="H3759" s="77">
        <f>VLOOKUP(D3759,バーコード貼付!$A$4048:$C$6329,3,FALSE)</f>
        <v>10</v>
      </c>
      <c r="I3759" s="8"/>
      <c r="J3759" s="19">
        <f>IF(H3759&gt;=I3759,0,1)</f>
        <v>0</v>
      </c>
      <c r="K3759" s="19"/>
      <c r="L3759" s="19"/>
    </row>
    <row r="3760" spans="1:12" x14ac:dyDescent="0.2">
      <c r="A3760" s="6"/>
      <c r="B3760" s="8">
        <v>2</v>
      </c>
      <c r="C3760" s="3"/>
      <c r="D3760" s="36" t="s">
        <v>2846</v>
      </c>
      <c r="E3760" s="28" t="e">
        <f>VLOOKUP(D3760,バーコード貼付!A$4048:C$6329,2,FALSE)</f>
        <v>#N/A</v>
      </c>
      <c r="F3760" s="40"/>
      <c r="G3760" s="19"/>
      <c r="H3760" s="77" t="e">
        <v>#N/A</v>
      </c>
      <c r="I3760" s="8"/>
      <c r="J3760" s="19" t="e">
        <v>#N/A</v>
      </c>
      <c r="K3760" s="19"/>
      <c r="L3760" s="19"/>
    </row>
    <row r="3761" spans="1:12" x14ac:dyDescent="0.2">
      <c r="A3761" s="6"/>
      <c r="B3761" s="8">
        <v>3</v>
      </c>
      <c r="C3761" s="3"/>
      <c r="D3761" s="36" t="s">
        <v>2839</v>
      </c>
      <c r="E3761" s="28" t="str">
        <f>VLOOKUP(D3761,バーコード貼付!A$4048:C$6329,2,FALSE)</f>
        <v>TWU48~50割型ﾕﾆﾊﾞｰｻﾙ用ﾌﾞｯｼｭ43*31*30</v>
      </c>
      <c r="F3761" s="40"/>
      <c r="G3761" s="19"/>
      <c r="H3761" s="77">
        <f>VLOOKUP(D3761,バーコード貼付!$A$4048:$C$6329,3,FALSE)</f>
        <v>548</v>
      </c>
      <c r="I3761" s="8"/>
      <c r="J3761" s="19">
        <f>IF(H3761&gt;=I3761,0,1)</f>
        <v>0</v>
      </c>
      <c r="K3761" s="19"/>
      <c r="L3761" s="19"/>
    </row>
    <row r="3762" spans="1:12" x14ac:dyDescent="0.2">
      <c r="A3762" s="6"/>
      <c r="B3762" s="8">
        <v>4</v>
      </c>
      <c r="C3762" s="3"/>
      <c r="D3762" s="36" t="s">
        <v>2840</v>
      </c>
      <c r="E3762" s="28" t="e">
        <f>VLOOKUP(D3762,バーコード貼付!A$4048:C$6329,2,FALSE)</f>
        <v>#N/A</v>
      </c>
      <c r="F3762" s="40"/>
      <c r="G3762" s="19"/>
      <c r="H3762" s="77" t="e">
        <v>#N/A</v>
      </c>
      <c r="I3762" s="8"/>
      <c r="J3762" s="19">
        <v>0</v>
      </c>
      <c r="K3762" s="19"/>
      <c r="L3762" s="19"/>
    </row>
    <row r="3763" spans="1:12" x14ac:dyDescent="0.2">
      <c r="A3763" s="6"/>
      <c r="B3763" s="8">
        <v>5</v>
      </c>
      <c r="C3763" s="3"/>
      <c r="D3763" s="36" t="s">
        <v>2841</v>
      </c>
      <c r="E3763" s="28" t="str">
        <f>VLOOKUP(D3763,バーコード貼付!A$4048:C$6329,2,FALSE)</f>
        <v>TWU48~50割型ﾕﾆﾊﾞｰｻﾙ用十字ﾋﾟﾝ</v>
      </c>
      <c r="F3763" s="40"/>
      <c r="G3763" s="19"/>
      <c r="H3763" s="77" t="e">
        <v>#N/A</v>
      </c>
      <c r="I3763" s="8"/>
      <c r="J3763" s="19">
        <v>0</v>
      </c>
      <c r="K3763" s="19"/>
      <c r="L3763" s="19"/>
    </row>
    <row r="3764" spans="1:12" x14ac:dyDescent="0.2">
      <c r="A3764" s="6"/>
      <c r="B3764" s="8">
        <v>6</v>
      </c>
      <c r="C3764" s="3"/>
      <c r="D3764" s="36" t="s">
        <v>2842</v>
      </c>
      <c r="E3764" s="28" t="e">
        <f>VLOOKUP(D3764,バーコード貼付!A$4048:C$6329,2,FALSE)</f>
        <v>#N/A</v>
      </c>
      <c r="F3764" s="40"/>
      <c r="G3764" s="19"/>
      <c r="H3764" s="77" t="e">
        <v>#N/A</v>
      </c>
      <c r="I3764" s="8"/>
      <c r="J3764" s="19">
        <v>0</v>
      </c>
      <c r="K3764" s="19"/>
      <c r="L3764" s="19"/>
    </row>
    <row r="3765" spans="1:12" x14ac:dyDescent="0.2">
      <c r="A3765" s="6"/>
      <c r="B3765" s="8"/>
      <c r="C3765" s="3"/>
      <c r="D3765" s="36"/>
      <c r="E3765" s="28"/>
      <c r="F3765" s="40"/>
      <c r="G3765" s="19"/>
      <c r="H3765" s="67"/>
      <c r="I3765" s="8"/>
      <c r="J3765" s="19"/>
      <c r="K3765" s="19"/>
      <c r="L3765" s="19"/>
    </row>
    <row r="3766" spans="1:12" ht="16.2" x14ac:dyDescent="0.2">
      <c r="A3766" s="188" t="s">
        <v>2847</v>
      </c>
      <c r="B3766" s="189"/>
      <c r="C3766" s="189"/>
      <c r="D3766" s="189"/>
      <c r="E3766" s="189"/>
      <c r="F3766" s="189"/>
      <c r="G3766" s="189"/>
      <c r="H3766" s="189"/>
      <c r="I3766" s="189"/>
      <c r="J3766" s="189"/>
      <c r="K3766" s="189"/>
      <c r="L3766" s="190"/>
    </row>
    <row r="3767" spans="1:12" x14ac:dyDescent="0.2">
      <c r="A3767" s="24" t="s">
        <v>975</v>
      </c>
      <c r="B3767" s="21"/>
      <c r="C3767" s="21"/>
      <c r="D3767" s="52" t="s">
        <v>973</v>
      </c>
      <c r="E3767" s="13" t="s">
        <v>1156</v>
      </c>
      <c r="F3767" s="39" t="s">
        <v>1246</v>
      </c>
      <c r="G3767" s="19" t="s">
        <v>1205</v>
      </c>
      <c r="H3767" s="13" t="s">
        <v>1206</v>
      </c>
      <c r="I3767" s="13" t="s">
        <v>977</v>
      </c>
      <c r="J3767" s="13" t="s">
        <v>976</v>
      </c>
      <c r="K3767" s="13" t="s">
        <v>1166</v>
      </c>
      <c r="L3767" s="13" t="s">
        <v>1167</v>
      </c>
    </row>
    <row r="3768" spans="1:12" x14ac:dyDescent="0.2">
      <c r="A3768" s="6">
        <v>1</v>
      </c>
      <c r="B3768" s="6"/>
      <c r="C3768" s="3"/>
      <c r="D3768" s="36" t="s">
        <v>2848</v>
      </c>
      <c r="E3768" s="28" t="e">
        <f>VLOOKUP(D3768,バーコード貼付!A$4048:C$6329,2,FALSE)</f>
        <v>#N/A</v>
      </c>
      <c r="F3768" s="40"/>
      <c r="G3768" s="19"/>
      <c r="H3768" s="77" t="e">
        <v>#N/A</v>
      </c>
      <c r="I3768" s="43" t="e">
        <v>#N/A</v>
      </c>
      <c r="J3768" s="19" t="e">
        <v>#N/A</v>
      </c>
      <c r="K3768" s="19"/>
      <c r="L3768" s="19"/>
    </row>
    <row r="3769" spans="1:12" x14ac:dyDescent="0.2">
      <c r="A3769" s="6"/>
      <c r="B3769" s="8">
        <v>1</v>
      </c>
      <c r="C3769" s="3"/>
      <c r="D3769" s="36" t="s">
        <v>2849</v>
      </c>
      <c r="E3769" s="28" t="str">
        <f>VLOOKUP(D3769,バーコード貼付!A$4048:C$6329,2,FALSE)</f>
        <v>TWU55割型ﾕﾆﾊﾞｰｻﾙ本体片側(ﾌﾞｯｼｭ無し)</v>
      </c>
      <c r="F3769" s="40"/>
      <c r="G3769" s="19"/>
      <c r="H3769" s="77">
        <f>VLOOKUP(D3769,バーコード貼付!$A$4048:$C$6329,3,FALSE)</f>
        <v>39</v>
      </c>
      <c r="I3769" s="8"/>
      <c r="J3769" s="19">
        <f>IF(H3769&gt;=I3769,0,1)</f>
        <v>0</v>
      </c>
      <c r="K3769" s="19"/>
      <c r="L3769" s="19"/>
    </row>
    <row r="3770" spans="1:12" x14ac:dyDescent="0.2">
      <c r="A3770" s="6"/>
      <c r="B3770" s="8">
        <v>2</v>
      </c>
      <c r="C3770" s="3"/>
      <c r="D3770" s="36" t="s">
        <v>2850</v>
      </c>
      <c r="E3770" s="28" t="e">
        <f>VLOOKUP(D3770,バーコード貼付!A$4048:C$6329,2,FALSE)</f>
        <v>#N/A</v>
      </c>
      <c r="F3770" s="40"/>
      <c r="G3770" s="19"/>
      <c r="H3770" s="77" t="e">
        <v>#N/A</v>
      </c>
      <c r="I3770" s="8"/>
      <c r="J3770" s="19" t="e">
        <v>#N/A</v>
      </c>
      <c r="K3770" s="19"/>
      <c r="L3770" s="19"/>
    </row>
    <row r="3771" spans="1:12" x14ac:dyDescent="0.2">
      <c r="A3771" s="6"/>
      <c r="B3771" s="8">
        <v>3</v>
      </c>
      <c r="C3771" s="3"/>
      <c r="D3771" s="36" t="s">
        <v>2851</v>
      </c>
      <c r="E3771" s="28" t="str">
        <f>VLOOKUP(D3771,バーコード貼付!A$4048:C$6329,2,FALSE)</f>
        <v>TWU55割型ﾕﾆﾊﾞｰｻﾙ用ﾌﾞｯｼｭ47*35*33</v>
      </c>
      <c r="F3771" s="40"/>
      <c r="G3771" s="19"/>
      <c r="H3771" s="77">
        <f>VLOOKUP(D3771,バーコード貼付!$A$4048:$C$6329,3,FALSE)</f>
        <v>794</v>
      </c>
      <c r="I3771" s="8"/>
      <c r="J3771" s="19">
        <f>IF(H3771&gt;=I3771,0,1)</f>
        <v>0</v>
      </c>
      <c r="K3771" s="19"/>
      <c r="L3771" s="19"/>
    </row>
    <row r="3772" spans="1:12" x14ac:dyDescent="0.2">
      <c r="A3772" s="6"/>
      <c r="B3772" s="8">
        <v>4</v>
      </c>
      <c r="C3772" s="3"/>
      <c r="D3772" s="36" t="s">
        <v>2852</v>
      </c>
      <c r="E3772" s="28" t="e">
        <f>VLOOKUP(D3772,バーコード貼付!A$4048:C$6329,2,FALSE)</f>
        <v>#N/A</v>
      </c>
      <c r="F3772" s="40"/>
      <c r="G3772" s="19"/>
      <c r="H3772" s="77" t="e">
        <v>#N/A</v>
      </c>
      <c r="I3772" s="8"/>
      <c r="J3772" s="19">
        <v>0</v>
      </c>
      <c r="K3772" s="19"/>
      <c r="L3772" s="19"/>
    </row>
    <row r="3773" spans="1:12" x14ac:dyDescent="0.2">
      <c r="A3773" s="6"/>
      <c r="B3773" s="8">
        <v>5</v>
      </c>
      <c r="C3773" s="3"/>
      <c r="D3773" s="36" t="s">
        <v>2853</v>
      </c>
      <c r="E3773" s="28" t="str">
        <f>VLOOKUP(D3773,バーコード貼付!A$4048:C$6329,2,FALSE)</f>
        <v>TWU55割型ﾕﾆﾊﾞｰｻﾙ用十字ﾋﾟﾝ</v>
      </c>
      <c r="F3773" s="40"/>
      <c r="G3773" s="19"/>
      <c r="H3773" s="77" t="e">
        <v>#N/A</v>
      </c>
      <c r="I3773" s="8"/>
      <c r="J3773" s="19">
        <v>0</v>
      </c>
      <c r="K3773" s="19"/>
      <c r="L3773" s="19"/>
    </row>
    <row r="3774" spans="1:12" x14ac:dyDescent="0.2">
      <c r="A3774" s="6"/>
      <c r="B3774" s="8">
        <v>6</v>
      </c>
      <c r="C3774" s="3"/>
      <c r="D3774" s="36" t="s">
        <v>2854</v>
      </c>
      <c r="E3774" s="28" t="e">
        <f>VLOOKUP(D3774,バーコード貼付!A$4048:C$6329,2,FALSE)</f>
        <v>#N/A</v>
      </c>
      <c r="F3774" s="40"/>
      <c r="G3774" s="19"/>
      <c r="H3774" s="77" t="e">
        <v>#N/A</v>
      </c>
      <c r="I3774" s="8"/>
      <c r="J3774" s="19">
        <v>0</v>
      </c>
      <c r="K3774" s="19"/>
      <c r="L3774" s="19"/>
    </row>
    <row r="3775" spans="1:12" x14ac:dyDescent="0.2">
      <c r="A3775" s="6"/>
      <c r="B3775" s="8"/>
      <c r="C3775" s="3"/>
      <c r="D3775" s="36"/>
      <c r="E3775" s="28"/>
      <c r="F3775" s="40"/>
      <c r="G3775" s="19"/>
      <c r="H3775" s="67"/>
      <c r="I3775" s="8"/>
      <c r="J3775" s="19"/>
      <c r="K3775" s="19"/>
      <c r="L3775" s="19"/>
    </row>
    <row r="3776" spans="1:12" ht="16.2" x14ac:dyDescent="0.2">
      <c r="A3776" s="188" t="s">
        <v>2855</v>
      </c>
      <c r="B3776" s="189"/>
      <c r="C3776" s="189"/>
      <c r="D3776" s="189"/>
      <c r="E3776" s="189"/>
      <c r="F3776" s="189"/>
      <c r="G3776" s="189"/>
      <c r="H3776" s="189"/>
      <c r="I3776" s="189"/>
      <c r="J3776" s="189"/>
      <c r="K3776" s="189"/>
      <c r="L3776" s="190"/>
    </row>
    <row r="3777" spans="1:12" x14ac:dyDescent="0.2">
      <c r="A3777" s="24" t="s">
        <v>975</v>
      </c>
      <c r="B3777" s="21"/>
      <c r="C3777" s="21"/>
      <c r="D3777" s="52" t="s">
        <v>973</v>
      </c>
      <c r="E3777" s="13" t="s">
        <v>1156</v>
      </c>
      <c r="F3777" s="39" t="s">
        <v>1246</v>
      </c>
      <c r="G3777" s="19" t="s">
        <v>1205</v>
      </c>
      <c r="H3777" s="13" t="s">
        <v>1206</v>
      </c>
      <c r="I3777" s="13" t="s">
        <v>977</v>
      </c>
      <c r="J3777" s="13" t="s">
        <v>976</v>
      </c>
      <c r="K3777" s="13" t="s">
        <v>1166</v>
      </c>
      <c r="L3777" s="13" t="s">
        <v>1167</v>
      </c>
    </row>
    <row r="3778" spans="1:12" x14ac:dyDescent="0.2">
      <c r="A3778" s="6">
        <v>1</v>
      </c>
      <c r="B3778" s="6"/>
      <c r="C3778" s="3"/>
      <c r="D3778" s="36" t="s">
        <v>2856</v>
      </c>
      <c r="E3778" s="28" t="e">
        <f>VLOOKUP(D3778,バーコード貼付!A$4048:C$6329,2,FALSE)</f>
        <v>#N/A</v>
      </c>
      <c r="F3778" s="40"/>
      <c r="G3778" s="19"/>
      <c r="H3778" s="77" t="e">
        <v>#N/A</v>
      </c>
      <c r="I3778" s="43" t="e">
        <v>#N/A</v>
      </c>
      <c r="J3778" s="19" t="e">
        <v>#N/A</v>
      </c>
      <c r="K3778" s="19"/>
      <c r="L3778" s="19"/>
    </row>
    <row r="3779" spans="1:12" x14ac:dyDescent="0.2">
      <c r="A3779" s="6"/>
      <c r="B3779" s="8">
        <v>1</v>
      </c>
      <c r="C3779" s="3"/>
      <c r="D3779" s="36" t="s">
        <v>2857</v>
      </c>
      <c r="E3779" s="28" t="str">
        <f>VLOOKUP(D3779,バーコード貼付!A$4048:C$6329,2,FALSE)</f>
        <v>TWU60割型ﾕﾆﾊﾞｰｻﾙ本体片側(ﾌﾞｯｼｭ無し)</v>
      </c>
      <c r="F3779" s="40"/>
      <c r="G3779" s="19"/>
      <c r="H3779" s="77">
        <f>VLOOKUP(D3779,バーコード貼付!$A$4048:$C$6329,3,FALSE)</f>
        <v>6</v>
      </c>
      <c r="I3779" s="8"/>
      <c r="J3779" s="19">
        <f>IF(H3779&gt;=I3779,0,1)</f>
        <v>0</v>
      </c>
      <c r="K3779" s="19"/>
      <c r="L3779" s="19"/>
    </row>
    <row r="3780" spans="1:12" x14ac:dyDescent="0.2">
      <c r="A3780" s="6"/>
      <c r="B3780" s="8">
        <v>2</v>
      </c>
      <c r="C3780" s="3"/>
      <c r="D3780" s="36" t="s">
        <v>2858</v>
      </c>
      <c r="E3780" s="28" t="e">
        <f>VLOOKUP(D3780,バーコード貼付!A$4048:C$6329,2,FALSE)</f>
        <v>#N/A</v>
      </c>
      <c r="F3780" s="40"/>
      <c r="G3780" s="19"/>
      <c r="H3780" s="77" t="e">
        <v>#N/A</v>
      </c>
      <c r="I3780" s="8"/>
      <c r="J3780" s="19" t="e">
        <v>#N/A</v>
      </c>
      <c r="K3780" s="19"/>
      <c r="L3780" s="19"/>
    </row>
    <row r="3781" spans="1:12" x14ac:dyDescent="0.2">
      <c r="A3781" s="6"/>
      <c r="B3781" s="8">
        <v>3</v>
      </c>
      <c r="C3781" s="3"/>
      <c r="D3781" s="36" t="s">
        <v>2859</v>
      </c>
      <c r="E3781" s="28" t="str">
        <f>VLOOKUP(D3781,バーコード貼付!A$4048:C$6329,2,FALSE)</f>
        <v>TWU60割型ﾕﾆﾊﾞｰｻﾙ用ﾌﾞｯｼｭ51*38*36</v>
      </c>
      <c r="F3781" s="40"/>
      <c r="G3781" s="19"/>
      <c r="H3781" s="77">
        <f>VLOOKUP(D3781,バーコード貼付!$A$4048:$C$6329,3,FALSE)</f>
        <v>251</v>
      </c>
      <c r="I3781" s="8"/>
      <c r="J3781" s="19">
        <f>IF(H3781&gt;=I3781,0,1)</f>
        <v>0</v>
      </c>
      <c r="K3781" s="19"/>
      <c r="L3781" s="19"/>
    </row>
    <row r="3782" spans="1:12" x14ac:dyDescent="0.2">
      <c r="A3782" s="6"/>
      <c r="B3782" s="8">
        <v>4</v>
      </c>
      <c r="C3782" s="3"/>
      <c r="D3782" s="36" t="s">
        <v>2860</v>
      </c>
      <c r="E3782" s="28" t="e">
        <f>VLOOKUP(D3782,バーコード貼付!A$4048:C$6329,2,FALSE)</f>
        <v>#N/A</v>
      </c>
      <c r="F3782" s="40"/>
      <c r="G3782" s="19"/>
      <c r="H3782" s="77" t="e">
        <v>#N/A</v>
      </c>
      <c r="I3782" s="8"/>
      <c r="J3782" s="19">
        <v>0</v>
      </c>
      <c r="K3782" s="19"/>
      <c r="L3782" s="19"/>
    </row>
    <row r="3783" spans="1:12" x14ac:dyDescent="0.2">
      <c r="A3783" s="6"/>
      <c r="B3783" s="8">
        <v>5</v>
      </c>
      <c r="C3783" s="3"/>
      <c r="D3783" s="36" t="s">
        <v>2861</v>
      </c>
      <c r="E3783" s="28" t="str">
        <f>VLOOKUP(D3783,バーコード貼付!A$4048:C$6329,2,FALSE)</f>
        <v>TWU60割型ﾕﾆﾊﾞｰｻﾙ用十字ﾋﾟﾝ</v>
      </c>
      <c r="F3783" s="40"/>
      <c r="G3783" s="19"/>
      <c r="H3783" s="77" t="e">
        <v>#N/A</v>
      </c>
      <c r="I3783" s="8"/>
      <c r="J3783" s="19">
        <v>0</v>
      </c>
      <c r="K3783" s="19"/>
      <c r="L3783" s="19"/>
    </row>
    <row r="3784" spans="1:12" x14ac:dyDescent="0.2">
      <c r="A3784" s="6"/>
      <c r="B3784" s="8">
        <v>6</v>
      </c>
      <c r="C3784" s="3"/>
      <c r="D3784" s="36" t="s">
        <v>2862</v>
      </c>
      <c r="E3784" s="28" t="e">
        <f>VLOOKUP(D3784,バーコード貼付!A$4048:C$6329,2,FALSE)</f>
        <v>#N/A</v>
      </c>
      <c r="F3784" s="40"/>
      <c r="G3784" s="19"/>
      <c r="H3784" s="77" t="e">
        <v>#N/A</v>
      </c>
      <c r="I3784" s="8"/>
      <c r="J3784" s="19">
        <v>0</v>
      </c>
      <c r="K3784" s="19"/>
      <c r="L3784" s="19"/>
    </row>
    <row r="3785" spans="1:12" x14ac:dyDescent="0.2">
      <c r="A3785" s="6"/>
      <c r="B3785" s="8"/>
      <c r="C3785" s="3"/>
      <c r="D3785" s="36"/>
      <c r="E3785" s="28"/>
      <c r="F3785" s="40"/>
      <c r="G3785" s="19"/>
      <c r="H3785" s="67"/>
      <c r="I3785" s="8"/>
      <c r="J3785" s="19"/>
      <c r="K3785" s="19"/>
      <c r="L3785" s="19"/>
    </row>
    <row r="3786" spans="1:12" ht="16.2" x14ac:dyDescent="0.2">
      <c r="A3786" s="188" t="s">
        <v>2863</v>
      </c>
      <c r="B3786" s="189"/>
      <c r="C3786" s="189"/>
      <c r="D3786" s="189"/>
      <c r="E3786" s="189"/>
      <c r="F3786" s="189"/>
      <c r="G3786" s="189"/>
      <c r="H3786" s="189"/>
      <c r="I3786" s="189"/>
      <c r="J3786" s="189"/>
      <c r="K3786" s="189"/>
      <c r="L3786" s="190"/>
    </row>
    <row r="3787" spans="1:12" x14ac:dyDescent="0.2">
      <c r="A3787" s="24" t="s">
        <v>975</v>
      </c>
      <c r="B3787" s="21"/>
      <c r="C3787" s="21"/>
      <c r="D3787" s="52" t="s">
        <v>973</v>
      </c>
      <c r="E3787" s="13" t="s">
        <v>1156</v>
      </c>
      <c r="F3787" s="39" t="s">
        <v>1246</v>
      </c>
      <c r="G3787" s="19" t="s">
        <v>1205</v>
      </c>
      <c r="H3787" s="13" t="s">
        <v>1206</v>
      </c>
      <c r="I3787" s="13" t="s">
        <v>977</v>
      </c>
      <c r="J3787" s="13" t="s">
        <v>976</v>
      </c>
      <c r="K3787" s="13" t="s">
        <v>1166</v>
      </c>
      <c r="L3787" s="13" t="s">
        <v>1167</v>
      </c>
    </row>
    <row r="3788" spans="1:12" x14ac:dyDescent="0.2">
      <c r="A3788" s="6">
        <v>1</v>
      </c>
      <c r="B3788" s="6"/>
      <c r="C3788" s="3"/>
      <c r="D3788" s="36" t="s">
        <v>2864</v>
      </c>
      <c r="E3788" s="28" t="e">
        <f>VLOOKUP(D3788,バーコード貼付!A$4048:C$6329,2,FALSE)</f>
        <v>#N/A</v>
      </c>
      <c r="F3788" s="40"/>
      <c r="G3788" s="19"/>
      <c r="H3788" s="77" t="e">
        <v>#N/A</v>
      </c>
      <c r="I3788" s="43" t="e">
        <v>#N/A</v>
      </c>
      <c r="J3788" s="19" t="e">
        <v>#N/A</v>
      </c>
      <c r="K3788" s="19"/>
      <c r="L3788" s="19"/>
    </row>
    <row r="3789" spans="1:12" x14ac:dyDescent="0.2">
      <c r="A3789" s="6"/>
      <c r="B3789" s="8">
        <v>1</v>
      </c>
      <c r="C3789" s="3"/>
      <c r="D3789" s="36" t="s">
        <v>2865</v>
      </c>
      <c r="E3789" s="28" t="str">
        <f>VLOOKUP(D3789,バーコード貼付!A$4048:C$6329,2,FALSE)</f>
        <v>TWU65割型ﾕﾆﾊﾞｰｻﾙ本体片側(ﾌﾞｯｼｭ無し)</v>
      </c>
      <c r="F3789" s="40"/>
      <c r="G3789" s="19"/>
      <c r="H3789" s="77">
        <f>VLOOKUP(D3789,バーコード貼付!$A$4048:$C$6329,3,FALSE)</f>
        <v>8</v>
      </c>
      <c r="I3789" s="8"/>
      <c r="J3789" s="19">
        <f>IF(H3789&gt;=I3789,0,1)</f>
        <v>0</v>
      </c>
      <c r="K3789" s="19"/>
      <c r="L3789" s="19"/>
    </row>
    <row r="3790" spans="1:12" x14ac:dyDescent="0.2">
      <c r="A3790" s="6"/>
      <c r="B3790" s="8">
        <v>2</v>
      </c>
      <c r="C3790" s="3"/>
      <c r="D3790" s="36" t="s">
        <v>2866</v>
      </c>
      <c r="E3790" s="28" t="e">
        <f>VLOOKUP(D3790,バーコード貼付!A$4048:C$6329,2,FALSE)</f>
        <v>#N/A</v>
      </c>
      <c r="F3790" s="40"/>
      <c r="G3790" s="19"/>
      <c r="H3790" s="77" t="e">
        <v>#N/A</v>
      </c>
      <c r="I3790" s="8"/>
      <c r="J3790" s="19" t="e">
        <v>#N/A</v>
      </c>
      <c r="K3790" s="19"/>
      <c r="L3790" s="19"/>
    </row>
    <row r="3791" spans="1:12" x14ac:dyDescent="0.2">
      <c r="A3791" s="6"/>
      <c r="B3791" s="8">
        <v>3</v>
      </c>
      <c r="C3791" s="3"/>
      <c r="D3791" s="36" t="s">
        <v>2867</v>
      </c>
      <c r="E3791" s="28" t="str">
        <f>VLOOKUP(D3791,バーコード貼付!A$4048:C$6329,2,FALSE)</f>
        <v>TWU65割型ﾕﾆﾊﾞｰｻﾙ用ﾌﾞｯｼｭ55*41*39</v>
      </c>
      <c r="F3791" s="40"/>
      <c r="G3791" s="19"/>
      <c r="H3791" s="77">
        <f>VLOOKUP(D3791,バーコード貼付!$A$4048:$C$6329,3,FALSE)</f>
        <v>118</v>
      </c>
      <c r="I3791" s="8"/>
      <c r="J3791" s="19">
        <f>IF(H3791&gt;=I3791,0,1)</f>
        <v>0</v>
      </c>
      <c r="K3791" s="19"/>
      <c r="L3791" s="19"/>
    </row>
    <row r="3792" spans="1:12" x14ac:dyDescent="0.2">
      <c r="A3792" s="6"/>
      <c r="B3792" s="8">
        <v>4</v>
      </c>
      <c r="C3792" s="3"/>
      <c r="D3792" s="36" t="s">
        <v>2868</v>
      </c>
      <c r="E3792" s="28" t="e">
        <f>VLOOKUP(D3792,バーコード貼付!A$4048:C$6329,2,FALSE)</f>
        <v>#N/A</v>
      </c>
      <c r="F3792" s="40"/>
      <c r="G3792" s="19"/>
      <c r="H3792" s="77" t="e">
        <v>#N/A</v>
      </c>
      <c r="I3792" s="8"/>
      <c r="J3792" s="19">
        <v>0</v>
      </c>
      <c r="K3792" s="19"/>
      <c r="L3792" s="19"/>
    </row>
    <row r="3793" spans="1:12" x14ac:dyDescent="0.2">
      <c r="A3793" s="6"/>
      <c r="B3793" s="8">
        <v>5</v>
      </c>
      <c r="C3793" s="3"/>
      <c r="D3793" s="36" t="s">
        <v>2869</v>
      </c>
      <c r="E3793" s="28" t="str">
        <f>VLOOKUP(D3793,バーコード貼付!A$4048:C$6329,2,FALSE)</f>
        <v>TWU65割型ﾕﾆﾊﾞｰｻﾙ用十字ﾋﾟﾝ</v>
      </c>
      <c r="F3793" s="40"/>
      <c r="G3793" s="19"/>
      <c r="H3793" s="77" t="e">
        <v>#N/A</v>
      </c>
      <c r="I3793" s="8"/>
      <c r="J3793" s="19">
        <v>0</v>
      </c>
      <c r="K3793" s="19"/>
      <c r="L3793" s="19"/>
    </row>
    <row r="3794" spans="1:12" x14ac:dyDescent="0.2">
      <c r="A3794" s="6"/>
      <c r="B3794" s="8">
        <v>6</v>
      </c>
      <c r="C3794" s="3"/>
      <c r="D3794" s="36" t="s">
        <v>2870</v>
      </c>
      <c r="E3794" s="28" t="e">
        <f>VLOOKUP(D3794,バーコード貼付!A$4048:C$6329,2,FALSE)</f>
        <v>#N/A</v>
      </c>
      <c r="F3794" s="40"/>
      <c r="G3794" s="19"/>
      <c r="H3794" s="77" t="e">
        <v>#N/A</v>
      </c>
      <c r="I3794" s="8"/>
      <c r="J3794" s="19">
        <v>0</v>
      </c>
      <c r="K3794" s="19"/>
      <c r="L3794" s="19"/>
    </row>
    <row r="3795" spans="1:12" x14ac:dyDescent="0.2">
      <c r="A3795" s="6"/>
      <c r="B3795" s="8"/>
      <c r="C3795" s="3"/>
      <c r="D3795" s="36"/>
      <c r="E3795" s="28"/>
      <c r="F3795" s="40"/>
      <c r="G3795" s="19"/>
      <c r="H3795" s="67"/>
      <c r="I3795" s="8"/>
      <c r="J3795" s="19"/>
      <c r="K3795" s="19"/>
      <c r="L3795" s="19"/>
    </row>
    <row r="3796" spans="1:12" ht="16.2" x14ac:dyDescent="0.2">
      <c r="A3796" s="188" t="s">
        <v>2871</v>
      </c>
      <c r="B3796" s="189"/>
      <c r="C3796" s="189"/>
      <c r="D3796" s="189"/>
      <c r="E3796" s="189"/>
      <c r="F3796" s="189"/>
      <c r="G3796" s="189"/>
      <c r="H3796" s="189"/>
      <c r="I3796" s="189"/>
      <c r="J3796" s="189"/>
      <c r="K3796" s="189"/>
      <c r="L3796" s="190"/>
    </row>
    <row r="3797" spans="1:12" x14ac:dyDescent="0.2">
      <c r="A3797" s="24" t="s">
        <v>975</v>
      </c>
      <c r="B3797" s="21"/>
      <c r="C3797" s="21"/>
      <c r="D3797" s="52" t="s">
        <v>973</v>
      </c>
      <c r="E3797" s="13" t="s">
        <v>1156</v>
      </c>
      <c r="F3797" s="39" t="s">
        <v>1246</v>
      </c>
      <c r="G3797" s="19" t="s">
        <v>1205</v>
      </c>
      <c r="H3797" s="13" t="s">
        <v>1206</v>
      </c>
      <c r="I3797" s="13" t="s">
        <v>977</v>
      </c>
      <c r="J3797" s="13" t="s">
        <v>976</v>
      </c>
      <c r="K3797" s="13" t="s">
        <v>1166</v>
      </c>
      <c r="L3797" s="13" t="s">
        <v>1167</v>
      </c>
    </row>
    <row r="3798" spans="1:12" x14ac:dyDescent="0.2">
      <c r="A3798" s="6">
        <v>1</v>
      </c>
      <c r="B3798" s="6"/>
      <c r="C3798" s="3"/>
      <c r="D3798" s="36" t="s">
        <v>2872</v>
      </c>
      <c r="E3798" s="28" t="e">
        <f>VLOOKUP(D3798,バーコード貼付!A$4048:C$6329,2,FALSE)</f>
        <v>#N/A</v>
      </c>
      <c r="F3798" s="40"/>
      <c r="G3798" s="19"/>
      <c r="H3798" s="77" t="e">
        <v>#N/A</v>
      </c>
      <c r="I3798" s="43" t="e">
        <v>#N/A</v>
      </c>
      <c r="J3798" s="19" t="e">
        <v>#N/A</v>
      </c>
      <c r="K3798" s="19"/>
      <c r="L3798" s="19"/>
    </row>
    <row r="3799" spans="1:12" x14ac:dyDescent="0.2">
      <c r="A3799" s="6"/>
      <c r="B3799" s="8">
        <v>1</v>
      </c>
      <c r="C3799" s="3"/>
      <c r="D3799" s="36" t="s">
        <v>2873</v>
      </c>
      <c r="E3799" s="28" t="str">
        <f>VLOOKUP(D3799,バーコード貼付!A$4048:C$6329,2,FALSE)</f>
        <v>TWU70割型ﾕﾆﾊﾞｰｻﾙ本体片側(ﾌﾞｯｼｭ無し)</v>
      </c>
      <c r="F3799" s="40"/>
      <c r="G3799" s="19"/>
      <c r="H3799" s="77">
        <f>VLOOKUP(D3799,バーコード貼付!$A$4048:$C$6329,3,FALSE)</f>
        <v>0</v>
      </c>
      <c r="I3799" s="8"/>
      <c r="J3799" s="19">
        <f>IF(H3799&gt;=I3799,0,1)</f>
        <v>0</v>
      </c>
      <c r="K3799" s="19"/>
      <c r="L3799" s="19"/>
    </row>
    <row r="3800" spans="1:12" x14ac:dyDescent="0.2">
      <c r="A3800" s="6"/>
      <c r="B3800" s="8">
        <v>2</v>
      </c>
      <c r="C3800" s="3"/>
      <c r="D3800" s="36" t="s">
        <v>2874</v>
      </c>
      <c r="E3800" s="28" t="e">
        <f>VLOOKUP(D3800,バーコード貼付!A$4048:C$6329,2,FALSE)</f>
        <v>#N/A</v>
      </c>
      <c r="F3800" s="40"/>
      <c r="G3800" s="19"/>
      <c r="H3800" s="77" t="e">
        <v>#N/A</v>
      </c>
      <c r="I3800" s="8"/>
      <c r="J3800" s="19" t="e">
        <v>#N/A</v>
      </c>
      <c r="K3800" s="19"/>
      <c r="L3800" s="19"/>
    </row>
    <row r="3801" spans="1:12" x14ac:dyDescent="0.2">
      <c r="A3801" s="6"/>
      <c r="B3801" s="8">
        <v>3</v>
      </c>
      <c r="C3801" s="3"/>
      <c r="D3801" s="36" t="s">
        <v>2875</v>
      </c>
      <c r="E3801" s="28" t="str">
        <f>VLOOKUP(D3801,バーコード貼付!A$4048:C$6329,2,FALSE)</f>
        <v>TWU70割型ﾕﾆﾊﾞｰｻﾙ用ﾌﾞｯｼｭ59*44*42</v>
      </c>
      <c r="F3801" s="40"/>
      <c r="G3801" s="19"/>
      <c r="H3801" s="77">
        <f>VLOOKUP(D3801,バーコード貼付!$A$4048:$C$6329,3,FALSE)</f>
        <v>313</v>
      </c>
      <c r="I3801" s="8"/>
      <c r="J3801" s="19">
        <f>IF(H3801&gt;=I3801,0,1)</f>
        <v>0</v>
      </c>
      <c r="K3801" s="19"/>
      <c r="L3801" s="19"/>
    </row>
    <row r="3802" spans="1:12" x14ac:dyDescent="0.2">
      <c r="A3802" s="6"/>
      <c r="B3802" s="8">
        <v>4</v>
      </c>
      <c r="C3802" s="3"/>
      <c r="D3802" s="36" t="s">
        <v>2876</v>
      </c>
      <c r="E3802" s="28" t="e">
        <f>VLOOKUP(D3802,バーコード貼付!A$4048:C$6329,2,FALSE)</f>
        <v>#N/A</v>
      </c>
      <c r="F3802" s="40"/>
      <c r="G3802" s="19"/>
      <c r="H3802" s="77" t="e">
        <v>#N/A</v>
      </c>
      <c r="I3802" s="8"/>
      <c r="J3802" s="19">
        <v>0</v>
      </c>
      <c r="K3802" s="19"/>
      <c r="L3802" s="19"/>
    </row>
    <row r="3803" spans="1:12" x14ac:dyDescent="0.2">
      <c r="A3803" s="6"/>
      <c r="B3803" s="8">
        <v>5</v>
      </c>
      <c r="C3803" s="3"/>
      <c r="D3803" s="36" t="s">
        <v>2877</v>
      </c>
      <c r="E3803" s="28" t="str">
        <f>VLOOKUP(D3803,バーコード貼付!A$4048:C$6329,2,FALSE)</f>
        <v>TWU70割型ﾕﾆﾊﾞｰｻﾙ用十字ﾋﾟﾝ</v>
      </c>
      <c r="F3803" s="40"/>
      <c r="G3803" s="19"/>
      <c r="H3803" s="77" t="e">
        <v>#N/A</v>
      </c>
      <c r="I3803" s="8"/>
      <c r="J3803" s="19">
        <v>0</v>
      </c>
      <c r="K3803" s="19"/>
      <c r="L3803" s="19"/>
    </row>
    <row r="3804" spans="1:12" x14ac:dyDescent="0.2">
      <c r="A3804" s="6"/>
      <c r="B3804" s="8">
        <v>6</v>
      </c>
      <c r="C3804" s="3"/>
      <c r="D3804" s="36" t="s">
        <v>2878</v>
      </c>
      <c r="E3804" s="28" t="e">
        <f>VLOOKUP(D3804,バーコード貼付!A$4048:C$6329,2,FALSE)</f>
        <v>#N/A</v>
      </c>
      <c r="F3804" s="40"/>
      <c r="G3804" s="19"/>
      <c r="H3804" s="77" t="e">
        <v>#N/A</v>
      </c>
      <c r="I3804" s="8"/>
      <c r="J3804" s="19">
        <v>0</v>
      </c>
      <c r="K3804" s="19"/>
      <c r="L3804" s="19"/>
    </row>
    <row r="3805" spans="1:12" x14ac:dyDescent="0.2">
      <c r="A3805" s="6"/>
      <c r="B3805" s="8"/>
      <c r="C3805" s="3"/>
      <c r="D3805" s="36"/>
      <c r="E3805" s="28"/>
      <c r="F3805" s="40"/>
      <c r="G3805" s="19"/>
      <c r="H3805" s="67"/>
      <c r="I3805" s="8"/>
      <c r="J3805" s="19"/>
      <c r="K3805" s="19"/>
      <c r="L3805" s="19"/>
    </row>
    <row r="3806" spans="1:12" ht="16.2" x14ac:dyDescent="0.2">
      <c r="A3806" s="188" t="s">
        <v>2879</v>
      </c>
      <c r="B3806" s="189"/>
      <c r="C3806" s="189"/>
      <c r="D3806" s="189"/>
      <c r="E3806" s="189"/>
      <c r="F3806" s="189"/>
      <c r="G3806" s="189"/>
      <c r="H3806" s="189"/>
      <c r="I3806" s="189"/>
      <c r="J3806" s="189"/>
      <c r="K3806" s="189"/>
      <c r="L3806" s="190"/>
    </row>
    <row r="3807" spans="1:12" x14ac:dyDescent="0.2">
      <c r="A3807" s="24" t="s">
        <v>975</v>
      </c>
      <c r="B3807" s="21"/>
      <c r="C3807" s="21"/>
      <c r="D3807" s="52" t="s">
        <v>973</v>
      </c>
      <c r="E3807" s="13" t="s">
        <v>1156</v>
      </c>
      <c r="F3807" s="39" t="s">
        <v>1246</v>
      </c>
      <c r="G3807" s="19" t="s">
        <v>1205</v>
      </c>
      <c r="H3807" s="13" t="s">
        <v>1206</v>
      </c>
      <c r="I3807" s="13" t="s">
        <v>977</v>
      </c>
      <c r="J3807" s="13" t="s">
        <v>976</v>
      </c>
      <c r="K3807" s="13" t="s">
        <v>1166</v>
      </c>
      <c r="L3807" s="13" t="s">
        <v>1167</v>
      </c>
    </row>
    <row r="3808" spans="1:12" x14ac:dyDescent="0.2">
      <c r="A3808" s="6">
        <v>1</v>
      </c>
      <c r="B3808" s="6"/>
      <c r="C3808" s="3"/>
      <c r="D3808" s="36" t="s">
        <v>2880</v>
      </c>
      <c r="E3808" s="28" t="e">
        <f>VLOOKUP(D3808,バーコード貼付!A$4048:C$6329,2,FALSE)</f>
        <v>#N/A</v>
      </c>
      <c r="F3808" s="40"/>
      <c r="G3808" s="19"/>
      <c r="H3808" s="77" t="e">
        <v>#N/A</v>
      </c>
      <c r="I3808" s="43" t="e">
        <v>#N/A</v>
      </c>
      <c r="J3808" s="19" t="e">
        <v>#N/A</v>
      </c>
      <c r="K3808" s="19"/>
      <c r="L3808" s="19"/>
    </row>
    <row r="3809" spans="1:12" x14ac:dyDescent="0.2">
      <c r="A3809" s="6"/>
      <c r="B3809" s="8">
        <v>1</v>
      </c>
      <c r="C3809" s="3"/>
      <c r="D3809" s="36" t="s">
        <v>2881</v>
      </c>
      <c r="E3809" s="28" t="str">
        <f>VLOOKUP(D3809,バーコード貼付!A$4048:C$6329,2,FALSE)</f>
        <v>TWU80割型ﾕﾆﾊﾞｰｻﾙ本体片側(ﾌﾞｯｼｭ無し)</v>
      </c>
      <c r="F3809" s="40"/>
      <c r="G3809" s="19"/>
      <c r="H3809" s="77">
        <f>VLOOKUP(D3809,バーコード貼付!$A$4048:$C$6329,3,FALSE)</f>
        <v>0</v>
      </c>
      <c r="I3809" s="8"/>
      <c r="J3809" s="19">
        <f>IF(H3809&gt;=I3809,0,1)</f>
        <v>0</v>
      </c>
      <c r="K3809" s="19"/>
      <c r="L3809" s="19"/>
    </row>
    <row r="3810" spans="1:12" x14ac:dyDescent="0.2">
      <c r="A3810" s="6"/>
      <c r="B3810" s="8">
        <v>2</v>
      </c>
      <c r="C3810" s="3"/>
      <c r="D3810" s="36" t="s">
        <v>2882</v>
      </c>
      <c r="E3810" s="28" t="e">
        <f>VLOOKUP(D3810,バーコード貼付!A$4048:C$6329,2,FALSE)</f>
        <v>#N/A</v>
      </c>
      <c r="F3810" s="40"/>
      <c r="G3810" s="19"/>
      <c r="H3810" s="77" t="e">
        <v>#N/A</v>
      </c>
      <c r="I3810" s="8"/>
      <c r="J3810" s="19" t="e">
        <v>#N/A</v>
      </c>
      <c r="K3810" s="19"/>
      <c r="L3810" s="19"/>
    </row>
    <row r="3811" spans="1:12" x14ac:dyDescent="0.2">
      <c r="A3811" s="6"/>
      <c r="B3811" s="8">
        <v>3</v>
      </c>
      <c r="C3811" s="3"/>
      <c r="D3811" s="36" t="s">
        <v>2883</v>
      </c>
      <c r="E3811" s="28" t="str">
        <f>VLOOKUP(D3811,バーコード貼付!A$4048:C$6329,2,FALSE)</f>
        <v>TWU80割型ﾕﾆﾊﾞｰｻﾙ用ﾌﾞｯｼｭ</v>
      </c>
      <c r="F3811" s="40"/>
      <c r="G3811" s="19"/>
      <c r="H3811" s="77">
        <f>VLOOKUP(D3811,バーコード貼付!$A$4048:$C$6329,3,FALSE)</f>
        <v>37</v>
      </c>
      <c r="I3811" s="8"/>
      <c r="J3811" s="19">
        <f>IF(H3811&gt;=I3811,0,1)</f>
        <v>0</v>
      </c>
      <c r="K3811" s="19"/>
      <c r="L3811" s="19"/>
    </row>
    <row r="3812" spans="1:12" x14ac:dyDescent="0.2">
      <c r="A3812" s="6"/>
      <c r="B3812" s="8">
        <v>4</v>
      </c>
      <c r="C3812" s="3"/>
      <c r="D3812" s="36" t="s">
        <v>2884</v>
      </c>
      <c r="E3812" s="28" t="e">
        <f>VLOOKUP(D3812,バーコード貼付!A$4048:C$6329,2,FALSE)</f>
        <v>#N/A</v>
      </c>
      <c r="F3812" s="40"/>
      <c r="G3812" s="19"/>
      <c r="H3812" s="77" t="e">
        <v>#N/A</v>
      </c>
      <c r="I3812" s="8"/>
      <c r="J3812" s="19">
        <v>0</v>
      </c>
      <c r="K3812" s="19"/>
      <c r="L3812" s="19"/>
    </row>
    <row r="3813" spans="1:12" x14ac:dyDescent="0.2">
      <c r="A3813" s="6"/>
      <c r="B3813" s="8">
        <v>5</v>
      </c>
      <c r="C3813" s="3"/>
      <c r="D3813" s="36" t="s">
        <v>2885</v>
      </c>
      <c r="E3813" s="28" t="e">
        <f>VLOOKUP(D3813,バーコード貼付!A$4048:C$6329,2,FALSE)</f>
        <v>#N/A</v>
      </c>
      <c r="F3813" s="40"/>
      <c r="G3813" s="19"/>
      <c r="H3813" s="77" t="e">
        <v>#N/A</v>
      </c>
      <c r="I3813" s="8"/>
      <c r="J3813" s="19" t="e">
        <v>#N/A</v>
      </c>
      <c r="K3813" s="19"/>
      <c r="L3813" s="19"/>
    </row>
    <row r="3814" spans="1:12" x14ac:dyDescent="0.2">
      <c r="A3814" s="6"/>
      <c r="B3814" s="8">
        <v>6</v>
      </c>
      <c r="C3814" s="3"/>
      <c r="D3814" s="36" t="s">
        <v>2886</v>
      </c>
      <c r="E3814" s="28" t="e">
        <f>VLOOKUP(D3814,バーコード貼付!A$4048:C$6329,2,FALSE)</f>
        <v>#N/A</v>
      </c>
      <c r="F3814" s="40"/>
      <c r="G3814" s="19"/>
      <c r="H3814" s="77" t="e">
        <v>#N/A</v>
      </c>
      <c r="I3814" s="8"/>
      <c r="J3814" s="19">
        <v>0</v>
      </c>
      <c r="K3814" s="19"/>
      <c r="L3814" s="19"/>
    </row>
    <row r="3815" spans="1:12" x14ac:dyDescent="0.2">
      <c r="A3815" s="6"/>
      <c r="B3815" s="8"/>
      <c r="C3815" s="3"/>
      <c r="D3815" s="36"/>
      <c r="E3815" s="28"/>
      <c r="F3815" s="40"/>
      <c r="G3815" s="19"/>
      <c r="H3815" s="67"/>
      <c r="I3815" s="8"/>
      <c r="J3815" s="19"/>
      <c r="K3815" s="19"/>
      <c r="L3815" s="19"/>
    </row>
    <row r="3816" spans="1:12" ht="16.2" x14ac:dyDescent="0.2">
      <c r="A3816" s="188" t="s">
        <v>2887</v>
      </c>
      <c r="B3816" s="189"/>
      <c r="C3816" s="189"/>
      <c r="D3816" s="189"/>
      <c r="E3816" s="189"/>
      <c r="F3816" s="189"/>
      <c r="G3816" s="189"/>
      <c r="H3816" s="189"/>
      <c r="I3816" s="189"/>
      <c r="J3816" s="189"/>
      <c r="K3816" s="189"/>
      <c r="L3816" s="190"/>
    </row>
    <row r="3817" spans="1:12" x14ac:dyDescent="0.2">
      <c r="A3817" s="24" t="s">
        <v>975</v>
      </c>
      <c r="B3817" s="21"/>
      <c r="C3817" s="21"/>
      <c r="D3817" s="52" t="s">
        <v>973</v>
      </c>
      <c r="E3817" s="13" t="s">
        <v>1156</v>
      </c>
      <c r="F3817" s="39" t="s">
        <v>1246</v>
      </c>
      <c r="G3817" s="19" t="s">
        <v>1205</v>
      </c>
      <c r="H3817" s="13" t="s">
        <v>1206</v>
      </c>
      <c r="I3817" s="13" t="s">
        <v>977</v>
      </c>
      <c r="J3817" s="13" t="s">
        <v>976</v>
      </c>
      <c r="K3817" s="13" t="s">
        <v>1166</v>
      </c>
      <c r="L3817" s="13" t="s">
        <v>1167</v>
      </c>
    </row>
    <row r="3818" spans="1:12" x14ac:dyDescent="0.2">
      <c r="A3818" s="6">
        <v>1</v>
      </c>
      <c r="B3818" s="6"/>
      <c r="C3818" s="3"/>
      <c r="D3818" s="36" t="s">
        <v>2888</v>
      </c>
      <c r="E3818" s="28" t="e">
        <f>VLOOKUP(D3818,バーコード貼付!A$4048:C$6329,2,FALSE)</f>
        <v>#N/A</v>
      </c>
      <c r="F3818" s="40"/>
      <c r="G3818" s="19"/>
      <c r="H3818" s="77" t="e">
        <v>#N/A</v>
      </c>
      <c r="I3818" s="43" t="e">
        <v>#N/A</v>
      </c>
      <c r="J3818" s="19" t="e">
        <v>#N/A</v>
      </c>
      <c r="K3818" s="19"/>
      <c r="L3818" s="19"/>
    </row>
    <row r="3819" spans="1:12" x14ac:dyDescent="0.2">
      <c r="A3819" s="6"/>
      <c r="B3819" s="8">
        <v>1</v>
      </c>
      <c r="C3819" s="3"/>
      <c r="D3819" s="36" t="s">
        <v>2889</v>
      </c>
      <c r="E3819" s="28" t="str">
        <f>VLOOKUP(D3819,バーコード貼付!A$4048:C$6329,2,FALSE)</f>
        <v>TWU90割型ﾕﾆﾊﾞｰｻﾙ本体片側(ﾌﾞｯｼｭ無し)</v>
      </c>
      <c r="F3819" s="40"/>
      <c r="G3819" s="19"/>
      <c r="H3819" s="77">
        <f>VLOOKUP(D3819,バーコード貼付!$A$4048:$C$6329,3,FALSE)</f>
        <v>0</v>
      </c>
      <c r="I3819" s="8"/>
      <c r="J3819" s="19">
        <f>IF(H3819&gt;=I3819,0,1)</f>
        <v>0</v>
      </c>
      <c r="K3819" s="19"/>
      <c r="L3819" s="19"/>
    </row>
    <row r="3820" spans="1:12" x14ac:dyDescent="0.2">
      <c r="A3820" s="6"/>
      <c r="B3820" s="8">
        <v>2</v>
      </c>
      <c r="C3820" s="3"/>
      <c r="D3820" s="36" t="s">
        <v>2890</v>
      </c>
      <c r="E3820" s="28" t="e">
        <f>VLOOKUP(D3820,バーコード貼付!A$4048:C$6329,2,FALSE)</f>
        <v>#N/A</v>
      </c>
      <c r="F3820" s="40"/>
      <c r="G3820" s="19"/>
      <c r="H3820" s="77" t="e">
        <v>#N/A</v>
      </c>
      <c r="I3820" s="8"/>
      <c r="J3820" s="19">
        <v>0</v>
      </c>
      <c r="K3820" s="19"/>
      <c r="L3820" s="19"/>
    </row>
    <row r="3821" spans="1:12" x14ac:dyDescent="0.2">
      <c r="A3821" s="6"/>
      <c r="B3821" s="8">
        <v>3</v>
      </c>
      <c r="C3821" s="3"/>
      <c r="D3821" s="36" t="s">
        <v>2891</v>
      </c>
      <c r="E3821" s="28" t="str">
        <f>VLOOKUP(D3821,バーコード貼付!A$4048:C$6329,2,FALSE)</f>
        <v>TWU90割型ﾕﾆﾊﾞｰｻﾙ用ﾌﾞｯｼｭ</v>
      </c>
      <c r="F3821" s="40"/>
      <c r="G3821" s="19"/>
      <c r="H3821" s="77">
        <f>VLOOKUP(D3821,バーコード貼付!$A$4048:$C$6329,3,FALSE)</f>
        <v>65</v>
      </c>
      <c r="I3821" s="8"/>
      <c r="J3821" s="19">
        <f>IF(H3821&gt;=I3821,0,1)</f>
        <v>0</v>
      </c>
      <c r="K3821" s="19"/>
      <c r="L3821" s="19"/>
    </row>
    <row r="3822" spans="1:12" x14ac:dyDescent="0.2">
      <c r="A3822" s="6"/>
      <c r="B3822" s="8">
        <v>4</v>
      </c>
      <c r="C3822" s="3"/>
      <c r="D3822" s="36" t="s">
        <v>2892</v>
      </c>
      <c r="E3822" s="28" t="e">
        <f>VLOOKUP(D3822,バーコード貼付!A$4048:C$6329,2,FALSE)</f>
        <v>#N/A</v>
      </c>
      <c r="F3822" s="40"/>
      <c r="G3822" s="19"/>
      <c r="H3822" s="77" t="e">
        <v>#N/A</v>
      </c>
      <c r="I3822" s="8"/>
      <c r="J3822" s="19">
        <v>0</v>
      </c>
      <c r="K3822" s="19"/>
      <c r="L3822" s="19"/>
    </row>
    <row r="3823" spans="1:12" x14ac:dyDescent="0.2">
      <c r="A3823" s="6"/>
      <c r="B3823" s="8">
        <v>5</v>
      </c>
      <c r="C3823" s="3"/>
      <c r="D3823" s="36" t="s">
        <v>2893</v>
      </c>
      <c r="E3823" s="28" t="e">
        <f>VLOOKUP(D3823,バーコード貼付!A$4048:C$6329,2,FALSE)</f>
        <v>#N/A</v>
      </c>
      <c r="F3823" s="40"/>
      <c r="G3823" s="19"/>
      <c r="H3823" s="77" t="e">
        <v>#N/A</v>
      </c>
      <c r="I3823" s="8"/>
      <c r="J3823" s="19" t="e">
        <v>#N/A</v>
      </c>
      <c r="K3823" s="19"/>
      <c r="L3823" s="19"/>
    </row>
    <row r="3824" spans="1:12" x14ac:dyDescent="0.2">
      <c r="A3824" s="6"/>
      <c r="B3824" s="8">
        <v>6</v>
      </c>
      <c r="C3824" s="3"/>
      <c r="D3824" s="36" t="s">
        <v>2894</v>
      </c>
      <c r="E3824" s="28" t="e">
        <f>VLOOKUP(D3824,バーコード貼付!A$4048:C$6329,2,FALSE)</f>
        <v>#N/A</v>
      </c>
      <c r="F3824" s="40"/>
      <c r="G3824" s="19"/>
      <c r="H3824" s="77" t="e">
        <v>#N/A</v>
      </c>
      <c r="I3824" s="8"/>
      <c r="J3824" s="19">
        <v>0</v>
      </c>
      <c r="K3824" s="19"/>
      <c r="L3824" s="19"/>
    </row>
    <row r="3825" spans="1:12" x14ac:dyDescent="0.2">
      <c r="A3825" s="6"/>
      <c r="B3825" s="8"/>
      <c r="C3825" s="3"/>
      <c r="D3825" s="36"/>
      <c r="E3825" s="28"/>
      <c r="F3825" s="40"/>
      <c r="G3825" s="19"/>
      <c r="H3825" s="67"/>
      <c r="I3825" s="8"/>
      <c r="J3825" s="19"/>
      <c r="K3825" s="19"/>
      <c r="L3825" s="19"/>
    </row>
    <row r="3826" spans="1:12" ht="16.2" x14ac:dyDescent="0.2">
      <c r="A3826" s="188" t="s">
        <v>2895</v>
      </c>
      <c r="B3826" s="189"/>
      <c r="C3826" s="189"/>
      <c r="D3826" s="189"/>
      <c r="E3826" s="189"/>
      <c r="F3826" s="189"/>
      <c r="G3826" s="189"/>
      <c r="H3826" s="189"/>
      <c r="I3826" s="189"/>
      <c r="J3826" s="189"/>
      <c r="K3826" s="189"/>
      <c r="L3826" s="190"/>
    </row>
    <row r="3827" spans="1:12" x14ac:dyDescent="0.2">
      <c r="A3827" s="24" t="s">
        <v>975</v>
      </c>
      <c r="B3827" s="21"/>
      <c r="C3827" s="21"/>
      <c r="D3827" s="52" t="s">
        <v>973</v>
      </c>
      <c r="E3827" s="13" t="s">
        <v>1156</v>
      </c>
      <c r="F3827" s="39" t="s">
        <v>1246</v>
      </c>
      <c r="G3827" s="19" t="s">
        <v>1205</v>
      </c>
      <c r="H3827" s="13" t="s">
        <v>1206</v>
      </c>
      <c r="I3827" s="13" t="s">
        <v>977</v>
      </c>
      <c r="J3827" s="13" t="s">
        <v>976</v>
      </c>
      <c r="K3827" s="13" t="s">
        <v>1166</v>
      </c>
      <c r="L3827" s="13" t="s">
        <v>1167</v>
      </c>
    </row>
    <row r="3828" spans="1:12" x14ac:dyDescent="0.2">
      <c r="A3828" s="6">
        <v>1</v>
      </c>
      <c r="B3828" s="6"/>
      <c r="C3828" s="3"/>
      <c r="D3828" s="36" t="s">
        <v>2896</v>
      </c>
      <c r="E3828" s="28" t="e">
        <f>VLOOKUP(D3828,バーコード貼付!A$4048:C$6329,2,FALSE)</f>
        <v>#N/A</v>
      </c>
      <c r="F3828" s="40"/>
      <c r="G3828" s="19"/>
      <c r="H3828" s="77" t="e">
        <v>#N/A</v>
      </c>
      <c r="I3828" s="43" t="e">
        <v>#N/A</v>
      </c>
      <c r="J3828" s="19" t="e">
        <v>#N/A</v>
      </c>
      <c r="K3828" s="19"/>
      <c r="L3828" s="19"/>
    </row>
    <row r="3829" spans="1:12" x14ac:dyDescent="0.2">
      <c r="A3829" s="6"/>
      <c r="B3829" s="8">
        <v>1</v>
      </c>
      <c r="C3829" s="3"/>
      <c r="D3829" s="36" t="s">
        <v>2897</v>
      </c>
      <c r="E3829" s="28" t="str">
        <f>VLOOKUP(D3829,バーコード貼付!A$4048:C$6329,2,FALSE)</f>
        <v>TWU100割型ﾕﾆﾊﾞｰｻﾙ本体片側(ﾌﾞｯｼｭ無し)</v>
      </c>
      <c r="F3829" s="40"/>
      <c r="G3829" s="19"/>
      <c r="H3829" s="77">
        <f>VLOOKUP(D3829,バーコード貼付!$A$4048:$C$6329,3,FALSE)</f>
        <v>0</v>
      </c>
      <c r="I3829" s="8"/>
      <c r="J3829" s="19">
        <f>IF(H3829&gt;=I3829,0,1)</f>
        <v>0</v>
      </c>
      <c r="K3829" s="19"/>
      <c r="L3829" s="19"/>
    </row>
    <row r="3830" spans="1:12" x14ac:dyDescent="0.2">
      <c r="A3830" s="6"/>
      <c r="B3830" s="8">
        <v>2</v>
      </c>
      <c r="C3830" s="3"/>
      <c r="D3830" s="36" t="s">
        <v>2898</v>
      </c>
      <c r="E3830" s="28" t="e">
        <f>VLOOKUP(D3830,バーコード貼付!A$4048:C$6329,2,FALSE)</f>
        <v>#N/A</v>
      </c>
      <c r="F3830" s="40"/>
      <c r="G3830" s="19"/>
      <c r="H3830" s="77" t="e">
        <v>#N/A</v>
      </c>
      <c r="I3830" s="8"/>
      <c r="J3830" s="19">
        <v>0</v>
      </c>
      <c r="K3830" s="19"/>
      <c r="L3830" s="19"/>
    </row>
    <row r="3831" spans="1:12" x14ac:dyDescent="0.2">
      <c r="A3831" s="6"/>
      <c r="B3831" s="8">
        <v>3</v>
      </c>
      <c r="C3831" s="3"/>
      <c r="D3831" s="36" t="s">
        <v>2899</v>
      </c>
      <c r="E3831" s="28" t="str">
        <f>VLOOKUP(D3831,バーコード貼付!A$4048:C$6329,2,FALSE)</f>
        <v>TWU100割型ﾕﾆﾊﾞｰｻﾙ用ﾌﾞｯｼｭ</v>
      </c>
      <c r="F3831" s="40"/>
      <c r="G3831" s="19"/>
      <c r="H3831" s="77">
        <f>VLOOKUP(D3831,バーコード貼付!$A$4048:$C$6329,3,FALSE)</f>
        <v>19</v>
      </c>
      <c r="I3831" s="8"/>
      <c r="J3831" s="19">
        <f>IF(H3831&gt;=I3831,0,1)</f>
        <v>0</v>
      </c>
      <c r="K3831" s="19"/>
      <c r="L3831" s="19"/>
    </row>
    <row r="3832" spans="1:12" x14ac:dyDescent="0.2">
      <c r="A3832" s="6"/>
      <c r="B3832" s="8">
        <v>4</v>
      </c>
      <c r="C3832" s="3"/>
      <c r="D3832" s="36" t="s">
        <v>2900</v>
      </c>
      <c r="E3832" s="28" t="e">
        <f>VLOOKUP(D3832,バーコード貼付!A$4048:C$6329,2,FALSE)</f>
        <v>#N/A</v>
      </c>
      <c r="F3832" s="40"/>
      <c r="G3832" s="19"/>
      <c r="H3832" s="77" t="e">
        <v>#N/A</v>
      </c>
      <c r="I3832" s="8"/>
      <c r="J3832" s="19">
        <v>0</v>
      </c>
      <c r="K3832" s="19"/>
      <c r="L3832" s="19"/>
    </row>
    <row r="3833" spans="1:12" x14ac:dyDescent="0.2">
      <c r="A3833" s="6"/>
      <c r="B3833" s="8">
        <v>5</v>
      </c>
      <c r="C3833" s="3"/>
      <c r="D3833" s="36" t="s">
        <v>2901</v>
      </c>
      <c r="E3833" s="28" t="e">
        <f>VLOOKUP(D3833,バーコード貼付!A$4048:C$6329,2,FALSE)</f>
        <v>#N/A</v>
      </c>
      <c r="F3833" s="40"/>
      <c r="G3833" s="19"/>
      <c r="H3833" s="77" t="e">
        <v>#N/A</v>
      </c>
      <c r="I3833" s="8"/>
      <c r="J3833" s="19" t="e">
        <v>#N/A</v>
      </c>
      <c r="K3833" s="19"/>
      <c r="L3833" s="19"/>
    </row>
    <row r="3834" spans="1:12" x14ac:dyDescent="0.2">
      <c r="A3834" s="6"/>
      <c r="B3834" s="8">
        <v>6</v>
      </c>
      <c r="C3834" s="3"/>
      <c r="D3834" s="36" t="s">
        <v>2902</v>
      </c>
      <c r="E3834" s="28" t="e">
        <f>VLOOKUP(D3834,バーコード貼付!A$4048:C$6329,2,FALSE)</f>
        <v>#N/A</v>
      </c>
      <c r="F3834" s="40"/>
      <c r="G3834" s="19"/>
      <c r="H3834" s="77" t="e">
        <v>#N/A</v>
      </c>
      <c r="I3834" s="8"/>
      <c r="J3834" s="19">
        <v>0</v>
      </c>
      <c r="K3834" s="19"/>
      <c r="L3834" s="19"/>
    </row>
    <row r="3835" spans="1:12" x14ac:dyDescent="0.2">
      <c r="A3835" s="6"/>
      <c r="B3835" s="8"/>
      <c r="C3835" s="3"/>
      <c r="D3835" s="36"/>
      <c r="E3835" s="28"/>
      <c r="F3835" s="40"/>
      <c r="G3835" s="19"/>
      <c r="H3835" s="67"/>
      <c r="I3835" s="8"/>
      <c r="J3835" s="19"/>
      <c r="K3835" s="19"/>
      <c r="L3835" s="19"/>
    </row>
    <row r="3836" spans="1:12" ht="16.2" x14ac:dyDescent="0.2">
      <c r="A3836" s="188" t="s">
        <v>2903</v>
      </c>
      <c r="B3836" s="189"/>
      <c r="C3836" s="189"/>
      <c r="D3836" s="189"/>
      <c r="E3836" s="189"/>
      <c r="F3836" s="189"/>
      <c r="G3836" s="189"/>
      <c r="H3836" s="189"/>
      <c r="I3836" s="189"/>
      <c r="J3836" s="189"/>
      <c r="K3836" s="189"/>
      <c r="L3836" s="190"/>
    </row>
    <row r="3837" spans="1:12" x14ac:dyDescent="0.2">
      <c r="A3837" s="24" t="s">
        <v>975</v>
      </c>
      <c r="B3837" s="21"/>
      <c r="C3837" s="21"/>
      <c r="D3837" s="52" t="s">
        <v>973</v>
      </c>
      <c r="E3837" s="13" t="s">
        <v>1156</v>
      </c>
      <c r="F3837" s="39" t="s">
        <v>1246</v>
      </c>
      <c r="G3837" s="19" t="s">
        <v>1205</v>
      </c>
      <c r="H3837" s="13" t="s">
        <v>1206</v>
      </c>
      <c r="I3837" s="13" t="s">
        <v>977</v>
      </c>
      <c r="J3837" s="13" t="s">
        <v>976</v>
      </c>
      <c r="K3837" s="13" t="s">
        <v>1166</v>
      </c>
      <c r="L3837" s="13" t="s">
        <v>1167</v>
      </c>
    </row>
    <row r="3838" spans="1:12" x14ac:dyDescent="0.2">
      <c r="A3838" s="6">
        <v>1</v>
      </c>
      <c r="B3838" s="6"/>
      <c r="C3838" s="3"/>
      <c r="D3838" s="36" t="s">
        <v>2904</v>
      </c>
      <c r="E3838" s="28" t="e">
        <f>VLOOKUP(D3838,バーコード貼付!A$4048:C$6329,2,FALSE)</f>
        <v>#N/A</v>
      </c>
      <c r="F3838" s="40"/>
      <c r="G3838" s="19"/>
      <c r="H3838" s="77" t="e">
        <v>#N/A</v>
      </c>
      <c r="I3838" s="43" t="e">
        <v>#N/A</v>
      </c>
      <c r="J3838" s="19" t="e">
        <v>#N/A</v>
      </c>
      <c r="K3838" s="19"/>
      <c r="L3838" s="19"/>
    </row>
    <row r="3839" spans="1:12" x14ac:dyDescent="0.2">
      <c r="A3839" s="6"/>
      <c r="B3839" s="8">
        <v>1</v>
      </c>
      <c r="C3839" s="3"/>
      <c r="D3839" s="36" t="s">
        <v>2905</v>
      </c>
      <c r="E3839" s="28" t="str">
        <f>VLOOKUP(D3839,バーコード貼付!A$4048:C$6329,2,FALSE)</f>
        <v>TWU110割型ﾕﾆﾊﾞｰｻﾙ本体片側(ﾌﾞｯｼｭ無し)</v>
      </c>
      <c r="F3839" s="40"/>
      <c r="G3839" s="19"/>
      <c r="H3839" s="77">
        <f>VLOOKUP(D3839,バーコード貼付!$A$4048:$C$6329,3,FALSE)</f>
        <v>0</v>
      </c>
      <c r="I3839" s="8"/>
      <c r="J3839" s="19">
        <f>IF(H3839&gt;=I3839,0,1)</f>
        <v>0</v>
      </c>
      <c r="K3839" s="19"/>
      <c r="L3839" s="19"/>
    </row>
    <row r="3840" spans="1:12" x14ac:dyDescent="0.2">
      <c r="A3840" s="6"/>
      <c r="B3840" s="8">
        <v>2</v>
      </c>
      <c r="C3840" s="3"/>
      <c r="D3840" s="36" t="s">
        <v>2906</v>
      </c>
      <c r="E3840" s="28" t="e">
        <f>VLOOKUP(D3840,バーコード貼付!A$4048:C$6329,2,FALSE)</f>
        <v>#N/A</v>
      </c>
      <c r="F3840" s="40"/>
      <c r="G3840" s="19"/>
      <c r="H3840" s="77" t="e">
        <v>#N/A</v>
      </c>
      <c r="I3840" s="8"/>
      <c r="J3840" s="19">
        <v>0</v>
      </c>
      <c r="K3840" s="19"/>
      <c r="L3840" s="19"/>
    </row>
    <row r="3841" spans="1:12" x14ac:dyDescent="0.2">
      <c r="A3841" s="6"/>
      <c r="B3841" s="8">
        <v>3</v>
      </c>
      <c r="C3841" s="3"/>
      <c r="D3841" s="36" t="s">
        <v>2907</v>
      </c>
      <c r="E3841" s="28" t="str">
        <f>VLOOKUP(D3841,バーコード貼付!A$4048:C$6329,2,FALSE)</f>
        <v>TWU110割型ﾕﾆﾊﾞｰｻﾙ用ﾌﾞｯｼｭ</v>
      </c>
      <c r="F3841" s="40"/>
      <c r="G3841" s="19"/>
      <c r="H3841" s="77">
        <f>VLOOKUP(D3841,バーコード貼付!$A$4048:$C$6329,3,FALSE)</f>
        <v>48</v>
      </c>
      <c r="I3841" s="8"/>
      <c r="J3841" s="19">
        <f>IF(H3841&gt;=I3841,0,1)</f>
        <v>0</v>
      </c>
      <c r="K3841" s="19"/>
      <c r="L3841" s="19"/>
    </row>
    <row r="3842" spans="1:12" x14ac:dyDescent="0.2">
      <c r="A3842" s="6"/>
      <c r="B3842" s="8">
        <v>4</v>
      </c>
      <c r="C3842" s="3"/>
      <c r="D3842" s="36" t="s">
        <v>2908</v>
      </c>
      <c r="E3842" s="28" t="e">
        <f>VLOOKUP(D3842,バーコード貼付!A$4048:C$6329,2,FALSE)</f>
        <v>#N/A</v>
      </c>
      <c r="F3842" s="40"/>
      <c r="G3842" s="19"/>
      <c r="H3842" s="77" t="e">
        <v>#N/A</v>
      </c>
      <c r="I3842" s="8"/>
      <c r="J3842" s="19">
        <v>0</v>
      </c>
      <c r="K3842" s="19"/>
      <c r="L3842" s="19"/>
    </row>
    <row r="3843" spans="1:12" x14ac:dyDescent="0.2">
      <c r="A3843" s="6"/>
      <c r="B3843" s="8">
        <v>5</v>
      </c>
      <c r="C3843" s="3"/>
      <c r="D3843" s="36" t="s">
        <v>2909</v>
      </c>
      <c r="E3843" s="28" t="e">
        <f>VLOOKUP(D3843,バーコード貼付!A$4048:C$6329,2,FALSE)</f>
        <v>#N/A</v>
      </c>
      <c r="F3843" s="40"/>
      <c r="G3843" s="19"/>
      <c r="H3843" s="77" t="e">
        <v>#N/A</v>
      </c>
      <c r="I3843" s="8"/>
      <c r="J3843" s="19" t="e">
        <v>#N/A</v>
      </c>
      <c r="K3843" s="19"/>
      <c r="L3843" s="19"/>
    </row>
    <row r="3844" spans="1:12" x14ac:dyDescent="0.2">
      <c r="A3844" s="6"/>
      <c r="B3844" s="8">
        <v>6</v>
      </c>
      <c r="C3844" s="3"/>
      <c r="D3844" s="36" t="s">
        <v>2910</v>
      </c>
      <c r="E3844" s="28" t="e">
        <f>VLOOKUP(D3844,バーコード貼付!A$4048:C$6329,2,FALSE)</f>
        <v>#N/A</v>
      </c>
      <c r="F3844" s="40"/>
      <c r="G3844" s="19"/>
      <c r="H3844" s="77" t="e">
        <v>#N/A</v>
      </c>
      <c r="I3844" s="8"/>
      <c r="J3844" s="19">
        <v>0</v>
      </c>
      <c r="K3844" s="19"/>
      <c r="L3844" s="19"/>
    </row>
    <row r="3845" spans="1:12" x14ac:dyDescent="0.2">
      <c r="A3845" s="6"/>
      <c r="B3845" s="8"/>
      <c r="C3845" s="3"/>
      <c r="D3845" s="36"/>
      <c r="E3845" s="28"/>
      <c r="F3845" s="40"/>
      <c r="G3845" s="19"/>
      <c r="H3845" s="67"/>
      <c r="I3845" s="8"/>
      <c r="J3845" s="19"/>
      <c r="K3845" s="19"/>
      <c r="L3845" s="19"/>
    </row>
    <row r="3846" spans="1:12" ht="16.2" x14ac:dyDescent="0.2">
      <c r="A3846" s="188" t="s">
        <v>2990</v>
      </c>
      <c r="B3846" s="189"/>
      <c r="C3846" s="189"/>
      <c r="D3846" s="189"/>
      <c r="E3846" s="189"/>
      <c r="F3846" s="189"/>
      <c r="G3846" s="189"/>
      <c r="H3846" s="189"/>
      <c r="I3846" s="189"/>
      <c r="J3846" s="189"/>
      <c r="K3846" s="189"/>
      <c r="L3846" s="190"/>
    </row>
    <row r="3847" spans="1:12" x14ac:dyDescent="0.2">
      <c r="A3847" s="24" t="s">
        <v>975</v>
      </c>
      <c r="B3847" s="21"/>
      <c r="C3847" s="21"/>
      <c r="D3847" s="52" t="s">
        <v>973</v>
      </c>
      <c r="E3847" s="13" t="s">
        <v>1156</v>
      </c>
      <c r="F3847" s="39" t="s">
        <v>1246</v>
      </c>
      <c r="G3847" s="19" t="s">
        <v>1205</v>
      </c>
      <c r="H3847" s="13" t="s">
        <v>1206</v>
      </c>
      <c r="I3847" s="13" t="s">
        <v>977</v>
      </c>
      <c r="J3847" s="13" t="s">
        <v>976</v>
      </c>
      <c r="K3847" s="13" t="s">
        <v>1166</v>
      </c>
      <c r="L3847" s="13" t="s">
        <v>1167</v>
      </c>
    </row>
    <row r="3848" spans="1:12" x14ac:dyDescent="0.2">
      <c r="A3848" s="6">
        <v>1</v>
      </c>
      <c r="B3848" s="6"/>
      <c r="C3848" s="3"/>
      <c r="D3848" s="36"/>
      <c r="E3848" s="28" t="s">
        <v>2997</v>
      </c>
      <c r="F3848" s="19"/>
      <c r="G3848" s="19"/>
      <c r="H3848" s="77" t="e">
        <v>#N/A</v>
      </c>
      <c r="I3848" s="43" t="e">
        <v>#N/A</v>
      </c>
      <c r="J3848" s="19" t="e">
        <v>#N/A</v>
      </c>
      <c r="K3848" s="19"/>
      <c r="L3848" s="19"/>
    </row>
    <row r="3849" spans="1:12" x14ac:dyDescent="0.2">
      <c r="A3849" s="6"/>
      <c r="B3849" s="8">
        <v>1</v>
      </c>
      <c r="C3849" s="3"/>
      <c r="D3849" s="36" t="s">
        <v>2991</v>
      </c>
      <c r="E3849" s="28" t="e">
        <f>VLOOKUP(D3849,バーコード貼付!A$4048:C$6329,2,FALSE)</f>
        <v>#N/A</v>
      </c>
      <c r="F3849" s="40"/>
      <c r="G3849" s="19"/>
      <c r="H3849" s="77" t="e">
        <v>#N/A</v>
      </c>
      <c r="I3849" s="8"/>
      <c r="J3849" s="19">
        <v>0</v>
      </c>
      <c r="K3849" s="19"/>
      <c r="L3849" s="19"/>
    </row>
    <row r="3850" spans="1:12" x14ac:dyDescent="0.2">
      <c r="A3850" s="6"/>
      <c r="B3850" s="8">
        <v>2</v>
      </c>
      <c r="C3850" s="3"/>
      <c r="D3850" s="36" t="s">
        <v>2992</v>
      </c>
      <c r="E3850" s="28" t="e">
        <f>VLOOKUP(D3850,バーコード貼付!A$4048:C$6329,2,FALSE)</f>
        <v>#N/A</v>
      </c>
      <c r="F3850" s="40"/>
      <c r="G3850" s="19"/>
      <c r="H3850" s="77" t="e">
        <v>#N/A</v>
      </c>
      <c r="I3850" s="8"/>
      <c r="J3850" s="19">
        <v>0</v>
      </c>
      <c r="K3850" s="19"/>
      <c r="L3850" s="19"/>
    </row>
    <row r="3851" spans="1:12" x14ac:dyDescent="0.2">
      <c r="A3851" s="6"/>
      <c r="B3851" s="8">
        <v>3</v>
      </c>
      <c r="C3851" s="3"/>
      <c r="D3851" s="36" t="s">
        <v>2993</v>
      </c>
      <c r="E3851" s="28" t="e">
        <f>VLOOKUP(D3851,バーコード貼付!A$4048:C$6329,2,FALSE)</f>
        <v>#N/A</v>
      </c>
      <c r="F3851" s="40"/>
      <c r="G3851" s="19"/>
      <c r="H3851" s="77" t="e">
        <v>#N/A</v>
      </c>
      <c r="I3851" s="8"/>
      <c r="J3851" s="19">
        <v>0</v>
      </c>
      <c r="K3851" s="19"/>
      <c r="L3851" s="19"/>
    </row>
    <row r="3852" spans="1:12" x14ac:dyDescent="0.2">
      <c r="A3852" s="6"/>
      <c r="B3852" s="8">
        <v>4</v>
      </c>
      <c r="C3852" s="3"/>
      <c r="D3852" s="36" t="s">
        <v>2994</v>
      </c>
      <c r="E3852" s="28" t="e">
        <f>VLOOKUP(D3852,バーコード貼付!A$4048:C$6329,2,FALSE)</f>
        <v>#N/A</v>
      </c>
      <c r="F3852" s="40"/>
      <c r="G3852" s="19"/>
      <c r="H3852" s="77" t="e">
        <v>#N/A</v>
      </c>
      <c r="I3852" s="8"/>
      <c r="J3852" s="19">
        <v>0</v>
      </c>
      <c r="K3852" s="19"/>
      <c r="L3852" s="19"/>
    </row>
    <row r="3853" spans="1:12" x14ac:dyDescent="0.2">
      <c r="A3853" s="6"/>
      <c r="B3853" s="8">
        <v>5</v>
      </c>
      <c r="C3853" s="3"/>
      <c r="D3853" s="36" t="s">
        <v>2995</v>
      </c>
      <c r="E3853" s="28" t="e">
        <f>VLOOKUP(D3853,バーコード貼付!A$4048:C$6329,2,FALSE)</f>
        <v>#N/A</v>
      </c>
      <c r="F3853" s="40"/>
      <c r="G3853" s="19"/>
      <c r="H3853" s="77" t="e">
        <v>#N/A</v>
      </c>
      <c r="I3853" s="8"/>
      <c r="J3853" s="19">
        <v>0</v>
      </c>
      <c r="K3853" s="19"/>
      <c r="L3853" s="19"/>
    </row>
    <row r="3854" spans="1:12" x14ac:dyDescent="0.2">
      <c r="A3854" s="6"/>
      <c r="B3854" s="8">
        <v>6</v>
      </c>
      <c r="C3854" s="3"/>
      <c r="D3854" s="36" t="s">
        <v>2996</v>
      </c>
      <c r="E3854" s="28" t="e">
        <f>VLOOKUP(D3854,バーコード貼付!A$4048:C$6329,2,FALSE)</f>
        <v>#N/A</v>
      </c>
      <c r="F3854" s="40"/>
      <c r="G3854" s="19"/>
      <c r="H3854" s="77" t="e">
        <v>#N/A</v>
      </c>
      <c r="I3854" s="8"/>
      <c r="J3854" s="19">
        <v>0</v>
      </c>
      <c r="K3854" s="19"/>
      <c r="L3854" s="19"/>
    </row>
    <row r="3855" spans="1:12" x14ac:dyDescent="0.2">
      <c r="A3855" s="6"/>
      <c r="B3855" s="8"/>
      <c r="C3855" s="3"/>
      <c r="D3855" s="36"/>
      <c r="E3855" s="28"/>
      <c r="F3855" s="40"/>
      <c r="G3855" s="19"/>
      <c r="H3855" s="67"/>
      <c r="I3855" s="8"/>
      <c r="J3855" s="19"/>
      <c r="K3855" s="19"/>
      <c r="L3855" s="19"/>
    </row>
    <row r="3856" spans="1:12" ht="16.2" x14ac:dyDescent="0.2">
      <c r="A3856" s="191" t="s">
        <v>3000</v>
      </c>
      <c r="B3856" s="192"/>
      <c r="C3856" s="192"/>
      <c r="D3856" s="192"/>
      <c r="E3856" s="192"/>
      <c r="F3856" s="192"/>
      <c r="G3856" s="192"/>
      <c r="H3856" s="192"/>
      <c r="I3856" s="192"/>
      <c r="J3856" s="192"/>
      <c r="K3856" s="192"/>
      <c r="L3856" s="193"/>
    </row>
    <row r="3857" spans="1:13" ht="16.2" x14ac:dyDescent="0.2">
      <c r="A3857" s="188" t="s">
        <v>3001</v>
      </c>
      <c r="B3857" s="189"/>
      <c r="C3857" s="189"/>
      <c r="D3857" s="189"/>
      <c r="E3857" s="189"/>
      <c r="F3857" s="189"/>
      <c r="G3857" s="189"/>
      <c r="H3857" s="189"/>
      <c r="I3857" s="189"/>
      <c r="J3857" s="189"/>
      <c r="K3857" s="189"/>
      <c r="L3857" s="190"/>
    </row>
    <row r="3858" spans="1:13" x14ac:dyDescent="0.2">
      <c r="A3858" s="24" t="s">
        <v>975</v>
      </c>
      <c r="B3858" s="21"/>
      <c r="C3858" s="21"/>
      <c r="D3858" s="52" t="s">
        <v>973</v>
      </c>
      <c r="E3858" s="13" t="s">
        <v>1156</v>
      </c>
      <c r="F3858" s="39" t="s">
        <v>1246</v>
      </c>
      <c r="G3858" s="19" t="s">
        <v>1205</v>
      </c>
      <c r="H3858" s="13" t="s">
        <v>1206</v>
      </c>
      <c r="I3858" s="13" t="s">
        <v>977</v>
      </c>
      <c r="J3858" s="13" t="s">
        <v>976</v>
      </c>
      <c r="K3858" s="13" t="s">
        <v>1166</v>
      </c>
      <c r="L3858" s="13" t="s">
        <v>1167</v>
      </c>
    </row>
    <row r="3859" spans="1:13" x14ac:dyDescent="0.2">
      <c r="A3859" s="6">
        <v>1</v>
      </c>
      <c r="B3859" s="6"/>
      <c r="C3859" s="3"/>
      <c r="D3859" s="36"/>
      <c r="E3859" s="28" t="s">
        <v>2998</v>
      </c>
      <c r="F3859" s="40"/>
      <c r="G3859" s="19"/>
      <c r="H3859" s="77" t="e">
        <v>#N/A</v>
      </c>
      <c r="I3859" s="43" t="e">
        <v>#N/A</v>
      </c>
      <c r="J3859" s="19" t="e">
        <v>#N/A</v>
      </c>
      <c r="K3859" s="19"/>
      <c r="L3859" s="19"/>
    </row>
    <row r="3860" spans="1:13" x14ac:dyDescent="0.2">
      <c r="A3860" s="6"/>
      <c r="B3860" s="6">
        <v>1</v>
      </c>
      <c r="C3860" s="3"/>
      <c r="D3860" s="36"/>
      <c r="E3860" s="28" t="s">
        <v>3002</v>
      </c>
      <c r="F3860" s="40"/>
      <c r="G3860" s="19"/>
      <c r="H3860" s="77" t="e">
        <v>#N/A</v>
      </c>
      <c r="I3860" s="8" t="e">
        <v>#N/A</v>
      </c>
      <c r="J3860" s="19" t="e">
        <v>#N/A</v>
      </c>
      <c r="K3860" s="19"/>
      <c r="L3860" s="19"/>
    </row>
    <row r="3861" spans="1:13" x14ac:dyDescent="0.2">
      <c r="A3861" s="6"/>
      <c r="B3861" s="6">
        <v>2</v>
      </c>
      <c r="C3861" s="3"/>
      <c r="D3861" s="36"/>
      <c r="E3861" s="28" t="s">
        <v>3003</v>
      </c>
      <c r="F3861" s="40"/>
      <c r="G3861" s="19"/>
      <c r="H3861" s="77" t="e">
        <v>#N/A</v>
      </c>
      <c r="I3861" s="8" t="e">
        <v>#N/A</v>
      </c>
      <c r="J3861" s="19" t="e">
        <v>#N/A</v>
      </c>
      <c r="K3861" s="19"/>
      <c r="L3861" s="19"/>
    </row>
    <row r="3862" spans="1:13" x14ac:dyDescent="0.2">
      <c r="A3862" s="6"/>
      <c r="B3862" s="6">
        <v>3</v>
      </c>
      <c r="C3862" s="3"/>
      <c r="D3862" s="36"/>
      <c r="E3862" s="28" t="s">
        <v>3004</v>
      </c>
      <c r="F3862" s="40"/>
      <c r="G3862" s="19"/>
      <c r="H3862" s="77" t="e">
        <v>#N/A</v>
      </c>
      <c r="I3862" s="8" t="e">
        <v>#N/A</v>
      </c>
      <c r="J3862" s="19" t="e">
        <v>#N/A</v>
      </c>
      <c r="K3862" s="19"/>
      <c r="L3862" s="19"/>
    </row>
    <row r="3863" spans="1:13" x14ac:dyDescent="0.2">
      <c r="A3863" s="6"/>
      <c r="B3863" s="6">
        <v>4</v>
      </c>
      <c r="C3863" s="3"/>
      <c r="D3863" s="36"/>
      <c r="E3863" s="28" t="s">
        <v>3005</v>
      </c>
      <c r="F3863" s="40"/>
      <c r="G3863" s="19"/>
      <c r="H3863" s="77" t="e">
        <v>#N/A</v>
      </c>
      <c r="I3863" s="8" t="e">
        <v>#N/A</v>
      </c>
      <c r="J3863" s="19" t="e">
        <v>#N/A</v>
      </c>
      <c r="K3863" s="19"/>
      <c r="L3863" s="19"/>
      <c r="M3863" t="s">
        <v>3008</v>
      </c>
    </row>
    <row r="3864" spans="1:13" x14ac:dyDescent="0.2">
      <c r="A3864" s="6"/>
      <c r="B3864" s="6">
        <v>5</v>
      </c>
      <c r="C3864" s="3"/>
      <c r="D3864" s="36"/>
      <c r="E3864" s="28" t="s">
        <v>3006</v>
      </c>
      <c r="F3864" s="40"/>
      <c r="G3864" s="19"/>
      <c r="H3864" s="77" t="e">
        <v>#N/A</v>
      </c>
      <c r="I3864" s="8" t="e">
        <v>#N/A</v>
      </c>
      <c r="J3864" s="19" t="e">
        <v>#N/A</v>
      </c>
      <c r="K3864" s="19"/>
      <c r="L3864" s="19"/>
    </row>
    <row r="3865" spans="1:13" x14ac:dyDescent="0.2">
      <c r="A3865" s="6"/>
      <c r="B3865" s="6">
        <v>6</v>
      </c>
      <c r="C3865" s="3"/>
      <c r="D3865" s="36"/>
      <c r="E3865" s="28" t="s">
        <v>3007</v>
      </c>
      <c r="F3865" s="40"/>
      <c r="G3865" s="19"/>
      <c r="H3865" s="77" t="e">
        <v>#N/A</v>
      </c>
      <c r="I3865" s="8" t="e">
        <v>#N/A</v>
      </c>
      <c r="J3865" s="19" t="e">
        <v>#N/A</v>
      </c>
      <c r="K3865" s="19"/>
      <c r="L3865" s="19"/>
      <c r="M3865" t="s">
        <v>3008</v>
      </c>
    </row>
    <row r="3866" spans="1:13" x14ac:dyDescent="0.2">
      <c r="A3866" s="6"/>
      <c r="B3866" s="6">
        <v>7</v>
      </c>
      <c r="C3866" s="3"/>
      <c r="D3866" s="36"/>
      <c r="E3866" s="28" t="s">
        <v>3020</v>
      </c>
      <c r="F3866" s="40"/>
      <c r="G3866" s="19"/>
      <c r="H3866" s="77" t="e">
        <v>#N/A</v>
      </c>
      <c r="I3866" s="8" t="e">
        <v>#N/A</v>
      </c>
      <c r="J3866" s="19" t="e">
        <v>#N/A</v>
      </c>
      <c r="K3866" s="19"/>
      <c r="L3866" s="19"/>
      <c r="M3866" t="s">
        <v>3019</v>
      </c>
    </row>
    <row r="3867" spans="1:13" x14ac:dyDescent="0.2">
      <c r="A3867" s="6"/>
      <c r="B3867" s="6">
        <v>8</v>
      </c>
      <c r="C3867" s="3"/>
      <c r="D3867" s="36"/>
      <c r="E3867" s="28" t="s">
        <v>3009</v>
      </c>
      <c r="F3867" s="40"/>
      <c r="G3867" s="19"/>
      <c r="H3867" s="77" t="e">
        <v>#N/A</v>
      </c>
      <c r="I3867" s="8" t="e">
        <v>#N/A</v>
      </c>
      <c r="J3867" s="19" t="e">
        <v>#N/A</v>
      </c>
      <c r="K3867" s="19"/>
      <c r="L3867" s="19"/>
    </row>
    <row r="3868" spans="1:13" x14ac:dyDescent="0.2">
      <c r="A3868" s="6"/>
      <c r="B3868" s="6">
        <v>9</v>
      </c>
      <c r="C3868" s="3"/>
      <c r="D3868" s="36"/>
      <c r="E3868" s="28" t="s">
        <v>3010</v>
      </c>
      <c r="F3868" s="40"/>
      <c r="G3868" s="19"/>
      <c r="H3868" s="77" t="e">
        <v>#N/A</v>
      </c>
      <c r="I3868" s="8" t="e">
        <v>#N/A</v>
      </c>
      <c r="J3868" s="19" t="e">
        <v>#N/A</v>
      </c>
      <c r="K3868" s="19"/>
      <c r="L3868" s="19"/>
      <c r="M3868" t="s">
        <v>3011</v>
      </c>
    </row>
    <row r="3869" spans="1:13" x14ac:dyDescent="0.2">
      <c r="A3869" s="6"/>
      <c r="B3869" s="6"/>
      <c r="C3869" s="3"/>
      <c r="D3869" s="36"/>
      <c r="E3869" s="28"/>
      <c r="F3869" s="40"/>
      <c r="G3869" s="19"/>
      <c r="H3869" s="67"/>
      <c r="I3869" s="8"/>
      <c r="J3869" s="19"/>
      <c r="K3869" s="19"/>
      <c r="L3869" s="19"/>
    </row>
    <row r="3870" spans="1:13" ht="16.2" x14ac:dyDescent="0.2">
      <c r="A3870" s="188" t="s">
        <v>3012</v>
      </c>
      <c r="B3870" s="189"/>
      <c r="C3870" s="189"/>
      <c r="D3870" s="189"/>
      <c r="E3870" s="189"/>
      <c r="F3870" s="189"/>
      <c r="G3870" s="189"/>
      <c r="H3870" s="189"/>
      <c r="I3870" s="189"/>
      <c r="J3870" s="189"/>
      <c r="K3870" s="189"/>
      <c r="L3870" s="190"/>
    </row>
    <row r="3871" spans="1:13" x14ac:dyDescent="0.2">
      <c r="A3871" s="24" t="s">
        <v>975</v>
      </c>
      <c r="B3871" s="21"/>
      <c r="C3871" s="21"/>
      <c r="D3871" s="52" t="s">
        <v>973</v>
      </c>
      <c r="E3871" s="13" t="s">
        <v>1156</v>
      </c>
      <c r="F3871" s="39" t="s">
        <v>1246</v>
      </c>
      <c r="G3871" s="19" t="s">
        <v>1205</v>
      </c>
      <c r="H3871" s="13" t="s">
        <v>1206</v>
      </c>
      <c r="I3871" s="13" t="s">
        <v>977</v>
      </c>
      <c r="J3871" s="13" t="s">
        <v>976</v>
      </c>
      <c r="K3871" s="13" t="s">
        <v>1166</v>
      </c>
      <c r="L3871" s="13" t="s">
        <v>1167</v>
      </c>
    </row>
    <row r="3872" spans="1:13" x14ac:dyDescent="0.2">
      <c r="A3872" s="6">
        <v>1</v>
      </c>
      <c r="B3872" s="6"/>
      <c r="C3872" s="3"/>
      <c r="D3872" s="36"/>
      <c r="E3872" s="28" t="s">
        <v>2999</v>
      </c>
      <c r="F3872" s="40"/>
      <c r="G3872" s="19"/>
      <c r="H3872" s="77" t="e">
        <v>#N/A</v>
      </c>
      <c r="I3872" s="43" t="e">
        <v>#N/A</v>
      </c>
      <c r="J3872" s="19" t="e">
        <v>#N/A</v>
      </c>
      <c r="K3872" s="19"/>
      <c r="L3872" s="19"/>
    </row>
    <row r="3873" spans="1:12" x14ac:dyDescent="0.2">
      <c r="A3873" s="6"/>
      <c r="B3873" s="6">
        <v>1</v>
      </c>
      <c r="C3873" s="3"/>
      <c r="D3873" s="36"/>
      <c r="E3873" s="28" t="s">
        <v>3013</v>
      </c>
      <c r="F3873" s="40"/>
      <c r="G3873" s="19"/>
      <c r="H3873" s="77" t="e">
        <v>#N/A</v>
      </c>
      <c r="I3873" s="8" t="e">
        <v>#N/A</v>
      </c>
      <c r="J3873" s="19" t="e">
        <v>#N/A</v>
      </c>
      <c r="K3873" s="19"/>
      <c r="L3873" s="19"/>
    </row>
    <row r="3874" spans="1:12" x14ac:dyDescent="0.2">
      <c r="A3874" s="6"/>
      <c r="B3874" s="6">
        <v>2</v>
      </c>
      <c r="C3874" s="3"/>
      <c r="D3874" s="36"/>
      <c r="E3874" s="28" t="s">
        <v>3014</v>
      </c>
      <c r="F3874" s="40"/>
      <c r="G3874" s="19"/>
      <c r="H3874" s="77" t="e">
        <v>#N/A</v>
      </c>
      <c r="I3874" s="8" t="e">
        <v>#N/A</v>
      </c>
      <c r="J3874" s="19" t="e">
        <v>#N/A</v>
      </c>
      <c r="K3874" s="19"/>
      <c r="L3874" s="19"/>
    </row>
    <row r="3875" spans="1:12" x14ac:dyDescent="0.2">
      <c r="A3875" s="6"/>
      <c r="B3875" s="6">
        <v>3</v>
      </c>
      <c r="C3875" s="3"/>
      <c r="D3875" s="36"/>
      <c r="E3875" s="28" t="s">
        <v>3015</v>
      </c>
      <c r="F3875" s="40"/>
      <c r="G3875" s="19"/>
      <c r="H3875" s="77" t="e">
        <v>#N/A</v>
      </c>
      <c r="I3875" s="8" t="e">
        <v>#N/A</v>
      </c>
      <c r="J3875" s="19" t="e">
        <v>#N/A</v>
      </c>
      <c r="K3875" s="19"/>
      <c r="L3875" s="19"/>
    </row>
    <row r="3876" spans="1:12" x14ac:dyDescent="0.2">
      <c r="A3876" s="6"/>
      <c r="B3876" s="6">
        <v>4</v>
      </c>
      <c r="C3876" s="3"/>
      <c r="D3876" s="36"/>
      <c r="E3876" s="28" t="s">
        <v>3016</v>
      </c>
      <c r="F3876" s="40"/>
      <c r="G3876" s="19"/>
      <c r="H3876" s="77" t="e">
        <v>#N/A</v>
      </c>
      <c r="I3876" s="8" t="e">
        <v>#N/A</v>
      </c>
      <c r="J3876" s="19" t="e">
        <v>#N/A</v>
      </c>
      <c r="K3876" s="19"/>
      <c r="L3876" s="19"/>
    </row>
    <row r="3877" spans="1:12" x14ac:dyDescent="0.2">
      <c r="A3877" s="6"/>
      <c r="B3877" s="6">
        <v>5</v>
      </c>
      <c r="C3877" s="3"/>
      <c r="D3877" s="36"/>
      <c r="E3877" s="28" t="s">
        <v>3017</v>
      </c>
      <c r="F3877" s="40"/>
      <c r="G3877" s="19"/>
      <c r="H3877" s="77" t="e">
        <v>#N/A</v>
      </c>
      <c r="I3877" s="8" t="e">
        <v>#N/A</v>
      </c>
      <c r="J3877" s="19" t="e">
        <v>#N/A</v>
      </c>
      <c r="K3877" s="19"/>
      <c r="L3877" s="19"/>
    </row>
    <row r="3878" spans="1:12" x14ac:dyDescent="0.2">
      <c r="A3878" s="6"/>
      <c r="B3878" s="6">
        <v>6</v>
      </c>
      <c r="C3878" s="3"/>
      <c r="D3878" s="36"/>
      <c r="E3878" s="28" t="s">
        <v>3018</v>
      </c>
      <c r="F3878" s="40"/>
      <c r="G3878" s="19"/>
      <c r="H3878" s="77" t="e">
        <v>#N/A</v>
      </c>
      <c r="I3878" s="8" t="e">
        <v>#N/A</v>
      </c>
      <c r="J3878" s="19" t="e">
        <v>#N/A</v>
      </c>
      <c r="K3878" s="19"/>
      <c r="L3878" s="19"/>
    </row>
    <row r="3879" spans="1:12" x14ac:dyDescent="0.2">
      <c r="A3879" s="6"/>
      <c r="B3879" s="6">
        <v>7</v>
      </c>
      <c r="C3879" s="3"/>
      <c r="D3879" s="36"/>
      <c r="E3879" s="28" t="s">
        <v>3020</v>
      </c>
      <c r="F3879" s="40"/>
      <c r="G3879" s="19"/>
      <c r="H3879" s="77" t="e">
        <v>#N/A</v>
      </c>
      <c r="I3879" s="8" t="e">
        <v>#N/A</v>
      </c>
      <c r="J3879" s="19" t="e">
        <v>#N/A</v>
      </c>
      <c r="K3879" s="19"/>
      <c r="L3879" s="19"/>
    </row>
    <row r="3880" spans="1:12" x14ac:dyDescent="0.2">
      <c r="A3880" s="6"/>
      <c r="B3880" s="6">
        <v>8</v>
      </c>
      <c r="C3880" s="3"/>
      <c r="D3880" s="36"/>
      <c r="E3880" s="28" t="s">
        <v>3009</v>
      </c>
      <c r="F3880" s="40"/>
      <c r="G3880" s="19"/>
      <c r="H3880" s="77" t="e">
        <v>#N/A</v>
      </c>
      <c r="I3880" s="8" t="e">
        <v>#N/A</v>
      </c>
      <c r="J3880" s="19" t="e">
        <v>#N/A</v>
      </c>
      <c r="K3880" s="19"/>
      <c r="L3880" s="19"/>
    </row>
    <row r="3881" spans="1:12" x14ac:dyDescent="0.2">
      <c r="A3881" s="6"/>
      <c r="B3881" s="6">
        <v>9</v>
      </c>
      <c r="C3881" s="3"/>
      <c r="D3881" s="36"/>
      <c r="E3881" s="28" t="s">
        <v>3010</v>
      </c>
      <c r="F3881" s="40"/>
      <c r="G3881" s="19"/>
      <c r="H3881" s="77" t="e">
        <v>#N/A</v>
      </c>
      <c r="I3881" s="8" t="e">
        <v>#N/A</v>
      </c>
      <c r="J3881" s="19" t="e">
        <v>#N/A</v>
      </c>
      <c r="K3881" s="19"/>
      <c r="L3881" s="19"/>
    </row>
    <row r="3882" spans="1:12" x14ac:dyDescent="0.2">
      <c r="A3882" s="6"/>
      <c r="B3882" s="6"/>
      <c r="C3882" s="3"/>
      <c r="D3882" s="36"/>
      <c r="E3882" s="28"/>
      <c r="F3882" s="40"/>
      <c r="G3882" s="19"/>
      <c r="H3882" s="67"/>
      <c r="I3882" s="8"/>
      <c r="J3882" s="19"/>
      <c r="K3882" s="19"/>
      <c r="L3882" s="19"/>
    </row>
  </sheetData>
  <mergeCells count="252">
    <mergeCell ref="A3796:L3796"/>
    <mergeCell ref="A3806:L3806"/>
    <mergeCell ref="A3816:L3816"/>
    <mergeCell ref="A3826:L3826"/>
    <mergeCell ref="A3836:L3836"/>
    <mergeCell ref="A3846:L3846"/>
    <mergeCell ref="A3856:L3856"/>
    <mergeCell ref="A3857:L3857"/>
    <mergeCell ref="A3870:L3870"/>
    <mergeCell ref="A3706:L3706"/>
    <mergeCell ref="A3716:L3716"/>
    <mergeCell ref="A3726:L3726"/>
    <mergeCell ref="A3736:L3736"/>
    <mergeCell ref="A3746:L3746"/>
    <mergeCell ref="A3756:L3756"/>
    <mergeCell ref="A3766:L3766"/>
    <mergeCell ref="A3776:L3776"/>
    <mergeCell ref="A3786:L3786"/>
    <mergeCell ref="A3625:L3625"/>
    <mergeCell ref="A3626:L3626"/>
    <mergeCell ref="A3636:L3636"/>
    <mergeCell ref="A3646:L3646"/>
    <mergeCell ref="A3656:L3656"/>
    <mergeCell ref="A3666:L3666"/>
    <mergeCell ref="A3676:L3676"/>
    <mergeCell ref="A3686:L3686"/>
    <mergeCell ref="A3696:L3696"/>
    <mergeCell ref="A3350:L3350"/>
    <mergeCell ref="A3359:L3359"/>
    <mergeCell ref="A3368:L3368"/>
    <mergeCell ref="A3377:L3377"/>
    <mergeCell ref="A3386:L3386"/>
    <mergeCell ref="A3395:L3395"/>
    <mergeCell ref="A3404:L3404"/>
    <mergeCell ref="A3269:L3269"/>
    <mergeCell ref="A3278:L3278"/>
    <mergeCell ref="A3287:L3287"/>
    <mergeCell ref="A3296:L3296"/>
    <mergeCell ref="A3305:L3305"/>
    <mergeCell ref="A3314:L3314"/>
    <mergeCell ref="A3323:L3323"/>
    <mergeCell ref="A3332:L3332"/>
    <mergeCell ref="A3341:L3341"/>
    <mergeCell ref="A3195:L3195"/>
    <mergeCell ref="A3196:L3196"/>
    <mergeCell ref="A3206:L3206"/>
    <mergeCell ref="A3215:L3215"/>
    <mergeCell ref="A3224:L3224"/>
    <mergeCell ref="A3233:L3233"/>
    <mergeCell ref="A3242:L3242"/>
    <mergeCell ref="A3251:L3251"/>
    <mergeCell ref="A3260:L3260"/>
    <mergeCell ref="A2721:L2721"/>
    <mergeCell ref="A2722:L2722"/>
    <mergeCell ref="A2748:L2748"/>
    <mergeCell ref="A2774:L2774"/>
    <mergeCell ref="A2800:L2800"/>
    <mergeCell ref="A2826:L2826"/>
    <mergeCell ref="A2852:L2852"/>
    <mergeCell ref="A2878:L2878"/>
    <mergeCell ref="A2904:L2904"/>
    <mergeCell ref="A2649:L2649"/>
    <mergeCell ref="A2650:L2650"/>
    <mergeCell ref="A2660:L2660"/>
    <mergeCell ref="A2670:L2670"/>
    <mergeCell ref="A2680:L2680"/>
    <mergeCell ref="A2690:L2690"/>
    <mergeCell ref="A2700:L2700"/>
    <mergeCell ref="A2710:L2710"/>
    <mergeCell ref="A2609:L2609"/>
    <mergeCell ref="A2619:L2619"/>
    <mergeCell ref="A2629:L2629"/>
    <mergeCell ref="A2639:L2639"/>
    <mergeCell ref="A2528:L2528"/>
    <mergeCell ref="A2529:L2529"/>
    <mergeCell ref="A2539:L2539"/>
    <mergeCell ref="A2549:L2549"/>
    <mergeCell ref="A2559:L2559"/>
    <mergeCell ref="A2569:L2569"/>
    <mergeCell ref="A2579:L2579"/>
    <mergeCell ref="A2589:L2589"/>
    <mergeCell ref="A2599:L2599"/>
    <mergeCell ref="A2371:L2371"/>
    <mergeCell ref="A2384:L2384"/>
    <mergeCell ref="A2397:L2397"/>
    <mergeCell ref="A2410:L2410"/>
    <mergeCell ref="A2266:L2266"/>
    <mergeCell ref="A2267:L2267"/>
    <mergeCell ref="A2280:L2280"/>
    <mergeCell ref="A2293:L2293"/>
    <mergeCell ref="A2306:L2306"/>
    <mergeCell ref="A2319:L2319"/>
    <mergeCell ref="A2332:L2332"/>
    <mergeCell ref="A2345:L2345"/>
    <mergeCell ref="A2358:L2358"/>
    <mergeCell ref="A1078:L1078"/>
    <mergeCell ref="A1270:L1270"/>
    <mergeCell ref="A1539:L1539"/>
    <mergeCell ref="A1564:L1564"/>
    <mergeCell ref="A1589:L1589"/>
    <mergeCell ref="A1414:L1414"/>
    <mergeCell ref="A1439:L1439"/>
    <mergeCell ref="A1464:L1464"/>
    <mergeCell ref="A1489:L1489"/>
    <mergeCell ref="A1514:L1514"/>
    <mergeCell ref="A829:L829"/>
    <mergeCell ref="A856:L856"/>
    <mergeCell ref="A883:L883"/>
    <mergeCell ref="A884:L884"/>
    <mergeCell ref="A916:L916"/>
    <mergeCell ref="A950:L950"/>
    <mergeCell ref="A982:L982"/>
    <mergeCell ref="A1014:L1014"/>
    <mergeCell ref="A1046:L1046"/>
    <mergeCell ref="A96:L96"/>
    <mergeCell ref="A136:L136"/>
    <mergeCell ref="A1:L1"/>
    <mergeCell ref="A2:L2"/>
    <mergeCell ref="A9:L9"/>
    <mergeCell ref="A16:L16"/>
    <mergeCell ref="A23:L23"/>
    <mergeCell ref="A33:L33"/>
    <mergeCell ref="A43:L43"/>
    <mergeCell ref="A52:L52"/>
    <mergeCell ref="A63:L63"/>
    <mergeCell ref="A73:L73"/>
    <mergeCell ref="A84:L84"/>
    <mergeCell ref="A147:L147"/>
    <mergeCell ref="A158:L158"/>
    <mergeCell ref="A169:L169"/>
    <mergeCell ref="A329:L329"/>
    <mergeCell ref="A356:L356"/>
    <mergeCell ref="A228:L228"/>
    <mergeCell ref="A247:L247"/>
    <mergeCell ref="A280:L280"/>
    <mergeCell ref="A306:L306"/>
    <mergeCell ref="A181:L181"/>
    <mergeCell ref="A192:L192"/>
    <mergeCell ref="A193:L193"/>
    <mergeCell ref="A203:L203"/>
    <mergeCell ref="A207:L207"/>
    <mergeCell ref="A384:L384"/>
    <mergeCell ref="A411:L411"/>
    <mergeCell ref="A774:L774"/>
    <mergeCell ref="A775:L775"/>
    <mergeCell ref="A802:L802"/>
    <mergeCell ref="A698:L698"/>
    <mergeCell ref="A721:L721"/>
    <mergeCell ref="A743:L743"/>
    <mergeCell ref="A757:L757"/>
    <mergeCell ref="A434:L434"/>
    <mergeCell ref="A442:L442"/>
    <mergeCell ref="A443:L443"/>
    <mergeCell ref="A461:L461"/>
    <mergeCell ref="A497:L497"/>
    <mergeCell ref="A515:L515"/>
    <mergeCell ref="A533:L533"/>
    <mergeCell ref="A555:L555"/>
    <mergeCell ref="A583:L583"/>
    <mergeCell ref="A611:L611"/>
    <mergeCell ref="A640:L640"/>
    <mergeCell ref="A674:L674"/>
    <mergeCell ref="A675:L675"/>
    <mergeCell ref="A1614:L1614"/>
    <mergeCell ref="A1615:L1615"/>
    <mergeCell ref="A1641:L1641"/>
    <mergeCell ref="A1667:L1667"/>
    <mergeCell ref="A1693:L1693"/>
    <mergeCell ref="A1302:L1302"/>
    <mergeCell ref="A1334:L1334"/>
    <mergeCell ref="A1110:L1110"/>
    <mergeCell ref="A1142:L1142"/>
    <mergeCell ref="A1174:L1174"/>
    <mergeCell ref="A1206:L1206"/>
    <mergeCell ref="A1238:L1238"/>
    <mergeCell ref="A1366:L1366"/>
    <mergeCell ref="A1367:L1367"/>
    <mergeCell ref="A1389:L1389"/>
    <mergeCell ref="A1979:L1979"/>
    <mergeCell ref="A1849:L1849"/>
    <mergeCell ref="A1875:L1875"/>
    <mergeCell ref="A1901:L1901"/>
    <mergeCell ref="A1927:L1927"/>
    <mergeCell ref="A1953:L1953"/>
    <mergeCell ref="A1719:L1719"/>
    <mergeCell ref="A1745:L1745"/>
    <mergeCell ref="A1771:L1771"/>
    <mergeCell ref="A1797:L1797"/>
    <mergeCell ref="A1823:L1823"/>
    <mergeCell ref="A2240:L2240"/>
    <mergeCell ref="A2110:L2110"/>
    <mergeCell ref="A2136:L2136"/>
    <mergeCell ref="A2162:L2162"/>
    <mergeCell ref="A2188:L2188"/>
    <mergeCell ref="A2214:L2214"/>
    <mergeCell ref="A2005:L2005"/>
    <mergeCell ref="A2006:L2006"/>
    <mergeCell ref="A2032:L2032"/>
    <mergeCell ref="A2058:L2058"/>
    <mergeCell ref="A2084:L2084"/>
    <mergeCell ref="A2423:L2423"/>
    <mergeCell ref="A2424:L2424"/>
    <mergeCell ref="A2437:L2437"/>
    <mergeCell ref="A2450:L2450"/>
    <mergeCell ref="A2463:L2463"/>
    <mergeCell ref="A2476:L2476"/>
    <mergeCell ref="A2489:L2489"/>
    <mergeCell ref="A2502:L2502"/>
    <mergeCell ref="A2515:L2515"/>
    <mergeCell ref="A3095:L3095"/>
    <mergeCell ref="A3115:L3115"/>
    <mergeCell ref="A3135:L3135"/>
    <mergeCell ref="A3155:L3155"/>
    <mergeCell ref="A3175:L3175"/>
    <mergeCell ref="A2930:L2930"/>
    <mergeCell ref="A2931:L2931"/>
    <mergeCell ref="A2953:L2953"/>
    <mergeCell ref="A2975:L2975"/>
    <mergeCell ref="A2995:L2995"/>
    <mergeCell ref="A3015:L3015"/>
    <mergeCell ref="A3035:L3035"/>
    <mergeCell ref="A3055:L3055"/>
    <mergeCell ref="A3075:L3075"/>
    <mergeCell ref="A3410:L3410"/>
    <mergeCell ref="A3411:L3411"/>
    <mergeCell ref="A3418:L3418"/>
    <mergeCell ref="A3425:L3425"/>
    <mergeCell ref="A3433:L3433"/>
    <mergeCell ref="A3441:L3441"/>
    <mergeCell ref="A3447:L3447"/>
    <mergeCell ref="A3455:L3455"/>
    <mergeCell ref="A3462:L3462"/>
    <mergeCell ref="A3470:L3470"/>
    <mergeCell ref="A3476:L3476"/>
    <mergeCell ref="A3483:L3483"/>
    <mergeCell ref="A3490:L3490"/>
    <mergeCell ref="A3497:L3497"/>
    <mergeCell ref="A3504:L3504"/>
    <mergeCell ref="A3512:L3512"/>
    <mergeCell ref="A3519:L3519"/>
    <mergeCell ref="A3527:L3527"/>
    <mergeCell ref="A3608:L3608"/>
    <mergeCell ref="A3617:L3617"/>
    <mergeCell ref="A3535:L3535"/>
    <mergeCell ref="A3542:L3542"/>
    <mergeCell ref="A3550:L3550"/>
    <mergeCell ref="A3559:L3559"/>
    <mergeCell ref="A3566:L3566"/>
    <mergeCell ref="A3576:L3576"/>
    <mergeCell ref="A3584:L3584"/>
    <mergeCell ref="A3594:L3594"/>
    <mergeCell ref="A3601:L3601"/>
  </mergeCells>
  <phoneticPr fontId="9"/>
  <conditionalFormatting sqref="J4">
    <cfRule type="colorScale" priority="48">
      <colorScale>
        <cfvo type="num" val="0"/>
        <cfvo type="num" val="1"/>
        <color rgb="FF00B050"/>
        <color rgb="FFFF0000"/>
      </colorScale>
    </cfRule>
    <cfRule type="colorScale" priority="47">
      <colorScale>
        <cfvo type="num" val="0"/>
        <cfvo type="num" val="1"/>
        <color rgb="FF00B050"/>
        <color rgb="FFFF0000"/>
      </colorScale>
    </cfRule>
  </conditionalFormatting>
  <conditionalFormatting sqref="J5:J8">
    <cfRule type="colorScale" priority="46">
      <colorScale>
        <cfvo type="num" val="0"/>
        <cfvo type="num" val="1"/>
        <color rgb="FF00B050"/>
        <color rgb="FFFF0000"/>
      </colorScale>
    </cfRule>
    <cfRule type="colorScale" priority="45">
      <colorScale>
        <cfvo type="num" val="0"/>
        <cfvo type="num" val="1"/>
        <color rgb="FF00B050"/>
        <color rgb="FFFF0000"/>
      </colorScale>
    </cfRule>
  </conditionalFormatting>
  <conditionalFormatting sqref="J11:J15">
    <cfRule type="colorScale" priority="43">
      <colorScale>
        <cfvo type="num" val="0"/>
        <cfvo type="num" val="1"/>
        <color rgb="FF00B050"/>
        <color rgb="FFFF0000"/>
      </colorScale>
    </cfRule>
    <cfRule type="colorScale" priority="44">
      <colorScale>
        <cfvo type="num" val="0"/>
        <cfvo type="num" val="1"/>
        <color rgb="FF00B050"/>
        <color rgb="FFFF0000"/>
      </colorScale>
    </cfRule>
  </conditionalFormatting>
  <conditionalFormatting sqref="J18:J22">
    <cfRule type="colorScale" priority="41">
      <colorScale>
        <cfvo type="num" val="0"/>
        <cfvo type="num" val="1"/>
        <color rgb="FF00B050"/>
        <color rgb="FFFF0000"/>
      </colorScale>
    </cfRule>
    <cfRule type="colorScale" priority="42">
      <colorScale>
        <cfvo type="num" val="0"/>
        <cfvo type="num" val="1"/>
        <color rgb="FF00B050"/>
        <color rgb="FFFF0000"/>
      </colorScale>
    </cfRule>
  </conditionalFormatting>
  <conditionalFormatting sqref="J25:J32">
    <cfRule type="colorScale" priority="39">
      <colorScale>
        <cfvo type="num" val="0"/>
        <cfvo type="num" val="1"/>
        <color rgb="FF00B050"/>
        <color rgb="FFFF0000"/>
      </colorScale>
    </cfRule>
    <cfRule type="colorScale" priority="40">
      <colorScale>
        <cfvo type="num" val="0"/>
        <cfvo type="num" val="1"/>
        <color rgb="FF00B050"/>
        <color rgb="FFFF0000"/>
      </colorScale>
    </cfRule>
  </conditionalFormatting>
  <conditionalFormatting sqref="J35:J42">
    <cfRule type="colorScale" priority="35">
      <colorScale>
        <cfvo type="num" val="0"/>
        <cfvo type="num" val="1"/>
        <color rgb="FF00B050"/>
        <color rgb="FFFF0000"/>
      </colorScale>
    </cfRule>
    <cfRule type="colorScale" priority="36">
      <colorScale>
        <cfvo type="num" val="0"/>
        <cfvo type="num" val="1"/>
        <color rgb="FF00B050"/>
        <color rgb="FFFF0000"/>
      </colorScale>
    </cfRule>
  </conditionalFormatting>
  <conditionalFormatting sqref="J45:J51">
    <cfRule type="colorScale" priority="34">
      <colorScale>
        <cfvo type="num" val="0"/>
        <cfvo type="num" val="1"/>
        <color rgb="FF00B050"/>
        <color rgb="FFFF0000"/>
      </colorScale>
    </cfRule>
    <cfRule type="colorScale" priority="33">
      <colorScale>
        <cfvo type="num" val="0"/>
        <cfvo type="num" val="1"/>
        <color rgb="FF00B050"/>
        <color rgb="FFFF0000"/>
      </colorScale>
    </cfRule>
  </conditionalFormatting>
  <conditionalFormatting sqref="J54:J62">
    <cfRule type="colorScale" priority="31">
      <colorScale>
        <cfvo type="num" val="0"/>
        <cfvo type="num" val="1"/>
        <color rgb="FF00B050"/>
        <color rgb="FFFF0000"/>
      </colorScale>
    </cfRule>
    <cfRule type="colorScale" priority="32">
      <colorScale>
        <cfvo type="num" val="0"/>
        <cfvo type="num" val="1"/>
        <color rgb="FF00B050"/>
        <color rgb="FFFF0000"/>
      </colorScale>
    </cfRule>
  </conditionalFormatting>
  <conditionalFormatting sqref="J65:J72">
    <cfRule type="colorScale" priority="30">
      <colorScale>
        <cfvo type="num" val="0"/>
        <cfvo type="num" val="1"/>
        <color rgb="FF00B050"/>
        <color rgb="FFFF0000"/>
      </colorScale>
    </cfRule>
    <cfRule type="colorScale" priority="29">
      <colorScale>
        <cfvo type="num" val="0"/>
        <cfvo type="num" val="1"/>
        <color rgb="FF00B050"/>
        <color rgb="FFFF0000"/>
      </colorScale>
    </cfRule>
  </conditionalFormatting>
  <conditionalFormatting sqref="J75:J83">
    <cfRule type="colorScale" priority="27">
      <colorScale>
        <cfvo type="num" val="0"/>
        <cfvo type="num" val="1"/>
        <color rgb="FF00B050"/>
        <color rgb="FFFF0000"/>
      </colorScale>
    </cfRule>
    <cfRule type="colorScale" priority="28">
      <colorScale>
        <cfvo type="num" val="0"/>
        <cfvo type="num" val="1"/>
        <color rgb="FF00B050"/>
        <color rgb="FFFF0000"/>
      </colorScale>
    </cfRule>
  </conditionalFormatting>
  <conditionalFormatting sqref="J86:J94">
    <cfRule type="colorScale" priority="25">
      <colorScale>
        <cfvo type="num" val="0"/>
        <cfvo type="num" val="1"/>
        <color rgb="FF00B050"/>
        <color rgb="FFFF0000"/>
      </colorScale>
    </cfRule>
    <cfRule type="colorScale" priority="26">
      <colorScale>
        <cfvo type="num" val="0"/>
        <cfvo type="num" val="1"/>
        <color rgb="FF00B050"/>
        <color rgb="FFFF0000"/>
      </colorScale>
    </cfRule>
  </conditionalFormatting>
  <conditionalFormatting sqref="J98:J103">
    <cfRule type="colorScale" priority="23">
      <colorScale>
        <cfvo type="num" val="0"/>
        <cfvo type="num" val="1"/>
        <color rgb="FF00B050"/>
        <color rgb="FFFF0000"/>
      </colorScale>
    </cfRule>
    <cfRule type="colorScale" priority="24">
      <colorScale>
        <cfvo type="num" val="0"/>
        <cfvo type="num" val="1"/>
        <color rgb="FF00B050"/>
        <color rgb="FFFF0000"/>
      </colorScale>
    </cfRule>
  </conditionalFormatting>
  <conditionalFormatting sqref="J106:J111">
    <cfRule type="colorScale" priority="21">
      <colorScale>
        <cfvo type="num" val="0"/>
        <cfvo type="num" val="1"/>
        <color rgb="FF00B050"/>
        <color rgb="FFFF0000"/>
      </colorScale>
    </cfRule>
    <cfRule type="colorScale" priority="22">
      <colorScale>
        <cfvo type="num" val="0"/>
        <cfvo type="num" val="1"/>
        <color rgb="FF00B050"/>
        <color rgb="FFFF0000"/>
      </colorScale>
    </cfRule>
  </conditionalFormatting>
  <conditionalFormatting sqref="J114:J123">
    <cfRule type="colorScale" priority="20">
      <colorScale>
        <cfvo type="num" val="0"/>
        <cfvo type="num" val="1"/>
        <color rgb="FF00B050"/>
        <color rgb="FFFF0000"/>
      </colorScale>
    </cfRule>
    <cfRule type="colorScale" priority="19">
      <colorScale>
        <cfvo type="num" val="0"/>
        <cfvo type="num" val="1"/>
        <color rgb="FF00B050"/>
        <color rgb="FFFF0000"/>
      </colorScale>
    </cfRule>
  </conditionalFormatting>
  <conditionalFormatting sqref="J126:J134">
    <cfRule type="colorScale" priority="62">
      <colorScale>
        <cfvo type="num" val="0"/>
        <cfvo type="num" val="1"/>
        <color rgb="FF00B050"/>
        <color rgb="FFFF0000"/>
      </colorScale>
    </cfRule>
    <cfRule type="colorScale" priority="61">
      <colorScale>
        <cfvo type="num" val="0"/>
        <cfvo type="num" val="1"/>
        <color rgb="FF00B050"/>
        <color rgb="FFFF0000"/>
      </colorScale>
    </cfRule>
  </conditionalFormatting>
  <conditionalFormatting sqref="J135">
    <cfRule type="colorScale" priority="4105">
      <colorScale>
        <cfvo type="num" val="0"/>
        <cfvo type="num" val="1"/>
        <color rgb="FF00B050"/>
        <color rgb="FFFF0000"/>
      </colorScale>
    </cfRule>
  </conditionalFormatting>
  <conditionalFormatting sqref="J138:J145">
    <cfRule type="colorScale" priority="60">
      <colorScale>
        <cfvo type="num" val="0"/>
        <cfvo type="num" val="1"/>
        <color rgb="FF00B050"/>
        <color rgb="FFFF0000"/>
      </colorScale>
    </cfRule>
    <cfRule type="colorScale" priority="59">
      <colorScale>
        <cfvo type="num" val="0"/>
        <cfvo type="num" val="1"/>
        <color rgb="FF00B050"/>
        <color rgb="FFFF0000"/>
      </colorScale>
    </cfRule>
  </conditionalFormatting>
  <conditionalFormatting sqref="J146">
    <cfRule type="colorScale" priority="4102">
      <colorScale>
        <cfvo type="num" val="0"/>
        <cfvo type="num" val="1"/>
        <color rgb="FF00B050"/>
        <color rgb="FFFF0000"/>
      </colorScale>
    </cfRule>
  </conditionalFormatting>
  <conditionalFormatting sqref="J149:J156">
    <cfRule type="colorScale" priority="58">
      <colorScale>
        <cfvo type="num" val="0"/>
        <cfvo type="num" val="1"/>
        <color rgb="FF00B050"/>
        <color rgb="FFFF0000"/>
      </colorScale>
    </cfRule>
    <cfRule type="colorScale" priority="57">
      <colorScale>
        <cfvo type="num" val="0"/>
        <cfvo type="num" val="1"/>
        <color rgb="FF00B050"/>
        <color rgb="FFFF0000"/>
      </colorScale>
    </cfRule>
  </conditionalFormatting>
  <conditionalFormatting sqref="J157">
    <cfRule type="colorScale" priority="4099">
      <colorScale>
        <cfvo type="num" val="0"/>
        <cfvo type="num" val="1"/>
        <color rgb="FF00B050"/>
        <color rgb="FFFF0000"/>
      </colorScale>
    </cfRule>
  </conditionalFormatting>
  <conditionalFormatting sqref="J160:J167">
    <cfRule type="colorScale" priority="55">
      <colorScale>
        <cfvo type="num" val="0"/>
        <cfvo type="num" val="1"/>
        <color rgb="FF00B050"/>
        <color rgb="FFFF0000"/>
      </colorScale>
    </cfRule>
    <cfRule type="colorScale" priority="56">
      <colorScale>
        <cfvo type="num" val="0"/>
        <cfvo type="num" val="1"/>
        <color rgb="FF00B050"/>
        <color rgb="FFFF0000"/>
      </colorScale>
    </cfRule>
  </conditionalFormatting>
  <conditionalFormatting sqref="J168">
    <cfRule type="colorScale" priority="4096">
      <colorScale>
        <cfvo type="num" val="0"/>
        <cfvo type="num" val="1"/>
        <color rgb="FF00B050"/>
        <color rgb="FFFF0000"/>
      </colorScale>
    </cfRule>
  </conditionalFormatting>
  <conditionalFormatting sqref="J171:J179">
    <cfRule type="colorScale" priority="53">
      <colorScale>
        <cfvo type="num" val="0"/>
        <cfvo type="num" val="1"/>
        <color rgb="FF00B050"/>
        <color rgb="FFFF0000"/>
      </colorScale>
    </cfRule>
    <cfRule type="colorScale" priority="54">
      <colorScale>
        <cfvo type="num" val="0"/>
        <cfvo type="num" val="1"/>
        <color rgb="FF00B050"/>
        <color rgb="FFFF0000"/>
      </colorScale>
    </cfRule>
  </conditionalFormatting>
  <conditionalFormatting sqref="J180">
    <cfRule type="colorScale" priority="4093">
      <colorScale>
        <cfvo type="num" val="0"/>
        <cfvo type="num" val="1"/>
        <color rgb="FF00B050"/>
        <color rgb="FFFF0000"/>
      </colorScale>
    </cfRule>
  </conditionalFormatting>
  <conditionalFormatting sqref="J183:J190">
    <cfRule type="colorScale" priority="51">
      <colorScale>
        <cfvo type="num" val="0"/>
        <cfvo type="num" val="1"/>
        <color rgb="FF00B050"/>
        <color rgb="FFFF0000"/>
      </colorScale>
    </cfRule>
    <cfRule type="colorScale" priority="52">
      <colorScale>
        <cfvo type="num" val="0"/>
        <cfvo type="num" val="1"/>
        <color rgb="FF00B050"/>
        <color rgb="FFFF0000"/>
      </colorScale>
    </cfRule>
  </conditionalFormatting>
  <conditionalFormatting sqref="J191">
    <cfRule type="colorScale" priority="4090">
      <colorScale>
        <cfvo type="num" val="0"/>
        <cfvo type="num" val="1"/>
        <color rgb="FF00B050"/>
        <color rgb="FFFF0000"/>
      </colorScale>
    </cfRule>
  </conditionalFormatting>
  <conditionalFormatting sqref="J195:J201">
    <cfRule type="colorScale" priority="3336">
      <colorScale>
        <cfvo type="num" val="0"/>
        <cfvo type="num" val="1"/>
        <color rgb="FF00B050"/>
        <color rgb="FFFF0000"/>
      </colorScale>
    </cfRule>
    <cfRule type="colorScale" priority="3335">
      <colorScale>
        <cfvo type="num" val="0"/>
        <cfvo type="num" val="1"/>
        <color rgb="FF00B050"/>
        <color rgb="FFFF0000"/>
      </colorScale>
    </cfRule>
  </conditionalFormatting>
  <conditionalFormatting sqref="J205">
    <cfRule type="colorScale" priority="3338">
      <colorScale>
        <cfvo type="num" val="0"/>
        <cfvo type="num" val="1"/>
        <color rgb="FF00B050"/>
        <color rgb="FFFF0000"/>
      </colorScale>
    </cfRule>
    <cfRule type="colorScale" priority="3337">
      <colorScale>
        <cfvo type="num" val="0"/>
        <cfvo type="num" val="1"/>
        <color rgb="FF00B050"/>
        <color rgb="FFFF0000"/>
      </colorScale>
    </cfRule>
  </conditionalFormatting>
  <conditionalFormatting sqref="J209:J217">
    <cfRule type="colorScale" priority="3340">
      <colorScale>
        <cfvo type="num" val="0"/>
        <cfvo type="num" val="1"/>
        <color rgb="FF00B050"/>
        <color rgb="FFFF0000"/>
      </colorScale>
    </cfRule>
    <cfRule type="colorScale" priority="3339">
      <colorScale>
        <cfvo type="num" val="0"/>
        <cfvo type="num" val="1"/>
        <color rgb="FF00B050"/>
        <color rgb="FFFF0000"/>
      </colorScale>
    </cfRule>
  </conditionalFormatting>
  <conditionalFormatting sqref="J230:J245">
    <cfRule type="colorScale" priority="3296">
      <colorScale>
        <cfvo type="num" val="0"/>
        <cfvo type="num" val="1"/>
        <color rgb="FF00B050"/>
        <color rgb="FFFF0000"/>
      </colorScale>
    </cfRule>
    <cfRule type="colorScale" priority="3295">
      <colorScale>
        <cfvo type="num" val="0"/>
        <cfvo type="num" val="1"/>
        <color rgb="FF00B050"/>
        <color rgb="FFFF0000"/>
      </colorScale>
    </cfRule>
  </conditionalFormatting>
  <conditionalFormatting sqref="J249:J278">
    <cfRule type="colorScale" priority="3294">
      <colorScale>
        <cfvo type="num" val="0"/>
        <cfvo type="num" val="1"/>
        <color rgb="FF00B050"/>
        <color rgb="FFFF0000"/>
      </colorScale>
    </cfRule>
    <cfRule type="colorScale" priority="3293">
      <colorScale>
        <cfvo type="num" val="0"/>
        <cfvo type="num" val="1"/>
        <color rgb="FF00B050"/>
        <color rgb="FFFF0000"/>
      </colorScale>
    </cfRule>
  </conditionalFormatting>
  <conditionalFormatting sqref="J282:J304">
    <cfRule type="colorScale" priority="3291">
      <colorScale>
        <cfvo type="num" val="0"/>
        <cfvo type="num" val="1"/>
        <color rgb="FF00B050"/>
        <color rgb="FFFF0000"/>
      </colorScale>
    </cfRule>
    <cfRule type="colorScale" priority="3292">
      <colorScale>
        <cfvo type="num" val="0"/>
        <cfvo type="num" val="1"/>
        <color rgb="FF00B050"/>
        <color rgb="FFFF0000"/>
      </colorScale>
    </cfRule>
  </conditionalFormatting>
  <conditionalFormatting sqref="J308:J327">
    <cfRule type="colorScale" priority="3290">
      <colorScale>
        <cfvo type="num" val="0"/>
        <cfvo type="num" val="1"/>
        <color rgb="FF00B050"/>
        <color rgb="FFFF0000"/>
      </colorScale>
    </cfRule>
    <cfRule type="colorScale" priority="3289">
      <colorScale>
        <cfvo type="num" val="0"/>
        <cfvo type="num" val="1"/>
        <color rgb="FF00B050"/>
        <color rgb="FFFF0000"/>
      </colorScale>
    </cfRule>
  </conditionalFormatting>
  <conditionalFormatting sqref="J331:J354">
    <cfRule type="colorScale" priority="3288">
      <colorScale>
        <cfvo type="num" val="0"/>
        <cfvo type="num" val="1"/>
        <color rgb="FF00B050"/>
        <color rgb="FFFF0000"/>
      </colorScale>
    </cfRule>
    <cfRule type="colorScale" priority="3287">
      <colorScale>
        <cfvo type="num" val="0"/>
        <cfvo type="num" val="1"/>
        <color rgb="FF00B050"/>
        <color rgb="FFFF0000"/>
      </colorScale>
    </cfRule>
  </conditionalFormatting>
  <conditionalFormatting sqref="J358:J382">
    <cfRule type="colorScale" priority="3285">
      <colorScale>
        <cfvo type="num" val="0"/>
        <cfvo type="num" val="1"/>
        <color rgb="FF00B050"/>
        <color rgb="FFFF0000"/>
      </colorScale>
    </cfRule>
    <cfRule type="colorScale" priority="3286">
      <colorScale>
        <cfvo type="num" val="0"/>
        <cfvo type="num" val="1"/>
        <color rgb="FF00B050"/>
        <color rgb="FFFF0000"/>
      </colorScale>
    </cfRule>
  </conditionalFormatting>
  <conditionalFormatting sqref="J386:J409">
    <cfRule type="colorScale" priority="3283">
      <colorScale>
        <cfvo type="num" val="0"/>
        <cfvo type="num" val="1"/>
        <color rgb="FF00B050"/>
        <color rgb="FFFF0000"/>
      </colorScale>
    </cfRule>
    <cfRule type="colorScale" priority="3284">
      <colorScale>
        <cfvo type="num" val="0"/>
        <cfvo type="num" val="1"/>
        <color rgb="FF00B050"/>
        <color rgb="FFFF0000"/>
      </colorScale>
    </cfRule>
  </conditionalFormatting>
  <conditionalFormatting sqref="J413:J432">
    <cfRule type="colorScale" priority="3281">
      <colorScale>
        <cfvo type="num" val="0"/>
        <cfvo type="num" val="1"/>
        <color rgb="FF00B050"/>
        <color rgb="FFFF0000"/>
      </colorScale>
    </cfRule>
    <cfRule type="colorScale" priority="3282">
      <colorScale>
        <cfvo type="num" val="0"/>
        <cfvo type="num" val="1"/>
        <color rgb="FF00B050"/>
        <color rgb="FFFF0000"/>
      </colorScale>
    </cfRule>
  </conditionalFormatting>
  <conditionalFormatting sqref="J433 J441 J328 J410 J554 J478 J1513 J1538 J1563 J1588 J1718 J1744 J1770 J1796 J1822 J1848 J1438 J1413 J532 J460 J496 J514 J206 J246 J305 J355 J383 J2709 J2720 J2699 J2689 J2679 J2669 J2659 J2648 J2638 J2628 J2618 J2608 J2598 J279 J2747 J218:J227 J3446 J3481 J3423:J3424 J3417 J3431 J3439 J3452:J3453 J3468 J3509:J3510 J3525 J3533 J3548 J3556 J3590 J3582 J3571:J3574 J3592 J3496 J613:J638">
    <cfRule type="colorScale" priority="8096">
      <colorScale>
        <cfvo type="num" val="0"/>
        <cfvo type="num" val="1"/>
        <color rgb="FF00B050"/>
        <color rgb="FFFF0000"/>
      </colorScale>
    </cfRule>
  </conditionalFormatting>
  <conditionalFormatting sqref="J436:J440">
    <cfRule type="colorScale" priority="3280">
      <colorScale>
        <cfvo type="num" val="0"/>
        <cfvo type="num" val="1"/>
        <color rgb="FF00B050"/>
        <color rgb="FFFF0000"/>
      </colorScale>
    </cfRule>
    <cfRule type="colorScale" priority="3279">
      <colorScale>
        <cfvo type="num" val="0"/>
        <cfvo type="num" val="1"/>
        <color rgb="FF00B050"/>
        <color rgb="FFFF0000"/>
      </colorScale>
    </cfRule>
  </conditionalFormatting>
  <conditionalFormatting sqref="J445:J459">
    <cfRule type="colorScale" priority="3278">
      <colorScale>
        <cfvo type="num" val="0"/>
        <cfvo type="num" val="1"/>
        <color rgb="FF00B050"/>
        <color rgb="FFFF0000"/>
      </colorScale>
    </cfRule>
    <cfRule type="colorScale" priority="3277">
      <colorScale>
        <cfvo type="num" val="0"/>
        <cfvo type="num" val="1"/>
        <color rgb="FF00B050"/>
        <color rgb="FFFF0000"/>
      </colorScale>
    </cfRule>
  </conditionalFormatting>
  <conditionalFormatting sqref="J463:J477">
    <cfRule type="colorScale" priority="3275">
      <colorScale>
        <cfvo type="num" val="0"/>
        <cfvo type="num" val="1"/>
        <color rgb="FF00B050"/>
        <color rgb="FFFF0000"/>
      </colorScale>
    </cfRule>
    <cfRule type="colorScale" priority="3276">
      <colorScale>
        <cfvo type="num" val="0"/>
        <cfvo type="num" val="1"/>
        <color rgb="FF00B050"/>
        <color rgb="FFFF0000"/>
      </colorScale>
    </cfRule>
  </conditionalFormatting>
  <conditionalFormatting sqref="J481:J495">
    <cfRule type="colorScale" priority="3274">
      <colorScale>
        <cfvo type="num" val="0"/>
        <cfvo type="num" val="1"/>
        <color rgb="FF00B050"/>
        <color rgb="FFFF0000"/>
      </colorScale>
    </cfRule>
    <cfRule type="colorScale" priority="3273">
      <colorScale>
        <cfvo type="num" val="0"/>
        <cfvo type="num" val="1"/>
        <color rgb="FF00B050"/>
        <color rgb="FFFF0000"/>
      </colorScale>
    </cfRule>
  </conditionalFormatting>
  <conditionalFormatting sqref="J499:J513">
    <cfRule type="colorScale" priority="3271">
      <colorScale>
        <cfvo type="num" val="0"/>
        <cfvo type="num" val="1"/>
        <color rgb="FF00B050"/>
        <color rgb="FFFF0000"/>
      </colorScale>
    </cfRule>
    <cfRule type="colorScale" priority="3272">
      <colorScale>
        <cfvo type="num" val="0"/>
        <cfvo type="num" val="1"/>
        <color rgb="FF00B050"/>
        <color rgb="FFFF0000"/>
      </colorScale>
    </cfRule>
  </conditionalFormatting>
  <conditionalFormatting sqref="J517:J531">
    <cfRule type="colorScale" priority="3269">
      <colorScale>
        <cfvo type="num" val="0"/>
        <cfvo type="num" val="1"/>
        <color rgb="FF00B050"/>
        <color rgb="FFFF0000"/>
      </colorScale>
    </cfRule>
    <cfRule type="colorScale" priority="3270">
      <colorScale>
        <cfvo type="num" val="0"/>
        <cfvo type="num" val="1"/>
        <color rgb="FF00B050"/>
        <color rgb="FFFF0000"/>
      </colorScale>
    </cfRule>
  </conditionalFormatting>
  <conditionalFormatting sqref="J535:J553">
    <cfRule type="colorScale" priority="3268">
      <colorScale>
        <cfvo type="num" val="0"/>
        <cfvo type="num" val="1"/>
        <color rgb="FF00B050"/>
        <color rgb="FFFF0000"/>
      </colorScale>
    </cfRule>
    <cfRule type="colorScale" priority="3267">
      <colorScale>
        <cfvo type="num" val="0"/>
        <cfvo type="num" val="1"/>
        <color rgb="FF00B050"/>
        <color rgb="FFFF0000"/>
      </colorScale>
    </cfRule>
  </conditionalFormatting>
  <conditionalFormatting sqref="J557:J581">
    <cfRule type="colorScale" priority="3266">
      <colorScale>
        <cfvo type="num" val="0"/>
        <cfvo type="num" val="1"/>
        <color rgb="FF00B050"/>
        <color rgb="FFFF0000"/>
      </colorScale>
    </cfRule>
    <cfRule type="colorScale" priority="3265">
      <colorScale>
        <cfvo type="num" val="0"/>
        <cfvo type="num" val="1"/>
        <color rgb="FF00B050"/>
        <color rgb="FFFF0000"/>
      </colorScale>
    </cfRule>
  </conditionalFormatting>
  <conditionalFormatting sqref="J582">
    <cfRule type="colorScale" priority="7880">
      <colorScale>
        <cfvo type="num" val="0"/>
        <cfvo type="num" val="1"/>
        <color rgb="FF00B050"/>
        <color rgb="FFFF0000"/>
      </colorScale>
    </cfRule>
  </conditionalFormatting>
  <conditionalFormatting sqref="J585:J609">
    <cfRule type="colorScale" priority="3264">
      <colorScale>
        <cfvo type="num" val="0"/>
        <cfvo type="num" val="1"/>
        <color rgb="FF00B050"/>
        <color rgb="FFFF0000"/>
      </colorScale>
    </cfRule>
    <cfRule type="colorScale" priority="3263">
      <colorScale>
        <cfvo type="num" val="0"/>
        <cfvo type="num" val="1"/>
        <color rgb="FF00B050"/>
        <color rgb="FFFF0000"/>
      </colorScale>
    </cfRule>
  </conditionalFormatting>
  <conditionalFormatting sqref="J610">
    <cfRule type="colorScale" priority="7967">
      <colorScale>
        <cfvo type="num" val="0"/>
        <cfvo type="num" val="1"/>
        <color rgb="FF00B050"/>
        <color rgb="FFFF0000"/>
      </colorScale>
    </cfRule>
  </conditionalFormatting>
  <conditionalFormatting sqref="J639">
    <cfRule type="colorScale" priority="7876">
      <colorScale>
        <cfvo type="num" val="0"/>
        <cfvo type="num" val="1"/>
        <color rgb="FF00B050"/>
        <color rgb="FFFF0000"/>
      </colorScale>
    </cfRule>
  </conditionalFormatting>
  <conditionalFormatting sqref="J642:J672">
    <cfRule type="colorScale" priority="3259">
      <colorScale>
        <cfvo type="num" val="0"/>
        <cfvo type="num" val="1"/>
        <color rgb="FF00B050"/>
        <color rgb="FFFF0000"/>
      </colorScale>
    </cfRule>
    <cfRule type="colorScale" priority="3260">
      <colorScale>
        <cfvo type="num" val="0"/>
        <cfvo type="num" val="1"/>
        <color rgb="FF00B050"/>
        <color rgb="FFFF0000"/>
      </colorScale>
    </cfRule>
  </conditionalFormatting>
  <conditionalFormatting sqref="J673">
    <cfRule type="colorScale" priority="7976">
      <colorScale>
        <cfvo type="num" val="0"/>
        <cfvo type="num" val="1"/>
        <color rgb="FF00B050"/>
        <color rgb="FFFF0000"/>
      </colorScale>
    </cfRule>
  </conditionalFormatting>
  <conditionalFormatting sqref="J677:J696">
    <cfRule type="colorScale" priority="3257">
      <colorScale>
        <cfvo type="num" val="0"/>
        <cfvo type="num" val="1"/>
        <color rgb="FF00B050"/>
        <color rgb="FFFF0000"/>
      </colorScale>
    </cfRule>
    <cfRule type="colorScale" priority="3258">
      <colorScale>
        <cfvo type="num" val="0"/>
        <cfvo type="num" val="1"/>
        <color rgb="FF00B050"/>
        <color rgb="FFFF0000"/>
      </colorScale>
    </cfRule>
  </conditionalFormatting>
  <conditionalFormatting sqref="J700:J719">
    <cfRule type="colorScale" priority="3256">
      <colorScale>
        <cfvo type="num" val="0"/>
        <cfvo type="num" val="1"/>
        <color rgb="FF00B050"/>
        <color rgb="FFFF0000"/>
      </colorScale>
    </cfRule>
    <cfRule type="colorScale" priority="3255">
      <colorScale>
        <cfvo type="num" val="0"/>
        <cfvo type="num" val="1"/>
        <color rgb="FF00B050"/>
        <color rgb="FFFF0000"/>
      </colorScale>
    </cfRule>
  </conditionalFormatting>
  <conditionalFormatting sqref="J723:J741">
    <cfRule type="colorScale" priority="3254">
      <colorScale>
        <cfvo type="num" val="0"/>
        <cfvo type="num" val="1"/>
        <color rgb="FF00B050"/>
        <color rgb="FFFF0000"/>
      </colorScale>
    </cfRule>
    <cfRule type="colorScale" priority="3253">
      <colorScale>
        <cfvo type="num" val="0"/>
        <cfvo type="num" val="1"/>
        <color rgb="FF00B050"/>
        <color rgb="FFFF0000"/>
      </colorScale>
    </cfRule>
  </conditionalFormatting>
  <conditionalFormatting sqref="J745:J755">
    <cfRule type="colorScale" priority="3252">
      <colorScale>
        <cfvo type="num" val="0"/>
        <cfvo type="num" val="1"/>
        <color rgb="FF00B050"/>
        <color rgb="FFFF0000"/>
      </colorScale>
    </cfRule>
    <cfRule type="colorScale" priority="3251">
      <colorScale>
        <cfvo type="num" val="0"/>
        <cfvo type="num" val="1"/>
        <color rgb="FF00B050"/>
        <color rgb="FFFF0000"/>
      </colorScale>
    </cfRule>
  </conditionalFormatting>
  <conditionalFormatting sqref="J756">
    <cfRule type="colorScale" priority="5756">
      <colorScale>
        <cfvo type="num" val="0"/>
        <cfvo type="num" val="1"/>
        <color rgb="FF00B050"/>
        <color rgb="FFFF0000"/>
      </colorScale>
    </cfRule>
  </conditionalFormatting>
  <conditionalFormatting sqref="J759:J772">
    <cfRule type="colorScale" priority="3250">
      <colorScale>
        <cfvo type="num" val="0"/>
        <cfvo type="num" val="1"/>
        <color rgb="FF00B050"/>
        <color rgb="FFFF0000"/>
      </colorScale>
    </cfRule>
    <cfRule type="colorScale" priority="3249">
      <colorScale>
        <cfvo type="num" val="0"/>
        <cfvo type="num" val="1"/>
        <color rgb="FF00B050"/>
        <color rgb="FFFF0000"/>
      </colorScale>
    </cfRule>
  </conditionalFormatting>
  <conditionalFormatting sqref="J777:J786 J788:J800">
    <cfRule type="colorScale" priority="3248">
      <colorScale>
        <cfvo type="num" val="0"/>
        <cfvo type="num" val="1"/>
        <color rgb="FF00B050"/>
        <color rgb="FFFF0000"/>
      </colorScale>
    </cfRule>
    <cfRule type="colorScale" priority="3247">
      <colorScale>
        <cfvo type="num" val="0"/>
        <cfvo type="num" val="1"/>
        <color rgb="FF00B050"/>
        <color rgb="FFFF0000"/>
      </colorScale>
    </cfRule>
  </conditionalFormatting>
  <conditionalFormatting sqref="J787">
    <cfRule type="colorScale" priority="2263">
      <colorScale>
        <cfvo type="num" val="0"/>
        <cfvo type="num" val="1"/>
        <color rgb="FF00B050"/>
        <color rgb="FFFF0000"/>
      </colorScale>
    </cfRule>
    <cfRule type="colorScale" priority="2264">
      <colorScale>
        <cfvo type="num" val="0"/>
        <cfvo type="num" val="1"/>
        <color rgb="FF00B050"/>
        <color rgb="FFFF0000"/>
      </colorScale>
    </cfRule>
  </conditionalFormatting>
  <conditionalFormatting sqref="J804:J827">
    <cfRule type="colorScale" priority="3245">
      <colorScale>
        <cfvo type="num" val="0"/>
        <cfvo type="num" val="1"/>
        <color rgb="FF00B050"/>
        <color rgb="FFFF0000"/>
      </colorScale>
    </cfRule>
    <cfRule type="colorScale" priority="3246">
      <colorScale>
        <cfvo type="num" val="0"/>
        <cfvo type="num" val="1"/>
        <color rgb="FF00B050"/>
        <color rgb="FFFF0000"/>
      </colorScale>
    </cfRule>
  </conditionalFormatting>
  <conditionalFormatting sqref="J831:J854">
    <cfRule type="colorScale" priority="3243">
      <colorScale>
        <cfvo type="num" val="0"/>
        <cfvo type="num" val="1"/>
        <color rgb="FF00B050"/>
        <color rgb="FFFF0000"/>
      </colorScale>
    </cfRule>
    <cfRule type="colorScale" priority="3244">
      <colorScale>
        <cfvo type="num" val="0"/>
        <cfvo type="num" val="1"/>
        <color rgb="FF00B050"/>
        <color rgb="FFFF0000"/>
      </colorScale>
    </cfRule>
  </conditionalFormatting>
  <conditionalFormatting sqref="J855">
    <cfRule type="colorScale" priority="7795">
      <colorScale>
        <cfvo type="num" val="0"/>
        <cfvo type="num" val="1"/>
        <color rgb="FF00B050"/>
        <color rgb="FFFF0000"/>
      </colorScale>
    </cfRule>
  </conditionalFormatting>
  <conditionalFormatting sqref="J858:J868 J872:J881">
    <cfRule type="colorScale" priority="3242">
      <colorScale>
        <cfvo type="num" val="0"/>
        <cfvo type="num" val="1"/>
        <color rgb="FF00B050"/>
        <color rgb="FFFF0000"/>
      </colorScale>
    </cfRule>
    <cfRule type="colorScale" priority="3241">
      <colorScale>
        <cfvo type="num" val="0"/>
        <cfvo type="num" val="1"/>
        <color rgb="FF00B050"/>
        <color rgb="FFFF0000"/>
      </colorScale>
    </cfRule>
  </conditionalFormatting>
  <conditionalFormatting sqref="J869:J871">
    <cfRule type="colorScale" priority="2109">
      <colorScale>
        <cfvo type="num" val="0"/>
        <cfvo type="num" val="1"/>
        <color rgb="FF00B050"/>
        <color rgb="FFFF0000"/>
      </colorScale>
    </cfRule>
    <cfRule type="colorScale" priority="2110">
      <colorScale>
        <cfvo type="num" val="0"/>
        <cfvo type="num" val="1"/>
        <color rgb="FF00B050"/>
        <color rgb="FFFF0000"/>
      </colorScale>
    </cfRule>
  </conditionalFormatting>
  <conditionalFormatting sqref="J886:J891 J893:J911">
    <cfRule type="colorScale" priority="3239">
      <colorScale>
        <cfvo type="num" val="0"/>
        <cfvo type="num" val="1"/>
        <color rgb="FF00B050"/>
        <color rgb="FFFF0000"/>
      </colorScale>
    </cfRule>
    <cfRule type="colorScale" priority="3240">
      <colorScale>
        <cfvo type="num" val="0"/>
        <cfvo type="num" val="1"/>
        <color rgb="FF00B050"/>
        <color rgb="FFFF0000"/>
      </colorScale>
    </cfRule>
  </conditionalFormatting>
  <conditionalFormatting sqref="J892">
    <cfRule type="colorScale" priority="2208">
      <colorScale>
        <cfvo type="num" val="0"/>
        <cfvo type="num" val="1"/>
        <color rgb="FF00B050"/>
        <color rgb="FFFF0000"/>
      </colorScale>
    </cfRule>
    <cfRule type="colorScale" priority="2207">
      <colorScale>
        <cfvo type="num" val="0"/>
        <cfvo type="num" val="1"/>
        <color rgb="FF00B050"/>
        <color rgb="FFFF0000"/>
      </colorScale>
    </cfRule>
  </conditionalFormatting>
  <conditionalFormatting sqref="J912:J914">
    <cfRule type="colorScale" priority="1965">
      <colorScale>
        <cfvo type="num" val="0"/>
        <cfvo type="num" val="1"/>
        <color rgb="FF00B050"/>
        <color rgb="FFFF0000"/>
      </colorScale>
    </cfRule>
    <cfRule type="colorScale" priority="1964">
      <colorScale>
        <cfvo type="num" val="0"/>
        <cfvo type="num" val="1"/>
        <color rgb="FF00B050"/>
        <color rgb="FFFF0000"/>
      </colorScale>
    </cfRule>
  </conditionalFormatting>
  <conditionalFormatting sqref="J915">
    <cfRule type="colorScale" priority="7727">
      <colorScale>
        <cfvo type="num" val="0"/>
        <cfvo type="num" val="1"/>
        <color rgb="FF00B050"/>
        <color rgb="FFFF0000"/>
      </colorScale>
    </cfRule>
  </conditionalFormatting>
  <conditionalFormatting sqref="J918:J924 J926:J948">
    <cfRule type="colorScale" priority="3238">
      <colorScale>
        <cfvo type="num" val="0"/>
        <cfvo type="num" val="1"/>
        <color rgb="FF00B050"/>
        <color rgb="FFFF0000"/>
      </colorScale>
    </cfRule>
    <cfRule type="colorScale" priority="3237">
      <colorScale>
        <cfvo type="num" val="0"/>
        <cfvo type="num" val="1"/>
        <color rgb="FF00B050"/>
        <color rgb="FFFF0000"/>
      </colorScale>
    </cfRule>
  </conditionalFormatting>
  <conditionalFormatting sqref="J925">
    <cfRule type="colorScale" priority="2205">
      <colorScale>
        <cfvo type="num" val="0"/>
        <cfvo type="num" val="1"/>
        <color rgb="FF00B050"/>
        <color rgb="FFFF0000"/>
      </colorScale>
    </cfRule>
    <cfRule type="colorScale" priority="2206">
      <colorScale>
        <cfvo type="num" val="0"/>
        <cfvo type="num" val="1"/>
        <color rgb="FF00B050"/>
        <color rgb="FFFF0000"/>
      </colorScale>
    </cfRule>
  </conditionalFormatting>
  <conditionalFormatting sqref="J949">
    <cfRule type="colorScale" priority="7717">
      <colorScale>
        <cfvo type="num" val="0"/>
        <cfvo type="num" val="1"/>
        <color rgb="FF00B050"/>
        <color rgb="FFFF0000"/>
      </colorScale>
    </cfRule>
  </conditionalFormatting>
  <conditionalFormatting sqref="J952:J957 J959:J977">
    <cfRule type="colorScale" priority="3236">
      <colorScale>
        <cfvo type="num" val="0"/>
        <cfvo type="num" val="1"/>
        <color rgb="FF00B050"/>
        <color rgb="FFFF0000"/>
      </colorScale>
    </cfRule>
    <cfRule type="colorScale" priority="3235">
      <colorScale>
        <cfvo type="num" val="0"/>
        <cfvo type="num" val="1"/>
        <color rgb="FF00B050"/>
        <color rgb="FFFF0000"/>
      </colorScale>
    </cfRule>
  </conditionalFormatting>
  <conditionalFormatting sqref="J958">
    <cfRule type="colorScale" priority="2204">
      <colorScale>
        <cfvo type="num" val="0"/>
        <cfvo type="num" val="1"/>
        <color rgb="FF00B050"/>
        <color rgb="FFFF0000"/>
      </colorScale>
    </cfRule>
    <cfRule type="colorScale" priority="2203">
      <colorScale>
        <cfvo type="num" val="0"/>
        <cfvo type="num" val="1"/>
        <color rgb="FF00B050"/>
        <color rgb="FFFF0000"/>
      </colorScale>
    </cfRule>
  </conditionalFormatting>
  <conditionalFormatting sqref="J978:J980">
    <cfRule type="colorScale" priority="1967">
      <colorScale>
        <cfvo type="num" val="0"/>
        <cfvo type="num" val="1"/>
        <color rgb="FF00B050"/>
        <color rgb="FFFF0000"/>
      </colorScale>
    </cfRule>
    <cfRule type="colorScale" priority="1966">
      <colorScale>
        <cfvo type="num" val="0"/>
        <cfvo type="num" val="1"/>
        <color rgb="FF00B050"/>
        <color rgb="FFFF0000"/>
      </colorScale>
    </cfRule>
  </conditionalFormatting>
  <conditionalFormatting sqref="J981 J1045 J1141">
    <cfRule type="colorScale" priority="7726">
      <colorScale>
        <cfvo type="num" val="0"/>
        <cfvo type="num" val="1"/>
        <color rgb="FF00B050"/>
        <color rgb="FFFF0000"/>
      </colorScale>
    </cfRule>
  </conditionalFormatting>
  <conditionalFormatting sqref="J984:J989 J991:J992 J994:J1009">
    <cfRule type="colorScale" priority="3234">
      <colorScale>
        <cfvo type="num" val="0"/>
        <cfvo type="num" val="1"/>
        <color rgb="FF00B050"/>
        <color rgb="FFFF0000"/>
      </colorScale>
    </cfRule>
    <cfRule type="colorScale" priority="3233">
      <colorScale>
        <cfvo type="num" val="0"/>
        <cfvo type="num" val="1"/>
        <color rgb="FF00B050"/>
        <color rgb="FFFF0000"/>
      </colorScale>
    </cfRule>
  </conditionalFormatting>
  <conditionalFormatting sqref="J990">
    <cfRule type="colorScale" priority="2201">
      <colorScale>
        <cfvo type="num" val="0"/>
        <cfvo type="num" val="1"/>
        <color rgb="FF00B050"/>
        <color rgb="FFFF0000"/>
      </colorScale>
    </cfRule>
    <cfRule type="colorScale" priority="2202">
      <colorScale>
        <cfvo type="num" val="0"/>
        <cfvo type="num" val="1"/>
        <color rgb="FF00B050"/>
        <color rgb="FFFF0000"/>
      </colorScale>
    </cfRule>
  </conditionalFormatting>
  <conditionalFormatting sqref="J993">
    <cfRule type="colorScale" priority="1963">
      <colorScale>
        <cfvo type="num" val="0"/>
        <cfvo type="num" val="1"/>
        <color rgb="FF00B050"/>
        <color rgb="FFFF0000"/>
      </colorScale>
    </cfRule>
    <cfRule type="colorScale" priority="1962">
      <colorScale>
        <cfvo type="num" val="0"/>
        <cfvo type="num" val="1"/>
        <color rgb="FF00B050"/>
        <color rgb="FFFF0000"/>
      </colorScale>
    </cfRule>
  </conditionalFormatting>
  <conditionalFormatting sqref="J1010:J1012">
    <cfRule type="colorScale" priority="1960">
      <colorScale>
        <cfvo type="num" val="0"/>
        <cfvo type="num" val="1"/>
        <color rgb="FF00B050"/>
        <color rgb="FFFF0000"/>
      </colorScale>
    </cfRule>
    <cfRule type="colorScale" priority="1961">
      <colorScale>
        <cfvo type="num" val="0"/>
        <cfvo type="num" val="1"/>
        <color rgb="FF00B050"/>
        <color rgb="FFFF0000"/>
      </colorScale>
    </cfRule>
  </conditionalFormatting>
  <conditionalFormatting sqref="J1013">
    <cfRule type="colorScale" priority="7716">
      <colorScale>
        <cfvo type="num" val="0"/>
        <cfvo type="num" val="1"/>
        <color rgb="FF00B050"/>
        <color rgb="FFFF0000"/>
      </colorScale>
    </cfRule>
  </conditionalFormatting>
  <conditionalFormatting sqref="J1016:J1021 J1023:J1024 J1026:J1041">
    <cfRule type="colorScale" priority="3232">
      <colorScale>
        <cfvo type="num" val="0"/>
        <cfvo type="num" val="1"/>
        <color rgb="FF00B050"/>
        <color rgb="FFFF0000"/>
      </colorScale>
    </cfRule>
    <cfRule type="colorScale" priority="3231">
      <colorScale>
        <cfvo type="num" val="0"/>
        <cfvo type="num" val="1"/>
        <color rgb="FF00B050"/>
        <color rgb="FFFF0000"/>
      </colorScale>
    </cfRule>
  </conditionalFormatting>
  <conditionalFormatting sqref="J1022">
    <cfRule type="colorScale" priority="2199">
      <colorScale>
        <cfvo type="num" val="0"/>
        <cfvo type="num" val="1"/>
        <color rgb="FF00B050"/>
        <color rgb="FFFF0000"/>
      </colorScale>
    </cfRule>
    <cfRule type="colorScale" priority="2200">
      <colorScale>
        <cfvo type="num" val="0"/>
        <cfvo type="num" val="1"/>
        <color rgb="FF00B050"/>
        <color rgb="FFFF0000"/>
      </colorScale>
    </cfRule>
  </conditionalFormatting>
  <conditionalFormatting sqref="J1025">
    <cfRule type="colorScale" priority="1958">
      <colorScale>
        <cfvo type="num" val="0"/>
        <cfvo type="num" val="1"/>
        <color rgb="FF00B050"/>
        <color rgb="FFFF0000"/>
      </colorScale>
    </cfRule>
    <cfRule type="colorScale" priority="1959">
      <colorScale>
        <cfvo type="num" val="0"/>
        <cfvo type="num" val="1"/>
        <color rgb="FF00B050"/>
        <color rgb="FFFF0000"/>
      </colorScale>
    </cfRule>
  </conditionalFormatting>
  <conditionalFormatting sqref="J1042:J1044">
    <cfRule type="colorScale" priority="1957">
      <colorScale>
        <cfvo type="num" val="0"/>
        <cfvo type="num" val="1"/>
        <color rgb="FF00B050"/>
        <color rgb="FFFF0000"/>
      </colorScale>
    </cfRule>
    <cfRule type="colorScale" priority="1956">
      <colorScale>
        <cfvo type="num" val="0"/>
        <cfvo type="num" val="1"/>
        <color rgb="FF00B050"/>
        <color rgb="FFFF0000"/>
      </colorScale>
    </cfRule>
  </conditionalFormatting>
  <conditionalFormatting sqref="J1048:J1053 J1055:J1056 J1058:J1073">
    <cfRule type="colorScale" priority="3230">
      <colorScale>
        <cfvo type="num" val="0"/>
        <cfvo type="num" val="1"/>
        <color rgb="FF00B050"/>
        <color rgb="FFFF0000"/>
      </colorScale>
    </cfRule>
    <cfRule type="colorScale" priority="3229">
      <colorScale>
        <cfvo type="num" val="0"/>
        <cfvo type="num" val="1"/>
        <color rgb="FF00B050"/>
        <color rgb="FFFF0000"/>
      </colorScale>
    </cfRule>
  </conditionalFormatting>
  <conditionalFormatting sqref="J1054">
    <cfRule type="colorScale" priority="2198">
      <colorScale>
        <cfvo type="num" val="0"/>
        <cfvo type="num" val="1"/>
        <color rgb="FF00B050"/>
        <color rgb="FFFF0000"/>
      </colorScale>
    </cfRule>
    <cfRule type="colorScale" priority="2197">
      <colorScale>
        <cfvo type="num" val="0"/>
        <cfvo type="num" val="1"/>
        <color rgb="FF00B050"/>
        <color rgb="FFFF0000"/>
      </colorScale>
    </cfRule>
  </conditionalFormatting>
  <conditionalFormatting sqref="J1057">
    <cfRule type="colorScale" priority="1954">
      <colorScale>
        <cfvo type="num" val="0"/>
        <cfvo type="num" val="1"/>
        <color rgb="FF00B050"/>
        <color rgb="FFFF0000"/>
      </colorScale>
    </cfRule>
    <cfRule type="colorScale" priority="1955">
      <colorScale>
        <cfvo type="num" val="0"/>
        <cfvo type="num" val="1"/>
        <color rgb="FF00B050"/>
        <color rgb="FFFF0000"/>
      </colorScale>
    </cfRule>
  </conditionalFormatting>
  <conditionalFormatting sqref="J1074:J1076">
    <cfRule type="colorScale" priority="1952">
      <colorScale>
        <cfvo type="num" val="0"/>
        <cfvo type="num" val="1"/>
        <color rgb="FF00B050"/>
        <color rgb="FFFF0000"/>
      </colorScale>
    </cfRule>
    <cfRule type="colorScale" priority="1953">
      <colorScale>
        <cfvo type="num" val="0"/>
        <cfvo type="num" val="1"/>
        <color rgb="FF00B050"/>
        <color rgb="FFFF0000"/>
      </colorScale>
    </cfRule>
  </conditionalFormatting>
  <conditionalFormatting sqref="J1077">
    <cfRule type="colorScale" priority="7723">
      <colorScale>
        <cfvo type="num" val="0"/>
        <cfvo type="num" val="1"/>
        <color rgb="FF00B050"/>
        <color rgb="FFFF0000"/>
      </colorScale>
    </cfRule>
  </conditionalFormatting>
  <conditionalFormatting sqref="J1080:J1085 J1087:J1088 J1090:J1105">
    <cfRule type="colorScale" priority="3228">
      <colorScale>
        <cfvo type="num" val="0"/>
        <cfvo type="num" val="1"/>
        <color rgb="FF00B050"/>
        <color rgb="FFFF0000"/>
      </colorScale>
    </cfRule>
    <cfRule type="colorScale" priority="3227">
      <colorScale>
        <cfvo type="num" val="0"/>
        <cfvo type="num" val="1"/>
        <color rgb="FF00B050"/>
        <color rgb="FFFF0000"/>
      </colorScale>
    </cfRule>
  </conditionalFormatting>
  <conditionalFormatting sqref="J1086">
    <cfRule type="colorScale" priority="2195">
      <colorScale>
        <cfvo type="num" val="0"/>
        <cfvo type="num" val="1"/>
        <color rgb="FF00B050"/>
        <color rgb="FFFF0000"/>
      </colorScale>
    </cfRule>
    <cfRule type="colorScale" priority="2196">
      <colorScale>
        <cfvo type="num" val="0"/>
        <cfvo type="num" val="1"/>
        <color rgb="FF00B050"/>
        <color rgb="FFFF0000"/>
      </colorScale>
    </cfRule>
  </conditionalFormatting>
  <conditionalFormatting sqref="J1089">
    <cfRule type="colorScale" priority="1950">
      <colorScale>
        <cfvo type="num" val="0"/>
        <cfvo type="num" val="1"/>
        <color rgb="FF00B050"/>
        <color rgb="FFFF0000"/>
      </colorScale>
    </cfRule>
    <cfRule type="colorScale" priority="1951">
      <colorScale>
        <cfvo type="num" val="0"/>
        <cfvo type="num" val="1"/>
        <color rgb="FF00B050"/>
        <color rgb="FFFF0000"/>
      </colorScale>
    </cfRule>
  </conditionalFormatting>
  <conditionalFormatting sqref="J1106:J1108">
    <cfRule type="colorScale" priority="1949">
      <colorScale>
        <cfvo type="num" val="0"/>
        <cfvo type="num" val="1"/>
        <color rgb="FF00B050"/>
        <color rgb="FFFF0000"/>
      </colorScale>
    </cfRule>
    <cfRule type="colorScale" priority="1948">
      <colorScale>
        <cfvo type="num" val="0"/>
        <cfvo type="num" val="1"/>
        <color rgb="FF00B050"/>
        <color rgb="FFFF0000"/>
      </colorScale>
    </cfRule>
  </conditionalFormatting>
  <conditionalFormatting sqref="J1109">
    <cfRule type="colorScale" priority="7714">
      <colorScale>
        <cfvo type="num" val="0"/>
        <cfvo type="num" val="1"/>
        <color rgb="FF00B050"/>
        <color rgb="FFFF0000"/>
      </colorScale>
    </cfRule>
  </conditionalFormatting>
  <conditionalFormatting sqref="J1112:J1117 J1119:J1120 J1122:J1137">
    <cfRule type="colorScale" priority="3226">
      <colorScale>
        <cfvo type="num" val="0"/>
        <cfvo type="num" val="1"/>
        <color rgb="FF00B050"/>
        <color rgb="FFFF0000"/>
      </colorScale>
    </cfRule>
    <cfRule type="colorScale" priority="3225">
      <colorScale>
        <cfvo type="num" val="0"/>
        <cfvo type="num" val="1"/>
        <color rgb="FF00B050"/>
        <color rgb="FFFF0000"/>
      </colorScale>
    </cfRule>
  </conditionalFormatting>
  <conditionalFormatting sqref="J1118">
    <cfRule type="colorScale" priority="2194">
      <colorScale>
        <cfvo type="num" val="0"/>
        <cfvo type="num" val="1"/>
        <color rgb="FF00B050"/>
        <color rgb="FFFF0000"/>
      </colorScale>
    </cfRule>
    <cfRule type="colorScale" priority="2193">
      <colorScale>
        <cfvo type="num" val="0"/>
        <cfvo type="num" val="1"/>
        <color rgb="FF00B050"/>
        <color rgb="FFFF0000"/>
      </colorScale>
    </cfRule>
  </conditionalFormatting>
  <conditionalFormatting sqref="J1121">
    <cfRule type="colorScale" priority="1947">
      <colorScale>
        <cfvo type="num" val="0"/>
        <cfvo type="num" val="1"/>
        <color rgb="FF00B050"/>
        <color rgb="FFFF0000"/>
      </colorScale>
    </cfRule>
    <cfRule type="colorScale" priority="1946">
      <colorScale>
        <cfvo type="num" val="0"/>
        <cfvo type="num" val="1"/>
        <color rgb="FF00B050"/>
        <color rgb="FFFF0000"/>
      </colorScale>
    </cfRule>
  </conditionalFormatting>
  <conditionalFormatting sqref="J1138:J1140">
    <cfRule type="colorScale" priority="1945">
      <colorScale>
        <cfvo type="num" val="0"/>
        <cfvo type="num" val="1"/>
        <color rgb="FF00B050"/>
        <color rgb="FFFF0000"/>
      </colorScale>
    </cfRule>
    <cfRule type="colorScale" priority="1944">
      <colorScale>
        <cfvo type="num" val="0"/>
        <cfvo type="num" val="1"/>
        <color rgb="FF00B050"/>
        <color rgb="FFFF0000"/>
      </colorScale>
    </cfRule>
  </conditionalFormatting>
  <conditionalFormatting sqref="J1144:J1149 J1151:J1152 J1154:J1169">
    <cfRule type="colorScale" priority="3224">
      <colorScale>
        <cfvo type="num" val="0"/>
        <cfvo type="num" val="1"/>
        <color rgb="FF00B050"/>
        <color rgb="FFFF0000"/>
      </colorScale>
    </cfRule>
    <cfRule type="colorScale" priority="3223">
      <colorScale>
        <cfvo type="num" val="0"/>
        <cfvo type="num" val="1"/>
        <color rgb="FF00B050"/>
        <color rgb="FFFF0000"/>
      </colorScale>
    </cfRule>
  </conditionalFormatting>
  <conditionalFormatting sqref="J1150">
    <cfRule type="colorScale" priority="2192">
      <colorScale>
        <cfvo type="num" val="0"/>
        <cfvo type="num" val="1"/>
        <color rgb="FF00B050"/>
        <color rgb="FFFF0000"/>
      </colorScale>
    </cfRule>
    <cfRule type="colorScale" priority="2191">
      <colorScale>
        <cfvo type="num" val="0"/>
        <cfvo type="num" val="1"/>
        <color rgb="FF00B050"/>
        <color rgb="FFFF0000"/>
      </colorScale>
    </cfRule>
  </conditionalFormatting>
  <conditionalFormatting sqref="J1153">
    <cfRule type="colorScale" priority="1942">
      <colorScale>
        <cfvo type="num" val="0"/>
        <cfvo type="num" val="1"/>
        <color rgb="FF00B050"/>
        <color rgb="FFFF0000"/>
      </colorScale>
    </cfRule>
    <cfRule type="colorScale" priority="1943">
      <colorScale>
        <cfvo type="num" val="0"/>
        <cfvo type="num" val="1"/>
        <color rgb="FF00B050"/>
        <color rgb="FFFF0000"/>
      </colorScale>
    </cfRule>
  </conditionalFormatting>
  <conditionalFormatting sqref="J1170:J1172">
    <cfRule type="colorScale" priority="1940">
      <colorScale>
        <cfvo type="num" val="0"/>
        <cfvo type="num" val="1"/>
        <color rgb="FF00B050"/>
        <color rgb="FFFF0000"/>
      </colorScale>
    </cfRule>
    <cfRule type="colorScale" priority="1941">
      <colorScale>
        <cfvo type="num" val="0"/>
        <cfvo type="num" val="1"/>
        <color rgb="FF00B050"/>
        <color rgb="FFFF0000"/>
      </colorScale>
    </cfRule>
  </conditionalFormatting>
  <conditionalFormatting sqref="J1173 J1237">
    <cfRule type="colorScale" priority="7725">
      <colorScale>
        <cfvo type="num" val="0"/>
        <cfvo type="num" val="1"/>
        <color rgb="FF00B050"/>
        <color rgb="FFFF0000"/>
      </colorScale>
    </cfRule>
  </conditionalFormatting>
  <conditionalFormatting sqref="J1176:J1181 J1183:J1184 J1186:J1201">
    <cfRule type="colorScale" priority="3221">
      <colorScale>
        <cfvo type="num" val="0"/>
        <cfvo type="num" val="1"/>
        <color rgb="FF00B050"/>
        <color rgb="FFFF0000"/>
      </colorScale>
    </cfRule>
    <cfRule type="colorScale" priority="3222">
      <colorScale>
        <cfvo type="num" val="0"/>
        <cfvo type="num" val="1"/>
        <color rgb="FF00B050"/>
        <color rgb="FFFF0000"/>
      </colorScale>
    </cfRule>
  </conditionalFormatting>
  <conditionalFormatting sqref="J1182">
    <cfRule type="colorScale" priority="2190">
      <colorScale>
        <cfvo type="num" val="0"/>
        <cfvo type="num" val="1"/>
        <color rgb="FF00B050"/>
        <color rgb="FFFF0000"/>
      </colorScale>
    </cfRule>
    <cfRule type="colorScale" priority="2189">
      <colorScale>
        <cfvo type="num" val="0"/>
        <cfvo type="num" val="1"/>
        <color rgb="FF00B050"/>
        <color rgb="FFFF0000"/>
      </colorScale>
    </cfRule>
  </conditionalFormatting>
  <conditionalFormatting sqref="J1185">
    <cfRule type="colorScale" priority="1938">
      <colorScale>
        <cfvo type="num" val="0"/>
        <cfvo type="num" val="1"/>
        <color rgb="FF00B050"/>
        <color rgb="FFFF0000"/>
      </colorScale>
    </cfRule>
    <cfRule type="colorScale" priority="1939">
      <colorScale>
        <cfvo type="num" val="0"/>
        <cfvo type="num" val="1"/>
        <color rgb="FF00B050"/>
        <color rgb="FFFF0000"/>
      </colorScale>
    </cfRule>
  </conditionalFormatting>
  <conditionalFormatting sqref="J1202:J1204">
    <cfRule type="colorScale" priority="1936">
      <colorScale>
        <cfvo type="num" val="0"/>
        <cfvo type="num" val="1"/>
        <color rgb="FF00B050"/>
        <color rgb="FFFF0000"/>
      </colorScale>
    </cfRule>
    <cfRule type="colorScale" priority="1937">
      <colorScale>
        <cfvo type="num" val="0"/>
        <cfvo type="num" val="1"/>
        <color rgb="FF00B050"/>
        <color rgb="FFFF0000"/>
      </colorScale>
    </cfRule>
  </conditionalFormatting>
  <conditionalFormatting sqref="J1205">
    <cfRule type="colorScale" priority="6602">
      <colorScale>
        <cfvo type="num" val="0"/>
        <cfvo type="num" val="1"/>
        <color rgb="FF00B050"/>
        <color rgb="FFFF0000"/>
      </colorScale>
    </cfRule>
    <cfRule type="colorScale" priority="6603">
      <colorScale>
        <cfvo type="num" val="0"/>
        <cfvo type="num" val="1"/>
        <color rgb="FF00B050"/>
        <color rgb="FFFF0000"/>
      </colorScale>
    </cfRule>
    <cfRule type="colorScale" priority="6604">
      <colorScale>
        <cfvo type="num" val="0"/>
        <cfvo type="num" val="1"/>
        <color rgb="FF00B050"/>
        <color rgb="FFFF0000"/>
      </colorScale>
    </cfRule>
    <cfRule type="colorScale" priority="6605">
      <colorScale>
        <cfvo type="num" val="0"/>
        <cfvo type="num" val="1"/>
        <color rgb="FF00B050"/>
        <color rgb="FFFF0000"/>
      </colorScale>
    </cfRule>
    <cfRule type="colorScale" priority="6607">
      <colorScale>
        <cfvo type="num" val="0"/>
        <cfvo type="num" val="1"/>
        <color rgb="FF00B050"/>
        <color rgb="FFFF0000"/>
      </colorScale>
    </cfRule>
    <cfRule type="colorScale" priority="6606">
      <colorScale>
        <cfvo type="num" val="0"/>
        <cfvo type="num" val="1"/>
        <color rgb="FF00B050"/>
        <color rgb="FFFF0000"/>
      </colorScale>
    </cfRule>
    <cfRule type="colorScale" priority="6601">
      <colorScale>
        <cfvo type="num" val="0"/>
        <cfvo type="num" val="1"/>
        <color rgb="FF00B050"/>
        <color rgb="FFFF0000"/>
      </colorScale>
    </cfRule>
  </conditionalFormatting>
  <conditionalFormatting sqref="J1208:J1213 J1215:J1216 J1218:J1233">
    <cfRule type="colorScale" priority="3220">
      <colorScale>
        <cfvo type="num" val="0"/>
        <cfvo type="num" val="1"/>
        <color rgb="FF00B050"/>
        <color rgb="FFFF0000"/>
      </colorScale>
    </cfRule>
    <cfRule type="colorScale" priority="3219">
      <colorScale>
        <cfvo type="num" val="0"/>
        <cfvo type="num" val="1"/>
        <color rgb="FF00B050"/>
        <color rgb="FFFF0000"/>
      </colorScale>
    </cfRule>
  </conditionalFormatting>
  <conditionalFormatting sqref="J1214">
    <cfRule type="colorScale" priority="2188">
      <colorScale>
        <cfvo type="num" val="0"/>
        <cfvo type="num" val="1"/>
        <color rgb="FF00B050"/>
        <color rgb="FFFF0000"/>
      </colorScale>
    </cfRule>
    <cfRule type="colorScale" priority="2187">
      <colorScale>
        <cfvo type="num" val="0"/>
        <cfvo type="num" val="1"/>
        <color rgb="FF00B050"/>
        <color rgb="FFFF0000"/>
      </colorScale>
    </cfRule>
  </conditionalFormatting>
  <conditionalFormatting sqref="J1217">
    <cfRule type="colorScale" priority="1935">
      <colorScale>
        <cfvo type="num" val="0"/>
        <cfvo type="num" val="1"/>
        <color rgb="FF00B050"/>
        <color rgb="FFFF0000"/>
      </colorScale>
    </cfRule>
    <cfRule type="colorScale" priority="1934">
      <colorScale>
        <cfvo type="num" val="0"/>
        <cfvo type="num" val="1"/>
        <color rgb="FF00B050"/>
        <color rgb="FFFF0000"/>
      </colorScale>
    </cfRule>
  </conditionalFormatting>
  <conditionalFormatting sqref="J1234:J1236">
    <cfRule type="colorScale" priority="1933">
      <colorScale>
        <cfvo type="num" val="0"/>
        <cfvo type="num" val="1"/>
        <color rgb="FF00B050"/>
        <color rgb="FFFF0000"/>
      </colorScale>
    </cfRule>
    <cfRule type="colorScale" priority="1932">
      <colorScale>
        <cfvo type="num" val="0"/>
        <cfvo type="num" val="1"/>
        <color rgb="FF00B050"/>
        <color rgb="FFFF0000"/>
      </colorScale>
    </cfRule>
  </conditionalFormatting>
  <conditionalFormatting sqref="J1240:J1245 J1247:J1248 J1250:J1264">
    <cfRule type="colorScale" priority="3217">
      <colorScale>
        <cfvo type="num" val="0"/>
        <cfvo type="num" val="1"/>
        <color rgb="FF00B050"/>
        <color rgb="FFFF0000"/>
      </colorScale>
    </cfRule>
    <cfRule type="colorScale" priority="3218">
      <colorScale>
        <cfvo type="num" val="0"/>
        <cfvo type="num" val="1"/>
        <color rgb="FF00B050"/>
        <color rgb="FFFF0000"/>
      </colorScale>
    </cfRule>
  </conditionalFormatting>
  <conditionalFormatting sqref="J1246">
    <cfRule type="colorScale" priority="2185">
      <colorScale>
        <cfvo type="num" val="0"/>
        <cfvo type="num" val="1"/>
        <color rgb="FF00B050"/>
        <color rgb="FFFF0000"/>
      </colorScale>
    </cfRule>
    <cfRule type="colorScale" priority="2186">
      <colorScale>
        <cfvo type="num" val="0"/>
        <cfvo type="num" val="1"/>
        <color rgb="FF00B050"/>
        <color rgb="FFFF0000"/>
      </colorScale>
    </cfRule>
  </conditionalFormatting>
  <conditionalFormatting sqref="J1249">
    <cfRule type="colorScale" priority="1931">
      <colorScale>
        <cfvo type="num" val="0"/>
        <cfvo type="num" val="1"/>
        <color rgb="FF00B050"/>
        <color rgb="FFFF0000"/>
      </colorScale>
    </cfRule>
    <cfRule type="colorScale" priority="1930">
      <colorScale>
        <cfvo type="num" val="0"/>
        <cfvo type="num" val="1"/>
        <color rgb="FF00B050"/>
        <color rgb="FFFF0000"/>
      </colorScale>
    </cfRule>
  </conditionalFormatting>
  <conditionalFormatting sqref="J1265:J1268">
    <cfRule type="colorScale" priority="1929">
      <colorScale>
        <cfvo type="num" val="0"/>
        <cfvo type="num" val="1"/>
        <color rgb="FF00B050"/>
        <color rgb="FFFF0000"/>
      </colorScale>
    </cfRule>
    <cfRule type="colorScale" priority="1928">
      <colorScale>
        <cfvo type="num" val="0"/>
        <cfvo type="num" val="1"/>
        <color rgb="FF00B050"/>
        <color rgb="FFFF0000"/>
      </colorScale>
    </cfRule>
  </conditionalFormatting>
  <conditionalFormatting sqref="J1269">
    <cfRule type="colorScale" priority="7352">
      <colorScale>
        <cfvo type="num" val="0"/>
        <cfvo type="num" val="1"/>
        <color rgb="FF00B050"/>
        <color rgb="FFFF0000"/>
      </colorScale>
    </cfRule>
  </conditionalFormatting>
  <conditionalFormatting sqref="J1272:J1277 J1279:J1280 J1282:J1297">
    <cfRule type="colorScale" priority="3216">
      <colorScale>
        <cfvo type="num" val="0"/>
        <cfvo type="num" val="1"/>
        <color rgb="FF00B050"/>
        <color rgb="FFFF0000"/>
      </colorScale>
    </cfRule>
    <cfRule type="colorScale" priority="3215">
      <colorScale>
        <cfvo type="num" val="0"/>
        <cfvo type="num" val="1"/>
        <color rgb="FF00B050"/>
        <color rgb="FFFF0000"/>
      </colorScale>
    </cfRule>
  </conditionalFormatting>
  <conditionalFormatting sqref="J1278">
    <cfRule type="colorScale" priority="2183">
      <colorScale>
        <cfvo type="num" val="0"/>
        <cfvo type="num" val="1"/>
        <color rgb="FF00B050"/>
        <color rgb="FFFF0000"/>
      </colorScale>
    </cfRule>
    <cfRule type="colorScale" priority="2184">
      <colorScale>
        <cfvo type="num" val="0"/>
        <cfvo type="num" val="1"/>
        <color rgb="FF00B050"/>
        <color rgb="FFFF0000"/>
      </colorScale>
    </cfRule>
  </conditionalFormatting>
  <conditionalFormatting sqref="J1281">
    <cfRule type="colorScale" priority="1927">
      <colorScale>
        <cfvo type="num" val="0"/>
        <cfvo type="num" val="1"/>
        <color rgb="FF00B050"/>
        <color rgb="FFFF0000"/>
      </colorScale>
    </cfRule>
    <cfRule type="colorScale" priority="1926">
      <colorScale>
        <cfvo type="num" val="0"/>
        <cfvo type="num" val="1"/>
        <color rgb="FF00B050"/>
        <color rgb="FFFF0000"/>
      </colorScale>
    </cfRule>
  </conditionalFormatting>
  <conditionalFormatting sqref="J1298:J1300">
    <cfRule type="colorScale" priority="1925">
      <colorScale>
        <cfvo type="num" val="0"/>
        <cfvo type="num" val="1"/>
        <color rgb="FF00B050"/>
        <color rgb="FFFF0000"/>
      </colorScale>
    </cfRule>
    <cfRule type="colorScale" priority="1924">
      <colorScale>
        <cfvo type="num" val="0"/>
        <cfvo type="num" val="1"/>
        <color rgb="FF00B050"/>
        <color rgb="FFFF0000"/>
      </colorScale>
    </cfRule>
  </conditionalFormatting>
  <conditionalFormatting sqref="J1301">
    <cfRule type="colorScale" priority="7719">
      <colorScale>
        <cfvo type="num" val="0"/>
        <cfvo type="num" val="1"/>
        <color rgb="FF00B050"/>
        <color rgb="FFFF0000"/>
      </colorScale>
    </cfRule>
  </conditionalFormatting>
  <conditionalFormatting sqref="J1304:J1309 J1311:J1312 J1314:J1329">
    <cfRule type="colorScale" priority="3214">
      <colorScale>
        <cfvo type="num" val="0"/>
        <cfvo type="num" val="1"/>
        <color rgb="FF00B050"/>
        <color rgb="FFFF0000"/>
      </colorScale>
    </cfRule>
    <cfRule type="colorScale" priority="3213">
      <colorScale>
        <cfvo type="num" val="0"/>
        <cfvo type="num" val="1"/>
        <color rgb="FF00B050"/>
        <color rgb="FFFF0000"/>
      </colorScale>
    </cfRule>
  </conditionalFormatting>
  <conditionalFormatting sqref="J1310">
    <cfRule type="colorScale" priority="2182">
      <colorScale>
        <cfvo type="num" val="0"/>
        <cfvo type="num" val="1"/>
        <color rgb="FF00B050"/>
        <color rgb="FFFF0000"/>
      </colorScale>
    </cfRule>
    <cfRule type="colorScale" priority="2181">
      <colorScale>
        <cfvo type="num" val="0"/>
        <cfvo type="num" val="1"/>
        <color rgb="FF00B050"/>
        <color rgb="FFFF0000"/>
      </colorScale>
    </cfRule>
  </conditionalFormatting>
  <conditionalFormatting sqref="J1313">
    <cfRule type="colorScale" priority="1923">
      <colorScale>
        <cfvo type="num" val="0"/>
        <cfvo type="num" val="1"/>
        <color rgb="FF00B050"/>
        <color rgb="FFFF0000"/>
      </colorScale>
    </cfRule>
    <cfRule type="colorScale" priority="1922">
      <colorScale>
        <cfvo type="num" val="0"/>
        <cfvo type="num" val="1"/>
        <color rgb="FF00B050"/>
        <color rgb="FFFF0000"/>
      </colorScale>
    </cfRule>
  </conditionalFormatting>
  <conditionalFormatting sqref="J1330:J1332">
    <cfRule type="colorScale" priority="1921">
      <colorScale>
        <cfvo type="num" val="0"/>
        <cfvo type="num" val="1"/>
        <color rgb="FF00B050"/>
        <color rgb="FFFF0000"/>
      </colorScale>
    </cfRule>
    <cfRule type="colorScale" priority="1920">
      <colorScale>
        <cfvo type="num" val="0"/>
        <cfvo type="num" val="1"/>
        <color rgb="FF00B050"/>
        <color rgb="FFFF0000"/>
      </colorScale>
    </cfRule>
  </conditionalFormatting>
  <conditionalFormatting sqref="J1333">
    <cfRule type="colorScale" priority="7718">
      <colorScale>
        <cfvo type="num" val="0"/>
        <cfvo type="num" val="1"/>
        <color rgb="FF00B050"/>
        <color rgb="FFFF0000"/>
      </colorScale>
    </cfRule>
  </conditionalFormatting>
  <conditionalFormatting sqref="J1336:J1341 J1343:J1344 J1346:J1361">
    <cfRule type="colorScale" priority="3211">
      <colorScale>
        <cfvo type="num" val="0"/>
        <cfvo type="num" val="1"/>
        <color rgb="FF00B050"/>
        <color rgb="FFFF0000"/>
      </colorScale>
    </cfRule>
    <cfRule type="colorScale" priority="3212">
      <colorScale>
        <cfvo type="num" val="0"/>
        <cfvo type="num" val="1"/>
        <color rgb="FF00B050"/>
        <color rgb="FFFF0000"/>
      </colorScale>
    </cfRule>
  </conditionalFormatting>
  <conditionalFormatting sqref="J1342">
    <cfRule type="colorScale" priority="2180">
      <colorScale>
        <cfvo type="num" val="0"/>
        <cfvo type="num" val="1"/>
        <color rgb="FF00B050"/>
        <color rgb="FFFF0000"/>
      </colorScale>
    </cfRule>
    <cfRule type="colorScale" priority="2179">
      <colorScale>
        <cfvo type="num" val="0"/>
        <cfvo type="num" val="1"/>
        <color rgb="FF00B050"/>
        <color rgb="FFFF0000"/>
      </colorScale>
    </cfRule>
  </conditionalFormatting>
  <conditionalFormatting sqref="J1345">
    <cfRule type="colorScale" priority="1918">
      <colorScale>
        <cfvo type="num" val="0"/>
        <cfvo type="num" val="1"/>
        <color rgb="FF00B050"/>
        <color rgb="FFFF0000"/>
      </colorScale>
    </cfRule>
    <cfRule type="colorScale" priority="1919">
      <colorScale>
        <cfvo type="num" val="0"/>
        <cfvo type="num" val="1"/>
        <color rgb="FF00B050"/>
        <color rgb="FFFF0000"/>
      </colorScale>
    </cfRule>
  </conditionalFormatting>
  <conditionalFormatting sqref="J1362:J1364">
    <cfRule type="colorScale" priority="1916">
      <colorScale>
        <cfvo type="num" val="0"/>
        <cfvo type="num" val="1"/>
        <color rgb="FF00B050"/>
        <color rgb="FFFF0000"/>
      </colorScale>
    </cfRule>
    <cfRule type="colorScale" priority="1917">
      <colorScale>
        <cfvo type="num" val="0"/>
        <cfvo type="num" val="1"/>
        <color rgb="FF00B050"/>
        <color rgb="FFFF0000"/>
      </colorScale>
    </cfRule>
  </conditionalFormatting>
  <conditionalFormatting sqref="J1365">
    <cfRule type="colorScale" priority="7715">
      <colorScale>
        <cfvo type="num" val="0"/>
        <cfvo type="num" val="1"/>
        <color rgb="FF00B050"/>
        <color rgb="FFFF0000"/>
      </colorScale>
    </cfRule>
  </conditionalFormatting>
  <conditionalFormatting sqref="J1368 J1388">
    <cfRule type="colorScale" priority="7664">
      <colorScale>
        <cfvo type="num" val="0"/>
        <cfvo type="num" val="1"/>
        <color rgb="FF00B050"/>
        <color rgb="FFFF0000"/>
      </colorScale>
    </cfRule>
    <cfRule type="colorScale" priority="7675">
      <colorScale>
        <cfvo type="num" val="0"/>
        <cfvo type="num" val="1"/>
        <color rgb="FF00B050"/>
        <color rgb="FFFF0000"/>
      </colorScale>
    </cfRule>
  </conditionalFormatting>
  <conditionalFormatting sqref="J1368 J1513 J1388 J1538 J1563 J1588">
    <cfRule type="colorScale" priority="7660">
      <colorScale>
        <cfvo type="num" val="0"/>
        <cfvo type="num" val="1"/>
        <color rgb="FF00B050"/>
        <color rgb="FFFF0000"/>
      </colorScale>
    </cfRule>
    <cfRule type="colorScale" priority="7659">
      <colorScale>
        <cfvo type="num" val="0"/>
        <cfvo type="num" val="1"/>
        <color rgb="FF00B050"/>
        <color rgb="FFFF0000"/>
      </colorScale>
    </cfRule>
  </conditionalFormatting>
  <conditionalFormatting sqref="J1369:J1387">
    <cfRule type="colorScale" priority="3209">
      <colorScale>
        <cfvo type="num" val="0"/>
        <cfvo type="num" val="1"/>
        <color rgb="FF00B050"/>
        <color rgb="FFFF0000"/>
      </colorScale>
    </cfRule>
    <cfRule type="colorScale" priority="3210">
      <colorScale>
        <cfvo type="num" val="0"/>
        <cfvo type="num" val="1"/>
        <color rgb="FF00B050"/>
        <color rgb="FFFF0000"/>
      </colorScale>
    </cfRule>
  </conditionalFormatting>
  <conditionalFormatting sqref="J1388 J1513 J1538 J1563 J1588">
    <cfRule type="colorScale" priority="7657">
      <colorScale>
        <cfvo type="num" val="0"/>
        <cfvo type="num" val="1"/>
        <color rgb="FF00B050"/>
        <color rgb="FFFF0000"/>
      </colorScale>
    </cfRule>
  </conditionalFormatting>
  <conditionalFormatting sqref="J1390">
    <cfRule type="colorScale" priority="7335">
      <colorScale>
        <cfvo type="num" val="0"/>
        <cfvo type="num" val="1"/>
        <color rgb="FF00B050"/>
        <color rgb="FFFF0000"/>
      </colorScale>
    </cfRule>
    <cfRule type="colorScale" priority="7333">
      <colorScale>
        <cfvo type="num" val="0"/>
        <cfvo type="num" val="1"/>
        <color rgb="FF00B050"/>
        <color rgb="FFFF0000"/>
      </colorScale>
    </cfRule>
    <cfRule type="colorScale" priority="7334">
      <colorScale>
        <cfvo type="num" val="0"/>
        <cfvo type="num" val="1"/>
        <color rgb="FF00B050"/>
        <color rgb="FFFF0000"/>
      </colorScale>
    </cfRule>
    <cfRule type="colorScale" priority="7332">
      <colorScale>
        <cfvo type="num" val="0"/>
        <cfvo type="num" val="1"/>
        <color rgb="FF00B050"/>
        <color rgb="FFFF0000"/>
      </colorScale>
    </cfRule>
  </conditionalFormatting>
  <conditionalFormatting sqref="J1391:J1396 J1398:J1410">
    <cfRule type="colorScale" priority="3207">
      <colorScale>
        <cfvo type="num" val="0"/>
        <cfvo type="num" val="1"/>
        <color rgb="FF00B050"/>
        <color rgb="FFFF0000"/>
      </colorScale>
    </cfRule>
    <cfRule type="colorScale" priority="3208">
      <colorScale>
        <cfvo type="num" val="0"/>
        <cfvo type="num" val="1"/>
        <color rgb="FF00B050"/>
        <color rgb="FFFF0000"/>
      </colorScale>
    </cfRule>
  </conditionalFormatting>
  <conditionalFormatting sqref="J1397">
    <cfRule type="colorScale" priority="2177">
      <colorScale>
        <cfvo type="num" val="0"/>
        <cfvo type="num" val="1"/>
        <color rgb="FF00B050"/>
        <color rgb="FFFF0000"/>
      </colorScale>
    </cfRule>
    <cfRule type="colorScale" priority="2178">
      <colorScale>
        <cfvo type="num" val="0"/>
        <cfvo type="num" val="1"/>
        <color rgb="FF00B050"/>
        <color rgb="FFFF0000"/>
      </colorScale>
    </cfRule>
  </conditionalFormatting>
  <conditionalFormatting sqref="J1411:J1412">
    <cfRule type="colorScale" priority="619">
      <colorScale>
        <cfvo type="num" val="0"/>
        <cfvo type="num" val="1"/>
        <color rgb="FF00B050"/>
        <color rgb="FFFF0000"/>
      </colorScale>
    </cfRule>
    <cfRule type="colorScale" priority="620">
      <colorScale>
        <cfvo type="num" val="0"/>
        <cfvo type="num" val="1"/>
        <color rgb="FF00B050"/>
        <color rgb="FFFF0000"/>
      </colorScale>
    </cfRule>
  </conditionalFormatting>
  <conditionalFormatting sqref="J1415">
    <cfRule type="colorScale" priority="7323">
      <colorScale>
        <cfvo type="num" val="0"/>
        <cfvo type="num" val="1"/>
        <color rgb="FF00B050"/>
        <color rgb="FFFF0000"/>
      </colorScale>
    </cfRule>
    <cfRule type="colorScale" priority="7324">
      <colorScale>
        <cfvo type="num" val="0"/>
        <cfvo type="num" val="1"/>
        <color rgb="FF00B050"/>
        <color rgb="FFFF0000"/>
      </colorScale>
    </cfRule>
    <cfRule type="colorScale" priority="7325">
      <colorScale>
        <cfvo type="num" val="0"/>
        <cfvo type="num" val="1"/>
        <color rgb="FF00B050"/>
        <color rgb="FFFF0000"/>
      </colorScale>
    </cfRule>
    <cfRule type="colorScale" priority="7326">
      <colorScale>
        <cfvo type="num" val="0"/>
        <cfvo type="num" val="1"/>
        <color rgb="FF00B050"/>
        <color rgb="FFFF0000"/>
      </colorScale>
    </cfRule>
  </conditionalFormatting>
  <conditionalFormatting sqref="J1416:J1421 J1423:J1435">
    <cfRule type="colorScale" priority="3206">
      <colorScale>
        <cfvo type="num" val="0"/>
        <cfvo type="num" val="1"/>
        <color rgb="FF00B050"/>
        <color rgb="FFFF0000"/>
      </colorScale>
    </cfRule>
    <cfRule type="colorScale" priority="3205">
      <colorScale>
        <cfvo type="num" val="0"/>
        <cfvo type="num" val="1"/>
        <color rgb="FF00B050"/>
        <color rgb="FFFF0000"/>
      </colorScale>
    </cfRule>
  </conditionalFormatting>
  <conditionalFormatting sqref="J1422">
    <cfRule type="colorScale" priority="2176">
      <colorScale>
        <cfvo type="num" val="0"/>
        <cfvo type="num" val="1"/>
        <color rgb="FF00B050"/>
        <color rgb="FFFF0000"/>
      </colorScale>
    </cfRule>
    <cfRule type="colorScale" priority="2175">
      <colorScale>
        <cfvo type="num" val="0"/>
        <cfvo type="num" val="1"/>
        <color rgb="FF00B050"/>
        <color rgb="FFFF0000"/>
      </colorScale>
    </cfRule>
  </conditionalFormatting>
  <conditionalFormatting sqref="J1436:J1437">
    <cfRule type="colorScale" priority="617">
      <colorScale>
        <cfvo type="num" val="0"/>
        <cfvo type="num" val="1"/>
        <color rgb="FF00B050"/>
        <color rgb="FFFF0000"/>
      </colorScale>
    </cfRule>
    <cfRule type="colorScale" priority="618">
      <colorScale>
        <cfvo type="num" val="0"/>
        <cfvo type="num" val="1"/>
        <color rgb="FF00B050"/>
        <color rgb="FFFF0000"/>
      </colorScale>
    </cfRule>
  </conditionalFormatting>
  <conditionalFormatting sqref="J1440">
    <cfRule type="colorScale" priority="7315">
      <colorScale>
        <cfvo type="num" val="0"/>
        <cfvo type="num" val="1"/>
        <color rgb="FF00B050"/>
        <color rgb="FFFF0000"/>
      </colorScale>
    </cfRule>
    <cfRule type="colorScale" priority="7317">
      <colorScale>
        <cfvo type="num" val="0"/>
        <cfvo type="num" val="1"/>
        <color rgb="FF00B050"/>
        <color rgb="FFFF0000"/>
      </colorScale>
    </cfRule>
    <cfRule type="colorScale" priority="7314">
      <colorScale>
        <cfvo type="num" val="0"/>
        <cfvo type="num" val="1"/>
        <color rgb="FF00B050"/>
        <color rgb="FFFF0000"/>
      </colorScale>
    </cfRule>
    <cfRule type="colorScale" priority="7316">
      <colorScale>
        <cfvo type="num" val="0"/>
        <cfvo type="num" val="1"/>
        <color rgb="FF00B050"/>
        <color rgb="FFFF0000"/>
      </colorScale>
    </cfRule>
  </conditionalFormatting>
  <conditionalFormatting sqref="J1441:J1446 J1448:J1460">
    <cfRule type="colorScale" priority="3204">
      <colorScale>
        <cfvo type="num" val="0"/>
        <cfvo type="num" val="1"/>
        <color rgb="FF00B050"/>
        <color rgb="FFFF0000"/>
      </colorScale>
    </cfRule>
    <cfRule type="colorScale" priority="3203">
      <colorScale>
        <cfvo type="num" val="0"/>
        <cfvo type="num" val="1"/>
        <color rgb="FF00B050"/>
        <color rgb="FFFF0000"/>
      </colorScale>
    </cfRule>
  </conditionalFormatting>
  <conditionalFormatting sqref="J1447">
    <cfRule type="colorScale" priority="2174">
      <colorScale>
        <cfvo type="num" val="0"/>
        <cfvo type="num" val="1"/>
        <color rgb="FF00B050"/>
        <color rgb="FFFF0000"/>
      </colorScale>
    </cfRule>
    <cfRule type="colorScale" priority="2173">
      <colorScale>
        <cfvo type="num" val="0"/>
        <cfvo type="num" val="1"/>
        <color rgb="FF00B050"/>
        <color rgb="FFFF0000"/>
      </colorScale>
    </cfRule>
  </conditionalFormatting>
  <conditionalFormatting sqref="J1461:J1462">
    <cfRule type="colorScale" priority="615">
      <colorScale>
        <cfvo type="num" val="0"/>
        <cfvo type="num" val="1"/>
        <color rgb="FF00B050"/>
        <color rgb="FFFF0000"/>
      </colorScale>
    </cfRule>
    <cfRule type="colorScale" priority="616">
      <colorScale>
        <cfvo type="num" val="0"/>
        <cfvo type="num" val="1"/>
        <color rgb="FF00B050"/>
        <color rgb="FFFF0000"/>
      </colorScale>
    </cfRule>
  </conditionalFormatting>
  <conditionalFormatting sqref="J1463">
    <cfRule type="colorScale" priority="7319">
      <colorScale>
        <cfvo type="num" val="0"/>
        <cfvo type="num" val="1"/>
        <color rgb="FF00B050"/>
        <color rgb="FFFF0000"/>
      </colorScale>
    </cfRule>
    <cfRule type="colorScale" priority="7318">
      <colorScale>
        <cfvo type="num" val="0"/>
        <cfvo type="num" val="1"/>
        <color rgb="FF00B050"/>
        <color rgb="FFFF0000"/>
      </colorScale>
    </cfRule>
    <cfRule type="colorScale" priority="7320">
      <colorScale>
        <cfvo type="num" val="0"/>
        <cfvo type="num" val="1"/>
        <color rgb="FF00B050"/>
        <color rgb="FFFF0000"/>
      </colorScale>
    </cfRule>
    <cfRule type="colorScale" priority="7321">
      <colorScale>
        <cfvo type="num" val="0"/>
        <cfvo type="num" val="1"/>
        <color rgb="FF00B050"/>
        <color rgb="FFFF0000"/>
      </colorScale>
    </cfRule>
  </conditionalFormatting>
  <conditionalFormatting sqref="J1465">
    <cfRule type="colorScale" priority="7292">
      <colorScale>
        <cfvo type="num" val="0"/>
        <cfvo type="num" val="1"/>
        <color rgb="FF00B050"/>
        <color rgb="FFFF0000"/>
      </colorScale>
    </cfRule>
    <cfRule type="colorScale" priority="7293">
      <colorScale>
        <cfvo type="num" val="0"/>
        <cfvo type="num" val="1"/>
        <color rgb="FF00B050"/>
        <color rgb="FFFF0000"/>
      </colorScale>
    </cfRule>
    <cfRule type="colorScale" priority="7294">
      <colorScale>
        <cfvo type="num" val="0"/>
        <cfvo type="num" val="1"/>
        <color rgb="FF00B050"/>
        <color rgb="FFFF0000"/>
      </colorScale>
    </cfRule>
    <cfRule type="colorScale" priority="7291">
      <colorScale>
        <cfvo type="num" val="0"/>
        <cfvo type="num" val="1"/>
        <color rgb="FF00B050"/>
        <color rgb="FFFF0000"/>
      </colorScale>
    </cfRule>
  </conditionalFormatting>
  <conditionalFormatting sqref="J1466:J1471 J1473:J1485">
    <cfRule type="colorScale" priority="3202">
      <colorScale>
        <cfvo type="num" val="0"/>
        <cfvo type="num" val="1"/>
        <color rgb="FF00B050"/>
        <color rgb="FFFF0000"/>
      </colorScale>
    </cfRule>
    <cfRule type="colorScale" priority="3201">
      <colorScale>
        <cfvo type="num" val="0"/>
        <cfvo type="num" val="1"/>
        <color rgb="FF00B050"/>
        <color rgb="FFFF0000"/>
      </colorScale>
    </cfRule>
  </conditionalFormatting>
  <conditionalFormatting sqref="J1472">
    <cfRule type="colorScale" priority="2172">
      <colorScale>
        <cfvo type="num" val="0"/>
        <cfvo type="num" val="1"/>
        <color rgb="FF00B050"/>
        <color rgb="FFFF0000"/>
      </colorScale>
    </cfRule>
    <cfRule type="colorScale" priority="2171">
      <colorScale>
        <cfvo type="num" val="0"/>
        <cfvo type="num" val="1"/>
        <color rgb="FF00B050"/>
        <color rgb="FFFF0000"/>
      </colorScale>
    </cfRule>
  </conditionalFormatting>
  <conditionalFormatting sqref="J1486:J1487">
    <cfRule type="colorScale" priority="613">
      <colorScale>
        <cfvo type="num" val="0"/>
        <cfvo type="num" val="1"/>
        <color rgb="FF00B050"/>
        <color rgb="FFFF0000"/>
      </colorScale>
    </cfRule>
    <cfRule type="colorScale" priority="614">
      <colorScale>
        <cfvo type="num" val="0"/>
        <cfvo type="num" val="1"/>
        <color rgb="FF00B050"/>
        <color rgb="FFFF0000"/>
      </colorScale>
    </cfRule>
  </conditionalFormatting>
  <conditionalFormatting sqref="J1488">
    <cfRule type="colorScale" priority="7328">
      <colorScale>
        <cfvo type="num" val="0"/>
        <cfvo type="num" val="1"/>
        <color rgb="FF00B050"/>
        <color rgb="FFFF0000"/>
      </colorScale>
    </cfRule>
    <cfRule type="colorScale" priority="7329">
      <colorScale>
        <cfvo type="num" val="0"/>
        <cfvo type="num" val="1"/>
        <color rgb="FF00B050"/>
        <color rgb="FFFF0000"/>
      </colorScale>
    </cfRule>
    <cfRule type="colorScale" priority="7331">
      <colorScale>
        <cfvo type="num" val="0"/>
        <cfvo type="num" val="1"/>
        <color rgb="FF00B050"/>
        <color rgb="FFFF0000"/>
      </colorScale>
    </cfRule>
    <cfRule type="colorScale" priority="7330">
      <colorScale>
        <cfvo type="num" val="0"/>
        <cfvo type="num" val="1"/>
        <color rgb="FF00B050"/>
        <color rgb="FFFF0000"/>
      </colorScale>
    </cfRule>
  </conditionalFormatting>
  <conditionalFormatting sqref="J1490">
    <cfRule type="colorScale" priority="7271">
      <colorScale>
        <cfvo type="num" val="0"/>
        <cfvo type="num" val="1"/>
        <color rgb="FF00B050"/>
        <color rgb="FFFF0000"/>
      </colorScale>
    </cfRule>
    <cfRule type="colorScale" priority="7272">
      <colorScale>
        <cfvo type="num" val="0"/>
        <cfvo type="num" val="1"/>
        <color rgb="FF00B050"/>
        <color rgb="FFFF0000"/>
      </colorScale>
    </cfRule>
    <cfRule type="colorScale" priority="7270">
      <colorScale>
        <cfvo type="num" val="0"/>
        <cfvo type="num" val="1"/>
        <color rgb="FF00B050"/>
        <color rgb="FFFF0000"/>
      </colorScale>
    </cfRule>
    <cfRule type="colorScale" priority="7273">
      <colorScale>
        <cfvo type="num" val="0"/>
        <cfvo type="num" val="1"/>
        <color rgb="FF00B050"/>
        <color rgb="FFFF0000"/>
      </colorScale>
    </cfRule>
  </conditionalFormatting>
  <conditionalFormatting sqref="J1491:J1496 J1498:J1510">
    <cfRule type="colorScale" priority="3199">
      <colorScale>
        <cfvo type="num" val="0"/>
        <cfvo type="num" val="1"/>
        <color rgb="FF00B050"/>
        <color rgb="FFFF0000"/>
      </colorScale>
    </cfRule>
    <cfRule type="colorScale" priority="3200">
      <colorScale>
        <cfvo type="num" val="0"/>
        <cfvo type="num" val="1"/>
        <color rgb="FF00B050"/>
        <color rgb="FFFF0000"/>
      </colorScale>
    </cfRule>
  </conditionalFormatting>
  <conditionalFormatting sqref="J1497">
    <cfRule type="colorScale" priority="2169">
      <colorScale>
        <cfvo type="num" val="0"/>
        <cfvo type="num" val="1"/>
        <color rgb="FF00B050"/>
        <color rgb="FFFF0000"/>
      </colorScale>
    </cfRule>
    <cfRule type="colorScale" priority="2170">
      <colorScale>
        <cfvo type="num" val="0"/>
        <cfvo type="num" val="1"/>
        <color rgb="FF00B050"/>
        <color rgb="FFFF0000"/>
      </colorScale>
    </cfRule>
  </conditionalFormatting>
  <conditionalFormatting sqref="J1511:J1512">
    <cfRule type="colorScale" priority="611">
      <colorScale>
        <cfvo type="num" val="0"/>
        <cfvo type="num" val="1"/>
        <color rgb="FF00B050"/>
        <color rgb="FFFF0000"/>
      </colorScale>
    </cfRule>
    <cfRule type="colorScale" priority="612">
      <colorScale>
        <cfvo type="num" val="0"/>
        <cfvo type="num" val="1"/>
        <color rgb="FF00B050"/>
        <color rgb="FFFF0000"/>
      </colorScale>
    </cfRule>
  </conditionalFormatting>
  <conditionalFormatting sqref="J1515">
    <cfRule type="colorScale" priority="7256">
      <colorScale>
        <cfvo type="num" val="0"/>
        <cfvo type="num" val="1"/>
        <color rgb="FF00B050"/>
        <color rgb="FFFF0000"/>
      </colorScale>
    </cfRule>
    <cfRule type="colorScale" priority="7255">
      <colorScale>
        <cfvo type="num" val="0"/>
        <cfvo type="num" val="1"/>
        <color rgb="FF00B050"/>
        <color rgb="FFFF0000"/>
      </colorScale>
    </cfRule>
    <cfRule type="colorScale" priority="7254">
      <colorScale>
        <cfvo type="num" val="0"/>
        <cfvo type="num" val="1"/>
        <color rgb="FF00B050"/>
        <color rgb="FFFF0000"/>
      </colorScale>
    </cfRule>
    <cfRule type="colorScale" priority="7253">
      <colorScale>
        <cfvo type="num" val="0"/>
        <cfvo type="num" val="1"/>
        <color rgb="FF00B050"/>
        <color rgb="FFFF0000"/>
      </colorScale>
    </cfRule>
  </conditionalFormatting>
  <conditionalFormatting sqref="J1516:J1521 J1523:J1535">
    <cfRule type="colorScale" priority="3198">
      <colorScale>
        <cfvo type="num" val="0"/>
        <cfvo type="num" val="1"/>
        <color rgb="FF00B050"/>
        <color rgb="FFFF0000"/>
      </colorScale>
    </cfRule>
    <cfRule type="colorScale" priority="3197">
      <colorScale>
        <cfvo type="num" val="0"/>
        <cfvo type="num" val="1"/>
        <color rgb="FF00B050"/>
        <color rgb="FFFF0000"/>
      </colorScale>
    </cfRule>
  </conditionalFormatting>
  <conditionalFormatting sqref="J1522">
    <cfRule type="colorScale" priority="2167">
      <colorScale>
        <cfvo type="num" val="0"/>
        <cfvo type="num" val="1"/>
        <color rgb="FF00B050"/>
        <color rgb="FFFF0000"/>
      </colorScale>
    </cfRule>
    <cfRule type="colorScale" priority="2168">
      <colorScale>
        <cfvo type="num" val="0"/>
        <cfvo type="num" val="1"/>
        <color rgb="FF00B050"/>
        <color rgb="FFFF0000"/>
      </colorScale>
    </cfRule>
  </conditionalFormatting>
  <conditionalFormatting sqref="J1536:J1537">
    <cfRule type="colorScale" priority="609">
      <colorScale>
        <cfvo type="num" val="0"/>
        <cfvo type="num" val="1"/>
        <color rgb="FF00B050"/>
        <color rgb="FFFF0000"/>
      </colorScale>
    </cfRule>
    <cfRule type="colorScale" priority="610">
      <colorScale>
        <cfvo type="num" val="0"/>
        <cfvo type="num" val="1"/>
        <color rgb="FF00B050"/>
        <color rgb="FFFF0000"/>
      </colorScale>
    </cfRule>
  </conditionalFormatting>
  <conditionalFormatting sqref="J1540">
    <cfRule type="colorScale" priority="7243">
      <colorScale>
        <cfvo type="num" val="0"/>
        <cfvo type="num" val="1"/>
        <color rgb="FF00B050"/>
        <color rgb="FFFF0000"/>
      </colorScale>
    </cfRule>
    <cfRule type="colorScale" priority="7242">
      <colorScale>
        <cfvo type="num" val="0"/>
        <cfvo type="num" val="1"/>
        <color rgb="FF00B050"/>
        <color rgb="FFFF0000"/>
      </colorScale>
    </cfRule>
    <cfRule type="colorScale" priority="7241">
      <colorScale>
        <cfvo type="num" val="0"/>
        <cfvo type="num" val="1"/>
        <color rgb="FF00B050"/>
        <color rgb="FFFF0000"/>
      </colorScale>
    </cfRule>
    <cfRule type="colorScale" priority="7240">
      <colorScale>
        <cfvo type="num" val="0"/>
        <cfvo type="num" val="1"/>
        <color rgb="FF00B050"/>
        <color rgb="FFFF0000"/>
      </colorScale>
    </cfRule>
  </conditionalFormatting>
  <conditionalFormatting sqref="J1541:J1546 J1548:J1560">
    <cfRule type="colorScale" priority="3196">
      <colorScale>
        <cfvo type="num" val="0"/>
        <cfvo type="num" val="1"/>
        <color rgb="FF00B050"/>
        <color rgb="FFFF0000"/>
      </colorScale>
    </cfRule>
    <cfRule type="colorScale" priority="3195">
      <colorScale>
        <cfvo type="num" val="0"/>
        <cfvo type="num" val="1"/>
        <color rgb="FF00B050"/>
        <color rgb="FFFF0000"/>
      </colorScale>
    </cfRule>
  </conditionalFormatting>
  <conditionalFormatting sqref="J1547">
    <cfRule type="colorScale" priority="2165">
      <colorScale>
        <cfvo type="num" val="0"/>
        <cfvo type="num" val="1"/>
        <color rgb="FF00B050"/>
        <color rgb="FFFF0000"/>
      </colorScale>
    </cfRule>
    <cfRule type="colorScale" priority="2166">
      <colorScale>
        <cfvo type="num" val="0"/>
        <cfvo type="num" val="1"/>
        <color rgb="FF00B050"/>
        <color rgb="FFFF0000"/>
      </colorScale>
    </cfRule>
  </conditionalFormatting>
  <conditionalFormatting sqref="J1561:J1562">
    <cfRule type="colorScale" priority="608">
      <colorScale>
        <cfvo type="num" val="0"/>
        <cfvo type="num" val="1"/>
        <color rgb="FF00B050"/>
        <color rgb="FFFF0000"/>
      </colorScale>
    </cfRule>
    <cfRule type="colorScale" priority="607">
      <colorScale>
        <cfvo type="num" val="0"/>
        <cfvo type="num" val="1"/>
        <color rgb="FF00B050"/>
        <color rgb="FFFF0000"/>
      </colorScale>
    </cfRule>
  </conditionalFormatting>
  <conditionalFormatting sqref="J1565">
    <cfRule type="colorScale" priority="7234">
      <colorScale>
        <cfvo type="num" val="0"/>
        <cfvo type="num" val="1"/>
        <color rgb="FF00B050"/>
        <color rgb="FFFF0000"/>
      </colorScale>
    </cfRule>
    <cfRule type="colorScale" priority="7233">
      <colorScale>
        <cfvo type="num" val="0"/>
        <cfvo type="num" val="1"/>
        <color rgb="FF00B050"/>
        <color rgb="FFFF0000"/>
      </colorScale>
    </cfRule>
    <cfRule type="colorScale" priority="7231">
      <colorScale>
        <cfvo type="num" val="0"/>
        <cfvo type="num" val="1"/>
        <color rgb="FF00B050"/>
        <color rgb="FFFF0000"/>
      </colorScale>
    </cfRule>
    <cfRule type="colorScale" priority="7232">
      <colorScale>
        <cfvo type="num" val="0"/>
        <cfvo type="num" val="1"/>
        <color rgb="FF00B050"/>
        <color rgb="FFFF0000"/>
      </colorScale>
    </cfRule>
  </conditionalFormatting>
  <conditionalFormatting sqref="J1566:J1571 J1573:J1585">
    <cfRule type="colorScale" priority="3194">
      <colorScale>
        <cfvo type="num" val="0"/>
        <cfvo type="num" val="1"/>
        <color rgb="FF00B050"/>
        <color rgb="FFFF0000"/>
      </colorScale>
    </cfRule>
    <cfRule type="colorScale" priority="3193">
      <colorScale>
        <cfvo type="num" val="0"/>
        <cfvo type="num" val="1"/>
        <color rgb="FF00B050"/>
        <color rgb="FFFF0000"/>
      </colorScale>
    </cfRule>
  </conditionalFormatting>
  <conditionalFormatting sqref="J1572">
    <cfRule type="colorScale" priority="2163">
      <colorScale>
        <cfvo type="num" val="0"/>
        <cfvo type="num" val="1"/>
        <color rgb="FF00B050"/>
        <color rgb="FFFF0000"/>
      </colorScale>
    </cfRule>
    <cfRule type="colorScale" priority="2164">
      <colorScale>
        <cfvo type="num" val="0"/>
        <cfvo type="num" val="1"/>
        <color rgb="FF00B050"/>
        <color rgb="FFFF0000"/>
      </colorScale>
    </cfRule>
  </conditionalFormatting>
  <conditionalFormatting sqref="J1586:J1587">
    <cfRule type="colorScale" priority="606">
      <colorScale>
        <cfvo type="num" val="0"/>
        <cfvo type="num" val="1"/>
        <color rgb="FF00B050"/>
        <color rgb="FFFF0000"/>
      </colorScale>
    </cfRule>
    <cfRule type="colorScale" priority="605">
      <colorScale>
        <cfvo type="num" val="0"/>
        <cfvo type="num" val="1"/>
        <color rgb="FF00B050"/>
        <color rgb="FFFF0000"/>
      </colorScale>
    </cfRule>
  </conditionalFormatting>
  <conditionalFormatting sqref="J1590">
    <cfRule type="colorScale" priority="7221">
      <colorScale>
        <cfvo type="num" val="0"/>
        <cfvo type="num" val="1"/>
        <color rgb="FF00B050"/>
        <color rgb="FFFF0000"/>
      </colorScale>
    </cfRule>
    <cfRule type="colorScale" priority="7223">
      <colorScale>
        <cfvo type="num" val="0"/>
        <cfvo type="num" val="1"/>
        <color rgb="FF00B050"/>
        <color rgb="FFFF0000"/>
      </colorScale>
    </cfRule>
    <cfRule type="colorScale" priority="7224">
      <colorScale>
        <cfvo type="num" val="0"/>
        <cfvo type="num" val="1"/>
        <color rgb="FF00B050"/>
        <color rgb="FFFF0000"/>
      </colorScale>
    </cfRule>
    <cfRule type="colorScale" priority="7222">
      <colorScale>
        <cfvo type="num" val="0"/>
        <cfvo type="num" val="1"/>
        <color rgb="FF00B050"/>
        <color rgb="FFFF0000"/>
      </colorScale>
    </cfRule>
  </conditionalFormatting>
  <conditionalFormatting sqref="J1591:J1596 J1598:J1610">
    <cfRule type="colorScale" priority="3192">
      <colorScale>
        <cfvo type="num" val="0"/>
        <cfvo type="num" val="1"/>
        <color rgb="FF00B050"/>
        <color rgb="FFFF0000"/>
      </colorScale>
    </cfRule>
    <cfRule type="colorScale" priority="3191">
      <colorScale>
        <cfvo type="num" val="0"/>
        <cfvo type="num" val="1"/>
        <color rgb="FF00B050"/>
        <color rgb="FFFF0000"/>
      </colorScale>
    </cfRule>
  </conditionalFormatting>
  <conditionalFormatting sqref="J1597">
    <cfRule type="colorScale" priority="2161">
      <colorScale>
        <cfvo type="num" val="0"/>
        <cfvo type="num" val="1"/>
        <color rgb="FF00B050"/>
        <color rgb="FFFF0000"/>
      </colorScale>
    </cfRule>
    <cfRule type="colorScale" priority="2162">
      <colorScale>
        <cfvo type="num" val="0"/>
        <cfvo type="num" val="1"/>
        <color rgb="FF00B050"/>
        <color rgb="FFFF0000"/>
      </colorScale>
    </cfRule>
  </conditionalFormatting>
  <conditionalFormatting sqref="J1611:J1612">
    <cfRule type="colorScale" priority="604">
      <colorScale>
        <cfvo type="num" val="0"/>
        <cfvo type="num" val="1"/>
        <color rgb="FF00B050"/>
        <color rgb="FFFF0000"/>
      </colorScale>
    </cfRule>
    <cfRule type="colorScale" priority="603">
      <colorScale>
        <cfvo type="num" val="0"/>
        <cfvo type="num" val="1"/>
        <color rgb="FF00B050"/>
        <color rgb="FFFF0000"/>
      </colorScale>
    </cfRule>
  </conditionalFormatting>
  <conditionalFormatting sqref="J1613">
    <cfRule type="colorScale" priority="7571">
      <colorScale>
        <cfvo type="num" val="0"/>
        <cfvo type="num" val="1"/>
        <color rgb="FF00B050"/>
        <color rgb="FFFF0000"/>
      </colorScale>
    </cfRule>
    <cfRule type="colorScale" priority="7609">
      <colorScale>
        <cfvo type="num" val="0"/>
        <cfvo type="num" val="1"/>
        <color rgb="FF00B050"/>
        <color rgb="FFFF0000"/>
      </colorScale>
    </cfRule>
    <cfRule type="colorScale" priority="7567">
      <colorScale>
        <cfvo type="num" val="0"/>
        <cfvo type="num" val="1"/>
        <color rgb="FF00B050"/>
        <color rgb="FFFF0000"/>
      </colorScale>
    </cfRule>
    <cfRule type="colorScale" priority="7568">
      <colorScale>
        <cfvo type="num" val="0"/>
        <cfvo type="num" val="1"/>
        <color rgb="FF00B050"/>
        <color rgb="FFFF0000"/>
      </colorScale>
    </cfRule>
    <cfRule type="colorScale" priority="7569">
      <colorScale>
        <cfvo type="num" val="0"/>
        <cfvo type="num" val="1"/>
        <color rgb="FF00B050"/>
        <color rgb="FFFF0000"/>
      </colorScale>
    </cfRule>
    <cfRule type="colorScale" priority="7570">
      <colorScale>
        <cfvo type="num" val="0"/>
        <cfvo type="num" val="1"/>
        <color rgb="FF00B050"/>
        <color rgb="FFFF0000"/>
      </colorScale>
    </cfRule>
  </conditionalFormatting>
  <conditionalFormatting sqref="J1616 J1640 J1666 J1692 J1718 J1744 J1770 J1796 J1822 J1848">
    <cfRule type="colorScale" priority="7544">
      <colorScale>
        <cfvo type="num" val="0"/>
        <cfvo type="num" val="1"/>
        <color rgb="FF00B050"/>
        <color rgb="FFFF0000"/>
      </colorScale>
    </cfRule>
    <cfRule type="colorScale" priority="7540">
      <colorScale>
        <cfvo type="num" val="0"/>
        <cfvo type="num" val="1"/>
        <color rgb="FF00B050"/>
        <color rgb="FFFF0000"/>
      </colorScale>
    </cfRule>
    <cfRule type="colorScale" priority="7539">
      <colorScale>
        <cfvo type="num" val="0"/>
        <cfvo type="num" val="1"/>
        <color rgb="FF00B050"/>
        <color rgb="FFFF0000"/>
      </colorScale>
    </cfRule>
    <cfRule type="colorScale" priority="7548">
      <colorScale>
        <cfvo type="num" val="0"/>
        <cfvo type="num" val="1"/>
        <color rgb="FF00B050"/>
        <color rgb="FFFF0000"/>
      </colorScale>
    </cfRule>
  </conditionalFormatting>
  <conditionalFormatting sqref="J1616 J1640 J1666 J1692">
    <cfRule type="colorScale" priority="7651">
      <colorScale>
        <cfvo type="num" val="0"/>
        <cfvo type="num" val="1"/>
        <color rgb="FF00B050"/>
        <color rgb="FFFF0000"/>
      </colorScale>
    </cfRule>
    <cfRule type="colorScale" priority="7649">
      <colorScale>
        <cfvo type="num" val="0"/>
        <cfvo type="num" val="1"/>
        <color rgb="FF00B050"/>
        <color rgb="FFFF0000"/>
      </colorScale>
    </cfRule>
    <cfRule type="colorScale" priority="7650">
      <colorScale>
        <cfvo type="num" val="0"/>
        <cfvo type="num" val="1"/>
        <color rgb="FF00B050"/>
        <color rgb="FFFF0000"/>
      </colorScale>
    </cfRule>
  </conditionalFormatting>
  <conditionalFormatting sqref="J1616">
    <cfRule type="colorScale" priority="7598">
      <colorScale>
        <cfvo type="num" val="0"/>
        <cfvo type="num" val="1"/>
        <color rgb="FF00B050"/>
        <color rgb="FFFF0000"/>
      </colorScale>
    </cfRule>
  </conditionalFormatting>
  <conditionalFormatting sqref="J1617:J1620 J1622:J1623 J1625:J1636">
    <cfRule type="colorScale" priority="3190">
      <colorScale>
        <cfvo type="num" val="0"/>
        <cfvo type="num" val="1"/>
        <color rgb="FF00B050"/>
        <color rgb="FFFF0000"/>
      </colorScale>
    </cfRule>
    <cfRule type="colorScale" priority="3189">
      <colorScale>
        <cfvo type="num" val="0"/>
        <cfvo type="num" val="1"/>
        <color rgb="FF00B050"/>
        <color rgb="FFFF0000"/>
      </colorScale>
    </cfRule>
  </conditionalFormatting>
  <conditionalFormatting sqref="J1621">
    <cfRule type="colorScale" priority="2159">
      <colorScale>
        <cfvo type="num" val="0"/>
        <cfvo type="num" val="1"/>
        <color rgb="FF00B050"/>
        <color rgb="FFFF0000"/>
      </colorScale>
    </cfRule>
    <cfRule type="colorScale" priority="2160">
      <colorScale>
        <cfvo type="num" val="0"/>
        <cfvo type="num" val="1"/>
        <color rgb="FF00B050"/>
        <color rgb="FFFF0000"/>
      </colorScale>
    </cfRule>
  </conditionalFormatting>
  <conditionalFormatting sqref="J1624">
    <cfRule type="colorScale" priority="602">
      <colorScale>
        <cfvo type="num" val="0"/>
        <cfvo type="num" val="1"/>
        <color rgb="FF00B050"/>
        <color rgb="FFFF0000"/>
      </colorScale>
    </cfRule>
    <cfRule type="colorScale" priority="601">
      <colorScale>
        <cfvo type="num" val="0"/>
        <cfvo type="num" val="1"/>
        <color rgb="FF00B050"/>
        <color rgb="FFFF0000"/>
      </colorScale>
    </cfRule>
  </conditionalFormatting>
  <conditionalFormatting sqref="J1637:J1639">
    <cfRule type="colorScale" priority="600">
      <colorScale>
        <cfvo type="num" val="0"/>
        <cfvo type="num" val="1"/>
        <color rgb="FF00B050"/>
        <color rgb="FFFF0000"/>
      </colorScale>
    </cfRule>
    <cfRule type="colorScale" priority="599">
      <colorScale>
        <cfvo type="num" val="0"/>
        <cfvo type="num" val="1"/>
        <color rgb="FF00B050"/>
        <color rgb="FFFF0000"/>
      </colorScale>
    </cfRule>
  </conditionalFormatting>
  <conditionalFormatting sqref="J1640 J1666 J1692 J1718 J1744 J1770 J1796 J1822 J1848">
    <cfRule type="colorScale" priority="7537">
      <colorScale>
        <cfvo type="num" val="0"/>
        <cfvo type="num" val="1"/>
        <color rgb="FF00B050"/>
        <color rgb="FFFF0000"/>
      </colorScale>
    </cfRule>
  </conditionalFormatting>
  <conditionalFormatting sqref="J1642">
    <cfRule type="colorScale" priority="7212">
      <colorScale>
        <cfvo type="num" val="0"/>
        <cfvo type="num" val="1"/>
        <color rgb="FF00B050"/>
        <color rgb="FFFF0000"/>
      </colorScale>
    </cfRule>
    <cfRule type="colorScale" priority="7213">
      <colorScale>
        <cfvo type="num" val="0"/>
        <cfvo type="num" val="1"/>
        <color rgb="FF00B050"/>
        <color rgb="FFFF0000"/>
      </colorScale>
    </cfRule>
    <cfRule type="colorScale" priority="7214">
      <colorScale>
        <cfvo type="num" val="0"/>
        <cfvo type="num" val="1"/>
        <color rgb="FF00B050"/>
        <color rgb="FFFF0000"/>
      </colorScale>
    </cfRule>
    <cfRule type="colorScale" priority="7215">
      <colorScale>
        <cfvo type="num" val="0"/>
        <cfvo type="num" val="1"/>
        <color rgb="FF00B050"/>
        <color rgb="FFFF0000"/>
      </colorScale>
    </cfRule>
    <cfRule type="colorScale" priority="7216">
      <colorScale>
        <cfvo type="num" val="0"/>
        <cfvo type="num" val="1"/>
        <color rgb="FF00B050"/>
        <color rgb="FFFF0000"/>
      </colorScale>
    </cfRule>
    <cfRule type="colorScale" priority="7217">
      <colorScale>
        <cfvo type="num" val="0"/>
        <cfvo type="num" val="1"/>
        <color rgb="FF00B050"/>
        <color rgb="FFFF0000"/>
      </colorScale>
    </cfRule>
    <cfRule type="colorScale" priority="7219">
      <colorScale>
        <cfvo type="num" val="0"/>
        <cfvo type="num" val="1"/>
        <color rgb="FF00B050"/>
        <color rgb="FFFF0000"/>
      </colorScale>
    </cfRule>
    <cfRule type="colorScale" priority="7218">
      <colorScale>
        <cfvo type="num" val="0"/>
        <cfvo type="num" val="1"/>
        <color rgb="FF00B050"/>
        <color rgb="FFFF0000"/>
      </colorScale>
    </cfRule>
  </conditionalFormatting>
  <conditionalFormatting sqref="J1643:J1646 J1648:J1649 J1651:J1662">
    <cfRule type="colorScale" priority="3188">
      <colorScale>
        <cfvo type="num" val="0"/>
        <cfvo type="num" val="1"/>
        <color rgb="FF00B050"/>
        <color rgb="FFFF0000"/>
      </colorScale>
    </cfRule>
    <cfRule type="colorScale" priority="3187">
      <colorScale>
        <cfvo type="num" val="0"/>
        <cfvo type="num" val="1"/>
        <color rgb="FF00B050"/>
        <color rgb="FFFF0000"/>
      </colorScale>
    </cfRule>
  </conditionalFormatting>
  <conditionalFormatting sqref="J1647">
    <cfRule type="colorScale" priority="2158">
      <colorScale>
        <cfvo type="num" val="0"/>
        <cfvo type="num" val="1"/>
        <color rgb="FF00B050"/>
        <color rgb="FFFF0000"/>
      </colorScale>
    </cfRule>
    <cfRule type="colorScale" priority="2157">
      <colorScale>
        <cfvo type="num" val="0"/>
        <cfvo type="num" val="1"/>
        <color rgb="FF00B050"/>
        <color rgb="FFFF0000"/>
      </colorScale>
    </cfRule>
  </conditionalFormatting>
  <conditionalFormatting sqref="J1650">
    <cfRule type="colorScale" priority="598">
      <colorScale>
        <cfvo type="num" val="0"/>
        <cfvo type="num" val="1"/>
        <color rgb="FF00B050"/>
        <color rgb="FFFF0000"/>
      </colorScale>
    </cfRule>
    <cfRule type="colorScale" priority="597">
      <colorScale>
        <cfvo type="num" val="0"/>
        <cfvo type="num" val="1"/>
        <color rgb="FF00B050"/>
        <color rgb="FFFF0000"/>
      </colorScale>
    </cfRule>
  </conditionalFormatting>
  <conditionalFormatting sqref="J1663:J1665">
    <cfRule type="colorScale" priority="595">
      <colorScale>
        <cfvo type="num" val="0"/>
        <cfvo type="num" val="1"/>
        <color rgb="FF00B050"/>
        <color rgb="FFFF0000"/>
      </colorScale>
    </cfRule>
    <cfRule type="colorScale" priority="596">
      <colorScale>
        <cfvo type="num" val="0"/>
        <cfvo type="num" val="1"/>
        <color rgb="FF00B050"/>
        <color rgb="FFFF0000"/>
      </colorScale>
    </cfRule>
  </conditionalFormatting>
  <conditionalFormatting sqref="J1668">
    <cfRule type="colorScale" priority="7201">
      <colorScale>
        <cfvo type="num" val="0"/>
        <cfvo type="num" val="1"/>
        <color rgb="FF00B050"/>
        <color rgb="FFFF0000"/>
      </colorScale>
    </cfRule>
    <cfRule type="colorScale" priority="7202">
      <colorScale>
        <cfvo type="num" val="0"/>
        <cfvo type="num" val="1"/>
        <color rgb="FF00B050"/>
        <color rgb="FFFF0000"/>
      </colorScale>
    </cfRule>
    <cfRule type="colorScale" priority="7203">
      <colorScale>
        <cfvo type="num" val="0"/>
        <cfvo type="num" val="1"/>
        <color rgb="FF00B050"/>
        <color rgb="FFFF0000"/>
      </colorScale>
    </cfRule>
    <cfRule type="colorScale" priority="7204">
      <colorScale>
        <cfvo type="num" val="0"/>
        <cfvo type="num" val="1"/>
        <color rgb="FF00B050"/>
        <color rgb="FFFF0000"/>
      </colorScale>
    </cfRule>
    <cfRule type="colorScale" priority="7205">
      <colorScale>
        <cfvo type="num" val="0"/>
        <cfvo type="num" val="1"/>
        <color rgb="FF00B050"/>
        <color rgb="FFFF0000"/>
      </colorScale>
    </cfRule>
    <cfRule type="colorScale" priority="7206">
      <colorScale>
        <cfvo type="num" val="0"/>
        <cfvo type="num" val="1"/>
        <color rgb="FF00B050"/>
        <color rgb="FFFF0000"/>
      </colorScale>
    </cfRule>
    <cfRule type="colorScale" priority="7207">
      <colorScale>
        <cfvo type="num" val="0"/>
        <cfvo type="num" val="1"/>
        <color rgb="FF00B050"/>
        <color rgb="FFFF0000"/>
      </colorScale>
    </cfRule>
    <cfRule type="colorScale" priority="7208">
      <colorScale>
        <cfvo type="num" val="0"/>
        <cfvo type="num" val="1"/>
        <color rgb="FF00B050"/>
        <color rgb="FFFF0000"/>
      </colorScale>
    </cfRule>
  </conditionalFormatting>
  <conditionalFormatting sqref="J1669:J1672 J1674:J1675 J1677:J1688">
    <cfRule type="colorScale" priority="3186">
      <colorScale>
        <cfvo type="num" val="0"/>
        <cfvo type="num" val="1"/>
        <color rgb="FF00B050"/>
        <color rgb="FFFF0000"/>
      </colorScale>
    </cfRule>
    <cfRule type="colorScale" priority="3185">
      <colorScale>
        <cfvo type="num" val="0"/>
        <cfvo type="num" val="1"/>
        <color rgb="FF00B050"/>
        <color rgb="FFFF0000"/>
      </colorScale>
    </cfRule>
  </conditionalFormatting>
  <conditionalFormatting sqref="J1673">
    <cfRule type="colorScale" priority="2155">
      <colorScale>
        <cfvo type="num" val="0"/>
        <cfvo type="num" val="1"/>
        <color rgb="FF00B050"/>
        <color rgb="FFFF0000"/>
      </colorScale>
    </cfRule>
    <cfRule type="colorScale" priority="2156">
      <colorScale>
        <cfvo type="num" val="0"/>
        <cfvo type="num" val="1"/>
        <color rgb="FF00B050"/>
        <color rgb="FFFF0000"/>
      </colorScale>
    </cfRule>
  </conditionalFormatting>
  <conditionalFormatting sqref="J1676">
    <cfRule type="colorScale" priority="593">
      <colorScale>
        <cfvo type="num" val="0"/>
        <cfvo type="num" val="1"/>
        <color rgb="FF00B050"/>
        <color rgb="FFFF0000"/>
      </colorScale>
    </cfRule>
    <cfRule type="colorScale" priority="594">
      <colorScale>
        <cfvo type="num" val="0"/>
        <cfvo type="num" val="1"/>
        <color rgb="FF00B050"/>
        <color rgb="FFFF0000"/>
      </colorScale>
    </cfRule>
  </conditionalFormatting>
  <conditionalFormatting sqref="J1689:J1691">
    <cfRule type="colorScale" priority="591">
      <colorScale>
        <cfvo type="num" val="0"/>
        <cfvo type="num" val="1"/>
        <color rgb="FF00B050"/>
        <color rgb="FFFF0000"/>
      </colorScale>
    </cfRule>
    <cfRule type="colorScale" priority="592">
      <colorScale>
        <cfvo type="num" val="0"/>
        <cfvo type="num" val="1"/>
        <color rgb="FF00B050"/>
        <color rgb="FFFF0000"/>
      </colorScale>
    </cfRule>
  </conditionalFormatting>
  <conditionalFormatting sqref="J1694">
    <cfRule type="colorScale" priority="7192">
      <colorScale>
        <cfvo type="num" val="0"/>
        <cfvo type="num" val="1"/>
        <color rgb="FF00B050"/>
        <color rgb="FFFF0000"/>
      </colorScale>
    </cfRule>
    <cfRule type="colorScale" priority="7186">
      <colorScale>
        <cfvo type="num" val="0"/>
        <cfvo type="num" val="1"/>
        <color rgb="FF00B050"/>
        <color rgb="FFFF0000"/>
      </colorScale>
    </cfRule>
    <cfRule type="colorScale" priority="7193">
      <colorScale>
        <cfvo type="num" val="0"/>
        <cfvo type="num" val="1"/>
        <color rgb="FF00B050"/>
        <color rgb="FFFF0000"/>
      </colorScale>
    </cfRule>
    <cfRule type="colorScale" priority="7187">
      <colorScale>
        <cfvo type="num" val="0"/>
        <cfvo type="num" val="1"/>
        <color rgb="FF00B050"/>
        <color rgb="FFFF0000"/>
      </colorScale>
    </cfRule>
    <cfRule type="colorScale" priority="7188">
      <colorScale>
        <cfvo type="num" val="0"/>
        <cfvo type="num" val="1"/>
        <color rgb="FF00B050"/>
        <color rgb="FFFF0000"/>
      </colorScale>
    </cfRule>
    <cfRule type="colorScale" priority="7189">
      <colorScale>
        <cfvo type="num" val="0"/>
        <cfvo type="num" val="1"/>
        <color rgb="FF00B050"/>
        <color rgb="FFFF0000"/>
      </colorScale>
    </cfRule>
    <cfRule type="colorScale" priority="7190">
      <colorScale>
        <cfvo type="num" val="0"/>
        <cfvo type="num" val="1"/>
        <color rgb="FF00B050"/>
        <color rgb="FFFF0000"/>
      </colorScale>
    </cfRule>
    <cfRule type="colorScale" priority="7191">
      <colorScale>
        <cfvo type="num" val="0"/>
        <cfvo type="num" val="1"/>
        <color rgb="FF00B050"/>
        <color rgb="FFFF0000"/>
      </colorScale>
    </cfRule>
  </conditionalFormatting>
  <conditionalFormatting sqref="J1695:J1698 J1700:J1701 J1703:J1714">
    <cfRule type="colorScale" priority="3184">
      <colorScale>
        <cfvo type="num" val="0"/>
        <cfvo type="num" val="1"/>
        <color rgb="FF00B050"/>
        <color rgb="FFFF0000"/>
      </colorScale>
    </cfRule>
    <cfRule type="colorScale" priority="3183">
      <colorScale>
        <cfvo type="num" val="0"/>
        <cfvo type="num" val="1"/>
        <color rgb="FF00B050"/>
        <color rgb="FFFF0000"/>
      </colorScale>
    </cfRule>
  </conditionalFormatting>
  <conditionalFormatting sqref="J1699">
    <cfRule type="colorScale" priority="2154">
      <colorScale>
        <cfvo type="num" val="0"/>
        <cfvo type="num" val="1"/>
        <color rgb="FF00B050"/>
        <color rgb="FFFF0000"/>
      </colorScale>
    </cfRule>
    <cfRule type="colorScale" priority="2153">
      <colorScale>
        <cfvo type="num" val="0"/>
        <cfvo type="num" val="1"/>
        <color rgb="FF00B050"/>
        <color rgb="FFFF0000"/>
      </colorScale>
    </cfRule>
  </conditionalFormatting>
  <conditionalFormatting sqref="J1702">
    <cfRule type="colorScale" priority="589">
      <colorScale>
        <cfvo type="num" val="0"/>
        <cfvo type="num" val="1"/>
        <color rgb="FF00B050"/>
        <color rgb="FFFF0000"/>
      </colorScale>
    </cfRule>
    <cfRule type="colorScale" priority="590">
      <colorScale>
        <cfvo type="num" val="0"/>
        <cfvo type="num" val="1"/>
        <color rgb="FF00B050"/>
        <color rgb="FFFF0000"/>
      </colorScale>
    </cfRule>
  </conditionalFormatting>
  <conditionalFormatting sqref="J1715:J1717">
    <cfRule type="colorScale" priority="588">
      <colorScale>
        <cfvo type="num" val="0"/>
        <cfvo type="num" val="1"/>
        <color rgb="FF00B050"/>
        <color rgb="FFFF0000"/>
      </colorScale>
    </cfRule>
    <cfRule type="colorScale" priority="587">
      <colorScale>
        <cfvo type="num" val="0"/>
        <cfvo type="num" val="1"/>
        <color rgb="FF00B050"/>
        <color rgb="FFFF0000"/>
      </colorScale>
    </cfRule>
  </conditionalFormatting>
  <conditionalFormatting sqref="J1720">
    <cfRule type="colorScale" priority="7161">
      <colorScale>
        <cfvo type="num" val="0"/>
        <cfvo type="num" val="1"/>
        <color rgb="FF00B050"/>
        <color rgb="FFFF0000"/>
      </colorScale>
    </cfRule>
    <cfRule type="colorScale" priority="7165">
      <colorScale>
        <cfvo type="num" val="0"/>
        <cfvo type="num" val="1"/>
        <color rgb="FF00B050"/>
        <color rgb="FFFF0000"/>
      </colorScale>
    </cfRule>
    <cfRule type="colorScale" priority="7164">
      <colorScale>
        <cfvo type="num" val="0"/>
        <cfvo type="num" val="1"/>
        <color rgb="FF00B050"/>
        <color rgb="FFFF0000"/>
      </colorScale>
    </cfRule>
    <cfRule type="colorScale" priority="7167">
      <colorScale>
        <cfvo type="num" val="0"/>
        <cfvo type="num" val="1"/>
        <color rgb="FF00B050"/>
        <color rgb="FFFF0000"/>
      </colorScale>
    </cfRule>
    <cfRule type="colorScale" priority="7163">
      <colorScale>
        <cfvo type="num" val="0"/>
        <cfvo type="num" val="1"/>
        <color rgb="FF00B050"/>
        <color rgb="FFFF0000"/>
      </colorScale>
    </cfRule>
    <cfRule type="colorScale" priority="7162">
      <colorScale>
        <cfvo type="num" val="0"/>
        <cfvo type="num" val="1"/>
        <color rgb="FF00B050"/>
        <color rgb="FFFF0000"/>
      </colorScale>
    </cfRule>
    <cfRule type="colorScale" priority="7168">
      <colorScale>
        <cfvo type="num" val="0"/>
        <cfvo type="num" val="1"/>
        <color rgb="FF00B050"/>
        <color rgb="FFFF0000"/>
      </colorScale>
    </cfRule>
    <cfRule type="colorScale" priority="7166">
      <colorScale>
        <cfvo type="num" val="0"/>
        <cfvo type="num" val="1"/>
        <color rgb="FF00B050"/>
        <color rgb="FFFF0000"/>
      </colorScale>
    </cfRule>
  </conditionalFormatting>
  <conditionalFormatting sqref="J1721:J1724 J1726:J1727 J1729:J1740">
    <cfRule type="colorScale" priority="3181">
      <colorScale>
        <cfvo type="num" val="0"/>
        <cfvo type="num" val="1"/>
        <color rgb="FF00B050"/>
        <color rgb="FFFF0000"/>
      </colorScale>
    </cfRule>
    <cfRule type="colorScale" priority="3182">
      <colorScale>
        <cfvo type="num" val="0"/>
        <cfvo type="num" val="1"/>
        <color rgb="FF00B050"/>
        <color rgb="FFFF0000"/>
      </colorScale>
    </cfRule>
  </conditionalFormatting>
  <conditionalFormatting sqref="J1725">
    <cfRule type="colorScale" priority="2152">
      <colorScale>
        <cfvo type="num" val="0"/>
        <cfvo type="num" val="1"/>
        <color rgb="FF00B050"/>
        <color rgb="FFFF0000"/>
      </colorScale>
    </cfRule>
    <cfRule type="colorScale" priority="2151">
      <colorScale>
        <cfvo type="num" val="0"/>
        <cfvo type="num" val="1"/>
        <color rgb="FF00B050"/>
        <color rgb="FFFF0000"/>
      </colorScale>
    </cfRule>
  </conditionalFormatting>
  <conditionalFormatting sqref="J1728">
    <cfRule type="colorScale" priority="585">
      <colorScale>
        <cfvo type="num" val="0"/>
        <cfvo type="num" val="1"/>
        <color rgb="FF00B050"/>
        <color rgb="FFFF0000"/>
      </colorScale>
    </cfRule>
    <cfRule type="colorScale" priority="586">
      <colorScale>
        <cfvo type="num" val="0"/>
        <cfvo type="num" val="1"/>
        <color rgb="FF00B050"/>
        <color rgb="FFFF0000"/>
      </colorScale>
    </cfRule>
  </conditionalFormatting>
  <conditionalFormatting sqref="J1741:J1743">
    <cfRule type="colorScale" priority="583">
      <colorScale>
        <cfvo type="num" val="0"/>
        <cfvo type="num" val="1"/>
        <color rgb="FF00B050"/>
        <color rgb="FFFF0000"/>
      </colorScale>
    </cfRule>
    <cfRule type="colorScale" priority="584">
      <colorScale>
        <cfvo type="num" val="0"/>
        <cfvo type="num" val="1"/>
        <color rgb="FF00B050"/>
        <color rgb="FFFF0000"/>
      </colorScale>
    </cfRule>
  </conditionalFormatting>
  <conditionalFormatting sqref="J1746">
    <cfRule type="colorScale" priority="7150">
      <colorScale>
        <cfvo type="num" val="0"/>
        <cfvo type="num" val="1"/>
        <color rgb="FF00B050"/>
        <color rgb="FFFF0000"/>
      </colorScale>
    </cfRule>
    <cfRule type="colorScale" priority="7148">
      <colorScale>
        <cfvo type="num" val="0"/>
        <cfvo type="num" val="1"/>
        <color rgb="FF00B050"/>
        <color rgb="FFFF0000"/>
      </colorScale>
    </cfRule>
    <cfRule type="colorScale" priority="7147">
      <colorScale>
        <cfvo type="num" val="0"/>
        <cfvo type="num" val="1"/>
        <color rgb="FF00B050"/>
        <color rgb="FFFF0000"/>
      </colorScale>
    </cfRule>
    <cfRule type="colorScale" priority="7146">
      <colorScale>
        <cfvo type="num" val="0"/>
        <cfvo type="num" val="1"/>
        <color rgb="FF00B050"/>
        <color rgb="FFFF0000"/>
      </colorScale>
    </cfRule>
    <cfRule type="colorScale" priority="7149">
      <colorScale>
        <cfvo type="num" val="0"/>
        <cfvo type="num" val="1"/>
        <color rgb="FF00B050"/>
        <color rgb="FFFF0000"/>
      </colorScale>
    </cfRule>
    <cfRule type="colorScale" priority="7153">
      <colorScale>
        <cfvo type="num" val="0"/>
        <cfvo type="num" val="1"/>
        <color rgb="FF00B050"/>
        <color rgb="FFFF0000"/>
      </colorScale>
    </cfRule>
    <cfRule type="colorScale" priority="7152">
      <colorScale>
        <cfvo type="num" val="0"/>
        <cfvo type="num" val="1"/>
        <color rgb="FF00B050"/>
        <color rgb="FFFF0000"/>
      </colorScale>
    </cfRule>
    <cfRule type="colorScale" priority="7151">
      <colorScale>
        <cfvo type="num" val="0"/>
        <cfvo type="num" val="1"/>
        <color rgb="FF00B050"/>
        <color rgb="FFFF0000"/>
      </colorScale>
    </cfRule>
  </conditionalFormatting>
  <conditionalFormatting sqref="J1747:J1750 J1752:J1753 J1755:J1766">
    <cfRule type="colorScale" priority="3180">
      <colorScale>
        <cfvo type="num" val="0"/>
        <cfvo type="num" val="1"/>
        <color rgb="FF00B050"/>
        <color rgb="FFFF0000"/>
      </colorScale>
    </cfRule>
    <cfRule type="colorScale" priority="3179">
      <colorScale>
        <cfvo type="num" val="0"/>
        <cfvo type="num" val="1"/>
        <color rgb="FF00B050"/>
        <color rgb="FFFF0000"/>
      </colorScale>
    </cfRule>
  </conditionalFormatting>
  <conditionalFormatting sqref="J1751">
    <cfRule type="colorScale" priority="2149">
      <colorScale>
        <cfvo type="num" val="0"/>
        <cfvo type="num" val="1"/>
        <color rgb="FF00B050"/>
        <color rgb="FFFF0000"/>
      </colorScale>
    </cfRule>
    <cfRule type="colorScale" priority="2150">
      <colorScale>
        <cfvo type="num" val="0"/>
        <cfvo type="num" val="1"/>
        <color rgb="FF00B050"/>
        <color rgb="FFFF0000"/>
      </colorScale>
    </cfRule>
  </conditionalFormatting>
  <conditionalFormatting sqref="J1754">
    <cfRule type="colorScale" priority="581">
      <colorScale>
        <cfvo type="num" val="0"/>
        <cfvo type="num" val="1"/>
        <color rgb="FF00B050"/>
        <color rgb="FFFF0000"/>
      </colorScale>
    </cfRule>
    <cfRule type="colorScale" priority="582">
      <colorScale>
        <cfvo type="num" val="0"/>
        <cfvo type="num" val="1"/>
        <color rgb="FF00B050"/>
        <color rgb="FFFF0000"/>
      </colorScale>
    </cfRule>
  </conditionalFormatting>
  <conditionalFormatting sqref="J1767:J1769">
    <cfRule type="colorScale" priority="579">
      <colorScale>
        <cfvo type="num" val="0"/>
        <cfvo type="num" val="1"/>
        <color rgb="FF00B050"/>
        <color rgb="FFFF0000"/>
      </colorScale>
    </cfRule>
    <cfRule type="colorScale" priority="580">
      <colorScale>
        <cfvo type="num" val="0"/>
        <cfvo type="num" val="1"/>
        <color rgb="FF00B050"/>
        <color rgb="FFFF0000"/>
      </colorScale>
    </cfRule>
  </conditionalFormatting>
  <conditionalFormatting sqref="J1772">
    <cfRule type="colorScale" priority="7137">
      <colorScale>
        <cfvo type="num" val="0"/>
        <cfvo type="num" val="1"/>
        <color rgb="FF00B050"/>
        <color rgb="FFFF0000"/>
      </colorScale>
    </cfRule>
    <cfRule type="colorScale" priority="7136">
      <colorScale>
        <cfvo type="num" val="0"/>
        <cfvo type="num" val="1"/>
        <color rgb="FF00B050"/>
        <color rgb="FFFF0000"/>
      </colorScale>
    </cfRule>
    <cfRule type="colorScale" priority="7135">
      <colorScale>
        <cfvo type="num" val="0"/>
        <cfvo type="num" val="1"/>
        <color rgb="FF00B050"/>
        <color rgb="FFFF0000"/>
      </colorScale>
    </cfRule>
    <cfRule type="colorScale" priority="7134">
      <colorScale>
        <cfvo type="num" val="0"/>
        <cfvo type="num" val="1"/>
        <color rgb="FF00B050"/>
        <color rgb="FFFF0000"/>
      </colorScale>
    </cfRule>
    <cfRule type="colorScale" priority="7131">
      <colorScale>
        <cfvo type="num" val="0"/>
        <cfvo type="num" val="1"/>
        <color rgb="FF00B050"/>
        <color rgb="FFFF0000"/>
      </colorScale>
    </cfRule>
    <cfRule type="colorScale" priority="7133">
      <colorScale>
        <cfvo type="num" val="0"/>
        <cfvo type="num" val="1"/>
        <color rgb="FF00B050"/>
        <color rgb="FFFF0000"/>
      </colorScale>
    </cfRule>
    <cfRule type="colorScale" priority="7132">
      <colorScale>
        <cfvo type="num" val="0"/>
        <cfvo type="num" val="1"/>
        <color rgb="FF00B050"/>
        <color rgb="FFFF0000"/>
      </colorScale>
    </cfRule>
    <cfRule type="colorScale" priority="7138">
      <colorScale>
        <cfvo type="num" val="0"/>
        <cfvo type="num" val="1"/>
        <color rgb="FF00B050"/>
        <color rgb="FFFF0000"/>
      </colorScale>
    </cfRule>
  </conditionalFormatting>
  <conditionalFormatting sqref="J1773:J1776 J1778:J1779 J1781:J1792">
    <cfRule type="colorScale" priority="3178">
      <colorScale>
        <cfvo type="num" val="0"/>
        <cfvo type="num" val="1"/>
        <color rgb="FF00B050"/>
        <color rgb="FFFF0000"/>
      </colorScale>
    </cfRule>
    <cfRule type="colorScale" priority="3177">
      <colorScale>
        <cfvo type="num" val="0"/>
        <cfvo type="num" val="1"/>
        <color rgb="FF00B050"/>
        <color rgb="FFFF0000"/>
      </colorScale>
    </cfRule>
  </conditionalFormatting>
  <conditionalFormatting sqref="J1777">
    <cfRule type="colorScale" priority="2147">
      <colorScale>
        <cfvo type="num" val="0"/>
        <cfvo type="num" val="1"/>
        <color rgb="FF00B050"/>
        <color rgb="FFFF0000"/>
      </colorScale>
    </cfRule>
    <cfRule type="colorScale" priority="2148">
      <colorScale>
        <cfvo type="num" val="0"/>
        <cfvo type="num" val="1"/>
        <color rgb="FF00B050"/>
        <color rgb="FFFF0000"/>
      </colorScale>
    </cfRule>
  </conditionalFormatting>
  <conditionalFormatting sqref="J1780">
    <cfRule type="colorScale" priority="577">
      <colorScale>
        <cfvo type="num" val="0"/>
        <cfvo type="num" val="1"/>
        <color rgb="FF00B050"/>
        <color rgb="FFFF0000"/>
      </colorScale>
    </cfRule>
    <cfRule type="colorScale" priority="578">
      <colorScale>
        <cfvo type="num" val="0"/>
        <cfvo type="num" val="1"/>
        <color rgb="FF00B050"/>
        <color rgb="FFFF0000"/>
      </colorScale>
    </cfRule>
  </conditionalFormatting>
  <conditionalFormatting sqref="J1793:J1795">
    <cfRule type="colorScale" priority="576">
      <colorScale>
        <cfvo type="num" val="0"/>
        <cfvo type="num" val="1"/>
        <color rgb="FF00B050"/>
        <color rgb="FFFF0000"/>
      </colorScale>
    </cfRule>
    <cfRule type="colorScale" priority="575">
      <colorScale>
        <cfvo type="num" val="0"/>
        <cfvo type="num" val="1"/>
        <color rgb="FF00B050"/>
        <color rgb="FFFF0000"/>
      </colorScale>
    </cfRule>
  </conditionalFormatting>
  <conditionalFormatting sqref="J1798">
    <cfRule type="colorScale" priority="7128">
      <colorScale>
        <cfvo type="num" val="0"/>
        <cfvo type="num" val="1"/>
        <color rgb="FF00B050"/>
        <color rgb="FFFF0000"/>
      </colorScale>
    </cfRule>
    <cfRule type="colorScale" priority="7127">
      <colorScale>
        <cfvo type="num" val="0"/>
        <cfvo type="num" val="1"/>
        <color rgb="FF00B050"/>
        <color rgb="FFFF0000"/>
      </colorScale>
    </cfRule>
    <cfRule type="colorScale" priority="7126">
      <colorScale>
        <cfvo type="num" val="0"/>
        <cfvo type="num" val="1"/>
        <color rgb="FF00B050"/>
        <color rgb="FFFF0000"/>
      </colorScale>
    </cfRule>
    <cfRule type="colorScale" priority="7125">
      <colorScale>
        <cfvo type="num" val="0"/>
        <cfvo type="num" val="1"/>
        <color rgb="FF00B050"/>
        <color rgb="FFFF0000"/>
      </colorScale>
    </cfRule>
    <cfRule type="colorScale" priority="7124">
      <colorScale>
        <cfvo type="num" val="0"/>
        <cfvo type="num" val="1"/>
        <color rgb="FF00B050"/>
        <color rgb="FFFF0000"/>
      </colorScale>
    </cfRule>
    <cfRule type="colorScale" priority="7121">
      <colorScale>
        <cfvo type="num" val="0"/>
        <cfvo type="num" val="1"/>
        <color rgb="FF00B050"/>
        <color rgb="FFFF0000"/>
      </colorScale>
    </cfRule>
    <cfRule type="colorScale" priority="7123">
      <colorScale>
        <cfvo type="num" val="0"/>
        <cfvo type="num" val="1"/>
        <color rgb="FF00B050"/>
        <color rgb="FFFF0000"/>
      </colorScale>
    </cfRule>
    <cfRule type="colorScale" priority="7122">
      <colorScale>
        <cfvo type="num" val="0"/>
        <cfvo type="num" val="1"/>
        <color rgb="FF00B050"/>
        <color rgb="FFFF0000"/>
      </colorScale>
    </cfRule>
  </conditionalFormatting>
  <conditionalFormatting sqref="J1799:J1802 J1804:J1805 J1807:J1818">
    <cfRule type="colorScale" priority="3176">
      <colorScale>
        <cfvo type="num" val="0"/>
        <cfvo type="num" val="1"/>
        <color rgb="FF00B050"/>
        <color rgb="FFFF0000"/>
      </colorScale>
    </cfRule>
    <cfRule type="colorScale" priority="3175">
      <colorScale>
        <cfvo type="num" val="0"/>
        <cfvo type="num" val="1"/>
        <color rgb="FF00B050"/>
        <color rgb="FFFF0000"/>
      </colorScale>
    </cfRule>
  </conditionalFormatting>
  <conditionalFormatting sqref="J1803">
    <cfRule type="colorScale" priority="2146">
      <colorScale>
        <cfvo type="num" val="0"/>
        <cfvo type="num" val="1"/>
        <color rgb="FF00B050"/>
        <color rgb="FFFF0000"/>
      </colorScale>
    </cfRule>
    <cfRule type="colorScale" priority="2145">
      <colorScale>
        <cfvo type="num" val="0"/>
        <cfvo type="num" val="1"/>
        <color rgb="FF00B050"/>
        <color rgb="FFFF0000"/>
      </colorScale>
    </cfRule>
  </conditionalFormatting>
  <conditionalFormatting sqref="J1806">
    <cfRule type="colorScale" priority="574">
      <colorScale>
        <cfvo type="num" val="0"/>
        <cfvo type="num" val="1"/>
        <color rgb="FF00B050"/>
        <color rgb="FFFF0000"/>
      </colorScale>
    </cfRule>
    <cfRule type="colorScale" priority="573">
      <colorScale>
        <cfvo type="num" val="0"/>
        <cfvo type="num" val="1"/>
        <color rgb="FF00B050"/>
        <color rgb="FFFF0000"/>
      </colorScale>
    </cfRule>
  </conditionalFormatting>
  <conditionalFormatting sqref="J1819:J1821">
    <cfRule type="colorScale" priority="572">
      <colorScale>
        <cfvo type="num" val="0"/>
        <cfvo type="num" val="1"/>
        <color rgb="FF00B050"/>
        <color rgb="FFFF0000"/>
      </colorScale>
    </cfRule>
    <cfRule type="colorScale" priority="571">
      <colorScale>
        <cfvo type="num" val="0"/>
        <cfvo type="num" val="1"/>
        <color rgb="FF00B050"/>
        <color rgb="FFFF0000"/>
      </colorScale>
    </cfRule>
  </conditionalFormatting>
  <conditionalFormatting sqref="J1824">
    <cfRule type="colorScale" priority="7114">
      <colorScale>
        <cfvo type="num" val="0"/>
        <cfvo type="num" val="1"/>
        <color rgb="FF00B050"/>
        <color rgb="FFFF0000"/>
      </colorScale>
    </cfRule>
    <cfRule type="colorScale" priority="7112">
      <colorScale>
        <cfvo type="num" val="0"/>
        <cfvo type="num" val="1"/>
        <color rgb="FF00B050"/>
        <color rgb="FFFF0000"/>
      </colorScale>
    </cfRule>
    <cfRule type="colorScale" priority="7111">
      <colorScale>
        <cfvo type="num" val="0"/>
        <cfvo type="num" val="1"/>
        <color rgb="FF00B050"/>
        <color rgb="FFFF0000"/>
      </colorScale>
    </cfRule>
    <cfRule type="colorScale" priority="7113">
      <colorScale>
        <cfvo type="num" val="0"/>
        <cfvo type="num" val="1"/>
        <color rgb="FF00B050"/>
        <color rgb="FFFF0000"/>
      </colorScale>
    </cfRule>
    <cfRule type="colorScale" priority="7118">
      <colorScale>
        <cfvo type="num" val="0"/>
        <cfvo type="num" val="1"/>
        <color rgb="FF00B050"/>
        <color rgb="FFFF0000"/>
      </colorScale>
    </cfRule>
    <cfRule type="colorScale" priority="7117">
      <colorScale>
        <cfvo type="num" val="0"/>
        <cfvo type="num" val="1"/>
        <color rgb="FF00B050"/>
        <color rgb="FFFF0000"/>
      </colorScale>
    </cfRule>
    <cfRule type="colorScale" priority="7116">
      <colorScale>
        <cfvo type="num" val="0"/>
        <cfvo type="num" val="1"/>
        <color rgb="FF00B050"/>
        <color rgb="FFFF0000"/>
      </colorScale>
    </cfRule>
    <cfRule type="colorScale" priority="7115">
      <colorScale>
        <cfvo type="num" val="0"/>
        <cfvo type="num" val="1"/>
        <color rgb="FF00B050"/>
        <color rgb="FFFF0000"/>
      </colorScale>
    </cfRule>
  </conditionalFormatting>
  <conditionalFormatting sqref="J1825:J1828 J1830:J1831 J1833:J1844">
    <cfRule type="colorScale" priority="3174">
      <colorScale>
        <cfvo type="num" val="0"/>
        <cfvo type="num" val="1"/>
        <color rgb="FF00B050"/>
        <color rgb="FFFF0000"/>
      </colorScale>
    </cfRule>
    <cfRule type="colorScale" priority="3173">
      <colorScale>
        <cfvo type="num" val="0"/>
        <cfvo type="num" val="1"/>
        <color rgb="FF00B050"/>
        <color rgb="FFFF0000"/>
      </colorScale>
    </cfRule>
  </conditionalFormatting>
  <conditionalFormatting sqref="J1829">
    <cfRule type="colorScale" priority="2144">
      <colorScale>
        <cfvo type="num" val="0"/>
        <cfvo type="num" val="1"/>
        <color rgb="FF00B050"/>
        <color rgb="FFFF0000"/>
      </colorScale>
    </cfRule>
    <cfRule type="colorScale" priority="2143">
      <colorScale>
        <cfvo type="num" val="0"/>
        <cfvo type="num" val="1"/>
        <color rgb="FF00B050"/>
        <color rgb="FFFF0000"/>
      </colorScale>
    </cfRule>
  </conditionalFormatting>
  <conditionalFormatting sqref="J1832">
    <cfRule type="colorScale" priority="569">
      <colorScale>
        <cfvo type="num" val="0"/>
        <cfvo type="num" val="1"/>
        <color rgb="FF00B050"/>
        <color rgb="FFFF0000"/>
      </colorScale>
    </cfRule>
    <cfRule type="colorScale" priority="570">
      <colorScale>
        <cfvo type="num" val="0"/>
        <cfvo type="num" val="1"/>
        <color rgb="FF00B050"/>
        <color rgb="FFFF0000"/>
      </colorScale>
    </cfRule>
  </conditionalFormatting>
  <conditionalFormatting sqref="J1845:J1847">
    <cfRule type="colorScale" priority="568">
      <colorScale>
        <cfvo type="num" val="0"/>
        <cfvo type="num" val="1"/>
        <color rgb="FF00B050"/>
        <color rgb="FFFF0000"/>
      </colorScale>
    </cfRule>
    <cfRule type="colorScale" priority="567">
      <colorScale>
        <cfvo type="num" val="0"/>
        <cfvo type="num" val="1"/>
        <color rgb="FF00B050"/>
        <color rgb="FFFF0000"/>
      </colorScale>
    </cfRule>
  </conditionalFormatting>
  <conditionalFormatting sqref="J1850">
    <cfRule type="colorScale" priority="7103">
      <colorScale>
        <cfvo type="num" val="0"/>
        <cfvo type="num" val="1"/>
        <color rgb="FF00B050"/>
        <color rgb="FFFF0000"/>
      </colorScale>
    </cfRule>
    <cfRule type="colorScale" priority="7104">
      <colorScale>
        <cfvo type="num" val="0"/>
        <cfvo type="num" val="1"/>
        <color rgb="FF00B050"/>
        <color rgb="FFFF0000"/>
      </colorScale>
    </cfRule>
    <cfRule type="colorScale" priority="7102">
      <colorScale>
        <cfvo type="num" val="0"/>
        <cfvo type="num" val="1"/>
        <color rgb="FF00B050"/>
        <color rgb="FFFF0000"/>
      </colorScale>
    </cfRule>
    <cfRule type="colorScale" priority="7097">
      <colorScale>
        <cfvo type="num" val="0"/>
        <cfvo type="num" val="1"/>
        <color rgb="FF00B050"/>
        <color rgb="FFFF0000"/>
      </colorScale>
    </cfRule>
    <cfRule type="colorScale" priority="7099">
      <colorScale>
        <cfvo type="num" val="0"/>
        <cfvo type="num" val="1"/>
        <color rgb="FF00B050"/>
        <color rgb="FFFF0000"/>
      </colorScale>
    </cfRule>
    <cfRule type="colorScale" priority="7100">
      <colorScale>
        <cfvo type="num" val="0"/>
        <cfvo type="num" val="1"/>
        <color rgb="FF00B050"/>
        <color rgb="FFFF0000"/>
      </colorScale>
    </cfRule>
    <cfRule type="colorScale" priority="7101">
      <colorScale>
        <cfvo type="num" val="0"/>
        <cfvo type="num" val="1"/>
        <color rgb="FF00B050"/>
        <color rgb="FFFF0000"/>
      </colorScale>
    </cfRule>
    <cfRule type="colorScale" priority="7098">
      <colorScale>
        <cfvo type="num" val="0"/>
        <cfvo type="num" val="1"/>
        <color rgb="FF00B050"/>
        <color rgb="FFFF0000"/>
      </colorScale>
    </cfRule>
  </conditionalFormatting>
  <conditionalFormatting sqref="J1851:J1854 J1856:J1857 J1859:J1870">
    <cfRule type="colorScale" priority="3171">
      <colorScale>
        <cfvo type="num" val="0"/>
        <cfvo type="num" val="1"/>
        <color rgb="FF00B050"/>
        <color rgb="FFFF0000"/>
      </colorScale>
    </cfRule>
    <cfRule type="colorScale" priority="3172">
      <colorScale>
        <cfvo type="num" val="0"/>
        <cfvo type="num" val="1"/>
        <color rgb="FF00B050"/>
        <color rgb="FFFF0000"/>
      </colorScale>
    </cfRule>
  </conditionalFormatting>
  <conditionalFormatting sqref="J1855">
    <cfRule type="colorScale" priority="2141">
      <colorScale>
        <cfvo type="num" val="0"/>
        <cfvo type="num" val="1"/>
        <color rgb="FF00B050"/>
        <color rgb="FFFF0000"/>
      </colorScale>
    </cfRule>
    <cfRule type="colorScale" priority="2142">
      <colorScale>
        <cfvo type="num" val="0"/>
        <cfvo type="num" val="1"/>
        <color rgb="FF00B050"/>
        <color rgb="FFFF0000"/>
      </colorScale>
    </cfRule>
  </conditionalFormatting>
  <conditionalFormatting sqref="J1858">
    <cfRule type="colorScale" priority="565">
      <colorScale>
        <cfvo type="num" val="0"/>
        <cfvo type="num" val="1"/>
        <color rgb="FF00B050"/>
        <color rgb="FFFF0000"/>
      </colorScale>
    </cfRule>
    <cfRule type="colorScale" priority="566">
      <colorScale>
        <cfvo type="num" val="0"/>
        <cfvo type="num" val="1"/>
        <color rgb="FF00B050"/>
        <color rgb="FFFF0000"/>
      </colorScale>
    </cfRule>
  </conditionalFormatting>
  <conditionalFormatting sqref="J1871:J1873">
    <cfRule type="colorScale" priority="563">
      <colorScale>
        <cfvo type="num" val="0"/>
        <cfvo type="num" val="1"/>
        <color rgb="FF00B050"/>
        <color rgb="FFFF0000"/>
      </colorScale>
    </cfRule>
    <cfRule type="colorScale" priority="564">
      <colorScale>
        <cfvo type="num" val="0"/>
        <cfvo type="num" val="1"/>
        <color rgb="FF00B050"/>
        <color rgb="FFFF0000"/>
      </colorScale>
    </cfRule>
  </conditionalFormatting>
  <conditionalFormatting sqref="J1876">
    <cfRule type="colorScale" priority="7090">
      <colorScale>
        <cfvo type="num" val="0"/>
        <cfvo type="num" val="1"/>
        <color rgb="FF00B050"/>
        <color rgb="FFFF0000"/>
      </colorScale>
    </cfRule>
    <cfRule type="colorScale" priority="7091">
      <colorScale>
        <cfvo type="num" val="0"/>
        <cfvo type="num" val="1"/>
        <color rgb="FF00B050"/>
        <color rgb="FFFF0000"/>
      </colorScale>
    </cfRule>
    <cfRule type="colorScale" priority="7092">
      <colorScale>
        <cfvo type="num" val="0"/>
        <cfvo type="num" val="1"/>
        <color rgb="FF00B050"/>
        <color rgb="FFFF0000"/>
      </colorScale>
    </cfRule>
    <cfRule type="colorScale" priority="7087">
      <colorScale>
        <cfvo type="num" val="0"/>
        <cfvo type="num" val="1"/>
        <color rgb="FF00B050"/>
        <color rgb="FFFF0000"/>
      </colorScale>
    </cfRule>
    <cfRule type="colorScale" priority="7094">
      <colorScale>
        <cfvo type="num" val="0"/>
        <cfvo type="num" val="1"/>
        <color rgb="FF00B050"/>
        <color rgb="FFFF0000"/>
      </colorScale>
    </cfRule>
    <cfRule type="colorScale" priority="7093">
      <colorScale>
        <cfvo type="num" val="0"/>
        <cfvo type="num" val="1"/>
        <color rgb="FF00B050"/>
        <color rgb="FFFF0000"/>
      </colorScale>
    </cfRule>
    <cfRule type="colorScale" priority="7088">
      <colorScale>
        <cfvo type="num" val="0"/>
        <cfvo type="num" val="1"/>
        <color rgb="FF00B050"/>
        <color rgb="FFFF0000"/>
      </colorScale>
    </cfRule>
    <cfRule type="colorScale" priority="7089">
      <colorScale>
        <cfvo type="num" val="0"/>
        <cfvo type="num" val="1"/>
        <color rgb="FF00B050"/>
        <color rgb="FFFF0000"/>
      </colorScale>
    </cfRule>
  </conditionalFormatting>
  <conditionalFormatting sqref="J1877:J1880 J1882:J1883 J1885:J1896">
    <cfRule type="colorScale" priority="3170">
      <colorScale>
        <cfvo type="num" val="0"/>
        <cfvo type="num" val="1"/>
        <color rgb="FF00B050"/>
        <color rgb="FFFF0000"/>
      </colorScale>
    </cfRule>
    <cfRule type="colorScale" priority="3169">
      <colorScale>
        <cfvo type="num" val="0"/>
        <cfvo type="num" val="1"/>
        <color rgb="FF00B050"/>
        <color rgb="FFFF0000"/>
      </colorScale>
    </cfRule>
  </conditionalFormatting>
  <conditionalFormatting sqref="J1881">
    <cfRule type="colorScale" priority="2140">
      <colorScale>
        <cfvo type="num" val="0"/>
        <cfvo type="num" val="1"/>
        <color rgb="FF00B050"/>
        <color rgb="FFFF0000"/>
      </colorScale>
    </cfRule>
    <cfRule type="colorScale" priority="2139">
      <colorScale>
        <cfvo type="num" val="0"/>
        <cfvo type="num" val="1"/>
        <color rgb="FF00B050"/>
        <color rgb="FFFF0000"/>
      </colorScale>
    </cfRule>
  </conditionalFormatting>
  <conditionalFormatting sqref="J1884">
    <cfRule type="colorScale" priority="561">
      <colorScale>
        <cfvo type="num" val="0"/>
        <cfvo type="num" val="1"/>
        <color rgb="FF00B050"/>
        <color rgb="FFFF0000"/>
      </colorScale>
    </cfRule>
    <cfRule type="colorScale" priority="562">
      <colorScale>
        <cfvo type="num" val="0"/>
        <cfvo type="num" val="1"/>
        <color rgb="FF00B050"/>
        <color rgb="FFFF0000"/>
      </colorScale>
    </cfRule>
  </conditionalFormatting>
  <conditionalFormatting sqref="J1897:J1899">
    <cfRule type="colorScale" priority="560">
      <colorScale>
        <cfvo type="num" val="0"/>
        <cfvo type="num" val="1"/>
        <color rgb="FF00B050"/>
        <color rgb="FFFF0000"/>
      </colorScale>
    </cfRule>
    <cfRule type="colorScale" priority="559">
      <colorScale>
        <cfvo type="num" val="0"/>
        <cfvo type="num" val="1"/>
        <color rgb="FF00B050"/>
        <color rgb="FFFF0000"/>
      </colorScale>
    </cfRule>
  </conditionalFormatting>
  <conditionalFormatting sqref="J1902">
    <cfRule type="colorScale" priority="7083">
      <colorScale>
        <cfvo type="num" val="0"/>
        <cfvo type="num" val="1"/>
        <color rgb="FF00B050"/>
        <color rgb="FFFF0000"/>
      </colorScale>
    </cfRule>
    <cfRule type="colorScale" priority="7082">
      <colorScale>
        <cfvo type="num" val="0"/>
        <cfvo type="num" val="1"/>
        <color rgb="FF00B050"/>
        <color rgb="FFFF0000"/>
      </colorScale>
    </cfRule>
    <cfRule type="colorScale" priority="7080">
      <colorScale>
        <cfvo type="num" val="0"/>
        <cfvo type="num" val="1"/>
        <color rgb="FF00B050"/>
        <color rgb="FFFF0000"/>
      </colorScale>
    </cfRule>
    <cfRule type="colorScale" priority="7079">
      <colorScale>
        <cfvo type="num" val="0"/>
        <cfvo type="num" val="1"/>
        <color rgb="FF00B050"/>
        <color rgb="FFFF0000"/>
      </colorScale>
    </cfRule>
    <cfRule type="colorScale" priority="7081">
      <colorScale>
        <cfvo type="num" val="0"/>
        <cfvo type="num" val="1"/>
        <color rgb="FF00B050"/>
        <color rgb="FFFF0000"/>
      </colorScale>
    </cfRule>
    <cfRule type="colorScale" priority="7084">
      <colorScale>
        <cfvo type="num" val="0"/>
        <cfvo type="num" val="1"/>
        <color rgb="FF00B050"/>
        <color rgb="FFFF0000"/>
      </colorScale>
    </cfRule>
    <cfRule type="colorScale" priority="7078">
      <colorScale>
        <cfvo type="num" val="0"/>
        <cfvo type="num" val="1"/>
        <color rgb="FF00B050"/>
        <color rgb="FFFF0000"/>
      </colorScale>
    </cfRule>
    <cfRule type="colorScale" priority="7077">
      <colorScale>
        <cfvo type="num" val="0"/>
        <cfvo type="num" val="1"/>
        <color rgb="FF00B050"/>
        <color rgb="FFFF0000"/>
      </colorScale>
    </cfRule>
  </conditionalFormatting>
  <conditionalFormatting sqref="J1903:J1906 J1908:J1909 J1911:J1922">
    <cfRule type="colorScale" priority="3168">
      <colorScale>
        <cfvo type="num" val="0"/>
        <cfvo type="num" val="1"/>
        <color rgb="FF00B050"/>
        <color rgb="FFFF0000"/>
      </colorScale>
    </cfRule>
    <cfRule type="colorScale" priority="3167">
      <colorScale>
        <cfvo type="num" val="0"/>
        <cfvo type="num" val="1"/>
        <color rgb="FF00B050"/>
        <color rgb="FFFF0000"/>
      </colorScale>
    </cfRule>
  </conditionalFormatting>
  <conditionalFormatting sqref="J1907">
    <cfRule type="colorScale" priority="2138">
      <colorScale>
        <cfvo type="num" val="0"/>
        <cfvo type="num" val="1"/>
        <color rgb="FF00B050"/>
        <color rgb="FFFF0000"/>
      </colorScale>
    </cfRule>
    <cfRule type="colorScale" priority="2137">
      <colorScale>
        <cfvo type="num" val="0"/>
        <cfvo type="num" val="1"/>
        <color rgb="FF00B050"/>
        <color rgb="FFFF0000"/>
      </colorScale>
    </cfRule>
  </conditionalFormatting>
  <conditionalFormatting sqref="J1910">
    <cfRule type="colorScale" priority="557">
      <colorScale>
        <cfvo type="num" val="0"/>
        <cfvo type="num" val="1"/>
        <color rgb="FF00B050"/>
        <color rgb="FFFF0000"/>
      </colorScale>
    </cfRule>
    <cfRule type="colorScale" priority="558">
      <colorScale>
        <cfvo type="num" val="0"/>
        <cfvo type="num" val="1"/>
        <color rgb="FF00B050"/>
        <color rgb="FFFF0000"/>
      </colorScale>
    </cfRule>
  </conditionalFormatting>
  <conditionalFormatting sqref="J1923:J1925">
    <cfRule type="colorScale" priority="555">
      <colorScale>
        <cfvo type="num" val="0"/>
        <cfvo type="num" val="1"/>
        <color rgb="FF00B050"/>
        <color rgb="FFFF0000"/>
      </colorScale>
    </cfRule>
    <cfRule type="colorScale" priority="556">
      <colorScale>
        <cfvo type="num" val="0"/>
        <cfvo type="num" val="1"/>
        <color rgb="FF00B050"/>
        <color rgb="FFFF0000"/>
      </colorScale>
    </cfRule>
  </conditionalFormatting>
  <conditionalFormatting sqref="J1928">
    <cfRule type="colorScale" priority="7069">
      <colorScale>
        <cfvo type="num" val="0"/>
        <cfvo type="num" val="1"/>
        <color rgb="FF00B050"/>
        <color rgb="FFFF0000"/>
      </colorScale>
    </cfRule>
    <cfRule type="colorScale" priority="7068">
      <colorScale>
        <cfvo type="num" val="0"/>
        <cfvo type="num" val="1"/>
        <color rgb="FF00B050"/>
        <color rgb="FFFF0000"/>
      </colorScale>
    </cfRule>
    <cfRule type="colorScale" priority="7067">
      <colorScale>
        <cfvo type="num" val="0"/>
        <cfvo type="num" val="1"/>
        <color rgb="FF00B050"/>
        <color rgb="FFFF0000"/>
      </colorScale>
    </cfRule>
    <cfRule type="colorScale" priority="7074">
      <colorScale>
        <cfvo type="num" val="0"/>
        <cfvo type="num" val="1"/>
        <color rgb="FF00B050"/>
        <color rgb="FFFF0000"/>
      </colorScale>
    </cfRule>
    <cfRule type="colorScale" priority="7073">
      <colorScale>
        <cfvo type="num" val="0"/>
        <cfvo type="num" val="1"/>
        <color rgb="FF00B050"/>
        <color rgb="FFFF0000"/>
      </colorScale>
    </cfRule>
    <cfRule type="colorScale" priority="7072">
      <colorScale>
        <cfvo type="num" val="0"/>
        <cfvo type="num" val="1"/>
        <color rgb="FF00B050"/>
        <color rgb="FFFF0000"/>
      </colorScale>
    </cfRule>
    <cfRule type="colorScale" priority="7071">
      <colorScale>
        <cfvo type="num" val="0"/>
        <cfvo type="num" val="1"/>
        <color rgb="FF00B050"/>
        <color rgb="FFFF0000"/>
      </colorScale>
    </cfRule>
    <cfRule type="colorScale" priority="7070">
      <colorScale>
        <cfvo type="num" val="0"/>
        <cfvo type="num" val="1"/>
        <color rgb="FF00B050"/>
        <color rgb="FFFF0000"/>
      </colorScale>
    </cfRule>
  </conditionalFormatting>
  <conditionalFormatting sqref="J1929:J1932 J1934:J1935 J1937:J1948">
    <cfRule type="colorScale" priority="3165">
      <colorScale>
        <cfvo type="num" val="0"/>
        <cfvo type="num" val="1"/>
        <color rgb="FF00B050"/>
        <color rgb="FFFF0000"/>
      </colorScale>
    </cfRule>
    <cfRule type="colorScale" priority="3166">
      <colorScale>
        <cfvo type="num" val="0"/>
        <cfvo type="num" val="1"/>
        <color rgb="FF00B050"/>
        <color rgb="FFFF0000"/>
      </colorScale>
    </cfRule>
  </conditionalFormatting>
  <conditionalFormatting sqref="J1933">
    <cfRule type="colorScale" priority="2135">
      <colorScale>
        <cfvo type="num" val="0"/>
        <cfvo type="num" val="1"/>
        <color rgb="FF00B050"/>
        <color rgb="FFFF0000"/>
      </colorScale>
    </cfRule>
    <cfRule type="colorScale" priority="2136">
      <colorScale>
        <cfvo type="num" val="0"/>
        <cfvo type="num" val="1"/>
        <color rgb="FF00B050"/>
        <color rgb="FFFF0000"/>
      </colorScale>
    </cfRule>
  </conditionalFormatting>
  <conditionalFormatting sqref="J1936">
    <cfRule type="colorScale" priority="553">
      <colorScale>
        <cfvo type="num" val="0"/>
        <cfvo type="num" val="1"/>
        <color rgb="FF00B050"/>
        <color rgb="FFFF0000"/>
      </colorScale>
    </cfRule>
    <cfRule type="colorScale" priority="554">
      <colorScale>
        <cfvo type="num" val="0"/>
        <cfvo type="num" val="1"/>
        <color rgb="FF00B050"/>
        <color rgb="FFFF0000"/>
      </colorScale>
    </cfRule>
  </conditionalFormatting>
  <conditionalFormatting sqref="J1949:J1951">
    <cfRule type="colorScale" priority="552">
      <colorScale>
        <cfvo type="num" val="0"/>
        <cfvo type="num" val="1"/>
        <color rgb="FF00B050"/>
        <color rgb="FFFF0000"/>
      </colorScale>
    </cfRule>
    <cfRule type="colorScale" priority="551">
      <colorScale>
        <cfvo type="num" val="0"/>
        <cfvo type="num" val="1"/>
        <color rgb="FF00B050"/>
        <color rgb="FFFF0000"/>
      </colorScale>
    </cfRule>
  </conditionalFormatting>
  <conditionalFormatting sqref="J1954">
    <cfRule type="colorScale" priority="7061">
      <colorScale>
        <cfvo type="num" val="0"/>
        <cfvo type="num" val="1"/>
        <color rgb="FF00B050"/>
        <color rgb="FFFF0000"/>
      </colorScale>
    </cfRule>
    <cfRule type="colorScale" priority="7060">
      <colorScale>
        <cfvo type="num" val="0"/>
        <cfvo type="num" val="1"/>
        <color rgb="FF00B050"/>
        <color rgb="FFFF0000"/>
      </colorScale>
    </cfRule>
    <cfRule type="colorScale" priority="7059">
      <colorScale>
        <cfvo type="num" val="0"/>
        <cfvo type="num" val="1"/>
        <color rgb="FF00B050"/>
        <color rgb="FFFF0000"/>
      </colorScale>
    </cfRule>
    <cfRule type="colorScale" priority="7057">
      <colorScale>
        <cfvo type="num" val="0"/>
        <cfvo type="num" val="1"/>
        <color rgb="FF00B050"/>
        <color rgb="FFFF0000"/>
      </colorScale>
    </cfRule>
    <cfRule type="colorScale" priority="7058">
      <colorScale>
        <cfvo type="num" val="0"/>
        <cfvo type="num" val="1"/>
        <color rgb="FF00B050"/>
        <color rgb="FFFF0000"/>
      </colorScale>
    </cfRule>
    <cfRule type="colorScale" priority="7062">
      <colorScale>
        <cfvo type="num" val="0"/>
        <cfvo type="num" val="1"/>
        <color rgb="FF00B050"/>
        <color rgb="FFFF0000"/>
      </colorScale>
    </cfRule>
    <cfRule type="colorScale" priority="7064">
      <colorScale>
        <cfvo type="num" val="0"/>
        <cfvo type="num" val="1"/>
        <color rgb="FF00B050"/>
        <color rgb="FFFF0000"/>
      </colorScale>
    </cfRule>
    <cfRule type="colorScale" priority="7063">
      <colorScale>
        <cfvo type="num" val="0"/>
        <cfvo type="num" val="1"/>
        <color rgb="FF00B050"/>
        <color rgb="FFFF0000"/>
      </colorScale>
    </cfRule>
  </conditionalFormatting>
  <conditionalFormatting sqref="J1955:J1958 J1960:J1961 J1963:J1974">
    <cfRule type="colorScale" priority="3164">
      <colorScale>
        <cfvo type="num" val="0"/>
        <cfvo type="num" val="1"/>
        <color rgb="FF00B050"/>
        <color rgb="FFFF0000"/>
      </colorScale>
    </cfRule>
    <cfRule type="colorScale" priority="3163">
      <colorScale>
        <cfvo type="num" val="0"/>
        <cfvo type="num" val="1"/>
        <color rgb="FF00B050"/>
        <color rgb="FFFF0000"/>
      </colorScale>
    </cfRule>
  </conditionalFormatting>
  <conditionalFormatting sqref="J1959">
    <cfRule type="colorScale" priority="2133">
      <colorScale>
        <cfvo type="num" val="0"/>
        <cfvo type="num" val="1"/>
        <color rgb="FF00B050"/>
        <color rgb="FFFF0000"/>
      </colorScale>
    </cfRule>
    <cfRule type="colorScale" priority="2134">
      <colorScale>
        <cfvo type="num" val="0"/>
        <cfvo type="num" val="1"/>
        <color rgb="FF00B050"/>
        <color rgb="FFFF0000"/>
      </colorScale>
    </cfRule>
  </conditionalFormatting>
  <conditionalFormatting sqref="J1962">
    <cfRule type="colorScale" priority="550">
      <colorScale>
        <cfvo type="num" val="0"/>
        <cfvo type="num" val="1"/>
        <color rgb="FF00B050"/>
        <color rgb="FFFF0000"/>
      </colorScale>
    </cfRule>
    <cfRule type="colorScale" priority="549">
      <colorScale>
        <cfvo type="num" val="0"/>
        <cfvo type="num" val="1"/>
        <color rgb="FF00B050"/>
        <color rgb="FFFF0000"/>
      </colorScale>
    </cfRule>
  </conditionalFormatting>
  <conditionalFormatting sqref="J1975:J1977">
    <cfRule type="colorScale" priority="547">
      <colorScale>
        <cfvo type="num" val="0"/>
        <cfvo type="num" val="1"/>
        <color rgb="FF00B050"/>
        <color rgb="FFFF0000"/>
      </colorScale>
    </cfRule>
    <cfRule type="colorScale" priority="548">
      <colorScale>
        <cfvo type="num" val="0"/>
        <cfvo type="num" val="1"/>
        <color rgb="FF00B050"/>
        <color rgb="FFFF0000"/>
      </colorScale>
    </cfRule>
  </conditionalFormatting>
  <conditionalFormatting sqref="J1980">
    <cfRule type="colorScale" priority="7050">
      <colorScale>
        <cfvo type="num" val="0"/>
        <cfvo type="num" val="1"/>
        <color rgb="FF00B050"/>
        <color rgb="FFFF0000"/>
      </colorScale>
    </cfRule>
    <cfRule type="colorScale" priority="7051">
      <colorScale>
        <cfvo type="num" val="0"/>
        <cfvo type="num" val="1"/>
        <color rgb="FF00B050"/>
        <color rgb="FFFF0000"/>
      </colorScale>
    </cfRule>
    <cfRule type="colorScale" priority="7052">
      <colorScale>
        <cfvo type="num" val="0"/>
        <cfvo type="num" val="1"/>
        <color rgb="FF00B050"/>
        <color rgb="FFFF0000"/>
      </colorScale>
    </cfRule>
    <cfRule type="colorScale" priority="7053">
      <colorScale>
        <cfvo type="num" val="0"/>
        <cfvo type="num" val="1"/>
        <color rgb="FF00B050"/>
        <color rgb="FFFF0000"/>
      </colorScale>
    </cfRule>
    <cfRule type="colorScale" priority="7048">
      <colorScale>
        <cfvo type="num" val="0"/>
        <cfvo type="num" val="1"/>
        <color rgb="FF00B050"/>
        <color rgb="FFFF0000"/>
      </colorScale>
    </cfRule>
    <cfRule type="colorScale" priority="7054">
      <colorScale>
        <cfvo type="num" val="0"/>
        <cfvo type="num" val="1"/>
        <color rgb="FF00B050"/>
        <color rgb="FFFF0000"/>
      </colorScale>
    </cfRule>
    <cfRule type="colorScale" priority="7049">
      <colorScale>
        <cfvo type="num" val="0"/>
        <cfvo type="num" val="1"/>
        <color rgb="FF00B050"/>
        <color rgb="FFFF0000"/>
      </colorScale>
    </cfRule>
    <cfRule type="colorScale" priority="7047">
      <colorScale>
        <cfvo type="num" val="0"/>
        <cfvo type="num" val="1"/>
        <color rgb="FF00B050"/>
        <color rgb="FFFF0000"/>
      </colorScale>
    </cfRule>
  </conditionalFormatting>
  <conditionalFormatting sqref="J1981:J1984 J1986:J1987 J1989:J2000">
    <cfRule type="colorScale" priority="3162">
      <colorScale>
        <cfvo type="num" val="0"/>
        <cfvo type="num" val="1"/>
        <color rgb="FF00B050"/>
        <color rgb="FFFF0000"/>
      </colorScale>
    </cfRule>
    <cfRule type="colorScale" priority="3161">
      <colorScale>
        <cfvo type="num" val="0"/>
        <cfvo type="num" val="1"/>
        <color rgb="FF00B050"/>
        <color rgb="FFFF0000"/>
      </colorScale>
    </cfRule>
  </conditionalFormatting>
  <conditionalFormatting sqref="J1985">
    <cfRule type="colorScale" priority="2132">
      <colorScale>
        <cfvo type="num" val="0"/>
        <cfvo type="num" val="1"/>
        <color rgb="FF00B050"/>
        <color rgb="FFFF0000"/>
      </colorScale>
    </cfRule>
    <cfRule type="colorScale" priority="2131">
      <colorScale>
        <cfvo type="num" val="0"/>
        <cfvo type="num" val="1"/>
        <color rgb="FF00B050"/>
        <color rgb="FFFF0000"/>
      </colorScale>
    </cfRule>
  </conditionalFormatting>
  <conditionalFormatting sqref="J1988">
    <cfRule type="colorScale" priority="546">
      <colorScale>
        <cfvo type="num" val="0"/>
        <cfvo type="num" val="1"/>
        <color rgb="FF00B050"/>
        <color rgb="FFFF0000"/>
      </colorScale>
    </cfRule>
    <cfRule type="colorScale" priority="545">
      <colorScale>
        <cfvo type="num" val="0"/>
        <cfvo type="num" val="1"/>
        <color rgb="FF00B050"/>
        <color rgb="FFFF0000"/>
      </colorScale>
    </cfRule>
  </conditionalFormatting>
  <conditionalFormatting sqref="J2001:J2003">
    <cfRule type="colorScale" priority="543">
      <colorScale>
        <cfvo type="num" val="0"/>
        <cfvo type="num" val="1"/>
        <color rgb="FF00B050"/>
        <color rgb="FFFF0000"/>
      </colorScale>
    </cfRule>
    <cfRule type="colorScale" priority="544">
      <colorScale>
        <cfvo type="num" val="0"/>
        <cfvo type="num" val="1"/>
        <color rgb="FF00B050"/>
        <color rgb="FFFF0000"/>
      </colorScale>
    </cfRule>
  </conditionalFormatting>
  <conditionalFormatting sqref="J2007 J2031">
    <cfRule type="colorScale" priority="7439">
      <colorScale>
        <cfvo type="num" val="0"/>
        <cfvo type="num" val="1"/>
        <color rgb="FF00B050"/>
        <color rgb="FFFF0000"/>
      </colorScale>
    </cfRule>
    <cfRule type="colorScale" priority="7434">
      <colorScale>
        <cfvo type="num" val="0"/>
        <cfvo type="num" val="1"/>
        <color rgb="FF00B050"/>
        <color rgb="FFFF0000"/>
      </colorScale>
    </cfRule>
    <cfRule type="colorScale" priority="7435">
      <colorScale>
        <cfvo type="num" val="0"/>
        <cfvo type="num" val="1"/>
        <color rgb="FF00B050"/>
        <color rgb="FFFF0000"/>
      </colorScale>
    </cfRule>
    <cfRule type="colorScale" priority="7443">
      <colorScale>
        <cfvo type="num" val="0"/>
        <cfvo type="num" val="1"/>
        <color rgb="FF00B050"/>
        <color rgb="FFFF0000"/>
      </colorScale>
    </cfRule>
    <cfRule type="colorScale" priority="7464">
      <colorScale>
        <cfvo type="num" val="0"/>
        <cfvo type="num" val="1"/>
        <color rgb="FF00B050"/>
        <color rgb="FFFF0000"/>
      </colorScale>
    </cfRule>
    <cfRule type="colorScale" priority="7466">
      <colorScale>
        <cfvo type="num" val="0"/>
        <cfvo type="num" val="1"/>
        <color rgb="FF00B050"/>
        <color rgb="FFFF0000"/>
      </colorScale>
    </cfRule>
    <cfRule type="colorScale" priority="7470">
      <colorScale>
        <cfvo type="num" val="0"/>
        <cfvo type="num" val="1"/>
        <color rgb="FF00B050"/>
        <color rgb="FFFF0000"/>
      </colorScale>
    </cfRule>
    <cfRule type="colorScale" priority="7485">
      <colorScale>
        <cfvo type="num" val="0"/>
        <cfvo type="num" val="1"/>
        <color rgb="FF00B050"/>
        <color rgb="FFFF0000"/>
      </colorScale>
    </cfRule>
    <cfRule type="colorScale" priority="7465">
      <colorScale>
        <cfvo type="num" val="0"/>
        <cfvo type="num" val="1"/>
        <color rgb="FF00B050"/>
        <color rgb="FFFF0000"/>
      </colorScale>
    </cfRule>
  </conditionalFormatting>
  <conditionalFormatting sqref="J2007">
    <cfRule type="colorScale" priority="7462">
      <colorScale>
        <cfvo type="num" val="0"/>
        <cfvo type="num" val="1"/>
        <color rgb="FF00B050"/>
        <color rgb="FFFF0000"/>
      </colorScale>
    </cfRule>
  </conditionalFormatting>
  <conditionalFormatting sqref="J2008:J2011 J2013:J2014 J2016:J2027">
    <cfRule type="colorScale" priority="3159">
      <colorScale>
        <cfvo type="num" val="0"/>
        <cfvo type="num" val="1"/>
        <color rgb="FF00B050"/>
        <color rgb="FFFF0000"/>
      </colorScale>
    </cfRule>
    <cfRule type="colorScale" priority="3160">
      <colorScale>
        <cfvo type="num" val="0"/>
        <cfvo type="num" val="1"/>
        <color rgb="FF00B050"/>
        <color rgb="FFFF0000"/>
      </colorScale>
    </cfRule>
  </conditionalFormatting>
  <conditionalFormatting sqref="J2012">
    <cfRule type="colorScale" priority="2130">
      <colorScale>
        <cfvo type="num" val="0"/>
        <cfvo type="num" val="1"/>
        <color rgb="FF00B050"/>
        <color rgb="FFFF0000"/>
      </colorScale>
    </cfRule>
    <cfRule type="colorScale" priority="2129">
      <colorScale>
        <cfvo type="num" val="0"/>
        <cfvo type="num" val="1"/>
        <color rgb="FF00B050"/>
        <color rgb="FFFF0000"/>
      </colorScale>
    </cfRule>
  </conditionalFormatting>
  <conditionalFormatting sqref="J2015">
    <cfRule type="colorScale" priority="541">
      <colorScale>
        <cfvo type="num" val="0"/>
        <cfvo type="num" val="1"/>
        <color rgb="FF00B050"/>
        <color rgb="FFFF0000"/>
      </colorScale>
    </cfRule>
    <cfRule type="colorScale" priority="542">
      <colorScale>
        <cfvo type="num" val="0"/>
        <cfvo type="num" val="1"/>
        <color rgb="FF00B050"/>
        <color rgb="FFFF0000"/>
      </colorScale>
    </cfRule>
  </conditionalFormatting>
  <conditionalFormatting sqref="J2028:J2030">
    <cfRule type="colorScale" priority="539">
      <colorScale>
        <cfvo type="num" val="0"/>
        <cfvo type="num" val="1"/>
        <color rgb="FF00B050"/>
        <color rgb="FFFF0000"/>
      </colorScale>
    </cfRule>
    <cfRule type="colorScale" priority="540">
      <colorScale>
        <cfvo type="num" val="0"/>
        <cfvo type="num" val="1"/>
        <color rgb="FF00B050"/>
        <color rgb="FFFF0000"/>
      </colorScale>
    </cfRule>
  </conditionalFormatting>
  <conditionalFormatting sqref="J2031">
    <cfRule type="colorScale" priority="7432">
      <colorScale>
        <cfvo type="num" val="0"/>
        <cfvo type="num" val="1"/>
        <color rgb="FF00B050"/>
        <color rgb="FFFF0000"/>
      </colorScale>
    </cfRule>
  </conditionalFormatting>
  <conditionalFormatting sqref="J2033 J2057 J2083 J2109 J2135 J2161 J2187 J2213 J2239 J2265">
    <cfRule type="colorScale" priority="7044">
      <colorScale>
        <cfvo type="num" val="0"/>
        <cfvo type="num" val="1"/>
        <color rgb="FF00B050"/>
        <color rgb="FFFF0000"/>
      </colorScale>
    </cfRule>
    <cfRule type="colorScale" priority="7035">
      <colorScale>
        <cfvo type="num" val="0"/>
        <cfvo type="num" val="1"/>
        <color rgb="FF00B050"/>
        <color rgb="FFFF0000"/>
      </colorScale>
    </cfRule>
    <cfRule type="colorScale" priority="7037">
      <colorScale>
        <cfvo type="num" val="0"/>
        <cfvo type="num" val="1"/>
        <color rgb="FF00B050"/>
        <color rgb="FFFF0000"/>
      </colorScale>
    </cfRule>
    <cfRule type="colorScale" priority="7038">
      <colorScale>
        <cfvo type="num" val="0"/>
        <cfvo type="num" val="1"/>
        <color rgb="FF00B050"/>
        <color rgb="FFFF0000"/>
      </colorScale>
    </cfRule>
    <cfRule type="colorScale" priority="7040">
      <colorScale>
        <cfvo type="num" val="0"/>
        <cfvo type="num" val="1"/>
        <color rgb="FF00B050"/>
        <color rgb="FFFF0000"/>
      </colorScale>
    </cfRule>
    <cfRule type="colorScale" priority="7041">
      <colorScale>
        <cfvo type="num" val="0"/>
        <cfvo type="num" val="1"/>
        <color rgb="FF00B050"/>
        <color rgb="FFFF0000"/>
      </colorScale>
    </cfRule>
    <cfRule type="colorScale" priority="7042">
      <colorScale>
        <cfvo type="num" val="0"/>
        <cfvo type="num" val="1"/>
        <color rgb="FF00B050"/>
        <color rgb="FFFF0000"/>
      </colorScale>
    </cfRule>
    <cfRule type="colorScale" priority="7036">
      <colorScale>
        <cfvo type="num" val="0"/>
        <cfvo type="num" val="1"/>
        <color rgb="FF00B050"/>
        <color rgb="FFFF0000"/>
      </colorScale>
    </cfRule>
    <cfRule type="colorScale" priority="7043">
      <colorScale>
        <cfvo type="num" val="0"/>
        <cfvo type="num" val="1"/>
        <color rgb="FF00B050"/>
        <color rgb="FFFF0000"/>
      </colorScale>
    </cfRule>
  </conditionalFormatting>
  <conditionalFormatting sqref="J2033">
    <cfRule type="colorScale" priority="7039">
      <colorScale>
        <cfvo type="num" val="0"/>
        <cfvo type="num" val="1"/>
        <color rgb="FF00B050"/>
        <color rgb="FFFF0000"/>
      </colorScale>
    </cfRule>
  </conditionalFormatting>
  <conditionalFormatting sqref="J2034:J2037 J2039:J2040 J2042:J2053">
    <cfRule type="colorScale" priority="3157">
      <colorScale>
        <cfvo type="num" val="0"/>
        <cfvo type="num" val="1"/>
        <color rgb="FF00B050"/>
        <color rgb="FFFF0000"/>
      </colorScale>
    </cfRule>
    <cfRule type="colorScale" priority="3158">
      <colorScale>
        <cfvo type="num" val="0"/>
        <cfvo type="num" val="1"/>
        <color rgb="FF00B050"/>
        <color rgb="FFFF0000"/>
      </colorScale>
    </cfRule>
  </conditionalFormatting>
  <conditionalFormatting sqref="J2038">
    <cfRule type="colorScale" priority="2127">
      <colorScale>
        <cfvo type="num" val="0"/>
        <cfvo type="num" val="1"/>
        <color rgb="FF00B050"/>
        <color rgb="FFFF0000"/>
      </colorScale>
    </cfRule>
    <cfRule type="colorScale" priority="2128">
      <colorScale>
        <cfvo type="num" val="0"/>
        <cfvo type="num" val="1"/>
        <color rgb="FF00B050"/>
        <color rgb="FFFF0000"/>
      </colorScale>
    </cfRule>
  </conditionalFormatting>
  <conditionalFormatting sqref="J2041">
    <cfRule type="colorScale" priority="537">
      <colorScale>
        <cfvo type="num" val="0"/>
        <cfvo type="num" val="1"/>
        <color rgb="FF00B050"/>
        <color rgb="FFFF0000"/>
      </colorScale>
    </cfRule>
    <cfRule type="colorScale" priority="538">
      <colorScale>
        <cfvo type="num" val="0"/>
        <cfvo type="num" val="1"/>
        <color rgb="FF00B050"/>
        <color rgb="FFFF0000"/>
      </colorScale>
    </cfRule>
  </conditionalFormatting>
  <conditionalFormatting sqref="J2054:J2056">
    <cfRule type="colorScale" priority="535">
      <colorScale>
        <cfvo type="num" val="0"/>
        <cfvo type="num" val="1"/>
        <color rgb="FF00B050"/>
        <color rgb="FFFF0000"/>
      </colorScale>
    </cfRule>
    <cfRule type="colorScale" priority="536">
      <colorScale>
        <cfvo type="num" val="0"/>
        <cfvo type="num" val="1"/>
        <color rgb="FF00B050"/>
        <color rgb="FFFF0000"/>
      </colorScale>
    </cfRule>
  </conditionalFormatting>
  <conditionalFormatting sqref="J2057 J2083 J2109 J2135 J2161 J2187 J2213 J2239 J2265">
    <cfRule type="colorScale" priority="7034">
      <colorScale>
        <cfvo type="num" val="0"/>
        <cfvo type="num" val="1"/>
        <color rgb="FF00B050"/>
        <color rgb="FFFF0000"/>
      </colorScale>
    </cfRule>
  </conditionalFormatting>
  <conditionalFormatting sqref="J2059">
    <cfRule type="colorScale" priority="7030">
      <colorScale>
        <cfvo type="num" val="0"/>
        <cfvo type="num" val="1"/>
        <color rgb="FF00B050"/>
        <color rgb="FFFF0000"/>
      </colorScale>
    </cfRule>
    <cfRule type="colorScale" priority="7022">
      <colorScale>
        <cfvo type="num" val="0"/>
        <cfvo type="num" val="1"/>
        <color rgb="FF00B050"/>
        <color rgb="FFFF0000"/>
      </colorScale>
    </cfRule>
    <cfRule type="colorScale" priority="7023">
      <colorScale>
        <cfvo type="num" val="0"/>
        <cfvo type="num" val="1"/>
        <color rgb="FF00B050"/>
        <color rgb="FFFF0000"/>
      </colorScale>
    </cfRule>
    <cfRule type="colorScale" priority="7024">
      <colorScale>
        <cfvo type="num" val="0"/>
        <cfvo type="num" val="1"/>
        <color rgb="FF00B050"/>
        <color rgb="FFFF0000"/>
      </colorScale>
    </cfRule>
    <cfRule type="colorScale" priority="7025">
      <colorScale>
        <cfvo type="num" val="0"/>
        <cfvo type="num" val="1"/>
        <color rgb="FF00B050"/>
        <color rgb="FFFF0000"/>
      </colorScale>
    </cfRule>
    <cfRule type="colorScale" priority="7026">
      <colorScale>
        <cfvo type="num" val="0"/>
        <cfvo type="num" val="1"/>
        <color rgb="FF00B050"/>
        <color rgb="FFFF0000"/>
      </colorScale>
    </cfRule>
    <cfRule type="colorScale" priority="7027">
      <colorScale>
        <cfvo type="num" val="0"/>
        <cfvo type="num" val="1"/>
        <color rgb="FF00B050"/>
        <color rgb="FFFF0000"/>
      </colorScale>
    </cfRule>
    <cfRule type="colorScale" priority="7028">
      <colorScale>
        <cfvo type="num" val="0"/>
        <cfvo type="num" val="1"/>
        <color rgb="FF00B050"/>
        <color rgb="FFFF0000"/>
      </colorScale>
    </cfRule>
    <cfRule type="colorScale" priority="7029">
      <colorScale>
        <cfvo type="num" val="0"/>
        <cfvo type="num" val="1"/>
        <color rgb="FF00B050"/>
        <color rgb="FFFF0000"/>
      </colorScale>
    </cfRule>
    <cfRule type="colorScale" priority="7031">
      <colorScale>
        <cfvo type="num" val="0"/>
        <cfvo type="num" val="1"/>
        <color rgb="FF00B050"/>
        <color rgb="FFFF0000"/>
      </colorScale>
    </cfRule>
  </conditionalFormatting>
  <conditionalFormatting sqref="J2060:J2063 J2065:J2066 J2068:J2079">
    <cfRule type="colorScale" priority="3155">
      <colorScale>
        <cfvo type="num" val="0"/>
        <cfvo type="num" val="1"/>
        <color rgb="FF00B050"/>
        <color rgb="FFFF0000"/>
      </colorScale>
    </cfRule>
    <cfRule type="colorScale" priority="3156">
      <colorScale>
        <cfvo type="num" val="0"/>
        <cfvo type="num" val="1"/>
        <color rgb="FF00B050"/>
        <color rgb="FFFF0000"/>
      </colorScale>
    </cfRule>
  </conditionalFormatting>
  <conditionalFormatting sqref="J2064">
    <cfRule type="colorScale" priority="2126">
      <colorScale>
        <cfvo type="num" val="0"/>
        <cfvo type="num" val="1"/>
        <color rgb="FF00B050"/>
        <color rgb="FFFF0000"/>
      </colorScale>
    </cfRule>
    <cfRule type="colorScale" priority="2125">
      <colorScale>
        <cfvo type="num" val="0"/>
        <cfvo type="num" val="1"/>
        <color rgb="FF00B050"/>
        <color rgb="FFFF0000"/>
      </colorScale>
    </cfRule>
  </conditionalFormatting>
  <conditionalFormatting sqref="J2067">
    <cfRule type="colorScale" priority="534">
      <colorScale>
        <cfvo type="num" val="0"/>
        <cfvo type="num" val="1"/>
        <color rgb="FF00B050"/>
        <color rgb="FFFF0000"/>
      </colorScale>
    </cfRule>
    <cfRule type="colorScale" priority="533">
      <colorScale>
        <cfvo type="num" val="0"/>
        <cfvo type="num" val="1"/>
        <color rgb="FF00B050"/>
        <color rgb="FFFF0000"/>
      </colorScale>
    </cfRule>
  </conditionalFormatting>
  <conditionalFormatting sqref="J2080:J2082">
    <cfRule type="colorScale" priority="532">
      <colorScale>
        <cfvo type="num" val="0"/>
        <cfvo type="num" val="1"/>
        <color rgb="FF00B050"/>
        <color rgb="FFFF0000"/>
      </colorScale>
    </cfRule>
    <cfRule type="colorScale" priority="531">
      <colorScale>
        <cfvo type="num" val="0"/>
        <cfvo type="num" val="1"/>
        <color rgb="FF00B050"/>
        <color rgb="FFFF0000"/>
      </colorScale>
    </cfRule>
  </conditionalFormatting>
  <conditionalFormatting sqref="J2085">
    <cfRule type="colorScale" priority="7005">
      <colorScale>
        <cfvo type="num" val="0"/>
        <cfvo type="num" val="1"/>
        <color rgb="FF00B050"/>
        <color rgb="FFFF0000"/>
      </colorScale>
    </cfRule>
    <cfRule type="colorScale" priority="7004">
      <colorScale>
        <cfvo type="num" val="0"/>
        <cfvo type="num" val="1"/>
        <color rgb="FF00B050"/>
        <color rgb="FFFF0000"/>
      </colorScale>
    </cfRule>
    <cfRule type="colorScale" priority="7003">
      <colorScale>
        <cfvo type="num" val="0"/>
        <cfvo type="num" val="1"/>
        <color rgb="FF00B050"/>
        <color rgb="FFFF0000"/>
      </colorScale>
    </cfRule>
    <cfRule type="colorScale" priority="7002">
      <colorScale>
        <cfvo type="num" val="0"/>
        <cfvo type="num" val="1"/>
        <color rgb="FF00B050"/>
        <color rgb="FFFF0000"/>
      </colorScale>
    </cfRule>
    <cfRule type="colorScale" priority="7006">
      <colorScale>
        <cfvo type="num" val="0"/>
        <cfvo type="num" val="1"/>
        <color rgb="FF00B050"/>
        <color rgb="FFFF0000"/>
      </colorScale>
    </cfRule>
    <cfRule type="colorScale" priority="7011">
      <colorScale>
        <cfvo type="num" val="0"/>
        <cfvo type="num" val="1"/>
        <color rgb="FF00B050"/>
        <color rgb="FFFF0000"/>
      </colorScale>
    </cfRule>
    <cfRule type="colorScale" priority="7010">
      <colorScale>
        <cfvo type="num" val="0"/>
        <cfvo type="num" val="1"/>
        <color rgb="FF00B050"/>
        <color rgb="FFFF0000"/>
      </colorScale>
    </cfRule>
    <cfRule type="colorScale" priority="7009">
      <colorScale>
        <cfvo type="num" val="0"/>
        <cfvo type="num" val="1"/>
        <color rgb="FF00B050"/>
        <color rgb="FFFF0000"/>
      </colorScale>
    </cfRule>
    <cfRule type="colorScale" priority="7008">
      <colorScale>
        <cfvo type="num" val="0"/>
        <cfvo type="num" val="1"/>
        <color rgb="FF00B050"/>
        <color rgb="FFFF0000"/>
      </colorScale>
    </cfRule>
    <cfRule type="colorScale" priority="7007">
      <colorScale>
        <cfvo type="num" val="0"/>
        <cfvo type="num" val="1"/>
        <color rgb="FF00B050"/>
        <color rgb="FFFF0000"/>
      </colorScale>
    </cfRule>
  </conditionalFormatting>
  <conditionalFormatting sqref="J2086:J2089 J2091:J2092 J2094:J2105">
    <cfRule type="colorScale" priority="3154">
      <colorScale>
        <cfvo type="num" val="0"/>
        <cfvo type="num" val="1"/>
        <color rgb="FF00B050"/>
        <color rgb="FFFF0000"/>
      </colorScale>
    </cfRule>
    <cfRule type="colorScale" priority="3153">
      <colorScale>
        <cfvo type="num" val="0"/>
        <cfvo type="num" val="1"/>
        <color rgb="FF00B050"/>
        <color rgb="FFFF0000"/>
      </colorScale>
    </cfRule>
  </conditionalFormatting>
  <conditionalFormatting sqref="J2090">
    <cfRule type="colorScale" priority="2123">
      <colorScale>
        <cfvo type="num" val="0"/>
        <cfvo type="num" val="1"/>
        <color rgb="FF00B050"/>
        <color rgb="FFFF0000"/>
      </colorScale>
    </cfRule>
    <cfRule type="colorScale" priority="2124">
      <colorScale>
        <cfvo type="num" val="0"/>
        <cfvo type="num" val="1"/>
        <color rgb="FF00B050"/>
        <color rgb="FFFF0000"/>
      </colorScale>
    </cfRule>
  </conditionalFormatting>
  <conditionalFormatting sqref="J2093">
    <cfRule type="colorScale" priority="530">
      <colorScale>
        <cfvo type="num" val="0"/>
        <cfvo type="num" val="1"/>
        <color rgb="FF00B050"/>
        <color rgb="FFFF0000"/>
      </colorScale>
    </cfRule>
    <cfRule type="colorScale" priority="529">
      <colorScale>
        <cfvo type="num" val="0"/>
        <cfvo type="num" val="1"/>
        <color rgb="FF00B050"/>
        <color rgb="FFFF0000"/>
      </colorScale>
    </cfRule>
  </conditionalFormatting>
  <conditionalFormatting sqref="J2106:J2108">
    <cfRule type="colorScale" priority="528">
      <colorScale>
        <cfvo type="num" val="0"/>
        <cfvo type="num" val="1"/>
        <color rgb="FF00B050"/>
        <color rgb="FFFF0000"/>
      </colorScale>
    </cfRule>
    <cfRule type="colorScale" priority="527">
      <colorScale>
        <cfvo type="num" val="0"/>
        <cfvo type="num" val="1"/>
        <color rgb="FF00B050"/>
        <color rgb="FFFF0000"/>
      </colorScale>
    </cfRule>
  </conditionalFormatting>
  <conditionalFormatting sqref="J2111">
    <cfRule type="colorScale" priority="6979">
      <colorScale>
        <cfvo type="num" val="0"/>
        <cfvo type="num" val="1"/>
        <color rgb="FF00B050"/>
        <color rgb="FFFF0000"/>
      </colorScale>
    </cfRule>
    <cfRule type="colorScale" priority="6980">
      <colorScale>
        <cfvo type="num" val="0"/>
        <cfvo type="num" val="1"/>
        <color rgb="FF00B050"/>
        <color rgb="FFFF0000"/>
      </colorScale>
    </cfRule>
    <cfRule type="colorScale" priority="6971">
      <colorScale>
        <cfvo type="num" val="0"/>
        <cfvo type="num" val="1"/>
        <color rgb="FF00B050"/>
        <color rgb="FFFF0000"/>
      </colorScale>
    </cfRule>
    <cfRule type="colorScale" priority="6972">
      <colorScale>
        <cfvo type="num" val="0"/>
        <cfvo type="num" val="1"/>
        <color rgb="FF00B050"/>
        <color rgb="FFFF0000"/>
      </colorScale>
    </cfRule>
    <cfRule type="colorScale" priority="6973">
      <colorScale>
        <cfvo type="num" val="0"/>
        <cfvo type="num" val="1"/>
        <color rgb="FF00B050"/>
        <color rgb="FFFF0000"/>
      </colorScale>
    </cfRule>
    <cfRule type="colorScale" priority="6974">
      <colorScale>
        <cfvo type="num" val="0"/>
        <cfvo type="num" val="1"/>
        <color rgb="FF00B050"/>
        <color rgb="FFFF0000"/>
      </colorScale>
    </cfRule>
    <cfRule type="colorScale" priority="6975">
      <colorScale>
        <cfvo type="num" val="0"/>
        <cfvo type="num" val="1"/>
        <color rgb="FF00B050"/>
        <color rgb="FFFF0000"/>
      </colorScale>
    </cfRule>
    <cfRule type="colorScale" priority="6976">
      <colorScale>
        <cfvo type="num" val="0"/>
        <cfvo type="num" val="1"/>
        <color rgb="FF00B050"/>
        <color rgb="FFFF0000"/>
      </colorScale>
    </cfRule>
    <cfRule type="colorScale" priority="6977">
      <colorScale>
        <cfvo type="num" val="0"/>
        <cfvo type="num" val="1"/>
        <color rgb="FF00B050"/>
        <color rgb="FFFF0000"/>
      </colorScale>
    </cfRule>
    <cfRule type="colorScale" priority="6978">
      <colorScale>
        <cfvo type="num" val="0"/>
        <cfvo type="num" val="1"/>
        <color rgb="FF00B050"/>
        <color rgb="FFFF0000"/>
      </colorScale>
    </cfRule>
  </conditionalFormatting>
  <conditionalFormatting sqref="J2112:J2115 J2117:J2118 J2120:J2131">
    <cfRule type="colorScale" priority="3151">
      <colorScale>
        <cfvo type="num" val="0"/>
        <cfvo type="num" val="1"/>
        <color rgb="FF00B050"/>
        <color rgb="FFFF0000"/>
      </colorScale>
    </cfRule>
    <cfRule type="colorScale" priority="3152">
      <colorScale>
        <cfvo type="num" val="0"/>
        <cfvo type="num" val="1"/>
        <color rgb="FF00B050"/>
        <color rgb="FFFF0000"/>
      </colorScale>
    </cfRule>
  </conditionalFormatting>
  <conditionalFormatting sqref="J2116">
    <cfRule type="colorScale" priority="2121">
      <colorScale>
        <cfvo type="num" val="0"/>
        <cfvo type="num" val="1"/>
        <color rgb="FF00B050"/>
        <color rgb="FFFF0000"/>
      </colorScale>
    </cfRule>
    <cfRule type="colorScale" priority="2122">
      <colorScale>
        <cfvo type="num" val="0"/>
        <cfvo type="num" val="1"/>
        <color rgb="FF00B050"/>
        <color rgb="FFFF0000"/>
      </colorScale>
    </cfRule>
  </conditionalFormatting>
  <conditionalFormatting sqref="J2119">
    <cfRule type="colorScale" priority="525">
      <colorScale>
        <cfvo type="num" val="0"/>
        <cfvo type="num" val="1"/>
        <color rgb="FF00B050"/>
        <color rgb="FFFF0000"/>
      </colorScale>
    </cfRule>
    <cfRule type="colorScale" priority="526">
      <colorScale>
        <cfvo type="num" val="0"/>
        <cfvo type="num" val="1"/>
        <color rgb="FF00B050"/>
        <color rgb="FFFF0000"/>
      </colorScale>
    </cfRule>
  </conditionalFormatting>
  <conditionalFormatting sqref="J2132:J2134">
    <cfRule type="colorScale" priority="523">
      <colorScale>
        <cfvo type="num" val="0"/>
        <cfvo type="num" val="1"/>
        <color rgb="FF00B050"/>
        <color rgb="FFFF0000"/>
      </colorScale>
    </cfRule>
    <cfRule type="colorScale" priority="524">
      <colorScale>
        <cfvo type="num" val="0"/>
        <cfvo type="num" val="1"/>
        <color rgb="FF00B050"/>
        <color rgb="FFFF0000"/>
      </colorScale>
    </cfRule>
  </conditionalFormatting>
  <conditionalFormatting sqref="J2137">
    <cfRule type="colorScale" priority="6950">
      <colorScale>
        <cfvo type="num" val="0"/>
        <cfvo type="num" val="1"/>
        <color rgb="FF00B050"/>
        <color rgb="FFFF0000"/>
      </colorScale>
    </cfRule>
    <cfRule type="colorScale" priority="6959">
      <colorScale>
        <cfvo type="num" val="0"/>
        <cfvo type="num" val="1"/>
        <color rgb="FF00B050"/>
        <color rgb="FFFF0000"/>
      </colorScale>
    </cfRule>
    <cfRule type="colorScale" priority="6958">
      <colorScale>
        <cfvo type="num" val="0"/>
        <cfvo type="num" val="1"/>
        <color rgb="FF00B050"/>
        <color rgb="FFFF0000"/>
      </colorScale>
    </cfRule>
    <cfRule type="colorScale" priority="6957">
      <colorScale>
        <cfvo type="num" val="0"/>
        <cfvo type="num" val="1"/>
        <color rgb="FF00B050"/>
        <color rgb="FFFF0000"/>
      </colorScale>
    </cfRule>
    <cfRule type="colorScale" priority="6956">
      <colorScale>
        <cfvo type="num" val="0"/>
        <cfvo type="num" val="1"/>
        <color rgb="FF00B050"/>
        <color rgb="FFFF0000"/>
      </colorScale>
    </cfRule>
    <cfRule type="colorScale" priority="6955">
      <colorScale>
        <cfvo type="num" val="0"/>
        <cfvo type="num" val="1"/>
        <color rgb="FF00B050"/>
        <color rgb="FFFF0000"/>
      </colorScale>
    </cfRule>
    <cfRule type="colorScale" priority="6954">
      <colorScale>
        <cfvo type="num" val="0"/>
        <cfvo type="num" val="1"/>
        <color rgb="FF00B050"/>
        <color rgb="FFFF0000"/>
      </colorScale>
    </cfRule>
    <cfRule type="colorScale" priority="6953">
      <colorScale>
        <cfvo type="num" val="0"/>
        <cfvo type="num" val="1"/>
        <color rgb="FF00B050"/>
        <color rgb="FFFF0000"/>
      </colorScale>
    </cfRule>
    <cfRule type="colorScale" priority="6952">
      <colorScale>
        <cfvo type="num" val="0"/>
        <cfvo type="num" val="1"/>
        <color rgb="FF00B050"/>
        <color rgb="FFFF0000"/>
      </colorScale>
    </cfRule>
    <cfRule type="colorScale" priority="6951">
      <colorScale>
        <cfvo type="num" val="0"/>
        <cfvo type="num" val="1"/>
        <color rgb="FF00B050"/>
        <color rgb="FFFF0000"/>
      </colorScale>
    </cfRule>
  </conditionalFormatting>
  <conditionalFormatting sqref="J2138:J2141 J2143:J2144 J2146:J2157">
    <cfRule type="colorScale" priority="3150">
      <colorScale>
        <cfvo type="num" val="0"/>
        <cfvo type="num" val="1"/>
        <color rgb="FF00B050"/>
        <color rgb="FFFF0000"/>
      </colorScale>
    </cfRule>
    <cfRule type="colorScale" priority="3149">
      <colorScale>
        <cfvo type="num" val="0"/>
        <cfvo type="num" val="1"/>
        <color rgb="FF00B050"/>
        <color rgb="FFFF0000"/>
      </colorScale>
    </cfRule>
  </conditionalFormatting>
  <conditionalFormatting sqref="J2142">
    <cfRule type="colorScale" priority="2119">
      <colorScale>
        <cfvo type="num" val="0"/>
        <cfvo type="num" val="1"/>
        <color rgb="FF00B050"/>
        <color rgb="FFFF0000"/>
      </colorScale>
    </cfRule>
    <cfRule type="colorScale" priority="2120">
      <colorScale>
        <cfvo type="num" val="0"/>
        <cfvo type="num" val="1"/>
        <color rgb="FF00B050"/>
        <color rgb="FFFF0000"/>
      </colorScale>
    </cfRule>
  </conditionalFormatting>
  <conditionalFormatting sqref="J2145">
    <cfRule type="colorScale" priority="521">
      <colorScale>
        <cfvo type="num" val="0"/>
        <cfvo type="num" val="1"/>
        <color rgb="FF00B050"/>
        <color rgb="FFFF0000"/>
      </colorScale>
    </cfRule>
    <cfRule type="colorScale" priority="522">
      <colorScale>
        <cfvo type="num" val="0"/>
        <cfvo type="num" val="1"/>
        <color rgb="FF00B050"/>
        <color rgb="FFFF0000"/>
      </colorScale>
    </cfRule>
  </conditionalFormatting>
  <conditionalFormatting sqref="J2158:J2160">
    <cfRule type="colorScale" priority="519">
      <colorScale>
        <cfvo type="num" val="0"/>
        <cfvo type="num" val="1"/>
        <color rgb="FF00B050"/>
        <color rgb="FFFF0000"/>
      </colorScale>
    </cfRule>
    <cfRule type="colorScale" priority="520">
      <colorScale>
        <cfvo type="num" val="0"/>
        <cfvo type="num" val="1"/>
        <color rgb="FF00B050"/>
        <color rgb="FFFF0000"/>
      </colorScale>
    </cfRule>
  </conditionalFormatting>
  <conditionalFormatting sqref="J2163">
    <cfRule type="colorScale" priority="6937">
      <colorScale>
        <cfvo type="num" val="0"/>
        <cfvo type="num" val="1"/>
        <color rgb="FF00B050"/>
        <color rgb="FFFF0000"/>
      </colorScale>
    </cfRule>
    <cfRule type="colorScale" priority="6930">
      <colorScale>
        <cfvo type="num" val="0"/>
        <cfvo type="num" val="1"/>
        <color rgb="FF00B050"/>
        <color rgb="FFFF0000"/>
      </colorScale>
    </cfRule>
    <cfRule type="colorScale" priority="6931">
      <colorScale>
        <cfvo type="num" val="0"/>
        <cfvo type="num" val="1"/>
        <color rgb="FF00B050"/>
        <color rgb="FFFF0000"/>
      </colorScale>
    </cfRule>
    <cfRule type="colorScale" priority="6932">
      <colorScale>
        <cfvo type="num" val="0"/>
        <cfvo type="num" val="1"/>
        <color rgb="FF00B050"/>
        <color rgb="FFFF0000"/>
      </colorScale>
    </cfRule>
    <cfRule type="colorScale" priority="6933">
      <colorScale>
        <cfvo type="num" val="0"/>
        <cfvo type="num" val="1"/>
        <color rgb="FF00B050"/>
        <color rgb="FFFF0000"/>
      </colorScale>
    </cfRule>
    <cfRule type="colorScale" priority="6934">
      <colorScale>
        <cfvo type="num" val="0"/>
        <cfvo type="num" val="1"/>
        <color rgb="FF00B050"/>
        <color rgb="FFFF0000"/>
      </colorScale>
    </cfRule>
    <cfRule type="colorScale" priority="6935">
      <colorScale>
        <cfvo type="num" val="0"/>
        <cfvo type="num" val="1"/>
        <color rgb="FF00B050"/>
        <color rgb="FFFF0000"/>
      </colorScale>
    </cfRule>
    <cfRule type="colorScale" priority="6936">
      <colorScale>
        <cfvo type="num" val="0"/>
        <cfvo type="num" val="1"/>
        <color rgb="FF00B050"/>
        <color rgb="FFFF0000"/>
      </colorScale>
    </cfRule>
    <cfRule type="colorScale" priority="6929">
      <colorScale>
        <cfvo type="num" val="0"/>
        <cfvo type="num" val="1"/>
        <color rgb="FF00B050"/>
        <color rgb="FFFF0000"/>
      </colorScale>
    </cfRule>
    <cfRule type="colorScale" priority="6938">
      <colorScale>
        <cfvo type="num" val="0"/>
        <cfvo type="num" val="1"/>
        <color rgb="FF00B050"/>
        <color rgb="FFFF0000"/>
      </colorScale>
    </cfRule>
  </conditionalFormatting>
  <conditionalFormatting sqref="J2164:J2167 J2169:J2170 J2172:J2183">
    <cfRule type="colorScale" priority="3147">
      <colorScale>
        <cfvo type="num" val="0"/>
        <cfvo type="num" val="1"/>
        <color rgb="FF00B050"/>
        <color rgb="FFFF0000"/>
      </colorScale>
    </cfRule>
    <cfRule type="colorScale" priority="3148">
      <colorScale>
        <cfvo type="num" val="0"/>
        <cfvo type="num" val="1"/>
        <color rgb="FF00B050"/>
        <color rgb="FFFF0000"/>
      </colorScale>
    </cfRule>
  </conditionalFormatting>
  <conditionalFormatting sqref="J2168">
    <cfRule type="colorScale" priority="2117">
      <colorScale>
        <cfvo type="num" val="0"/>
        <cfvo type="num" val="1"/>
        <color rgb="FF00B050"/>
        <color rgb="FFFF0000"/>
      </colorScale>
    </cfRule>
    <cfRule type="colorScale" priority="2118">
      <colorScale>
        <cfvo type="num" val="0"/>
        <cfvo type="num" val="1"/>
        <color rgb="FF00B050"/>
        <color rgb="FFFF0000"/>
      </colorScale>
    </cfRule>
  </conditionalFormatting>
  <conditionalFormatting sqref="J2171">
    <cfRule type="colorScale" priority="517">
      <colorScale>
        <cfvo type="num" val="0"/>
        <cfvo type="num" val="1"/>
        <color rgb="FF00B050"/>
        <color rgb="FFFF0000"/>
      </colorScale>
    </cfRule>
    <cfRule type="colorScale" priority="518">
      <colorScale>
        <cfvo type="num" val="0"/>
        <cfvo type="num" val="1"/>
        <color rgb="FF00B050"/>
        <color rgb="FFFF0000"/>
      </colorScale>
    </cfRule>
  </conditionalFormatting>
  <conditionalFormatting sqref="J2184:J2186">
    <cfRule type="colorScale" priority="516">
      <colorScale>
        <cfvo type="num" val="0"/>
        <cfvo type="num" val="1"/>
        <color rgb="FF00B050"/>
        <color rgb="FFFF0000"/>
      </colorScale>
    </cfRule>
    <cfRule type="colorScale" priority="515">
      <colorScale>
        <cfvo type="num" val="0"/>
        <cfvo type="num" val="1"/>
        <color rgb="FF00B050"/>
        <color rgb="FFFF0000"/>
      </colorScale>
    </cfRule>
  </conditionalFormatting>
  <conditionalFormatting sqref="J2189">
    <cfRule type="colorScale" priority="6920">
      <colorScale>
        <cfvo type="num" val="0"/>
        <cfvo type="num" val="1"/>
        <color rgb="FF00B050"/>
        <color rgb="FFFF0000"/>
      </colorScale>
    </cfRule>
    <cfRule type="colorScale" priority="6919">
      <colorScale>
        <cfvo type="num" val="0"/>
        <cfvo type="num" val="1"/>
        <color rgb="FF00B050"/>
        <color rgb="FFFF0000"/>
      </colorScale>
    </cfRule>
    <cfRule type="colorScale" priority="6918">
      <colorScale>
        <cfvo type="num" val="0"/>
        <cfvo type="num" val="1"/>
        <color rgb="FF00B050"/>
        <color rgb="FFFF0000"/>
      </colorScale>
    </cfRule>
    <cfRule type="colorScale" priority="6921">
      <colorScale>
        <cfvo type="num" val="0"/>
        <cfvo type="num" val="1"/>
        <color rgb="FF00B050"/>
        <color rgb="FFFF0000"/>
      </colorScale>
    </cfRule>
    <cfRule type="colorScale" priority="6922">
      <colorScale>
        <cfvo type="num" val="0"/>
        <cfvo type="num" val="1"/>
        <color rgb="FF00B050"/>
        <color rgb="FFFF0000"/>
      </colorScale>
    </cfRule>
    <cfRule type="colorScale" priority="6923">
      <colorScale>
        <cfvo type="num" val="0"/>
        <cfvo type="num" val="1"/>
        <color rgb="FF00B050"/>
        <color rgb="FFFF0000"/>
      </colorScale>
    </cfRule>
    <cfRule type="colorScale" priority="6924">
      <colorScale>
        <cfvo type="num" val="0"/>
        <cfvo type="num" val="1"/>
        <color rgb="FF00B050"/>
        <color rgb="FFFF0000"/>
      </colorScale>
    </cfRule>
    <cfRule type="colorScale" priority="6925">
      <colorScale>
        <cfvo type="num" val="0"/>
        <cfvo type="num" val="1"/>
        <color rgb="FF00B050"/>
        <color rgb="FFFF0000"/>
      </colorScale>
    </cfRule>
    <cfRule type="colorScale" priority="6926">
      <colorScale>
        <cfvo type="num" val="0"/>
        <cfvo type="num" val="1"/>
        <color rgb="FF00B050"/>
        <color rgb="FFFF0000"/>
      </colorScale>
    </cfRule>
    <cfRule type="colorScale" priority="6917">
      <colorScale>
        <cfvo type="num" val="0"/>
        <cfvo type="num" val="1"/>
        <color rgb="FF00B050"/>
        <color rgb="FFFF0000"/>
      </colorScale>
    </cfRule>
  </conditionalFormatting>
  <conditionalFormatting sqref="J2190:J2193 J2195:J2196 J2198:J2209">
    <cfRule type="colorScale" priority="3145">
      <colorScale>
        <cfvo type="num" val="0"/>
        <cfvo type="num" val="1"/>
        <color rgb="FF00B050"/>
        <color rgb="FFFF0000"/>
      </colorScale>
    </cfRule>
    <cfRule type="colorScale" priority="3146">
      <colorScale>
        <cfvo type="num" val="0"/>
        <cfvo type="num" val="1"/>
        <color rgb="FF00B050"/>
        <color rgb="FFFF0000"/>
      </colorScale>
    </cfRule>
  </conditionalFormatting>
  <conditionalFormatting sqref="J2194">
    <cfRule type="colorScale" priority="2115">
      <colorScale>
        <cfvo type="num" val="0"/>
        <cfvo type="num" val="1"/>
        <color rgb="FF00B050"/>
        <color rgb="FFFF0000"/>
      </colorScale>
    </cfRule>
    <cfRule type="colorScale" priority="2116">
      <colorScale>
        <cfvo type="num" val="0"/>
        <cfvo type="num" val="1"/>
        <color rgb="FF00B050"/>
        <color rgb="FFFF0000"/>
      </colorScale>
    </cfRule>
  </conditionalFormatting>
  <conditionalFormatting sqref="J2197">
    <cfRule type="colorScale" priority="514">
      <colorScale>
        <cfvo type="num" val="0"/>
        <cfvo type="num" val="1"/>
        <color rgb="FF00B050"/>
        <color rgb="FFFF0000"/>
      </colorScale>
    </cfRule>
    <cfRule type="colorScale" priority="513">
      <colorScale>
        <cfvo type="num" val="0"/>
        <cfvo type="num" val="1"/>
        <color rgb="FF00B050"/>
        <color rgb="FFFF0000"/>
      </colorScale>
    </cfRule>
  </conditionalFormatting>
  <conditionalFormatting sqref="J2210:J2212">
    <cfRule type="colorScale" priority="512">
      <colorScale>
        <cfvo type="num" val="0"/>
        <cfvo type="num" val="1"/>
        <color rgb="FF00B050"/>
        <color rgb="FFFF0000"/>
      </colorScale>
    </cfRule>
    <cfRule type="colorScale" priority="511">
      <colorScale>
        <cfvo type="num" val="0"/>
        <cfvo type="num" val="1"/>
        <color rgb="FF00B050"/>
        <color rgb="FFFF0000"/>
      </colorScale>
    </cfRule>
  </conditionalFormatting>
  <conditionalFormatting sqref="J2215">
    <cfRule type="colorScale" priority="6914">
      <colorScale>
        <cfvo type="num" val="0"/>
        <cfvo type="num" val="1"/>
        <color rgb="FF00B050"/>
        <color rgb="FFFF0000"/>
      </colorScale>
    </cfRule>
    <cfRule type="colorScale" priority="6913">
      <colorScale>
        <cfvo type="num" val="0"/>
        <cfvo type="num" val="1"/>
        <color rgb="FF00B050"/>
        <color rgb="FFFF0000"/>
      </colorScale>
    </cfRule>
    <cfRule type="colorScale" priority="6905">
      <colorScale>
        <cfvo type="num" val="0"/>
        <cfvo type="num" val="1"/>
        <color rgb="FF00B050"/>
        <color rgb="FFFF0000"/>
      </colorScale>
    </cfRule>
    <cfRule type="colorScale" priority="6906">
      <colorScale>
        <cfvo type="num" val="0"/>
        <cfvo type="num" val="1"/>
        <color rgb="FF00B050"/>
        <color rgb="FFFF0000"/>
      </colorScale>
    </cfRule>
    <cfRule type="colorScale" priority="6907">
      <colorScale>
        <cfvo type="num" val="0"/>
        <cfvo type="num" val="1"/>
        <color rgb="FF00B050"/>
        <color rgb="FFFF0000"/>
      </colorScale>
    </cfRule>
    <cfRule type="colorScale" priority="6908">
      <colorScale>
        <cfvo type="num" val="0"/>
        <cfvo type="num" val="1"/>
        <color rgb="FF00B050"/>
        <color rgb="FFFF0000"/>
      </colorScale>
    </cfRule>
    <cfRule type="colorScale" priority="6909">
      <colorScale>
        <cfvo type="num" val="0"/>
        <cfvo type="num" val="1"/>
        <color rgb="FF00B050"/>
        <color rgb="FFFF0000"/>
      </colorScale>
    </cfRule>
    <cfRule type="colorScale" priority="6910">
      <colorScale>
        <cfvo type="num" val="0"/>
        <cfvo type="num" val="1"/>
        <color rgb="FF00B050"/>
        <color rgb="FFFF0000"/>
      </colorScale>
    </cfRule>
    <cfRule type="colorScale" priority="6911">
      <colorScale>
        <cfvo type="num" val="0"/>
        <cfvo type="num" val="1"/>
        <color rgb="FF00B050"/>
        <color rgb="FFFF0000"/>
      </colorScale>
    </cfRule>
    <cfRule type="colorScale" priority="6912">
      <colorScale>
        <cfvo type="num" val="0"/>
        <cfvo type="num" val="1"/>
        <color rgb="FF00B050"/>
        <color rgb="FFFF0000"/>
      </colorScale>
    </cfRule>
  </conditionalFormatting>
  <conditionalFormatting sqref="J2216:J2219 J2221:J2222 J2224:J2235">
    <cfRule type="colorScale" priority="3143">
      <colorScale>
        <cfvo type="num" val="0"/>
        <cfvo type="num" val="1"/>
        <color rgb="FF00B050"/>
        <color rgb="FFFF0000"/>
      </colorScale>
    </cfRule>
    <cfRule type="colorScale" priority="3144">
      <colorScale>
        <cfvo type="num" val="0"/>
        <cfvo type="num" val="1"/>
        <color rgb="FF00B050"/>
        <color rgb="FFFF0000"/>
      </colorScale>
    </cfRule>
  </conditionalFormatting>
  <conditionalFormatting sqref="J2220">
    <cfRule type="colorScale" priority="2114">
      <colorScale>
        <cfvo type="num" val="0"/>
        <cfvo type="num" val="1"/>
        <color rgb="FF00B050"/>
        <color rgb="FFFF0000"/>
      </colorScale>
    </cfRule>
    <cfRule type="colorScale" priority="2113">
      <colorScale>
        <cfvo type="num" val="0"/>
        <cfvo type="num" val="1"/>
        <color rgb="FF00B050"/>
        <color rgb="FFFF0000"/>
      </colorScale>
    </cfRule>
  </conditionalFormatting>
  <conditionalFormatting sqref="J2223">
    <cfRule type="colorScale" priority="510">
      <colorScale>
        <cfvo type="num" val="0"/>
        <cfvo type="num" val="1"/>
        <color rgb="FF00B050"/>
        <color rgb="FFFF0000"/>
      </colorScale>
    </cfRule>
    <cfRule type="colorScale" priority="509">
      <colorScale>
        <cfvo type="num" val="0"/>
        <cfvo type="num" val="1"/>
        <color rgb="FF00B050"/>
        <color rgb="FFFF0000"/>
      </colorScale>
    </cfRule>
  </conditionalFormatting>
  <conditionalFormatting sqref="J2236:J2238">
    <cfRule type="colorScale" priority="508">
      <colorScale>
        <cfvo type="num" val="0"/>
        <cfvo type="num" val="1"/>
        <color rgb="FF00B050"/>
        <color rgb="FFFF0000"/>
      </colorScale>
    </cfRule>
    <cfRule type="colorScale" priority="507">
      <colorScale>
        <cfvo type="num" val="0"/>
        <cfvo type="num" val="1"/>
        <color rgb="FF00B050"/>
        <color rgb="FFFF0000"/>
      </colorScale>
    </cfRule>
  </conditionalFormatting>
  <conditionalFormatting sqref="J2241">
    <cfRule type="colorScale" priority="6889">
      <colorScale>
        <cfvo type="num" val="0"/>
        <cfvo type="num" val="1"/>
        <color rgb="FF00B050"/>
        <color rgb="FFFF0000"/>
      </colorScale>
    </cfRule>
    <cfRule type="colorScale" priority="6895">
      <colorScale>
        <cfvo type="num" val="0"/>
        <cfvo type="num" val="1"/>
        <color rgb="FF00B050"/>
        <color rgb="FFFF0000"/>
      </colorScale>
    </cfRule>
    <cfRule type="colorScale" priority="6896">
      <colorScale>
        <cfvo type="num" val="0"/>
        <cfvo type="num" val="1"/>
        <color rgb="FF00B050"/>
        <color rgb="FFFF0000"/>
      </colorScale>
    </cfRule>
    <cfRule type="colorScale" priority="6897">
      <colorScale>
        <cfvo type="num" val="0"/>
        <cfvo type="num" val="1"/>
        <color rgb="FF00B050"/>
        <color rgb="FFFF0000"/>
      </colorScale>
    </cfRule>
    <cfRule type="colorScale" priority="6898">
      <colorScale>
        <cfvo type="num" val="0"/>
        <cfvo type="num" val="1"/>
        <color rgb="FF00B050"/>
        <color rgb="FFFF0000"/>
      </colorScale>
    </cfRule>
    <cfRule type="colorScale" priority="6890">
      <colorScale>
        <cfvo type="num" val="0"/>
        <cfvo type="num" val="1"/>
        <color rgb="FF00B050"/>
        <color rgb="FFFF0000"/>
      </colorScale>
    </cfRule>
    <cfRule type="colorScale" priority="6891">
      <colorScale>
        <cfvo type="num" val="0"/>
        <cfvo type="num" val="1"/>
        <color rgb="FF00B050"/>
        <color rgb="FFFF0000"/>
      </colorScale>
    </cfRule>
    <cfRule type="colorScale" priority="6892">
      <colorScale>
        <cfvo type="num" val="0"/>
        <cfvo type="num" val="1"/>
        <color rgb="FF00B050"/>
        <color rgb="FFFF0000"/>
      </colorScale>
    </cfRule>
    <cfRule type="colorScale" priority="6893">
      <colorScale>
        <cfvo type="num" val="0"/>
        <cfvo type="num" val="1"/>
        <color rgb="FF00B050"/>
        <color rgb="FFFF0000"/>
      </colorScale>
    </cfRule>
    <cfRule type="colorScale" priority="6894">
      <colorScale>
        <cfvo type="num" val="0"/>
        <cfvo type="num" val="1"/>
        <color rgb="FF00B050"/>
        <color rgb="FFFF0000"/>
      </colorScale>
    </cfRule>
  </conditionalFormatting>
  <conditionalFormatting sqref="J2242:J2245 J2247:J2248 J2250:J2261">
    <cfRule type="colorScale" priority="3142">
      <colorScale>
        <cfvo type="num" val="0"/>
        <cfvo type="num" val="1"/>
        <color rgb="FF00B050"/>
        <color rgb="FFFF0000"/>
      </colorScale>
    </cfRule>
    <cfRule type="colorScale" priority="3141">
      <colorScale>
        <cfvo type="num" val="0"/>
        <cfvo type="num" val="1"/>
        <color rgb="FF00B050"/>
        <color rgb="FFFF0000"/>
      </colorScale>
    </cfRule>
  </conditionalFormatting>
  <conditionalFormatting sqref="J2246">
    <cfRule type="colorScale" priority="2112">
      <colorScale>
        <cfvo type="num" val="0"/>
        <cfvo type="num" val="1"/>
        <color rgb="FF00B050"/>
        <color rgb="FFFF0000"/>
      </colorScale>
    </cfRule>
    <cfRule type="colorScale" priority="2111">
      <colorScale>
        <cfvo type="num" val="0"/>
        <cfvo type="num" val="1"/>
        <color rgb="FF00B050"/>
        <color rgb="FFFF0000"/>
      </colorScale>
    </cfRule>
  </conditionalFormatting>
  <conditionalFormatting sqref="J2249">
    <cfRule type="colorScale" priority="506">
      <colorScale>
        <cfvo type="num" val="0"/>
        <cfvo type="num" val="1"/>
        <color rgb="FF00B050"/>
        <color rgb="FFFF0000"/>
      </colorScale>
    </cfRule>
    <cfRule type="colorScale" priority="505">
      <colorScale>
        <cfvo type="num" val="0"/>
        <cfvo type="num" val="1"/>
        <color rgb="FF00B050"/>
        <color rgb="FFFF0000"/>
      </colorScale>
    </cfRule>
  </conditionalFormatting>
  <conditionalFormatting sqref="J2262:J2264">
    <cfRule type="colorScale" priority="504">
      <colorScale>
        <cfvo type="num" val="0"/>
        <cfvo type="num" val="1"/>
        <color rgb="FF00B050"/>
        <color rgb="FFFF0000"/>
      </colorScale>
    </cfRule>
    <cfRule type="colorScale" priority="503">
      <colorScale>
        <cfvo type="num" val="0"/>
        <cfvo type="num" val="1"/>
        <color rgb="FF00B050"/>
        <color rgb="FFFF0000"/>
      </colorScale>
    </cfRule>
  </conditionalFormatting>
  <conditionalFormatting sqref="J2268">
    <cfRule type="colorScale" priority="6524">
      <colorScale>
        <cfvo type="num" val="0"/>
        <cfvo type="num" val="1"/>
        <color rgb="FF00B050"/>
        <color rgb="FFFF0000"/>
      </colorScale>
    </cfRule>
    <cfRule type="colorScale" priority="6522">
      <colorScale>
        <cfvo type="num" val="0"/>
        <cfvo type="num" val="1"/>
        <color rgb="FF00B050"/>
        <color rgb="FFFF0000"/>
      </colorScale>
    </cfRule>
    <cfRule type="colorScale" priority="6523">
      <colorScale>
        <cfvo type="num" val="0"/>
        <cfvo type="num" val="1"/>
        <color rgb="FF00B050"/>
        <color rgb="FFFF0000"/>
      </colorScale>
    </cfRule>
    <cfRule type="colorScale" priority="6525">
      <colorScale>
        <cfvo type="num" val="0"/>
        <cfvo type="num" val="1"/>
        <color rgb="FF00B050"/>
        <color rgb="FFFF0000"/>
      </colorScale>
    </cfRule>
    <cfRule type="colorScale" priority="6530">
      <colorScale>
        <cfvo type="num" val="0"/>
        <cfvo type="num" val="1"/>
        <color rgb="FF00B050"/>
        <color rgb="FFFF0000"/>
      </colorScale>
    </cfRule>
    <cfRule type="colorScale" priority="6532">
      <colorScale>
        <cfvo type="num" val="0"/>
        <cfvo type="num" val="1"/>
        <color rgb="FF00B050"/>
        <color rgb="FFFF0000"/>
      </colorScale>
    </cfRule>
    <cfRule type="colorScale" priority="6533">
      <colorScale>
        <cfvo type="num" val="0"/>
        <cfvo type="num" val="1"/>
        <color rgb="FF00B050"/>
        <color rgb="FFFF0000"/>
      </colorScale>
    </cfRule>
    <cfRule type="colorScale" priority="6534">
      <colorScale>
        <cfvo type="num" val="0"/>
        <cfvo type="num" val="1"/>
        <color rgb="FF00B050"/>
        <color rgb="FFFF0000"/>
      </colorScale>
    </cfRule>
    <cfRule type="colorScale" priority="6535">
      <colorScale>
        <cfvo type="num" val="0"/>
        <cfvo type="num" val="1"/>
        <color rgb="FF00B050"/>
        <color rgb="FFFF0000"/>
      </colorScale>
    </cfRule>
    <cfRule type="colorScale" priority="6536">
      <colorScale>
        <cfvo type="num" val="0"/>
        <cfvo type="num" val="1"/>
        <color rgb="FF00B050"/>
        <color rgb="FFFF0000"/>
      </colorScale>
    </cfRule>
  </conditionalFormatting>
  <conditionalFormatting sqref="J2269:J2278">
    <cfRule type="colorScale" priority="3140">
      <colorScale>
        <cfvo type="num" val="0"/>
        <cfvo type="num" val="1"/>
        <color rgb="FF00B050"/>
        <color rgb="FFFF0000"/>
      </colorScale>
    </cfRule>
    <cfRule type="colorScale" priority="3139">
      <colorScale>
        <cfvo type="num" val="0"/>
        <cfvo type="num" val="1"/>
        <color rgb="FF00B050"/>
        <color rgb="FFFF0000"/>
      </colorScale>
    </cfRule>
  </conditionalFormatting>
  <conditionalFormatting sqref="J2279">
    <cfRule type="colorScale" priority="6515">
      <colorScale>
        <cfvo type="num" val="0"/>
        <cfvo type="num" val="1"/>
        <color rgb="FF00B050"/>
        <color rgb="FFFF0000"/>
      </colorScale>
    </cfRule>
    <cfRule type="colorScale" priority="6516">
      <colorScale>
        <cfvo type="num" val="0"/>
        <cfvo type="num" val="1"/>
        <color rgb="FF00B050"/>
        <color rgb="FFFF0000"/>
      </colorScale>
    </cfRule>
    <cfRule type="colorScale" priority="6517">
      <colorScale>
        <cfvo type="num" val="0"/>
        <cfvo type="num" val="1"/>
        <color rgb="FF00B050"/>
        <color rgb="FFFF0000"/>
      </colorScale>
    </cfRule>
    <cfRule type="colorScale" priority="6519">
      <colorScale>
        <cfvo type="num" val="0"/>
        <cfvo type="num" val="1"/>
        <color rgb="FF00B050"/>
        <color rgb="FFFF0000"/>
      </colorScale>
    </cfRule>
    <cfRule type="colorScale" priority="6518">
      <colorScale>
        <cfvo type="num" val="0"/>
        <cfvo type="num" val="1"/>
        <color rgb="FF00B050"/>
        <color rgb="FFFF0000"/>
      </colorScale>
    </cfRule>
    <cfRule type="colorScale" priority="6514">
      <colorScale>
        <cfvo type="num" val="0"/>
        <cfvo type="num" val="1"/>
        <color rgb="FF00B050"/>
        <color rgb="FFFF0000"/>
      </colorScale>
    </cfRule>
    <cfRule type="colorScale" priority="6513">
      <colorScale>
        <cfvo type="num" val="0"/>
        <cfvo type="num" val="1"/>
        <color rgb="FF00B050"/>
        <color rgb="FFFF0000"/>
      </colorScale>
    </cfRule>
  </conditionalFormatting>
  <conditionalFormatting sqref="J2281">
    <cfRule type="colorScale" priority="6496">
      <colorScale>
        <cfvo type="num" val="0"/>
        <cfvo type="num" val="1"/>
        <color rgb="FF00B050"/>
        <color rgb="FFFF0000"/>
      </colorScale>
    </cfRule>
    <cfRule type="colorScale" priority="6495">
      <colorScale>
        <cfvo type="num" val="0"/>
        <cfvo type="num" val="1"/>
        <color rgb="FF00B050"/>
        <color rgb="FFFF0000"/>
      </colorScale>
    </cfRule>
    <cfRule type="colorScale" priority="6501">
      <colorScale>
        <cfvo type="num" val="0"/>
        <cfvo type="num" val="1"/>
        <color rgb="FF00B050"/>
        <color rgb="FFFF0000"/>
      </colorScale>
    </cfRule>
    <cfRule type="colorScale" priority="6500">
      <colorScale>
        <cfvo type="num" val="0"/>
        <cfvo type="num" val="1"/>
        <color rgb="FF00B050"/>
        <color rgb="FFFF0000"/>
      </colorScale>
    </cfRule>
    <cfRule type="colorScale" priority="6499">
      <colorScale>
        <cfvo type="num" val="0"/>
        <cfvo type="num" val="1"/>
        <color rgb="FF00B050"/>
        <color rgb="FFFF0000"/>
      </colorScale>
    </cfRule>
    <cfRule type="colorScale" priority="6498">
      <colorScale>
        <cfvo type="num" val="0"/>
        <cfvo type="num" val="1"/>
        <color rgb="FF00B050"/>
        <color rgb="FFFF0000"/>
      </colorScale>
    </cfRule>
    <cfRule type="colorScale" priority="6497">
      <colorScale>
        <cfvo type="num" val="0"/>
        <cfvo type="num" val="1"/>
        <color rgb="FF00B050"/>
        <color rgb="FFFF0000"/>
      </colorScale>
    </cfRule>
    <cfRule type="colorScale" priority="6504">
      <colorScale>
        <cfvo type="num" val="0"/>
        <cfvo type="num" val="1"/>
        <color rgb="FF00B050"/>
        <color rgb="FFFF0000"/>
      </colorScale>
    </cfRule>
    <cfRule type="colorScale" priority="6503">
      <colorScale>
        <cfvo type="num" val="0"/>
        <cfvo type="num" val="1"/>
        <color rgb="FF00B050"/>
        <color rgb="FFFF0000"/>
      </colorScale>
    </cfRule>
    <cfRule type="colorScale" priority="6502">
      <colorScale>
        <cfvo type="num" val="0"/>
        <cfvo type="num" val="1"/>
        <color rgb="FF00B050"/>
        <color rgb="FFFF0000"/>
      </colorScale>
    </cfRule>
  </conditionalFormatting>
  <conditionalFormatting sqref="J2282:J2291">
    <cfRule type="colorScale" priority="3137">
      <colorScale>
        <cfvo type="num" val="0"/>
        <cfvo type="num" val="1"/>
        <color rgb="FF00B050"/>
        <color rgb="FFFF0000"/>
      </colorScale>
    </cfRule>
    <cfRule type="colorScale" priority="3138">
      <colorScale>
        <cfvo type="num" val="0"/>
        <cfvo type="num" val="1"/>
        <color rgb="FF00B050"/>
        <color rgb="FFFF0000"/>
      </colorScale>
    </cfRule>
  </conditionalFormatting>
  <conditionalFormatting sqref="J2292">
    <cfRule type="colorScale" priority="6490">
      <colorScale>
        <cfvo type="num" val="0"/>
        <cfvo type="num" val="1"/>
        <color rgb="FF00B050"/>
        <color rgb="FFFF0000"/>
      </colorScale>
    </cfRule>
    <cfRule type="colorScale" priority="6492">
      <colorScale>
        <cfvo type="num" val="0"/>
        <cfvo type="num" val="1"/>
        <color rgb="FF00B050"/>
        <color rgb="FFFF0000"/>
      </colorScale>
    </cfRule>
    <cfRule type="colorScale" priority="6493">
      <colorScale>
        <cfvo type="num" val="0"/>
        <cfvo type="num" val="1"/>
        <color rgb="FF00B050"/>
        <color rgb="FFFF0000"/>
      </colorScale>
    </cfRule>
    <cfRule type="colorScale" priority="6494">
      <colorScale>
        <cfvo type="num" val="0"/>
        <cfvo type="num" val="1"/>
        <color rgb="FF00B050"/>
        <color rgb="FFFF0000"/>
      </colorScale>
    </cfRule>
    <cfRule type="colorScale" priority="6488">
      <colorScale>
        <cfvo type="num" val="0"/>
        <cfvo type="num" val="1"/>
        <color rgb="FF00B050"/>
        <color rgb="FFFF0000"/>
      </colorScale>
    </cfRule>
    <cfRule type="colorScale" priority="6489">
      <colorScale>
        <cfvo type="num" val="0"/>
        <cfvo type="num" val="1"/>
        <color rgb="FF00B050"/>
        <color rgb="FFFF0000"/>
      </colorScale>
    </cfRule>
    <cfRule type="colorScale" priority="6491">
      <colorScale>
        <cfvo type="num" val="0"/>
        <cfvo type="num" val="1"/>
        <color rgb="FF00B050"/>
        <color rgb="FFFF0000"/>
      </colorScale>
    </cfRule>
  </conditionalFormatting>
  <conditionalFormatting sqref="J2294">
    <cfRule type="colorScale" priority="6483">
      <colorScale>
        <cfvo type="num" val="0"/>
        <cfvo type="num" val="1"/>
        <color rgb="FF00B050"/>
        <color rgb="FFFF0000"/>
      </colorScale>
    </cfRule>
    <cfRule type="colorScale" priority="6484">
      <colorScale>
        <cfvo type="num" val="0"/>
        <cfvo type="num" val="1"/>
        <color rgb="FF00B050"/>
        <color rgb="FFFF0000"/>
      </colorScale>
    </cfRule>
    <cfRule type="colorScale" priority="6485">
      <colorScale>
        <cfvo type="num" val="0"/>
        <cfvo type="num" val="1"/>
        <color rgb="FF00B050"/>
        <color rgb="FFFF0000"/>
      </colorScale>
    </cfRule>
    <cfRule type="colorScale" priority="6486">
      <colorScale>
        <cfvo type="num" val="0"/>
        <cfvo type="num" val="1"/>
        <color rgb="FF00B050"/>
        <color rgb="FFFF0000"/>
      </colorScale>
    </cfRule>
    <cfRule type="colorScale" priority="6482">
      <colorScale>
        <cfvo type="num" val="0"/>
        <cfvo type="num" val="1"/>
        <color rgb="FF00B050"/>
        <color rgb="FFFF0000"/>
      </colorScale>
    </cfRule>
    <cfRule type="colorScale" priority="6481">
      <colorScale>
        <cfvo type="num" val="0"/>
        <cfvo type="num" val="1"/>
        <color rgb="FF00B050"/>
        <color rgb="FFFF0000"/>
      </colorScale>
    </cfRule>
    <cfRule type="colorScale" priority="6480">
      <colorScale>
        <cfvo type="num" val="0"/>
        <cfvo type="num" val="1"/>
        <color rgb="FF00B050"/>
        <color rgb="FFFF0000"/>
      </colorScale>
    </cfRule>
    <cfRule type="colorScale" priority="6479">
      <colorScale>
        <cfvo type="num" val="0"/>
        <cfvo type="num" val="1"/>
        <color rgb="FF00B050"/>
        <color rgb="FFFF0000"/>
      </colorScale>
    </cfRule>
    <cfRule type="colorScale" priority="6478">
      <colorScale>
        <cfvo type="num" val="0"/>
        <cfvo type="num" val="1"/>
        <color rgb="FF00B050"/>
        <color rgb="FFFF0000"/>
      </colorScale>
    </cfRule>
    <cfRule type="colorScale" priority="6477">
      <colorScale>
        <cfvo type="num" val="0"/>
        <cfvo type="num" val="1"/>
        <color rgb="FF00B050"/>
        <color rgb="FFFF0000"/>
      </colorScale>
    </cfRule>
  </conditionalFormatting>
  <conditionalFormatting sqref="J2295:J2304">
    <cfRule type="colorScale" priority="3135">
      <colorScale>
        <cfvo type="num" val="0"/>
        <cfvo type="num" val="1"/>
        <color rgb="FF00B050"/>
        <color rgb="FFFF0000"/>
      </colorScale>
    </cfRule>
    <cfRule type="colorScale" priority="3136">
      <colorScale>
        <cfvo type="num" val="0"/>
        <cfvo type="num" val="1"/>
        <color rgb="FF00B050"/>
        <color rgb="FFFF0000"/>
      </colorScale>
    </cfRule>
  </conditionalFormatting>
  <conditionalFormatting sqref="J2305">
    <cfRule type="colorScale" priority="6472">
      <colorScale>
        <cfvo type="num" val="0"/>
        <cfvo type="num" val="1"/>
        <color rgb="FF00B050"/>
        <color rgb="FFFF0000"/>
      </colorScale>
    </cfRule>
    <cfRule type="colorScale" priority="6470">
      <colorScale>
        <cfvo type="num" val="0"/>
        <cfvo type="num" val="1"/>
        <color rgb="FF00B050"/>
        <color rgb="FFFF0000"/>
      </colorScale>
    </cfRule>
    <cfRule type="colorScale" priority="6471">
      <colorScale>
        <cfvo type="num" val="0"/>
        <cfvo type="num" val="1"/>
        <color rgb="FF00B050"/>
        <color rgb="FFFF0000"/>
      </colorScale>
    </cfRule>
    <cfRule type="colorScale" priority="6473">
      <colorScale>
        <cfvo type="num" val="0"/>
        <cfvo type="num" val="1"/>
        <color rgb="FF00B050"/>
        <color rgb="FFFF0000"/>
      </colorScale>
    </cfRule>
    <cfRule type="colorScale" priority="6474">
      <colorScale>
        <cfvo type="num" val="0"/>
        <cfvo type="num" val="1"/>
        <color rgb="FF00B050"/>
        <color rgb="FFFF0000"/>
      </colorScale>
    </cfRule>
    <cfRule type="colorScale" priority="6475">
      <colorScale>
        <cfvo type="num" val="0"/>
        <cfvo type="num" val="1"/>
        <color rgb="FF00B050"/>
        <color rgb="FFFF0000"/>
      </colorScale>
    </cfRule>
    <cfRule type="colorScale" priority="6476">
      <colorScale>
        <cfvo type="num" val="0"/>
        <cfvo type="num" val="1"/>
        <color rgb="FF00B050"/>
        <color rgb="FFFF0000"/>
      </colorScale>
    </cfRule>
  </conditionalFormatting>
  <conditionalFormatting sqref="J2307">
    <cfRule type="colorScale" priority="6465">
      <colorScale>
        <cfvo type="num" val="0"/>
        <cfvo type="num" val="1"/>
        <color rgb="FF00B050"/>
        <color rgb="FFFF0000"/>
      </colorScale>
    </cfRule>
    <cfRule type="colorScale" priority="6467">
      <colorScale>
        <cfvo type="num" val="0"/>
        <cfvo type="num" val="1"/>
        <color rgb="FF00B050"/>
        <color rgb="FFFF0000"/>
      </colorScale>
    </cfRule>
    <cfRule type="colorScale" priority="6464">
      <colorScale>
        <cfvo type="num" val="0"/>
        <cfvo type="num" val="1"/>
        <color rgb="FF00B050"/>
        <color rgb="FFFF0000"/>
      </colorScale>
    </cfRule>
    <cfRule type="colorScale" priority="6463">
      <colorScale>
        <cfvo type="num" val="0"/>
        <cfvo type="num" val="1"/>
        <color rgb="FF00B050"/>
        <color rgb="FFFF0000"/>
      </colorScale>
    </cfRule>
    <cfRule type="colorScale" priority="6462">
      <colorScale>
        <cfvo type="num" val="0"/>
        <cfvo type="num" val="1"/>
        <color rgb="FF00B050"/>
        <color rgb="FFFF0000"/>
      </colorScale>
    </cfRule>
    <cfRule type="colorScale" priority="6461">
      <colorScale>
        <cfvo type="num" val="0"/>
        <cfvo type="num" val="1"/>
        <color rgb="FF00B050"/>
        <color rgb="FFFF0000"/>
      </colorScale>
    </cfRule>
    <cfRule type="colorScale" priority="6460">
      <colorScale>
        <cfvo type="num" val="0"/>
        <cfvo type="num" val="1"/>
        <color rgb="FF00B050"/>
        <color rgb="FFFF0000"/>
      </colorScale>
    </cfRule>
    <cfRule type="colorScale" priority="6459">
      <colorScale>
        <cfvo type="num" val="0"/>
        <cfvo type="num" val="1"/>
        <color rgb="FF00B050"/>
        <color rgb="FFFF0000"/>
      </colorScale>
    </cfRule>
    <cfRule type="colorScale" priority="6468">
      <colorScale>
        <cfvo type="num" val="0"/>
        <cfvo type="num" val="1"/>
        <color rgb="FF00B050"/>
        <color rgb="FFFF0000"/>
      </colorScale>
    </cfRule>
    <cfRule type="colorScale" priority="6466">
      <colorScale>
        <cfvo type="num" val="0"/>
        <cfvo type="num" val="1"/>
        <color rgb="FF00B050"/>
        <color rgb="FFFF0000"/>
      </colorScale>
    </cfRule>
  </conditionalFormatting>
  <conditionalFormatting sqref="J2308:J2317">
    <cfRule type="colorScale" priority="3134">
      <colorScale>
        <cfvo type="num" val="0"/>
        <cfvo type="num" val="1"/>
        <color rgb="FF00B050"/>
        <color rgb="FFFF0000"/>
      </colorScale>
    </cfRule>
    <cfRule type="colorScale" priority="3133">
      <colorScale>
        <cfvo type="num" val="0"/>
        <cfvo type="num" val="1"/>
        <color rgb="FF00B050"/>
        <color rgb="FFFF0000"/>
      </colorScale>
    </cfRule>
  </conditionalFormatting>
  <conditionalFormatting sqref="J2318">
    <cfRule type="colorScale" priority="6454">
      <colorScale>
        <cfvo type="num" val="0"/>
        <cfvo type="num" val="1"/>
        <color rgb="FF00B050"/>
        <color rgb="FFFF0000"/>
      </colorScale>
    </cfRule>
    <cfRule type="colorScale" priority="6458">
      <colorScale>
        <cfvo type="num" val="0"/>
        <cfvo type="num" val="1"/>
        <color rgb="FF00B050"/>
        <color rgb="FFFF0000"/>
      </colorScale>
    </cfRule>
    <cfRule type="colorScale" priority="6456">
      <colorScale>
        <cfvo type="num" val="0"/>
        <cfvo type="num" val="1"/>
        <color rgb="FF00B050"/>
        <color rgb="FFFF0000"/>
      </colorScale>
    </cfRule>
    <cfRule type="colorScale" priority="6452">
      <colorScale>
        <cfvo type="num" val="0"/>
        <cfvo type="num" val="1"/>
        <color rgb="FF00B050"/>
        <color rgb="FFFF0000"/>
      </colorScale>
    </cfRule>
    <cfRule type="colorScale" priority="6453">
      <colorScale>
        <cfvo type="num" val="0"/>
        <cfvo type="num" val="1"/>
        <color rgb="FF00B050"/>
        <color rgb="FFFF0000"/>
      </colorScale>
    </cfRule>
    <cfRule type="colorScale" priority="6455">
      <colorScale>
        <cfvo type="num" val="0"/>
        <cfvo type="num" val="1"/>
        <color rgb="FF00B050"/>
        <color rgb="FFFF0000"/>
      </colorScale>
    </cfRule>
    <cfRule type="colorScale" priority="6457">
      <colorScale>
        <cfvo type="num" val="0"/>
        <cfvo type="num" val="1"/>
        <color rgb="FF00B050"/>
        <color rgb="FFFF0000"/>
      </colorScale>
    </cfRule>
  </conditionalFormatting>
  <conditionalFormatting sqref="J2320">
    <cfRule type="colorScale" priority="6444">
      <colorScale>
        <cfvo type="num" val="0"/>
        <cfvo type="num" val="1"/>
        <color rgb="FF00B050"/>
        <color rgb="FFFF0000"/>
      </colorScale>
    </cfRule>
    <cfRule type="colorScale" priority="6448">
      <colorScale>
        <cfvo type="num" val="0"/>
        <cfvo type="num" val="1"/>
        <color rgb="FF00B050"/>
        <color rgb="FFFF0000"/>
      </colorScale>
    </cfRule>
    <cfRule type="colorScale" priority="6441">
      <colorScale>
        <cfvo type="num" val="0"/>
        <cfvo type="num" val="1"/>
        <color rgb="FF00B050"/>
        <color rgb="FFFF0000"/>
      </colorScale>
    </cfRule>
    <cfRule type="colorScale" priority="6442">
      <colorScale>
        <cfvo type="num" val="0"/>
        <cfvo type="num" val="1"/>
        <color rgb="FF00B050"/>
        <color rgb="FFFF0000"/>
      </colorScale>
    </cfRule>
    <cfRule type="colorScale" priority="6443">
      <colorScale>
        <cfvo type="num" val="0"/>
        <cfvo type="num" val="1"/>
        <color rgb="FF00B050"/>
        <color rgb="FFFF0000"/>
      </colorScale>
    </cfRule>
    <cfRule type="colorScale" priority="6445">
      <colorScale>
        <cfvo type="num" val="0"/>
        <cfvo type="num" val="1"/>
        <color rgb="FF00B050"/>
        <color rgb="FFFF0000"/>
      </colorScale>
    </cfRule>
    <cfRule type="colorScale" priority="6446">
      <colorScale>
        <cfvo type="num" val="0"/>
        <cfvo type="num" val="1"/>
        <color rgb="FF00B050"/>
        <color rgb="FFFF0000"/>
      </colorScale>
    </cfRule>
    <cfRule type="colorScale" priority="6447">
      <colorScale>
        <cfvo type="num" val="0"/>
        <cfvo type="num" val="1"/>
        <color rgb="FF00B050"/>
        <color rgb="FFFF0000"/>
      </colorScale>
    </cfRule>
    <cfRule type="colorScale" priority="6449">
      <colorScale>
        <cfvo type="num" val="0"/>
        <cfvo type="num" val="1"/>
        <color rgb="FF00B050"/>
        <color rgb="FFFF0000"/>
      </colorScale>
    </cfRule>
    <cfRule type="colorScale" priority="6450">
      <colorScale>
        <cfvo type="num" val="0"/>
        <cfvo type="num" val="1"/>
        <color rgb="FF00B050"/>
        <color rgb="FFFF0000"/>
      </colorScale>
    </cfRule>
  </conditionalFormatting>
  <conditionalFormatting sqref="J2321:J2330">
    <cfRule type="colorScale" priority="3131">
      <colorScale>
        <cfvo type="num" val="0"/>
        <cfvo type="num" val="1"/>
        <color rgb="FF00B050"/>
        <color rgb="FFFF0000"/>
      </colorScale>
    </cfRule>
    <cfRule type="colorScale" priority="3132">
      <colorScale>
        <cfvo type="num" val="0"/>
        <cfvo type="num" val="1"/>
        <color rgb="FF00B050"/>
        <color rgb="FFFF0000"/>
      </colorScale>
    </cfRule>
  </conditionalFormatting>
  <conditionalFormatting sqref="J2331">
    <cfRule type="colorScale" priority="6434">
      <colorScale>
        <cfvo type="num" val="0"/>
        <cfvo type="num" val="1"/>
        <color rgb="FF00B050"/>
        <color rgb="FFFF0000"/>
      </colorScale>
    </cfRule>
    <cfRule type="colorScale" priority="6435">
      <colorScale>
        <cfvo type="num" val="0"/>
        <cfvo type="num" val="1"/>
        <color rgb="FF00B050"/>
        <color rgb="FFFF0000"/>
      </colorScale>
    </cfRule>
    <cfRule type="colorScale" priority="6436">
      <colorScale>
        <cfvo type="num" val="0"/>
        <cfvo type="num" val="1"/>
        <color rgb="FF00B050"/>
        <color rgb="FFFF0000"/>
      </colorScale>
    </cfRule>
    <cfRule type="colorScale" priority="6437">
      <colorScale>
        <cfvo type="num" val="0"/>
        <cfvo type="num" val="1"/>
        <color rgb="FF00B050"/>
        <color rgb="FFFF0000"/>
      </colorScale>
    </cfRule>
    <cfRule type="colorScale" priority="6438">
      <colorScale>
        <cfvo type="num" val="0"/>
        <cfvo type="num" val="1"/>
        <color rgb="FF00B050"/>
        <color rgb="FFFF0000"/>
      </colorScale>
    </cfRule>
    <cfRule type="colorScale" priority="6439">
      <colorScale>
        <cfvo type="num" val="0"/>
        <cfvo type="num" val="1"/>
        <color rgb="FF00B050"/>
        <color rgb="FFFF0000"/>
      </colorScale>
    </cfRule>
    <cfRule type="colorScale" priority="6440">
      <colorScale>
        <cfvo type="num" val="0"/>
        <cfvo type="num" val="1"/>
        <color rgb="FF00B050"/>
        <color rgb="FFFF0000"/>
      </colorScale>
    </cfRule>
  </conditionalFormatting>
  <conditionalFormatting sqref="J2333">
    <cfRule type="colorScale" priority="6428">
      <colorScale>
        <cfvo type="num" val="0"/>
        <cfvo type="num" val="1"/>
        <color rgb="FF00B050"/>
        <color rgb="FFFF0000"/>
      </colorScale>
    </cfRule>
    <cfRule type="colorScale" priority="6423">
      <colorScale>
        <cfvo type="num" val="0"/>
        <cfvo type="num" val="1"/>
        <color rgb="FF00B050"/>
        <color rgb="FFFF0000"/>
      </colorScale>
    </cfRule>
    <cfRule type="colorScale" priority="6427">
      <colorScale>
        <cfvo type="num" val="0"/>
        <cfvo type="num" val="1"/>
        <color rgb="FF00B050"/>
        <color rgb="FFFF0000"/>
      </colorScale>
    </cfRule>
    <cfRule type="colorScale" priority="6424">
      <colorScale>
        <cfvo type="num" val="0"/>
        <cfvo type="num" val="1"/>
        <color rgb="FF00B050"/>
        <color rgb="FFFF0000"/>
      </colorScale>
    </cfRule>
    <cfRule type="colorScale" priority="6425">
      <colorScale>
        <cfvo type="num" val="0"/>
        <cfvo type="num" val="1"/>
        <color rgb="FF00B050"/>
        <color rgb="FFFF0000"/>
      </colorScale>
    </cfRule>
    <cfRule type="colorScale" priority="6426">
      <colorScale>
        <cfvo type="num" val="0"/>
        <cfvo type="num" val="1"/>
        <color rgb="FF00B050"/>
        <color rgb="FFFF0000"/>
      </colorScale>
    </cfRule>
    <cfRule type="colorScale" priority="6432">
      <colorScale>
        <cfvo type="num" val="0"/>
        <cfvo type="num" val="1"/>
        <color rgb="FF00B050"/>
        <color rgb="FFFF0000"/>
      </colorScale>
    </cfRule>
    <cfRule type="colorScale" priority="6431">
      <colorScale>
        <cfvo type="num" val="0"/>
        <cfvo type="num" val="1"/>
        <color rgb="FF00B050"/>
        <color rgb="FFFF0000"/>
      </colorScale>
    </cfRule>
    <cfRule type="colorScale" priority="6430">
      <colorScale>
        <cfvo type="num" val="0"/>
        <cfvo type="num" val="1"/>
        <color rgb="FF00B050"/>
        <color rgb="FFFF0000"/>
      </colorScale>
    </cfRule>
    <cfRule type="colorScale" priority="6429">
      <colorScale>
        <cfvo type="num" val="0"/>
        <cfvo type="num" val="1"/>
        <color rgb="FF00B050"/>
        <color rgb="FFFF0000"/>
      </colorScale>
    </cfRule>
  </conditionalFormatting>
  <conditionalFormatting sqref="J2334:J2343">
    <cfRule type="colorScale" priority="3130">
      <colorScale>
        <cfvo type="num" val="0"/>
        <cfvo type="num" val="1"/>
        <color rgb="FF00B050"/>
        <color rgb="FFFF0000"/>
      </colorScale>
    </cfRule>
    <cfRule type="colorScale" priority="3129">
      <colorScale>
        <cfvo type="num" val="0"/>
        <cfvo type="num" val="1"/>
        <color rgb="FF00B050"/>
        <color rgb="FFFF0000"/>
      </colorScale>
    </cfRule>
  </conditionalFormatting>
  <conditionalFormatting sqref="J2344">
    <cfRule type="colorScale" priority="6422">
      <colorScale>
        <cfvo type="num" val="0"/>
        <cfvo type="num" val="1"/>
        <color rgb="FF00B050"/>
        <color rgb="FFFF0000"/>
      </colorScale>
    </cfRule>
    <cfRule type="colorScale" priority="6421">
      <colorScale>
        <cfvo type="num" val="0"/>
        <cfvo type="num" val="1"/>
        <color rgb="FF00B050"/>
        <color rgb="FFFF0000"/>
      </colorScale>
    </cfRule>
    <cfRule type="colorScale" priority="6420">
      <colorScale>
        <cfvo type="num" val="0"/>
        <cfvo type="num" val="1"/>
        <color rgb="FF00B050"/>
        <color rgb="FFFF0000"/>
      </colorScale>
    </cfRule>
    <cfRule type="colorScale" priority="6419">
      <colorScale>
        <cfvo type="num" val="0"/>
        <cfvo type="num" val="1"/>
        <color rgb="FF00B050"/>
        <color rgb="FFFF0000"/>
      </colorScale>
    </cfRule>
    <cfRule type="colorScale" priority="6418">
      <colorScale>
        <cfvo type="num" val="0"/>
        <cfvo type="num" val="1"/>
        <color rgb="FF00B050"/>
        <color rgb="FFFF0000"/>
      </colorScale>
    </cfRule>
    <cfRule type="colorScale" priority="6417">
      <colorScale>
        <cfvo type="num" val="0"/>
        <cfvo type="num" val="1"/>
        <color rgb="FF00B050"/>
        <color rgb="FFFF0000"/>
      </colorScale>
    </cfRule>
    <cfRule type="colorScale" priority="6416">
      <colorScale>
        <cfvo type="num" val="0"/>
        <cfvo type="num" val="1"/>
        <color rgb="FF00B050"/>
        <color rgb="FFFF0000"/>
      </colorScale>
    </cfRule>
  </conditionalFormatting>
  <conditionalFormatting sqref="J2346">
    <cfRule type="colorScale" priority="6406">
      <colorScale>
        <cfvo type="num" val="0"/>
        <cfvo type="num" val="1"/>
        <color rgb="FF00B050"/>
        <color rgb="FFFF0000"/>
      </colorScale>
    </cfRule>
    <cfRule type="colorScale" priority="6414">
      <colorScale>
        <cfvo type="num" val="0"/>
        <cfvo type="num" val="1"/>
        <color rgb="FF00B050"/>
        <color rgb="FFFF0000"/>
      </colorScale>
    </cfRule>
    <cfRule type="colorScale" priority="6412">
      <colorScale>
        <cfvo type="num" val="0"/>
        <cfvo type="num" val="1"/>
        <color rgb="FF00B050"/>
        <color rgb="FFFF0000"/>
      </colorScale>
    </cfRule>
    <cfRule type="colorScale" priority="6411">
      <colorScale>
        <cfvo type="num" val="0"/>
        <cfvo type="num" val="1"/>
        <color rgb="FF00B050"/>
        <color rgb="FFFF0000"/>
      </colorScale>
    </cfRule>
    <cfRule type="colorScale" priority="6410">
      <colorScale>
        <cfvo type="num" val="0"/>
        <cfvo type="num" val="1"/>
        <color rgb="FF00B050"/>
        <color rgb="FFFF0000"/>
      </colorScale>
    </cfRule>
    <cfRule type="colorScale" priority="6409">
      <colorScale>
        <cfvo type="num" val="0"/>
        <cfvo type="num" val="1"/>
        <color rgb="FF00B050"/>
        <color rgb="FFFF0000"/>
      </colorScale>
    </cfRule>
    <cfRule type="colorScale" priority="6407">
      <colorScale>
        <cfvo type="num" val="0"/>
        <cfvo type="num" val="1"/>
        <color rgb="FF00B050"/>
        <color rgb="FFFF0000"/>
      </colorScale>
    </cfRule>
    <cfRule type="colorScale" priority="6405">
      <colorScale>
        <cfvo type="num" val="0"/>
        <cfvo type="num" val="1"/>
        <color rgb="FF00B050"/>
        <color rgb="FFFF0000"/>
      </colorScale>
    </cfRule>
    <cfRule type="colorScale" priority="6413">
      <colorScale>
        <cfvo type="num" val="0"/>
        <cfvo type="num" val="1"/>
        <color rgb="FF00B050"/>
        <color rgb="FFFF0000"/>
      </colorScale>
    </cfRule>
    <cfRule type="colorScale" priority="6408">
      <colorScale>
        <cfvo type="num" val="0"/>
        <cfvo type="num" val="1"/>
        <color rgb="FF00B050"/>
        <color rgb="FFFF0000"/>
      </colorScale>
    </cfRule>
  </conditionalFormatting>
  <conditionalFormatting sqref="J2347:J2356">
    <cfRule type="colorScale" priority="3128">
      <colorScale>
        <cfvo type="num" val="0"/>
        <cfvo type="num" val="1"/>
        <color rgb="FF00B050"/>
        <color rgb="FFFF0000"/>
      </colorScale>
    </cfRule>
    <cfRule type="colorScale" priority="3127">
      <colorScale>
        <cfvo type="num" val="0"/>
        <cfvo type="num" val="1"/>
        <color rgb="FF00B050"/>
        <color rgb="FFFF0000"/>
      </colorScale>
    </cfRule>
  </conditionalFormatting>
  <conditionalFormatting sqref="J2357">
    <cfRule type="colorScale" priority="6399">
      <colorScale>
        <cfvo type="num" val="0"/>
        <cfvo type="num" val="1"/>
        <color rgb="FF00B050"/>
        <color rgb="FFFF0000"/>
      </colorScale>
    </cfRule>
    <cfRule type="colorScale" priority="6398">
      <colorScale>
        <cfvo type="num" val="0"/>
        <cfvo type="num" val="1"/>
        <color rgb="FF00B050"/>
        <color rgb="FFFF0000"/>
      </colorScale>
    </cfRule>
    <cfRule type="colorScale" priority="6404">
      <colorScale>
        <cfvo type="num" val="0"/>
        <cfvo type="num" val="1"/>
        <color rgb="FF00B050"/>
        <color rgb="FFFF0000"/>
      </colorScale>
    </cfRule>
    <cfRule type="colorScale" priority="6403">
      <colorScale>
        <cfvo type="num" val="0"/>
        <cfvo type="num" val="1"/>
        <color rgb="FF00B050"/>
        <color rgb="FFFF0000"/>
      </colorScale>
    </cfRule>
    <cfRule type="colorScale" priority="6402">
      <colorScale>
        <cfvo type="num" val="0"/>
        <cfvo type="num" val="1"/>
        <color rgb="FF00B050"/>
        <color rgb="FFFF0000"/>
      </colorScale>
    </cfRule>
    <cfRule type="colorScale" priority="6401">
      <colorScale>
        <cfvo type="num" val="0"/>
        <cfvo type="num" val="1"/>
        <color rgb="FF00B050"/>
        <color rgb="FFFF0000"/>
      </colorScale>
    </cfRule>
    <cfRule type="colorScale" priority="6400">
      <colorScale>
        <cfvo type="num" val="0"/>
        <cfvo type="num" val="1"/>
        <color rgb="FF00B050"/>
        <color rgb="FFFF0000"/>
      </colorScale>
    </cfRule>
  </conditionalFormatting>
  <conditionalFormatting sqref="J2359">
    <cfRule type="colorScale" priority="6389">
      <colorScale>
        <cfvo type="num" val="0"/>
        <cfvo type="num" val="1"/>
        <color rgb="FF00B050"/>
        <color rgb="FFFF0000"/>
      </colorScale>
    </cfRule>
    <cfRule type="colorScale" priority="6388">
      <colorScale>
        <cfvo type="num" val="0"/>
        <cfvo type="num" val="1"/>
        <color rgb="FF00B050"/>
        <color rgb="FFFF0000"/>
      </colorScale>
    </cfRule>
    <cfRule type="colorScale" priority="6387">
      <colorScale>
        <cfvo type="num" val="0"/>
        <cfvo type="num" val="1"/>
        <color rgb="FF00B050"/>
        <color rgb="FFFF0000"/>
      </colorScale>
    </cfRule>
    <cfRule type="colorScale" priority="6396">
      <colorScale>
        <cfvo type="num" val="0"/>
        <cfvo type="num" val="1"/>
        <color rgb="FF00B050"/>
        <color rgb="FFFF0000"/>
      </colorScale>
    </cfRule>
    <cfRule type="colorScale" priority="6395">
      <colorScale>
        <cfvo type="num" val="0"/>
        <cfvo type="num" val="1"/>
        <color rgb="FF00B050"/>
        <color rgb="FFFF0000"/>
      </colorScale>
    </cfRule>
    <cfRule type="colorScale" priority="6394">
      <colorScale>
        <cfvo type="num" val="0"/>
        <cfvo type="num" val="1"/>
        <color rgb="FF00B050"/>
        <color rgb="FFFF0000"/>
      </colorScale>
    </cfRule>
    <cfRule type="colorScale" priority="6393">
      <colorScale>
        <cfvo type="num" val="0"/>
        <cfvo type="num" val="1"/>
        <color rgb="FF00B050"/>
        <color rgb="FFFF0000"/>
      </colorScale>
    </cfRule>
    <cfRule type="colorScale" priority="6392">
      <colorScale>
        <cfvo type="num" val="0"/>
        <cfvo type="num" val="1"/>
        <color rgb="FF00B050"/>
        <color rgb="FFFF0000"/>
      </colorScale>
    </cfRule>
    <cfRule type="colorScale" priority="6391">
      <colorScale>
        <cfvo type="num" val="0"/>
        <cfvo type="num" val="1"/>
        <color rgb="FF00B050"/>
        <color rgb="FFFF0000"/>
      </colorScale>
    </cfRule>
    <cfRule type="colorScale" priority="6390">
      <colorScale>
        <cfvo type="num" val="0"/>
        <cfvo type="num" val="1"/>
        <color rgb="FF00B050"/>
        <color rgb="FFFF0000"/>
      </colorScale>
    </cfRule>
  </conditionalFormatting>
  <conditionalFormatting sqref="J2360:J2369">
    <cfRule type="colorScale" priority="3125">
      <colorScale>
        <cfvo type="num" val="0"/>
        <cfvo type="num" val="1"/>
        <color rgb="FF00B050"/>
        <color rgb="FFFF0000"/>
      </colorScale>
    </cfRule>
    <cfRule type="colorScale" priority="3126">
      <colorScale>
        <cfvo type="num" val="0"/>
        <cfvo type="num" val="1"/>
        <color rgb="FF00B050"/>
        <color rgb="FFFF0000"/>
      </colorScale>
    </cfRule>
  </conditionalFormatting>
  <conditionalFormatting sqref="J2370">
    <cfRule type="colorScale" priority="6382">
      <colorScale>
        <cfvo type="num" val="0"/>
        <cfvo type="num" val="1"/>
        <color rgb="FF00B050"/>
        <color rgb="FFFF0000"/>
      </colorScale>
    </cfRule>
    <cfRule type="colorScale" priority="6381">
      <colorScale>
        <cfvo type="num" val="0"/>
        <cfvo type="num" val="1"/>
        <color rgb="FF00B050"/>
        <color rgb="FFFF0000"/>
      </colorScale>
    </cfRule>
    <cfRule type="colorScale" priority="6383">
      <colorScale>
        <cfvo type="num" val="0"/>
        <cfvo type="num" val="1"/>
        <color rgb="FF00B050"/>
        <color rgb="FFFF0000"/>
      </colorScale>
    </cfRule>
    <cfRule type="colorScale" priority="6384">
      <colorScale>
        <cfvo type="num" val="0"/>
        <cfvo type="num" val="1"/>
        <color rgb="FF00B050"/>
        <color rgb="FFFF0000"/>
      </colorScale>
    </cfRule>
    <cfRule type="colorScale" priority="6385">
      <colorScale>
        <cfvo type="num" val="0"/>
        <cfvo type="num" val="1"/>
        <color rgb="FF00B050"/>
        <color rgb="FFFF0000"/>
      </colorScale>
    </cfRule>
    <cfRule type="colorScale" priority="6386">
      <colorScale>
        <cfvo type="num" val="0"/>
        <cfvo type="num" val="1"/>
        <color rgb="FF00B050"/>
        <color rgb="FFFF0000"/>
      </colorScale>
    </cfRule>
    <cfRule type="colorScale" priority="6380">
      <colorScale>
        <cfvo type="num" val="0"/>
        <cfvo type="num" val="1"/>
        <color rgb="FF00B050"/>
        <color rgb="FFFF0000"/>
      </colorScale>
    </cfRule>
  </conditionalFormatting>
  <conditionalFormatting sqref="J2372">
    <cfRule type="colorScale" priority="6373">
      <colorScale>
        <cfvo type="num" val="0"/>
        <cfvo type="num" val="1"/>
        <color rgb="FF00B050"/>
        <color rgb="FFFF0000"/>
      </colorScale>
    </cfRule>
    <cfRule type="colorScale" priority="6372">
      <colorScale>
        <cfvo type="num" val="0"/>
        <cfvo type="num" val="1"/>
        <color rgb="FF00B050"/>
        <color rgb="FFFF0000"/>
      </colorScale>
    </cfRule>
    <cfRule type="colorScale" priority="6371">
      <colorScale>
        <cfvo type="num" val="0"/>
        <cfvo type="num" val="1"/>
        <color rgb="FF00B050"/>
        <color rgb="FFFF0000"/>
      </colorScale>
    </cfRule>
    <cfRule type="colorScale" priority="6370">
      <colorScale>
        <cfvo type="num" val="0"/>
        <cfvo type="num" val="1"/>
        <color rgb="FF00B050"/>
        <color rgb="FFFF0000"/>
      </colorScale>
    </cfRule>
    <cfRule type="colorScale" priority="6369">
      <colorScale>
        <cfvo type="num" val="0"/>
        <cfvo type="num" val="1"/>
        <color rgb="FF00B050"/>
        <color rgb="FFFF0000"/>
      </colorScale>
    </cfRule>
    <cfRule type="colorScale" priority="6378">
      <colorScale>
        <cfvo type="num" val="0"/>
        <cfvo type="num" val="1"/>
        <color rgb="FF00B050"/>
        <color rgb="FFFF0000"/>
      </colorScale>
    </cfRule>
    <cfRule type="colorScale" priority="6377">
      <colorScale>
        <cfvo type="num" val="0"/>
        <cfvo type="num" val="1"/>
        <color rgb="FF00B050"/>
        <color rgb="FFFF0000"/>
      </colorScale>
    </cfRule>
    <cfRule type="colorScale" priority="6376">
      <colorScale>
        <cfvo type="num" val="0"/>
        <cfvo type="num" val="1"/>
        <color rgb="FF00B050"/>
        <color rgb="FFFF0000"/>
      </colorScale>
    </cfRule>
    <cfRule type="colorScale" priority="6375">
      <colorScale>
        <cfvo type="num" val="0"/>
        <cfvo type="num" val="1"/>
        <color rgb="FF00B050"/>
        <color rgb="FFFF0000"/>
      </colorScale>
    </cfRule>
    <cfRule type="colorScale" priority="6374">
      <colorScale>
        <cfvo type="num" val="0"/>
        <cfvo type="num" val="1"/>
        <color rgb="FF00B050"/>
        <color rgb="FFFF0000"/>
      </colorScale>
    </cfRule>
  </conditionalFormatting>
  <conditionalFormatting sqref="J2373:J2382">
    <cfRule type="colorScale" priority="3123">
      <colorScale>
        <cfvo type="num" val="0"/>
        <cfvo type="num" val="1"/>
        <color rgb="FF00B050"/>
        <color rgb="FFFF0000"/>
      </colorScale>
    </cfRule>
    <cfRule type="colorScale" priority="3124">
      <colorScale>
        <cfvo type="num" val="0"/>
        <cfvo type="num" val="1"/>
        <color rgb="FF00B050"/>
        <color rgb="FFFF0000"/>
      </colorScale>
    </cfRule>
  </conditionalFormatting>
  <conditionalFormatting sqref="J2383">
    <cfRule type="colorScale" priority="6362">
      <colorScale>
        <cfvo type="num" val="0"/>
        <cfvo type="num" val="1"/>
        <color rgb="FF00B050"/>
        <color rgb="FFFF0000"/>
      </colorScale>
    </cfRule>
    <cfRule type="colorScale" priority="6363">
      <colorScale>
        <cfvo type="num" val="0"/>
        <cfvo type="num" val="1"/>
        <color rgb="FF00B050"/>
        <color rgb="FFFF0000"/>
      </colorScale>
    </cfRule>
    <cfRule type="colorScale" priority="6365">
      <colorScale>
        <cfvo type="num" val="0"/>
        <cfvo type="num" val="1"/>
        <color rgb="FF00B050"/>
        <color rgb="FFFF0000"/>
      </colorScale>
    </cfRule>
    <cfRule type="colorScale" priority="6367">
      <colorScale>
        <cfvo type="num" val="0"/>
        <cfvo type="num" val="1"/>
        <color rgb="FF00B050"/>
        <color rgb="FFFF0000"/>
      </colorScale>
    </cfRule>
    <cfRule type="colorScale" priority="6368">
      <colorScale>
        <cfvo type="num" val="0"/>
        <cfvo type="num" val="1"/>
        <color rgb="FF00B050"/>
        <color rgb="FFFF0000"/>
      </colorScale>
    </cfRule>
    <cfRule type="colorScale" priority="6366">
      <colorScale>
        <cfvo type="num" val="0"/>
        <cfvo type="num" val="1"/>
        <color rgb="FF00B050"/>
        <color rgb="FFFF0000"/>
      </colorScale>
    </cfRule>
    <cfRule type="colorScale" priority="6364">
      <colorScale>
        <cfvo type="num" val="0"/>
        <cfvo type="num" val="1"/>
        <color rgb="FF00B050"/>
        <color rgb="FFFF0000"/>
      </colorScale>
    </cfRule>
  </conditionalFormatting>
  <conditionalFormatting sqref="J2385">
    <cfRule type="colorScale" priority="6351">
      <colorScale>
        <cfvo type="num" val="0"/>
        <cfvo type="num" val="1"/>
        <color rgb="FF00B050"/>
        <color rgb="FFFF0000"/>
      </colorScale>
    </cfRule>
    <cfRule type="colorScale" priority="6356">
      <colorScale>
        <cfvo type="num" val="0"/>
        <cfvo type="num" val="1"/>
        <color rgb="FF00B050"/>
        <color rgb="FFFF0000"/>
      </colorScale>
    </cfRule>
    <cfRule type="colorScale" priority="6352">
      <colorScale>
        <cfvo type="num" val="0"/>
        <cfvo type="num" val="1"/>
        <color rgb="FF00B050"/>
        <color rgb="FFFF0000"/>
      </colorScale>
    </cfRule>
    <cfRule type="colorScale" priority="6353">
      <colorScale>
        <cfvo type="num" val="0"/>
        <cfvo type="num" val="1"/>
        <color rgb="FF00B050"/>
        <color rgb="FFFF0000"/>
      </colorScale>
    </cfRule>
    <cfRule type="colorScale" priority="6354">
      <colorScale>
        <cfvo type="num" val="0"/>
        <cfvo type="num" val="1"/>
        <color rgb="FF00B050"/>
        <color rgb="FFFF0000"/>
      </colorScale>
    </cfRule>
    <cfRule type="colorScale" priority="6355">
      <colorScale>
        <cfvo type="num" val="0"/>
        <cfvo type="num" val="1"/>
        <color rgb="FF00B050"/>
        <color rgb="FFFF0000"/>
      </colorScale>
    </cfRule>
    <cfRule type="colorScale" priority="6357">
      <colorScale>
        <cfvo type="num" val="0"/>
        <cfvo type="num" val="1"/>
        <color rgb="FF00B050"/>
        <color rgb="FFFF0000"/>
      </colorScale>
    </cfRule>
    <cfRule type="colorScale" priority="6358">
      <colorScale>
        <cfvo type="num" val="0"/>
        <cfvo type="num" val="1"/>
        <color rgb="FF00B050"/>
        <color rgb="FFFF0000"/>
      </colorScale>
    </cfRule>
    <cfRule type="colorScale" priority="6359">
      <colorScale>
        <cfvo type="num" val="0"/>
        <cfvo type="num" val="1"/>
        <color rgb="FF00B050"/>
        <color rgb="FFFF0000"/>
      </colorScale>
    </cfRule>
    <cfRule type="colorScale" priority="6360">
      <colorScale>
        <cfvo type="num" val="0"/>
        <cfvo type="num" val="1"/>
        <color rgb="FF00B050"/>
        <color rgb="FFFF0000"/>
      </colorScale>
    </cfRule>
  </conditionalFormatting>
  <conditionalFormatting sqref="J2386:J2395">
    <cfRule type="colorScale" priority="3122">
      <colorScale>
        <cfvo type="num" val="0"/>
        <cfvo type="num" val="1"/>
        <color rgb="FF00B050"/>
        <color rgb="FFFF0000"/>
      </colorScale>
    </cfRule>
    <cfRule type="colorScale" priority="3121">
      <colorScale>
        <cfvo type="num" val="0"/>
        <cfvo type="num" val="1"/>
        <color rgb="FF00B050"/>
        <color rgb="FFFF0000"/>
      </colorScale>
    </cfRule>
  </conditionalFormatting>
  <conditionalFormatting sqref="J2396">
    <cfRule type="colorScale" priority="6347">
      <colorScale>
        <cfvo type="num" val="0"/>
        <cfvo type="num" val="1"/>
        <color rgb="FF00B050"/>
        <color rgb="FFFF0000"/>
      </colorScale>
    </cfRule>
    <cfRule type="colorScale" priority="6346">
      <colorScale>
        <cfvo type="num" val="0"/>
        <cfvo type="num" val="1"/>
        <color rgb="FF00B050"/>
        <color rgb="FFFF0000"/>
      </colorScale>
    </cfRule>
    <cfRule type="colorScale" priority="6345">
      <colorScale>
        <cfvo type="num" val="0"/>
        <cfvo type="num" val="1"/>
        <color rgb="FF00B050"/>
        <color rgb="FFFF0000"/>
      </colorScale>
    </cfRule>
    <cfRule type="colorScale" priority="6344">
      <colorScale>
        <cfvo type="num" val="0"/>
        <cfvo type="num" val="1"/>
        <color rgb="FF00B050"/>
        <color rgb="FFFF0000"/>
      </colorScale>
    </cfRule>
    <cfRule type="colorScale" priority="6348">
      <colorScale>
        <cfvo type="num" val="0"/>
        <cfvo type="num" val="1"/>
        <color rgb="FF00B050"/>
        <color rgb="FFFF0000"/>
      </colorScale>
    </cfRule>
    <cfRule type="colorScale" priority="6350">
      <colorScale>
        <cfvo type="num" val="0"/>
        <cfvo type="num" val="1"/>
        <color rgb="FF00B050"/>
        <color rgb="FFFF0000"/>
      </colorScale>
    </cfRule>
    <cfRule type="colorScale" priority="6349">
      <colorScale>
        <cfvo type="num" val="0"/>
        <cfvo type="num" val="1"/>
        <color rgb="FF00B050"/>
        <color rgb="FFFF0000"/>
      </colorScale>
    </cfRule>
  </conditionalFormatting>
  <conditionalFormatting sqref="J2398">
    <cfRule type="colorScale" priority="6335">
      <colorScale>
        <cfvo type="num" val="0"/>
        <cfvo type="num" val="1"/>
        <color rgb="FF00B050"/>
        <color rgb="FFFF0000"/>
      </colorScale>
    </cfRule>
    <cfRule type="colorScale" priority="6334">
      <colorScale>
        <cfvo type="num" val="0"/>
        <cfvo type="num" val="1"/>
        <color rgb="FF00B050"/>
        <color rgb="FFFF0000"/>
      </colorScale>
    </cfRule>
    <cfRule type="colorScale" priority="6333">
      <colorScale>
        <cfvo type="num" val="0"/>
        <cfvo type="num" val="1"/>
        <color rgb="FF00B050"/>
        <color rgb="FFFF0000"/>
      </colorScale>
    </cfRule>
    <cfRule type="colorScale" priority="6342">
      <colorScale>
        <cfvo type="num" val="0"/>
        <cfvo type="num" val="1"/>
        <color rgb="FF00B050"/>
        <color rgb="FFFF0000"/>
      </colorScale>
    </cfRule>
    <cfRule type="colorScale" priority="6341">
      <colorScale>
        <cfvo type="num" val="0"/>
        <cfvo type="num" val="1"/>
        <color rgb="FF00B050"/>
        <color rgb="FFFF0000"/>
      </colorScale>
    </cfRule>
    <cfRule type="colorScale" priority="6340">
      <colorScale>
        <cfvo type="num" val="0"/>
        <cfvo type="num" val="1"/>
        <color rgb="FF00B050"/>
        <color rgb="FFFF0000"/>
      </colorScale>
    </cfRule>
    <cfRule type="colorScale" priority="6339">
      <colorScale>
        <cfvo type="num" val="0"/>
        <cfvo type="num" val="1"/>
        <color rgb="FF00B050"/>
        <color rgb="FFFF0000"/>
      </colorScale>
    </cfRule>
    <cfRule type="colorScale" priority="6338">
      <colorScale>
        <cfvo type="num" val="0"/>
        <cfvo type="num" val="1"/>
        <color rgb="FF00B050"/>
        <color rgb="FFFF0000"/>
      </colorScale>
    </cfRule>
    <cfRule type="colorScale" priority="6337">
      <colorScale>
        <cfvo type="num" val="0"/>
        <cfvo type="num" val="1"/>
        <color rgb="FF00B050"/>
        <color rgb="FFFF0000"/>
      </colorScale>
    </cfRule>
    <cfRule type="colorScale" priority="6336">
      <colorScale>
        <cfvo type="num" val="0"/>
        <cfvo type="num" val="1"/>
        <color rgb="FF00B050"/>
        <color rgb="FFFF0000"/>
      </colorScale>
    </cfRule>
  </conditionalFormatting>
  <conditionalFormatting sqref="J2399:J2408">
    <cfRule type="colorScale" priority="3120">
      <colorScale>
        <cfvo type="num" val="0"/>
        <cfvo type="num" val="1"/>
        <color rgb="FF00B050"/>
        <color rgb="FFFF0000"/>
      </colorScale>
    </cfRule>
    <cfRule type="colorScale" priority="3119">
      <colorScale>
        <cfvo type="num" val="0"/>
        <cfvo type="num" val="1"/>
        <color rgb="FF00B050"/>
        <color rgb="FFFF0000"/>
      </colorScale>
    </cfRule>
  </conditionalFormatting>
  <conditionalFormatting sqref="J2409">
    <cfRule type="colorScale" priority="6332">
      <colorScale>
        <cfvo type="num" val="0"/>
        <cfvo type="num" val="1"/>
        <color rgb="FF00B050"/>
        <color rgb="FFFF0000"/>
      </colorScale>
    </cfRule>
    <cfRule type="colorScale" priority="6331">
      <colorScale>
        <cfvo type="num" val="0"/>
        <cfvo type="num" val="1"/>
        <color rgb="FF00B050"/>
        <color rgb="FFFF0000"/>
      </colorScale>
    </cfRule>
    <cfRule type="colorScale" priority="6330">
      <colorScale>
        <cfvo type="num" val="0"/>
        <cfvo type="num" val="1"/>
        <color rgb="FF00B050"/>
        <color rgb="FFFF0000"/>
      </colorScale>
    </cfRule>
    <cfRule type="colorScale" priority="6329">
      <colorScale>
        <cfvo type="num" val="0"/>
        <cfvo type="num" val="1"/>
        <color rgb="FF00B050"/>
        <color rgb="FFFF0000"/>
      </colorScale>
    </cfRule>
    <cfRule type="colorScale" priority="6328">
      <colorScale>
        <cfvo type="num" val="0"/>
        <cfvo type="num" val="1"/>
        <color rgb="FF00B050"/>
        <color rgb="FFFF0000"/>
      </colorScale>
    </cfRule>
    <cfRule type="colorScale" priority="6327">
      <colorScale>
        <cfvo type="num" val="0"/>
        <cfvo type="num" val="1"/>
        <color rgb="FF00B050"/>
        <color rgb="FFFF0000"/>
      </colorScale>
    </cfRule>
    <cfRule type="colorScale" priority="6326">
      <colorScale>
        <cfvo type="num" val="0"/>
        <cfvo type="num" val="1"/>
        <color rgb="FF00B050"/>
        <color rgb="FFFF0000"/>
      </colorScale>
    </cfRule>
  </conditionalFormatting>
  <conditionalFormatting sqref="J2411">
    <cfRule type="colorScale" priority="6316">
      <colorScale>
        <cfvo type="num" val="0"/>
        <cfvo type="num" val="1"/>
        <color rgb="FF00B050"/>
        <color rgb="FFFF0000"/>
      </colorScale>
    </cfRule>
    <cfRule type="colorScale" priority="6324">
      <colorScale>
        <cfvo type="num" val="0"/>
        <cfvo type="num" val="1"/>
        <color rgb="FF00B050"/>
        <color rgb="FFFF0000"/>
      </colorScale>
    </cfRule>
    <cfRule type="colorScale" priority="6323">
      <colorScale>
        <cfvo type="num" val="0"/>
        <cfvo type="num" val="1"/>
        <color rgb="FF00B050"/>
        <color rgb="FFFF0000"/>
      </colorScale>
    </cfRule>
    <cfRule type="colorScale" priority="6322">
      <colorScale>
        <cfvo type="num" val="0"/>
        <cfvo type="num" val="1"/>
        <color rgb="FF00B050"/>
        <color rgb="FFFF0000"/>
      </colorScale>
    </cfRule>
    <cfRule type="colorScale" priority="6321">
      <colorScale>
        <cfvo type="num" val="0"/>
        <cfvo type="num" val="1"/>
        <color rgb="FF00B050"/>
        <color rgb="FFFF0000"/>
      </colorScale>
    </cfRule>
    <cfRule type="colorScale" priority="6320">
      <colorScale>
        <cfvo type="num" val="0"/>
        <cfvo type="num" val="1"/>
        <color rgb="FF00B050"/>
        <color rgb="FFFF0000"/>
      </colorScale>
    </cfRule>
    <cfRule type="colorScale" priority="6319">
      <colorScale>
        <cfvo type="num" val="0"/>
        <cfvo type="num" val="1"/>
        <color rgb="FF00B050"/>
        <color rgb="FFFF0000"/>
      </colorScale>
    </cfRule>
    <cfRule type="colorScale" priority="6318">
      <colorScale>
        <cfvo type="num" val="0"/>
        <cfvo type="num" val="1"/>
        <color rgb="FF00B050"/>
        <color rgb="FFFF0000"/>
      </colorScale>
    </cfRule>
    <cfRule type="colorScale" priority="6317">
      <colorScale>
        <cfvo type="num" val="0"/>
        <cfvo type="num" val="1"/>
        <color rgb="FF00B050"/>
        <color rgb="FFFF0000"/>
      </colorScale>
    </cfRule>
    <cfRule type="colorScale" priority="6315">
      <colorScale>
        <cfvo type="num" val="0"/>
        <cfvo type="num" val="1"/>
        <color rgb="FF00B050"/>
        <color rgb="FFFF0000"/>
      </colorScale>
    </cfRule>
  </conditionalFormatting>
  <conditionalFormatting sqref="J2412:J2421">
    <cfRule type="colorScale" priority="3117">
      <colorScale>
        <cfvo type="num" val="0"/>
        <cfvo type="num" val="1"/>
        <color rgb="FF00B050"/>
        <color rgb="FFFF0000"/>
      </colorScale>
    </cfRule>
    <cfRule type="colorScale" priority="3118">
      <colorScale>
        <cfvo type="num" val="0"/>
        <cfvo type="num" val="1"/>
        <color rgb="FF00B050"/>
        <color rgb="FFFF0000"/>
      </colorScale>
    </cfRule>
  </conditionalFormatting>
  <conditionalFormatting sqref="J2422">
    <cfRule type="colorScale" priority="6309">
      <colorScale>
        <cfvo type="num" val="0"/>
        <cfvo type="num" val="1"/>
        <color rgb="FF00B050"/>
        <color rgb="FFFF0000"/>
      </colorScale>
    </cfRule>
    <cfRule type="colorScale" priority="6310">
      <colorScale>
        <cfvo type="num" val="0"/>
        <cfvo type="num" val="1"/>
        <color rgb="FF00B050"/>
        <color rgb="FFFF0000"/>
      </colorScale>
    </cfRule>
    <cfRule type="colorScale" priority="6311">
      <colorScale>
        <cfvo type="num" val="0"/>
        <cfvo type="num" val="1"/>
        <color rgb="FF00B050"/>
        <color rgb="FFFF0000"/>
      </colorScale>
    </cfRule>
    <cfRule type="colorScale" priority="6312">
      <colorScale>
        <cfvo type="num" val="0"/>
        <cfvo type="num" val="1"/>
        <color rgb="FF00B050"/>
        <color rgb="FFFF0000"/>
      </colorScale>
    </cfRule>
    <cfRule type="colorScale" priority="6313">
      <colorScale>
        <cfvo type="num" val="0"/>
        <cfvo type="num" val="1"/>
        <color rgb="FF00B050"/>
        <color rgb="FFFF0000"/>
      </colorScale>
    </cfRule>
    <cfRule type="colorScale" priority="6308">
      <colorScale>
        <cfvo type="num" val="0"/>
        <cfvo type="num" val="1"/>
        <color rgb="FF00B050"/>
        <color rgb="FFFF0000"/>
      </colorScale>
    </cfRule>
    <cfRule type="colorScale" priority="6314">
      <colorScale>
        <cfvo type="num" val="0"/>
        <cfvo type="num" val="1"/>
        <color rgb="FF00B050"/>
        <color rgb="FFFF0000"/>
      </colorScale>
    </cfRule>
  </conditionalFormatting>
  <conditionalFormatting sqref="J2425">
    <cfRule type="colorScale" priority="5933">
      <colorScale>
        <cfvo type="num" val="0"/>
        <cfvo type="num" val="1"/>
        <color rgb="FF00B050"/>
        <color rgb="FFFF0000"/>
      </colorScale>
    </cfRule>
    <cfRule type="colorScale" priority="5934">
      <colorScale>
        <cfvo type="num" val="0"/>
        <cfvo type="num" val="1"/>
        <color rgb="FF00B050"/>
        <color rgb="FFFF0000"/>
      </colorScale>
    </cfRule>
    <cfRule type="colorScale" priority="5935">
      <colorScale>
        <cfvo type="num" val="0"/>
        <cfvo type="num" val="1"/>
        <color rgb="FF00B050"/>
        <color rgb="FFFF0000"/>
      </colorScale>
    </cfRule>
    <cfRule type="colorScale" priority="5936">
      <colorScale>
        <cfvo type="num" val="0"/>
        <cfvo type="num" val="1"/>
        <color rgb="FF00B050"/>
        <color rgb="FFFF0000"/>
      </colorScale>
    </cfRule>
    <cfRule type="colorScale" priority="5941">
      <colorScale>
        <cfvo type="num" val="0"/>
        <cfvo type="num" val="1"/>
        <color rgb="FF00B050"/>
        <color rgb="FFFF0000"/>
      </colorScale>
    </cfRule>
    <cfRule type="colorScale" priority="5943">
      <colorScale>
        <cfvo type="num" val="0"/>
        <cfvo type="num" val="1"/>
        <color rgb="FF00B050"/>
        <color rgb="FFFF0000"/>
      </colorScale>
    </cfRule>
    <cfRule type="colorScale" priority="5944">
      <colorScale>
        <cfvo type="num" val="0"/>
        <cfvo type="num" val="1"/>
        <color rgb="FF00B050"/>
        <color rgb="FFFF0000"/>
      </colorScale>
    </cfRule>
    <cfRule type="colorScale" priority="5945">
      <colorScale>
        <cfvo type="num" val="0"/>
        <cfvo type="num" val="1"/>
        <color rgb="FF00B050"/>
        <color rgb="FFFF0000"/>
      </colorScale>
    </cfRule>
    <cfRule type="colorScale" priority="5946">
      <colorScale>
        <cfvo type="num" val="0"/>
        <cfvo type="num" val="1"/>
        <color rgb="FF00B050"/>
        <color rgb="FFFF0000"/>
      </colorScale>
    </cfRule>
    <cfRule type="colorScale" priority="5947">
      <colorScale>
        <cfvo type="num" val="0"/>
        <cfvo type="num" val="1"/>
        <color rgb="FF00B050"/>
        <color rgb="FFFF0000"/>
      </colorScale>
    </cfRule>
  </conditionalFormatting>
  <conditionalFormatting sqref="J2426:J2435">
    <cfRule type="colorScale" priority="3115">
      <colorScale>
        <cfvo type="num" val="0"/>
        <cfvo type="num" val="1"/>
        <color rgb="FF00B050"/>
        <color rgb="FFFF0000"/>
      </colorScale>
    </cfRule>
    <cfRule type="colorScale" priority="3116">
      <colorScale>
        <cfvo type="num" val="0"/>
        <cfvo type="num" val="1"/>
        <color rgb="FF00B050"/>
        <color rgb="FFFF0000"/>
      </colorScale>
    </cfRule>
  </conditionalFormatting>
  <conditionalFormatting sqref="J2436">
    <cfRule type="colorScale" priority="5928">
      <colorScale>
        <cfvo type="num" val="0"/>
        <cfvo type="num" val="1"/>
        <color rgb="FF00B050"/>
        <color rgb="FFFF0000"/>
      </colorScale>
    </cfRule>
    <cfRule type="colorScale" priority="5931">
      <colorScale>
        <cfvo type="num" val="0"/>
        <cfvo type="num" val="1"/>
        <color rgb="FF00B050"/>
        <color rgb="FFFF0000"/>
      </colorScale>
    </cfRule>
    <cfRule type="colorScale" priority="5930">
      <colorScale>
        <cfvo type="num" val="0"/>
        <cfvo type="num" val="1"/>
        <color rgb="FF00B050"/>
        <color rgb="FFFF0000"/>
      </colorScale>
    </cfRule>
    <cfRule type="colorScale" priority="5932">
      <colorScale>
        <cfvo type="num" val="0"/>
        <cfvo type="num" val="1"/>
        <color rgb="FF00B050"/>
        <color rgb="FFFF0000"/>
      </colorScale>
    </cfRule>
    <cfRule type="colorScale" priority="5929">
      <colorScale>
        <cfvo type="num" val="0"/>
        <cfvo type="num" val="1"/>
        <color rgb="FF00B050"/>
        <color rgb="FFFF0000"/>
      </colorScale>
    </cfRule>
    <cfRule type="colorScale" priority="5926">
      <colorScale>
        <cfvo type="num" val="0"/>
        <cfvo type="num" val="1"/>
        <color rgb="FF00B050"/>
        <color rgb="FFFF0000"/>
      </colorScale>
    </cfRule>
    <cfRule type="colorScale" priority="5927">
      <colorScale>
        <cfvo type="num" val="0"/>
        <cfvo type="num" val="1"/>
        <color rgb="FF00B050"/>
        <color rgb="FFFF0000"/>
      </colorScale>
    </cfRule>
  </conditionalFormatting>
  <conditionalFormatting sqref="J2438">
    <cfRule type="colorScale" priority="5920">
      <colorScale>
        <cfvo type="num" val="0"/>
        <cfvo type="num" val="1"/>
        <color rgb="FF00B050"/>
        <color rgb="FFFF0000"/>
      </colorScale>
    </cfRule>
    <cfRule type="colorScale" priority="5919">
      <colorScale>
        <cfvo type="num" val="0"/>
        <cfvo type="num" val="1"/>
        <color rgb="FF00B050"/>
        <color rgb="FFFF0000"/>
      </colorScale>
    </cfRule>
    <cfRule type="colorScale" priority="5918">
      <colorScale>
        <cfvo type="num" val="0"/>
        <cfvo type="num" val="1"/>
        <color rgb="FF00B050"/>
        <color rgb="FFFF0000"/>
      </colorScale>
    </cfRule>
    <cfRule type="colorScale" priority="5917">
      <colorScale>
        <cfvo type="num" val="0"/>
        <cfvo type="num" val="1"/>
        <color rgb="FF00B050"/>
        <color rgb="FFFF0000"/>
      </colorScale>
    </cfRule>
    <cfRule type="colorScale" priority="5916">
      <colorScale>
        <cfvo type="num" val="0"/>
        <cfvo type="num" val="1"/>
        <color rgb="FF00B050"/>
        <color rgb="FFFF0000"/>
      </colorScale>
    </cfRule>
    <cfRule type="colorScale" priority="5915">
      <colorScale>
        <cfvo type="num" val="0"/>
        <cfvo type="num" val="1"/>
        <color rgb="FF00B050"/>
        <color rgb="FFFF0000"/>
      </colorScale>
    </cfRule>
    <cfRule type="colorScale" priority="5924">
      <colorScale>
        <cfvo type="num" val="0"/>
        <cfvo type="num" val="1"/>
        <color rgb="FF00B050"/>
        <color rgb="FFFF0000"/>
      </colorScale>
    </cfRule>
    <cfRule type="colorScale" priority="5923">
      <colorScale>
        <cfvo type="num" val="0"/>
        <cfvo type="num" val="1"/>
        <color rgb="FF00B050"/>
        <color rgb="FFFF0000"/>
      </colorScale>
    </cfRule>
    <cfRule type="colorScale" priority="5922">
      <colorScale>
        <cfvo type="num" val="0"/>
        <cfvo type="num" val="1"/>
        <color rgb="FF00B050"/>
        <color rgb="FFFF0000"/>
      </colorScale>
    </cfRule>
    <cfRule type="colorScale" priority="5921">
      <colorScale>
        <cfvo type="num" val="0"/>
        <cfvo type="num" val="1"/>
        <color rgb="FF00B050"/>
        <color rgb="FFFF0000"/>
      </colorScale>
    </cfRule>
  </conditionalFormatting>
  <conditionalFormatting sqref="J2439:J2448">
    <cfRule type="colorScale" priority="3113">
      <colorScale>
        <cfvo type="num" val="0"/>
        <cfvo type="num" val="1"/>
        <color rgb="FF00B050"/>
        <color rgb="FFFF0000"/>
      </colorScale>
    </cfRule>
    <cfRule type="colorScale" priority="3114">
      <colorScale>
        <cfvo type="num" val="0"/>
        <cfvo type="num" val="1"/>
        <color rgb="FF00B050"/>
        <color rgb="FFFF0000"/>
      </colorScale>
    </cfRule>
  </conditionalFormatting>
  <conditionalFormatting sqref="J2449">
    <cfRule type="colorScale" priority="5909">
      <colorScale>
        <cfvo type="num" val="0"/>
        <cfvo type="num" val="1"/>
        <color rgb="FF00B050"/>
        <color rgb="FFFF0000"/>
      </colorScale>
    </cfRule>
    <cfRule type="colorScale" priority="5914">
      <colorScale>
        <cfvo type="num" val="0"/>
        <cfvo type="num" val="1"/>
        <color rgb="FF00B050"/>
        <color rgb="FFFF0000"/>
      </colorScale>
    </cfRule>
    <cfRule type="colorScale" priority="5913">
      <colorScale>
        <cfvo type="num" val="0"/>
        <cfvo type="num" val="1"/>
        <color rgb="FF00B050"/>
        <color rgb="FFFF0000"/>
      </colorScale>
    </cfRule>
    <cfRule type="colorScale" priority="5912">
      <colorScale>
        <cfvo type="num" val="0"/>
        <cfvo type="num" val="1"/>
        <color rgb="FF00B050"/>
        <color rgb="FFFF0000"/>
      </colorScale>
    </cfRule>
    <cfRule type="colorScale" priority="5911">
      <colorScale>
        <cfvo type="num" val="0"/>
        <cfvo type="num" val="1"/>
        <color rgb="FF00B050"/>
        <color rgb="FFFF0000"/>
      </colorScale>
    </cfRule>
    <cfRule type="colorScale" priority="5910">
      <colorScale>
        <cfvo type="num" val="0"/>
        <cfvo type="num" val="1"/>
        <color rgb="FF00B050"/>
        <color rgb="FFFF0000"/>
      </colorScale>
    </cfRule>
    <cfRule type="colorScale" priority="5908">
      <colorScale>
        <cfvo type="num" val="0"/>
        <cfvo type="num" val="1"/>
        <color rgb="FF00B050"/>
        <color rgb="FFFF0000"/>
      </colorScale>
    </cfRule>
  </conditionalFormatting>
  <conditionalFormatting sqref="J2451">
    <cfRule type="colorScale" priority="5902">
      <colorScale>
        <cfvo type="num" val="0"/>
        <cfvo type="num" val="1"/>
        <color rgb="FF00B050"/>
        <color rgb="FFFF0000"/>
      </colorScale>
    </cfRule>
    <cfRule type="colorScale" priority="5897">
      <colorScale>
        <cfvo type="num" val="0"/>
        <cfvo type="num" val="1"/>
        <color rgb="FF00B050"/>
        <color rgb="FFFF0000"/>
      </colorScale>
    </cfRule>
    <cfRule type="colorScale" priority="5906">
      <colorScale>
        <cfvo type="num" val="0"/>
        <cfvo type="num" val="1"/>
        <color rgb="FF00B050"/>
        <color rgb="FFFF0000"/>
      </colorScale>
    </cfRule>
    <cfRule type="colorScale" priority="5905">
      <colorScale>
        <cfvo type="num" val="0"/>
        <cfvo type="num" val="1"/>
        <color rgb="FF00B050"/>
        <color rgb="FFFF0000"/>
      </colorScale>
    </cfRule>
    <cfRule type="colorScale" priority="5904">
      <colorScale>
        <cfvo type="num" val="0"/>
        <cfvo type="num" val="1"/>
        <color rgb="FF00B050"/>
        <color rgb="FFFF0000"/>
      </colorScale>
    </cfRule>
    <cfRule type="colorScale" priority="5903">
      <colorScale>
        <cfvo type="num" val="0"/>
        <cfvo type="num" val="1"/>
        <color rgb="FF00B050"/>
        <color rgb="FFFF0000"/>
      </colorScale>
    </cfRule>
    <cfRule type="colorScale" priority="5901">
      <colorScale>
        <cfvo type="num" val="0"/>
        <cfvo type="num" val="1"/>
        <color rgb="FF00B050"/>
        <color rgb="FFFF0000"/>
      </colorScale>
    </cfRule>
    <cfRule type="colorScale" priority="5900">
      <colorScale>
        <cfvo type="num" val="0"/>
        <cfvo type="num" val="1"/>
        <color rgb="FF00B050"/>
        <color rgb="FFFF0000"/>
      </colorScale>
    </cfRule>
    <cfRule type="colorScale" priority="5899">
      <colorScale>
        <cfvo type="num" val="0"/>
        <cfvo type="num" val="1"/>
        <color rgb="FF00B050"/>
        <color rgb="FFFF0000"/>
      </colorScale>
    </cfRule>
    <cfRule type="colorScale" priority="5898">
      <colorScale>
        <cfvo type="num" val="0"/>
        <cfvo type="num" val="1"/>
        <color rgb="FF00B050"/>
        <color rgb="FFFF0000"/>
      </colorScale>
    </cfRule>
  </conditionalFormatting>
  <conditionalFormatting sqref="J2452:J2461">
    <cfRule type="colorScale" priority="3111">
      <colorScale>
        <cfvo type="num" val="0"/>
        <cfvo type="num" val="1"/>
        <color rgb="FF00B050"/>
        <color rgb="FFFF0000"/>
      </colorScale>
    </cfRule>
    <cfRule type="colorScale" priority="3112">
      <colorScale>
        <cfvo type="num" val="0"/>
        <cfvo type="num" val="1"/>
        <color rgb="FF00B050"/>
        <color rgb="FFFF0000"/>
      </colorScale>
    </cfRule>
  </conditionalFormatting>
  <conditionalFormatting sqref="J2462">
    <cfRule type="colorScale" priority="5890">
      <colorScale>
        <cfvo type="num" val="0"/>
        <cfvo type="num" val="1"/>
        <color rgb="FF00B050"/>
        <color rgb="FFFF0000"/>
      </colorScale>
    </cfRule>
    <cfRule type="colorScale" priority="5894">
      <colorScale>
        <cfvo type="num" val="0"/>
        <cfvo type="num" val="1"/>
        <color rgb="FF00B050"/>
        <color rgb="FFFF0000"/>
      </colorScale>
    </cfRule>
    <cfRule type="colorScale" priority="5896">
      <colorScale>
        <cfvo type="num" val="0"/>
        <cfvo type="num" val="1"/>
        <color rgb="FF00B050"/>
        <color rgb="FFFF0000"/>
      </colorScale>
    </cfRule>
    <cfRule type="colorScale" priority="5895">
      <colorScale>
        <cfvo type="num" val="0"/>
        <cfvo type="num" val="1"/>
        <color rgb="FF00B050"/>
        <color rgb="FFFF0000"/>
      </colorScale>
    </cfRule>
    <cfRule type="colorScale" priority="5893">
      <colorScale>
        <cfvo type="num" val="0"/>
        <cfvo type="num" val="1"/>
        <color rgb="FF00B050"/>
        <color rgb="FFFF0000"/>
      </colorScale>
    </cfRule>
    <cfRule type="colorScale" priority="5892">
      <colorScale>
        <cfvo type="num" val="0"/>
        <cfvo type="num" val="1"/>
        <color rgb="FF00B050"/>
        <color rgb="FFFF0000"/>
      </colorScale>
    </cfRule>
    <cfRule type="colorScale" priority="5891">
      <colorScale>
        <cfvo type="num" val="0"/>
        <cfvo type="num" val="1"/>
        <color rgb="FF00B050"/>
        <color rgb="FFFF0000"/>
      </colorScale>
    </cfRule>
  </conditionalFormatting>
  <conditionalFormatting sqref="J2464">
    <cfRule type="colorScale" priority="5882">
      <colorScale>
        <cfvo type="num" val="0"/>
        <cfvo type="num" val="1"/>
        <color rgb="FF00B050"/>
        <color rgb="FFFF0000"/>
      </colorScale>
    </cfRule>
    <cfRule type="colorScale" priority="5881">
      <colorScale>
        <cfvo type="num" val="0"/>
        <cfvo type="num" val="1"/>
        <color rgb="FF00B050"/>
        <color rgb="FFFF0000"/>
      </colorScale>
    </cfRule>
    <cfRule type="colorScale" priority="5879">
      <colorScale>
        <cfvo type="num" val="0"/>
        <cfvo type="num" val="1"/>
        <color rgb="FF00B050"/>
        <color rgb="FFFF0000"/>
      </colorScale>
    </cfRule>
    <cfRule type="colorScale" priority="5880">
      <colorScale>
        <cfvo type="num" val="0"/>
        <cfvo type="num" val="1"/>
        <color rgb="FF00B050"/>
        <color rgb="FFFF0000"/>
      </colorScale>
    </cfRule>
    <cfRule type="colorScale" priority="5888">
      <colorScale>
        <cfvo type="num" val="0"/>
        <cfvo type="num" val="1"/>
        <color rgb="FF00B050"/>
        <color rgb="FFFF0000"/>
      </colorScale>
    </cfRule>
    <cfRule type="colorScale" priority="5887">
      <colorScale>
        <cfvo type="num" val="0"/>
        <cfvo type="num" val="1"/>
        <color rgb="FF00B050"/>
        <color rgb="FFFF0000"/>
      </colorScale>
    </cfRule>
    <cfRule type="colorScale" priority="5886">
      <colorScale>
        <cfvo type="num" val="0"/>
        <cfvo type="num" val="1"/>
        <color rgb="FF00B050"/>
        <color rgb="FFFF0000"/>
      </colorScale>
    </cfRule>
    <cfRule type="colorScale" priority="5885">
      <colorScale>
        <cfvo type="num" val="0"/>
        <cfvo type="num" val="1"/>
        <color rgb="FF00B050"/>
        <color rgb="FFFF0000"/>
      </colorScale>
    </cfRule>
    <cfRule type="colorScale" priority="5884">
      <colorScale>
        <cfvo type="num" val="0"/>
        <cfvo type="num" val="1"/>
        <color rgb="FF00B050"/>
        <color rgb="FFFF0000"/>
      </colorScale>
    </cfRule>
    <cfRule type="colorScale" priority="5883">
      <colorScale>
        <cfvo type="num" val="0"/>
        <cfvo type="num" val="1"/>
        <color rgb="FF00B050"/>
        <color rgb="FFFF0000"/>
      </colorScale>
    </cfRule>
  </conditionalFormatting>
  <conditionalFormatting sqref="J2465:J2474">
    <cfRule type="colorScale" priority="3109">
      <colorScale>
        <cfvo type="num" val="0"/>
        <cfvo type="num" val="1"/>
        <color rgb="FF00B050"/>
        <color rgb="FFFF0000"/>
      </colorScale>
    </cfRule>
    <cfRule type="colorScale" priority="3110">
      <colorScale>
        <cfvo type="num" val="0"/>
        <cfvo type="num" val="1"/>
        <color rgb="FF00B050"/>
        <color rgb="FFFF0000"/>
      </colorScale>
    </cfRule>
  </conditionalFormatting>
  <conditionalFormatting sqref="J2475">
    <cfRule type="colorScale" priority="5874">
      <colorScale>
        <cfvo type="num" val="0"/>
        <cfvo type="num" val="1"/>
        <color rgb="FF00B050"/>
        <color rgb="FFFF0000"/>
      </colorScale>
    </cfRule>
    <cfRule type="colorScale" priority="5872">
      <colorScale>
        <cfvo type="num" val="0"/>
        <cfvo type="num" val="1"/>
        <color rgb="FF00B050"/>
        <color rgb="FFFF0000"/>
      </colorScale>
    </cfRule>
    <cfRule type="colorScale" priority="5873">
      <colorScale>
        <cfvo type="num" val="0"/>
        <cfvo type="num" val="1"/>
        <color rgb="FF00B050"/>
        <color rgb="FFFF0000"/>
      </colorScale>
    </cfRule>
    <cfRule type="colorScale" priority="5875">
      <colorScale>
        <cfvo type="num" val="0"/>
        <cfvo type="num" val="1"/>
        <color rgb="FF00B050"/>
        <color rgb="FFFF0000"/>
      </colorScale>
    </cfRule>
    <cfRule type="colorScale" priority="5876">
      <colorScale>
        <cfvo type="num" val="0"/>
        <cfvo type="num" val="1"/>
        <color rgb="FF00B050"/>
        <color rgb="FFFF0000"/>
      </colorScale>
    </cfRule>
    <cfRule type="colorScale" priority="5877">
      <colorScale>
        <cfvo type="num" val="0"/>
        <cfvo type="num" val="1"/>
        <color rgb="FF00B050"/>
        <color rgb="FFFF0000"/>
      </colorScale>
    </cfRule>
    <cfRule type="colorScale" priority="5878">
      <colorScale>
        <cfvo type="num" val="0"/>
        <cfvo type="num" val="1"/>
        <color rgb="FF00B050"/>
        <color rgb="FFFF0000"/>
      </colorScale>
    </cfRule>
  </conditionalFormatting>
  <conditionalFormatting sqref="J2477">
    <cfRule type="colorScale" priority="5869">
      <colorScale>
        <cfvo type="num" val="0"/>
        <cfvo type="num" val="1"/>
        <color rgb="FF00B050"/>
        <color rgb="FFFF0000"/>
      </colorScale>
    </cfRule>
    <cfRule type="colorScale" priority="5861">
      <colorScale>
        <cfvo type="num" val="0"/>
        <cfvo type="num" val="1"/>
        <color rgb="FF00B050"/>
        <color rgb="FFFF0000"/>
      </colorScale>
    </cfRule>
    <cfRule type="colorScale" priority="5870">
      <colorScale>
        <cfvo type="num" val="0"/>
        <cfvo type="num" val="1"/>
        <color rgb="FF00B050"/>
        <color rgb="FFFF0000"/>
      </colorScale>
    </cfRule>
    <cfRule type="colorScale" priority="5868">
      <colorScale>
        <cfvo type="num" val="0"/>
        <cfvo type="num" val="1"/>
        <color rgb="FF00B050"/>
        <color rgb="FFFF0000"/>
      </colorScale>
    </cfRule>
    <cfRule type="colorScale" priority="5867">
      <colorScale>
        <cfvo type="num" val="0"/>
        <cfvo type="num" val="1"/>
        <color rgb="FF00B050"/>
        <color rgb="FFFF0000"/>
      </colorScale>
    </cfRule>
    <cfRule type="colorScale" priority="5866">
      <colorScale>
        <cfvo type="num" val="0"/>
        <cfvo type="num" val="1"/>
        <color rgb="FF00B050"/>
        <color rgb="FFFF0000"/>
      </colorScale>
    </cfRule>
    <cfRule type="colorScale" priority="5865">
      <colorScale>
        <cfvo type="num" val="0"/>
        <cfvo type="num" val="1"/>
        <color rgb="FF00B050"/>
        <color rgb="FFFF0000"/>
      </colorScale>
    </cfRule>
    <cfRule type="colorScale" priority="5864">
      <colorScale>
        <cfvo type="num" val="0"/>
        <cfvo type="num" val="1"/>
        <color rgb="FF00B050"/>
        <color rgb="FFFF0000"/>
      </colorScale>
    </cfRule>
    <cfRule type="colorScale" priority="5863">
      <colorScale>
        <cfvo type="num" val="0"/>
        <cfvo type="num" val="1"/>
        <color rgb="FF00B050"/>
        <color rgb="FFFF0000"/>
      </colorScale>
    </cfRule>
    <cfRule type="colorScale" priority="5862">
      <colorScale>
        <cfvo type="num" val="0"/>
        <cfvo type="num" val="1"/>
        <color rgb="FF00B050"/>
        <color rgb="FFFF0000"/>
      </colorScale>
    </cfRule>
  </conditionalFormatting>
  <conditionalFormatting sqref="J2478:J2487">
    <cfRule type="colorScale" priority="3107">
      <colorScale>
        <cfvo type="num" val="0"/>
        <cfvo type="num" val="1"/>
        <color rgb="FF00B050"/>
        <color rgb="FFFF0000"/>
      </colorScale>
    </cfRule>
    <cfRule type="colorScale" priority="3108">
      <colorScale>
        <cfvo type="num" val="0"/>
        <cfvo type="num" val="1"/>
        <color rgb="FF00B050"/>
        <color rgb="FFFF0000"/>
      </colorScale>
    </cfRule>
  </conditionalFormatting>
  <conditionalFormatting sqref="J2488">
    <cfRule type="colorScale" priority="5854">
      <colorScale>
        <cfvo type="num" val="0"/>
        <cfvo type="num" val="1"/>
        <color rgb="FF00B050"/>
        <color rgb="FFFF0000"/>
      </colorScale>
    </cfRule>
    <cfRule type="colorScale" priority="5855">
      <colorScale>
        <cfvo type="num" val="0"/>
        <cfvo type="num" val="1"/>
        <color rgb="FF00B050"/>
        <color rgb="FFFF0000"/>
      </colorScale>
    </cfRule>
    <cfRule type="colorScale" priority="5857">
      <colorScale>
        <cfvo type="num" val="0"/>
        <cfvo type="num" val="1"/>
        <color rgb="FF00B050"/>
        <color rgb="FFFF0000"/>
      </colorScale>
    </cfRule>
    <cfRule type="colorScale" priority="5856">
      <colorScale>
        <cfvo type="num" val="0"/>
        <cfvo type="num" val="1"/>
        <color rgb="FF00B050"/>
        <color rgb="FFFF0000"/>
      </colorScale>
    </cfRule>
    <cfRule type="colorScale" priority="5860">
      <colorScale>
        <cfvo type="num" val="0"/>
        <cfvo type="num" val="1"/>
        <color rgb="FF00B050"/>
        <color rgb="FFFF0000"/>
      </colorScale>
    </cfRule>
    <cfRule type="colorScale" priority="5859">
      <colorScale>
        <cfvo type="num" val="0"/>
        <cfvo type="num" val="1"/>
        <color rgb="FF00B050"/>
        <color rgb="FFFF0000"/>
      </colorScale>
    </cfRule>
    <cfRule type="colorScale" priority="5858">
      <colorScale>
        <cfvo type="num" val="0"/>
        <cfvo type="num" val="1"/>
        <color rgb="FF00B050"/>
        <color rgb="FFFF0000"/>
      </colorScale>
    </cfRule>
  </conditionalFormatting>
  <conditionalFormatting sqref="J2490">
    <cfRule type="colorScale" priority="5849">
      <colorScale>
        <cfvo type="num" val="0"/>
        <cfvo type="num" val="1"/>
        <color rgb="FF00B050"/>
        <color rgb="FFFF0000"/>
      </colorScale>
    </cfRule>
    <cfRule type="colorScale" priority="5848">
      <colorScale>
        <cfvo type="num" val="0"/>
        <cfvo type="num" val="1"/>
        <color rgb="FF00B050"/>
        <color rgb="FFFF0000"/>
      </colorScale>
    </cfRule>
    <cfRule type="colorScale" priority="5845">
      <colorScale>
        <cfvo type="num" val="0"/>
        <cfvo type="num" val="1"/>
        <color rgb="FF00B050"/>
        <color rgb="FFFF0000"/>
      </colorScale>
    </cfRule>
    <cfRule type="colorScale" priority="5844">
      <colorScale>
        <cfvo type="num" val="0"/>
        <cfvo type="num" val="1"/>
        <color rgb="FF00B050"/>
        <color rgb="FFFF0000"/>
      </colorScale>
    </cfRule>
    <cfRule type="colorScale" priority="5847">
      <colorScale>
        <cfvo type="num" val="0"/>
        <cfvo type="num" val="1"/>
        <color rgb="FF00B050"/>
        <color rgb="FFFF0000"/>
      </colorScale>
    </cfRule>
    <cfRule type="colorScale" priority="5843">
      <colorScale>
        <cfvo type="num" val="0"/>
        <cfvo type="num" val="1"/>
        <color rgb="FF00B050"/>
        <color rgb="FFFF0000"/>
      </colorScale>
    </cfRule>
    <cfRule type="colorScale" priority="5846">
      <colorScale>
        <cfvo type="num" val="0"/>
        <cfvo type="num" val="1"/>
        <color rgb="FF00B050"/>
        <color rgb="FFFF0000"/>
      </colorScale>
    </cfRule>
    <cfRule type="colorScale" priority="5852">
      <colorScale>
        <cfvo type="num" val="0"/>
        <cfvo type="num" val="1"/>
        <color rgb="FF00B050"/>
        <color rgb="FFFF0000"/>
      </colorScale>
    </cfRule>
    <cfRule type="colorScale" priority="5851">
      <colorScale>
        <cfvo type="num" val="0"/>
        <cfvo type="num" val="1"/>
        <color rgb="FF00B050"/>
        <color rgb="FFFF0000"/>
      </colorScale>
    </cfRule>
    <cfRule type="colorScale" priority="5850">
      <colorScale>
        <cfvo type="num" val="0"/>
        <cfvo type="num" val="1"/>
        <color rgb="FF00B050"/>
        <color rgb="FFFF0000"/>
      </colorScale>
    </cfRule>
  </conditionalFormatting>
  <conditionalFormatting sqref="J2491:J2500">
    <cfRule type="colorScale" priority="3106">
      <colorScale>
        <cfvo type="num" val="0"/>
        <cfvo type="num" val="1"/>
        <color rgb="FF00B050"/>
        <color rgb="FFFF0000"/>
      </colorScale>
    </cfRule>
    <cfRule type="colorScale" priority="3105">
      <colorScale>
        <cfvo type="num" val="0"/>
        <cfvo type="num" val="1"/>
        <color rgb="FF00B050"/>
        <color rgb="FFFF0000"/>
      </colorScale>
    </cfRule>
  </conditionalFormatting>
  <conditionalFormatting sqref="J2501">
    <cfRule type="colorScale" priority="5836">
      <colorScale>
        <cfvo type="num" val="0"/>
        <cfvo type="num" val="1"/>
        <color rgb="FF00B050"/>
        <color rgb="FFFF0000"/>
      </colorScale>
    </cfRule>
    <cfRule type="colorScale" priority="5837">
      <colorScale>
        <cfvo type="num" val="0"/>
        <cfvo type="num" val="1"/>
        <color rgb="FF00B050"/>
        <color rgb="FFFF0000"/>
      </colorScale>
    </cfRule>
    <cfRule type="colorScale" priority="5839">
      <colorScale>
        <cfvo type="num" val="0"/>
        <cfvo type="num" val="1"/>
        <color rgb="FF00B050"/>
        <color rgb="FFFF0000"/>
      </colorScale>
    </cfRule>
    <cfRule type="colorScale" priority="5840">
      <colorScale>
        <cfvo type="num" val="0"/>
        <cfvo type="num" val="1"/>
        <color rgb="FF00B050"/>
        <color rgb="FFFF0000"/>
      </colorScale>
    </cfRule>
    <cfRule type="colorScale" priority="5841">
      <colorScale>
        <cfvo type="num" val="0"/>
        <cfvo type="num" val="1"/>
        <color rgb="FF00B050"/>
        <color rgb="FFFF0000"/>
      </colorScale>
    </cfRule>
    <cfRule type="colorScale" priority="5842">
      <colorScale>
        <cfvo type="num" val="0"/>
        <cfvo type="num" val="1"/>
        <color rgb="FF00B050"/>
        <color rgb="FFFF0000"/>
      </colorScale>
    </cfRule>
    <cfRule type="colorScale" priority="5838">
      <colorScale>
        <cfvo type="num" val="0"/>
        <cfvo type="num" val="1"/>
        <color rgb="FF00B050"/>
        <color rgb="FFFF0000"/>
      </colorScale>
    </cfRule>
  </conditionalFormatting>
  <conditionalFormatting sqref="J2503">
    <cfRule type="colorScale" priority="5830">
      <colorScale>
        <cfvo type="num" val="0"/>
        <cfvo type="num" val="1"/>
        <color rgb="FF00B050"/>
        <color rgb="FFFF0000"/>
      </colorScale>
    </cfRule>
    <cfRule type="colorScale" priority="5829">
      <colorScale>
        <cfvo type="num" val="0"/>
        <cfvo type="num" val="1"/>
        <color rgb="FF00B050"/>
        <color rgb="FFFF0000"/>
      </colorScale>
    </cfRule>
    <cfRule type="colorScale" priority="5828">
      <colorScale>
        <cfvo type="num" val="0"/>
        <cfvo type="num" val="1"/>
        <color rgb="FF00B050"/>
        <color rgb="FFFF0000"/>
      </colorScale>
    </cfRule>
    <cfRule type="colorScale" priority="5827">
      <colorScale>
        <cfvo type="num" val="0"/>
        <cfvo type="num" val="1"/>
        <color rgb="FF00B050"/>
        <color rgb="FFFF0000"/>
      </colorScale>
    </cfRule>
    <cfRule type="colorScale" priority="5826">
      <colorScale>
        <cfvo type="num" val="0"/>
        <cfvo type="num" val="1"/>
        <color rgb="FF00B050"/>
        <color rgb="FFFF0000"/>
      </colorScale>
    </cfRule>
    <cfRule type="colorScale" priority="5834">
      <colorScale>
        <cfvo type="num" val="0"/>
        <cfvo type="num" val="1"/>
        <color rgb="FF00B050"/>
        <color rgb="FFFF0000"/>
      </colorScale>
    </cfRule>
    <cfRule type="colorScale" priority="5831">
      <colorScale>
        <cfvo type="num" val="0"/>
        <cfvo type="num" val="1"/>
        <color rgb="FF00B050"/>
        <color rgb="FFFF0000"/>
      </colorScale>
    </cfRule>
    <cfRule type="colorScale" priority="5825">
      <colorScale>
        <cfvo type="num" val="0"/>
        <cfvo type="num" val="1"/>
        <color rgb="FF00B050"/>
        <color rgb="FFFF0000"/>
      </colorScale>
    </cfRule>
    <cfRule type="colorScale" priority="5832">
      <colorScale>
        <cfvo type="num" val="0"/>
        <cfvo type="num" val="1"/>
        <color rgb="FF00B050"/>
        <color rgb="FFFF0000"/>
      </colorScale>
    </cfRule>
    <cfRule type="colorScale" priority="5833">
      <colorScale>
        <cfvo type="num" val="0"/>
        <cfvo type="num" val="1"/>
        <color rgb="FF00B050"/>
        <color rgb="FFFF0000"/>
      </colorScale>
    </cfRule>
  </conditionalFormatting>
  <conditionalFormatting sqref="J2504:J2513">
    <cfRule type="colorScale" priority="3104">
      <colorScale>
        <cfvo type="num" val="0"/>
        <cfvo type="num" val="1"/>
        <color rgb="FF00B050"/>
        <color rgb="FFFF0000"/>
      </colorScale>
    </cfRule>
    <cfRule type="colorScale" priority="3103">
      <colorScale>
        <cfvo type="num" val="0"/>
        <cfvo type="num" val="1"/>
        <color rgb="FF00B050"/>
        <color rgb="FFFF0000"/>
      </colorScale>
    </cfRule>
  </conditionalFormatting>
  <conditionalFormatting sqref="J2514">
    <cfRule type="colorScale" priority="5821">
      <colorScale>
        <cfvo type="num" val="0"/>
        <cfvo type="num" val="1"/>
        <color rgb="FF00B050"/>
        <color rgb="FFFF0000"/>
      </colorScale>
    </cfRule>
    <cfRule type="colorScale" priority="5824">
      <colorScale>
        <cfvo type="num" val="0"/>
        <cfvo type="num" val="1"/>
        <color rgb="FF00B050"/>
        <color rgb="FFFF0000"/>
      </colorScale>
    </cfRule>
    <cfRule type="colorScale" priority="5823">
      <colorScale>
        <cfvo type="num" val="0"/>
        <cfvo type="num" val="1"/>
        <color rgb="FF00B050"/>
        <color rgb="FFFF0000"/>
      </colorScale>
    </cfRule>
    <cfRule type="colorScale" priority="5822">
      <colorScale>
        <cfvo type="num" val="0"/>
        <cfvo type="num" val="1"/>
        <color rgb="FF00B050"/>
        <color rgb="FFFF0000"/>
      </colorScale>
    </cfRule>
    <cfRule type="colorScale" priority="5820">
      <colorScale>
        <cfvo type="num" val="0"/>
        <cfvo type="num" val="1"/>
        <color rgb="FF00B050"/>
        <color rgb="FFFF0000"/>
      </colorScale>
    </cfRule>
    <cfRule type="colorScale" priority="5819">
      <colorScale>
        <cfvo type="num" val="0"/>
        <cfvo type="num" val="1"/>
        <color rgb="FF00B050"/>
        <color rgb="FFFF0000"/>
      </colorScale>
    </cfRule>
    <cfRule type="colorScale" priority="5818">
      <colorScale>
        <cfvo type="num" val="0"/>
        <cfvo type="num" val="1"/>
        <color rgb="FF00B050"/>
        <color rgb="FFFF0000"/>
      </colorScale>
    </cfRule>
  </conditionalFormatting>
  <conditionalFormatting sqref="J2516">
    <cfRule type="colorScale" priority="5808">
      <colorScale>
        <cfvo type="num" val="0"/>
        <cfvo type="num" val="1"/>
        <color rgb="FF00B050"/>
        <color rgb="FFFF0000"/>
      </colorScale>
    </cfRule>
    <cfRule type="colorScale" priority="5810">
      <colorScale>
        <cfvo type="num" val="0"/>
        <cfvo type="num" val="1"/>
        <color rgb="FF00B050"/>
        <color rgb="FFFF0000"/>
      </colorScale>
    </cfRule>
    <cfRule type="colorScale" priority="5811">
      <colorScale>
        <cfvo type="num" val="0"/>
        <cfvo type="num" val="1"/>
        <color rgb="FF00B050"/>
        <color rgb="FFFF0000"/>
      </colorScale>
    </cfRule>
    <cfRule type="colorScale" priority="5812">
      <colorScale>
        <cfvo type="num" val="0"/>
        <cfvo type="num" val="1"/>
        <color rgb="FF00B050"/>
        <color rgb="FFFF0000"/>
      </colorScale>
    </cfRule>
    <cfRule type="colorScale" priority="5813">
      <colorScale>
        <cfvo type="num" val="0"/>
        <cfvo type="num" val="1"/>
        <color rgb="FF00B050"/>
        <color rgb="FFFF0000"/>
      </colorScale>
    </cfRule>
    <cfRule type="colorScale" priority="5814">
      <colorScale>
        <cfvo type="num" val="0"/>
        <cfvo type="num" val="1"/>
        <color rgb="FF00B050"/>
        <color rgb="FFFF0000"/>
      </colorScale>
    </cfRule>
    <cfRule type="colorScale" priority="5809">
      <colorScale>
        <cfvo type="num" val="0"/>
        <cfvo type="num" val="1"/>
        <color rgb="FF00B050"/>
        <color rgb="FFFF0000"/>
      </colorScale>
    </cfRule>
    <cfRule type="colorScale" priority="5816">
      <colorScale>
        <cfvo type="num" val="0"/>
        <cfvo type="num" val="1"/>
        <color rgb="FF00B050"/>
        <color rgb="FFFF0000"/>
      </colorScale>
    </cfRule>
    <cfRule type="colorScale" priority="5815">
      <colorScale>
        <cfvo type="num" val="0"/>
        <cfvo type="num" val="1"/>
        <color rgb="FF00B050"/>
        <color rgb="FFFF0000"/>
      </colorScale>
    </cfRule>
    <cfRule type="colorScale" priority="5807">
      <colorScale>
        <cfvo type="num" val="0"/>
        <cfvo type="num" val="1"/>
        <color rgb="FF00B050"/>
        <color rgb="FFFF0000"/>
      </colorScale>
    </cfRule>
  </conditionalFormatting>
  <conditionalFormatting sqref="J2517:J2526">
    <cfRule type="colorScale" priority="3102">
      <colorScale>
        <cfvo type="num" val="0"/>
        <cfvo type="num" val="1"/>
        <color rgb="FF00B050"/>
        <color rgb="FFFF0000"/>
      </colorScale>
    </cfRule>
    <cfRule type="colorScale" priority="3101">
      <colorScale>
        <cfvo type="num" val="0"/>
        <cfvo type="num" val="1"/>
        <color rgb="FF00B050"/>
        <color rgb="FFFF0000"/>
      </colorScale>
    </cfRule>
  </conditionalFormatting>
  <conditionalFormatting sqref="J2527">
    <cfRule type="colorScale" priority="5806">
      <colorScale>
        <cfvo type="num" val="0"/>
        <cfvo type="num" val="1"/>
        <color rgb="FF00B050"/>
        <color rgb="FFFF0000"/>
      </colorScale>
    </cfRule>
    <cfRule type="colorScale" priority="5802">
      <colorScale>
        <cfvo type="num" val="0"/>
        <cfvo type="num" val="1"/>
        <color rgb="FF00B050"/>
        <color rgb="FFFF0000"/>
      </colorScale>
    </cfRule>
    <cfRule type="colorScale" priority="5801">
      <colorScale>
        <cfvo type="num" val="0"/>
        <cfvo type="num" val="1"/>
        <color rgb="FF00B050"/>
        <color rgb="FFFF0000"/>
      </colorScale>
    </cfRule>
    <cfRule type="colorScale" priority="5800">
      <colorScale>
        <cfvo type="num" val="0"/>
        <cfvo type="num" val="1"/>
        <color rgb="FF00B050"/>
        <color rgb="FFFF0000"/>
      </colorScale>
    </cfRule>
    <cfRule type="colorScale" priority="5803">
      <colorScale>
        <cfvo type="num" val="0"/>
        <cfvo type="num" val="1"/>
        <color rgb="FF00B050"/>
        <color rgb="FFFF0000"/>
      </colorScale>
    </cfRule>
    <cfRule type="colorScale" priority="5805">
      <colorScale>
        <cfvo type="num" val="0"/>
        <cfvo type="num" val="1"/>
        <color rgb="FF00B050"/>
        <color rgb="FFFF0000"/>
      </colorScale>
    </cfRule>
    <cfRule type="colorScale" priority="5804">
      <colorScale>
        <cfvo type="num" val="0"/>
        <cfvo type="num" val="1"/>
        <color rgb="FF00B050"/>
        <color rgb="FFFF0000"/>
      </colorScale>
    </cfRule>
  </conditionalFormatting>
  <conditionalFormatting sqref="J2530">
    <cfRule type="colorScale" priority="6293">
      <colorScale>
        <cfvo type="num" val="0"/>
        <cfvo type="num" val="1"/>
        <color rgb="FF00B050"/>
        <color rgb="FFFF0000"/>
      </colorScale>
    </cfRule>
    <cfRule type="colorScale" priority="6292">
      <colorScale>
        <cfvo type="num" val="0"/>
        <cfvo type="num" val="1"/>
        <color rgb="FF00B050"/>
        <color rgb="FFFF0000"/>
      </colorScale>
    </cfRule>
    <cfRule type="colorScale" priority="6306">
      <colorScale>
        <cfvo type="num" val="0"/>
        <cfvo type="num" val="1"/>
        <color rgb="FF00B050"/>
        <color rgb="FFFF0000"/>
      </colorScale>
    </cfRule>
    <cfRule type="colorScale" priority="6305">
      <colorScale>
        <cfvo type="num" val="0"/>
        <cfvo type="num" val="1"/>
        <color rgb="FF00B050"/>
        <color rgb="FFFF0000"/>
      </colorScale>
    </cfRule>
    <cfRule type="colorScale" priority="6304">
      <colorScale>
        <cfvo type="num" val="0"/>
        <cfvo type="num" val="1"/>
        <color rgb="FF00B050"/>
        <color rgb="FFFF0000"/>
      </colorScale>
    </cfRule>
    <cfRule type="colorScale" priority="6303">
      <colorScale>
        <cfvo type="num" val="0"/>
        <cfvo type="num" val="1"/>
        <color rgb="FF00B050"/>
        <color rgb="FFFF0000"/>
      </colorScale>
    </cfRule>
    <cfRule type="colorScale" priority="6294">
      <colorScale>
        <cfvo type="num" val="0"/>
        <cfvo type="num" val="1"/>
        <color rgb="FF00B050"/>
        <color rgb="FFFF0000"/>
      </colorScale>
    </cfRule>
    <cfRule type="colorScale" priority="6295">
      <colorScale>
        <cfvo type="num" val="0"/>
        <cfvo type="num" val="1"/>
        <color rgb="FF00B050"/>
        <color rgb="FFFF0000"/>
      </colorScale>
    </cfRule>
    <cfRule type="colorScale" priority="6300">
      <colorScale>
        <cfvo type="num" val="0"/>
        <cfvo type="num" val="1"/>
        <color rgb="FF00B050"/>
        <color rgb="FFFF0000"/>
      </colorScale>
    </cfRule>
    <cfRule type="colorScale" priority="6302">
      <colorScale>
        <cfvo type="num" val="0"/>
        <cfvo type="num" val="1"/>
        <color rgb="FF00B050"/>
        <color rgb="FFFF0000"/>
      </colorScale>
    </cfRule>
  </conditionalFormatting>
  <conditionalFormatting sqref="J2531:J2537">
    <cfRule type="colorScale" priority="3100">
      <colorScale>
        <cfvo type="num" val="0"/>
        <cfvo type="num" val="1"/>
        <color rgb="FF00B050"/>
        <color rgb="FFFF0000"/>
      </colorScale>
    </cfRule>
    <cfRule type="colorScale" priority="3099">
      <colorScale>
        <cfvo type="num" val="0"/>
        <cfvo type="num" val="1"/>
        <color rgb="FF00B050"/>
        <color rgb="FFFF0000"/>
      </colorScale>
    </cfRule>
  </conditionalFormatting>
  <conditionalFormatting sqref="J2538">
    <cfRule type="colorScale" priority="3992">
      <colorScale>
        <cfvo type="num" val="0"/>
        <cfvo type="num" val="1"/>
        <color rgb="FF00B050"/>
        <color rgb="FFFF0000"/>
      </colorScale>
    </cfRule>
  </conditionalFormatting>
  <conditionalFormatting sqref="J2540">
    <cfRule type="colorScale" priority="6275">
      <colorScale>
        <cfvo type="num" val="0"/>
        <cfvo type="num" val="1"/>
        <color rgb="FF00B050"/>
        <color rgb="FFFF0000"/>
      </colorScale>
    </cfRule>
    <cfRule type="colorScale" priority="6274">
      <colorScale>
        <cfvo type="num" val="0"/>
        <cfvo type="num" val="1"/>
        <color rgb="FF00B050"/>
        <color rgb="FFFF0000"/>
      </colorScale>
    </cfRule>
    <cfRule type="colorScale" priority="6276">
      <colorScale>
        <cfvo type="num" val="0"/>
        <cfvo type="num" val="1"/>
        <color rgb="FF00B050"/>
        <color rgb="FFFF0000"/>
      </colorScale>
    </cfRule>
    <cfRule type="colorScale" priority="6277">
      <colorScale>
        <cfvo type="num" val="0"/>
        <cfvo type="num" val="1"/>
        <color rgb="FF00B050"/>
        <color rgb="FFFF0000"/>
      </colorScale>
    </cfRule>
    <cfRule type="colorScale" priority="6278">
      <colorScale>
        <cfvo type="num" val="0"/>
        <cfvo type="num" val="1"/>
        <color rgb="FF00B050"/>
        <color rgb="FFFF0000"/>
      </colorScale>
    </cfRule>
    <cfRule type="colorScale" priority="6279">
      <colorScale>
        <cfvo type="num" val="0"/>
        <cfvo type="num" val="1"/>
        <color rgb="FF00B050"/>
        <color rgb="FFFF0000"/>
      </colorScale>
    </cfRule>
    <cfRule type="colorScale" priority="6280">
      <colorScale>
        <cfvo type="num" val="0"/>
        <cfvo type="num" val="1"/>
        <color rgb="FF00B050"/>
        <color rgb="FFFF0000"/>
      </colorScale>
    </cfRule>
    <cfRule type="colorScale" priority="6281">
      <colorScale>
        <cfvo type="num" val="0"/>
        <cfvo type="num" val="1"/>
        <color rgb="FF00B050"/>
        <color rgb="FFFF0000"/>
      </colorScale>
    </cfRule>
    <cfRule type="colorScale" priority="6282">
      <colorScale>
        <cfvo type="num" val="0"/>
        <cfvo type="num" val="1"/>
        <color rgb="FF00B050"/>
        <color rgb="FFFF0000"/>
      </colorScale>
    </cfRule>
    <cfRule type="colorScale" priority="6283">
      <colorScale>
        <cfvo type="num" val="0"/>
        <cfvo type="num" val="1"/>
        <color rgb="FF00B050"/>
        <color rgb="FFFF0000"/>
      </colorScale>
    </cfRule>
  </conditionalFormatting>
  <conditionalFormatting sqref="J2541:J2547">
    <cfRule type="colorScale" priority="3098">
      <colorScale>
        <cfvo type="num" val="0"/>
        <cfvo type="num" val="1"/>
        <color rgb="FF00B050"/>
        <color rgb="FFFF0000"/>
      </colorScale>
    </cfRule>
    <cfRule type="colorScale" priority="3097">
      <colorScale>
        <cfvo type="num" val="0"/>
        <cfvo type="num" val="1"/>
        <color rgb="FF00B050"/>
        <color rgb="FFFF0000"/>
      </colorScale>
    </cfRule>
  </conditionalFormatting>
  <conditionalFormatting sqref="J2548">
    <cfRule type="colorScale" priority="3994">
      <colorScale>
        <cfvo type="num" val="0"/>
        <cfvo type="num" val="1"/>
        <color rgb="FF00B050"/>
        <color rgb="FFFF0000"/>
      </colorScale>
    </cfRule>
  </conditionalFormatting>
  <conditionalFormatting sqref="J2550">
    <cfRule type="colorScale" priority="6259">
      <colorScale>
        <cfvo type="num" val="0"/>
        <cfvo type="num" val="1"/>
        <color rgb="FF00B050"/>
        <color rgb="FFFF0000"/>
      </colorScale>
    </cfRule>
    <cfRule type="colorScale" priority="6262">
      <colorScale>
        <cfvo type="num" val="0"/>
        <cfvo type="num" val="1"/>
        <color rgb="FF00B050"/>
        <color rgb="FFFF0000"/>
      </colorScale>
    </cfRule>
    <cfRule type="colorScale" priority="6261">
      <colorScale>
        <cfvo type="num" val="0"/>
        <cfvo type="num" val="1"/>
        <color rgb="FF00B050"/>
        <color rgb="FFFF0000"/>
      </colorScale>
    </cfRule>
    <cfRule type="colorScale" priority="6260">
      <colorScale>
        <cfvo type="num" val="0"/>
        <cfvo type="num" val="1"/>
        <color rgb="FF00B050"/>
        <color rgb="FFFF0000"/>
      </colorScale>
    </cfRule>
    <cfRule type="colorScale" priority="6258">
      <colorScale>
        <cfvo type="num" val="0"/>
        <cfvo type="num" val="1"/>
        <color rgb="FF00B050"/>
        <color rgb="FFFF0000"/>
      </colorScale>
    </cfRule>
    <cfRule type="colorScale" priority="6264">
      <colorScale>
        <cfvo type="num" val="0"/>
        <cfvo type="num" val="1"/>
        <color rgb="FF00B050"/>
        <color rgb="FFFF0000"/>
      </colorScale>
    </cfRule>
    <cfRule type="colorScale" priority="6265">
      <colorScale>
        <cfvo type="num" val="0"/>
        <cfvo type="num" val="1"/>
        <color rgb="FF00B050"/>
        <color rgb="FFFF0000"/>
      </colorScale>
    </cfRule>
    <cfRule type="colorScale" priority="6257">
      <colorScale>
        <cfvo type="num" val="0"/>
        <cfvo type="num" val="1"/>
        <color rgb="FF00B050"/>
        <color rgb="FFFF0000"/>
      </colorScale>
    </cfRule>
    <cfRule type="colorScale" priority="6263">
      <colorScale>
        <cfvo type="num" val="0"/>
        <cfvo type="num" val="1"/>
        <color rgb="FF00B050"/>
        <color rgb="FFFF0000"/>
      </colorScale>
    </cfRule>
    <cfRule type="colorScale" priority="6256">
      <colorScale>
        <cfvo type="num" val="0"/>
        <cfvo type="num" val="1"/>
        <color rgb="FF00B050"/>
        <color rgb="FFFF0000"/>
      </colorScale>
    </cfRule>
  </conditionalFormatting>
  <conditionalFormatting sqref="J2551:J2557">
    <cfRule type="colorScale" priority="3096">
      <colorScale>
        <cfvo type="num" val="0"/>
        <cfvo type="num" val="1"/>
        <color rgb="FF00B050"/>
        <color rgb="FFFF0000"/>
      </colorScale>
    </cfRule>
    <cfRule type="colorScale" priority="3095">
      <colorScale>
        <cfvo type="num" val="0"/>
        <cfvo type="num" val="1"/>
        <color rgb="FF00B050"/>
        <color rgb="FFFF0000"/>
      </colorScale>
    </cfRule>
  </conditionalFormatting>
  <conditionalFormatting sqref="J2558">
    <cfRule type="colorScale" priority="3996">
      <colorScale>
        <cfvo type="num" val="0"/>
        <cfvo type="num" val="1"/>
        <color rgb="FF00B050"/>
        <color rgb="FFFF0000"/>
      </colorScale>
    </cfRule>
  </conditionalFormatting>
  <conditionalFormatting sqref="J2560">
    <cfRule type="colorScale" priority="6246">
      <colorScale>
        <cfvo type="num" val="0"/>
        <cfvo type="num" val="1"/>
        <color rgb="FF00B050"/>
        <color rgb="FFFF0000"/>
      </colorScale>
    </cfRule>
    <cfRule type="colorScale" priority="6247">
      <colorScale>
        <cfvo type="num" val="0"/>
        <cfvo type="num" val="1"/>
        <color rgb="FF00B050"/>
        <color rgb="FFFF0000"/>
      </colorScale>
    </cfRule>
    <cfRule type="colorScale" priority="6239">
      <colorScale>
        <cfvo type="num" val="0"/>
        <cfvo type="num" val="1"/>
        <color rgb="FF00B050"/>
        <color rgb="FFFF0000"/>
      </colorScale>
    </cfRule>
    <cfRule type="colorScale" priority="6238">
      <colorScale>
        <cfvo type="num" val="0"/>
        <cfvo type="num" val="1"/>
        <color rgb="FF00B050"/>
        <color rgb="FFFF0000"/>
      </colorScale>
    </cfRule>
    <cfRule type="colorScale" priority="6244">
      <colorScale>
        <cfvo type="num" val="0"/>
        <cfvo type="num" val="1"/>
        <color rgb="FF00B050"/>
        <color rgb="FFFF0000"/>
      </colorScale>
    </cfRule>
    <cfRule type="colorScale" priority="6243">
      <colorScale>
        <cfvo type="num" val="0"/>
        <cfvo type="num" val="1"/>
        <color rgb="FF00B050"/>
        <color rgb="FFFF0000"/>
      </colorScale>
    </cfRule>
    <cfRule type="colorScale" priority="6240">
      <colorScale>
        <cfvo type="num" val="0"/>
        <cfvo type="num" val="1"/>
        <color rgb="FF00B050"/>
        <color rgb="FFFF0000"/>
      </colorScale>
    </cfRule>
    <cfRule type="colorScale" priority="6245">
      <colorScale>
        <cfvo type="num" val="0"/>
        <cfvo type="num" val="1"/>
        <color rgb="FF00B050"/>
        <color rgb="FFFF0000"/>
      </colorScale>
    </cfRule>
    <cfRule type="colorScale" priority="6241">
      <colorScale>
        <cfvo type="num" val="0"/>
        <cfvo type="num" val="1"/>
        <color rgb="FF00B050"/>
        <color rgb="FFFF0000"/>
      </colorScale>
    </cfRule>
    <cfRule type="colorScale" priority="6242">
      <colorScale>
        <cfvo type="num" val="0"/>
        <cfvo type="num" val="1"/>
        <color rgb="FF00B050"/>
        <color rgb="FFFF0000"/>
      </colorScale>
    </cfRule>
  </conditionalFormatting>
  <conditionalFormatting sqref="J2561:J2567">
    <cfRule type="colorScale" priority="3093">
      <colorScale>
        <cfvo type="num" val="0"/>
        <cfvo type="num" val="1"/>
        <color rgb="FF00B050"/>
        <color rgb="FFFF0000"/>
      </colorScale>
    </cfRule>
    <cfRule type="colorScale" priority="3094">
      <colorScale>
        <cfvo type="num" val="0"/>
        <cfvo type="num" val="1"/>
        <color rgb="FF00B050"/>
        <color rgb="FFFF0000"/>
      </colorScale>
    </cfRule>
  </conditionalFormatting>
  <conditionalFormatting sqref="J2568">
    <cfRule type="colorScale" priority="3998">
      <colorScale>
        <cfvo type="num" val="0"/>
        <cfvo type="num" val="1"/>
        <color rgb="FF00B050"/>
        <color rgb="FFFF0000"/>
      </colorScale>
    </cfRule>
  </conditionalFormatting>
  <conditionalFormatting sqref="J2570">
    <cfRule type="colorScale" priority="6213">
      <colorScale>
        <cfvo type="num" val="0"/>
        <cfvo type="num" val="1"/>
        <color rgb="FF00B050"/>
        <color rgb="FFFF0000"/>
      </colorScale>
    </cfRule>
    <cfRule type="colorScale" priority="6214">
      <colorScale>
        <cfvo type="num" val="0"/>
        <cfvo type="num" val="1"/>
        <color rgb="FF00B050"/>
        <color rgb="FFFF0000"/>
      </colorScale>
    </cfRule>
    <cfRule type="colorScale" priority="6215">
      <colorScale>
        <cfvo type="num" val="0"/>
        <cfvo type="num" val="1"/>
        <color rgb="FF00B050"/>
        <color rgb="FFFF0000"/>
      </colorScale>
    </cfRule>
    <cfRule type="colorScale" priority="6216">
      <colorScale>
        <cfvo type="num" val="0"/>
        <cfvo type="num" val="1"/>
        <color rgb="FF00B050"/>
        <color rgb="FFFF0000"/>
      </colorScale>
    </cfRule>
    <cfRule type="colorScale" priority="6217">
      <colorScale>
        <cfvo type="num" val="0"/>
        <cfvo type="num" val="1"/>
        <color rgb="FF00B050"/>
        <color rgb="FFFF0000"/>
      </colorScale>
    </cfRule>
    <cfRule type="colorScale" priority="6218">
      <colorScale>
        <cfvo type="num" val="0"/>
        <cfvo type="num" val="1"/>
        <color rgb="FF00B050"/>
        <color rgb="FFFF0000"/>
      </colorScale>
    </cfRule>
    <cfRule type="colorScale" priority="6219">
      <colorScale>
        <cfvo type="num" val="0"/>
        <cfvo type="num" val="1"/>
        <color rgb="FF00B050"/>
        <color rgb="FFFF0000"/>
      </colorScale>
    </cfRule>
    <cfRule type="colorScale" priority="6220">
      <colorScale>
        <cfvo type="num" val="0"/>
        <cfvo type="num" val="1"/>
        <color rgb="FF00B050"/>
        <color rgb="FFFF0000"/>
      </colorScale>
    </cfRule>
    <cfRule type="colorScale" priority="6221">
      <colorScale>
        <cfvo type="num" val="0"/>
        <cfvo type="num" val="1"/>
        <color rgb="FF00B050"/>
        <color rgb="FFFF0000"/>
      </colorScale>
    </cfRule>
    <cfRule type="colorScale" priority="6222">
      <colorScale>
        <cfvo type="num" val="0"/>
        <cfvo type="num" val="1"/>
        <color rgb="FF00B050"/>
        <color rgb="FFFF0000"/>
      </colorScale>
    </cfRule>
  </conditionalFormatting>
  <conditionalFormatting sqref="J2571:J2577">
    <cfRule type="colorScale" priority="3092">
      <colorScale>
        <cfvo type="num" val="0"/>
        <cfvo type="num" val="1"/>
        <color rgb="FF00B050"/>
        <color rgb="FFFF0000"/>
      </colorScale>
    </cfRule>
    <cfRule type="colorScale" priority="3091">
      <colorScale>
        <cfvo type="num" val="0"/>
        <cfvo type="num" val="1"/>
        <color rgb="FF00B050"/>
        <color rgb="FFFF0000"/>
      </colorScale>
    </cfRule>
  </conditionalFormatting>
  <conditionalFormatting sqref="J2578">
    <cfRule type="colorScale" priority="4000">
      <colorScale>
        <cfvo type="num" val="0"/>
        <cfvo type="num" val="1"/>
        <color rgb="FF00B050"/>
        <color rgb="FFFF0000"/>
      </colorScale>
    </cfRule>
  </conditionalFormatting>
  <conditionalFormatting sqref="J2580">
    <cfRule type="colorScale" priority="6201">
      <colorScale>
        <cfvo type="num" val="0"/>
        <cfvo type="num" val="1"/>
        <color rgb="FF00B050"/>
        <color rgb="FFFF0000"/>
      </colorScale>
    </cfRule>
    <cfRule type="colorScale" priority="6196">
      <colorScale>
        <cfvo type="num" val="0"/>
        <cfvo type="num" val="1"/>
        <color rgb="FF00B050"/>
        <color rgb="FFFF0000"/>
      </colorScale>
    </cfRule>
    <cfRule type="colorScale" priority="6197">
      <colorScale>
        <cfvo type="num" val="0"/>
        <cfvo type="num" val="1"/>
        <color rgb="FF00B050"/>
        <color rgb="FFFF0000"/>
      </colorScale>
    </cfRule>
    <cfRule type="colorScale" priority="6198">
      <colorScale>
        <cfvo type="num" val="0"/>
        <cfvo type="num" val="1"/>
        <color rgb="FF00B050"/>
        <color rgb="FFFF0000"/>
      </colorScale>
    </cfRule>
    <cfRule type="colorScale" priority="6199">
      <colorScale>
        <cfvo type="num" val="0"/>
        <cfvo type="num" val="1"/>
        <color rgb="FF00B050"/>
        <color rgb="FFFF0000"/>
      </colorScale>
    </cfRule>
    <cfRule type="colorScale" priority="6200">
      <colorScale>
        <cfvo type="num" val="0"/>
        <cfvo type="num" val="1"/>
        <color rgb="FF00B050"/>
        <color rgb="FFFF0000"/>
      </colorScale>
    </cfRule>
    <cfRule type="colorScale" priority="6202">
      <colorScale>
        <cfvo type="num" val="0"/>
        <cfvo type="num" val="1"/>
        <color rgb="FF00B050"/>
        <color rgb="FFFF0000"/>
      </colorScale>
    </cfRule>
    <cfRule type="colorScale" priority="6203">
      <colorScale>
        <cfvo type="num" val="0"/>
        <cfvo type="num" val="1"/>
        <color rgb="FF00B050"/>
        <color rgb="FFFF0000"/>
      </colorScale>
    </cfRule>
    <cfRule type="colorScale" priority="6204">
      <colorScale>
        <cfvo type="num" val="0"/>
        <cfvo type="num" val="1"/>
        <color rgb="FF00B050"/>
        <color rgb="FFFF0000"/>
      </colorScale>
    </cfRule>
    <cfRule type="colorScale" priority="6195">
      <colorScale>
        <cfvo type="num" val="0"/>
        <cfvo type="num" val="1"/>
        <color rgb="FF00B050"/>
        <color rgb="FFFF0000"/>
      </colorScale>
    </cfRule>
  </conditionalFormatting>
  <conditionalFormatting sqref="J2581:J2587">
    <cfRule type="colorScale" priority="3089">
      <colorScale>
        <cfvo type="num" val="0"/>
        <cfvo type="num" val="1"/>
        <color rgb="FF00B050"/>
        <color rgb="FFFF0000"/>
      </colorScale>
    </cfRule>
    <cfRule type="colorScale" priority="3090">
      <colorScale>
        <cfvo type="num" val="0"/>
        <cfvo type="num" val="1"/>
        <color rgb="FF00B050"/>
        <color rgb="FFFF0000"/>
      </colorScale>
    </cfRule>
  </conditionalFormatting>
  <conditionalFormatting sqref="J2588">
    <cfRule type="colorScale" priority="4002">
      <colorScale>
        <cfvo type="num" val="0"/>
        <cfvo type="num" val="1"/>
        <color rgb="FF00B050"/>
        <color rgb="FFFF0000"/>
      </colorScale>
    </cfRule>
  </conditionalFormatting>
  <conditionalFormatting sqref="J2590">
    <cfRule type="colorScale" priority="6185">
      <colorScale>
        <cfvo type="num" val="0"/>
        <cfvo type="num" val="1"/>
        <color rgb="FF00B050"/>
        <color rgb="FFFF0000"/>
      </colorScale>
    </cfRule>
    <cfRule type="colorScale" priority="6186">
      <colorScale>
        <cfvo type="num" val="0"/>
        <cfvo type="num" val="1"/>
        <color rgb="FF00B050"/>
        <color rgb="FFFF0000"/>
      </colorScale>
    </cfRule>
    <cfRule type="colorScale" priority="6177">
      <colorScale>
        <cfvo type="num" val="0"/>
        <cfvo type="num" val="1"/>
        <color rgb="FF00B050"/>
        <color rgb="FFFF0000"/>
      </colorScale>
    </cfRule>
    <cfRule type="colorScale" priority="6178">
      <colorScale>
        <cfvo type="num" val="0"/>
        <cfvo type="num" val="1"/>
        <color rgb="FF00B050"/>
        <color rgb="FFFF0000"/>
      </colorScale>
    </cfRule>
    <cfRule type="colorScale" priority="6179">
      <colorScale>
        <cfvo type="num" val="0"/>
        <cfvo type="num" val="1"/>
        <color rgb="FF00B050"/>
        <color rgb="FFFF0000"/>
      </colorScale>
    </cfRule>
    <cfRule type="colorScale" priority="6180">
      <colorScale>
        <cfvo type="num" val="0"/>
        <cfvo type="num" val="1"/>
        <color rgb="FF00B050"/>
        <color rgb="FFFF0000"/>
      </colorScale>
    </cfRule>
    <cfRule type="colorScale" priority="6181">
      <colorScale>
        <cfvo type="num" val="0"/>
        <cfvo type="num" val="1"/>
        <color rgb="FF00B050"/>
        <color rgb="FFFF0000"/>
      </colorScale>
    </cfRule>
    <cfRule type="colorScale" priority="6182">
      <colorScale>
        <cfvo type="num" val="0"/>
        <cfvo type="num" val="1"/>
        <color rgb="FF00B050"/>
        <color rgb="FFFF0000"/>
      </colorScale>
    </cfRule>
    <cfRule type="colorScale" priority="6183">
      <colorScale>
        <cfvo type="num" val="0"/>
        <cfvo type="num" val="1"/>
        <color rgb="FF00B050"/>
        <color rgb="FFFF0000"/>
      </colorScale>
    </cfRule>
    <cfRule type="colorScale" priority="6184">
      <colorScale>
        <cfvo type="num" val="0"/>
        <cfvo type="num" val="1"/>
        <color rgb="FF00B050"/>
        <color rgb="FFFF0000"/>
      </colorScale>
    </cfRule>
  </conditionalFormatting>
  <conditionalFormatting sqref="J2591:J2597">
    <cfRule type="colorScale" priority="3087">
      <colorScale>
        <cfvo type="num" val="0"/>
        <cfvo type="num" val="1"/>
        <color rgb="FF00B050"/>
        <color rgb="FFFF0000"/>
      </colorScale>
    </cfRule>
    <cfRule type="colorScale" priority="3088">
      <colorScale>
        <cfvo type="num" val="0"/>
        <cfvo type="num" val="1"/>
        <color rgb="FF00B050"/>
        <color rgb="FFFF0000"/>
      </colorScale>
    </cfRule>
  </conditionalFormatting>
  <conditionalFormatting sqref="J2600">
    <cfRule type="colorScale" priority="6159">
      <colorScale>
        <cfvo type="num" val="0"/>
        <cfvo type="num" val="1"/>
        <color rgb="FF00B050"/>
        <color rgb="FFFF0000"/>
      </colorScale>
    </cfRule>
    <cfRule type="colorScale" priority="6168">
      <colorScale>
        <cfvo type="num" val="0"/>
        <cfvo type="num" val="1"/>
        <color rgb="FF00B050"/>
        <color rgb="FFFF0000"/>
      </colorScale>
    </cfRule>
    <cfRule type="colorScale" priority="6167">
      <colorScale>
        <cfvo type="num" val="0"/>
        <cfvo type="num" val="1"/>
        <color rgb="FF00B050"/>
        <color rgb="FFFF0000"/>
      </colorScale>
    </cfRule>
    <cfRule type="colorScale" priority="6166">
      <colorScale>
        <cfvo type="num" val="0"/>
        <cfvo type="num" val="1"/>
        <color rgb="FF00B050"/>
        <color rgb="FFFF0000"/>
      </colorScale>
    </cfRule>
    <cfRule type="colorScale" priority="6165">
      <colorScale>
        <cfvo type="num" val="0"/>
        <cfvo type="num" val="1"/>
        <color rgb="FF00B050"/>
        <color rgb="FFFF0000"/>
      </colorScale>
    </cfRule>
    <cfRule type="colorScale" priority="6164">
      <colorScale>
        <cfvo type="num" val="0"/>
        <cfvo type="num" val="1"/>
        <color rgb="FF00B050"/>
        <color rgb="FFFF0000"/>
      </colorScale>
    </cfRule>
    <cfRule type="colorScale" priority="6163">
      <colorScale>
        <cfvo type="num" val="0"/>
        <cfvo type="num" val="1"/>
        <color rgb="FF00B050"/>
        <color rgb="FFFF0000"/>
      </colorScale>
    </cfRule>
    <cfRule type="colorScale" priority="6162">
      <colorScale>
        <cfvo type="num" val="0"/>
        <cfvo type="num" val="1"/>
        <color rgb="FF00B050"/>
        <color rgb="FFFF0000"/>
      </colorScale>
    </cfRule>
    <cfRule type="colorScale" priority="6161">
      <colorScale>
        <cfvo type="num" val="0"/>
        <cfvo type="num" val="1"/>
        <color rgb="FF00B050"/>
        <color rgb="FFFF0000"/>
      </colorScale>
    </cfRule>
    <cfRule type="colorScale" priority="6160">
      <colorScale>
        <cfvo type="num" val="0"/>
        <cfvo type="num" val="1"/>
        <color rgb="FF00B050"/>
        <color rgb="FFFF0000"/>
      </colorScale>
    </cfRule>
  </conditionalFormatting>
  <conditionalFormatting sqref="J2601:J2607">
    <cfRule type="colorScale" priority="3085">
      <colorScale>
        <cfvo type="num" val="0"/>
        <cfvo type="num" val="1"/>
        <color rgb="FF00B050"/>
        <color rgb="FFFF0000"/>
      </colorScale>
    </cfRule>
    <cfRule type="colorScale" priority="3086">
      <colorScale>
        <cfvo type="num" val="0"/>
        <cfvo type="num" val="1"/>
        <color rgb="FF00B050"/>
        <color rgb="FFFF0000"/>
      </colorScale>
    </cfRule>
  </conditionalFormatting>
  <conditionalFormatting sqref="J2610">
    <cfRule type="colorScale" priority="6141">
      <colorScale>
        <cfvo type="num" val="0"/>
        <cfvo type="num" val="1"/>
        <color rgb="FF00B050"/>
        <color rgb="FFFF0000"/>
      </colorScale>
    </cfRule>
    <cfRule type="colorScale" priority="6142">
      <colorScale>
        <cfvo type="num" val="0"/>
        <cfvo type="num" val="1"/>
        <color rgb="FF00B050"/>
        <color rgb="FFFF0000"/>
      </colorScale>
    </cfRule>
    <cfRule type="colorScale" priority="6143">
      <colorScale>
        <cfvo type="num" val="0"/>
        <cfvo type="num" val="1"/>
        <color rgb="FF00B050"/>
        <color rgb="FFFF0000"/>
      </colorScale>
    </cfRule>
    <cfRule type="colorScale" priority="6144">
      <colorScale>
        <cfvo type="num" val="0"/>
        <cfvo type="num" val="1"/>
        <color rgb="FF00B050"/>
        <color rgb="FFFF0000"/>
      </colorScale>
    </cfRule>
    <cfRule type="colorScale" priority="6147">
      <colorScale>
        <cfvo type="num" val="0"/>
        <cfvo type="num" val="1"/>
        <color rgb="FF00B050"/>
        <color rgb="FFFF0000"/>
      </colorScale>
    </cfRule>
    <cfRule type="colorScale" priority="6145">
      <colorScale>
        <cfvo type="num" val="0"/>
        <cfvo type="num" val="1"/>
        <color rgb="FF00B050"/>
        <color rgb="FFFF0000"/>
      </colorScale>
    </cfRule>
    <cfRule type="colorScale" priority="6146">
      <colorScale>
        <cfvo type="num" val="0"/>
        <cfvo type="num" val="1"/>
        <color rgb="FF00B050"/>
        <color rgb="FFFF0000"/>
      </colorScale>
    </cfRule>
    <cfRule type="colorScale" priority="6150">
      <colorScale>
        <cfvo type="num" val="0"/>
        <cfvo type="num" val="1"/>
        <color rgb="FF00B050"/>
        <color rgb="FFFF0000"/>
      </colorScale>
    </cfRule>
    <cfRule type="colorScale" priority="6149">
      <colorScale>
        <cfvo type="num" val="0"/>
        <cfvo type="num" val="1"/>
        <color rgb="FF00B050"/>
        <color rgb="FFFF0000"/>
      </colorScale>
    </cfRule>
    <cfRule type="colorScale" priority="6148">
      <colorScale>
        <cfvo type="num" val="0"/>
        <cfvo type="num" val="1"/>
        <color rgb="FF00B050"/>
        <color rgb="FFFF0000"/>
      </colorScale>
    </cfRule>
  </conditionalFormatting>
  <conditionalFormatting sqref="J2611:J2617">
    <cfRule type="colorScale" priority="3084">
      <colorScale>
        <cfvo type="num" val="0"/>
        <cfvo type="num" val="1"/>
        <color rgb="FF00B050"/>
        <color rgb="FFFF0000"/>
      </colorScale>
    </cfRule>
    <cfRule type="colorScale" priority="3083">
      <colorScale>
        <cfvo type="num" val="0"/>
        <cfvo type="num" val="1"/>
        <color rgb="FF00B050"/>
        <color rgb="FFFF0000"/>
      </colorScale>
    </cfRule>
  </conditionalFormatting>
  <conditionalFormatting sqref="J2620">
    <cfRule type="colorScale" priority="6130">
      <colorScale>
        <cfvo type="num" val="0"/>
        <cfvo type="num" val="1"/>
        <color rgb="FF00B050"/>
        <color rgb="FFFF0000"/>
      </colorScale>
    </cfRule>
    <cfRule type="colorScale" priority="6131">
      <colorScale>
        <cfvo type="num" val="0"/>
        <cfvo type="num" val="1"/>
        <color rgb="FF00B050"/>
        <color rgb="FFFF0000"/>
      </colorScale>
    </cfRule>
    <cfRule type="colorScale" priority="6123">
      <colorScale>
        <cfvo type="num" val="0"/>
        <cfvo type="num" val="1"/>
        <color rgb="FF00B050"/>
        <color rgb="FFFF0000"/>
      </colorScale>
    </cfRule>
    <cfRule type="colorScale" priority="6129">
      <colorScale>
        <cfvo type="num" val="0"/>
        <cfvo type="num" val="1"/>
        <color rgb="FF00B050"/>
        <color rgb="FFFF0000"/>
      </colorScale>
    </cfRule>
    <cfRule type="colorScale" priority="6132">
      <colorScale>
        <cfvo type="num" val="0"/>
        <cfvo type="num" val="1"/>
        <color rgb="FF00B050"/>
        <color rgb="FFFF0000"/>
      </colorScale>
    </cfRule>
    <cfRule type="colorScale" priority="6128">
      <colorScale>
        <cfvo type="num" val="0"/>
        <cfvo type="num" val="1"/>
        <color rgb="FF00B050"/>
        <color rgb="FFFF0000"/>
      </colorScale>
    </cfRule>
    <cfRule type="colorScale" priority="6127">
      <colorScale>
        <cfvo type="num" val="0"/>
        <cfvo type="num" val="1"/>
        <color rgb="FF00B050"/>
        <color rgb="FFFF0000"/>
      </colorScale>
    </cfRule>
    <cfRule type="colorScale" priority="6126">
      <colorScale>
        <cfvo type="num" val="0"/>
        <cfvo type="num" val="1"/>
        <color rgb="FF00B050"/>
        <color rgb="FFFF0000"/>
      </colorScale>
    </cfRule>
    <cfRule type="colorScale" priority="6125">
      <colorScale>
        <cfvo type="num" val="0"/>
        <cfvo type="num" val="1"/>
        <color rgb="FF00B050"/>
        <color rgb="FFFF0000"/>
      </colorScale>
    </cfRule>
    <cfRule type="colorScale" priority="6124">
      <colorScale>
        <cfvo type="num" val="0"/>
        <cfvo type="num" val="1"/>
        <color rgb="FF00B050"/>
        <color rgb="FFFF0000"/>
      </colorScale>
    </cfRule>
  </conditionalFormatting>
  <conditionalFormatting sqref="J2621:J2627">
    <cfRule type="colorScale" priority="3082">
      <colorScale>
        <cfvo type="num" val="0"/>
        <cfvo type="num" val="1"/>
        <color rgb="FF00B050"/>
        <color rgb="FFFF0000"/>
      </colorScale>
    </cfRule>
    <cfRule type="colorScale" priority="3081">
      <colorScale>
        <cfvo type="num" val="0"/>
        <cfvo type="num" val="1"/>
        <color rgb="FF00B050"/>
        <color rgb="FFFF0000"/>
      </colorScale>
    </cfRule>
  </conditionalFormatting>
  <conditionalFormatting sqref="J2630">
    <cfRule type="colorScale" priority="6107">
      <colorScale>
        <cfvo type="num" val="0"/>
        <cfvo type="num" val="1"/>
        <color rgb="FF00B050"/>
        <color rgb="FFFF0000"/>
      </colorScale>
    </cfRule>
    <cfRule type="colorScale" priority="6112">
      <colorScale>
        <cfvo type="num" val="0"/>
        <cfvo type="num" val="1"/>
        <color rgb="FF00B050"/>
        <color rgb="FFFF0000"/>
      </colorScale>
    </cfRule>
    <cfRule type="colorScale" priority="6113">
      <colorScale>
        <cfvo type="num" val="0"/>
        <cfvo type="num" val="1"/>
        <color rgb="FF00B050"/>
        <color rgb="FFFF0000"/>
      </colorScale>
    </cfRule>
    <cfRule type="colorScale" priority="6105">
      <colorScale>
        <cfvo type="num" val="0"/>
        <cfvo type="num" val="1"/>
        <color rgb="FF00B050"/>
        <color rgb="FFFF0000"/>
      </colorScale>
    </cfRule>
    <cfRule type="colorScale" priority="6106">
      <colorScale>
        <cfvo type="num" val="0"/>
        <cfvo type="num" val="1"/>
        <color rgb="FF00B050"/>
        <color rgb="FFFF0000"/>
      </colorScale>
    </cfRule>
    <cfRule type="colorScale" priority="6114">
      <colorScale>
        <cfvo type="num" val="0"/>
        <cfvo type="num" val="1"/>
        <color rgb="FF00B050"/>
        <color rgb="FFFF0000"/>
      </colorScale>
    </cfRule>
    <cfRule type="colorScale" priority="6111">
      <colorScale>
        <cfvo type="num" val="0"/>
        <cfvo type="num" val="1"/>
        <color rgb="FF00B050"/>
        <color rgb="FFFF0000"/>
      </colorScale>
    </cfRule>
    <cfRule type="colorScale" priority="6110">
      <colorScale>
        <cfvo type="num" val="0"/>
        <cfvo type="num" val="1"/>
        <color rgb="FF00B050"/>
        <color rgb="FFFF0000"/>
      </colorScale>
    </cfRule>
    <cfRule type="colorScale" priority="6109">
      <colorScale>
        <cfvo type="num" val="0"/>
        <cfvo type="num" val="1"/>
        <color rgb="FF00B050"/>
        <color rgb="FFFF0000"/>
      </colorScale>
    </cfRule>
    <cfRule type="colorScale" priority="6108">
      <colorScale>
        <cfvo type="num" val="0"/>
        <cfvo type="num" val="1"/>
        <color rgb="FF00B050"/>
        <color rgb="FFFF0000"/>
      </colorScale>
    </cfRule>
  </conditionalFormatting>
  <conditionalFormatting sqref="J2631:J2637">
    <cfRule type="colorScale" priority="3079">
      <colorScale>
        <cfvo type="num" val="0"/>
        <cfvo type="num" val="1"/>
        <color rgb="FF00B050"/>
        <color rgb="FFFF0000"/>
      </colorScale>
    </cfRule>
    <cfRule type="colorScale" priority="3080">
      <colorScale>
        <cfvo type="num" val="0"/>
        <cfvo type="num" val="1"/>
        <color rgb="FF00B050"/>
        <color rgb="FFFF0000"/>
      </colorScale>
    </cfRule>
  </conditionalFormatting>
  <conditionalFormatting sqref="J2640">
    <cfRule type="colorScale" priority="6096">
      <colorScale>
        <cfvo type="num" val="0"/>
        <cfvo type="num" val="1"/>
        <color rgb="FF00B050"/>
        <color rgb="FFFF0000"/>
      </colorScale>
    </cfRule>
    <cfRule type="colorScale" priority="6095">
      <colorScale>
        <cfvo type="num" val="0"/>
        <cfvo type="num" val="1"/>
        <color rgb="FF00B050"/>
        <color rgb="FFFF0000"/>
      </colorScale>
    </cfRule>
    <cfRule type="colorScale" priority="6092">
      <colorScale>
        <cfvo type="num" val="0"/>
        <cfvo type="num" val="1"/>
        <color rgb="FF00B050"/>
        <color rgb="FFFF0000"/>
      </colorScale>
    </cfRule>
    <cfRule type="colorScale" priority="6094">
      <colorScale>
        <cfvo type="num" val="0"/>
        <cfvo type="num" val="1"/>
        <color rgb="FF00B050"/>
        <color rgb="FFFF0000"/>
      </colorScale>
    </cfRule>
    <cfRule type="colorScale" priority="6087">
      <colorScale>
        <cfvo type="num" val="0"/>
        <cfvo type="num" val="1"/>
        <color rgb="FF00B050"/>
        <color rgb="FFFF0000"/>
      </colorScale>
    </cfRule>
    <cfRule type="colorScale" priority="6093">
      <colorScale>
        <cfvo type="num" val="0"/>
        <cfvo type="num" val="1"/>
        <color rgb="FF00B050"/>
        <color rgb="FFFF0000"/>
      </colorScale>
    </cfRule>
    <cfRule type="colorScale" priority="6091">
      <colorScale>
        <cfvo type="num" val="0"/>
        <cfvo type="num" val="1"/>
        <color rgb="FF00B050"/>
        <color rgb="FFFF0000"/>
      </colorScale>
    </cfRule>
    <cfRule type="colorScale" priority="6089">
      <colorScale>
        <cfvo type="num" val="0"/>
        <cfvo type="num" val="1"/>
        <color rgb="FF00B050"/>
        <color rgb="FFFF0000"/>
      </colorScale>
    </cfRule>
    <cfRule type="colorScale" priority="6088">
      <colorScale>
        <cfvo type="num" val="0"/>
        <cfvo type="num" val="1"/>
        <color rgb="FF00B050"/>
        <color rgb="FFFF0000"/>
      </colorScale>
    </cfRule>
    <cfRule type="colorScale" priority="6090">
      <colorScale>
        <cfvo type="num" val="0"/>
        <cfvo type="num" val="1"/>
        <color rgb="FF00B050"/>
        <color rgb="FFFF0000"/>
      </colorScale>
    </cfRule>
  </conditionalFormatting>
  <conditionalFormatting sqref="J2641:J2647">
    <cfRule type="colorScale" priority="3077">
      <colorScale>
        <cfvo type="num" val="0"/>
        <cfvo type="num" val="1"/>
        <color rgb="FF00B050"/>
        <color rgb="FFFF0000"/>
      </colorScale>
    </cfRule>
    <cfRule type="colorScale" priority="3078">
      <colorScale>
        <cfvo type="num" val="0"/>
        <cfvo type="num" val="1"/>
        <color rgb="FF00B050"/>
        <color rgb="FFFF0000"/>
      </colorScale>
    </cfRule>
  </conditionalFormatting>
  <conditionalFormatting sqref="J2651">
    <cfRule type="colorScale" priority="6066">
      <colorScale>
        <cfvo type="num" val="0"/>
        <cfvo type="num" val="1"/>
        <color rgb="FF00B050"/>
        <color rgb="FFFF0000"/>
      </colorScale>
    </cfRule>
    <cfRule type="colorScale" priority="6065">
      <colorScale>
        <cfvo type="num" val="0"/>
        <cfvo type="num" val="1"/>
        <color rgb="FF00B050"/>
        <color rgb="FFFF0000"/>
      </colorScale>
    </cfRule>
    <cfRule type="colorScale" priority="6076">
      <colorScale>
        <cfvo type="num" val="0"/>
        <cfvo type="num" val="1"/>
        <color rgb="FF00B050"/>
        <color rgb="FFFF0000"/>
      </colorScale>
    </cfRule>
    <cfRule type="colorScale" priority="6074">
      <colorScale>
        <cfvo type="num" val="0"/>
        <cfvo type="num" val="1"/>
        <color rgb="FF00B050"/>
        <color rgb="FFFF0000"/>
      </colorScale>
    </cfRule>
    <cfRule type="colorScale" priority="6072">
      <colorScale>
        <cfvo type="num" val="0"/>
        <cfvo type="num" val="1"/>
        <color rgb="FF00B050"/>
        <color rgb="FFFF0000"/>
      </colorScale>
    </cfRule>
    <cfRule type="colorScale" priority="6067">
      <colorScale>
        <cfvo type="num" val="0"/>
        <cfvo type="num" val="1"/>
        <color rgb="FF00B050"/>
        <color rgb="FFFF0000"/>
      </colorScale>
    </cfRule>
    <cfRule type="colorScale" priority="6075">
      <colorScale>
        <cfvo type="num" val="0"/>
        <cfvo type="num" val="1"/>
        <color rgb="FF00B050"/>
        <color rgb="FFFF0000"/>
      </colorScale>
    </cfRule>
    <cfRule type="colorScale" priority="6078">
      <colorScale>
        <cfvo type="num" val="0"/>
        <cfvo type="num" val="1"/>
        <color rgb="FF00B050"/>
        <color rgb="FFFF0000"/>
      </colorScale>
    </cfRule>
    <cfRule type="colorScale" priority="6064">
      <colorScale>
        <cfvo type="num" val="0"/>
        <cfvo type="num" val="1"/>
        <color rgb="FF00B050"/>
        <color rgb="FFFF0000"/>
      </colorScale>
    </cfRule>
    <cfRule type="colorScale" priority="6077">
      <colorScale>
        <cfvo type="num" val="0"/>
        <cfvo type="num" val="1"/>
        <color rgb="FF00B050"/>
        <color rgb="FFFF0000"/>
      </colorScale>
    </cfRule>
  </conditionalFormatting>
  <conditionalFormatting sqref="J2652:J2658">
    <cfRule type="colorScale" priority="3076">
      <colorScale>
        <cfvo type="num" val="0"/>
        <cfvo type="num" val="1"/>
        <color rgb="FF00B050"/>
        <color rgb="FFFF0000"/>
      </colorScale>
    </cfRule>
    <cfRule type="colorScale" priority="3075">
      <colorScale>
        <cfvo type="num" val="0"/>
        <cfvo type="num" val="1"/>
        <color rgb="FF00B050"/>
        <color rgb="FFFF0000"/>
      </colorScale>
    </cfRule>
  </conditionalFormatting>
  <conditionalFormatting sqref="J2661">
    <cfRule type="colorScale" priority="6051">
      <colorScale>
        <cfvo type="num" val="0"/>
        <cfvo type="num" val="1"/>
        <color rgb="FF00B050"/>
        <color rgb="FFFF0000"/>
      </colorScale>
    </cfRule>
    <cfRule type="colorScale" priority="6050">
      <colorScale>
        <cfvo type="num" val="0"/>
        <cfvo type="num" val="1"/>
        <color rgb="FF00B050"/>
        <color rgb="FFFF0000"/>
      </colorScale>
    </cfRule>
    <cfRule type="colorScale" priority="6049">
      <colorScale>
        <cfvo type="num" val="0"/>
        <cfvo type="num" val="1"/>
        <color rgb="FF00B050"/>
        <color rgb="FFFF0000"/>
      </colorScale>
    </cfRule>
    <cfRule type="colorScale" priority="6047">
      <colorScale>
        <cfvo type="num" val="0"/>
        <cfvo type="num" val="1"/>
        <color rgb="FF00B050"/>
        <color rgb="FFFF0000"/>
      </colorScale>
    </cfRule>
    <cfRule type="colorScale" priority="6046">
      <colorScale>
        <cfvo type="num" val="0"/>
        <cfvo type="num" val="1"/>
        <color rgb="FF00B050"/>
        <color rgb="FFFF0000"/>
      </colorScale>
    </cfRule>
    <cfRule type="colorScale" priority="6048">
      <colorScale>
        <cfvo type="num" val="0"/>
        <cfvo type="num" val="1"/>
        <color rgb="FF00B050"/>
        <color rgb="FFFF0000"/>
      </colorScale>
    </cfRule>
    <cfRule type="colorScale" priority="6055">
      <colorScale>
        <cfvo type="num" val="0"/>
        <cfvo type="num" val="1"/>
        <color rgb="FF00B050"/>
        <color rgb="FFFF0000"/>
      </colorScale>
    </cfRule>
    <cfRule type="colorScale" priority="6054">
      <colorScale>
        <cfvo type="num" val="0"/>
        <cfvo type="num" val="1"/>
        <color rgb="FF00B050"/>
        <color rgb="FFFF0000"/>
      </colorScale>
    </cfRule>
    <cfRule type="colorScale" priority="6053">
      <colorScale>
        <cfvo type="num" val="0"/>
        <cfvo type="num" val="1"/>
        <color rgb="FF00B050"/>
        <color rgb="FFFF0000"/>
      </colorScale>
    </cfRule>
    <cfRule type="colorScale" priority="6052">
      <colorScale>
        <cfvo type="num" val="0"/>
        <cfvo type="num" val="1"/>
        <color rgb="FF00B050"/>
        <color rgb="FFFF0000"/>
      </colorScale>
    </cfRule>
  </conditionalFormatting>
  <conditionalFormatting sqref="J2662:J2668">
    <cfRule type="colorScale" priority="3074">
      <colorScale>
        <cfvo type="num" val="0"/>
        <cfvo type="num" val="1"/>
        <color rgb="FF00B050"/>
        <color rgb="FFFF0000"/>
      </colorScale>
    </cfRule>
    <cfRule type="colorScale" priority="3073">
      <colorScale>
        <cfvo type="num" val="0"/>
        <cfvo type="num" val="1"/>
        <color rgb="FF00B050"/>
        <color rgb="FFFF0000"/>
      </colorScale>
    </cfRule>
  </conditionalFormatting>
  <conditionalFormatting sqref="J2671">
    <cfRule type="colorScale" priority="6030">
      <colorScale>
        <cfvo type="num" val="0"/>
        <cfvo type="num" val="1"/>
        <color rgb="FF00B050"/>
        <color rgb="FFFF0000"/>
      </colorScale>
    </cfRule>
    <cfRule type="colorScale" priority="6037">
      <colorScale>
        <cfvo type="num" val="0"/>
        <cfvo type="num" val="1"/>
        <color rgb="FF00B050"/>
        <color rgb="FFFF0000"/>
      </colorScale>
    </cfRule>
    <cfRule type="colorScale" priority="6028">
      <colorScale>
        <cfvo type="num" val="0"/>
        <cfvo type="num" val="1"/>
        <color rgb="FF00B050"/>
        <color rgb="FFFF0000"/>
      </colorScale>
    </cfRule>
    <cfRule type="colorScale" priority="6035">
      <colorScale>
        <cfvo type="num" val="0"/>
        <cfvo type="num" val="1"/>
        <color rgb="FF00B050"/>
        <color rgb="FFFF0000"/>
      </colorScale>
    </cfRule>
    <cfRule type="colorScale" priority="6033">
      <colorScale>
        <cfvo type="num" val="0"/>
        <cfvo type="num" val="1"/>
        <color rgb="FF00B050"/>
        <color rgb="FFFF0000"/>
      </colorScale>
    </cfRule>
    <cfRule type="colorScale" priority="6032">
      <colorScale>
        <cfvo type="num" val="0"/>
        <cfvo type="num" val="1"/>
        <color rgb="FF00B050"/>
        <color rgb="FFFF0000"/>
      </colorScale>
    </cfRule>
    <cfRule type="colorScale" priority="6031">
      <colorScale>
        <cfvo type="num" val="0"/>
        <cfvo type="num" val="1"/>
        <color rgb="FF00B050"/>
        <color rgb="FFFF0000"/>
      </colorScale>
    </cfRule>
    <cfRule type="colorScale" priority="6029">
      <colorScale>
        <cfvo type="num" val="0"/>
        <cfvo type="num" val="1"/>
        <color rgb="FF00B050"/>
        <color rgb="FFFF0000"/>
      </colorScale>
    </cfRule>
    <cfRule type="colorScale" priority="6034">
      <colorScale>
        <cfvo type="num" val="0"/>
        <cfvo type="num" val="1"/>
        <color rgb="FF00B050"/>
        <color rgb="FFFF0000"/>
      </colorScale>
    </cfRule>
    <cfRule type="colorScale" priority="6036">
      <colorScale>
        <cfvo type="num" val="0"/>
        <cfvo type="num" val="1"/>
        <color rgb="FF00B050"/>
        <color rgb="FFFF0000"/>
      </colorScale>
    </cfRule>
  </conditionalFormatting>
  <conditionalFormatting sqref="J2672:J2678">
    <cfRule type="colorScale" priority="3072">
      <colorScale>
        <cfvo type="num" val="0"/>
        <cfvo type="num" val="1"/>
        <color rgb="FF00B050"/>
        <color rgb="FFFF0000"/>
      </colorScale>
    </cfRule>
    <cfRule type="colorScale" priority="3071">
      <colorScale>
        <cfvo type="num" val="0"/>
        <cfvo type="num" val="1"/>
        <color rgb="FF00B050"/>
        <color rgb="FFFF0000"/>
      </colorScale>
    </cfRule>
  </conditionalFormatting>
  <conditionalFormatting sqref="J2681">
    <cfRule type="colorScale" priority="6010">
      <colorScale>
        <cfvo type="num" val="0"/>
        <cfvo type="num" val="1"/>
        <color rgb="FF00B050"/>
        <color rgb="FFFF0000"/>
      </colorScale>
    </cfRule>
    <cfRule type="colorScale" priority="6016">
      <colorScale>
        <cfvo type="num" val="0"/>
        <cfvo type="num" val="1"/>
        <color rgb="FF00B050"/>
        <color rgb="FFFF0000"/>
      </colorScale>
    </cfRule>
    <cfRule type="colorScale" priority="6015">
      <colorScale>
        <cfvo type="num" val="0"/>
        <cfvo type="num" val="1"/>
        <color rgb="FF00B050"/>
        <color rgb="FFFF0000"/>
      </colorScale>
    </cfRule>
    <cfRule type="colorScale" priority="6014">
      <colorScale>
        <cfvo type="num" val="0"/>
        <cfvo type="num" val="1"/>
        <color rgb="FF00B050"/>
        <color rgb="FFFF0000"/>
      </colorScale>
    </cfRule>
    <cfRule type="colorScale" priority="6012">
      <colorScale>
        <cfvo type="num" val="0"/>
        <cfvo type="num" val="1"/>
        <color rgb="FF00B050"/>
        <color rgb="FFFF0000"/>
      </colorScale>
    </cfRule>
    <cfRule type="colorScale" priority="6013">
      <colorScale>
        <cfvo type="num" val="0"/>
        <cfvo type="num" val="1"/>
        <color rgb="FF00B050"/>
        <color rgb="FFFF0000"/>
      </colorScale>
    </cfRule>
    <cfRule type="colorScale" priority="6018">
      <colorScale>
        <cfvo type="num" val="0"/>
        <cfvo type="num" val="1"/>
        <color rgb="FF00B050"/>
        <color rgb="FFFF0000"/>
      </colorScale>
    </cfRule>
    <cfRule type="colorScale" priority="6017">
      <colorScale>
        <cfvo type="num" val="0"/>
        <cfvo type="num" val="1"/>
        <color rgb="FF00B050"/>
        <color rgb="FFFF0000"/>
      </colorScale>
    </cfRule>
    <cfRule type="colorScale" priority="6019">
      <colorScale>
        <cfvo type="num" val="0"/>
        <cfvo type="num" val="1"/>
        <color rgb="FF00B050"/>
        <color rgb="FFFF0000"/>
      </colorScale>
    </cfRule>
    <cfRule type="colorScale" priority="6011">
      <colorScale>
        <cfvo type="num" val="0"/>
        <cfvo type="num" val="1"/>
        <color rgb="FF00B050"/>
        <color rgb="FFFF0000"/>
      </colorScale>
    </cfRule>
  </conditionalFormatting>
  <conditionalFormatting sqref="J2682:J2688">
    <cfRule type="colorScale" priority="3069">
      <colorScale>
        <cfvo type="num" val="0"/>
        <cfvo type="num" val="1"/>
        <color rgb="FF00B050"/>
        <color rgb="FFFF0000"/>
      </colorScale>
    </cfRule>
    <cfRule type="colorScale" priority="3070">
      <colorScale>
        <cfvo type="num" val="0"/>
        <cfvo type="num" val="1"/>
        <color rgb="FF00B050"/>
        <color rgb="FFFF0000"/>
      </colorScale>
    </cfRule>
  </conditionalFormatting>
  <conditionalFormatting sqref="J2691">
    <cfRule type="colorScale" priority="6001">
      <colorScale>
        <cfvo type="num" val="0"/>
        <cfvo type="num" val="1"/>
        <color rgb="FF00B050"/>
        <color rgb="FFFF0000"/>
      </colorScale>
    </cfRule>
    <cfRule type="colorScale" priority="6000">
      <colorScale>
        <cfvo type="num" val="0"/>
        <cfvo type="num" val="1"/>
        <color rgb="FF00B050"/>
        <color rgb="FFFF0000"/>
      </colorScale>
    </cfRule>
    <cfRule type="colorScale" priority="5999">
      <colorScale>
        <cfvo type="num" val="0"/>
        <cfvo type="num" val="1"/>
        <color rgb="FF00B050"/>
        <color rgb="FFFF0000"/>
      </colorScale>
    </cfRule>
    <cfRule type="colorScale" priority="5998">
      <colorScale>
        <cfvo type="num" val="0"/>
        <cfvo type="num" val="1"/>
        <color rgb="FF00B050"/>
        <color rgb="FFFF0000"/>
      </colorScale>
    </cfRule>
    <cfRule type="colorScale" priority="5997">
      <colorScale>
        <cfvo type="num" val="0"/>
        <cfvo type="num" val="1"/>
        <color rgb="FF00B050"/>
        <color rgb="FFFF0000"/>
      </colorScale>
    </cfRule>
    <cfRule type="colorScale" priority="5996">
      <colorScale>
        <cfvo type="num" val="0"/>
        <cfvo type="num" val="1"/>
        <color rgb="FF00B050"/>
        <color rgb="FFFF0000"/>
      </colorScale>
    </cfRule>
    <cfRule type="colorScale" priority="5992">
      <colorScale>
        <cfvo type="num" val="0"/>
        <cfvo type="num" val="1"/>
        <color rgb="FF00B050"/>
        <color rgb="FFFF0000"/>
      </colorScale>
    </cfRule>
    <cfRule type="colorScale" priority="5993">
      <colorScale>
        <cfvo type="num" val="0"/>
        <cfvo type="num" val="1"/>
        <color rgb="FF00B050"/>
        <color rgb="FFFF0000"/>
      </colorScale>
    </cfRule>
    <cfRule type="colorScale" priority="5994">
      <colorScale>
        <cfvo type="num" val="0"/>
        <cfvo type="num" val="1"/>
        <color rgb="FF00B050"/>
        <color rgb="FFFF0000"/>
      </colorScale>
    </cfRule>
    <cfRule type="colorScale" priority="5995">
      <colorScale>
        <cfvo type="num" val="0"/>
        <cfvo type="num" val="1"/>
        <color rgb="FF00B050"/>
        <color rgb="FFFF0000"/>
      </colorScale>
    </cfRule>
  </conditionalFormatting>
  <conditionalFormatting sqref="J2692:J2698">
    <cfRule type="colorScale" priority="3068">
      <colorScale>
        <cfvo type="num" val="0"/>
        <cfvo type="num" val="1"/>
        <color rgb="FF00B050"/>
        <color rgb="FFFF0000"/>
      </colorScale>
    </cfRule>
    <cfRule type="colorScale" priority="3067">
      <colorScale>
        <cfvo type="num" val="0"/>
        <cfvo type="num" val="1"/>
        <color rgb="FF00B050"/>
        <color rgb="FFFF0000"/>
      </colorScale>
    </cfRule>
  </conditionalFormatting>
  <conditionalFormatting sqref="J2701">
    <cfRule type="colorScale" priority="5977">
      <colorScale>
        <cfvo type="num" val="0"/>
        <cfvo type="num" val="1"/>
        <color rgb="FF00B050"/>
        <color rgb="FFFF0000"/>
      </colorScale>
    </cfRule>
    <cfRule type="colorScale" priority="5974">
      <colorScale>
        <cfvo type="num" val="0"/>
        <cfvo type="num" val="1"/>
        <color rgb="FF00B050"/>
        <color rgb="FFFF0000"/>
      </colorScale>
    </cfRule>
    <cfRule type="colorScale" priority="5983">
      <colorScale>
        <cfvo type="num" val="0"/>
        <cfvo type="num" val="1"/>
        <color rgb="FF00B050"/>
        <color rgb="FFFF0000"/>
      </colorScale>
    </cfRule>
    <cfRule type="colorScale" priority="5980">
      <colorScale>
        <cfvo type="num" val="0"/>
        <cfvo type="num" val="1"/>
        <color rgb="FF00B050"/>
        <color rgb="FFFF0000"/>
      </colorScale>
    </cfRule>
    <cfRule type="colorScale" priority="5979">
      <colorScale>
        <cfvo type="num" val="0"/>
        <cfvo type="num" val="1"/>
        <color rgb="FF00B050"/>
        <color rgb="FFFF0000"/>
      </colorScale>
    </cfRule>
    <cfRule type="colorScale" priority="5982">
      <colorScale>
        <cfvo type="num" val="0"/>
        <cfvo type="num" val="1"/>
        <color rgb="FF00B050"/>
        <color rgb="FFFF0000"/>
      </colorScale>
    </cfRule>
    <cfRule type="colorScale" priority="5976">
      <colorScale>
        <cfvo type="num" val="0"/>
        <cfvo type="num" val="1"/>
        <color rgb="FF00B050"/>
        <color rgb="FFFF0000"/>
      </colorScale>
    </cfRule>
    <cfRule type="colorScale" priority="5975">
      <colorScale>
        <cfvo type="num" val="0"/>
        <cfvo type="num" val="1"/>
        <color rgb="FF00B050"/>
        <color rgb="FFFF0000"/>
      </colorScale>
    </cfRule>
    <cfRule type="colorScale" priority="5978">
      <colorScale>
        <cfvo type="num" val="0"/>
        <cfvo type="num" val="1"/>
        <color rgb="FF00B050"/>
        <color rgb="FFFF0000"/>
      </colorScale>
    </cfRule>
    <cfRule type="colorScale" priority="5981">
      <colorScale>
        <cfvo type="num" val="0"/>
        <cfvo type="num" val="1"/>
        <color rgb="FF00B050"/>
        <color rgb="FFFF0000"/>
      </colorScale>
    </cfRule>
  </conditionalFormatting>
  <conditionalFormatting sqref="J2702:J2708">
    <cfRule type="colorScale" priority="3066">
      <colorScale>
        <cfvo type="num" val="0"/>
        <cfvo type="num" val="1"/>
        <color rgb="FF00B050"/>
        <color rgb="FFFF0000"/>
      </colorScale>
    </cfRule>
    <cfRule type="colorScale" priority="3065">
      <colorScale>
        <cfvo type="num" val="0"/>
        <cfvo type="num" val="1"/>
        <color rgb="FF00B050"/>
        <color rgb="FFFF0000"/>
      </colorScale>
    </cfRule>
  </conditionalFormatting>
  <conditionalFormatting sqref="J2711">
    <cfRule type="colorScale" priority="5956">
      <colorScale>
        <cfvo type="num" val="0"/>
        <cfvo type="num" val="1"/>
        <color rgb="FF00B050"/>
        <color rgb="FFFF0000"/>
      </colorScale>
    </cfRule>
    <cfRule type="colorScale" priority="5959">
      <colorScale>
        <cfvo type="num" val="0"/>
        <cfvo type="num" val="1"/>
        <color rgb="FF00B050"/>
        <color rgb="FFFF0000"/>
      </colorScale>
    </cfRule>
    <cfRule type="colorScale" priority="5965">
      <colorScale>
        <cfvo type="num" val="0"/>
        <cfvo type="num" val="1"/>
        <color rgb="FF00B050"/>
        <color rgb="FFFF0000"/>
      </colorScale>
    </cfRule>
    <cfRule type="colorScale" priority="5964">
      <colorScale>
        <cfvo type="num" val="0"/>
        <cfvo type="num" val="1"/>
        <color rgb="FF00B050"/>
        <color rgb="FFFF0000"/>
      </colorScale>
    </cfRule>
    <cfRule type="colorScale" priority="5963">
      <colorScale>
        <cfvo type="num" val="0"/>
        <cfvo type="num" val="1"/>
        <color rgb="FF00B050"/>
        <color rgb="FFFF0000"/>
      </colorScale>
    </cfRule>
    <cfRule type="colorScale" priority="5962">
      <colorScale>
        <cfvo type="num" val="0"/>
        <cfvo type="num" val="1"/>
        <color rgb="FF00B050"/>
        <color rgb="FFFF0000"/>
      </colorScale>
    </cfRule>
    <cfRule type="colorScale" priority="5961">
      <colorScale>
        <cfvo type="num" val="0"/>
        <cfvo type="num" val="1"/>
        <color rgb="FF00B050"/>
        <color rgb="FFFF0000"/>
      </colorScale>
    </cfRule>
    <cfRule type="colorScale" priority="5960">
      <colorScale>
        <cfvo type="num" val="0"/>
        <cfvo type="num" val="1"/>
        <color rgb="FF00B050"/>
        <color rgb="FFFF0000"/>
      </colorScale>
    </cfRule>
    <cfRule type="colorScale" priority="5958">
      <colorScale>
        <cfvo type="num" val="0"/>
        <cfvo type="num" val="1"/>
        <color rgb="FF00B050"/>
        <color rgb="FFFF0000"/>
      </colorScale>
    </cfRule>
    <cfRule type="colorScale" priority="5957">
      <colorScale>
        <cfvo type="num" val="0"/>
        <cfvo type="num" val="1"/>
        <color rgb="FF00B050"/>
        <color rgb="FFFF0000"/>
      </colorScale>
    </cfRule>
  </conditionalFormatting>
  <conditionalFormatting sqref="J2712:J2715 J2717:J2719">
    <cfRule type="colorScale" priority="3064">
      <colorScale>
        <cfvo type="num" val="0"/>
        <cfvo type="num" val="1"/>
        <color rgb="FF00B050"/>
        <color rgb="FFFF0000"/>
      </colorScale>
    </cfRule>
    <cfRule type="colorScale" priority="3063">
      <colorScale>
        <cfvo type="num" val="0"/>
        <cfvo type="num" val="1"/>
        <color rgb="FF00B050"/>
        <color rgb="FFFF0000"/>
      </colorScale>
    </cfRule>
  </conditionalFormatting>
  <conditionalFormatting sqref="J2716">
    <cfRule type="colorScale" priority="2068">
      <colorScale>
        <cfvo type="num" val="0"/>
        <cfvo type="num" val="1"/>
        <color rgb="FF00B050"/>
        <color rgb="FFFF0000"/>
      </colorScale>
    </cfRule>
    <cfRule type="colorScale" priority="2067">
      <colorScale>
        <cfvo type="num" val="0"/>
        <cfvo type="num" val="1"/>
        <color rgb="FF00B050"/>
        <color rgb="FFFF0000"/>
      </colorScale>
    </cfRule>
  </conditionalFormatting>
  <conditionalFormatting sqref="J2723">
    <cfRule type="colorScale" priority="3389">
      <colorScale>
        <cfvo type="num" val="0"/>
        <cfvo type="num" val="1"/>
        <color rgb="FF00B050"/>
        <color rgb="FFFF0000"/>
      </colorScale>
    </cfRule>
    <cfRule type="colorScale" priority="3388">
      <colorScale>
        <cfvo type="num" val="0"/>
        <cfvo type="num" val="1"/>
        <color rgb="FF00B050"/>
        <color rgb="FFFF0000"/>
      </colorScale>
    </cfRule>
    <cfRule type="colorScale" priority="3387">
      <colorScale>
        <cfvo type="num" val="0"/>
        <cfvo type="num" val="1"/>
        <color rgb="FF00B050"/>
        <color rgb="FFFF0000"/>
      </colorScale>
    </cfRule>
    <cfRule type="colorScale" priority="3390">
      <colorScale>
        <cfvo type="num" val="0"/>
        <cfvo type="num" val="1"/>
        <color rgb="FF00B050"/>
        <color rgb="FFFF0000"/>
      </colorScale>
    </cfRule>
  </conditionalFormatting>
  <conditionalFormatting sqref="J2724 J2736 J2732 J2739:J2740">
    <cfRule type="colorScale" priority="2715">
      <colorScale>
        <cfvo type="num" val="0"/>
        <cfvo type="num" val="1"/>
        <color rgb="FF00B050"/>
        <color rgb="FFFF0000"/>
      </colorScale>
    </cfRule>
    <cfRule type="colorScale" priority="2716">
      <colorScale>
        <cfvo type="num" val="0"/>
        <cfvo type="num" val="1"/>
        <color rgb="FF00B050"/>
        <color rgb="FFFF0000"/>
      </colorScale>
    </cfRule>
  </conditionalFormatting>
  <conditionalFormatting sqref="J2725">
    <cfRule type="colorScale" priority="2709">
      <colorScale>
        <cfvo type="num" val="0"/>
        <cfvo type="num" val="1"/>
        <color rgb="FF00B050"/>
        <color rgb="FFFF0000"/>
      </colorScale>
    </cfRule>
    <cfRule type="colorScale" priority="2710">
      <colorScale>
        <cfvo type="num" val="0"/>
        <cfvo type="num" val="1"/>
        <color rgb="FF00B050"/>
        <color rgb="FFFF0000"/>
      </colorScale>
    </cfRule>
  </conditionalFormatting>
  <conditionalFormatting sqref="J2726">
    <cfRule type="colorScale" priority="2711">
      <colorScale>
        <cfvo type="num" val="0"/>
        <cfvo type="num" val="1"/>
        <color rgb="FF00B050"/>
        <color rgb="FFFF0000"/>
      </colorScale>
    </cfRule>
    <cfRule type="colorScale" priority="2712">
      <colorScale>
        <cfvo type="num" val="0"/>
        <cfvo type="num" val="1"/>
        <color rgb="FF00B050"/>
        <color rgb="FFFF0000"/>
      </colorScale>
    </cfRule>
  </conditionalFormatting>
  <conditionalFormatting sqref="J2728:J2729">
    <cfRule type="colorScale" priority="501">
      <colorScale>
        <cfvo type="num" val="0"/>
        <cfvo type="num" val="1"/>
        <color rgb="FF00B050"/>
        <color rgb="FFFF0000"/>
      </colorScale>
    </cfRule>
    <cfRule type="colorScale" priority="502">
      <colorScale>
        <cfvo type="num" val="0"/>
        <cfvo type="num" val="1"/>
        <color rgb="FF00B050"/>
        <color rgb="FFFF0000"/>
      </colorScale>
    </cfRule>
  </conditionalFormatting>
  <conditionalFormatting sqref="J2730:J2731 J2727">
    <cfRule type="colorScale" priority="2706">
      <colorScale>
        <cfvo type="num" val="0"/>
        <cfvo type="num" val="1"/>
        <color rgb="FF00B050"/>
        <color rgb="FFFF0000"/>
      </colorScale>
    </cfRule>
    <cfRule type="colorScale" priority="2705">
      <colorScale>
        <cfvo type="num" val="0"/>
        <cfvo type="num" val="1"/>
        <color rgb="FF00B050"/>
        <color rgb="FFFF0000"/>
      </colorScale>
    </cfRule>
  </conditionalFormatting>
  <conditionalFormatting sqref="J2733">
    <cfRule type="colorScale" priority="2698">
      <colorScale>
        <cfvo type="num" val="0"/>
        <cfvo type="num" val="1"/>
        <color rgb="FF00B050"/>
        <color rgb="FFFF0000"/>
      </colorScale>
    </cfRule>
    <cfRule type="colorScale" priority="2697">
      <colorScale>
        <cfvo type="num" val="0"/>
        <cfvo type="num" val="1"/>
        <color rgb="FF00B050"/>
        <color rgb="FFFF0000"/>
      </colorScale>
    </cfRule>
  </conditionalFormatting>
  <conditionalFormatting sqref="J2734">
    <cfRule type="colorScale" priority="2713">
      <colorScale>
        <cfvo type="num" val="0"/>
        <cfvo type="num" val="1"/>
        <color rgb="FF00B050"/>
        <color rgb="FFFF0000"/>
      </colorScale>
    </cfRule>
    <cfRule type="colorScale" priority="2714">
      <colorScale>
        <cfvo type="num" val="0"/>
        <cfvo type="num" val="1"/>
        <color rgb="FF00B050"/>
        <color rgb="FFFF0000"/>
      </colorScale>
    </cfRule>
  </conditionalFormatting>
  <conditionalFormatting sqref="J2735">
    <cfRule type="colorScale" priority="2708">
      <colorScale>
        <cfvo type="num" val="0"/>
        <cfvo type="num" val="1"/>
        <color rgb="FF00B050"/>
        <color rgb="FFFF0000"/>
      </colorScale>
    </cfRule>
    <cfRule type="colorScale" priority="2707">
      <colorScale>
        <cfvo type="num" val="0"/>
        <cfvo type="num" val="1"/>
        <color rgb="FF00B050"/>
        <color rgb="FFFF0000"/>
      </colorScale>
    </cfRule>
  </conditionalFormatting>
  <conditionalFormatting sqref="J2737">
    <cfRule type="colorScale" priority="2233">
      <colorScale>
        <cfvo type="num" val="0"/>
        <cfvo type="num" val="1"/>
        <color rgb="FF00B050"/>
        <color rgb="FFFF0000"/>
      </colorScale>
    </cfRule>
    <cfRule type="colorScale" priority="2234">
      <colorScale>
        <cfvo type="num" val="0"/>
        <cfvo type="num" val="1"/>
        <color rgb="FF00B050"/>
        <color rgb="FFFF0000"/>
      </colorScale>
    </cfRule>
  </conditionalFormatting>
  <conditionalFormatting sqref="J2738">
    <cfRule type="colorScale" priority="2231">
      <colorScale>
        <cfvo type="num" val="0"/>
        <cfvo type="num" val="1"/>
        <color rgb="FF00B050"/>
        <color rgb="FFFF0000"/>
      </colorScale>
    </cfRule>
    <cfRule type="colorScale" priority="2232">
      <colorScale>
        <cfvo type="num" val="0"/>
        <cfvo type="num" val="1"/>
        <color rgb="FF00B050"/>
        <color rgb="FFFF0000"/>
      </colorScale>
    </cfRule>
  </conditionalFormatting>
  <conditionalFormatting sqref="J2741">
    <cfRule type="colorScale" priority="2704">
      <colorScale>
        <cfvo type="num" val="0"/>
        <cfvo type="num" val="1"/>
        <color rgb="FF00B050"/>
        <color rgb="FFFF0000"/>
      </colorScale>
    </cfRule>
    <cfRule type="colorScale" priority="2703">
      <colorScale>
        <cfvo type="num" val="0"/>
        <cfvo type="num" val="1"/>
        <color rgb="FF00B050"/>
        <color rgb="FFFF0000"/>
      </colorScale>
    </cfRule>
  </conditionalFormatting>
  <conditionalFormatting sqref="J2742:J2743">
    <cfRule type="colorScale" priority="2229">
      <colorScale>
        <cfvo type="num" val="0"/>
        <cfvo type="num" val="1"/>
        <color rgb="FF00B050"/>
        <color rgb="FFFF0000"/>
      </colorScale>
    </cfRule>
    <cfRule type="colorScale" priority="2230">
      <colorScale>
        <cfvo type="num" val="0"/>
        <cfvo type="num" val="1"/>
        <color rgb="FF00B050"/>
        <color rgb="FFFF0000"/>
      </colorScale>
    </cfRule>
  </conditionalFormatting>
  <conditionalFormatting sqref="J2744">
    <cfRule type="colorScale" priority="499">
      <colorScale>
        <cfvo type="num" val="0"/>
        <cfvo type="num" val="1"/>
        <color rgb="FF00B050"/>
        <color rgb="FFFF0000"/>
      </colorScale>
    </cfRule>
    <cfRule type="colorScale" priority="500">
      <colorScale>
        <cfvo type="num" val="0"/>
        <cfvo type="num" val="1"/>
        <color rgb="FF00B050"/>
        <color rgb="FFFF0000"/>
      </colorScale>
    </cfRule>
  </conditionalFormatting>
  <conditionalFormatting sqref="J2745:J2746">
    <cfRule type="colorScale" priority="2717">
      <colorScale>
        <cfvo type="num" val="0"/>
        <cfvo type="num" val="1"/>
        <color rgb="FF00B050"/>
        <color rgb="FFFF0000"/>
      </colorScale>
    </cfRule>
  </conditionalFormatting>
  <conditionalFormatting sqref="J2749">
    <cfRule type="colorScale" priority="2693">
      <colorScale>
        <cfvo type="num" val="0"/>
        <cfvo type="num" val="1"/>
        <color rgb="FF00B050"/>
        <color rgb="FFFF0000"/>
      </colorScale>
    </cfRule>
    <cfRule type="colorScale" priority="2690">
      <colorScale>
        <cfvo type="num" val="0"/>
        <cfvo type="num" val="1"/>
        <color rgb="FF00B050"/>
        <color rgb="FFFF0000"/>
      </colorScale>
    </cfRule>
    <cfRule type="colorScale" priority="2691">
      <colorScale>
        <cfvo type="num" val="0"/>
        <cfvo type="num" val="1"/>
        <color rgb="FF00B050"/>
        <color rgb="FFFF0000"/>
      </colorScale>
    </cfRule>
    <cfRule type="colorScale" priority="2692">
      <colorScale>
        <cfvo type="num" val="0"/>
        <cfvo type="num" val="1"/>
        <color rgb="FF00B050"/>
        <color rgb="FFFF0000"/>
      </colorScale>
    </cfRule>
  </conditionalFormatting>
  <conditionalFormatting sqref="J2750">
    <cfRule type="colorScale" priority="498">
      <colorScale>
        <cfvo type="num" val="0"/>
        <cfvo type="num" val="1"/>
        <color rgb="FF00B050"/>
        <color rgb="FFFF0000"/>
      </colorScale>
    </cfRule>
    <cfRule type="colorScale" priority="497">
      <colorScale>
        <cfvo type="num" val="0"/>
        <cfvo type="num" val="1"/>
        <color rgb="FF00B050"/>
        <color rgb="FFFF0000"/>
      </colorScale>
    </cfRule>
  </conditionalFormatting>
  <conditionalFormatting sqref="J2751">
    <cfRule type="colorScale" priority="2681">
      <colorScale>
        <cfvo type="num" val="0"/>
        <cfvo type="num" val="1"/>
        <color rgb="FF00B050"/>
        <color rgb="FFFF0000"/>
      </colorScale>
    </cfRule>
    <cfRule type="colorScale" priority="2682">
      <colorScale>
        <cfvo type="num" val="0"/>
        <cfvo type="num" val="1"/>
        <color rgb="FF00B050"/>
        <color rgb="FFFF0000"/>
      </colorScale>
    </cfRule>
  </conditionalFormatting>
  <conditionalFormatting sqref="J2752">
    <cfRule type="colorScale" priority="2683">
      <colorScale>
        <cfvo type="num" val="0"/>
        <cfvo type="num" val="1"/>
        <color rgb="FF00B050"/>
        <color rgb="FFFF0000"/>
      </colorScale>
    </cfRule>
    <cfRule type="colorScale" priority="2684">
      <colorScale>
        <cfvo type="num" val="0"/>
        <cfvo type="num" val="1"/>
        <color rgb="FF00B050"/>
        <color rgb="FFFF0000"/>
      </colorScale>
    </cfRule>
  </conditionalFormatting>
  <conditionalFormatting sqref="J2754:J2755">
    <cfRule type="colorScale" priority="495">
      <colorScale>
        <cfvo type="num" val="0"/>
        <cfvo type="num" val="1"/>
        <color rgb="FF00B050"/>
        <color rgb="FFFF0000"/>
      </colorScale>
    </cfRule>
    <cfRule type="colorScale" priority="496">
      <colorScale>
        <cfvo type="num" val="0"/>
        <cfvo type="num" val="1"/>
        <color rgb="FF00B050"/>
        <color rgb="FFFF0000"/>
      </colorScale>
    </cfRule>
  </conditionalFormatting>
  <conditionalFormatting sqref="J2756:J2757 J2753">
    <cfRule type="colorScale" priority="2678">
      <colorScale>
        <cfvo type="num" val="0"/>
        <cfvo type="num" val="1"/>
        <color rgb="FF00B050"/>
        <color rgb="FFFF0000"/>
      </colorScale>
    </cfRule>
    <cfRule type="colorScale" priority="2677">
      <colorScale>
        <cfvo type="num" val="0"/>
        <cfvo type="num" val="1"/>
        <color rgb="FF00B050"/>
        <color rgb="FFFF0000"/>
      </colorScale>
    </cfRule>
  </conditionalFormatting>
  <conditionalFormatting sqref="J2758 J2762 J2765:J2766">
    <cfRule type="colorScale" priority="2687">
      <colorScale>
        <cfvo type="num" val="0"/>
        <cfvo type="num" val="1"/>
        <color rgb="FF00B050"/>
        <color rgb="FFFF0000"/>
      </colorScale>
    </cfRule>
    <cfRule type="colorScale" priority="2688">
      <colorScale>
        <cfvo type="num" val="0"/>
        <cfvo type="num" val="1"/>
        <color rgb="FF00B050"/>
        <color rgb="FFFF0000"/>
      </colorScale>
    </cfRule>
  </conditionalFormatting>
  <conditionalFormatting sqref="J2759">
    <cfRule type="colorScale" priority="2672">
      <colorScale>
        <cfvo type="num" val="0"/>
        <cfvo type="num" val="1"/>
        <color rgb="FF00B050"/>
        <color rgb="FFFF0000"/>
      </colorScale>
    </cfRule>
    <cfRule type="colorScale" priority="2671">
      <colorScale>
        <cfvo type="num" val="0"/>
        <cfvo type="num" val="1"/>
        <color rgb="FF00B050"/>
        <color rgb="FFFF0000"/>
      </colorScale>
    </cfRule>
  </conditionalFormatting>
  <conditionalFormatting sqref="J2760">
    <cfRule type="colorScale" priority="2685">
      <colorScale>
        <cfvo type="num" val="0"/>
        <cfvo type="num" val="1"/>
        <color rgb="FF00B050"/>
        <color rgb="FFFF0000"/>
      </colorScale>
    </cfRule>
    <cfRule type="colorScale" priority="2686">
      <colorScale>
        <cfvo type="num" val="0"/>
        <cfvo type="num" val="1"/>
        <color rgb="FF00B050"/>
        <color rgb="FFFF0000"/>
      </colorScale>
    </cfRule>
  </conditionalFormatting>
  <conditionalFormatting sqref="J2761">
    <cfRule type="colorScale" priority="2679">
      <colorScale>
        <cfvo type="num" val="0"/>
        <cfvo type="num" val="1"/>
        <color rgb="FF00B050"/>
        <color rgb="FFFF0000"/>
      </colorScale>
    </cfRule>
    <cfRule type="colorScale" priority="2680">
      <colorScale>
        <cfvo type="num" val="0"/>
        <cfvo type="num" val="1"/>
        <color rgb="FF00B050"/>
        <color rgb="FFFF0000"/>
      </colorScale>
    </cfRule>
  </conditionalFormatting>
  <conditionalFormatting sqref="J2763">
    <cfRule type="colorScale" priority="2238">
      <colorScale>
        <cfvo type="num" val="0"/>
        <cfvo type="num" val="1"/>
        <color rgb="FF00B050"/>
        <color rgb="FFFF0000"/>
      </colorScale>
    </cfRule>
    <cfRule type="colorScale" priority="2237">
      <colorScale>
        <cfvo type="num" val="0"/>
        <cfvo type="num" val="1"/>
        <color rgb="FF00B050"/>
        <color rgb="FFFF0000"/>
      </colorScale>
    </cfRule>
  </conditionalFormatting>
  <conditionalFormatting sqref="J2764">
    <cfRule type="colorScale" priority="2236">
      <colorScale>
        <cfvo type="num" val="0"/>
        <cfvo type="num" val="1"/>
        <color rgb="FF00B050"/>
        <color rgb="FFFF0000"/>
      </colorScale>
    </cfRule>
    <cfRule type="colorScale" priority="2235">
      <colorScale>
        <cfvo type="num" val="0"/>
        <cfvo type="num" val="1"/>
        <color rgb="FF00B050"/>
        <color rgb="FFFF0000"/>
      </colorScale>
    </cfRule>
  </conditionalFormatting>
  <conditionalFormatting sqref="J2767">
    <cfRule type="colorScale" priority="2675">
      <colorScale>
        <cfvo type="num" val="0"/>
        <cfvo type="num" val="1"/>
        <color rgb="FF00B050"/>
        <color rgb="FFFF0000"/>
      </colorScale>
    </cfRule>
    <cfRule type="colorScale" priority="2676">
      <colorScale>
        <cfvo type="num" val="0"/>
        <cfvo type="num" val="1"/>
        <color rgb="FF00B050"/>
        <color rgb="FFFF0000"/>
      </colorScale>
    </cfRule>
  </conditionalFormatting>
  <conditionalFormatting sqref="J2768:J2769">
    <cfRule type="colorScale" priority="2227">
      <colorScale>
        <cfvo type="num" val="0"/>
        <cfvo type="num" val="1"/>
        <color rgb="FF00B050"/>
        <color rgb="FFFF0000"/>
      </colorScale>
    </cfRule>
    <cfRule type="colorScale" priority="2228">
      <colorScale>
        <cfvo type="num" val="0"/>
        <cfvo type="num" val="1"/>
        <color rgb="FF00B050"/>
        <color rgb="FFFF0000"/>
      </colorScale>
    </cfRule>
  </conditionalFormatting>
  <conditionalFormatting sqref="J2770">
    <cfRule type="colorScale" priority="493">
      <colorScale>
        <cfvo type="num" val="0"/>
        <cfvo type="num" val="1"/>
        <color rgb="FF00B050"/>
        <color rgb="FFFF0000"/>
      </colorScale>
    </cfRule>
    <cfRule type="colorScale" priority="494">
      <colorScale>
        <cfvo type="num" val="0"/>
        <cfvo type="num" val="1"/>
        <color rgb="FF00B050"/>
        <color rgb="FFFF0000"/>
      </colorScale>
    </cfRule>
  </conditionalFormatting>
  <conditionalFormatting sqref="J2771:J2772">
    <cfRule type="colorScale" priority="2689">
      <colorScale>
        <cfvo type="num" val="0"/>
        <cfvo type="num" val="1"/>
        <color rgb="FF00B050"/>
        <color rgb="FFFF0000"/>
      </colorScale>
    </cfRule>
  </conditionalFormatting>
  <conditionalFormatting sqref="J2773">
    <cfRule type="colorScale" priority="2694">
      <colorScale>
        <cfvo type="num" val="0"/>
        <cfvo type="num" val="1"/>
        <color rgb="FF00B050"/>
        <color rgb="FFFF0000"/>
      </colorScale>
    </cfRule>
  </conditionalFormatting>
  <conditionalFormatting sqref="J2775">
    <cfRule type="colorScale" priority="2666">
      <colorScale>
        <cfvo type="num" val="0"/>
        <cfvo type="num" val="1"/>
        <color rgb="FF00B050"/>
        <color rgb="FFFF0000"/>
      </colorScale>
    </cfRule>
    <cfRule type="colorScale" priority="2667">
      <colorScale>
        <cfvo type="num" val="0"/>
        <cfvo type="num" val="1"/>
        <color rgb="FF00B050"/>
        <color rgb="FFFF0000"/>
      </colorScale>
    </cfRule>
    <cfRule type="colorScale" priority="2668">
      <colorScale>
        <cfvo type="num" val="0"/>
        <cfvo type="num" val="1"/>
        <color rgb="FF00B050"/>
        <color rgb="FFFF0000"/>
      </colorScale>
    </cfRule>
    <cfRule type="colorScale" priority="2669">
      <colorScale>
        <cfvo type="num" val="0"/>
        <cfvo type="num" val="1"/>
        <color rgb="FF00B050"/>
        <color rgb="FFFF0000"/>
      </colorScale>
    </cfRule>
  </conditionalFormatting>
  <conditionalFormatting sqref="J2776">
    <cfRule type="colorScale" priority="492">
      <colorScale>
        <cfvo type="num" val="0"/>
        <cfvo type="num" val="1"/>
        <color rgb="FF00B050"/>
        <color rgb="FFFF0000"/>
      </colorScale>
    </cfRule>
    <cfRule type="colorScale" priority="491">
      <colorScale>
        <cfvo type="num" val="0"/>
        <cfvo type="num" val="1"/>
        <color rgb="FF00B050"/>
        <color rgb="FFFF0000"/>
      </colorScale>
    </cfRule>
  </conditionalFormatting>
  <conditionalFormatting sqref="J2777">
    <cfRule type="colorScale" priority="2657">
      <colorScale>
        <cfvo type="num" val="0"/>
        <cfvo type="num" val="1"/>
        <color rgb="FF00B050"/>
        <color rgb="FFFF0000"/>
      </colorScale>
    </cfRule>
    <cfRule type="colorScale" priority="2658">
      <colorScale>
        <cfvo type="num" val="0"/>
        <cfvo type="num" val="1"/>
        <color rgb="FF00B050"/>
        <color rgb="FFFF0000"/>
      </colorScale>
    </cfRule>
  </conditionalFormatting>
  <conditionalFormatting sqref="J2778">
    <cfRule type="colorScale" priority="2660">
      <colorScale>
        <cfvo type="num" val="0"/>
        <cfvo type="num" val="1"/>
        <color rgb="FF00B050"/>
        <color rgb="FFFF0000"/>
      </colorScale>
    </cfRule>
    <cfRule type="colorScale" priority="2659">
      <colorScale>
        <cfvo type="num" val="0"/>
        <cfvo type="num" val="1"/>
        <color rgb="FF00B050"/>
        <color rgb="FFFF0000"/>
      </colorScale>
    </cfRule>
  </conditionalFormatting>
  <conditionalFormatting sqref="J2780:J2781">
    <cfRule type="colorScale" priority="490">
      <colorScale>
        <cfvo type="num" val="0"/>
        <cfvo type="num" val="1"/>
        <color rgb="FF00B050"/>
        <color rgb="FFFF0000"/>
      </colorScale>
    </cfRule>
    <cfRule type="colorScale" priority="489">
      <colorScale>
        <cfvo type="num" val="0"/>
        <cfvo type="num" val="1"/>
        <color rgb="FF00B050"/>
        <color rgb="FFFF0000"/>
      </colorScale>
    </cfRule>
  </conditionalFormatting>
  <conditionalFormatting sqref="J2782:J2783 J2779">
    <cfRule type="colorScale" priority="2653">
      <colorScale>
        <cfvo type="num" val="0"/>
        <cfvo type="num" val="1"/>
        <color rgb="FF00B050"/>
        <color rgb="FFFF0000"/>
      </colorScale>
    </cfRule>
    <cfRule type="colorScale" priority="2654">
      <colorScale>
        <cfvo type="num" val="0"/>
        <cfvo type="num" val="1"/>
        <color rgb="FF00B050"/>
        <color rgb="FFFF0000"/>
      </colorScale>
    </cfRule>
  </conditionalFormatting>
  <conditionalFormatting sqref="J2784 J2788 J2791:J2792">
    <cfRule type="colorScale" priority="2663">
      <colorScale>
        <cfvo type="num" val="0"/>
        <cfvo type="num" val="1"/>
        <color rgb="FF00B050"/>
        <color rgb="FFFF0000"/>
      </colorScale>
    </cfRule>
    <cfRule type="colorScale" priority="2664">
      <colorScale>
        <cfvo type="num" val="0"/>
        <cfvo type="num" val="1"/>
        <color rgb="FF00B050"/>
        <color rgb="FFFF0000"/>
      </colorScale>
    </cfRule>
  </conditionalFormatting>
  <conditionalFormatting sqref="J2785">
    <cfRule type="colorScale" priority="2648">
      <colorScale>
        <cfvo type="num" val="0"/>
        <cfvo type="num" val="1"/>
        <color rgb="FF00B050"/>
        <color rgb="FFFF0000"/>
      </colorScale>
    </cfRule>
    <cfRule type="colorScale" priority="2647">
      <colorScale>
        <cfvo type="num" val="0"/>
        <cfvo type="num" val="1"/>
        <color rgb="FF00B050"/>
        <color rgb="FFFF0000"/>
      </colorScale>
    </cfRule>
  </conditionalFormatting>
  <conditionalFormatting sqref="J2786">
    <cfRule type="colorScale" priority="2661">
      <colorScale>
        <cfvo type="num" val="0"/>
        <cfvo type="num" val="1"/>
        <color rgb="FF00B050"/>
        <color rgb="FFFF0000"/>
      </colorScale>
    </cfRule>
    <cfRule type="colorScale" priority="2662">
      <colorScale>
        <cfvo type="num" val="0"/>
        <cfvo type="num" val="1"/>
        <color rgb="FF00B050"/>
        <color rgb="FFFF0000"/>
      </colorScale>
    </cfRule>
  </conditionalFormatting>
  <conditionalFormatting sqref="J2787">
    <cfRule type="colorScale" priority="2655">
      <colorScale>
        <cfvo type="num" val="0"/>
        <cfvo type="num" val="1"/>
        <color rgb="FF00B050"/>
        <color rgb="FFFF0000"/>
      </colorScale>
    </cfRule>
    <cfRule type="colorScale" priority="2656">
      <colorScale>
        <cfvo type="num" val="0"/>
        <cfvo type="num" val="1"/>
        <color rgb="FF00B050"/>
        <color rgb="FFFF0000"/>
      </colorScale>
    </cfRule>
  </conditionalFormatting>
  <conditionalFormatting sqref="J2789">
    <cfRule type="colorScale" priority="2241">
      <colorScale>
        <cfvo type="num" val="0"/>
        <cfvo type="num" val="1"/>
        <color rgb="FF00B050"/>
        <color rgb="FFFF0000"/>
      </colorScale>
    </cfRule>
    <cfRule type="colorScale" priority="2242">
      <colorScale>
        <cfvo type="num" val="0"/>
        <cfvo type="num" val="1"/>
        <color rgb="FF00B050"/>
        <color rgb="FFFF0000"/>
      </colorScale>
    </cfRule>
  </conditionalFormatting>
  <conditionalFormatting sqref="J2790">
    <cfRule type="colorScale" priority="2239">
      <colorScale>
        <cfvo type="num" val="0"/>
        <cfvo type="num" val="1"/>
        <color rgb="FF00B050"/>
        <color rgb="FFFF0000"/>
      </colorScale>
    </cfRule>
    <cfRule type="colorScale" priority="2240">
      <colorScale>
        <cfvo type="num" val="0"/>
        <cfvo type="num" val="1"/>
        <color rgb="FF00B050"/>
        <color rgb="FFFF0000"/>
      </colorScale>
    </cfRule>
  </conditionalFormatting>
  <conditionalFormatting sqref="J2793">
    <cfRule type="colorScale" priority="2651">
      <colorScale>
        <cfvo type="num" val="0"/>
        <cfvo type="num" val="1"/>
        <color rgb="FF00B050"/>
        <color rgb="FFFF0000"/>
      </colorScale>
    </cfRule>
    <cfRule type="colorScale" priority="2652">
      <colorScale>
        <cfvo type="num" val="0"/>
        <cfvo type="num" val="1"/>
        <color rgb="FF00B050"/>
        <color rgb="FFFF0000"/>
      </colorScale>
    </cfRule>
  </conditionalFormatting>
  <conditionalFormatting sqref="J2794:J2795">
    <cfRule type="colorScale" priority="2225">
      <colorScale>
        <cfvo type="num" val="0"/>
        <cfvo type="num" val="1"/>
        <color rgb="FF00B050"/>
        <color rgb="FFFF0000"/>
      </colorScale>
    </cfRule>
    <cfRule type="colorScale" priority="2226">
      <colorScale>
        <cfvo type="num" val="0"/>
        <cfvo type="num" val="1"/>
        <color rgb="FF00B050"/>
        <color rgb="FFFF0000"/>
      </colorScale>
    </cfRule>
  </conditionalFormatting>
  <conditionalFormatting sqref="J2796">
    <cfRule type="colorScale" priority="488">
      <colorScale>
        <cfvo type="num" val="0"/>
        <cfvo type="num" val="1"/>
        <color rgb="FF00B050"/>
        <color rgb="FFFF0000"/>
      </colorScale>
    </cfRule>
    <cfRule type="colorScale" priority="487">
      <colorScale>
        <cfvo type="num" val="0"/>
        <cfvo type="num" val="1"/>
        <color rgb="FF00B050"/>
        <color rgb="FFFF0000"/>
      </colorScale>
    </cfRule>
  </conditionalFormatting>
  <conditionalFormatting sqref="J2797:J2798">
    <cfRule type="colorScale" priority="2665">
      <colorScale>
        <cfvo type="num" val="0"/>
        <cfvo type="num" val="1"/>
        <color rgb="FF00B050"/>
        <color rgb="FFFF0000"/>
      </colorScale>
    </cfRule>
  </conditionalFormatting>
  <conditionalFormatting sqref="J2799">
    <cfRule type="colorScale" priority="2670">
      <colorScale>
        <cfvo type="num" val="0"/>
        <cfvo type="num" val="1"/>
        <color rgb="FF00B050"/>
        <color rgb="FFFF0000"/>
      </colorScale>
    </cfRule>
  </conditionalFormatting>
  <conditionalFormatting sqref="J2801">
    <cfRule type="colorScale" priority="3044">
      <colorScale>
        <cfvo type="num" val="0"/>
        <cfvo type="num" val="1"/>
        <color rgb="FF00B050"/>
        <color rgb="FFFF0000"/>
      </colorScale>
    </cfRule>
    <cfRule type="colorScale" priority="3043">
      <colorScale>
        <cfvo type="num" val="0"/>
        <cfvo type="num" val="1"/>
        <color rgb="FF00B050"/>
        <color rgb="FFFF0000"/>
      </colorScale>
    </cfRule>
    <cfRule type="colorScale" priority="3045">
      <colorScale>
        <cfvo type="num" val="0"/>
        <cfvo type="num" val="1"/>
        <color rgb="FF00B050"/>
        <color rgb="FFFF0000"/>
      </colorScale>
    </cfRule>
    <cfRule type="colorScale" priority="3046">
      <colorScale>
        <cfvo type="num" val="0"/>
        <cfvo type="num" val="1"/>
        <color rgb="FF00B050"/>
        <color rgb="FFFF0000"/>
      </colorScale>
    </cfRule>
  </conditionalFormatting>
  <conditionalFormatting sqref="J2802">
    <cfRule type="colorScale" priority="486">
      <colorScale>
        <cfvo type="num" val="0"/>
        <cfvo type="num" val="1"/>
        <color rgb="FF00B050"/>
        <color rgb="FFFF0000"/>
      </colorScale>
    </cfRule>
    <cfRule type="colorScale" priority="485">
      <colorScale>
        <cfvo type="num" val="0"/>
        <cfvo type="num" val="1"/>
        <color rgb="FF00B050"/>
        <color rgb="FFFF0000"/>
      </colorScale>
    </cfRule>
  </conditionalFormatting>
  <conditionalFormatting sqref="J2803">
    <cfRule type="colorScale" priority="2637">
      <colorScale>
        <cfvo type="num" val="0"/>
        <cfvo type="num" val="1"/>
        <color rgb="FF00B050"/>
        <color rgb="FFFF0000"/>
      </colorScale>
    </cfRule>
    <cfRule type="colorScale" priority="2638">
      <colorScale>
        <cfvo type="num" val="0"/>
        <cfvo type="num" val="1"/>
        <color rgb="FF00B050"/>
        <color rgb="FFFF0000"/>
      </colorScale>
    </cfRule>
  </conditionalFormatting>
  <conditionalFormatting sqref="J2804">
    <cfRule type="colorScale" priority="2640">
      <colorScale>
        <cfvo type="num" val="0"/>
        <cfvo type="num" val="1"/>
        <color rgb="FF00B050"/>
        <color rgb="FFFF0000"/>
      </colorScale>
    </cfRule>
    <cfRule type="colorScale" priority="2639">
      <colorScale>
        <cfvo type="num" val="0"/>
        <cfvo type="num" val="1"/>
        <color rgb="FF00B050"/>
        <color rgb="FFFF0000"/>
      </colorScale>
    </cfRule>
  </conditionalFormatting>
  <conditionalFormatting sqref="J2806:J2807">
    <cfRule type="colorScale" priority="483">
      <colorScale>
        <cfvo type="num" val="0"/>
        <cfvo type="num" val="1"/>
        <color rgb="FF00B050"/>
        <color rgb="FFFF0000"/>
      </colorScale>
    </cfRule>
    <cfRule type="colorScale" priority="484">
      <colorScale>
        <cfvo type="num" val="0"/>
        <cfvo type="num" val="1"/>
        <color rgb="FF00B050"/>
        <color rgb="FFFF0000"/>
      </colorScale>
    </cfRule>
  </conditionalFormatting>
  <conditionalFormatting sqref="J2808:J2809 J2805">
    <cfRule type="colorScale" priority="2634">
      <colorScale>
        <cfvo type="num" val="0"/>
        <cfvo type="num" val="1"/>
        <color rgb="FF00B050"/>
        <color rgb="FFFF0000"/>
      </colorScale>
    </cfRule>
    <cfRule type="colorScale" priority="2633">
      <colorScale>
        <cfvo type="num" val="0"/>
        <cfvo type="num" val="1"/>
        <color rgb="FF00B050"/>
        <color rgb="FFFF0000"/>
      </colorScale>
    </cfRule>
  </conditionalFormatting>
  <conditionalFormatting sqref="J2810 J2814 J2817:J2818">
    <cfRule type="colorScale" priority="2643">
      <colorScale>
        <cfvo type="num" val="0"/>
        <cfvo type="num" val="1"/>
        <color rgb="FF00B050"/>
        <color rgb="FFFF0000"/>
      </colorScale>
    </cfRule>
    <cfRule type="colorScale" priority="2644">
      <colorScale>
        <cfvo type="num" val="0"/>
        <cfvo type="num" val="1"/>
        <color rgb="FF00B050"/>
        <color rgb="FFFF0000"/>
      </colorScale>
    </cfRule>
  </conditionalFormatting>
  <conditionalFormatting sqref="J2811">
    <cfRule type="colorScale" priority="2628">
      <colorScale>
        <cfvo type="num" val="0"/>
        <cfvo type="num" val="1"/>
        <color rgb="FF00B050"/>
        <color rgb="FFFF0000"/>
      </colorScale>
    </cfRule>
    <cfRule type="colorScale" priority="2627">
      <colorScale>
        <cfvo type="num" val="0"/>
        <cfvo type="num" val="1"/>
        <color rgb="FF00B050"/>
        <color rgb="FFFF0000"/>
      </colorScale>
    </cfRule>
  </conditionalFormatting>
  <conditionalFormatting sqref="J2812">
    <cfRule type="colorScale" priority="2641">
      <colorScale>
        <cfvo type="num" val="0"/>
        <cfvo type="num" val="1"/>
        <color rgb="FF00B050"/>
        <color rgb="FFFF0000"/>
      </colorScale>
    </cfRule>
    <cfRule type="colorScale" priority="2642">
      <colorScale>
        <cfvo type="num" val="0"/>
        <cfvo type="num" val="1"/>
        <color rgb="FF00B050"/>
        <color rgb="FFFF0000"/>
      </colorScale>
    </cfRule>
  </conditionalFormatting>
  <conditionalFormatting sqref="J2813">
    <cfRule type="colorScale" priority="2635">
      <colorScale>
        <cfvo type="num" val="0"/>
        <cfvo type="num" val="1"/>
        <color rgb="FF00B050"/>
        <color rgb="FFFF0000"/>
      </colorScale>
    </cfRule>
    <cfRule type="colorScale" priority="2636">
      <colorScale>
        <cfvo type="num" val="0"/>
        <cfvo type="num" val="1"/>
        <color rgb="FF00B050"/>
        <color rgb="FFFF0000"/>
      </colorScale>
    </cfRule>
  </conditionalFormatting>
  <conditionalFormatting sqref="J2815">
    <cfRule type="colorScale" priority="2246">
      <colorScale>
        <cfvo type="num" val="0"/>
        <cfvo type="num" val="1"/>
        <color rgb="FF00B050"/>
        <color rgb="FFFF0000"/>
      </colorScale>
    </cfRule>
    <cfRule type="colorScale" priority="2245">
      <colorScale>
        <cfvo type="num" val="0"/>
        <cfvo type="num" val="1"/>
        <color rgb="FF00B050"/>
        <color rgb="FFFF0000"/>
      </colorScale>
    </cfRule>
  </conditionalFormatting>
  <conditionalFormatting sqref="J2816">
    <cfRule type="colorScale" priority="2243">
      <colorScale>
        <cfvo type="num" val="0"/>
        <cfvo type="num" val="1"/>
        <color rgb="FF00B050"/>
        <color rgb="FFFF0000"/>
      </colorScale>
    </cfRule>
    <cfRule type="colorScale" priority="2244">
      <colorScale>
        <cfvo type="num" val="0"/>
        <cfvo type="num" val="1"/>
        <color rgb="FF00B050"/>
        <color rgb="FFFF0000"/>
      </colorScale>
    </cfRule>
  </conditionalFormatting>
  <conditionalFormatting sqref="J2819">
    <cfRule type="colorScale" priority="2632">
      <colorScale>
        <cfvo type="num" val="0"/>
        <cfvo type="num" val="1"/>
        <color rgb="FF00B050"/>
        <color rgb="FFFF0000"/>
      </colorScale>
    </cfRule>
    <cfRule type="colorScale" priority="2631">
      <colorScale>
        <cfvo type="num" val="0"/>
        <cfvo type="num" val="1"/>
        <color rgb="FF00B050"/>
        <color rgb="FFFF0000"/>
      </colorScale>
    </cfRule>
  </conditionalFormatting>
  <conditionalFormatting sqref="J2820:J2821">
    <cfRule type="colorScale" priority="2223">
      <colorScale>
        <cfvo type="num" val="0"/>
        <cfvo type="num" val="1"/>
        <color rgb="FF00B050"/>
        <color rgb="FFFF0000"/>
      </colorScale>
    </cfRule>
    <cfRule type="colorScale" priority="2224">
      <colorScale>
        <cfvo type="num" val="0"/>
        <cfvo type="num" val="1"/>
        <color rgb="FF00B050"/>
        <color rgb="FFFF0000"/>
      </colorScale>
    </cfRule>
  </conditionalFormatting>
  <conditionalFormatting sqref="J2822">
    <cfRule type="colorScale" priority="482">
      <colorScale>
        <cfvo type="num" val="0"/>
        <cfvo type="num" val="1"/>
        <color rgb="FF00B050"/>
        <color rgb="FFFF0000"/>
      </colorScale>
    </cfRule>
    <cfRule type="colorScale" priority="481">
      <colorScale>
        <cfvo type="num" val="0"/>
        <cfvo type="num" val="1"/>
        <color rgb="FF00B050"/>
        <color rgb="FFFF0000"/>
      </colorScale>
    </cfRule>
  </conditionalFormatting>
  <conditionalFormatting sqref="J2823:J2824">
    <cfRule type="colorScale" priority="2645">
      <colorScale>
        <cfvo type="num" val="0"/>
        <cfvo type="num" val="1"/>
        <color rgb="FF00B050"/>
        <color rgb="FFFF0000"/>
      </colorScale>
    </cfRule>
  </conditionalFormatting>
  <conditionalFormatting sqref="J2825">
    <cfRule type="colorScale" priority="2646">
      <colorScale>
        <cfvo type="num" val="0"/>
        <cfvo type="num" val="1"/>
        <color rgb="FF00B050"/>
        <color rgb="FFFF0000"/>
      </colorScale>
    </cfRule>
  </conditionalFormatting>
  <conditionalFormatting sqref="J2827">
    <cfRule type="colorScale" priority="3036">
      <colorScale>
        <cfvo type="num" val="0"/>
        <cfvo type="num" val="1"/>
        <color rgb="FF00B050"/>
        <color rgb="FFFF0000"/>
      </colorScale>
    </cfRule>
    <cfRule type="colorScale" priority="3038">
      <colorScale>
        <cfvo type="num" val="0"/>
        <cfvo type="num" val="1"/>
        <color rgb="FF00B050"/>
        <color rgb="FFFF0000"/>
      </colorScale>
    </cfRule>
    <cfRule type="colorScale" priority="3039">
      <colorScale>
        <cfvo type="num" val="0"/>
        <cfvo type="num" val="1"/>
        <color rgb="FF00B050"/>
        <color rgb="FFFF0000"/>
      </colorScale>
    </cfRule>
    <cfRule type="colorScale" priority="3037">
      <colorScale>
        <cfvo type="num" val="0"/>
        <cfvo type="num" val="1"/>
        <color rgb="FF00B050"/>
        <color rgb="FFFF0000"/>
      </colorScale>
    </cfRule>
  </conditionalFormatting>
  <conditionalFormatting sqref="J2828">
    <cfRule type="colorScale" priority="479">
      <colorScale>
        <cfvo type="num" val="0"/>
        <cfvo type="num" val="1"/>
        <color rgb="FF00B050"/>
        <color rgb="FFFF0000"/>
      </colorScale>
    </cfRule>
    <cfRule type="colorScale" priority="480">
      <colorScale>
        <cfvo type="num" val="0"/>
        <cfvo type="num" val="1"/>
        <color rgb="FF00B050"/>
        <color rgb="FFFF0000"/>
      </colorScale>
    </cfRule>
  </conditionalFormatting>
  <conditionalFormatting sqref="J2829">
    <cfRule type="colorScale" priority="2618">
      <colorScale>
        <cfvo type="num" val="0"/>
        <cfvo type="num" val="1"/>
        <color rgb="FF00B050"/>
        <color rgb="FFFF0000"/>
      </colorScale>
    </cfRule>
    <cfRule type="colorScale" priority="2617">
      <colorScale>
        <cfvo type="num" val="0"/>
        <cfvo type="num" val="1"/>
        <color rgb="FF00B050"/>
        <color rgb="FFFF0000"/>
      </colorScale>
    </cfRule>
  </conditionalFormatting>
  <conditionalFormatting sqref="J2830">
    <cfRule type="colorScale" priority="2620">
      <colorScale>
        <cfvo type="num" val="0"/>
        <cfvo type="num" val="1"/>
        <color rgb="FF00B050"/>
        <color rgb="FFFF0000"/>
      </colorScale>
    </cfRule>
    <cfRule type="colorScale" priority="2619">
      <colorScale>
        <cfvo type="num" val="0"/>
        <cfvo type="num" val="1"/>
        <color rgb="FF00B050"/>
        <color rgb="FFFF0000"/>
      </colorScale>
    </cfRule>
  </conditionalFormatting>
  <conditionalFormatting sqref="J2832:J2833">
    <cfRule type="colorScale" priority="478">
      <colorScale>
        <cfvo type="num" val="0"/>
        <cfvo type="num" val="1"/>
        <color rgb="FF00B050"/>
        <color rgb="FFFF0000"/>
      </colorScale>
    </cfRule>
    <cfRule type="colorScale" priority="477">
      <colorScale>
        <cfvo type="num" val="0"/>
        <cfvo type="num" val="1"/>
        <color rgb="FF00B050"/>
        <color rgb="FFFF0000"/>
      </colorScale>
    </cfRule>
  </conditionalFormatting>
  <conditionalFormatting sqref="J2834:J2835 J2831">
    <cfRule type="colorScale" priority="2613">
      <colorScale>
        <cfvo type="num" val="0"/>
        <cfvo type="num" val="1"/>
        <color rgb="FF00B050"/>
        <color rgb="FFFF0000"/>
      </colorScale>
    </cfRule>
    <cfRule type="colorScale" priority="2614">
      <colorScale>
        <cfvo type="num" val="0"/>
        <cfvo type="num" val="1"/>
        <color rgb="FF00B050"/>
        <color rgb="FFFF0000"/>
      </colorScale>
    </cfRule>
  </conditionalFormatting>
  <conditionalFormatting sqref="J2836 J2840 J2843:J2844">
    <cfRule type="colorScale" priority="2624">
      <colorScale>
        <cfvo type="num" val="0"/>
        <cfvo type="num" val="1"/>
        <color rgb="FF00B050"/>
        <color rgb="FFFF0000"/>
      </colorScale>
    </cfRule>
    <cfRule type="colorScale" priority="2623">
      <colorScale>
        <cfvo type="num" val="0"/>
        <cfvo type="num" val="1"/>
        <color rgb="FF00B050"/>
        <color rgb="FFFF0000"/>
      </colorScale>
    </cfRule>
  </conditionalFormatting>
  <conditionalFormatting sqref="J2837">
    <cfRule type="colorScale" priority="2607">
      <colorScale>
        <cfvo type="num" val="0"/>
        <cfvo type="num" val="1"/>
        <color rgb="FF00B050"/>
        <color rgb="FFFF0000"/>
      </colorScale>
    </cfRule>
    <cfRule type="colorScale" priority="2608">
      <colorScale>
        <cfvo type="num" val="0"/>
        <cfvo type="num" val="1"/>
        <color rgb="FF00B050"/>
        <color rgb="FFFF0000"/>
      </colorScale>
    </cfRule>
  </conditionalFormatting>
  <conditionalFormatting sqref="J2838">
    <cfRule type="colorScale" priority="2622">
      <colorScale>
        <cfvo type="num" val="0"/>
        <cfvo type="num" val="1"/>
        <color rgb="FF00B050"/>
        <color rgb="FFFF0000"/>
      </colorScale>
    </cfRule>
    <cfRule type="colorScale" priority="2621">
      <colorScale>
        <cfvo type="num" val="0"/>
        <cfvo type="num" val="1"/>
        <color rgb="FF00B050"/>
        <color rgb="FFFF0000"/>
      </colorScale>
    </cfRule>
  </conditionalFormatting>
  <conditionalFormatting sqref="J2839">
    <cfRule type="colorScale" priority="2616">
      <colorScale>
        <cfvo type="num" val="0"/>
        <cfvo type="num" val="1"/>
        <color rgb="FF00B050"/>
        <color rgb="FFFF0000"/>
      </colorScale>
    </cfRule>
    <cfRule type="colorScale" priority="2615">
      <colorScale>
        <cfvo type="num" val="0"/>
        <cfvo type="num" val="1"/>
        <color rgb="FF00B050"/>
        <color rgb="FFFF0000"/>
      </colorScale>
    </cfRule>
  </conditionalFormatting>
  <conditionalFormatting sqref="J2841">
    <cfRule type="colorScale" priority="2249">
      <colorScale>
        <cfvo type="num" val="0"/>
        <cfvo type="num" val="1"/>
        <color rgb="FF00B050"/>
        <color rgb="FFFF0000"/>
      </colorScale>
    </cfRule>
    <cfRule type="colorScale" priority="2250">
      <colorScale>
        <cfvo type="num" val="0"/>
        <cfvo type="num" val="1"/>
        <color rgb="FF00B050"/>
        <color rgb="FFFF0000"/>
      </colorScale>
    </cfRule>
  </conditionalFormatting>
  <conditionalFormatting sqref="J2842">
    <cfRule type="colorScale" priority="2248">
      <colorScale>
        <cfvo type="num" val="0"/>
        <cfvo type="num" val="1"/>
        <color rgb="FF00B050"/>
        <color rgb="FFFF0000"/>
      </colorScale>
    </cfRule>
    <cfRule type="colorScale" priority="2247">
      <colorScale>
        <cfvo type="num" val="0"/>
        <cfvo type="num" val="1"/>
        <color rgb="FF00B050"/>
        <color rgb="FFFF0000"/>
      </colorScale>
    </cfRule>
  </conditionalFormatting>
  <conditionalFormatting sqref="J2845">
    <cfRule type="colorScale" priority="2612">
      <colorScale>
        <cfvo type="num" val="0"/>
        <cfvo type="num" val="1"/>
        <color rgb="FF00B050"/>
        <color rgb="FFFF0000"/>
      </colorScale>
    </cfRule>
    <cfRule type="colorScale" priority="2611">
      <colorScale>
        <cfvo type="num" val="0"/>
        <cfvo type="num" val="1"/>
        <color rgb="FF00B050"/>
        <color rgb="FFFF0000"/>
      </colorScale>
    </cfRule>
  </conditionalFormatting>
  <conditionalFormatting sqref="J2846:J2847">
    <cfRule type="colorScale" priority="2222">
      <colorScale>
        <cfvo type="num" val="0"/>
        <cfvo type="num" val="1"/>
        <color rgb="FF00B050"/>
        <color rgb="FFFF0000"/>
      </colorScale>
    </cfRule>
    <cfRule type="colorScale" priority="2221">
      <colorScale>
        <cfvo type="num" val="0"/>
        <cfvo type="num" val="1"/>
        <color rgb="FF00B050"/>
        <color rgb="FFFF0000"/>
      </colorScale>
    </cfRule>
  </conditionalFormatting>
  <conditionalFormatting sqref="J2848">
    <cfRule type="colorScale" priority="475">
      <colorScale>
        <cfvo type="num" val="0"/>
        <cfvo type="num" val="1"/>
        <color rgb="FF00B050"/>
        <color rgb="FFFF0000"/>
      </colorScale>
    </cfRule>
    <cfRule type="colorScale" priority="476">
      <colorScale>
        <cfvo type="num" val="0"/>
        <cfvo type="num" val="1"/>
        <color rgb="FF00B050"/>
        <color rgb="FFFF0000"/>
      </colorScale>
    </cfRule>
  </conditionalFormatting>
  <conditionalFormatting sqref="J2849:J2850">
    <cfRule type="colorScale" priority="2625">
      <colorScale>
        <cfvo type="num" val="0"/>
        <cfvo type="num" val="1"/>
        <color rgb="FF00B050"/>
        <color rgb="FFFF0000"/>
      </colorScale>
    </cfRule>
  </conditionalFormatting>
  <conditionalFormatting sqref="J2851">
    <cfRule type="colorScale" priority="2626">
      <colorScale>
        <cfvo type="num" val="0"/>
        <cfvo type="num" val="1"/>
        <color rgb="FF00B050"/>
        <color rgb="FFFF0000"/>
      </colorScale>
    </cfRule>
  </conditionalFormatting>
  <conditionalFormatting sqref="J2853">
    <cfRule type="colorScale" priority="3032">
      <colorScale>
        <cfvo type="num" val="0"/>
        <cfvo type="num" val="1"/>
        <color rgb="FF00B050"/>
        <color rgb="FFFF0000"/>
      </colorScale>
    </cfRule>
    <cfRule type="colorScale" priority="3031">
      <colorScale>
        <cfvo type="num" val="0"/>
        <cfvo type="num" val="1"/>
        <color rgb="FF00B050"/>
        <color rgb="FFFF0000"/>
      </colorScale>
    </cfRule>
    <cfRule type="colorScale" priority="3029">
      <colorScale>
        <cfvo type="num" val="0"/>
        <cfvo type="num" val="1"/>
        <color rgb="FF00B050"/>
        <color rgb="FFFF0000"/>
      </colorScale>
    </cfRule>
    <cfRule type="colorScale" priority="3030">
      <colorScale>
        <cfvo type="num" val="0"/>
        <cfvo type="num" val="1"/>
        <color rgb="FF00B050"/>
        <color rgb="FFFF0000"/>
      </colorScale>
    </cfRule>
  </conditionalFormatting>
  <conditionalFormatting sqref="J2854">
    <cfRule type="colorScale" priority="473">
      <colorScale>
        <cfvo type="num" val="0"/>
        <cfvo type="num" val="1"/>
        <color rgb="FF00B050"/>
        <color rgb="FFFF0000"/>
      </colorScale>
    </cfRule>
    <cfRule type="colorScale" priority="474">
      <colorScale>
        <cfvo type="num" val="0"/>
        <cfvo type="num" val="1"/>
        <color rgb="FF00B050"/>
        <color rgb="FFFF0000"/>
      </colorScale>
    </cfRule>
  </conditionalFormatting>
  <conditionalFormatting sqref="J2855">
    <cfRule type="colorScale" priority="2597">
      <colorScale>
        <cfvo type="num" val="0"/>
        <cfvo type="num" val="1"/>
        <color rgb="FF00B050"/>
        <color rgb="FFFF0000"/>
      </colorScale>
    </cfRule>
    <cfRule type="colorScale" priority="2598">
      <colorScale>
        <cfvo type="num" val="0"/>
        <cfvo type="num" val="1"/>
        <color rgb="FF00B050"/>
        <color rgb="FFFF0000"/>
      </colorScale>
    </cfRule>
  </conditionalFormatting>
  <conditionalFormatting sqref="J2856">
    <cfRule type="colorScale" priority="2599">
      <colorScale>
        <cfvo type="num" val="0"/>
        <cfvo type="num" val="1"/>
        <color rgb="FF00B050"/>
        <color rgb="FFFF0000"/>
      </colorScale>
    </cfRule>
    <cfRule type="colorScale" priority="2600">
      <colorScale>
        <cfvo type="num" val="0"/>
        <cfvo type="num" val="1"/>
        <color rgb="FF00B050"/>
        <color rgb="FFFF0000"/>
      </colorScale>
    </cfRule>
  </conditionalFormatting>
  <conditionalFormatting sqref="J2858:J2859">
    <cfRule type="colorScale" priority="471">
      <colorScale>
        <cfvo type="num" val="0"/>
        <cfvo type="num" val="1"/>
        <color rgb="FF00B050"/>
        <color rgb="FFFF0000"/>
      </colorScale>
    </cfRule>
    <cfRule type="colorScale" priority="472">
      <colorScale>
        <cfvo type="num" val="0"/>
        <cfvo type="num" val="1"/>
        <color rgb="FF00B050"/>
        <color rgb="FFFF0000"/>
      </colorScale>
    </cfRule>
  </conditionalFormatting>
  <conditionalFormatting sqref="J2860:J2861 J2857">
    <cfRule type="colorScale" priority="2593">
      <colorScale>
        <cfvo type="num" val="0"/>
        <cfvo type="num" val="1"/>
        <color rgb="FF00B050"/>
        <color rgb="FFFF0000"/>
      </colorScale>
    </cfRule>
    <cfRule type="colorScale" priority="2594">
      <colorScale>
        <cfvo type="num" val="0"/>
        <cfvo type="num" val="1"/>
        <color rgb="FF00B050"/>
        <color rgb="FFFF0000"/>
      </colorScale>
    </cfRule>
  </conditionalFormatting>
  <conditionalFormatting sqref="J2862 J2866 J2869:J2870">
    <cfRule type="colorScale" priority="2604">
      <colorScale>
        <cfvo type="num" val="0"/>
        <cfvo type="num" val="1"/>
        <color rgb="FF00B050"/>
        <color rgb="FFFF0000"/>
      </colorScale>
    </cfRule>
    <cfRule type="colorScale" priority="2603">
      <colorScale>
        <cfvo type="num" val="0"/>
        <cfvo type="num" val="1"/>
        <color rgb="FF00B050"/>
        <color rgb="FFFF0000"/>
      </colorScale>
    </cfRule>
  </conditionalFormatting>
  <conditionalFormatting sqref="J2863">
    <cfRule type="colorScale" priority="2587">
      <colorScale>
        <cfvo type="num" val="0"/>
        <cfvo type="num" val="1"/>
        <color rgb="FF00B050"/>
        <color rgb="FFFF0000"/>
      </colorScale>
    </cfRule>
    <cfRule type="colorScale" priority="2588">
      <colorScale>
        <cfvo type="num" val="0"/>
        <cfvo type="num" val="1"/>
        <color rgb="FF00B050"/>
        <color rgb="FFFF0000"/>
      </colorScale>
    </cfRule>
  </conditionalFormatting>
  <conditionalFormatting sqref="J2864">
    <cfRule type="colorScale" priority="2602">
      <colorScale>
        <cfvo type="num" val="0"/>
        <cfvo type="num" val="1"/>
        <color rgb="FF00B050"/>
        <color rgb="FFFF0000"/>
      </colorScale>
    </cfRule>
    <cfRule type="colorScale" priority="2601">
      <colorScale>
        <cfvo type="num" val="0"/>
        <cfvo type="num" val="1"/>
        <color rgb="FF00B050"/>
        <color rgb="FFFF0000"/>
      </colorScale>
    </cfRule>
  </conditionalFormatting>
  <conditionalFormatting sqref="J2865">
    <cfRule type="colorScale" priority="2596">
      <colorScale>
        <cfvo type="num" val="0"/>
        <cfvo type="num" val="1"/>
        <color rgb="FF00B050"/>
        <color rgb="FFFF0000"/>
      </colorScale>
    </cfRule>
    <cfRule type="colorScale" priority="2595">
      <colorScale>
        <cfvo type="num" val="0"/>
        <cfvo type="num" val="1"/>
        <color rgb="FF00B050"/>
        <color rgb="FFFF0000"/>
      </colorScale>
    </cfRule>
  </conditionalFormatting>
  <conditionalFormatting sqref="J2867">
    <cfRule type="colorScale" priority="2253">
      <colorScale>
        <cfvo type="num" val="0"/>
        <cfvo type="num" val="1"/>
        <color rgb="FF00B050"/>
        <color rgb="FFFF0000"/>
      </colorScale>
    </cfRule>
    <cfRule type="colorScale" priority="2254">
      <colorScale>
        <cfvo type="num" val="0"/>
        <cfvo type="num" val="1"/>
        <color rgb="FF00B050"/>
        <color rgb="FFFF0000"/>
      </colorScale>
    </cfRule>
  </conditionalFormatting>
  <conditionalFormatting sqref="J2868">
    <cfRule type="colorScale" priority="2251">
      <colorScale>
        <cfvo type="num" val="0"/>
        <cfvo type="num" val="1"/>
        <color rgb="FF00B050"/>
        <color rgb="FFFF0000"/>
      </colorScale>
    </cfRule>
    <cfRule type="colorScale" priority="2252">
      <colorScale>
        <cfvo type="num" val="0"/>
        <cfvo type="num" val="1"/>
        <color rgb="FF00B050"/>
        <color rgb="FFFF0000"/>
      </colorScale>
    </cfRule>
  </conditionalFormatting>
  <conditionalFormatting sqref="J2871">
    <cfRule type="colorScale" priority="2591">
      <colorScale>
        <cfvo type="num" val="0"/>
        <cfvo type="num" val="1"/>
        <color rgb="FF00B050"/>
        <color rgb="FFFF0000"/>
      </colorScale>
    </cfRule>
    <cfRule type="colorScale" priority="2592">
      <colorScale>
        <cfvo type="num" val="0"/>
        <cfvo type="num" val="1"/>
        <color rgb="FF00B050"/>
        <color rgb="FFFF0000"/>
      </colorScale>
    </cfRule>
  </conditionalFormatting>
  <conditionalFormatting sqref="J2872:J2873">
    <cfRule type="colorScale" priority="2218">
      <colorScale>
        <cfvo type="num" val="0"/>
        <cfvo type="num" val="1"/>
        <color rgb="FF00B050"/>
        <color rgb="FFFF0000"/>
      </colorScale>
    </cfRule>
    <cfRule type="colorScale" priority="2219">
      <colorScale>
        <cfvo type="num" val="0"/>
        <cfvo type="num" val="1"/>
        <color rgb="FF00B050"/>
        <color rgb="FFFF0000"/>
      </colorScale>
    </cfRule>
  </conditionalFormatting>
  <conditionalFormatting sqref="J2874">
    <cfRule type="colorScale" priority="469">
      <colorScale>
        <cfvo type="num" val="0"/>
        <cfvo type="num" val="1"/>
        <color rgb="FF00B050"/>
        <color rgb="FFFF0000"/>
      </colorScale>
    </cfRule>
    <cfRule type="colorScale" priority="470">
      <colorScale>
        <cfvo type="num" val="0"/>
        <cfvo type="num" val="1"/>
        <color rgb="FF00B050"/>
        <color rgb="FFFF0000"/>
      </colorScale>
    </cfRule>
  </conditionalFormatting>
  <conditionalFormatting sqref="J2875:J2876">
    <cfRule type="colorScale" priority="2605">
      <colorScale>
        <cfvo type="num" val="0"/>
        <cfvo type="num" val="1"/>
        <color rgb="FF00B050"/>
        <color rgb="FFFF0000"/>
      </colorScale>
    </cfRule>
  </conditionalFormatting>
  <conditionalFormatting sqref="J2877">
    <cfRule type="colorScale" priority="2606">
      <colorScale>
        <cfvo type="num" val="0"/>
        <cfvo type="num" val="1"/>
        <color rgb="FF00B050"/>
        <color rgb="FFFF0000"/>
      </colorScale>
    </cfRule>
  </conditionalFormatting>
  <conditionalFormatting sqref="J2879">
    <cfRule type="colorScale" priority="3025">
      <colorScale>
        <cfvo type="num" val="0"/>
        <cfvo type="num" val="1"/>
        <color rgb="FF00B050"/>
        <color rgb="FFFF0000"/>
      </colorScale>
    </cfRule>
    <cfRule type="colorScale" priority="3022">
      <colorScale>
        <cfvo type="num" val="0"/>
        <cfvo type="num" val="1"/>
        <color rgb="FF00B050"/>
        <color rgb="FFFF0000"/>
      </colorScale>
    </cfRule>
    <cfRule type="colorScale" priority="3023">
      <colorScale>
        <cfvo type="num" val="0"/>
        <cfvo type="num" val="1"/>
        <color rgb="FF00B050"/>
        <color rgb="FFFF0000"/>
      </colorScale>
    </cfRule>
    <cfRule type="colorScale" priority="3024">
      <colorScale>
        <cfvo type="num" val="0"/>
        <cfvo type="num" val="1"/>
        <color rgb="FF00B050"/>
        <color rgb="FFFF0000"/>
      </colorScale>
    </cfRule>
  </conditionalFormatting>
  <conditionalFormatting sqref="J2880">
    <cfRule type="colorScale" priority="468">
      <colorScale>
        <cfvo type="num" val="0"/>
        <cfvo type="num" val="1"/>
        <color rgb="FF00B050"/>
        <color rgb="FFFF0000"/>
      </colorScale>
    </cfRule>
    <cfRule type="colorScale" priority="467">
      <colorScale>
        <cfvo type="num" val="0"/>
        <cfvo type="num" val="1"/>
        <color rgb="FF00B050"/>
        <color rgb="FFFF0000"/>
      </colorScale>
    </cfRule>
  </conditionalFormatting>
  <conditionalFormatting sqref="J2881">
    <cfRule type="colorScale" priority="2578">
      <colorScale>
        <cfvo type="num" val="0"/>
        <cfvo type="num" val="1"/>
        <color rgb="FF00B050"/>
        <color rgb="FFFF0000"/>
      </colorScale>
    </cfRule>
    <cfRule type="colorScale" priority="2577">
      <colorScale>
        <cfvo type="num" val="0"/>
        <cfvo type="num" val="1"/>
        <color rgb="FF00B050"/>
        <color rgb="FFFF0000"/>
      </colorScale>
    </cfRule>
  </conditionalFormatting>
  <conditionalFormatting sqref="J2882">
    <cfRule type="colorScale" priority="2580">
      <colorScale>
        <cfvo type="num" val="0"/>
        <cfvo type="num" val="1"/>
        <color rgb="FF00B050"/>
        <color rgb="FFFF0000"/>
      </colorScale>
    </cfRule>
    <cfRule type="colorScale" priority="2579">
      <colorScale>
        <cfvo type="num" val="0"/>
        <cfvo type="num" val="1"/>
        <color rgb="FF00B050"/>
        <color rgb="FFFF0000"/>
      </colorScale>
    </cfRule>
  </conditionalFormatting>
  <conditionalFormatting sqref="J2884:J2885">
    <cfRule type="colorScale" priority="465">
      <colorScale>
        <cfvo type="num" val="0"/>
        <cfvo type="num" val="1"/>
        <color rgb="FF00B050"/>
        <color rgb="FFFF0000"/>
      </colorScale>
    </cfRule>
    <cfRule type="colorScale" priority="466">
      <colorScale>
        <cfvo type="num" val="0"/>
        <cfvo type="num" val="1"/>
        <color rgb="FF00B050"/>
        <color rgb="FFFF0000"/>
      </colorScale>
    </cfRule>
  </conditionalFormatting>
  <conditionalFormatting sqref="J2886:J2887 J2883">
    <cfRule type="colorScale" priority="2573">
      <colorScale>
        <cfvo type="num" val="0"/>
        <cfvo type="num" val="1"/>
        <color rgb="FF00B050"/>
        <color rgb="FFFF0000"/>
      </colorScale>
    </cfRule>
    <cfRule type="colorScale" priority="2574">
      <colorScale>
        <cfvo type="num" val="0"/>
        <cfvo type="num" val="1"/>
        <color rgb="FF00B050"/>
        <color rgb="FFFF0000"/>
      </colorScale>
    </cfRule>
  </conditionalFormatting>
  <conditionalFormatting sqref="J2888 J2892 J2895:J2896">
    <cfRule type="colorScale" priority="2584">
      <colorScale>
        <cfvo type="num" val="0"/>
        <cfvo type="num" val="1"/>
        <color rgb="FF00B050"/>
        <color rgb="FFFF0000"/>
      </colorScale>
    </cfRule>
    <cfRule type="colorScale" priority="2583">
      <colorScale>
        <cfvo type="num" val="0"/>
        <cfvo type="num" val="1"/>
        <color rgb="FF00B050"/>
        <color rgb="FFFF0000"/>
      </colorScale>
    </cfRule>
  </conditionalFormatting>
  <conditionalFormatting sqref="J2889">
    <cfRule type="colorScale" priority="2568">
      <colorScale>
        <cfvo type="num" val="0"/>
        <cfvo type="num" val="1"/>
        <color rgb="FF00B050"/>
        <color rgb="FFFF0000"/>
      </colorScale>
    </cfRule>
    <cfRule type="colorScale" priority="2567">
      <colorScale>
        <cfvo type="num" val="0"/>
        <cfvo type="num" val="1"/>
        <color rgb="FF00B050"/>
        <color rgb="FFFF0000"/>
      </colorScale>
    </cfRule>
  </conditionalFormatting>
  <conditionalFormatting sqref="J2890">
    <cfRule type="colorScale" priority="2582">
      <colorScale>
        <cfvo type="num" val="0"/>
        <cfvo type="num" val="1"/>
        <color rgb="FF00B050"/>
        <color rgb="FFFF0000"/>
      </colorScale>
    </cfRule>
    <cfRule type="colorScale" priority="2581">
      <colorScale>
        <cfvo type="num" val="0"/>
        <cfvo type="num" val="1"/>
        <color rgb="FF00B050"/>
        <color rgb="FFFF0000"/>
      </colorScale>
    </cfRule>
  </conditionalFormatting>
  <conditionalFormatting sqref="J2891">
    <cfRule type="colorScale" priority="2575">
      <colorScale>
        <cfvo type="num" val="0"/>
        <cfvo type="num" val="1"/>
        <color rgb="FF00B050"/>
        <color rgb="FFFF0000"/>
      </colorScale>
    </cfRule>
    <cfRule type="colorScale" priority="2576">
      <colorScale>
        <cfvo type="num" val="0"/>
        <cfvo type="num" val="1"/>
        <color rgb="FF00B050"/>
        <color rgb="FFFF0000"/>
      </colorScale>
    </cfRule>
  </conditionalFormatting>
  <conditionalFormatting sqref="J2893">
    <cfRule type="colorScale" priority="2257">
      <colorScale>
        <cfvo type="num" val="0"/>
        <cfvo type="num" val="1"/>
        <color rgb="FF00B050"/>
        <color rgb="FFFF0000"/>
      </colorScale>
    </cfRule>
    <cfRule type="colorScale" priority="2258">
      <colorScale>
        <cfvo type="num" val="0"/>
        <cfvo type="num" val="1"/>
        <color rgb="FF00B050"/>
        <color rgb="FFFF0000"/>
      </colorScale>
    </cfRule>
  </conditionalFormatting>
  <conditionalFormatting sqref="J2894">
    <cfRule type="colorScale" priority="2256">
      <colorScale>
        <cfvo type="num" val="0"/>
        <cfvo type="num" val="1"/>
        <color rgb="FF00B050"/>
        <color rgb="FFFF0000"/>
      </colorScale>
    </cfRule>
    <cfRule type="colorScale" priority="2255">
      <colorScale>
        <cfvo type="num" val="0"/>
        <cfvo type="num" val="1"/>
        <color rgb="FF00B050"/>
        <color rgb="FFFF0000"/>
      </colorScale>
    </cfRule>
  </conditionalFormatting>
  <conditionalFormatting sqref="J2897">
    <cfRule type="colorScale" priority="2571">
      <colorScale>
        <cfvo type="num" val="0"/>
        <cfvo type="num" val="1"/>
        <color rgb="FF00B050"/>
        <color rgb="FFFF0000"/>
      </colorScale>
    </cfRule>
    <cfRule type="colorScale" priority="2572">
      <colorScale>
        <cfvo type="num" val="0"/>
        <cfvo type="num" val="1"/>
        <color rgb="FF00B050"/>
        <color rgb="FFFF0000"/>
      </colorScale>
    </cfRule>
  </conditionalFormatting>
  <conditionalFormatting sqref="J2898:J2899">
    <cfRule type="colorScale" priority="2215">
      <colorScale>
        <cfvo type="num" val="0"/>
        <cfvo type="num" val="1"/>
        <color rgb="FF00B050"/>
        <color rgb="FFFF0000"/>
      </colorScale>
    </cfRule>
    <cfRule type="colorScale" priority="2216">
      <colorScale>
        <cfvo type="num" val="0"/>
        <cfvo type="num" val="1"/>
        <color rgb="FF00B050"/>
        <color rgb="FFFF0000"/>
      </colorScale>
    </cfRule>
  </conditionalFormatting>
  <conditionalFormatting sqref="J2900">
    <cfRule type="colorScale" priority="463">
      <colorScale>
        <cfvo type="num" val="0"/>
        <cfvo type="num" val="1"/>
        <color rgb="FF00B050"/>
        <color rgb="FFFF0000"/>
      </colorScale>
    </cfRule>
    <cfRule type="colorScale" priority="464">
      <colorScale>
        <cfvo type="num" val="0"/>
        <cfvo type="num" val="1"/>
        <color rgb="FF00B050"/>
        <color rgb="FFFF0000"/>
      </colorScale>
    </cfRule>
  </conditionalFormatting>
  <conditionalFormatting sqref="J2901:J2902">
    <cfRule type="colorScale" priority="2585">
      <colorScale>
        <cfvo type="num" val="0"/>
        <cfvo type="num" val="1"/>
        <color rgb="FF00B050"/>
        <color rgb="FFFF0000"/>
      </colorScale>
    </cfRule>
  </conditionalFormatting>
  <conditionalFormatting sqref="J2903">
    <cfRule type="colorScale" priority="2586">
      <colorScale>
        <cfvo type="num" val="0"/>
        <cfvo type="num" val="1"/>
        <color rgb="FF00B050"/>
        <color rgb="FFFF0000"/>
      </colorScale>
    </cfRule>
  </conditionalFormatting>
  <conditionalFormatting sqref="J2905">
    <cfRule type="colorScale" priority="2748">
      <colorScale>
        <cfvo type="num" val="0"/>
        <cfvo type="num" val="1"/>
        <color rgb="FF00B050"/>
        <color rgb="FFFF0000"/>
      </colorScale>
    </cfRule>
    <cfRule type="colorScale" priority="2747">
      <colorScale>
        <cfvo type="num" val="0"/>
        <cfvo type="num" val="1"/>
        <color rgb="FF00B050"/>
        <color rgb="FFFF0000"/>
      </colorScale>
    </cfRule>
    <cfRule type="colorScale" priority="2746">
      <colorScale>
        <cfvo type="num" val="0"/>
        <cfvo type="num" val="1"/>
        <color rgb="FF00B050"/>
        <color rgb="FFFF0000"/>
      </colorScale>
    </cfRule>
    <cfRule type="colorScale" priority="2749">
      <colorScale>
        <cfvo type="num" val="0"/>
        <cfvo type="num" val="1"/>
        <color rgb="FF00B050"/>
        <color rgb="FFFF0000"/>
      </colorScale>
    </cfRule>
  </conditionalFormatting>
  <conditionalFormatting sqref="J2906">
    <cfRule type="colorScale" priority="461">
      <colorScale>
        <cfvo type="num" val="0"/>
        <cfvo type="num" val="1"/>
        <color rgb="FF00B050"/>
        <color rgb="FFFF0000"/>
      </colorScale>
    </cfRule>
    <cfRule type="colorScale" priority="462">
      <colorScale>
        <cfvo type="num" val="0"/>
        <cfvo type="num" val="1"/>
        <color rgb="FF00B050"/>
        <color rgb="FFFF0000"/>
      </colorScale>
    </cfRule>
  </conditionalFormatting>
  <conditionalFormatting sqref="J2907">
    <cfRule type="colorScale" priority="2557">
      <colorScale>
        <cfvo type="num" val="0"/>
        <cfvo type="num" val="1"/>
        <color rgb="FF00B050"/>
        <color rgb="FFFF0000"/>
      </colorScale>
    </cfRule>
    <cfRule type="colorScale" priority="2558">
      <colorScale>
        <cfvo type="num" val="0"/>
        <cfvo type="num" val="1"/>
        <color rgb="FF00B050"/>
        <color rgb="FFFF0000"/>
      </colorScale>
    </cfRule>
  </conditionalFormatting>
  <conditionalFormatting sqref="J2908">
    <cfRule type="colorScale" priority="2559">
      <colorScale>
        <cfvo type="num" val="0"/>
        <cfvo type="num" val="1"/>
        <color rgb="FF00B050"/>
        <color rgb="FFFF0000"/>
      </colorScale>
    </cfRule>
    <cfRule type="colorScale" priority="2560">
      <colorScale>
        <cfvo type="num" val="0"/>
        <cfvo type="num" val="1"/>
        <color rgb="FF00B050"/>
        <color rgb="FFFF0000"/>
      </colorScale>
    </cfRule>
  </conditionalFormatting>
  <conditionalFormatting sqref="J2910:J2911">
    <cfRule type="colorScale" priority="459">
      <colorScale>
        <cfvo type="num" val="0"/>
        <cfvo type="num" val="1"/>
        <color rgb="FF00B050"/>
        <color rgb="FFFF0000"/>
      </colorScale>
    </cfRule>
    <cfRule type="colorScale" priority="460">
      <colorScale>
        <cfvo type="num" val="0"/>
        <cfvo type="num" val="1"/>
        <color rgb="FF00B050"/>
        <color rgb="FFFF0000"/>
      </colorScale>
    </cfRule>
  </conditionalFormatting>
  <conditionalFormatting sqref="J2912:J2913 J2909">
    <cfRule type="colorScale" priority="2554">
      <colorScale>
        <cfvo type="num" val="0"/>
        <cfvo type="num" val="1"/>
        <color rgb="FF00B050"/>
        <color rgb="FFFF0000"/>
      </colorScale>
    </cfRule>
    <cfRule type="colorScale" priority="2553">
      <colorScale>
        <cfvo type="num" val="0"/>
        <cfvo type="num" val="1"/>
        <color rgb="FF00B050"/>
        <color rgb="FFFF0000"/>
      </colorScale>
    </cfRule>
  </conditionalFormatting>
  <conditionalFormatting sqref="J2914 J2918 J2921:J2922">
    <cfRule type="colorScale" priority="2564">
      <colorScale>
        <cfvo type="num" val="0"/>
        <cfvo type="num" val="1"/>
        <color rgb="FF00B050"/>
        <color rgb="FFFF0000"/>
      </colorScale>
    </cfRule>
    <cfRule type="colorScale" priority="2563">
      <colorScale>
        <cfvo type="num" val="0"/>
        <cfvo type="num" val="1"/>
        <color rgb="FF00B050"/>
        <color rgb="FFFF0000"/>
      </colorScale>
    </cfRule>
  </conditionalFormatting>
  <conditionalFormatting sqref="J2915">
    <cfRule type="colorScale" priority="2547">
      <colorScale>
        <cfvo type="num" val="0"/>
        <cfvo type="num" val="1"/>
        <color rgb="FF00B050"/>
        <color rgb="FFFF0000"/>
      </colorScale>
    </cfRule>
    <cfRule type="colorScale" priority="2548">
      <colorScale>
        <cfvo type="num" val="0"/>
        <cfvo type="num" val="1"/>
        <color rgb="FF00B050"/>
        <color rgb="FFFF0000"/>
      </colorScale>
    </cfRule>
  </conditionalFormatting>
  <conditionalFormatting sqref="J2916">
    <cfRule type="colorScale" priority="2561">
      <colorScale>
        <cfvo type="num" val="0"/>
        <cfvo type="num" val="1"/>
        <color rgb="FF00B050"/>
        <color rgb="FFFF0000"/>
      </colorScale>
    </cfRule>
    <cfRule type="colorScale" priority="2562">
      <colorScale>
        <cfvo type="num" val="0"/>
        <cfvo type="num" val="1"/>
        <color rgb="FF00B050"/>
        <color rgb="FFFF0000"/>
      </colorScale>
    </cfRule>
  </conditionalFormatting>
  <conditionalFormatting sqref="J2917">
    <cfRule type="colorScale" priority="2556">
      <colorScale>
        <cfvo type="num" val="0"/>
        <cfvo type="num" val="1"/>
        <color rgb="FF00B050"/>
        <color rgb="FFFF0000"/>
      </colorScale>
    </cfRule>
    <cfRule type="colorScale" priority="2555">
      <colorScale>
        <cfvo type="num" val="0"/>
        <cfvo type="num" val="1"/>
        <color rgb="FF00B050"/>
        <color rgb="FFFF0000"/>
      </colorScale>
    </cfRule>
  </conditionalFormatting>
  <conditionalFormatting sqref="J2919">
    <cfRule type="colorScale" priority="2550">
      <colorScale>
        <cfvo type="num" val="0"/>
        <cfvo type="num" val="1"/>
        <color rgb="FF00B050"/>
        <color rgb="FFFF0000"/>
      </colorScale>
    </cfRule>
    <cfRule type="colorScale" priority="2549">
      <colorScale>
        <cfvo type="num" val="0"/>
        <cfvo type="num" val="1"/>
        <color rgb="FF00B050"/>
        <color rgb="FFFF0000"/>
      </colorScale>
    </cfRule>
  </conditionalFormatting>
  <conditionalFormatting sqref="J2920">
    <cfRule type="colorScale" priority="2259">
      <colorScale>
        <cfvo type="num" val="0"/>
        <cfvo type="num" val="1"/>
        <color rgb="FF00B050"/>
        <color rgb="FFFF0000"/>
      </colorScale>
    </cfRule>
    <cfRule type="colorScale" priority="2260">
      <colorScale>
        <cfvo type="num" val="0"/>
        <cfvo type="num" val="1"/>
        <color rgb="FF00B050"/>
        <color rgb="FFFF0000"/>
      </colorScale>
    </cfRule>
  </conditionalFormatting>
  <conditionalFormatting sqref="J2923">
    <cfRule type="colorScale" priority="2551">
      <colorScale>
        <cfvo type="num" val="0"/>
        <cfvo type="num" val="1"/>
        <color rgb="FF00B050"/>
        <color rgb="FFFF0000"/>
      </colorScale>
    </cfRule>
    <cfRule type="colorScale" priority="2552">
      <colorScale>
        <cfvo type="num" val="0"/>
        <cfvo type="num" val="1"/>
        <color rgb="FF00B050"/>
        <color rgb="FFFF0000"/>
      </colorScale>
    </cfRule>
  </conditionalFormatting>
  <conditionalFormatting sqref="J2924:J2925">
    <cfRule type="colorScale" priority="2214">
      <colorScale>
        <cfvo type="num" val="0"/>
        <cfvo type="num" val="1"/>
        <color rgb="FF00B050"/>
        <color rgb="FFFF0000"/>
      </colorScale>
    </cfRule>
    <cfRule type="colorScale" priority="2213">
      <colorScale>
        <cfvo type="num" val="0"/>
        <cfvo type="num" val="1"/>
        <color rgb="FF00B050"/>
        <color rgb="FFFF0000"/>
      </colorScale>
    </cfRule>
  </conditionalFormatting>
  <conditionalFormatting sqref="J2926">
    <cfRule type="colorScale" priority="457">
      <colorScale>
        <cfvo type="num" val="0"/>
        <cfvo type="num" val="1"/>
        <color rgb="FF00B050"/>
        <color rgb="FFFF0000"/>
      </colorScale>
    </cfRule>
    <cfRule type="colorScale" priority="458">
      <colorScale>
        <cfvo type="num" val="0"/>
        <cfvo type="num" val="1"/>
        <color rgb="FF00B050"/>
        <color rgb="FFFF0000"/>
      </colorScale>
    </cfRule>
  </conditionalFormatting>
  <conditionalFormatting sqref="J2927:J2928">
    <cfRule type="colorScale" priority="2565">
      <colorScale>
        <cfvo type="num" val="0"/>
        <cfvo type="num" val="1"/>
        <color rgb="FF00B050"/>
        <color rgb="FFFF0000"/>
      </colorScale>
    </cfRule>
  </conditionalFormatting>
  <conditionalFormatting sqref="J2929">
    <cfRule type="colorScale" priority="2566">
      <colorScale>
        <cfvo type="num" val="0"/>
        <cfvo type="num" val="1"/>
        <color rgb="FF00B050"/>
        <color rgb="FFFF0000"/>
      </colorScale>
    </cfRule>
  </conditionalFormatting>
  <conditionalFormatting sqref="J2932">
    <cfRule type="colorScale" priority="2999">
      <colorScale>
        <cfvo type="num" val="0"/>
        <cfvo type="num" val="1"/>
        <color rgb="FF00B050"/>
        <color rgb="FFFF0000"/>
      </colorScale>
    </cfRule>
    <cfRule type="colorScale" priority="2998">
      <colorScale>
        <cfvo type="num" val="0"/>
        <cfvo type="num" val="1"/>
        <color rgb="FF00B050"/>
        <color rgb="FFFF0000"/>
      </colorScale>
    </cfRule>
    <cfRule type="colorScale" priority="2997">
      <colorScale>
        <cfvo type="num" val="0"/>
        <cfvo type="num" val="1"/>
        <color rgb="FF00B050"/>
        <color rgb="FFFF0000"/>
      </colorScale>
    </cfRule>
    <cfRule type="colorScale" priority="3000">
      <colorScale>
        <cfvo type="num" val="0"/>
        <cfvo type="num" val="1"/>
        <color rgb="FF00B050"/>
        <color rgb="FFFF0000"/>
      </colorScale>
    </cfRule>
  </conditionalFormatting>
  <conditionalFormatting sqref="J2933">
    <cfRule type="colorScale" priority="456">
      <colorScale>
        <cfvo type="num" val="0"/>
        <cfvo type="num" val="1"/>
        <color rgb="FF00B050"/>
        <color rgb="FFFF0000"/>
      </colorScale>
    </cfRule>
    <cfRule type="colorScale" priority="455">
      <colorScale>
        <cfvo type="num" val="0"/>
        <cfvo type="num" val="1"/>
        <color rgb="FF00B050"/>
        <color rgb="FFFF0000"/>
      </colorScale>
    </cfRule>
  </conditionalFormatting>
  <conditionalFormatting sqref="J2934">
    <cfRule type="colorScale" priority="2537">
      <colorScale>
        <cfvo type="num" val="0"/>
        <cfvo type="num" val="1"/>
        <color rgb="FF00B050"/>
        <color rgb="FFFF0000"/>
      </colorScale>
    </cfRule>
    <cfRule type="colorScale" priority="2538">
      <colorScale>
        <cfvo type="num" val="0"/>
        <cfvo type="num" val="1"/>
        <color rgb="FF00B050"/>
        <color rgb="FFFF0000"/>
      </colorScale>
    </cfRule>
  </conditionalFormatting>
  <conditionalFormatting sqref="J2935">
    <cfRule type="colorScale" priority="2539">
      <colorScale>
        <cfvo type="num" val="0"/>
        <cfvo type="num" val="1"/>
        <color rgb="FF00B050"/>
        <color rgb="FFFF0000"/>
      </colorScale>
    </cfRule>
    <cfRule type="colorScale" priority="2540">
      <colorScale>
        <cfvo type="num" val="0"/>
        <cfvo type="num" val="1"/>
        <color rgb="FF00B050"/>
        <color rgb="FFFF0000"/>
      </colorScale>
    </cfRule>
  </conditionalFormatting>
  <conditionalFormatting sqref="J2936:J2937">
    <cfRule type="colorScale" priority="2272">
      <colorScale>
        <cfvo type="num" val="0"/>
        <cfvo type="num" val="1"/>
        <color rgb="FF00B050"/>
        <color rgb="FFFF0000"/>
      </colorScale>
    </cfRule>
    <cfRule type="colorScale" priority="2271">
      <colorScale>
        <cfvo type="num" val="0"/>
        <cfvo type="num" val="1"/>
        <color rgb="FF00B050"/>
        <color rgb="FFFF0000"/>
      </colorScale>
    </cfRule>
  </conditionalFormatting>
  <conditionalFormatting sqref="J2938">
    <cfRule type="colorScale" priority="2533">
      <colorScale>
        <cfvo type="num" val="0"/>
        <cfvo type="num" val="1"/>
        <color rgb="FF00B050"/>
        <color rgb="FFFF0000"/>
      </colorScale>
    </cfRule>
    <cfRule type="colorScale" priority="2534">
      <colorScale>
        <cfvo type="num" val="0"/>
        <cfvo type="num" val="1"/>
        <color rgb="FF00B050"/>
        <color rgb="FFFF0000"/>
      </colorScale>
    </cfRule>
  </conditionalFormatting>
  <conditionalFormatting sqref="J2939:J2940">
    <cfRule type="colorScale" priority="454">
      <colorScale>
        <cfvo type="num" val="0"/>
        <cfvo type="num" val="1"/>
        <color rgb="FF00B050"/>
        <color rgb="FFFF0000"/>
      </colorScale>
    </cfRule>
    <cfRule type="colorScale" priority="453">
      <colorScale>
        <cfvo type="num" val="0"/>
        <cfvo type="num" val="1"/>
        <color rgb="FF00B050"/>
        <color rgb="FFFF0000"/>
      </colorScale>
    </cfRule>
  </conditionalFormatting>
  <conditionalFormatting sqref="J2941">
    <cfRule type="colorScale" priority="2527">
      <colorScale>
        <cfvo type="num" val="0"/>
        <cfvo type="num" val="1"/>
        <color rgb="FF00B050"/>
        <color rgb="FFFF0000"/>
      </colorScale>
    </cfRule>
    <cfRule type="colorScale" priority="2528">
      <colorScale>
        <cfvo type="num" val="0"/>
        <cfvo type="num" val="1"/>
        <color rgb="FF00B050"/>
        <color rgb="FFFF0000"/>
      </colorScale>
    </cfRule>
  </conditionalFormatting>
  <conditionalFormatting sqref="J2942">
    <cfRule type="colorScale" priority="452">
      <colorScale>
        <cfvo type="num" val="0"/>
        <cfvo type="num" val="1"/>
        <color rgb="FF00B050"/>
        <color rgb="FFFF0000"/>
      </colorScale>
    </cfRule>
    <cfRule type="colorScale" priority="451">
      <colorScale>
        <cfvo type="num" val="0"/>
        <cfvo type="num" val="1"/>
        <color rgb="FF00B050"/>
        <color rgb="FFFF0000"/>
      </colorScale>
    </cfRule>
  </conditionalFormatting>
  <conditionalFormatting sqref="J2943">
    <cfRule type="colorScale" priority="2535">
      <colorScale>
        <cfvo type="num" val="0"/>
        <cfvo type="num" val="1"/>
        <color rgb="FF00B050"/>
        <color rgb="FFFF0000"/>
      </colorScale>
    </cfRule>
    <cfRule type="colorScale" priority="2536">
      <colorScale>
        <cfvo type="num" val="0"/>
        <cfvo type="num" val="1"/>
        <color rgb="FF00B050"/>
        <color rgb="FFFF0000"/>
      </colorScale>
    </cfRule>
  </conditionalFormatting>
  <conditionalFormatting sqref="J2944:J2946">
    <cfRule type="colorScale" priority="449">
      <colorScale>
        <cfvo type="num" val="0"/>
        <cfvo type="num" val="1"/>
        <color rgb="FF00B050"/>
        <color rgb="FFFF0000"/>
      </colorScale>
    </cfRule>
    <cfRule type="colorScale" priority="450">
      <colorScale>
        <cfvo type="num" val="0"/>
        <cfvo type="num" val="1"/>
        <color rgb="FF00B050"/>
        <color rgb="FFFF0000"/>
      </colorScale>
    </cfRule>
  </conditionalFormatting>
  <conditionalFormatting sqref="J2947:J2948">
    <cfRule type="colorScale" priority="2544">
      <colorScale>
        <cfvo type="num" val="0"/>
        <cfvo type="num" val="1"/>
        <color rgb="FF00B050"/>
        <color rgb="FFFF0000"/>
      </colorScale>
    </cfRule>
    <cfRule type="colorScale" priority="2543">
      <colorScale>
        <cfvo type="num" val="0"/>
        <cfvo type="num" val="1"/>
        <color rgb="FF00B050"/>
        <color rgb="FFFF0000"/>
      </colorScale>
    </cfRule>
  </conditionalFormatting>
  <conditionalFormatting sqref="J2949:J2950">
    <cfRule type="colorScale" priority="447">
      <colorScale>
        <cfvo type="num" val="0"/>
        <cfvo type="num" val="1"/>
        <color rgb="FF00B050"/>
        <color rgb="FFFF0000"/>
      </colorScale>
    </cfRule>
    <cfRule type="colorScale" priority="448">
      <colorScale>
        <cfvo type="num" val="0"/>
        <cfvo type="num" val="1"/>
        <color rgb="FF00B050"/>
        <color rgb="FFFF0000"/>
      </colorScale>
    </cfRule>
  </conditionalFormatting>
  <conditionalFormatting sqref="J2951:J2952">
    <cfRule type="colorScale" priority="2545">
      <colorScale>
        <cfvo type="num" val="0"/>
        <cfvo type="num" val="1"/>
        <color rgb="FF00B050"/>
        <color rgb="FFFF0000"/>
      </colorScale>
    </cfRule>
  </conditionalFormatting>
  <conditionalFormatting sqref="J2954">
    <cfRule type="colorScale" priority="2993">
      <colorScale>
        <cfvo type="num" val="0"/>
        <cfvo type="num" val="1"/>
        <color rgb="FF00B050"/>
        <color rgb="FFFF0000"/>
      </colorScale>
    </cfRule>
    <cfRule type="colorScale" priority="2992">
      <colorScale>
        <cfvo type="num" val="0"/>
        <cfvo type="num" val="1"/>
        <color rgb="FF00B050"/>
        <color rgb="FFFF0000"/>
      </colorScale>
    </cfRule>
    <cfRule type="colorScale" priority="2991">
      <colorScale>
        <cfvo type="num" val="0"/>
        <cfvo type="num" val="1"/>
        <color rgb="FF00B050"/>
        <color rgb="FFFF0000"/>
      </colorScale>
    </cfRule>
    <cfRule type="colorScale" priority="2990">
      <colorScale>
        <cfvo type="num" val="0"/>
        <cfvo type="num" val="1"/>
        <color rgb="FF00B050"/>
        <color rgb="FFFF0000"/>
      </colorScale>
    </cfRule>
  </conditionalFormatting>
  <conditionalFormatting sqref="J2955">
    <cfRule type="colorScale" priority="446">
      <colorScale>
        <cfvo type="num" val="0"/>
        <cfvo type="num" val="1"/>
        <color rgb="FF00B050"/>
        <color rgb="FFFF0000"/>
      </colorScale>
    </cfRule>
    <cfRule type="colorScale" priority="445">
      <colorScale>
        <cfvo type="num" val="0"/>
        <cfvo type="num" val="1"/>
        <color rgb="FF00B050"/>
        <color rgb="FFFF0000"/>
      </colorScale>
    </cfRule>
  </conditionalFormatting>
  <conditionalFormatting sqref="J2956">
    <cfRule type="colorScale" priority="2516">
      <colorScale>
        <cfvo type="num" val="0"/>
        <cfvo type="num" val="1"/>
        <color rgb="FF00B050"/>
        <color rgb="FFFF0000"/>
      </colorScale>
    </cfRule>
    <cfRule type="colorScale" priority="2517">
      <colorScale>
        <cfvo type="num" val="0"/>
        <cfvo type="num" val="1"/>
        <color rgb="FF00B050"/>
        <color rgb="FFFF0000"/>
      </colorScale>
    </cfRule>
  </conditionalFormatting>
  <conditionalFormatting sqref="J2957">
    <cfRule type="colorScale" priority="2518">
      <colorScale>
        <cfvo type="num" val="0"/>
        <cfvo type="num" val="1"/>
        <color rgb="FF00B050"/>
        <color rgb="FFFF0000"/>
      </colorScale>
    </cfRule>
    <cfRule type="colorScale" priority="2519">
      <colorScale>
        <cfvo type="num" val="0"/>
        <cfvo type="num" val="1"/>
        <color rgb="FF00B050"/>
        <color rgb="FFFF0000"/>
      </colorScale>
    </cfRule>
  </conditionalFormatting>
  <conditionalFormatting sqref="J2958">
    <cfRule type="colorScale" priority="2270">
      <colorScale>
        <cfvo type="num" val="0"/>
        <cfvo type="num" val="1"/>
        <color rgb="FF00B050"/>
        <color rgb="FFFF0000"/>
      </colorScale>
    </cfRule>
    <cfRule type="colorScale" priority="2269">
      <colorScale>
        <cfvo type="num" val="0"/>
        <cfvo type="num" val="1"/>
        <color rgb="FF00B050"/>
        <color rgb="FFFF0000"/>
      </colorScale>
    </cfRule>
  </conditionalFormatting>
  <conditionalFormatting sqref="J2959:J2972">
    <cfRule type="colorScale" priority="443">
      <colorScale>
        <cfvo type="num" val="0"/>
        <cfvo type="num" val="1"/>
        <color rgb="FF00B050"/>
        <color rgb="FFFF0000"/>
      </colorScale>
    </cfRule>
    <cfRule type="colorScale" priority="444">
      <colorScale>
        <cfvo type="num" val="0"/>
        <cfvo type="num" val="1"/>
        <color rgb="FF00B050"/>
        <color rgb="FFFF0000"/>
      </colorScale>
    </cfRule>
  </conditionalFormatting>
  <conditionalFormatting sqref="J2973:J2974">
    <cfRule type="colorScale" priority="2524">
      <colorScale>
        <cfvo type="num" val="0"/>
        <cfvo type="num" val="1"/>
        <color rgb="FF00B050"/>
        <color rgb="FFFF0000"/>
      </colorScale>
    </cfRule>
  </conditionalFormatting>
  <conditionalFormatting sqref="J2976">
    <cfRule type="colorScale" priority="2984">
      <colorScale>
        <cfvo type="num" val="0"/>
        <cfvo type="num" val="1"/>
        <color rgb="FF00B050"/>
        <color rgb="FFFF0000"/>
      </colorScale>
    </cfRule>
    <cfRule type="colorScale" priority="2983">
      <colorScale>
        <cfvo type="num" val="0"/>
        <cfvo type="num" val="1"/>
        <color rgb="FF00B050"/>
        <color rgb="FFFF0000"/>
      </colorScale>
    </cfRule>
    <cfRule type="colorScale" priority="2985">
      <colorScale>
        <cfvo type="num" val="0"/>
        <cfvo type="num" val="1"/>
        <color rgb="FF00B050"/>
        <color rgb="FFFF0000"/>
      </colorScale>
    </cfRule>
    <cfRule type="colorScale" priority="2986">
      <colorScale>
        <cfvo type="num" val="0"/>
        <cfvo type="num" val="1"/>
        <color rgb="FF00B050"/>
        <color rgb="FFFF0000"/>
      </colorScale>
    </cfRule>
  </conditionalFormatting>
  <conditionalFormatting sqref="J2977">
    <cfRule type="colorScale" priority="441">
      <colorScale>
        <cfvo type="num" val="0"/>
        <cfvo type="num" val="1"/>
        <color rgb="FF00B050"/>
        <color rgb="FFFF0000"/>
      </colorScale>
    </cfRule>
    <cfRule type="colorScale" priority="442">
      <colorScale>
        <cfvo type="num" val="0"/>
        <cfvo type="num" val="1"/>
        <color rgb="FF00B050"/>
        <color rgb="FFFF0000"/>
      </colorScale>
    </cfRule>
  </conditionalFormatting>
  <conditionalFormatting sqref="J2978">
    <cfRule type="colorScale" priority="2496">
      <colorScale>
        <cfvo type="num" val="0"/>
        <cfvo type="num" val="1"/>
        <color rgb="FF00B050"/>
        <color rgb="FFFF0000"/>
      </colorScale>
    </cfRule>
    <cfRule type="colorScale" priority="2495">
      <colorScale>
        <cfvo type="num" val="0"/>
        <cfvo type="num" val="1"/>
        <color rgb="FF00B050"/>
        <color rgb="FFFF0000"/>
      </colorScale>
    </cfRule>
  </conditionalFormatting>
  <conditionalFormatting sqref="J2979">
    <cfRule type="colorScale" priority="2497">
      <colorScale>
        <cfvo type="num" val="0"/>
        <cfvo type="num" val="1"/>
        <color rgb="FF00B050"/>
        <color rgb="FFFF0000"/>
      </colorScale>
    </cfRule>
    <cfRule type="colorScale" priority="2498">
      <colorScale>
        <cfvo type="num" val="0"/>
        <cfvo type="num" val="1"/>
        <color rgb="FF00B050"/>
        <color rgb="FFFF0000"/>
      </colorScale>
    </cfRule>
  </conditionalFormatting>
  <conditionalFormatting sqref="J2980:J2992">
    <cfRule type="colorScale" priority="439">
      <colorScale>
        <cfvo type="num" val="0"/>
        <cfvo type="num" val="1"/>
        <color rgb="FF00B050"/>
        <color rgb="FFFF0000"/>
      </colorScale>
    </cfRule>
    <cfRule type="colorScale" priority="440">
      <colorScale>
        <cfvo type="num" val="0"/>
        <cfvo type="num" val="1"/>
        <color rgb="FF00B050"/>
        <color rgb="FFFF0000"/>
      </colorScale>
    </cfRule>
  </conditionalFormatting>
  <conditionalFormatting sqref="J2993:J2994">
    <cfRule type="colorScale" priority="2503">
      <colorScale>
        <cfvo type="num" val="0"/>
        <cfvo type="num" val="1"/>
        <color rgb="FF00B050"/>
        <color rgb="FFFF0000"/>
      </colorScale>
    </cfRule>
  </conditionalFormatting>
  <conditionalFormatting sqref="J2996">
    <cfRule type="colorScale" priority="2976">
      <colorScale>
        <cfvo type="num" val="0"/>
        <cfvo type="num" val="1"/>
        <color rgb="FF00B050"/>
        <color rgb="FFFF0000"/>
      </colorScale>
    </cfRule>
    <cfRule type="colorScale" priority="2977">
      <colorScale>
        <cfvo type="num" val="0"/>
        <cfvo type="num" val="1"/>
        <color rgb="FF00B050"/>
        <color rgb="FFFF0000"/>
      </colorScale>
    </cfRule>
    <cfRule type="colorScale" priority="2978">
      <colorScale>
        <cfvo type="num" val="0"/>
        <cfvo type="num" val="1"/>
        <color rgb="FF00B050"/>
        <color rgb="FFFF0000"/>
      </colorScale>
    </cfRule>
    <cfRule type="colorScale" priority="2979">
      <colorScale>
        <cfvo type="num" val="0"/>
        <cfvo type="num" val="1"/>
        <color rgb="FF00B050"/>
        <color rgb="FFFF0000"/>
      </colorScale>
    </cfRule>
  </conditionalFormatting>
  <conditionalFormatting sqref="J2997">
    <cfRule type="colorScale" priority="437">
      <colorScale>
        <cfvo type="num" val="0"/>
        <cfvo type="num" val="1"/>
        <color rgb="FF00B050"/>
        <color rgb="FFFF0000"/>
      </colorScale>
    </cfRule>
    <cfRule type="colorScale" priority="438">
      <colorScale>
        <cfvo type="num" val="0"/>
        <cfvo type="num" val="1"/>
        <color rgb="FF00B050"/>
        <color rgb="FFFF0000"/>
      </colorScale>
    </cfRule>
  </conditionalFormatting>
  <conditionalFormatting sqref="J2998">
    <cfRule type="colorScale" priority="2474">
      <colorScale>
        <cfvo type="num" val="0"/>
        <cfvo type="num" val="1"/>
        <color rgb="FF00B050"/>
        <color rgb="FFFF0000"/>
      </colorScale>
    </cfRule>
    <cfRule type="colorScale" priority="2475">
      <colorScale>
        <cfvo type="num" val="0"/>
        <cfvo type="num" val="1"/>
        <color rgb="FF00B050"/>
        <color rgb="FFFF0000"/>
      </colorScale>
    </cfRule>
  </conditionalFormatting>
  <conditionalFormatting sqref="J2999">
    <cfRule type="colorScale" priority="2477">
      <colorScale>
        <cfvo type="num" val="0"/>
        <cfvo type="num" val="1"/>
        <color rgb="FF00B050"/>
        <color rgb="FFFF0000"/>
      </colorScale>
    </cfRule>
    <cfRule type="colorScale" priority="2476">
      <colorScale>
        <cfvo type="num" val="0"/>
        <cfvo type="num" val="1"/>
        <color rgb="FF00B050"/>
        <color rgb="FFFF0000"/>
      </colorScale>
    </cfRule>
  </conditionalFormatting>
  <conditionalFormatting sqref="J3000:J3012">
    <cfRule type="colorScale" priority="436">
      <colorScale>
        <cfvo type="num" val="0"/>
        <cfvo type="num" val="1"/>
        <color rgb="FF00B050"/>
        <color rgb="FFFF0000"/>
      </colorScale>
    </cfRule>
    <cfRule type="colorScale" priority="435">
      <colorScale>
        <cfvo type="num" val="0"/>
        <cfvo type="num" val="1"/>
        <color rgb="FF00B050"/>
        <color rgb="FFFF0000"/>
      </colorScale>
    </cfRule>
  </conditionalFormatting>
  <conditionalFormatting sqref="J3013:J3014">
    <cfRule type="colorScale" priority="2482">
      <colorScale>
        <cfvo type="num" val="0"/>
        <cfvo type="num" val="1"/>
        <color rgb="FF00B050"/>
        <color rgb="FFFF0000"/>
      </colorScale>
    </cfRule>
  </conditionalFormatting>
  <conditionalFormatting sqref="J3016">
    <cfRule type="colorScale" priority="2972">
      <colorScale>
        <cfvo type="num" val="0"/>
        <cfvo type="num" val="1"/>
        <color rgb="FF00B050"/>
        <color rgb="FFFF0000"/>
      </colorScale>
    </cfRule>
    <cfRule type="colorScale" priority="2969">
      <colorScale>
        <cfvo type="num" val="0"/>
        <cfvo type="num" val="1"/>
        <color rgb="FF00B050"/>
        <color rgb="FFFF0000"/>
      </colorScale>
    </cfRule>
    <cfRule type="colorScale" priority="2970">
      <colorScale>
        <cfvo type="num" val="0"/>
        <cfvo type="num" val="1"/>
        <color rgb="FF00B050"/>
        <color rgb="FFFF0000"/>
      </colorScale>
    </cfRule>
    <cfRule type="colorScale" priority="2971">
      <colorScale>
        <cfvo type="num" val="0"/>
        <cfvo type="num" val="1"/>
        <color rgb="FF00B050"/>
        <color rgb="FFFF0000"/>
      </colorScale>
    </cfRule>
  </conditionalFormatting>
  <conditionalFormatting sqref="J3017">
    <cfRule type="colorScale" priority="433">
      <colorScale>
        <cfvo type="num" val="0"/>
        <cfvo type="num" val="1"/>
        <color rgb="FF00B050"/>
        <color rgb="FFFF0000"/>
      </colorScale>
    </cfRule>
    <cfRule type="colorScale" priority="434">
      <colorScale>
        <cfvo type="num" val="0"/>
        <cfvo type="num" val="1"/>
        <color rgb="FF00B050"/>
        <color rgb="FFFF0000"/>
      </colorScale>
    </cfRule>
  </conditionalFormatting>
  <conditionalFormatting sqref="J3018">
    <cfRule type="colorScale" priority="2454">
      <colorScale>
        <cfvo type="num" val="0"/>
        <cfvo type="num" val="1"/>
        <color rgb="FF00B050"/>
        <color rgb="FFFF0000"/>
      </colorScale>
    </cfRule>
    <cfRule type="colorScale" priority="2453">
      <colorScale>
        <cfvo type="num" val="0"/>
        <cfvo type="num" val="1"/>
        <color rgb="FF00B050"/>
        <color rgb="FFFF0000"/>
      </colorScale>
    </cfRule>
  </conditionalFormatting>
  <conditionalFormatting sqref="J3019">
    <cfRule type="colorScale" priority="2455">
      <colorScale>
        <cfvo type="num" val="0"/>
        <cfvo type="num" val="1"/>
        <color rgb="FF00B050"/>
        <color rgb="FFFF0000"/>
      </colorScale>
    </cfRule>
    <cfRule type="colorScale" priority="2456">
      <colorScale>
        <cfvo type="num" val="0"/>
        <cfvo type="num" val="1"/>
        <color rgb="FF00B050"/>
        <color rgb="FFFF0000"/>
      </colorScale>
    </cfRule>
  </conditionalFormatting>
  <conditionalFormatting sqref="J3020:J3032">
    <cfRule type="colorScale" priority="432">
      <colorScale>
        <cfvo type="num" val="0"/>
        <cfvo type="num" val="1"/>
        <color rgb="FF00B050"/>
        <color rgb="FFFF0000"/>
      </colorScale>
    </cfRule>
    <cfRule type="colorScale" priority="431">
      <colorScale>
        <cfvo type="num" val="0"/>
        <cfvo type="num" val="1"/>
        <color rgb="FF00B050"/>
        <color rgb="FFFF0000"/>
      </colorScale>
    </cfRule>
  </conditionalFormatting>
  <conditionalFormatting sqref="J3033:J3034">
    <cfRule type="colorScale" priority="2461">
      <colorScale>
        <cfvo type="num" val="0"/>
        <cfvo type="num" val="1"/>
        <color rgb="FF00B050"/>
        <color rgb="FFFF0000"/>
      </colorScale>
    </cfRule>
  </conditionalFormatting>
  <conditionalFormatting sqref="J3036">
    <cfRule type="colorScale" priority="2963">
      <colorScale>
        <cfvo type="num" val="0"/>
        <cfvo type="num" val="1"/>
        <color rgb="FF00B050"/>
        <color rgb="FFFF0000"/>
      </colorScale>
    </cfRule>
    <cfRule type="colorScale" priority="2962">
      <colorScale>
        <cfvo type="num" val="0"/>
        <cfvo type="num" val="1"/>
        <color rgb="FF00B050"/>
        <color rgb="FFFF0000"/>
      </colorScale>
    </cfRule>
    <cfRule type="colorScale" priority="2964">
      <colorScale>
        <cfvo type="num" val="0"/>
        <cfvo type="num" val="1"/>
        <color rgb="FF00B050"/>
        <color rgb="FFFF0000"/>
      </colorScale>
    </cfRule>
    <cfRule type="colorScale" priority="2965">
      <colorScale>
        <cfvo type="num" val="0"/>
        <cfvo type="num" val="1"/>
        <color rgb="FF00B050"/>
        <color rgb="FFFF0000"/>
      </colorScale>
    </cfRule>
  </conditionalFormatting>
  <conditionalFormatting sqref="J3037">
    <cfRule type="colorScale" priority="430">
      <colorScale>
        <cfvo type="num" val="0"/>
        <cfvo type="num" val="1"/>
        <color rgb="FF00B050"/>
        <color rgb="FFFF0000"/>
      </colorScale>
    </cfRule>
    <cfRule type="colorScale" priority="429">
      <colorScale>
        <cfvo type="num" val="0"/>
        <cfvo type="num" val="1"/>
        <color rgb="FF00B050"/>
        <color rgb="FFFF0000"/>
      </colorScale>
    </cfRule>
  </conditionalFormatting>
  <conditionalFormatting sqref="J3038">
    <cfRule type="colorScale" priority="2433">
      <colorScale>
        <cfvo type="num" val="0"/>
        <cfvo type="num" val="1"/>
        <color rgb="FF00B050"/>
        <color rgb="FFFF0000"/>
      </colorScale>
    </cfRule>
    <cfRule type="colorScale" priority="2432">
      <colorScale>
        <cfvo type="num" val="0"/>
        <cfvo type="num" val="1"/>
        <color rgb="FF00B050"/>
        <color rgb="FFFF0000"/>
      </colorScale>
    </cfRule>
  </conditionalFormatting>
  <conditionalFormatting sqref="J3039">
    <cfRule type="colorScale" priority="2435">
      <colorScale>
        <cfvo type="num" val="0"/>
        <cfvo type="num" val="1"/>
        <color rgb="FF00B050"/>
        <color rgb="FFFF0000"/>
      </colorScale>
    </cfRule>
    <cfRule type="colorScale" priority="2434">
      <colorScale>
        <cfvo type="num" val="0"/>
        <cfvo type="num" val="1"/>
        <color rgb="FF00B050"/>
        <color rgb="FFFF0000"/>
      </colorScale>
    </cfRule>
  </conditionalFormatting>
  <conditionalFormatting sqref="J3040:J3052">
    <cfRule type="colorScale" priority="427">
      <colorScale>
        <cfvo type="num" val="0"/>
        <cfvo type="num" val="1"/>
        <color rgb="FF00B050"/>
        <color rgb="FFFF0000"/>
      </colorScale>
    </cfRule>
    <cfRule type="colorScale" priority="428">
      <colorScale>
        <cfvo type="num" val="0"/>
        <cfvo type="num" val="1"/>
        <color rgb="FF00B050"/>
        <color rgb="FFFF0000"/>
      </colorScale>
    </cfRule>
  </conditionalFormatting>
  <conditionalFormatting sqref="J3053:J3054">
    <cfRule type="colorScale" priority="2440">
      <colorScale>
        <cfvo type="num" val="0"/>
        <cfvo type="num" val="1"/>
        <color rgb="FF00B050"/>
        <color rgb="FFFF0000"/>
      </colorScale>
    </cfRule>
  </conditionalFormatting>
  <conditionalFormatting sqref="J3056">
    <cfRule type="colorScale" priority="2957">
      <colorScale>
        <cfvo type="num" val="0"/>
        <cfvo type="num" val="1"/>
        <color rgb="FF00B050"/>
        <color rgb="FFFF0000"/>
      </colorScale>
    </cfRule>
    <cfRule type="colorScale" priority="2958">
      <colorScale>
        <cfvo type="num" val="0"/>
        <cfvo type="num" val="1"/>
        <color rgb="FF00B050"/>
        <color rgb="FFFF0000"/>
      </colorScale>
    </cfRule>
    <cfRule type="colorScale" priority="2955">
      <colorScale>
        <cfvo type="num" val="0"/>
        <cfvo type="num" val="1"/>
        <color rgb="FF00B050"/>
        <color rgb="FFFF0000"/>
      </colorScale>
    </cfRule>
    <cfRule type="colorScale" priority="2956">
      <colorScale>
        <cfvo type="num" val="0"/>
        <cfvo type="num" val="1"/>
        <color rgb="FF00B050"/>
        <color rgb="FFFF0000"/>
      </colorScale>
    </cfRule>
  </conditionalFormatting>
  <conditionalFormatting sqref="J3057">
    <cfRule type="colorScale" priority="425">
      <colorScale>
        <cfvo type="num" val="0"/>
        <cfvo type="num" val="1"/>
        <color rgb="FF00B050"/>
        <color rgb="FFFF0000"/>
      </colorScale>
    </cfRule>
    <cfRule type="colorScale" priority="426">
      <colorScale>
        <cfvo type="num" val="0"/>
        <cfvo type="num" val="1"/>
        <color rgb="FF00B050"/>
        <color rgb="FFFF0000"/>
      </colorScale>
    </cfRule>
  </conditionalFormatting>
  <conditionalFormatting sqref="J3058">
    <cfRule type="colorScale" priority="2412">
      <colorScale>
        <cfvo type="num" val="0"/>
        <cfvo type="num" val="1"/>
        <color rgb="FF00B050"/>
        <color rgb="FFFF0000"/>
      </colorScale>
    </cfRule>
    <cfRule type="colorScale" priority="2411">
      <colorScale>
        <cfvo type="num" val="0"/>
        <cfvo type="num" val="1"/>
        <color rgb="FF00B050"/>
        <color rgb="FFFF0000"/>
      </colorScale>
    </cfRule>
  </conditionalFormatting>
  <conditionalFormatting sqref="J3059">
    <cfRule type="colorScale" priority="2414">
      <colorScale>
        <cfvo type="num" val="0"/>
        <cfvo type="num" val="1"/>
        <color rgb="FF00B050"/>
        <color rgb="FFFF0000"/>
      </colorScale>
    </cfRule>
    <cfRule type="colorScale" priority="2413">
      <colorScale>
        <cfvo type="num" val="0"/>
        <cfvo type="num" val="1"/>
        <color rgb="FF00B050"/>
        <color rgb="FFFF0000"/>
      </colorScale>
    </cfRule>
  </conditionalFormatting>
  <conditionalFormatting sqref="J3060:J3072">
    <cfRule type="colorScale" priority="423">
      <colorScale>
        <cfvo type="num" val="0"/>
        <cfvo type="num" val="1"/>
        <color rgb="FF00B050"/>
        <color rgb="FFFF0000"/>
      </colorScale>
    </cfRule>
    <cfRule type="colorScale" priority="424">
      <colorScale>
        <cfvo type="num" val="0"/>
        <cfvo type="num" val="1"/>
        <color rgb="FF00B050"/>
        <color rgb="FFFF0000"/>
      </colorScale>
    </cfRule>
  </conditionalFormatting>
  <conditionalFormatting sqref="J3073:J3074">
    <cfRule type="colorScale" priority="2419">
      <colorScale>
        <cfvo type="num" val="0"/>
        <cfvo type="num" val="1"/>
        <color rgb="FF00B050"/>
        <color rgb="FFFF0000"/>
      </colorScale>
    </cfRule>
  </conditionalFormatting>
  <conditionalFormatting sqref="J3076">
    <cfRule type="colorScale" priority="2951">
      <colorScale>
        <cfvo type="num" val="0"/>
        <cfvo type="num" val="1"/>
        <color rgb="FF00B050"/>
        <color rgb="FFFF0000"/>
      </colorScale>
    </cfRule>
    <cfRule type="colorScale" priority="2950">
      <colorScale>
        <cfvo type="num" val="0"/>
        <cfvo type="num" val="1"/>
        <color rgb="FF00B050"/>
        <color rgb="FFFF0000"/>
      </colorScale>
    </cfRule>
    <cfRule type="colorScale" priority="2949">
      <colorScale>
        <cfvo type="num" val="0"/>
        <cfvo type="num" val="1"/>
        <color rgb="FF00B050"/>
        <color rgb="FFFF0000"/>
      </colorScale>
    </cfRule>
    <cfRule type="colorScale" priority="2948">
      <colorScale>
        <cfvo type="num" val="0"/>
        <cfvo type="num" val="1"/>
        <color rgb="FF00B050"/>
        <color rgb="FFFF0000"/>
      </colorScale>
    </cfRule>
  </conditionalFormatting>
  <conditionalFormatting sqref="J3077">
    <cfRule type="colorScale" priority="421">
      <colorScale>
        <cfvo type="num" val="0"/>
        <cfvo type="num" val="1"/>
        <color rgb="FF00B050"/>
        <color rgb="FFFF0000"/>
      </colorScale>
    </cfRule>
    <cfRule type="colorScale" priority="422">
      <colorScale>
        <cfvo type="num" val="0"/>
        <cfvo type="num" val="1"/>
        <color rgb="FF00B050"/>
        <color rgb="FFFF0000"/>
      </colorScale>
    </cfRule>
  </conditionalFormatting>
  <conditionalFormatting sqref="J3078">
    <cfRule type="colorScale" priority="2390">
      <colorScale>
        <cfvo type="num" val="0"/>
        <cfvo type="num" val="1"/>
        <color rgb="FF00B050"/>
        <color rgb="FFFF0000"/>
      </colorScale>
    </cfRule>
    <cfRule type="colorScale" priority="2391">
      <colorScale>
        <cfvo type="num" val="0"/>
        <cfvo type="num" val="1"/>
        <color rgb="FF00B050"/>
        <color rgb="FFFF0000"/>
      </colorScale>
    </cfRule>
  </conditionalFormatting>
  <conditionalFormatting sqref="J3079">
    <cfRule type="colorScale" priority="2392">
      <colorScale>
        <cfvo type="num" val="0"/>
        <cfvo type="num" val="1"/>
        <color rgb="FF00B050"/>
        <color rgb="FFFF0000"/>
      </colorScale>
    </cfRule>
    <cfRule type="colorScale" priority="2393">
      <colorScale>
        <cfvo type="num" val="0"/>
        <cfvo type="num" val="1"/>
        <color rgb="FF00B050"/>
        <color rgb="FFFF0000"/>
      </colorScale>
    </cfRule>
  </conditionalFormatting>
  <conditionalFormatting sqref="J3080:J3092">
    <cfRule type="colorScale" priority="419">
      <colorScale>
        <cfvo type="num" val="0"/>
        <cfvo type="num" val="1"/>
        <color rgb="FF00B050"/>
        <color rgb="FFFF0000"/>
      </colorScale>
    </cfRule>
    <cfRule type="colorScale" priority="420">
      <colorScale>
        <cfvo type="num" val="0"/>
        <cfvo type="num" val="1"/>
        <color rgb="FF00B050"/>
        <color rgb="FFFF0000"/>
      </colorScale>
    </cfRule>
  </conditionalFormatting>
  <conditionalFormatting sqref="J3093:J3094">
    <cfRule type="colorScale" priority="2398">
      <colorScale>
        <cfvo type="num" val="0"/>
        <cfvo type="num" val="1"/>
        <color rgb="FF00B050"/>
        <color rgb="FFFF0000"/>
      </colorScale>
    </cfRule>
  </conditionalFormatting>
  <conditionalFormatting sqref="J3096">
    <cfRule type="colorScale" priority="2944">
      <colorScale>
        <cfvo type="num" val="0"/>
        <cfvo type="num" val="1"/>
        <color rgb="FF00B050"/>
        <color rgb="FFFF0000"/>
      </colorScale>
    </cfRule>
    <cfRule type="colorScale" priority="2943">
      <colorScale>
        <cfvo type="num" val="0"/>
        <cfvo type="num" val="1"/>
        <color rgb="FF00B050"/>
        <color rgb="FFFF0000"/>
      </colorScale>
    </cfRule>
    <cfRule type="colorScale" priority="2942">
      <colorScale>
        <cfvo type="num" val="0"/>
        <cfvo type="num" val="1"/>
        <color rgb="FF00B050"/>
        <color rgb="FFFF0000"/>
      </colorScale>
    </cfRule>
    <cfRule type="colorScale" priority="2941">
      <colorScale>
        <cfvo type="num" val="0"/>
        <cfvo type="num" val="1"/>
        <color rgb="FF00B050"/>
        <color rgb="FFFF0000"/>
      </colorScale>
    </cfRule>
  </conditionalFormatting>
  <conditionalFormatting sqref="J3097">
    <cfRule type="colorScale" priority="418">
      <colorScale>
        <cfvo type="num" val="0"/>
        <cfvo type="num" val="1"/>
        <color rgb="FF00B050"/>
        <color rgb="FFFF0000"/>
      </colorScale>
    </cfRule>
    <cfRule type="colorScale" priority="417">
      <colorScale>
        <cfvo type="num" val="0"/>
        <cfvo type="num" val="1"/>
        <color rgb="FF00B050"/>
        <color rgb="FFFF0000"/>
      </colorScale>
    </cfRule>
  </conditionalFormatting>
  <conditionalFormatting sqref="J3098">
    <cfRule type="colorScale" priority="2369">
      <colorScale>
        <cfvo type="num" val="0"/>
        <cfvo type="num" val="1"/>
        <color rgb="FF00B050"/>
        <color rgb="FFFF0000"/>
      </colorScale>
    </cfRule>
    <cfRule type="colorScale" priority="2370">
      <colorScale>
        <cfvo type="num" val="0"/>
        <cfvo type="num" val="1"/>
        <color rgb="FF00B050"/>
        <color rgb="FFFF0000"/>
      </colorScale>
    </cfRule>
  </conditionalFormatting>
  <conditionalFormatting sqref="J3099">
    <cfRule type="colorScale" priority="2371">
      <colorScale>
        <cfvo type="num" val="0"/>
        <cfvo type="num" val="1"/>
        <color rgb="FF00B050"/>
        <color rgb="FFFF0000"/>
      </colorScale>
    </cfRule>
    <cfRule type="colorScale" priority="2372">
      <colorScale>
        <cfvo type="num" val="0"/>
        <cfvo type="num" val="1"/>
        <color rgb="FF00B050"/>
        <color rgb="FFFF0000"/>
      </colorScale>
    </cfRule>
  </conditionalFormatting>
  <conditionalFormatting sqref="J3100:J3112">
    <cfRule type="colorScale" priority="416">
      <colorScale>
        <cfvo type="num" val="0"/>
        <cfvo type="num" val="1"/>
        <color rgb="FF00B050"/>
        <color rgb="FFFF0000"/>
      </colorScale>
    </cfRule>
    <cfRule type="colorScale" priority="415">
      <colorScale>
        <cfvo type="num" val="0"/>
        <cfvo type="num" val="1"/>
        <color rgb="FF00B050"/>
        <color rgb="FFFF0000"/>
      </colorScale>
    </cfRule>
  </conditionalFormatting>
  <conditionalFormatting sqref="J3113:J3114">
    <cfRule type="colorScale" priority="2377">
      <colorScale>
        <cfvo type="num" val="0"/>
        <cfvo type="num" val="1"/>
        <color rgb="FF00B050"/>
        <color rgb="FFFF0000"/>
      </colorScale>
    </cfRule>
  </conditionalFormatting>
  <conditionalFormatting sqref="J3116">
    <cfRule type="colorScale" priority="2936">
      <colorScale>
        <cfvo type="num" val="0"/>
        <cfvo type="num" val="1"/>
        <color rgb="FF00B050"/>
        <color rgb="FFFF0000"/>
      </colorScale>
    </cfRule>
    <cfRule type="colorScale" priority="2937">
      <colorScale>
        <cfvo type="num" val="0"/>
        <cfvo type="num" val="1"/>
        <color rgb="FF00B050"/>
        <color rgb="FFFF0000"/>
      </colorScale>
    </cfRule>
    <cfRule type="colorScale" priority="2935">
      <colorScale>
        <cfvo type="num" val="0"/>
        <cfvo type="num" val="1"/>
        <color rgb="FF00B050"/>
        <color rgb="FFFF0000"/>
      </colorScale>
    </cfRule>
    <cfRule type="colorScale" priority="2934">
      <colorScale>
        <cfvo type="num" val="0"/>
        <cfvo type="num" val="1"/>
        <color rgb="FF00B050"/>
        <color rgb="FFFF0000"/>
      </colorScale>
    </cfRule>
  </conditionalFormatting>
  <conditionalFormatting sqref="J3117">
    <cfRule type="colorScale" priority="413">
      <colorScale>
        <cfvo type="num" val="0"/>
        <cfvo type="num" val="1"/>
        <color rgb="FF00B050"/>
        <color rgb="FFFF0000"/>
      </colorScale>
    </cfRule>
    <cfRule type="colorScale" priority="414">
      <colorScale>
        <cfvo type="num" val="0"/>
        <cfvo type="num" val="1"/>
        <color rgb="FF00B050"/>
        <color rgb="FFFF0000"/>
      </colorScale>
    </cfRule>
  </conditionalFormatting>
  <conditionalFormatting sqref="J3118">
    <cfRule type="colorScale" priority="2348">
      <colorScale>
        <cfvo type="num" val="0"/>
        <cfvo type="num" val="1"/>
        <color rgb="FF00B050"/>
        <color rgb="FFFF0000"/>
      </colorScale>
    </cfRule>
    <cfRule type="colorScale" priority="2349">
      <colorScale>
        <cfvo type="num" val="0"/>
        <cfvo type="num" val="1"/>
        <color rgb="FF00B050"/>
        <color rgb="FFFF0000"/>
      </colorScale>
    </cfRule>
  </conditionalFormatting>
  <conditionalFormatting sqref="J3119">
    <cfRule type="colorScale" priority="2351">
      <colorScale>
        <cfvo type="num" val="0"/>
        <cfvo type="num" val="1"/>
        <color rgb="FF00B050"/>
        <color rgb="FFFF0000"/>
      </colorScale>
    </cfRule>
    <cfRule type="colorScale" priority="2350">
      <colorScale>
        <cfvo type="num" val="0"/>
        <cfvo type="num" val="1"/>
        <color rgb="FF00B050"/>
        <color rgb="FFFF0000"/>
      </colorScale>
    </cfRule>
  </conditionalFormatting>
  <conditionalFormatting sqref="J3120:J3132">
    <cfRule type="colorScale" priority="412">
      <colorScale>
        <cfvo type="num" val="0"/>
        <cfvo type="num" val="1"/>
        <color rgb="FF00B050"/>
        <color rgb="FFFF0000"/>
      </colorScale>
    </cfRule>
    <cfRule type="colorScale" priority="411">
      <colorScale>
        <cfvo type="num" val="0"/>
        <cfvo type="num" val="1"/>
        <color rgb="FF00B050"/>
        <color rgb="FFFF0000"/>
      </colorScale>
    </cfRule>
  </conditionalFormatting>
  <conditionalFormatting sqref="J3133:J3134">
    <cfRule type="colorScale" priority="2356">
      <colorScale>
        <cfvo type="num" val="0"/>
        <cfvo type="num" val="1"/>
        <color rgb="FF00B050"/>
        <color rgb="FFFF0000"/>
      </colorScale>
    </cfRule>
  </conditionalFormatting>
  <conditionalFormatting sqref="J3136">
    <cfRule type="colorScale" priority="2930">
      <colorScale>
        <cfvo type="num" val="0"/>
        <cfvo type="num" val="1"/>
        <color rgb="FF00B050"/>
        <color rgb="FFFF0000"/>
      </colorScale>
    </cfRule>
    <cfRule type="colorScale" priority="2929">
      <colorScale>
        <cfvo type="num" val="0"/>
        <cfvo type="num" val="1"/>
        <color rgb="FF00B050"/>
        <color rgb="FFFF0000"/>
      </colorScale>
    </cfRule>
    <cfRule type="colorScale" priority="2928">
      <colorScale>
        <cfvo type="num" val="0"/>
        <cfvo type="num" val="1"/>
        <color rgb="FF00B050"/>
        <color rgb="FFFF0000"/>
      </colorScale>
    </cfRule>
    <cfRule type="colorScale" priority="2927">
      <colorScale>
        <cfvo type="num" val="0"/>
        <cfvo type="num" val="1"/>
        <color rgb="FF00B050"/>
        <color rgb="FFFF0000"/>
      </colorScale>
    </cfRule>
  </conditionalFormatting>
  <conditionalFormatting sqref="J3137">
    <cfRule type="colorScale" priority="409">
      <colorScale>
        <cfvo type="num" val="0"/>
        <cfvo type="num" val="1"/>
        <color rgb="FF00B050"/>
        <color rgb="FFFF0000"/>
      </colorScale>
    </cfRule>
    <cfRule type="colorScale" priority="410">
      <colorScale>
        <cfvo type="num" val="0"/>
        <cfvo type="num" val="1"/>
        <color rgb="FF00B050"/>
        <color rgb="FFFF0000"/>
      </colorScale>
    </cfRule>
  </conditionalFormatting>
  <conditionalFormatting sqref="J3138">
    <cfRule type="colorScale" priority="2327">
      <colorScale>
        <cfvo type="num" val="0"/>
        <cfvo type="num" val="1"/>
        <color rgb="FF00B050"/>
        <color rgb="FFFF0000"/>
      </colorScale>
    </cfRule>
    <cfRule type="colorScale" priority="2328">
      <colorScale>
        <cfvo type="num" val="0"/>
        <cfvo type="num" val="1"/>
        <color rgb="FF00B050"/>
        <color rgb="FFFF0000"/>
      </colorScale>
    </cfRule>
  </conditionalFormatting>
  <conditionalFormatting sqref="J3139">
    <cfRule type="colorScale" priority="2330">
      <colorScale>
        <cfvo type="num" val="0"/>
        <cfvo type="num" val="1"/>
        <color rgb="FF00B050"/>
        <color rgb="FFFF0000"/>
      </colorScale>
    </cfRule>
    <cfRule type="colorScale" priority="2329">
      <colorScale>
        <cfvo type="num" val="0"/>
        <cfvo type="num" val="1"/>
        <color rgb="FF00B050"/>
        <color rgb="FFFF0000"/>
      </colorScale>
    </cfRule>
  </conditionalFormatting>
  <conditionalFormatting sqref="J3140:J3152">
    <cfRule type="colorScale" priority="407">
      <colorScale>
        <cfvo type="num" val="0"/>
        <cfvo type="num" val="1"/>
        <color rgb="FF00B050"/>
        <color rgb="FFFF0000"/>
      </colorScale>
    </cfRule>
    <cfRule type="colorScale" priority="408">
      <colorScale>
        <cfvo type="num" val="0"/>
        <cfvo type="num" val="1"/>
        <color rgb="FF00B050"/>
        <color rgb="FFFF0000"/>
      </colorScale>
    </cfRule>
  </conditionalFormatting>
  <conditionalFormatting sqref="J3153:J3154">
    <cfRule type="colorScale" priority="2335">
      <colorScale>
        <cfvo type="num" val="0"/>
        <cfvo type="num" val="1"/>
        <color rgb="FF00B050"/>
        <color rgb="FFFF0000"/>
      </colorScale>
    </cfRule>
  </conditionalFormatting>
  <conditionalFormatting sqref="J3156">
    <cfRule type="colorScale" priority="2921">
      <colorScale>
        <cfvo type="num" val="0"/>
        <cfvo type="num" val="1"/>
        <color rgb="FF00B050"/>
        <color rgb="FFFF0000"/>
      </colorScale>
    </cfRule>
    <cfRule type="colorScale" priority="2922">
      <colorScale>
        <cfvo type="num" val="0"/>
        <cfvo type="num" val="1"/>
        <color rgb="FF00B050"/>
        <color rgb="FFFF0000"/>
      </colorScale>
    </cfRule>
    <cfRule type="colorScale" priority="2923">
      <colorScale>
        <cfvo type="num" val="0"/>
        <cfvo type="num" val="1"/>
        <color rgb="FF00B050"/>
        <color rgb="FFFF0000"/>
      </colorScale>
    </cfRule>
    <cfRule type="colorScale" priority="2920">
      <colorScale>
        <cfvo type="num" val="0"/>
        <cfvo type="num" val="1"/>
        <color rgb="FF00B050"/>
        <color rgb="FFFF0000"/>
      </colorScale>
    </cfRule>
  </conditionalFormatting>
  <conditionalFormatting sqref="J3157">
    <cfRule type="colorScale" priority="405">
      <colorScale>
        <cfvo type="num" val="0"/>
        <cfvo type="num" val="1"/>
        <color rgb="FF00B050"/>
        <color rgb="FFFF0000"/>
      </colorScale>
    </cfRule>
    <cfRule type="colorScale" priority="406">
      <colorScale>
        <cfvo type="num" val="0"/>
        <cfvo type="num" val="1"/>
        <color rgb="FF00B050"/>
        <color rgb="FFFF0000"/>
      </colorScale>
    </cfRule>
  </conditionalFormatting>
  <conditionalFormatting sqref="J3158">
    <cfRule type="colorScale" priority="2307">
      <colorScale>
        <cfvo type="num" val="0"/>
        <cfvo type="num" val="1"/>
        <color rgb="FF00B050"/>
        <color rgb="FFFF0000"/>
      </colorScale>
    </cfRule>
    <cfRule type="colorScale" priority="2306">
      <colorScale>
        <cfvo type="num" val="0"/>
        <cfvo type="num" val="1"/>
        <color rgb="FF00B050"/>
        <color rgb="FFFF0000"/>
      </colorScale>
    </cfRule>
  </conditionalFormatting>
  <conditionalFormatting sqref="J3159">
    <cfRule type="colorScale" priority="2308">
      <colorScale>
        <cfvo type="num" val="0"/>
        <cfvo type="num" val="1"/>
        <color rgb="FF00B050"/>
        <color rgb="FFFF0000"/>
      </colorScale>
    </cfRule>
    <cfRule type="colorScale" priority="2309">
      <colorScale>
        <cfvo type="num" val="0"/>
        <cfvo type="num" val="1"/>
        <color rgb="FF00B050"/>
        <color rgb="FFFF0000"/>
      </colorScale>
    </cfRule>
  </conditionalFormatting>
  <conditionalFormatting sqref="J3160:J3172">
    <cfRule type="colorScale" priority="404">
      <colorScale>
        <cfvo type="num" val="0"/>
        <cfvo type="num" val="1"/>
        <color rgb="FF00B050"/>
        <color rgb="FFFF0000"/>
      </colorScale>
    </cfRule>
    <cfRule type="colorScale" priority="403">
      <colorScale>
        <cfvo type="num" val="0"/>
        <cfvo type="num" val="1"/>
        <color rgb="FF00B050"/>
        <color rgb="FFFF0000"/>
      </colorScale>
    </cfRule>
  </conditionalFormatting>
  <conditionalFormatting sqref="J3173:J3174">
    <cfRule type="colorScale" priority="2314">
      <colorScale>
        <cfvo type="num" val="0"/>
        <cfvo type="num" val="1"/>
        <color rgb="FF00B050"/>
        <color rgb="FFFF0000"/>
      </colorScale>
    </cfRule>
  </conditionalFormatting>
  <conditionalFormatting sqref="J3176">
    <cfRule type="colorScale" priority="2915">
      <colorScale>
        <cfvo type="num" val="0"/>
        <cfvo type="num" val="1"/>
        <color rgb="FF00B050"/>
        <color rgb="FFFF0000"/>
      </colorScale>
    </cfRule>
    <cfRule type="colorScale" priority="2914">
      <colorScale>
        <cfvo type="num" val="0"/>
        <cfvo type="num" val="1"/>
        <color rgb="FF00B050"/>
        <color rgb="FFFF0000"/>
      </colorScale>
    </cfRule>
    <cfRule type="colorScale" priority="2913">
      <colorScale>
        <cfvo type="num" val="0"/>
        <cfvo type="num" val="1"/>
        <color rgb="FF00B050"/>
        <color rgb="FFFF0000"/>
      </colorScale>
    </cfRule>
    <cfRule type="colorScale" priority="2916">
      <colorScale>
        <cfvo type="num" val="0"/>
        <cfvo type="num" val="1"/>
        <color rgb="FF00B050"/>
        <color rgb="FFFF0000"/>
      </colorScale>
    </cfRule>
  </conditionalFormatting>
  <conditionalFormatting sqref="J3177">
    <cfRule type="colorScale" priority="402">
      <colorScale>
        <cfvo type="num" val="0"/>
        <cfvo type="num" val="1"/>
        <color rgb="FF00B050"/>
        <color rgb="FFFF0000"/>
      </colorScale>
    </cfRule>
    <cfRule type="colorScale" priority="401">
      <colorScale>
        <cfvo type="num" val="0"/>
        <cfvo type="num" val="1"/>
        <color rgb="FF00B050"/>
        <color rgb="FFFF0000"/>
      </colorScale>
    </cfRule>
  </conditionalFormatting>
  <conditionalFormatting sqref="J3178">
    <cfRule type="colorScale" priority="2285">
      <colorScale>
        <cfvo type="num" val="0"/>
        <cfvo type="num" val="1"/>
        <color rgb="FF00B050"/>
        <color rgb="FFFF0000"/>
      </colorScale>
    </cfRule>
    <cfRule type="colorScale" priority="2286">
      <colorScale>
        <cfvo type="num" val="0"/>
        <cfvo type="num" val="1"/>
        <color rgb="FF00B050"/>
        <color rgb="FFFF0000"/>
      </colorScale>
    </cfRule>
  </conditionalFormatting>
  <conditionalFormatting sqref="J3179">
    <cfRule type="colorScale" priority="2287">
      <colorScale>
        <cfvo type="num" val="0"/>
        <cfvo type="num" val="1"/>
        <color rgb="FF00B050"/>
        <color rgb="FFFF0000"/>
      </colorScale>
    </cfRule>
    <cfRule type="colorScale" priority="2288">
      <colorScale>
        <cfvo type="num" val="0"/>
        <cfvo type="num" val="1"/>
        <color rgb="FF00B050"/>
        <color rgb="FFFF0000"/>
      </colorScale>
    </cfRule>
  </conditionalFormatting>
  <conditionalFormatting sqref="J3180:J3192">
    <cfRule type="colorScale" priority="400">
      <colorScale>
        <cfvo type="num" val="0"/>
        <cfvo type="num" val="1"/>
        <color rgb="FF00B050"/>
        <color rgb="FFFF0000"/>
      </colorScale>
    </cfRule>
    <cfRule type="colorScale" priority="399">
      <colorScale>
        <cfvo type="num" val="0"/>
        <cfvo type="num" val="1"/>
        <color rgb="FF00B050"/>
        <color rgb="FFFF0000"/>
      </colorScale>
    </cfRule>
  </conditionalFormatting>
  <conditionalFormatting sqref="J3193:J3194">
    <cfRule type="colorScale" priority="2293">
      <colorScale>
        <cfvo type="num" val="0"/>
        <cfvo type="num" val="1"/>
        <color rgb="FF00B050"/>
        <color rgb="FFFF0000"/>
      </colorScale>
    </cfRule>
  </conditionalFormatting>
  <conditionalFormatting sqref="J3197 J3205">
    <cfRule type="colorScale" priority="2004">
      <colorScale>
        <cfvo type="num" val="0"/>
        <cfvo type="num" val="1"/>
        <color rgb="FF00B050"/>
        <color rgb="FFFF0000"/>
      </colorScale>
    </cfRule>
    <cfRule type="colorScale" priority="2003">
      <colorScale>
        <cfvo type="num" val="0"/>
        <cfvo type="num" val="1"/>
        <color rgb="FF00B050"/>
        <color rgb="FFFF0000"/>
      </colorScale>
    </cfRule>
    <cfRule type="colorScale" priority="2006">
      <colorScale>
        <cfvo type="num" val="0"/>
        <cfvo type="num" val="1"/>
        <color rgb="FF00B050"/>
        <color rgb="FFFF0000"/>
      </colorScale>
    </cfRule>
    <cfRule type="colorScale" priority="2005">
      <colorScale>
        <cfvo type="num" val="0"/>
        <cfvo type="num" val="1"/>
        <color rgb="FF00B050"/>
        <color rgb="FFFF0000"/>
      </colorScale>
    </cfRule>
  </conditionalFormatting>
  <conditionalFormatting sqref="J3198">
    <cfRule type="colorScale" priority="1560">
      <colorScale>
        <cfvo type="num" val="0"/>
        <cfvo type="num" val="1"/>
        <color rgb="FF00B050"/>
        <color rgb="FFFF0000"/>
      </colorScale>
    </cfRule>
    <cfRule type="colorScale" priority="1561">
      <colorScale>
        <cfvo type="num" val="0"/>
        <cfvo type="num" val="1"/>
        <color rgb="FF00B050"/>
        <color rgb="FFFF0000"/>
      </colorScale>
    </cfRule>
  </conditionalFormatting>
  <conditionalFormatting sqref="J3199">
    <cfRule type="colorScale" priority="2002">
      <colorScale>
        <cfvo type="num" val="0"/>
        <cfvo type="num" val="1"/>
        <color rgb="FF00B050"/>
        <color rgb="FFFF0000"/>
      </colorScale>
    </cfRule>
    <cfRule type="colorScale" priority="2001">
      <colorScale>
        <cfvo type="num" val="0"/>
        <cfvo type="num" val="1"/>
        <color rgb="FF00B050"/>
        <color rgb="FFFF0000"/>
      </colorScale>
    </cfRule>
  </conditionalFormatting>
  <conditionalFormatting sqref="J3200:J3201">
    <cfRule type="colorScale" priority="398">
      <colorScale>
        <cfvo type="num" val="0"/>
        <cfvo type="num" val="1"/>
        <color rgb="FF00B050"/>
        <color rgb="FFFF0000"/>
      </colorScale>
    </cfRule>
    <cfRule type="colorScale" priority="397">
      <colorScale>
        <cfvo type="num" val="0"/>
        <cfvo type="num" val="1"/>
        <color rgb="FF00B050"/>
        <color rgb="FFFF0000"/>
      </colorScale>
    </cfRule>
  </conditionalFormatting>
  <conditionalFormatting sqref="J3202">
    <cfRule type="colorScale" priority="880">
      <colorScale>
        <cfvo type="num" val="0"/>
        <cfvo type="num" val="1"/>
        <color rgb="FF00B050"/>
        <color rgb="FFFF0000"/>
      </colorScale>
    </cfRule>
    <cfRule type="colorScale" priority="881">
      <colorScale>
        <cfvo type="num" val="0"/>
        <cfvo type="num" val="1"/>
        <color rgb="FF00B050"/>
        <color rgb="FFFF0000"/>
      </colorScale>
    </cfRule>
  </conditionalFormatting>
  <conditionalFormatting sqref="J3203:J3204">
    <cfRule type="colorScale" priority="396">
      <colorScale>
        <cfvo type="num" val="0"/>
        <cfvo type="num" val="1"/>
        <color rgb="FF00B050"/>
        <color rgb="FFFF0000"/>
      </colorScale>
    </cfRule>
    <cfRule type="colorScale" priority="395">
      <colorScale>
        <cfvo type="num" val="0"/>
        <cfvo type="num" val="1"/>
        <color rgb="FF00B050"/>
        <color rgb="FFFF0000"/>
      </colorScale>
    </cfRule>
  </conditionalFormatting>
  <conditionalFormatting sqref="J3207 J3214">
    <cfRule type="colorScale" priority="1559">
      <colorScale>
        <cfvo type="num" val="0"/>
        <cfvo type="num" val="1"/>
        <color rgb="FF00B050"/>
        <color rgb="FFFF0000"/>
      </colorScale>
    </cfRule>
    <cfRule type="colorScale" priority="1557">
      <colorScale>
        <cfvo type="num" val="0"/>
        <cfvo type="num" val="1"/>
        <color rgb="FF00B050"/>
        <color rgb="FFFF0000"/>
      </colorScale>
    </cfRule>
    <cfRule type="colorScale" priority="1556">
      <colorScale>
        <cfvo type="num" val="0"/>
        <cfvo type="num" val="1"/>
        <color rgb="FF00B050"/>
        <color rgb="FFFF0000"/>
      </colorScale>
    </cfRule>
    <cfRule type="colorScale" priority="1558">
      <colorScale>
        <cfvo type="num" val="0"/>
        <cfvo type="num" val="1"/>
        <color rgb="FF00B050"/>
        <color rgb="FFFF0000"/>
      </colorScale>
    </cfRule>
  </conditionalFormatting>
  <conditionalFormatting sqref="J3208">
    <cfRule type="colorScale" priority="1553">
      <colorScale>
        <cfvo type="num" val="0"/>
        <cfvo type="num" val="1"/>
        <color rgb="FF00B050"/>
        <color rgb="FFFF0000"/>
      </colorScale>
    </cfRule>
    <cfRule type="colorScale" priority="1552">
      <colorScale>
        <cfvo type="num" val="0"/>
        <cfvo type="num" val="1"/>
        <color rgb="FF00B050"/>
        <color rgb="FFFF0000"/>
      </colorScale>
    </cfRule>
  </conditionalFormatting>
  <conditionalFormatting sqref="J3209">
    <cfRule type="colorScale" priority="1554">
      <colorScale>
        <cfvo type="num" val="0"/>
        <cfvo type="num" val="1"/>
        <color rgb="FF00B050"/>
        <color rgb="FFFF0000"/>
      </colorScale>
    </cfRule>
    <cfRule type="colorScale" priority="1555">
      <colorScale>
        <cfvo type="num" val="0"/>
        <cfvo type="num" val="1"/>
        <color rgb="FF00B050"/>
        <color rgb="FFFF0000"/>
      </colorScale>
    </cfRule>
  </conditionalFormatting>
  <conditionalFormatting sqref="J3210">
    <cfRule type="colorScale" priority="393">
      <colorScale>
        <cfvo type="num" val="0"/>
        <cfvo type="num" val="1"/>
        <color rgb="FF00B050"/>
        <color rgb="FFFF0000"/>
      </colorScale>
    </cfRule>
    <cfRule type="colorScale" priority="394">
      <colorScale>
        <cfvo type="num" val="0"/>
        <cfvo type="num" val="1"/>
        <color rgb="FF00B050"/>
        <color rgb="FFFF0000"/>
      </colorScale>
    </cfRule>
  </conditionalFormatting>
  <conditionalFormatting sqref="J3211">
    <cfRule type="colorScale" priority="882">
      <colorScale>
        <cfvo type="num" val="0"/>
        <cfvo type="num" val="1"/>
        <color rgb="FF00B050"/>
        <color rgb="FFFF0000"/>
      </colorScale>
    </cfRule>
    <cfRule type="colorScale" priority="883">
      <colorScale>
        <cfvo type="num" val="0"/>
        <cfvo type="num" val="1"/>
        <color rgb="FF00B050"/>
        <color rgb="FFFF0000"/>
      </colorScale>
    </cfRule>
  </conditionalFormatting>
  <conditionalFormatting sqref="J3212">
    <cfRule type="colorScale" priority="391">
      <colorScale>
        <cfvo type="num" val="0"/>
        <cfvo type="num" val="1"/>
        <color rgb="FF00B050"/>
        <color rgb="FFFF0000"/>
      </colorScale>
    </cfRule>
    <cfRule type="colorScale" priority="392">
      <colorScale>
        <cfvo type="num" val="0"/>
        <cfvo type="num" val="1"/>
        <color rgb="FF00B050"/>
        <color rgb="FFFF0000"/>
      </colorScale>
    </cfRule>
  </conditionalFormatting>
  <conditionalFormatting sqref="J3213">
    <cfRule type="colorScale" priority="826">
      <colorScale>
        <cfvo type="num" val="0"/>
        <cfvo type="num" val="1"/>
        <color rgb="FF00B050"/>
        <color rgb="FFFF0000"/>
      </colorScale>
    </cfRule>
    <cfRule type="colorScale" priority="827">
      <colorScale>
        <cfvo type="num" val="0"/>
        <cfvo type="num" val="1"/>
        <color rgb="FF00B050"/>
        <color rgb="FFFF0000"/>
      </colorScale>
    </cfRule>
  </conditionalFormatting>
  <conditionalFormatting sqref="J3216 J3223">
    <cfRule type="colorScale" priority="1551">
      <colorScale>
        <cfvo type="num" val="0"/>
        <cfvo type="num" val="1"/>
        <color rgb="FF00B050"/>
        <color rgb="FFFF0000"/>
      </colorScale>
    </cfRule>
    <cfRule type="colorScale" priority="1549">
      <colorScale>
        <cfvo type="num" val="0"/>
        <cfvo type="num" val="1"/>
        <color rgb="FF00B050"/>
        <color rgb="FFFF0000"/>
      </colorScale>
    </cfRule>
    <cfRule type="colorScale" priority="1550">
      <colorScale>
        <cfvo type="num" val="0"/>
        <cfvo type="num" val="1"/>
        <color rgb="FF00B050"/>
        <color rgb="FFFF0000"/>
      </colorScale>
    </cfRule>
    <cfRule type="colorScale" priority="1548">
      <colorScale>
        <cfvo type="num" val="0"/>
        <cfvo type="num" val="1"/>
        <color rgb="FF00B050"/>
        <color rgb="FFFF0000"/>
      </colorScale>
    </cfRule>
  </conditionalFormatting>
  <conditionalFormatting sqref="J3217">
    <cfRule type="colorScale" priority="1544">
      <colorScale>
        <cfvo type="num" val="0"/>
        <cfvo type="num" val="1"/>
        <color rgb="FF00B050"/>
        <color rgb="FFFF0000"/>
      </colorScale>
    </cfRule>
    <cfRule type="colorScale" priority="1545">
      <colorScale>
        <cfvo type="num" val="0"/>
        <cfvo type="num" val="1"/>
        <color rgb="FF00B050"/>
        <color rgb="FFFF0000"/>
      </colorScale>
    </cfRule>
  </conditionalFormatting>
  <conditionalFormatting sqref="J3218">
    <cfRule type="colorScale" priority="1546">
      <colorScale>
        <cfvo type="num" val="0"/>
        <cfvo type="num" val="1"/>
        <color rgb="FF00B050"/>
        <color rgb="FFFF0000"/>
      </colorScale>
    </cfRule>
    <cfRule type="colorScale" priority="1547">
      <colorScale>
        <cfvo type="num" val="0"/>
        <cfvo type="num" val="1"/>
        <color rgb="FF00B050"/>
        <color rgb="FFFF0000"/>
      </colorScale>
    </cfRule>
  </conditionalFormatting>
  <conditionalFormatting sqref="J3219">
    <cfRule type="colorScale" priority="390">
      <colorScale>
        <cfvo type="num" val="0"/>
        <cfvo type="num" val="1"/>
        <color rgb="FF00B050"/>
        <color rgb="FFFF0000"/>
      </colorScale>
    </cfRule>
    <cfRule type="colorScale" priority="389">
      <colorScale>
        <cfvo type="num" val="0"/>
        <cfvo type="num" val="1"/>
        <color rgb="FF00B050"/>
        <color rgb="FFFF0000"/>
      </colorScale>
    </cfRule>
  </conditionalFormatting>
  <conditionalFormatting sqref="J3220">
    <cfRule type="colorScale" priority="879">
      <colorScale>
        <cfvo type="num" val="0"/>
        <cfvo type="num" val="1"/>
        <color rgb="FF00B050"/>
        <color rgb="FFFF0000"/>
      </colorScale>
    </cfRule>
    <cfRule type="colorScale" priority="878">
      <colorScale>
        <cfvo type="num" val="0"/>
        <cfvo type="num" val="1"/>
        <color rgb="FF00B050"/>
        <color rgb="FFFF0000"/>
      </colorScale>
    </cfRule>
  </conditionalFormatting>
  <conditionalFormatting sqref="J3221:J3222">
    <cfRule type="colorScale" priority="387">
      <colorScale>
        <cfvo type="num" val="0"/>
        <cfvo type="num" val="1"/>
        <color rgb="FF00B050"/>
        <color rgb="FFFF0000"/>
      </colorScale>
    </cfRule>
    <cfRule type="colorScale" priority="388">
      <colorScale>
        <cfvo type="num" val="0"/>
        <cfvo type="num" val="1"/>
        <color rgb="FF00B050"/>
        <color rgb="FFFF0000"/>
      </colorScale>
    </cfRule>
  </conditionalFormatting>
  <conditionalFormatting sqref="J3225 J3232">
    <cfRule type="colorScale" priority="1543">
      <colorScale>
        <cfvo type="num" val="0"/>
        <cfvo type="num" val="1"/>
        <color rgb="FF00B050"/>
        <color rgb="FFFF0000"/>
      </colorScale>
    </cfRule>
    <cfRule type="colorScale" priority="1541">
      <colorScale>
        <cfvo type="num" val="0"/>
        <cfvo type="num" val="1"/>
        <color rgb="FF00B050"/>
        <color rgb="FFFF0000"/>
      </colorScale>
    </cfRule>
    <cfRule type="colorScale" priority="1540">
      <colorScale>
        <cfvo type="num" val="0"/>
        <cfvo type="num" val="1"/>
        <color rgb="FF00B050"/>
        <color rgb="FFFF0000"/>
      </colorScale>
    </cfRule>
    <cfRule type="colorScale" priority="1542">
      <colorScale>
        <cfvo type="num" val="0"/>
        <cfvo type="num" val="1"/>
        <color rgb="FF00B050"/>
        <color rgb="FFFF0000"/>
      </colorScale>
    </cfRule>
  </conditionalFormatting>
  <conditionalFormatting sqref="J3226">
    <cfRule type="colorScale" priority="1537">
      <colorScale>
        <cfvo type="num" val="0"/>
        <cfvo type="num" val="1"/>
        <color rgb="FF00B050"/>
        <color rgb="FFFF0000"/>
      </colorScale>
    </cfRule>
    <cfRule type="colorScale" priority="1536">
      <colorScale>
        <cfvo type="num" val="0"/>
        <cfvo type="num" val="1"/>
        <color rgb="FF00B050"/>
        <color rgb="FFFF0000"/>
      </colorScale>
    </cfRule>
  </conditionalFormatting>
  <conditionalFormatting sqref="J3227">
    <cfRule type="colorScale" priority="1539">
      <colorScale>
        <cfvo type="num" val="0"/>
        <cfvo type="num" val="1"/>
        <color rgb="FF00B050"/>
        <color rgb="FFFF0000"/>
      </colorScale>
    </cfRule>
    <cfRule type="colorScale" priority="1538">
      <colorScale>
        <cfvo type="num" val="0"/>
        <cfvo type="num" val="1"/>
        <color rgb="FF00B050"/>
        <color rgb="FFFF0000"/>
      </colorScale>
    </cfRule>
  </conditionalFormatting>
  <conditionalFormatting sqref="J3228">
    <cfRule type="colorScale" priority="386">
      <colorScale>
        <cfvo type="num" val="0"/>
        <cfvo type="num" val="1"/>
        <color rgb="FF00B050"/>
        <color rgb="FFFF0000"/>
      </colorScale>
    </cfRule>
    <cfRule type="colorScale" priority="385">
      <colorScale>
        <cfvo type="num" val="0"/>
        <cfvo type="num" val="1"/>
        <color rgb="FF00B050"/>
        <color rgb="FFFF0000"/>
      </colorScale>
    </cfRule>
  </conditionalFormatting>
  <conditionalFormatting sqref="J3229">
    <cfRule type="colorScale" priority="877">
      <colorScale>
        <cfvo type="num" val="0"/>
        <cfvo type="num" val="1"/>
        <color rgb="FF00B050"/>
        <color rgb="FFFF0000"/>
      </colorScale>
    </cfRule>
    <cfRule type="colorScale" priority="876">
      <colorScale>
        <cfvo type="num" val="0"/>
        <cfvo type="num" val="1"/>
        <color rgb="FF00B050"/>
        <color rgb="FFFF0000"/>
      </colorScale>
    </cfRule>
  </conditionalFormatting>
  <conditionalFormatting sqref="J3230">
    <cfRule type="colorScale" priority="384">
      <colorScale>
        <cfvo type="num" val="0"/>
        <cfvo type="num" val="1"/>
        <color rgb="FF00B050"/>
        <color rgb="FFFF0000"/>
      </colorScale>
    </cfRule>
    <cfRule type="colorScale" priority="383">
      <colorScale>
        <cfvo type="num" val="0"/>
        <cfvo type="num" val="1"/>
        <color rgb="FF00B050"/>
        <color rgb="FFFF0000"/>
      </colorScale>
    </cfRule>
  </conditionalFormatting>
  <conditionalFormatting sqref="J3231">
    <cfRule type="colorScale" priority="652">
      <colorScale>
        <cfvo type="num" val="0"/>
        <cfvo type="num" val="1"/>
        <color rgb="FF00B050"/>
        <color rgb="FFFF0000"/>
      </colorScale>
    </cfRule>
    <cfRule type="colorScale" priority="653">
      <colorScale>
        <cfvo type="num" val="0"/>
        <cfvo type="num" val="1"/>
        <color rgb="FF00B050"/>
        <color rgb="FFFF0000"/>
      </colorScale>
    </cfRule>
  </conditionalFormatting>
  <conditionalFormatting sqref="J3234 J3241">
    <cfRule type="colorScale" priority="1535">
      <colorScale>
        <cfvo type="num" val="0"/>
        <cfvo type="num" val="1"/>
        <color rgb="FF00B050"/>
        <color rgb="FFFF0000"/>
      </colorScale>
    </cfRule>
    <cfRule type="colorScale" priority="1534">
      <colorScale>
        <cfvo type="num" val="0"/>
        <cfvo type="num" val="1"/>
        <color rgb="FF00B050"/>
        <color rgb="FFFF0000"/>
      </colorScale>
    </cfRule>
    <cfRule type="colorScale" priority="1533">
      <colorScale>
        <cfvo type="num" val="0"/>
        <cfvo type="num" val="1"/>
        <color rgb="FF00B050"/>
        <color rgb="FFFF0000"/>
      </colorScale>
    </cfRule>
    <cfRule type="colorScale" priority="1532">
      <colorScale>
        <cfvo type="num" val="0"/>
        <cfvo type="num" val="1"/>
        <color rgb="FF00B050"/>
        <color rgb="FFFF0000"/>
      </colorScale>
    </cfRule>
  </conditionalFormatting>
  <conditionalFormatting sqref="J3235">
    <cfRule type="colorScale" priority="1529">
      <colorScale>
        <cfvo type="num" val="0"/>
        <cfvo type="num" val="1"/>
        <color rgb="FF00B050"/>
        <color rgb="FFFF0000"/>
      </colorScale>
    </cfRule>
    <cfRule type="colorScale" priority="1528">
      <colorScale>
        <cfvo type="num" val="0"/>
        <cfvo type="num" val="1"/>
        <color rgb="FF00B050"/>
        <color rgb="FFFF0000"/>
      </colorScale>
    </cfRule>
  </conditionalFormatting>
  <conditionalFormatting sqref="J3236">
    <cfRule type="colorScale" priority="1531">
      <colorScale>
        <cfvo type="num" val="0"/>
        <cfvo type="num" val="1"/>
        <color rgb="FF00B050"/>
        <color rgb="FFFF0000"/>
      </colorScale>
    </cfRule>
    <cfRule type="colorScale" priority="1530">
      <colorScale>
        <cfvo type="num" val="0"/>
        <cfvo type="num" val="1"/>
        <color rgb="FF00B050"/>
        <color rgb="FFFF0000"/>
      </colorScale>
    </cfRule>
  </conditionalFormatting>
  <conditionalFormatting sqref="J3237">
    <cfRule type="colorScale" priority="381">
      <colorScale>
        <cfvo type="num" val="0"/>
        <cfvo type="num" val="1"/>
        <color rgb="FF00B050"/>
        <color rgb="FFFF0000"/>
      </colorScale>
    </cfRule>
    <cfRule type="colorScale" priority="382">
      <colorScale>
        <cfvo type="num" val="0"/>
        <cfvo type="num" val="1"/>
        <color rgb="FF00B050"/>
        <color rgb="FFFF0000"/>
      </colorScale>
    </cfRule>
  </conditionalFormatting>
  <conditionalFormatting sqref="J3238">
    <cfRule type="colorScale" priority="875">
      <colorScale>
        <cfvo type="num" val="0"/>
        <cfvo type="num" val="1"/>
        <color rgb="FF00B050"/>
        <color rgb="FFFF0000"/>
      </colorScale>
    </cfRule>
    <cfRule type="colorScale" priority="874">
      <colorScale>
        <cfvo type="num" val="0"/>
        <cfvo type="num" val="1"/>
        <color rgb="FF00B050"/>
        <color rgb="FFFF0000"/>
      </colorScale>
    </cfRule>
  </conditionalFormatting>
  <conditionalFormatting sqref="J3239">
    <cfRule type="colorScale" priority="380">
      <colorScale>
        <cfvo type="num" val="0"/>
        <cfvo type="num" val="1"/>
        <color rgb="FF00B050"/>
        <color rgb="FFFF0000"/>
      </colorScale>
    </cfRule>
    <cfRule type="colorScale" priority="379">
      <colorScale>
        <cfvo type="num" val="0"/>
        <cfvo type="num" val="1"/>
        <color rgb="FF00B050"/>
        <color rgb="FFFF0000"/>
      </colorScale>
    </cfRule>
  </conditionalFormatting>
  <conditionalFormatting sqref="J3240">
    <cfRule type="colorScale" priority="801">
      <colorScale>
        <cfvo type="num" val="0"/>
        <cfvo type="num" val="1"/>
        <color rgb="FF00B050"/>
        <color rgb="FFFF0000"/>
      </colorScale>
    </cfRule>
    <cfRule type="colorScale" priority="800">
      <colorScale>
        <cfvo type="num" val="0"/>
        <cfvo type="num" val="1"/>
        <color rgb="FF00B050"/>
        <color rgb="FFFF0000"/>
      </colorScale>
    </cfRule>
  </conditionalFormatting>
  <conditionalFormatting sqref="J3243 J3250">
    <cfRule type="colorScale" priority="1527">
      <colorScale>
        <cfvo type="num" val="0"/>
        <cfvo type="num" val="1"/>
        <color rgb="FF00B050"/>
        <color rgb="FFFF0000"/>
      </colorScale>
    </cfRule>
    <cfRule type="colorScale" priority="1526">
      <colorScale>
        <cfvo type="num" val="0"/>
        <cfvo type="num" val="1"/>
        <color rgb="FF00B050"/>
        <color rgb="FFFF0000"/>
      </colorScale>
    </cfRule>
    <cfRule type="colorScale" priority="1525">
      <colorScale>
        <cfvo type="num" val="0"/>
        <cfvo type="num" val="1"/>
        <color rgb="FF00B050"/>
        <color rgb="FFFF0000"/>
      </colorScale>
    </cfRule>
    <cfRule type="colorScale" priority="1524">
      <colorScale>
        <cfvo type="num" val="0"/>
        <cfvo type="num" val="1"/>
        <color rgb="FF00B050"/>
        <color rgb="FFFF0000"/>
      </colorScale>
    </cfRule>
  </conditionalFormatting>
  <conditionalFormatting sqref="J3244">
    <cfRule type="colorScale" priority="1521">
      <colorScale>
        <cfvo type="num" val="0"/>
        <cfvo type="num" val="1"/>
        <color rgb="FF00B050"/>
        <color rgb="FFFF0000"/>
      </colorScale>
    </cfRule>
    <cfRule type="colorScale" priority="1520">
      <colorScale>
        <cfvo type="num" val="0"/>
        <cfvo type="num" val="1"/>
        <color rgb="FF00B050"/>
        <color rgb="FFFF0000"/>
      </colorScale>
    </cfRule>
  </conditionalFormatting>
  <conditionalFormatting sqref="J3245">
    <cfRule type="colorScale" priority="1523">
      <colorScale>
        <cfvo type="num" val="0"/>
        <cfvo type="num" val="1"/>
        <color rgb="FF00B050"/>
        <color rgb="FFFF0000"/>
      </colorScale>
    </cfRule>
    <cfRule type="colorScale" priority="1522">
      <colorScale>
        <cfvo type="num" val="0"/>
        <cfvo type="num" val="1"/>
        <color rgb="FF00B050"/>
        <color rgb="FFFF0000"/>
      </colorScale>
    </cfRule>
  </conditionalFormatting>
  <conditionalFormatting sqref="J3246">
    <cfRule type="colorScale" priority="377">
      <colorScale>
        <cfvo type="num" val="0"/>
        <cfvo type="num" val="1"/>
        <color rgb="FF00B050"/>
        <color rgb="FFFF0000"/>
      </colorScale>
    </cfRule>
    <cfRule type="colorScale" priority="378">
      <colorScale>
        <cfvo type="num" val="0"/>
        <cfvo type="num" val="1"/>
        <color rgb="FF00B050"/>
        <color rgb="FFFF0000"/>
      </colorScale>
    </cfRule>
  </conditionalFormatting>
  <conditionalFormatting sqref="J3247">
    <cfRule type="colorScale" priority="873">
      <colorScale>
        <cfvo type="num" val="0"/>
        <cfvo type="num" val="1"/>
        <color rgb="FF00B050"/>
        <color rgb="FFFF0000"/>
      </colorScale>
    </cfRule>
    <cfRule type="colorScale" priority="872">
      <colorScale>
        <cfvo type="num" val="0"/>
        <cfvo type="num" val="1"/>
        <color rgb="FF00B050"/>
        <color rgb="FFFF0000"/>
      </colorScale>
    </cfRule>
  </conditionalFormatting>
  <conditionalFormatting sqref="J3248:J3249">
    <cfRule type="colorScale" priority="376">
      <colorScale>
        <cfvo type="num" val="0"/>
        <cfvo type="num" val="1"/>
        <color rgb="FF00B050"/>
        <color rgb="FFFF0000"/>
      </colorScale>
    </cfRule>
    <cfRule type="colorScale" priority="375">
      <colorScale>
        <cfvo type="num" val="0"/>
        <cfvo type="num" val="1"/>
        <color rgb="FF00B050"/>
        <color rgb="FFFF0000"/>
      </colorScale>
    </cfRule>
  </conditionalFormatting>
  <conditionalFormatting sqref="J3252 J3259">
    <cfRule type="colorScale" priority="1519">
      <colorScale>
        <cfvo type="num" val="0"/>
        <cfvo type="num" val="1"/>
        <color rgb="FF00B050"/>
        <color rgb="FFFF0000"/>
      </colorScale>
    </cfRule>
    <cfRule type="colorScale" priority="1516">
      <colorScale>
        <cfvo type="num" val="0"/>
        <cfvo type="num" val="1"/>
        <color rgb="FF00B050"/>
        <color rgb="FFFF0000"/>
      </colorScale>
    </cfRule>
    <cfRule type="colorScale" priority="1517">
      <colorScale>
        <cfvo type="num" val="0"/>
        <cfvo type="num" val="1"/>
        <color rgb="FF00B050"/>
        <color rgb="FFFF0000"/>
      </colorScale>
    </cfRule>
    <cfRule type="colorScale" priority="1518">
      <colorScale>
        <cfvo type="num" val="0"/>
        <cfvo type="num" val="1"/>
        <color rgb="FF00B050"/>
        <color rgb="FFFF0000"/>
      </colorScale>
    </cfRule>
  </conditionalFormatting>
  <conditionalFormatting sqref="J3253">
    <cfRule type="colorScale" priority="1512">
      <colorScale>
        <cfvo type="num" val="0"/>
        <cfvo type="num" val="1"/>
        <color rgb="FF00B050"/>
        <color rgb="FFFF0000"/>
      </colorScale>
    </cfRule>
    <cfRule type="colorScale" priority="1513">
      <colorScale>
        <cfvo type="num" val="0"/>
        <cfvo type="num" val="1"/>
        <color rgb="FF00B050"/>
        <color rgb="FFFF0000"/>
      </colorScale>
    </cfRule>
  </conditionalFormatting>
  <conditionalFormatting sqref="J3254">
    <cfRule type="colorScale" priority="1514">
      <colorScale>
        <cfvo type="num" val="0"/>
        <cfvo type="num" val="1"/>
        <color rgb="FF00B050"/>
        <color rgb="FFFF0000"/>
      </colorScale>
    </cfRule>
    <cfRule type="colorScale" priority="1515">
      <colorScale>
        <cfvo type="num" val="0"/>
        <cfvo type="num" val="1"/>
        <color rgb="FF00B050"/>
        <color rgb="FFFF0000"/>
      </colorScale>
    </cfRule>
  </conditionalFormatting>
  <conditionalFormatting sqref="J3255">
    <cfRule type="colorScale" priority="374">
      <colorScale>
        <cfvo type="num" val="0"/>
        <cfvo type="num" val="1"/>
        <color rgb="FF00B050"/>
        <color rgb="FFFF0000"/>
      </colorScale>
    </cfRule>
    <cfRule type="colorScale" priority="373">
      <colorScale>
        <cfvo type="num" val="0"/>
        <cfvo type="num" val="1"/>
        <color rgb="FF00B050"/>
        <color rgb="FFFF0000"/>
      </colorScale>
    </cfRule>
  </conditionalFormatting>
  <conditionalFormatting sqref="J3256">
    <cfRule type="colorScale" priority="871">
      <colorScale>
        <cfvo type="num" val="0"/>
        <cfvo type="num" val="1"/>
        <color rgb="FF00B050"/>
        <color rgb="FFFF0000"/>
      </colorScale>
    </cfRule>
    <cfRule type="colorScale" priority="870">
      <colorScale>
        <cfvo type="num" val="0"/>
        <cfvo type="num" val="1"/>
        <color rgb="FF00B050"/>
        <color rgb="FFFF0000"/>
      </colorScale>
    </cfRule>
  </conditionalFormatting>
  <conditionalFormatting sqref="J3257:J3258">
    <cfRule type="colorScale" priority="372">
      <colorScale>
        <cfvo type="num" val="0"/>
        <cfvo type="num" val="1"/>
        <color rgb="FF00B050"/>
        <color rgb="FFFF0000"/>
      </colorScale>
    </cfRule>
    <cfRule type="colorScale" priority="371">
      <colorScale>
        <cfvo type="num" val="0"/>
        <cfvo type="num" val="1"/>
        <color rgb="FF00B050"/>
        <color rgb="FFFF0000"/>
      </colorScale>
    </cfRule>
  </conditionalFormatting>
  <conditionalFormatting sqref="J3261 J3268">
    <cfRule type="colorScale" priority="1508">
      <colorScale>
        <cfvo type="num" val="0"/>
        <cfvo type="num" val="1"/>
        <color rgb="FF00B050"/>
        <color rgb="FFFF0000"/>
      </colorScale>
    </cfRule>
    <cfRule type="colorScale" priority="1509">
      <colorScale>
        <cfvo type="num" val="0"/>
        <cfvo type="num" val="1"/>
        <color rgb="FF00B050"/>
        <color rgb="FFFF0000"/>
      </colorScale>
    </cfRule>
    <cfRule type="colorScale" priority="1510">
      <colorScale>
        <cfvo type="num" val="0"/>
        <cfvo type="num" val="1"/>
        <color rgb="FF00B050"/>
        <color rgb="FFFF0000"/>
      </colorScale>
    </cfRule>
    <cfRule type="colorScale" priority="1511">
      <colorScale>
        <cfvo type="num" val="0"/>
        <cfvo type="num" val="1"/>
        <color rgb="FF00B050"/>
        <color rgb="FFFF0000"/>
      </colorScale>
    </cfRule>
  </conditionalFormatting>
  <conditionalFormatting sqref="J3262">
    <cfRule type="colorScale" priority="1504">
      <colorScale>
        <cfvo type="num" val="0"/>
        <cfvo type="num" val="1"/>
        <color rgb="FF00B050"/>
        <color rgb="FFFF0000"/>
      </colorScale>
    </cfRule>
    <cfRule type="colorScale" priority="1505">
      <colorScale>
        <cfvo type="num" val="0"/>
        <cfvo type="num" val="1"/>
        <color rgb="FF00B050"/>
        <color rgb="FFFF0000"/>
      </colorScale>
    </cfRule>
  </conditionalFormatting>
  <conditionalFormatting sqref="J3263">
    <cfRule type="colorScale" priority="1507">
      <colorScale>
        <cfvo type="num" val="0"/>
        <cfvo type="num" val="1"/>
        <color rgb="FF00B050"/>
        <color rgb="FFFF0000"/>
      </colorScale>
    </cfRule>
    <cfRule type="colorScale" priority="1506">
      <colorScale>
        <cfvo type="num" val="0"/>
        <cfvo type="num" val="1"/>
        <color rgb="FF00B050"/>
        <color rgb="FFFF0000"/>
      </colorScale>
    </cfRule>
  </conditionalFormatting>
  <conditionalFormatting sqref="J3264">
    <cfRule type="colorScale" priority="370">
      <colorScale>
        <cfvo type="num" val="0"/>
        <cfvo type="num" val="1"/>
        <color rgb="FF00B050"/>
        <color rgb="FFFF0000"/>
      </colorScale>
    </cfRule>
    <cfRule type="colorScale" priority="369">
      <colorScale>
        <cfvo type="num" val="0"/>
        <cfvo type="num" val="1"/>
        <color rgb="FF00B050"/>
        <color rgb="FFFF0000"/>
      </colorScale>
    </cfRule>
  </conditionalFormatting>
  <conditionalFormatting sqref="J3265">
    <cfRule type="colorScale" priority="869">
      <colorScale>
        <cfvo type="num" val="0"/>
        <cfvo type="num" val="1"/>
        <color rgb="FF00B050"/>
        <color rgb="FFFF0000"/>
      </colorScale>
    </cfRule>
    <cfRule type="colorScale" priority="868">
      <colorScale>
        <cfvo type="num" val="0"/>
        <cfvo type="num" val="1"/>
        <color rgb="FF00B050"/>
        <color rgb="FFFF0000"/>
      </colorScale>
    </cfRule>
  </conditionalFormatting>
  <conditionalFormatting sqref="J3266">
    <cfRule type="colorScale" priority="367">
      <colorScale>
        <cfvo type="num" val="0"/>
        <cfvo type="num" val="1"/>
        <color rgb="FF00B050"/>
        <color rgb="FFFF0000"/>
      </colorScale>
    </cfRule>
    <cfRule type="colorScale" priority="368">
      <colorScale>
        <cfvo type="num" val="0"/>
        <cfvo type="num" val="1"/>
        <color rgb="FF00B050"/>
        <color rgb="FFFF0000"/>
      </colorScale>
    </cfRule>
  </conditionalFormatting>
  <conditionalFormatting sqref="J3267">
    <cfRule type="colorScale" priority="650">
      <colorScale>
        <cfvo type="num" val="0"/>
        <cfvo type="num" val="1"/>
        <color rgb="FF00B050"/>
        <color rgb="FFFF0000"/>
      </colorScale>
    </cfRule>
    <cfRule type="colorScale" priority="651">
      <colorScale>
        <cfvo type="num" val="0"/>
        <cfvo type="num" val="1"/>
        <color rgb="FF00B050"/>
        <color rgb="FFFF0000"/>
      </colorScale>
    </cfRule>
  </conditionalFormatting>
  <conditionalFormatting sqref="J3270 J3277">
    <cfRule type="colorScale" priority="1500">
      <colorScale>
        <cfvo type="num" val="0"/>
        <cfvo type="num" val="1"/>
        <color rgb="FF00B050"/>
        <color rgb="FFFF0000"/>
      </colorScale>
    </cfRule>
    <cfRule type="colorScale" priority="1503">
      <colorScale>
        <cfvo type="num" val="0"/>
        <cfvo type="num" val="1"/>
        <color rgb="FF00B050"/>
        <color rgb="FFFF0000"/>
      </colorScale>
    </cfRule>
    <cfRule type="colorScale" priority="1502">
      <colorScale>
        <cfvo type="num" val="0"/>
        <cfvo type="num" val="1"/>
        <color rgb="FF00B050"/>
        <color rgb="FFFF0000"/>
      </colorScale>
    </cfRule>
    <cfRule type="colorScale" priority="1501">
      <colorScale>
        <cfvo type="num" val="0"/>
        <cfvo type="num" val="1"/>
        <color rgb="FF00B050"/>
        <color rgb="FFFF0000"/>
      </colorScale>
    </cfRule>
  </conditionalFormatting>
  <conditionalFormatting sqref="J3271">
    <cfRule type="colorScale" priority="1497">
      <colorScale>
        <cfvo type="num" val="0"/>
        <cfvo type="num" val="1"/>
        <color rgb="FF00B050"/>
        <color rgb="FFFF0000"/>
      </colorScale>
    </cfRule>
    <cfRule type="colorScale" priority="1496">
      <colorScale>
        <cfvo type="num" val="0"/>
        <cfvo type="num" val="1"/>
        <color rgb="FF00B050"/>
        <color rgb="FFFF0000"/>
      </colorScale>
    </cfRule>
  </conditionalFormatting>
  <conditionalFormatting sqref="J3272">
    <cfRule type="colorScale" priority="1499">
      <colorScale>
        <cfvo type="num" val="0"/>
        <cfvo type="num" val="1"/>
        <color rgb="FF00B050"/>
        <color rgb="FFFF0000"/>
      </colorScale>
    </cfRule>
    <cfRule type="colorScale" priority="1498">
      <colorScale>
        <cfvo type="num" val="0"/>
        <cfvo type="num" val="1"/>
        <color rgb="FF00B050"/>
        <color rgb="FFFF0000"/>
      </colorScale>
    </cfRule>
  </conditionalFormatting>
  <conditionalFormatting sqref="J3273">
    <cfRule type="colorScale" priority="366">
      <colorScale>
        <cfvo type="num" val="0"/>
        <cfvo type="num" val="1"/>
        <color rgb="FF00B050"/>
        <color rgb="FFFF0000"/>
      </colorScale>
    </cfRule>
    <cfRule type="colorScale" priority="365">
      <colorScale>
        <cfvo type="num" val="0"/>
        <cfvo type="num" val="1"/>
        <color rgb="FF00B050"/>
        <color rgb="FFFF0000"/>
      </colorScale>
    </cfRule>
  </conditionalFormatting>
  <conditionalFormatting sqref="J3274">
    <cfRule type="colorScale" priority="866">
      <colorScale>
        <cfvo type="num" val="0"/>
        <cfvo type="num" val="1"/>
        <color rgb="FF00B050"/>
        <color rgb="FFFF0000"/>
      </colorScale>
    </cfRule>
    <cfRule type="colorScale" priority="867">
      <colorScale>
        <cfvo type="num" val="0"/>
        <cfvo type="num" val="1"/>
        <color rgb="FF00B050"/>
        <color rgb="FFFF0000"/>
      </colorScale>
    </cfRule>
  </conditionalFormatting>
  <conditionalFormatting sqref="J3275">
    <cfRule type="colorScale" priority="363">
      <colorScale>
        <cfvo type="num" val="0"/>
        <cfvo type="num" val="1"/>
        <color rgb="FF00B050"/>
        <color rgb="FFFF0000"/>
      </colorScale>
    </cfRule>
    <cfRule type="colorScale" priority="364">
      <colorScale>
        <cfvo type="num" val="0"/>
        <cfvo type="num" val="1"/>
        <color rgb="FF00B050"/>
        <color rgb="FFFF0000"/>
      </colorScale>
    </cfRule>
  </conditionalFormatting>
  <conditionalFormatting sqref="J3276">
    <cfRule type="colorScale" priority="768">
      <colorScale>
        <cfvo type="num" val="0"/>
        <cfvo type="num" val="1"/>
        <color rgb="FF00B050"/>
        <color rgb="FFFF0000"/>
      </colorScale>
    </cfRule>
    <cfRule type="colorScale" priority="769">
      <colorScale>
        <cfvo type="num" val="0"/>
        <cfvo type="num" val="1"/>
        <color rgb="FF00B050"/>
        <color rgb="FFFF0000"/>
      </colorScale>
    </cfRule>
  </conditionalFormatting>
  <conditionalFormatting sqref="J3279 J3286">
    <cfRule type="colorScale" priority="1495">
      <colorScale>
        <cfvo type="num" val="0"/>
        <cfvo type="num" val="1"/>
        <color rgb="FF00B050"/>
        <color rgb="FFFF0000"/>
      </colorScale>
    </cfRule>
    <cfRule type="colorScale" priority="1494">
      <colorScale>
        <cfvo type="num" val="0"/>
        <cfvo type="num" val="1"/>
        <color rgb="FF00B050"/>
        <color rgb="FFFF0000"/>
      </colorScale>
    </cfRule>
    <cfRule type="colorScale" priority="1493">
      <colorScale>
        <cfvo type="num" val="0"/>
        <cfvo type="num" val="1"/>
        <color rgb="FF00B050"/>
        <color rgb="FFFF0000"/>
      </colorScale>
    </cfRule>
    <cfRule type="colorScale" priority="1492">
      <colorScale>
        <cfvo type="num" val="0"/>
        <cfvo type="num" val="1"/>
        <color rgb="FF00B050"/>
        <color rgb="FFFF0000"/>
      </colorScale>
    </cfRule>
  </conditionalFormatting>
  <conditionalFormatting sqref="J3280">
    <cfRule type="colorScale" priority="1488">
      <colorScale>
        <cfvo type="num" val="0"/>
        <cfvo type="num" val="1"/>
        <color rgb="FF00B050"/>
        <color rgb="FFFF0000"/>
      </colorScale>
    </cfRule>
    <cfRule type="colorScale" priority="1489">
      <colorScale>
        <cfvo type="num" val="0"/>
        <cfvo type="num" val="1"/>
        <color rgb="FF00B050"/>
        <color rgb="FFFF0000"/>
      </colorScale>
    </cfRule>
  </conditionalFormatting>
  <conditionalFormatting sqref="J3281">
    <cfRule type="colorScale" priority="1491">
      <colorScale>
        <cfvo type="num" val="0"/>
        <cfvo type="num" val="1"/>
        <color rgb="FF00B050"/>
        <color rgb="FFFF0000"/>
      </colorScale>
    </cfRule>
    <cfRule type="colorScale" priority="1490">
      <colorScale>
        <cfvo type="num" val="0"/>
        <cfvo type="num" val="1"/>
        <color rgb="FF00B050"/>
        <color rgb="FFFF0000"/>
      </colorScale>
    </cfRule>
  </conditionalFormatting>
  <conditionalFormatting sqref="J3282">
    <cfRule type="colorScale" priority="361">
      <colorScale>
        <cfvo type="num" val="0"/>
        <cfvo type="num" val="1"/>
        <color rgb="FF00B050"/>
        <color rgb="FFFF0000"/>
      </colorScale>
    </cfRule>
    <cfRule type="colorScale" priority="362">
      <colorScale>
        <cfvo type="num" val="0"/>
        <cfvo type="num" val="1"/>
        <color rgb="FF00B050"/>
        <color rgb="FFFF0000"/>
      </colorScale>
    </cfRule>
  </conditionalFormatting>
  <conditionalFormatting sqref="J3283">
    <cfRule type="colorScale" priority="865">
      <colorScale>
        <cfvo type="num" val="0"/>
        <cfvo type="num" val="1"/>
        <color rgb="FF00B050"/>
        <color rgb="FFFF0000"/>
      </colorScale>
    </cfRule>
    <cfRule type="colorScale" priority="864">
      <colorScale>
        <cfvo type="num" val="0"/>
        <cfvo type="num" val="1"/>
        <color rgb="FF00B050"/>
        <color rgb="FFFF0000"/>
      </colorScale>
    </cfRule>
  </conditionalFormatting>
  <conditionalFormatting sqref="J3284">
    <cfRule type="colorScale" priority="359">
      <colorScale>
        <cfvo type="num" val="0"/>
        <cfvo type="num" val="1"/>
        <color rgb="FF00B050"/>
        <color rgb="FFFF0000"/>
      </colorScale>
    </cfRule>
    <cfRule type="colorScale" priority="360">
      <colorScale>
        <cfvo type="num" val="0"/>
        <cfvo type="num" val="1"/>
        <color rgb="FF00B050"/>
        <color rgb="FFFF0000"/>
      </colorScale>
    </cfRule>
  </conditionalFormatting>
  <conditionalFormatting sqref="J3285">
    <cfRule type="colorScale" priority="761">
      <colorScale>
        <cfvo type="num" val="0"/>
        <cfvo type="num" val="1"/>
        <color rgb="FF00B050"/>
        <color rgb="FFFF0000"/>
      </colorScale>
    </cfRule>
    <cfRule type="colorScale" priority="760">
      <colorScale>
        <cfvo type="num" val="0"/>
        <cfvo type="num" val="1"/>
        <color rgb="FF00B050"/>
        <color rgb="FFFF0000"/>
      </colorScale>
    </cfRule>
  </conditionalFormatting>
  <conditionalFormatting sqref="J3289">
    <cfRule type="colorScale" priority="357">
      <colorScale>
        <cfvo type="num" val="0"/>
        <cfvo type="num" val="1"/>
        <color rgb="FF00B050"/>
        <color rgb="FFFF0000"/>
      </colorScale>
    </cfRule>
    <cfRule type="colorScale" priority="358">
      <colorScale>
        <cfvo type="num" val="0"/>
        <cfvo type="num" val="1"/>
        <color rgb="FF00B050"/>
        <color rgb="FFFF0000"/>
      </colorScale>
    </cfRule>
  </conditionalFormatting>
  <conditionalFormatting sqref="J3290">
    <cfRule type="colorScale" priority="1483">
      <colorScale>
        <cfvo type="num" val="0"/>
        <cfvo type="num" val="1"/>
        <color rgb="FF00B050"/>
        <color rgb="FFFF0000"/>
      </colorScale>
    </cfRule>
    <cfRule type="colorScale" priority="1482">
      <colorScale>
        <cfvo type="num" val="0"/>
        <cfvo type="num" val="1"/>
        <color rgb="FF00B050"/>
        <color rgb="FFFF0000"/>
      </colorScale>
    </cfRule>
  </conditionalFormatting>
  <conditionalFormatting sqref="J3291">
    <cfRule type="colorScale" priority="355">
      <colorScale>
        <cfvo type="num" val="0"/>
        <cfvo type="num" val="1"/>
        <color rgb="FF00B050"/>
        <color rgb="FFFF0000"/>
      </colorScale>
    </cfRule>
    <cfRule type="colorScale" priority="356">
      <colorScale>
        <cfvo type="num" val="0"/>
        <cfvo type="num" val="1"/>
        <color rgb="FF00B050"/>
        <color rgb="FFFF0000"/>
      </colorScale>
    </cfRule>
  </conditionalFormatting>
  <conditionalFormatting sqref="J3292">
    <cfRule type="colorScale" priority="863">
      <colorScale>
        <cfvo type="num" val="0"/>
        <cfvo type="num" val="1"/>
        <color rgb="FF00B050"/>
        <color rgb="FFFF0000"/>
      </colorScale>
    </cfRule>
    <cfRule type="colorScale" priority="862">
      <colorScale>
        <cfvo type="num" val="0"/>
        <cfvo type="num" val="1"/>
        <color rgb="FF00B050"/>
        <color rgb="FFFF0000"/>
      </colorScale>
    </cfRule>
  </conditionalFormatting>
  <conditionalFormatting sqref="J3293">
    <cfRule type="colorScale" priority="353">
      <colorScale>
        <cfvo type="num" val="0"/>
        <cfvo type="num" val="1"/>
        <color rgb="FF00B050"/>
        <color rgb="FFFF0000"/>
      </colorScale>
    </cfRule>
    <cfRule type="colorScale" priority="354">
      <colorScale>
        <cfvo type="num" val="0"/>
        <cfvo type="num" val="1"/>
        <color rgb="FF00B050"/>
        <color rgb="FFFF0000"/>
      </colorScale>
    </cfRule>
  </conditionalFormatting>
  <conditionalFormatting sqref="J3294">
    <cfRule type="colorScale" priority="752">
      <colorScale>
        <cfvo type="num" val="0"/>
        <cfvo type="num" val="1"/>
        <color rgb="FF00B050"/>
        <color rgb="FFFF0000"/>
      </colorScale>
    </cfRule>
    <cfRule type="colorScale" priority="753">
      <colorScale>
        <cfvo type="num" val="0"/>
        <cfvo type="num" val="1"/>
        <color rgb="FF00B050"/>
        <color rgb="FFFF0000"/>
      </colorScale>
    </cfRule>
  </conditionalFormatting>
  <conditionalFormatting sqref="J3295 J3288">
    <cfRule type="colorScale" priority="1486">
      <colorScale>
        <cfvo type="num" val="0"/>
        <cfvo type="num" val="1"/>
        <color rgb="FF00B050"/>
        <color rgb="FFFF0000"/>
      </colorScale>
    </cfRule>
    <cfRule type="colorScale" priority="1485">
      <colorScale>
        <cfvo type="num" val="0"/>
        <cfvo type="num" val="1"/>
        <color rgb="FF00B050"/>
        <color rgb="FFFF0000"/>
      </colorScale>
    </cfRule>
    <cfRule type="colorScale" priority="1484">
      <colorScale>
        <cfvo type="num" val="0"/>
        <cfvo type="num" val="1"/>
        <color rgb="FF00B050"/>
        <color rgb="FFFF0000"/>
      </colorScale>
    </cfRule>
    <cfRule type="colorScale" priority="1487">
      <colorScale>
        <cfvo type="num" val="0"/>
        <cfvo type="num" val="1"/>
        <color rgb="FF00B050"/>
        <color rgb="FFFF0000"/>
      </colorScale>
    </cfRule>
  </conditionalFormatting>
  <conditionalFormatting sqref="J3297 J3304">
    <cfRule type="colorScale" priority="1479">
      <colorScale>
        <cfvo type="num" val="0"/>
        <cfvo type="num" val="1"/>
        <color rgb="FF00B050"/>
        <color rgb="FFFF0000"/>
      </colorScale>
    </cfRule>
    <cfRule type="colorScale" priority="1478">
      <colorScale>
        <cfvo type="num" val="0"/>
        <cfvo type="num" val="1"/>
        <color rgb="FF00B050"/>
        <color rgb="FFFF0000"/>
      </colorScale>
    </cfRule>
    <cfRule type="colorScale" priority="1477">
      <colorScale>
        <cfvo type="num" val="0"/>
        <cfvo type="num" val="1"/>
        <color rgb="FF00B050"/>
        <color rgb="FFFF0000"/>
      </colorScale>
    </cfRule>
    <cfRule type="colorScale" priority="1476">
      <colorScale>
        <cfvo type="num" val="0"/>
        <cfvo type="num" val="1"/>
        <color rgb="FF00B050"/>
        <color rgb="FFFF0000"/>
      </colorScale>
    </cfRule>
  </conditionalFormatting>
  <conditionalFormatting sqref="J3298">
    <cfRule type="colorScale" priority="1473">
      <colorScale>
        <cfvo type="num" val="0"/>
        <cfvo type="num" val="1"/>
        <color rgb="FF00B050"/>
        <color rgb="FFFF0000"/>
      </colorScale>
    </cfRule>
    <cfRule type="colorScale" priority="1472">
      <colorScale>
        <cfvo type="num" val="0"/>
        <cfvo type="num" val="1"/>
        <color rgb="FF00B050"/>
        <color rgb="FFFF0000"/>
      </colorScale>
    </cfRule>
  </conditionalFormatting>
  <conditionalFormatting sqref="J3299">
    <cfRule type="colorScale" priority="1475">
      <colorScale>
        <cfvo type="num" val="0"/>
        <cfvo type="num" val="1"/>
        <color rgb="FF00B050"/>
        <color rgb="FFFF0000"/>
      </colorScale>
    </cfRule>
    <cfRule type="colorScale" priority="1474">
      <colorScale>
        <cfvo type="num" val="0"/>
        <cfvo type="num" val="1"/>
        <color rgb="FF00B050"/>
        <color rgb="FFFF0000"/>
      </colorScale>
    </cfRule>
  </conditionalFormatting>
  <conditionalFormatting sqref="J3300">
    <cfRule type="colorScale" priority="351">
      <colorScale>
        <cfvo type="num" val="0"/>
        <cfvo type="num" val="1"/>
        <color rgb="FF00B050"/>
        <color rgb="FFFF0000"/>
      </colorScale>
    </cfRule>
    <cfRule type="colorScale" priority="352">
      <colorScale>
        <cfvo type="num" val="0"/>
        <cfvo type="num" val="1"/>
        <color rgb="FF00B050"/>
        <color rgb="FFFF0000"/>
      </colorScale>
    </cfRule>
  </conditionalFormatting>
  <conditionalFormatting sqref="J3301">
    <cfRule type="colorScale" priority="860">
      <colorScale>
        <cfvo type="num" val="0"/>
        <cfvo type="num" val="1"/>
        <color rgb="FF00B050"/>
        <color rgb="FFFF0000"/>
      </colorScale>
    </cfRule>
    <cfRule type="colorScale" priority="861">
      <colorScale>
        <cfvo type="num" val="0"/>
        <cfvo type="num" val="1"/>
        <color rgb="FF00B050"/>
        <color rgb="FFFF0000"/>
      </colorScale>
    </cfRule>
  </conditionalFormatting>
  <conditionalFormatting sqref="J3302:J3303">
    <cfRule type="colorScale" priority="349">
      <colorScale>
        <cfvo type="num" val="0"/>
        <cfvo type="num" val="1"/>
        <color rgb="FF00B050"/>
        <color rgb="FFFF0000"/>
      </colorScale>
    </cfRule>
    <cfRule type="colorScale" priority="350">
      <colorScale>
        <cfvo type="num" val="0"/>
        <cfvo type="num" val="1"/>
        <color rgb="FF00B050"/>
        <color rgb="FFFF0000"/>
      </colorScale>
    </cfRule>
  </conditionalFormatting>
  <conditionalFormatting sqref="J3306 J3313">
    <cfRule type="colorScale" priority="1469">
      <colorScale>
        <cfvo type="num" val="0"/>
        <cfvo type="num" val="1"/>
        <color rgb="FF00B050"/>
        <color rgb="FFFF0000"/>
      </colorScale>
    </cfRule>
    <cfRule type="colorScale" priority="1468">
      <colorScale>
        <cfvo type="num" val="0"/>
        <cfvo type="num" val="1"/>
        <color rgb="FF00B050"/>
        <color rgb="FFFF0000"/>
      </colorScale>
    </cfRule>
    <cfRule type="colorScale" priority="1471">
      <colorScale>
        <cfvo type="num" val="0"/>
        <cfvo type="num" val="1"/>
        <color rgb="FF00B050"/>
        <color rgb="FFFF0000"/>
      </colorScale>
    </cfRule>
    <cfRule type="colorScale" priority="1470">
      <colorScale>
        <cfvo type="num" val="0"/>
        <cfvo type="num" val="1"/>
        <color rgb="FF00B050"/>
        <color rgb="FFFF0000"/>
      </colorScale>
    </cfRule>
  </conditionalFormatting>
  <conditionalFormatting sqref="J3307">
    <cfRule type="colorScale" priority="1464">
      <colorScale>
        <cfvo type="num" val="0"/>
        <cfvo type="num" val="1"/>
        <color rgb="FF00B050"/>
        <color rgb="FFFF0000"/>
      </colorScale>
    </cfRule>
    <cfRule type="colorScale" priority="1465">
      <colorScale>
        <cfvo type="num" val="0"/>
        <cfvo type="num" val="1"/>
        <color rgb="FF00B050"/>
        <color rgb="FFFF0000"/>
      </colorScale>
    </cfRule>
  </conditionalFormatting>
  <conditionalFormatting sqref="J3308">
    <cfRule type="colorScale" priority="1467">
      <colorScale>
        <cfvo type="num" val="0"/>
        <cfvo type="num" val="1"/>
        <color rgb="FF00B050"/>
        <color rgb="FFFF0000"/>
      </colorScale>
    </cfRule>
    <cfRule type="colorScale" priority="1466">
      <colorScale>
        <cfvo type="num" val="0"/>
        <cfvo type="num" val="1"/>
        <color rgb="FF00B050"/>
        <color rgb="FFFF0000"/>
      </colorScale>
    </cfRule>
  </conditionalFormatting>
  <conditionalFormatting sqref="J3309">
    <cfRule type="colorScale" priority="348">
      <colorScale>
        <cfvo type="num" val="0"/>
        <cfvo type="num" val="1"/>
        <color rgb="FF00B050"/>
        <color rgb="FFFF0000"/>
      </colorScale>
    </cfRule>
    <cfRule type="colorScale" priority="347">
      <colorScale>
        <cfvo type="num" val="0"/>
        <cfvo type="num" val="1"/>
        <color rgb="FF00B050"/>
        <color rgb="FFFF0000"/>
      </colorScale>
    </cfRule>
  </conditionalFormatting>
  <conditionalFormatting sqref="J3310">
    <cfRule type="colorScale" priority="859">
      <colorScale>
        <cfvo type="num" val="0"/>
        <cfvo type="num" val="1"/>
        <color rgb="FF00B050"/>
        <color rgb="FFFF0000"/>
      </colorScale>
    </cfRule>
    <cfRule type="colorScale" priority="858">
      <colorScale>
        <cfvo type="num" val="0"/>
        <cfvo type="num" val="1"/>
        <color rgb="FF00B050"/>
        <color rgb="FFFF0000"/>
      </colorScale>
    </cfRule>
  </conditionalFormatting>
  <conditionalFormatting sqref="J3311:J3312">
    <cfRule type="colorScale" priority="346">
      <colorScale>
        <cfvo type="num" val="0"/>
        <cfvo type="num" val="1"/>
        <color rgb="FF00B050"/>
        <color rgb="FFFF0000"/>
      </colorScale>
    </cfRule>
    <cfRule type="colorScale" priority="345">
      <colorScale>
        <cfvo type="num" val="0"/>
        <cfvo type="num" val="1"/>
        <color rgb="FF00B050"/>
        <color rgb="FFFF0000"/>
      </colorScale>
    </cfRule>
  </conditionalFormatting>
  <conditionalFormatting sqref="J3315 J3322">
    <cfRule type="colorScale" priority="1460">
      <colorScale>
        <cfvo type="num" val="0"/>
        <cfvo type="num" val="1"/>
        <color rgb="FF00B050"/>
        <color rgb="FFFF0000"/>
      </colorScale>
    </cfRule>
    <cfRule type="colorScale" priority="1461">
      <colorScale>
        <cfvo type="num" val="0"/>
        <cfvo type="num" val="1"/>
        <color rgb="FF00B050"/>
        <color rgb="FFFF0000"/>
      </colorScale>
    </cfRule>
    <cfRule type="colorScale" priority="1462">
      <colorScale>
        <cfvo type="num" val="0"/>
        <cfvo type="num" val="1"/>
        <color rgb="FF00B050"/>
        <color rgb="FFFF0000"/>
      </colorScale>
    </cfRule>
    <cfRule type="colorScale" priority="1463">
      <colorScale>
        <cfvo type="num" val="0"/>
        <cfvo type="num" val="1"/>
        <color rgb="FF00B050"/>
        <color rgb="FFFF0000"/>
      </colorScale>
    </cfRule>
  </conditionalFormatting>
  <conditionalFormatting sqref="J3316">
    <cfRule type="colorScale" priority="1457">
      <colorScale>
        <cfvo type="num" val="0"/>
        <cfvo type="num" val="1"/>
        <color rgb="FF00B050"/>
        <color rgb="FFFF0000"/>
      </colorScale>
    </cfRule>
    <cfRule type="colorScale" priority="1456">
      <colorScale>
        <cfvo type="num" val="0"/>
        <cfvo type="num" val="1"/>
        <color rgb="FF00B050"/>
        <color rgb="FFFF0000"/>
      </colorScale>
    </cfRule>
  </conditionalFormatting>
  <conditionalFormatting sqref="J3317">
    <cfRule type="colorScale" priority="1459">
      <colorScale>
        <cfvo type="num" val="0"/>
        <cfvo type="num" val="1"/>
        <color rgb="FF00B050"/>
        <color rgb="FFFF0000"/>
      </colorScale>
    </cfRule>
    <cfRule type="colorScale" priority="1458">
      <colorScale>
        <cfvo type="num" val="0"/>
        <cfvo type="num" val="1"/>
        <color rgb="FF00B050"/>
        <color rgb="FFFF0000"/>
      </colorScale>
    </cfRule>
  </conditionalFormatting>
  <conditionalFormatting sqref="J3318">
    <cfRule type="colorScale" priority="344">
      <colorScale>
        <cfvo type="num" val="0"/>
        <cfvo type="num" val="1"/>
        <color rgb="FF00B050"/>
        <color rgb="FFFF0000"/>
      </colorScale>
    </cfRule>
    <cfRule type="colorScale" priority="343">
      <colorScale>
        <cfvo type="num" val="0"/>
        <cfvo type="num" val="1"/>
        <color rgb="FF00B050"/>
        <color rgb="FFFF0000"/>
      </colorScale>
    </cfRule>
  </conditionalFormatting>
  <conditionalFormatting sqref="J3319">
    <cfRule type="colorScale" priority="857">
      <colorScale>
        <cfvo type="num" val="0"/>
        <cfvo type="num" val="1"/>
        <color rgb="FF00B050"/>
        <color rgb="FFFF0000"/>
      </colorScale>
    </cfRule>
    <cfRule type="colorScale" priority="856">
      <colorScale>
        <cfvo type="num" val="0"/>
        <cfvo type="num" val="1"/>
        <color rgb="FF00B050"/>
        <color rgb="FFFF0000"/>
      </colorScale>
    </cfRule>
  </conditionalFormatting>
  <conditionalFormatting sqref="J3320:J3321">
    <cfRule type="colorScale" priority="342">
      <colorScale>
        <cfvo type="num" val="0"/>
        <cfvo type="num" val="1"/>
        <color rgb="FF00B050"/>
        <color rgb="FFFF0000"/>
      </colorScale>
    </cfRule>
    <cfRule type="colorScale" priority="341">
      <colorScale>
        <cfvo type="num" val="0"/>
        <cfvo type="num" val="1"/>
        <color rgb="FF00B050"/>
        <color rgb="FFFF0000"/>
      </colorScale>
    </cfRule>
  </conditionalFormatting>
  <conditionalFormatting sqref="J3324 J3331">
    <cfRule type="colorScale" priority="1454">
      <colorScale>
        <cfvo type="num" val="0"/>
        <cfvo type="num" val="1"/>
        <color rgb="FF00B050"/>
        <color rgb="FFFF0000"/>
      </colorScale>
    </cfRule>
    <cfRule type="colorScale" priority="1455">
      <colorScale>
        <cfvo type="num" val="0"/>
        <cfvo type="num" val="1"/>
        <color rgb="FF00B050"/>
        <color rgb="FFFF0000"/>
      </colorScale>
    </cfRule>
    <cfRule type="colorScale" priority="1453">
      <colorScale>
        <cfvo type="num" val="0"/>
        <cfvo type="num" val="1"/>
        <color rgb="FF00B050"/>
        <color rgb="FFFF0000"/>
      </colorScale>
    </cfRule>
    <cfRule type="colorScale" priority="1452">
      <colorScale>
        <cfvo type="num" val="0"/>
        <cfvo type="num" val="1"/>
        <color rgb="FF00B050"/>
        <color rgb="FFFF0000"/>
      </colorScale>
    </cfRule>
  </conditionalFormatting>
  <conditionalFormatting sqref="J3325">
    <cfRule type="colorScale" priority="340">
      <colorScale>
        <cfvo type="num" val="0"/>
        <cfvo type="num" val="1"/>
        <color rgb="FF00B050"/>
        <color rgb="FFFF0000"/>
      </colorScale>
    </cfRule>
    <cfRule type="colorScale" priority="339">
      <colorScale>
        <cfvo type="num" val="0"/>
        <cfvo type="num" val="1"/>
        <color rgb="FF00B050"/>
        <color rgb="FFFF0000"/>
      </colorScale>
    </cfRule>
  </conditionalFormatting>
  <conditionalFormatting sqref="J3326">
    <cfRule type="colorScale" priority="1451">
      <colorScale>
        <cfvo type="num" val="0"/>
        <cfvo type="num" val="1"/>
        <color rgb="FF00B050"/>
        <color rgb="FFFF0000"/>
      </colorScale>
    </cfRule>
    <cfRule type="colorScale" priority="1450">
      <colorScale>
        <cfvo type="num" val="0"/>
        <cfvo type="num" val="1"/>
        <color rgb="FF00B050"/>
        <color rgb="FFFF0000"/>
      </colorScale>
    </cfRule>
  </conditionalFormatting>
  <conditionalFormatting sqref="J3327">
    <cfRule type="colorScale" priority="338">
      <colorScale>
        <cfvo type="num" val="0"/>
        <cfvo type="num" val="1"/>
        <color rgb="FF00B050"/>
        <color rgb="FFFF0000"/>
      </colorScale>
    </cfRule>
    <cfRule type="colorScale" priority="337">
      <colorScale>
        <cfvo type="num" val="0"/>
        <cfvo type="num" val="1"/>
        <color rgb="FF00B050"/>
        <color rgb="FFFF0000"/>
      </colorScale>
    </cfRule>
  </conditionalFormatting>
  <conditionalFormatting sqref="J3328">
    <cfRule type="colorScale" priority="854">
      <colorScale>
        <cfvo type="num" val="0"/>
        <cfvo type="num" val="1"/>
        <color rgb="FF00B050"/>
        <color rgb="FFFF0000"/>
      </colorScale>
    </cfRule>
    <cfRule type="colorScale" priority="855">
      <colorScale>
        <cfvo type="num" val="0"/>
        <cfvo type="num" val="1"/>
        <color rgb="FF00B050"/>
        <color rgb="FFFF0000"/>
      </colorScale>
    </cfRule>
  </conditionalFormatting>
  <conditionalFormatting sqref="J3329:J3330">
    <cfRule type="colorScale" priority="336">
      <colorScale>
        <cfvo type="num" val="0"/>
        <cfvo type="num" val="1"/>
        <color rgb="FF00B050"/>
        <color rgb="FFFF0000"/>
      </colorScale>
    </cfRule>
    <cfRule type="colorScale" priority="335">
      <colorScale>
        <cfvo type="num" val="0"/>
        <cfvo type="num" val="1"/>
        <color rgb="FF00B050"/>
        <color rgb="FFFF0000"/>
      </colorScale>
    </cfRule>
  </conditionalFormatting>
  <conditionalFormatting sqref="J3333 J3340">
    <cfRule type="colorScale" priority="1444">
      <colorScale>
        <cfvo type="num" val="0"/>
        <cfvo type="num" val="1"/>
        <color rgb="FF00B050"/>
        <color rgb="FFFF0000"/>
      </colorScale>
    </cfRule>
    <cfRule type="colorScale" priority="1445">
      <colorScale>
        <cfvo type="num" val="0"/>
        <cfvo type="num" val="1"/>
        <color rgb="FF00B050"/>
        <color rgb="FFFF0000"/>
      </colorScale>
    </cfRule>
    <cfRule type="colorScale" priority="1446">
      <colorScale>
        <cfvo type="num" val="0"/>
        <cfvo type="num" val="1"/>
        <color rgb="FF00B050"/>
        <color rgb="FFFF0000"/>
      </colorScale>
    </cfRule>
    <cfRule type="colorScale" priority="1447">
      <colorScale>
        <cfvo type="num" val="0"/>
        <cfvo type="num" val="1"/>
        <color rgb="FF00B050"/>
        <color rgb="FFFF0000"/>
      </colorScale>
    </cfRule>
  </conditionalFormatting>
  <conditionalFormatting sqref="J3334">
    <cfRule type="colorScale" priority="1441">
      <colorScale>
        <cfvo type="num" val="0"/>
        <cfvo type="num" val="1"/>
        <color rgb="FF00B050"/>
        <color rgb="FFFF0000"/>
      </colorScale>
    </cfRule>
    <cfRule type="colorScale" priority="1440">
      <colorScale>
        <cfvo type="num" val="0"/>
        <cfvo type="num" val="1"/>
        <color rgb="FF00B050"/>
        <color rgb="FFFF0000"/>
      </colorScale>
    </cfRule>
  </conditionalFormatting>
  <conditionalFormatting sqref="J3335">
    <cfRule type="colorScale" priority="1443">
      <colorScale>
        <cfvo type="num" val="0"/>
        <cfvo type="num" val="1"/>
        <color rgb="FF00B050"/>
        <color rgb="FFFF0000"/>
      </colorScale>
    </cfRule>
    <cfRule type="colorScale" priority="1442">
      <colorScale>
        <cfvo type="num" val="0"/>
        <cfvo type="num" val="1"/>
        <color rgb="FF00B050"/>
        <color rgb="FFFF0000"/>
      </colorScale>
    </cfRule>
  </conditionalFormatting>
  <conditionalFormatting sqref="J3336">
    <cfRule type="colorScale" priority="334">
      <colorScale>
        <cfvo type="num" val="0"/>
        <cfvo type="num" val="1"/>
        <color rgb="FF00B050"/>
        <color rgb="FFFF0000"/>
      </colorScale>
    </cfRule>
    <cfRule type="colorScale" priority="333">
      <colorScale>
        <cfvo type="num" val="0"/>
        <cfvo type="num" val="1"/>
        <color rgb="FF00B050"/>
        <color rgb="FFFF0000"/>
      </colorScale>
    </cfRule>
  </conditionalFormatting>
  <conditionalFormatting sqref="J3337">
    <cfRule type="colorScale" priority="853">
      <colorScale>
        <cfvo type="num" val="0"/>
        <cfvo type="num" val="1"/>
        <color rgb="FF00B050"/>
        <color rgb="FFFF0000"/>
      </colorScale>
    </cfRule>
    <cfRule type="colorScale" priority="852">
      <colorScale>
        <cfvo type="num" val="0"/>
        <cfvo type="num" val="1"/>
        <color rgb="FF00B050"/>
        <color rgb="FFFF0000"/>
      </colorScale>
    </cfRule>
  </conditionalFormatting>
  <conditionalFormatting sqref="J3338">
    <cfRule type="colorScale" priority="332">
      <colorScale>
        <cfvo type="num" val="0"/>
        <cfvo type="num" val="1"/>
        <color rgb="FF00B050"/>
        <color rgb="FFFF0000"/>
      </colorScale>
    </cfRule>
    <cfRule type="colorScale" priority="331">
      <colorScale>
        <cfvo type="num" val="0"/>
        <cfvo type="num" val="1"/>
        <color rgb="FF00B050"/>
        <color rgb="FFFF0000"/>
      </colorScale>
    </cfRule>
  </conditionalFormatting>
  <conditionalFormatting sqref="J3339">
    <cfRule type="colorScale" priority="713">
      <colorScale>
        <cfvo type="num" val="0"/>
        <cfvo type="num" val="1"/>
        <color rgb="FF00B050"/>
        <color rgb="FFFF0000"/>
      </colorScale>
    </cfRule>
    <cfRule type="colorScale" priority="712">
      <colorScale>
        <cfvo type="num" val="0"/>
        <cfvo type="num" val="1"/>
        <color rgb="FF00B050"/>
        <color rgb="FFFF0000"/>
      </colorScale>
    </cfRule>
  </conditionalFormatting>
  <conditionalFormatting sqref="J3342 J3349">
    <cfRule type="colorScale" priority="1437">
      <colorScale>
        <cfvo type="num" val="0"/>
        <cfvo type="num" val="1"/>
        <color rgb="FF00B050"/>
        <color rgb="FFFF0000"/>
      </colorScale>
    </cfRule>
    <cfRule type="colorScale" priority="1436">
      <colorScale>
        <cfvo type="num" val="0"/>
        <cfvo type="num" val="1"/>
        <color rgb="FF00B050"/>
        <color rgb="FFFF0000"/>
      </colorScale>
    </cfRule>
    <cfRule type="colorScale" priority="1438">
      <colorScale>
        <cfvo type="num" val="0"/>
        <cfvo type="num" val="1"/>
        <color rgb="FF00B050"/>
        <color rgb="FFFF0000"/>
      </colorScale>
    </cfRule>
    <cfRule type="colorScale" priority="1439">
      <colorScale>
        <cfvo type="num" val="0"/>
        <cfvo type="num" val="1"/>
        <color rgb="FF00B050"/>
        <color rgb="FFFF0000"/>
      </colorScale>
    </cfRule>
  </conditionalFormatting>
  <conditionalFormatting sqref="J3343">
    <cfRule type="colorScale" priority="330">
      <colorScale>
        <cfvo type="num" val="0"/>
        <cfvo type="num" val="1"/>
        <color rgb="FF00B050"/>
        <color rgb="FFFF0000"/>
      </colorScale>
    </cfRule>
    <cfRule type="colorScale" priority="329">
      <colorScale>
        <cfvo type="num" val="0"/>
        <cfvo type="num" val="1"/>
        <color rgb="FF00B050"/>
        <color rgb="FFFF0000"/>
      </colorScale>
    </cfRule>
  </conditionalFormatting>
  <conditionalFormatting sqref="J3344">
    <cfRule type="colorScale" priority="1434">
      <colorScale>
        <cfvo type="num" val="0"/>
        <cfvo type="num" val="1"/>
        <color rgb="FF00B050"/>
        <color rgb="FFFF0000"/>
      </colorScale>
    </cfRule>
    <cfRule type="colorScale" priority="1435">
      <colorScale>
        <cfvo type="num" val="0"/>
        <cfvo type="num" val="1"/>
        <color rgb="FF00B050"/>
        <color rgb="FFFF0000"/>
      </colorScale>
    </cfRule>
  </conditionalFormatting>
  <conditionalFormatting sqref="J3345">
    <cfRule type="colorScale" priority="327">
      <colorScale>
        <cfvo type="num" val="0"/>
        <cfvo type="num" val="1"/>
        <color rgb="FF00B050"/>
        <color rgb="FFFF0000"/>
      </colorScale>
    </cfRule>
    <cfRule type="colorScale" priority="328">
      <colorScale>
        <cfvo type="num" val="0"/>
        <cfvo type="num" val="1"/>
        <color rgb="FF00B050"/>
        <color rgb="FFFF0000"/>
      </colorScale>
    </cfRule>
  </conditionalFormatting>
  <conditionalFormatting sqref="J3346">
    <cfRule type="colorScale" priority="851">
      <colorScale>
        <cfvo type="num" val="0"/>
        <cfvo type="num" val="1"/>
        <color rgb="FF00B050"/>
        <color rgb="FFFF0000"/>
      </colorScale>
    </cfRule>
    <cfRule type="colorScale" priority="850">
      <colorScale>
        <cfvo type="num" val="0"/>
        <cfvo type="num" val="1"/>
        <color rgb="FF00B050"/>
        <color rgb="FFFF0000"/>
      </colorScale>
    </cfRule>
  </conditionalFormatting>
  <conditionalFormatting sqref="J3347">
    <cfRule type="colorScale" priority="325">
      <colorScale>
        <cfvo type="num" val="0"/>
        <cfvo type="num" val="1"/>
        <color rgb="FF00B050"/>
        <color rgb="FFFF0000"/>
      </colorScale>
    </cfRule>
    <cfRule type="colorScale" priority="326">
      <colorScale>
        <cfvo type="num" val="0"/>
        <cfvo type="num" val="1"/>
        <color rgb="FF00B050"/>
        <color rgb="FFFF0000"/>
      </colorScale>
    </cfRule>
  </conditionalFormatting>
  <conditionalFormatting sqref="J3348">
    <cfRule type="colorScale" priority="704">
      <colorScale>
        <cfvo type="num" val="0"/>
        <cfvo type="num" val="1"/>
        <color rgb="FF00B050"/>
        <color rgb="FFFF0000"/>
      </colorScale>
    </cfRule>
    <cfRule type="colorScale" priority="705">
      <colorScale>
        <cfvo type="num" val="0"/>
        <cfvo type="num" val="1"/>
        <color rgb="FF00B050"/>
        <color rgb="FFFF0000"/>
      </colorScale>
    </cfRule>
  </conditionalFormatting>
  <conditionalFormatting sqref="J3351 J3358">
    <cfRule type="colorScale" priority="1431">
      <colorScale>
        <cfvo type="num" val="0"/>
        <cfvo type="num" val="1"/>
        <color rgb="FF00B050"/>
        <color rgb="FFFF0000"/>
      </colorScale>
    </cfRule>
    <cfRule type="colorScale" priority="1430">
      <colorScale>
        <cfvo type="num" val="0"/>
        <cfvo type="num" val="1"/>
        <color rgb="FF00B050"/>
        <color rgb="FFFF0000"/>
      </colorScale>
    </cfRule>
    <cfRule type="colorScale" priority="1429">
      <colorScale>
        <cfvo type="num" val="0"/>
        <cfvo type="num" val="1"/>
        <color rgb="FF00B050"/>
        <color rgb="FFFF0000"/>
      </colorScale>
    </cfRule>
    <cfRule type="colorScale" priority="1428">
      <colorScale>
        <cfvo type="num" val="0"/>
        <cfvo type="num" val="1"/>
        <color rgb="FF00B050"/>
        <color rgb="FFFF0000"/>
      </colorScale>
    </cfRule>
  </conditionalFormatting>
  <conditionalFormatting sqref="J3352">
    <cfRule type="colorScale" priority="1425">
      <colorScale>
        <cfvo type="num" val="0"/>
        <cfvo type="num" val="1"/>
        <color rgb="FF00B050"/>
        <color rgb="FFFF0000"/>
      </colorScale>
    </cfRule>
    <cfRule type="colorScale" priority="1424">
      <colorScale>
        <cfvo type="num" val="0"/>
        <cfvo type="num" val="1"/>
        <color rgb="FF00B050"/>
        <color rgb="FFFF0000"/>
      </colorScale>
    </cfRule>
  </conditionalFormatting>
  <conditionalFormatting sqref="J3353">
    <cfRule type="colorScale" priority="1427">
      <colorScale>
        <cfvo type="num" val="0"/>
        <cfvo type="num" val="1"/>
        <color rgb="FF00B050"/>
        <color rgb="FFFF0000"/>
      </colorScale>
    </cfRule>
    <cfRule type="colorScale" priority="1426">
      <colorScale>
        <cfvo type="num" val="0"/>
        <cfvo type="num" val="1"/>
        <color rgb="FF00B050"/>
        <color rgb="FFFF0000"/>
      </colorScale>
    </cfRule>
  </conditionalFormatting>
  <conditionalFormatting sqref="J3354">
    <cfRule type="colorScale" priority="323">
      <colorScale>
        <cfvo type="num" val="0"/>
        <cfvo type="num" val="1"/>
        <color rgb="FF00B050"/>
        <color rgb="FFFF0000"/>
      </colorScale>
    </cfRule>
    <cfRule type="colorScale" priority="324">
      <colorScale>
        <cfvo type="num" val="0"/>
        <cfvo type="num" val="1"/>
        <color rgb="FF00B050"/>
        <color rgb="FFFF0000"/>
      </colorScale>
    </cfRule>
  </conditionalFormatting>
  <conditionalFormatting sqref="J3355">
    <cfRule type="colorScale" priority="849">
      <colorScale>
        <cfvo type="num" val="0"/>
        <cfvo type="num" val="1"/>
        <color rgb="FF00B050"/>
        <color rgb="FFFF0000"/>
      </colorScale>
    </cfRule>
    <cfRule type="colorScale" priority="848">
      <colorScale>
        <cfvo type="num" val="0"/>
        <cfvo type="num" val="1"/>
        <color rgb="FF00B050"/>
        <color rgb="FFFF0000"/>
      </colorScale>
    </cfRule>
  </conditionalFormatting>
  <conditionalFormatting sqref="J3356:J3357">
    <cfRule type="colorScale" priority="321">
      <colorScale>
        <cfvo type="num" val="0"/>
        <cfvo type="num" val="1"/>
        <color rgb="FF00B050"/>
        <color rgb="FFFF0000"/>
      </colorScale>
    </cfRule>
    <cfRule type="colorScale" priority="322">
      <colorScale>
        <cfvo type="num" val="0"/>
        <cfvo type="num" val="1"/>
        <color rgb="FF00B050"/>
        <color rgb="FFFF0000"/>
      </colorScale>
    </cfRule>
  </conditionalFormatting>
  <conditionalFormatting sqref="J3361">
    <cfRule type="colorScale" priority="1416">
      <colorScale>
        <cfvo type="num" val="0"/>
        <cfvo type="num" val="1"/>
        <color rgb="FF00B050"/>
        <color rgb="FFFF0000"/>
      </colorScale>
    </cfRule>
    <cfRule type="colorScale" priority="1417">
      <colorScale>
        <cfvo type="num" val="0"/>
        <cfvo type="num" val="1"/>
        <color rgb="FF00B050"/>
        <color rgb="FFFF0000"/>
      </colorScale>
    </cfRule>
  </conditionalFormatting>
  <conditionalFormatting sqref="J3362">
    <cfRule type="colorScale" priority="1419">
      <colorScale>
        <cfvo type="num" val="0"/>
        <cfvo type="num" val="1"/>
        <color rgb="FF00B050"/>
        <color rgb="FFFF0000"/>
      </colorScale>
    </cfRule>
    <cfRule type="colorScale" priority="1418">
      <colorScale>
        <cfvo type="num" val="0"/>
        <cfvo type="num" val="1"/>
        <color rgb="FF00B050"/>
        <color rgb="FFFF0000"/>
      </colorScale>
    </cfRule>
  </conditionalFormatting>
  <conditionalFormatting sqref="J3363">
    <cfRule type="colorScale" priority="319">
      <colorScale>
        <cfvo type="num" val="0"/>
        <cfvo type="num" val="1"/>
        <color rgb="FF00B050"/>
        <color rgb="FFFF0000"/>
      </colorScale>
    </cfRule>
    <cfRule type="colorScale" priority="320">
      <colorScale>
        <cfvo type="num" val="0"/>
        <cfvo type="num" val="1"/>
        <color rgb="FF00B050"/>
        <color rgb="FFFF0000"/>
      </colorScale>
    </cfRule>
  </conditionalFormatting>
  <conditionalFormatting sqref="J3364">
    <cfRule type="colorScale" priority="847">
      <colorScale>
        <cfvo type="num" val="0"/>
        <cfvo type="num" val="1"/>
        <color rgb="FF00B050"/>
        <color rgb="FFFF0000"/>
      </colorScale>
    </cfRule>
    <cfRule type="colorScale" priority="846">
      <colorScale>
        <cfvo type="num" val="0"/>
        <cfvo type="num" val="1"/>
        <color rgb="FF00B050"/>
        <color rgb="FFFF0000"/>
      </colorScale>
    </cfRule>
  </conditionalFormatting>
  <conditionalFormatting sqref="J3365">
    <cfRule type="colorScale" priority="318">
      <colorScale>
        <cfvo type="num" val="0"/>
        <cfvo type="num" val="1"/>
        <color rgb="FF00B050"/>
        <color rgb="FFFF0000"/>
      </colorScale>
    </cfRule>
    <cfRule type="colorScale" priority="317">
      <colorScale>
        <cfvo type="num" val="0"/>
        <cfvo type="num" val="1"/>
        <color rgb="FF00B050"/>
        <color rgb="FFFF0000"/>
      </colorScale>
    </cfRule>
  </conditionalFormatting>
  <conditionalFormatting sqref="J3366">
    <cfRule type="colorScale" priority="689">
      <colorScale>
        <cfvo type="num" val="0"/>
        <cfvo type="num" val="1"/>
        <color rgb="FF00B050"/>
        <color rgb="FFFF0000"/>
      </colorScale>
    </cfRule>
    <cfRule type="colorScale" priority="688">
      <colorScale>
        <cfvo type="num" val="0"/>
        <cfvo type="num" val="1"/>
        <color rgb="FF00B050"/>
        <color rgb="FFFF0000"/>
      </colorScale>
    </cfRule>
  </conditionalFormatting>
  <conditionalFormatting sqref="J3367 J3360">
    <cfRule type="colorScale" priority="1420">
      <colorScale>
        <cfvo type="num" val="0"/>
        <cfvo type="num" val="1"/>
        <color rgb="FF00B050"/>
        <color rgb="FFFF0000"/>
      </colorScale>
    </cfRule>
    <cfRule type="colorScale" priority="1421">
      <colorScale>
        <cfvo type="num" val="0"/>
        <cfvo type="num" val="1"/>
        <color rgb="FF00B050"/>
        <color rgb="FFFF0000"/>
      </colorScale>
    </cfRule>
    <cfRule type="colorScale" priority="1423">
      <colorScale>
        <cfvo type="num" val="0"/>
        <cfvo type="num" val="1"/>
        <color rgb="FF00B050"/>
        <color rgb="FFFF0000"/>
      </colorScale>
    </cfRule>
    <cfRule type="colorScale" priority="1422">
      <colorScale>
        <cfvo type="num" val="0"/>
        <cfvo type="num" val="1"/>
        <color rgb="FF00B050"/>
        <color rgb="FFFF0000"/>
      </colorScale>
    </cfRule>
  </conditionalFormatting>
  <conditionalFormatting sqref="J3369 J3376">
    <cfRule type="colorScale" priority="1412">
      <colorScale>
        <cfvo type="num" val="0"/>
        <cfvo type="num" val="1"/>
        <color rgb="FF00B050"/>
        <color rgb="FFFF0000"/>
      </colorScale>
    </cfRule>
    <cfRule type="colorScale" priority="1415">
      <colorScale>
        <cfvo type="num" val="0"/>
        <cfvo type="num" val="1"/>
        <color rgb="FF00B050"/>
        <color rgb="FFFF0000"/>
      </colorScale>
    </cfRule>
    <cfRule type="colorScale" priority="1414">
      <colorScale>
        <cfvo type="num" val="0"/>
        <cfvo type="num" val="1"/>
        <color rgb="FF00B050"/>
        <color rgb="FFFF0000"/>
      </colorScale>
    </cfRule>
    <cfRule type="colorScale" priority="1413">
      <colorScale>
        <cfvo type="num" val="0"/>
        <cfvo type="num" val="1"/>
        <color rgb="FF00B050"/>
        <color rgb="FFFF0000"/>
      </colorScale>
    </cfRule>
  </conditionalFormatting>
  <conditionalFormatting sqref="J3370">
    <cfRule type="colorScale" priority="1409">
      <colorScale>
        <cfvo type="num" val="0"/>
        <cfvo type="num" val="1"/>
        <color rgb="FF00B050"/>
        <color rgb="FFFF0000"/>
      </colorScale>
    </cfRule>
    <cfRule type="colorScale" priority="1408">
      <colorScale>
        <cfvo type="num" val="0"/>
        <cfvo type="num" val="1"/>
        <color rgb="FF00B050"/>
        <color rgb="FFFF0000"/>
      </colorScale>
    </cfRule>
  </conditionalFormatting>
  <conditionalFormatting sqref="J3371">
    <cfRule type="colorScale" priority="1411">
      <colorScale>
        <cfvo type="num" val="0"/>
        <cfvo type="num" val="1"/>
        <color rgb="FF00B050"/>
        <color rgb="FFFF0000"/>
      </colorScale>
    </cfRule>
    <cfRule type="colorScale" priority="1410">
      <colorScale>
        <cfvo type="num" val="0"/>
        <cfvo type="num" val="1"/>
        <color rgb="FF00B050"/>
        <color rgb="FFFF0000"/>
      </colorScale>
    </cfRule>
  </conditionalFormatting>
  <conditionalFormatting sqref="J3372">
    <cfRule type="colorScale" priority="315">
      <colorScale>
        <cfvo type="num" val="0"/>
        <cfvo type="num" val="1"/>
        <color rgb="FF00B050"/>
        <color rgb="FFFF0000"/>
      </colorScale>
    </cfRule>
    <cfRule type="colorScale" priority="316">
      <colorScale>
        <cfvo type="num" val="0"/>
        <cfvo type="num" val="1"/>
        <color rgb="FF00B050"/>
        <color rgb="FFFF0000"/>
      </colorScale>
    </cfRule>
  </conditionalFormatting>
  <conditionalFormatting sqref="J3373">
    <cfRule type="colorScale" priority="844">
      <colorScale>
        <cfvo type="num" val="0"/>
        <cfvo type="num" val="1"/>
        <color rgb="FF00B050"/>
        <color rgb="FFFF0000"/>
      </colorScale>
    </cfRule>
    <cfRule type="colorScale" priority="845">
      <colorScale>
        <cfvo type="num" val="0"/>
        <cfvo type="num" val="1"/>
        <color rgb="FF00B050"/>
        <color rgb="FFFF0000"/>
      </colorScale>
    </cfRule>
  </conditionalFormatting>
  <conditionalFormatting sqref="J3374:J3375">
    <cfRule type="colorScale" priority="314">
      <colorScale>
        <cfvo type="num" val="0"/>
        <cfvo type="num" val="1"/>
        <color rgb="FF00B050"/>
        <color rgb="FFFF0000"/>
      </colorScale>
    </cfRule>
    <cfRule type="colorScale" priority="313">
      <colorScale>
        <cfvo type="num" val="0"/>
        <cfvo type="num" val="1"/>
        <color rgb="FF00B050"/>
        <color rgb="FFFF0000"/>
      </colorScale>
    </cfRule>
  </conditionalFormatting>
  <conditionalFormatting sqref="J3378 J3385">
    <cfRule type="colorScale" priority="1404">
      <colorScale>
        <cfvo type="num" val="0"/>
        <cfvo type="num" val="1"/>
        <color rgb="FF00B050"/>
        <color rgb="FFFF0000"/>
      </colorScale>
    </cfRule>
    <cfRule type="colorScale" priority="1407">
      <colorScale>
        <cfvo type="num" val="0"/>
        <cfvo type="num" val="1"/>
        <color rgb="FF00B050"/>
        <color rgb="FFFF0000"/>
      </colorScale>
    </cfRule>
    <cfRule type="colorScale" priority="1406">
      <colorScale>
        <cfvo type="num" val="0"/>
        <cfvo type="num" val="1"/>
        <color rgb="FF00B050"/>
        <color rgb="FFFF0000"/>
      </colorScale>
    </cfRule>
    <cfRule type="colorScale" priority="1405">
      <colorScale>
        <cfvo type="num" val="0"/>
        <cfvo type="num" val="1"/>
        <color rgb="FF00B050"/>
        <color rgb="FFFF0000"/>
      </colorScale>
    </cfRule>
  </conditionalFormatting>
  <conditionalFormatting sqref="J3379">
    <cfRule type="colorScale" priority="1401">
      <colorScale>
        <cfvo type="num" val="0"/>
        <cfvo type="num" val="1"/>
        <color rgb="FF00B050"/>
        <color rgb="FFFF0000"/>
      </colorScale>
    </cfRule>
    <cfRule type="colorScale" priority="1400">
      <colorScale>
        <cfvo type="num" val="0"/>
        <cfvo type="num" val="1"/>
        <color rgb="FF00B050"/>
        <color rgb="FFFF0000"/>
      </colorScale>
    </cfRule>
  </conditionalFormatting>
  <conditionalFormatting sqref="J3380">
    <cfRule type="colorScale" priority="1403">
      <colorScale>
        <cfvo type="num" val="0"/>
        <cfvo type="num" val="1"/>
        <color rgb="FF00B050"/>
        <color rgb="FFFF0000"/>
      </colorScale>
    </cfRule>
    <cfRule type="colorScale" priority="1402">
      <colorScale>
        <cfvo type="num" val="0"/>
        <cfvo type="num" val="1"/>
        <color rgb="FF00B050"/>
        <color rgb="FFFF0000"/>
      </colorScale>
    </cfRule>
  </conditionalFormatting>
  <conditionalFormatting sqref="J3381">
    <cfRule type="colorScale" priority="312">
      <colorScale>
        <cfvo type="num" val="0"/>
        <cfvo type="num" val="1"/>
        <color rgb="FF00B050"/>
        <color rgb="FFFF0000"/>
      </colorScale>
    </cfRule>
    <cfRule type="colorScale" priority="311">
      <colorScale>
        <cfvo type="num" val="0"/>
        <cfvo type="num" val="1"/>
        <color rgb="FF00B050"/>
        <color rgb="FFFF0000"/>
      </colorScale>
    </cfRule>
  </conditionalFormatting>
  <conditionalFormatting sqref="J3382">
    <cfRule type="colorScale" priority="843">
      <colorScale>
        <cfvo type="num" val="0"/>
        <cfvo type="num" val="1"/>
        <color rgb="FF00B050"/>
        <color rgb="FFFF0000"/>
      </colorScale>
    </cfRule>
    <cfRule type="colorScale" priority="842">
      <colorScale>
        <cfvo type="num" val="0"/>
        <cfvo type="num" val="1"/>
        <color rgb="FF00B050"/>
        <color rgb="FFFF0000"/>
      </colorScale>
    </cfRule>
  </conditionalFormatting>
  <conditionalFormatting sqref="J3383">
    <cfRule type="colorScale" priority="309">
      <colorScale>
        <cfvo type="num" val="0"/>
        <cfvo type="num" val="1"/>
        <color rgb="FF00B050"/>
        <color rgb="FFFF0000"/>
      </colorScale>
    </cfRule>
    <cfRule type="colorScale" priority="310">
      <colorScale>
        <cfvo type="num" val="0"/>
        <cfvo type="num" val="1"/>
        <color rgb="FF00B050"/>
        <color rgb="FFFF0000"/>
      </colorScale>
    </cfRule>
  </conditionalFormatting>
  <conditionalFormatting sqref="J3384">
    <cfRule type="colorScale" priority="672">
      <colorScale>
        <cfvo type="num" val="0"/>
        <cfvo type="num" val="1"/>
        <color rgb="FF00B050"/>
        <color rgb="FFFF0000"/>
      </colorScale>
    </cfRule>
    <cfRule type="colorScale" priority="673">
      <colorScale>
        <cfvo type="num" val="0"/>
        <cfvo type="num" val="1"/>
        <color rgb="FF00B050"/>
        <color rgb="FFFF0000"/>
      </colorScale>
    </cfRule>
  </conditionalFormatting>
  <conditionalFormatting sqref="J3387 J3394">
    <cfRule type="colorScale" priority="1399">
      <colorScale>
        <cfvo type="num" val="0"/>
        <cfvo type="num" val="1"/>
        <color rgb="FF00B050"/>
        <color rgb="FFFF0000"/>
      </colorScale>
    </cfRule>
    <cfRule type="colorScale" priority="1397">
      <colorScale>
        <cfvo type="num" val="0"/>
        <cfvo type="num" val="1"/>
        <color rgb="FF00B050"/>
        <color rgb="FFFF0000"/>
      </colorScale>
    </cfRule>
    <cfRule type="colorScale" priority="1396">
      <colorScale>
        <cfvo type="num" val="0"/>
        <cfvo type="num" val="1"/>
        <color rgb="FF00B050"/>
        <color rgb="FFFF0000"/>
      </colorScale>
    </cfRule>
    <cfRule type="colorScale" priority="1398">
      <colorScale>
        <cfvo type="num" val="0"/>
        <cfvo type="num" val="1"/>
        <color rgb="FF00B050"/>
        <color rgb="FFFF0000"/>
      </colorScale>
    </cfRule>
  </conditionalFormatting>
  <conditionalFormatting sqref="J3388">
    <cfRule type="colorScale" priority="1392">
      <colorScale>
        <cfvo type="num" val="0"/>
        <cfvo type="num" val="1"/>
        <color rgb="FF00B050"/>
        <color rgb="FFFF0000"/>
      </colorScale>
    </cfRule>
    <cfRule type="colorScale" priority="1393">
      <colorScale>
        <cfvo type="num" val="0"/>
        <cfvo type="num" val="1"/>
        <color rgb="FF00B050"/>
        <color rgb="FFFF0000"/>
      </colorScale>
    </cfRule>
  </conditionalFormatting>
  <conditionalFormatting sqref="J3389">
    <cfRule type="colorScale" priority="1395">
      <colorScale>
        <cfvo type="num" val="0"/>
        <cfvo type="num" val="1"/>
        <color rgb="FF00B050"/>
        <color rgb="FFFF0000"/>
      </colorScale>
    </cfRule>
    <cfRule type="colorScale" priority="1394">
      <colorScale>
        <cfvo type="num" val="0"/>
        <cfvo type="num" val="1"/>
        <color rgb="FF00B050"/>
        <color rgb="FFFF0000"/>
      </colorScale>
    </cfRule>
  </conditionalFormatting>
  <conditionalFormatting sqref="J3390">
    <cfRule type="colorScale" priority="307">
      <colorScale>
        <cfvo type="num" val="0"/>
        <cfvo type="num" val="1"/>
        <color rgb="FF00B050"/>
        <color rgb="FFFF0000"/>
      </colorScale>
    </cfRule>
    <cfRule type="colorScale" priority="308">
      <colorScale>
        <cfvo type="num" val="0"/>
        <cfvo type="num" val="1"/>
        <color rgb="FF00B050"/>
        <color rgb="FFFF0000"/>
      </colorScale>
    </cfRule>
  </conditionalFormatting>
  <conditionalFormatting sqref="J3391">
    <cfRule type="colorScale" priority="841">
      <colorScale>
        <cfvo type="num" val="0"/>
        <cfvo type="num" val="1"/>
        <color rgb="FF00B050"/>
        <color rgb="FFFF0000"/>
      </colorScale>
    </cfRule>
    <cfRule type="colorScale" priority="840">
      <colorScale>
        <cfvo type="num" val="0"/>
        <cfvo type="num" val="1"/>
        <color rgb="FF00B050"/>
        <color rgb="FFFF0000"/>
      </colorScale>
    </cfRule>
  </conditionalFormatting>
  <conditionalFormatting sqref="J3392:J3393">
    <cfRule type="colorScale" priority="306">
      <colorScale>
        <cfvo type="num" val="0"/>
        <cfvo type="num" val="1"/>
        <color rgb="FF00B050"/>
        <color rgb="FFFF0000"/>
      </colorScale>
    </cfRule>
    <cfRule type="colorScale" priority="305">
      <colorScale>
        <cfvo type="num" val="0"/>
        <cfvo type="num" val="1"/>
        <color rgb="FF00B050"/>
        <color rgb="FFFF0000"/>
      </colorScale>
    </cfRule>
  </conditionalFormatting>
  <conditionalFormatting sqref="J3396 J3403 J3409">
    <cfRule type="colorScale" priority="1388">
      <colorScale>
        <cfvo type="num" val="0"/>
        <cfvo type="num" val="1"/>
        <color rgb="FF00B050"/>
        <color rgb="FFFF0000"/>
      </colorScale>
    </cfRule>
    <cfRule type="colorScale" priority="1389">
      <colorScale>
        <cfvo type="num" val="0"/>
        <cfvo type="num" val="1"/>
        <color rgb="FF00B050"/>
        <color rgb="FFFF0000"/>
      </colorScale>
    </cfRule>
    <cfRule type="colorScale" priority="1390">
      <colorScale>
        <cfvo type="num" val="0"/>
        <cfvo type="num" val="1"/>
        <color rgb="FF00B050"/>
        <color rgb="FFFF0000"/>
      </colorScale>
    </cfRule>
    <cfRule type="colorScale" priority="1391">
      <colorScale>
        <cfvo type="num" val="0"/>
        <cfvo type="num" val="1"/>
        <color rgb="FF00B050"/>
        <color rgb="FFFF0000"/>
      </colorScale>
    </cfRule>
  </conditionalFormatting>
  <conditionalFormatting sqref="J3397">
    <cfRule type="colorScale" priority="1385">
      <colorScale>
        <cfvo type="num" val="0"/>
        <cfvo type="num" val="1"/>
        <color rgb="FF00B050"/>
        <color rgb="FFFF0000"/>
      </colorScale>
    </cfRule>
    <cfRule type="colorScale" priority="1384">
      <colorScale>
        <cfvo type="num" val="0"/>
        <cfvo type="num" val="1"/>
        <color rgb="FF00B050"/>
        <color rgb="FFFF0000"/>
      </colorScale>
    </cfRule>
  </conditionalFormatting>
  <conditionalFormatting sqref="J3398">
    <cfRule type="colorScale" priority="1386">
      <colorScale>
        <cfvo type="num" val="0"/>
        <cfvo type="num" val="1"/>
        <color rgb="FF00B050"/>
        <color rgb="FFFF0000"/>
      </colorScale>
    </cfRule>
    <cfRule type="colorScale" priority="1387">
      <colorScale>
        <cfvo type="num" val="0"/>
        <cfvo type="num" val="1"/>
        <color rgb="FF00B050"/>
        <color rgb="FFFF0000"/>
      </colorScale>
    </cfRule>
  </conditionalFormatting>
  <conditionalFormatting sqref="J3399">
    <cfRule type="colorScale" priority="303">
      <colorScale>
        <cfvo type="num" val="0"/>
        <cfvo type="num" val="1"/>
        <color rgb="FF00B050"/>
        <color rgb="FFFF0000"/>
      </colorScale>
    </cfRule>
    <cfRule type="colorScale" priority="304">
      <colorScale>
        <cfvo type="num" val="0"/>
        <cfvo type="num" val="1"/>
        <color rgb="FF00B050"/>
        <color rgb="FFFF0000"/>
      </colorScale>
    </cfRule>
  </conditionalFormatting>
  <conditionalFormatting sqref="J3400">
    <cfRule type="colorScale" priority="839">
      <colorScale>
        <cfvo type="num" val="0"/>
        <cfvo type="num" val="1"/>
        <color rgb="FF00B050"/>
        <color rgb="FFFF0000"/>
      </colorScale>
    </cfRule>
    <cfRule type="colorScale" priority="838">
      <colorScale>
        <cfvo type="num" val="0"/>
        <cfvo type="num" val="1"/>
        <color rgb="FF00B050"/>
        <color rgb="FFFF0000"/>
      </colorScale>
    </cfRule>
  </conditionalFormatting>
  <conditionalFormatting sqref="J3401:J3402">
    <cfRule type="colorScale" priority="302">
      <colorScale>
        <cfvo type="num" val="0"/>
        <cfvo type="num" val="1"/>
        <color rgb="FF00B050"/>
        <color rgb="FFFF0000"/>
      </colorScale>
    </cfRule>
    <cfRule type="colorScale" priority="301">
      <colorScale>
        <cfvo type="num" val="0"/>
        <cfvo type="num" val="1"/>
        <color rgb="FF00B050"/>
        <color rgb="FFFF0000"/>
      </colorScale>
    </cfRule>
  </conditionalFormatting>
  <conditionalFormatting sqref="J3405">
    <cfRule type="colorScale" priority="1383">
      <colorScale>
        <cfvo type="num" val="0"/>
        <cfvo type="num" val="1"/>
        <color rgb="FF00B050"/>
        <color rgb="FFFF0000"/>
      </colorScale>
    </cfRule>
    <cfRule type="colorScale" priority="1382">
      <colorScale>
        <cfvo type="num" val="0"/>
        <cfvo type="num" val="1"/>
        <color rgb="FF00B050"/>
        <color rgb="FFFF0000"/>
      </colorScale>
    </cfRule>
    <cfRule type="colorScale" priority="1381">
      <colorScale>
        <cfvo type="num" val="0"/>
        <cfvo type="num" val="1"/>
        <color rgb="FF00B050"/>
        <color rgb="FFFF0000"/>
      </colorScale>
    </cfRule>
    <cfRule type="colorScale" priority="1380">
      <colorScale>
        <cfvo type="num" val="0"/>
        <cfvo type="num" val="1"/>
        <color rgb="FF00B050"/>
        <color rgb="FFFF0000"/>
      </colorScale>
    </cfRule>
  </conditionalFormatting>
  <conditionalFormatting sqref="J3406">
    <cfRule type="colorScale" priority="299">
      <colorScale>
        <cfvo type="num" val="0"/>
        <cfvo type="num" val="1"/>
        <color rgb="FF00B050"/>
        <color rgb="FFFF0000"/>
      </colorScale>
    </cfRule>
    <cfRule type="colorScale" priority="300">
      <colorScale>
        <cfvo type="num" val="0"/>
        <cfvo type="num" val="1"/>
        <color rgb="FF00B050"/>
        <color rgb="FFFF0000"/>
      </colorScale>
    </cfRule>
  </conditionalFormatting>
  <conditionalFormatting sqref="J3407">
    <cfRule type="colorScale" priority="1379">
      <colorScale>
        <cfvo type="num" val="0"/>
        <cfvo type="num" val="1"/>
        <color rgb="FF00B050"/>
        <color rgb="FFFF0000"/>
      </colorScale>
    </cfRule>
    <cfRule type="colorScale" priority="1378">
      <colorScale>
        <cfvo type="num" val="0"/>
        <cfvo type="num" val="1"/>
        <color rgb="FF00B050"/>
        <color rgb="FFFF0000"/>
      </colorScale>
    </cfRule>
  </conditionalFormatting>
  <conditionalFormatting sqref="J3408">
    <cfRule type="colorScale" priority="297">
      <colorScale>
        <cfvo type="num" val="0"/>
        <cfvo type="num" val="1"/>
        <color rgb="FF00B050"/>
        <color rgb="FFFF0000"/>
      </colorScale>
    </cfRule>
    <cfRule type="colorScale" priority="298">
      <colorScale>
        <cfvo type="num" val="0"/>
        <cfvo type="num" val="1"/>
        <color rgb="FF00B050"/>
        <color rgb="FFFF0000"/>
      </colorScale>
    </cfRule>
  </conditionalFormatting>
  <conditionalFormatting sqref="J3412">
    <cfRule type="colorScale" priority="1682">
      <colorScale>
        <cfvo type="num" val="0"/>
        <cfvo type="num" val="1"/>
        <color rgb="FF00B050"/>
        <color rgb="FFFF0000"/>
      </colorScale>
    </cfRule>
    <cfRule type="colorScale" priority="1683">
      <colorScale>
        <cfvo type="num" val="0"/>
        <cfvo type="num" val="1"/>
        <color rgb="FF00B050"/>
        <color rgb="FFFF0000"/>
      </colorScale>
    </cfRule>
    <cfRule type="colorScale" priority="1684">
      <colorScale>
        <cfvo type="num" val="0"/>
        <cfvo type="num" val="1"/>
        <color rgb="FF00B050"/>
        <color rgb="FFFF0000"/>
      </colorScale>
    </cfRule>
    <cfRule type="colorScale" priority="1685">
      <colorScale>
        <cfvo type="num" val="0"/>
        <cfvo type="num" val="1"/>
        <color rgb="FF00B050"/>
        <color rgb="FFFF0000"/>
      </colorScale>
    </cfRule>
  </conditionalFormatting>
  <conditionalFormatting sqref="J3413:J3416">
    <cfRule type="colorScale" priority="15">
      <colorScale>
        <cfvo type="num" val="0"/>
        <cfvo type="num" val="1"/>
        <color rgb="FF00B050"/>
        <color rgb="FFFF0000"/>
      </colorScale>
    </cfRule>
  </conditionalFormatting>
  <conditionalFormatting sqref="J3419">
    <cfRule type="colorScale" priority="2019">
      <colorScale>
        <cfvo type="num" val="0"/>
        <cfvo type="num" val="1"/>
        <color rgb="FF00B050"/>
        <color rgb="FFFF0000"/>
      </colorScale>
    </cfRule>
    <cfRule type="colorScale" priority="2016">
      <colorScale>
        <cfvo type="num" val="0"/>
        <cfvo type="num" val="1"/>
        <color rgb="FF00B050"/>
        <color rgb="FFFF0000"/>
      </colorScale>
    </cfRule>
    <cfRule type="colorScale" priority="2017">
      <colorScale>
        <cfvo type="num" val="0"/>
        <cfvo type="num" val="1"/>
        <color rgb="FF00B050"/>
        <color rgb="FFFF0000"/>
      </colorScale>
    </cfRule>
    <cfRule type="colorScale" priority="2018">
      <colorScale>
        <cfvo type="num" val="0"/>
        <cfvo type="num" val="1"/>
        <color rgb="FF00B050"/>
        <color rgb="FFFF0000"/>
      </colorScale>
    </cfRule>
  </conditionalFormatting>
  <conditionalFormatting sqref="J3420">
    <cfRule type="colorScale" priority="2015">
      <colorScale>
        <cfvo type="num" val="0"/>
        <cfvo type="num" val="1"/>
        <color rgb="FF00B050"/>
        <color rgb="FFFF0000"/>
      </colorScale>
    </cfRule>
    <cfRule type="colorScale" priority="2014">
      <colorScale>
        <cfvo type="num" val="0"/>
        <cfvo type="num" val="1"/>
        <color rgb="FF00B050"/>
        <color rgb="FFFF0000"/>
      </colorScale>
    </cfRule>
  </conditionalFormatting>
  <conditionalFormatting sqref="J3421">
    <cfRule type="colorScale" priority="294">
      <colorScale>
        <cfvo type="num" val="0"/>
        <cfvo type="num" val="1"/>
        <color rgb="FF00B050"/>
        <color rgb="FFFF0000"/>
      </colorScale>
    </cfRule>
    <cfRule type="colorScale" priority="293">
      <colorScale>
        <cfvo type="num" val="0"/>
        <cfvo type="num" val="1"/>
        <color rgb="FF00B050"/>
        <color rgb="FFFF0000"/>
      </colorScale>
    </cfRule>
  </conditionalFormatting>
  <conditionalFormatting sqref="J3422">
    <cfRule type="colorScale" priority="1672">
      <colorScale>
        <cfvo type="num" val="0"/>
        <cfvo type="num" val="1"/>
        <color rgb="FF00B050"/>
        <color rgb="FFFF0000"/>
      </colorScale>
    </cfRule>
    <cfRule type="colorScale" priority="1673">
      <colorScale>
        <cfvo type="num" val="0"/>
        <cfvo type="num" val="1"/>
        <color rgb="FF00B050"/>
        <color rgb="FFFF0000"/>
      </colorScale>
    </cfRule>
  </conditionalFormatting>
  <conditionalFormatting sqref="J3426">
    <cfRule type="colorScale" priority="1910">
      <colorScale>
        <cfvo type="num" val="0"/>
        <cfvo type="num" val="1"/>
        <color rgb="FF00B050"/>
        <color rgb="FFFF0000"/>
      </colorScale>
    </cfRule>
    <cfRule type="colorScale" priority="1913">
      <colorScale>
        <cfvo type="num" val="0"/>
        <cfvo type="num" val="1"/>
        <color rgb="FF00B050"/>
        <color rgb="FFFF0000"/>
      </colorScale>
    </cfRule>
    <cfRule type="colorScale" priority="1912">
      <colorScale>
        <cfvo type="num" val="0"/>
        <cfvo type="num" val="1"/>
        <color rgb="FF00B050"/>
        <color rgb="FFFF0000"/>
      </colorScale>
    </cfRule>
    <cfRule type="colorScale" priority="1911">
      <colorScale>
        <cfvo type="num" val="0"/>
        <cfvo type="num" val="1"/>
        <color rgb="FF00B050"/>
        <color rgb="FFFF0000"/>
      </colorScale>
    </cfRule>
  </conditionalFormatting>
  <conditionalFormatting sqref="J3427">
    <cfRule type="colorScale" priority="1915">
      <colorScale>
        <cfvo type="num" val="0"/>
        <cfvo type="num" val="1"/>
        <color rgb="FF00B050"/>
        <color rgb="FFFF0000"/>
      </colorScale>
    </cfRule>
    <cfRule type="colorScale" priority="1914">
      <colorScale>
        <cfvo type="num" val="0"/>
        <cfvo type="num" val="1"/>
        <color rgb="FF00B050"/>
        <color rgb="FFFF0000"/>
      </colorScale>
    </cfRule>
  </conditionalFormatting>
  <conditionalFormatting sqref="J3428">
    <cfRule type="colorScale" priority="292">
      <colorScale>
        <cfvo type="num" val="0"/>
        <cfvo type="num" val="1"/>
        <color rgb="FF00B050"/>
        <color rgb="FFFF0000"/>
      </colorScale>
    </cfRule>
    <cfRule type="colorScale" priority="291">
      <colorScale>
        <cfvo type="num" val="0"/>
        <cfvo type="num" val="1"/>
        <color rgb="FF00B050"/>
        <color rgb="FFFF0000"/>
      </colorScale>
    </cfRule>
  </conditionalFormatting>
  <conditionalFormatting sqref="J3429">
    <cfRule type="colorScale" priority="1671">
      <colorScale>
        <cfvo type="num" val="0"/>
        <cfvo type="num" val="1"/>
        <color rgb="FF00B050"/>
        <color rgb="FFFF0000"/>
      </colorScale>
    </cfRule>
    <cfRule type="colorScale" priority="1670">
      <colorScale>
        <cfvo type="num" val="0"/>
        <cfvo type="num" val="1"/>
        <color rgb="FF00B050"/>
        <color rgb="FFFF0000"/>
      </colorScale>
    </cfRule>
  </conditionalFormatting>
  <conditionalFormatting sqref="J3430 J3432">
    <cfRule type="colorScale" priority="1985">
      <colorScale>
        <cfvo type="num" val="0"/>
        <cfvo type="num" val="1"/>
        <color rgb="FF00B050"/>
        <color rgb="FFFF0000"/>
      </colorScale>
    </cfRule>
    <cfRule type="colorScale" priority="1983">
      <colorScale>
        <cfvo type="num" val="0"/>
        <cfvo type="num" val="1"/>
        <color rgb="FF00B050"/>
        <color rgb="FFFF0000"/>
      </colorScale>
    </cfRule>
    <cfRule type="colorScale" priority="1984">
      <colorScale>
        <cfvo type="num" val="0"/>
        <cfvo type="num" val="1"/>
        <color rgb="FF00B050"/>
        <color rgb="FFFF0000"/>
      </colorScale>
    </cfRule>
  </conditionalFormatting>
  <conditionalFormatting sqref="J3434">
    <cfRule type="colorScale" priority="1909">
      <colorScale>
        <cfvo type="num" val="0"/>
        <cfvo type="num" val="1"/>
        <color rgb="FF00B050"/>
        <color rgb="FFFF0000"/>
      </colorScale>
    </cfRule>
    <cfRule type="colorScale" priority="1907">
      <colorScale>
        <cfvo type="num" val="0"/>
        <cfvo type="num" val="1"/>
        <color rgb="FF00B050"/>
        <color rgb="FFFF0000"/>
      </colorScale>
    </cfRule>
    <cfRule type="colorScale" priority="1908">
      <colorScale>
        <cfvo type="num" val="0"/>
        <cfvo type="num" val="1"/>
        <color rgb="FF00B050"/>
        <color rgb="FFFF0000"/>
      </colorScale>
    </cfRule>
    <cfRule type="colorScale" priority="1906">
      <colorScale>
        <cfvo type="num" val="0"/>
        <cfvo type="num" val="1"/>
        <color rgb="FF00B050"/>
        <color rgb="FFFF0000"/>
      </colorScale>
    </cfRule>
  </conditionalFormatting>
  <conditionalFormatting sqref="J3435">
    <cfRule type="colorScale" priority="1905">
      <colorScale>
        <cfvo type="num" val="0"/>
        <cfvo type="num" val="1"/>
        <color rgb="FF00B050"/>
        <color rgb="FFFF0000"/>
      </colorScale>
    </cfRule>
    <cfRule type="colorScale" priority="1904">
      <colorScale>
        <cfvo type="num" val="0"/>
        <cfvo type="num" val="1"/>
        <color rgb="FF00B050"/>
        <color rgb="FFFF0000"/>
      </colorScale>
    </cfRule>
  </conditionalFormatting>
  <conditionalFormatting sqref="J3436">
    <cfRule type="colorScale" priority="290">
      <colorScale>
        <cfvo type="num" val="0"/>
        <cfvo type="num" val="1"/>
        <color rgb="FF00B050"/>
        <color rgb="FFFF0000"/>
      </colorScale>
    </cfRule>
    <cfRule type="colorScale" priority="289">
      <colorScale>
        <cfvo type="num" val="0"/>
        <cfvo type="num" val="1"/>
        <color rgb="FF00B050"/>
        <color rgb="FFFF0000"/>
      </colorScale>
    </cfRule>
  </conditionalFormatting>
  <conditionalFormatting sqref="J3437">
    <cfRule type="colorScale" priority="1669">
      <colorScale>
        <cfvo type="num" val="0"/>
        <cfvo type="num" val="1"/>
        <color rgb="FF00B050"/>
        <color rgb="FFFF0000"/>
      </colorScale>
    </cfRule>
    <cfRule type="colorScale" priority="1668">
      <colorScale>
        <cfvo type="num" val="0"/>
        <cfvo type="num" val="1"/>
        <color rgb="FF00B050"/>
        <color rgb="FFFF0000"/>
      </colorScale>
    </cfRule>
  </conditionalFormatting>
  <conditionalFormatting sqref="J3438 J3467 J3489 J3440 J3469">
    <cfRule type="colorScale" priority="1982">
      <colorScale>
        <cfvo type="num" val="0"/>
        <cfvo type="num" val="1"/>
        <color rgb="FF00B050"/>
        <color rgb="FFFF0000"/>
      </colorScale>
    </cfRule>
    <cfRule type="colorScale" priority="1981">
      <colorScale>
        <cfvo type="num" val="0"/>
        <cfvo type="num" val="1"/>
        <color rgb="FF00B050"/>
        <color rgb="FFFF0000"/>
      </colorScale>
    </cfRule>
    <cfRule type="colorScale" priority="1980">
      <colorScale>
        <cfvo type="num" val="0"/>
        <cfvo type="num" val="1"/>
        <color rgb="FF00B050"/>
        <color rgb="FFFF0000"/>
      </colorScale>
    </cfRule>
  </conditionalFormatting>
  <conditionalFormatting sqref="J3442">
    <cfRule type="colorScale" priority="1900">
      <colorScale>
        <cfvo type="num" val="0"/>
        <cfvo type="num" val="1"/>
        <color rgb="FF00B050"/>
        <color rgb="FFFF0000"/>
      </colorScale>
    </cfRule>
    <cfRule type="colorScale" priority="1901">
      <colorScale>
        <cfvo type="num" val="0"/>
        <cfvo type="num" val="1"/>
        <color rgb="FF00B050"/>
        <color rgb="FFFF0000"/>
      </colorScale>
    </cfRule>
    <cfRule type="colorScale" priority="1902">
      <colorScale>
        <cfvo type="num" val="0"/>
        <cfvo type="num" val="1"/>
        <color rgb="FF00B050"/>
        <color rgb="FFFF0000"/>
      </colorScale>
    </cfRule>
    <cfRule type="colorScale" priority="1903">
      <colorScale>
        <cfvo type="num" val="0"/>
        <cfvo type="num" val="1"/>
        <color rgb="FF00B050"/>
        <color rgb="FFFF0000"/>
      </colorScale>
    </cfRule>
  </conditionalFormatting>
  <conditionalFormatting sqref="J3443">
    <cfRule type="colorScale" priority="1898">
      <colorScale>
        <cfvo type="num" val="0"/>
        <cfvo type="num" val="1"/>
        <color rgb="FF00B050"/>
        <color rgb="FFFF0000"/>
      </colorScale>
    </cfRule>
    <cfRule type="colorScale" priority="1899">
      <colorScale>
        <cfvo type="num" val="0"/>
        <cfvo type="num" val="1"/>
        <color rgb="FF00B050"/>
        <color rgb="FFFF0000"/>
      </colorScale>
    </cfRule>
  </conditionalFormatting>
  <conditionalFormatting sqref="J3444">
    <cfRule type="colorScale" priority="287">
      <colorScale>
        <cfvo type="num" val="0"/>
        <cfvo type="num" val="1"/>
        <color rgb="FF00B050"/>
        <color rgb="FFFF0000"/>
      </colorScale>
    </cfRule>
    <cfRule type="colorScale" priority="288">
      <colorScale>
        <cfvo type="num" val="0"/>
        <cfvo type="num" val="1"/>
        <color rgb="FF00B050"/>
        <color rgb="FFFF0000"/>
      </colorScale>
    </cfRule>
  </conditionalFormatting>
  <conditionalFormatting sqref="J3445">
    <cfRule type="colorScale" priority="1666">
      <colorScale>
        <cfvo type="num" val="0"/>
        <cfvo type="num" val="1"/>
        <color rgb="FF00B050"/>
        <color rgb="FFFF0000"/>
      </colorScale>
    </cfRule>
    <cfRule type="colorScale" priority="1667">
      <colorScale>
        <cfvo type="num" val="0"/>
        <cfvo type="num" val="1"/>
        <color rgb="FF00B050"/>
        <color rgb="FFFF0000"/>
      </colorScale>
    </cfRule>
  </conditionalFormatting>
  <conditionalFormatting sqref="J3448">
    <cfRule type="colorScale" priority="1895">
      <colorScale>
        <cfvo type="num" val="0"/>
        <cfvo type="num" val="1"/>
        <color rgb="FF00B050"/>
        <color rgb="FFFF0000"/>
      </colorScale>
    </cfRule>
    <cfRule type="colorScale" priority="1894">
      <colorScale>
        <cfvo type="num" val="0"/>
        <cfvo type="num" val="1"/>
        <color rgb="FF00B050"/>
        <color rgb="FFFF0000"/>
      </colorScale>
    </cfRule>
    <cfRule type="colorScale" priority="1896">
      <colorScale>
        <cfvo type="num" val="0"/>
        <cfvo type="num" val="1"/>
        <color rgb="FF00B050"/>
        <color rgb="FFFF0000"/>
      </colorScale>
    </cfRule>
    <cfRule type="colorScale" priority="1897">
      <colorScale>
        <cfvo type="num" val="0"/>
        <cfvo type="num" val="1"/>
        <color rgb="FF00B050"/>
        <color rgb="FFFF0000"/>
      </colorScale>
    </cfRule>
  </conditionalFormatting>
  <conditionalFormatting sqref="J3449 J3454 J3461">
    <cfRule type="colorScale" priority="1893">
      <colorScale>
        <cfvo type="num" val="0"/>
        <cfvo type="num" val="1"/>
        <color rgb="FF00B050"/>
        <color rgb="FFFF0000"/>
      </colorScale>
    </cfRule>
    <cfRule type="colorScale" priority="1892">
      <colorScale>
        <cfvo type="num" val="0"/>
        <cfvo type="num" val="1"/>
        <color rgb="FF00B050"/>
        <color rgb="FFFF0000"/>
      </colorScale>
    </cfRule>
  </conditionalFormatting>
  <conditionalFormatting sqref="J3450">
    <cfRule type="colorScale" priority="286">
      <colorScale>
        <cfvo type="num" val="0"/>
        <cfvo type="num" val="1"/>
        <color rgb="FF00B050"/>
        <color rgb="FFFF0000"/>
      </colorScale>
    </cfRule>
    <cfRule type="colorScale" priority="285">
      <colorScale>
        <cfvo type="num" val="0"/>
        <cfvo type="num" val="1"/>
        <color rgb="FF00B050"/>
        <color rgb="FFFF0000"/>
      </colorScale>
    </cfRule>
  </conditionalFormatting>
  <conditionalFormatting sqref="J3451">
    <cfRule type="colorScale" priority="1664">
      <colorScale>
        <cfvo type="num" val="0"/>
        <cfvo type="num" val="1"/>
        <color rgb="FF00B050"/>
        <color rgb="FFFF0000"/>
      </colorScale>
    </cfRule>
    <cfRule type="colorScale" priority="1665">
      <colorScale>
        <cfvo type="num" val="0"/>
        <cfvo type="num" val="1"/>
        <color rgb="FF00B050"/>
        <color rgb="FFFF0000"/>
      </colorScale>
    </cfRule>
  </conditionalFormatting>
  <conditionalFormatting sqref="J3456">
    <cfRule type="colorScale" priority="1888">
      <colorScale>
        <cfvo type="num" val="0"/>
        <cfvo type="num" val="1"/>
        <color rgb="FF00B050"/>
        <color rgb="FFFF0000"/>
      </colorScale>
    </cfRule>
    <cfRule type="colorScale" priority="1891">
      <colorScale>
        <cfvo type="num" val="0"/>
        <cfvo type="num" val="1"/>
        <color rgb="FF00B050"/>
        <color rgb="FFFF0000"/>
      </colorScale>
    </cfRule>
    <cfRule type="colorScale" priority="1889">
      <colorScale>
        <cfvo type="num" val="0"/>
        <cfvo type="num" val="1"/>
        <color rgb="FF00B050"/>
        <color rgb="FFFF0000"/>
      </colorScale>
    </cfRule>
    <cfRule type="colorScale" priority="1890">
      <colorScale>
        <cfvo type="num" val="0"/>
        <cfvo type="num" val="1"/>
        <color rgb="FF00B050"/>
        <color rgb="FFFF0000"/>
      </colorScale>
    </cfRule>
  </conditionalFormatting>
  <conditionalFormatting sqref="J3457">
    <cfRule type="colorScale" priority="1887">
      <colorScale>
        <cfvo type="num" val="0"/>
        <cfvo type="num" val="1"/>
        <color rgb="FF00B050"/>
        <color rgb="FFFF0000"/>
      </colorScale>
    </cfRule>
    <cfRule type="colorScale" priority="1886">
      <colorScale>
        <cfvo type="num" val="0"/>
        <cfvo type="num" val="1"/>
        <color rgb="FF00B050"/>
        <color rgb="FFFF0000"/>
      </colorScale>
    </cfRule>
  </conditionalFormatting>
  <conditionalFormatting sqref="J3458">
    <cfRule type="colorScale" priority="283">
      <colorScale>
        <cfvo type="num" val="0"/>
        <cfvo type="num" val="1"/>
        <color rgb="FF00B050"/>
        <color rgb="FFFF0000"/>
      </colorScale>
    </cfRule>
    <cfRule type="colorScale" priority="284">
      <colorScale>
        <cfvo type="num" val="0"/>
        <cfvo type="num" val="1"/>
        <color rgb="FF00B050"/>
        <color rgb="FFFF0000"/>
      </colorScale>
    </cfRule>
  </conditionalFormatting>
  <conditionalFormatting sqref="J3459">
    <cfRule type="colorScale" priority="1663">
      <colorScale>
        <cfvo type="num" val="0"/>
        <cfvo type="num" val="1"/>
        <color rgb="FF00B050"/>
        <color rgb="FFFF0000"/>
      </colorScale>
    </cfRule>
    <cfRule type="colorScale" priority="1662">
      <colorScale>
        <cfvo type="num" val="0"/>
        <cfvo type="num" val="1"/>
        <color rgb="FF00B050"/>
        <color rgb="FFFF0000"/>
      </colorScale>
    </cfRule>
  </conditionalFormatting>
  <conditionalFormatting sqref="J3460">
    <cfRule type="colorScale" priority="281">
      <colorScale>
        <cfvo type="num" val="0"/>
        <cfvo type="num" val="1"/>
        <color rgb="FF00B050"/>
        <color rgb="FFFF0000"/>
      </colorScale>
    </cfRule>
    <cfRule type="colorScale" priority="282">
      <colorScale>
        <cfvo type="num" val="0"/>
        <cfvo type="num" val="1"/>
        <color rgb="FF00B050"/>
        <color rgb="FFFF0000"/>
      </colorScale>
    </cfRule>
  </conditionalFormatting>
  <conditionalFormatting sqref="J3463">
    <cfRule type="colorScale" priority="1885">
      <colorScale>
        <cfvo type="num" val="0"/>
        <cfvo type="num" val="1"/>
        <color rgb="FF00B050"/>
        <color rgb="FFFF0000"/>
      </colorScale>
    </cfRule>
    <cfRule type="colorScale" priority="1884">
      <colorScale>
        <cfvo type="num" val="0"/>
        <cfvo type="num" val="1"/>
        <color rgb="FF00B050"/>
        <color rgb="FFFF0000"/>
      </colorScale>
    </cfRule>
    <cfRule type="colorScale" priority="1882">
      <colorScale>
        <cfvo type="num" val="0"/>
        <cfvo type="num" val="1"/>
        <color rgb="FF00B050"/>
        <color rgb="FFFF0000"/>
      </colorScale>
    </cfRule>
    <cfRule type="colorScale" priority="1883">
      <colorScale>
        <cfvo type="num" val="0"/>
        <cfvo type="num" val="1"/>
        <color rgb="FF00B050"/>
        <color rgb="FFFF0000"/>
      </colorScale>
    </cfRule>
  </conditionalFormatting>
  <conditionalFormatting sqref="J3464">
    <cfRule type="colorScale" priority="1880">
      <colorScale>
        <cfvo type="num" val="0"/>
        <cfvo type="num" val="1"/>
        <color rgb="FF00B050"/>
        <color rgb="FFFF0000"/>
      </colorScale>
    </cfRule>
    <cfRule type="colorScale" priority="1881">
      <colorScale>
        <cfvo type="num" val="0"/>
        <cfvo type="num" val="1"/>
        <color rgb="FF00B050"/>
        <color rgb="FFFF0000"/>
      </colorScale>
    </cfRule>
  </conditionalFormatting>
  <conditionalFormatting sqref="J3465">
    <cfRule type="colorScale" priority="279">
      <colorScale>
        <cfvo type="num" val="0"/>
        <cfvo type="num" val="1"/>
        <color rgb="FF00B050"/>
        <color rgb="FFFF0000"/>
      </colorScale>
    </cfRule>
    <cfRule type="colorScale" priority="280">
      <colorScale>
        <cfvo type="num" val="0"/>
        <cfvo type="num" val="1"/>
        <color rgb="FF00B050"/>
        <color rgb="FFFF0000"/>
      </colorScale>
    </cfRule>
  </conditionalFormatting>
  <conditionalFormatting sqref="J3466">
    <cfRule type="colorScale" priority="1660">
      <colorScale>
        <cfvo type="num" val="0"/>
        <cfvo type="num" val="1"/>
        <color rgb="FF00B050"/>
        <color rgb="FFFF0000"/>
      </colorScale>
    </cfRule>
    <cfRule type="colorScale" priority="1661">
      <colorScale>
        <cfvo type="num" val="0"/>
        <cfvo type="num" val="1"/>
        <color rgb="FF00B050"/>
        <color rgb="FFFF0000"/>
      </colorScale>
    </cfRule>
  </conditionalFormatting>
  <conditionalFormatting sqref="J3471">
    <cfRule type="colorScale" priority="1873">
      <colorScale>
        <cfvo type="num" val="0"/>
        <cfvo type="num" val="1"/>
        <color rgb="FF00B050"/>
        <color rgb="FFFF0000"/>
      </colorScale>
    </cfRule>
    <cfRule type="colorScale" priority="1874">
      <colorScale>
        <cfvo type="num" val="0"/>
        <cfvo type="num" val="1"/>
        <color rgb="FF00B050"/>
        <color rgb="FFFF0000"/>
      </colorScale>
    </cfRule>
    <cfRule type="colorScale" priority="1875">
      <colorScale>
        <cfvo type="num" val="0"/>
        <cfvo type="num" val="1"/>
        <color rgb="FF00B050"/>
        <color rgb="FFFF0000"/>
      </colorScale>
    </cfRule>
    <cfRule type="colorScale" priority="1876">
      <colorScale>
        <cfvo type="num" val="0"/>
        <cfvo type="num" val="1"/>
        <color rgb="FF00B050"/>
        <color rgb="FFFF0000"/>
      </colorScale>
    </cfRule>
  </conditionalFormatting>
  <conditionalFormatting sqref="J3472:J3474">
    <cfRule type="colorScale" priority="277">
      <colorScale>
        <cfvo type="num" val="0"/>
        <cfvo type="num" val="1"/>
        <color rgb="FF00B050"/>
        <color rgb="FFFF0000"/>
      </colorScale>
    </cfRule>
    <cfRule type="colorScale" priority="278">
      <colorScale>
        <cfvo type="num" val="0"/>
        <cfvo type="num" val="1"/>
        <color rgb="FF00B050"/>
        <color rgb="FFFF0000"/>
      </colorScale>
    </cfRule>
  </conditionalFormatting>
  <conditionalFormatting sqref="J3475">
    <cfRule type="colorScale" priority="1877">
      <colorScale>
        <cfvo type="num" val="0"/>
        <cfvo type="num" val="1"/>
        <color rgb="FF00B050"/>
        <color rgb="FFFF0000"/>
      </colorScale>
    </cfRule>
    <cfRule type="colorScale" priority="1878">
      <colorScale>
        <cfvo type="num" val="0"/>
        <cfvo type="num" val="1"/>
        <color rgb="FF00B050"/>
        <color rgb="FFFF0000"/>
      </colorScale>
    </cfRule>
    <cfRule type="colorScale" priority="1879">
      <colorScale>
        <cfvo type="num" val="0"/>
        <cfvo type="num" val="1"/>
        <color rgb="FF00B050"/>
        <color rgb="FFFF0000"/>
      </colorScale>
    </cfRule>
  </conditionalFormatting>
  <conditionalFormatting sqref="J3477">
    <cfRule type="colorScale" priority="1867">
      <colorScale>
        <cfvo type="num" val="0"/>
        <cfvo type="num" val="1"/>
        <color rgb="FF00B050"/>
        <color rgb="FFFF0000"/>
      </colorScale>
    </cfRule>
    <cfRule type="colorScale" priority="1864">
      <colorScale>
        <cfvo type="num" val="0"/>
        <cfvo type="num" val="1"/>
        <color rgb="FF00B050"/>
        <color rgb="FFFF0000"/>
      </colorScale>
    </cfRule>
    <cfRule type="colorScale" priority="1865">
      <colorScale>
        <cfvo type="num" val="0"/>
        <cfvo type="num" val="1"/>
        <color rgb="FF00B050"/>
        <color rgb="FFFF0000"/>
      </colorScale>
    </cfRule>
    <cfRule type="colorScale" priority="1866">
      <colorScale>
        <cfvo type="num" val="0"/>
        <cfvo type="num" val="1"/>
        <color rgb="FF00B050"/>
        <color rgb="FFFF0000"/>
      </colorScale>
    </cfRule>
  </conditionalFormatting>
  <conditionalFormatting sqref="J3478">
    <cfRule type="colorScale" priority="1863">
      <colorScale>
        <cfvo type="num" val="0"/>
        <cfvo type="num" val="1"/>
        <color rgb="FF00B050"/>
        <color rgb="FFFF0000"/>
      </colorScale>
    </cfRule>
    <cfRule type="colorScale" priority="1862">
      <colorScale>
        <cfvo type="num" val="0"/>
        <cfvo type="num" val="1"/>
        <color rgb="FF00B050"/>
        <color rgb="FFFF0000"/>
      </colorScale>
    </cfRule>
  </conditionalFormatting>
  <conditionalFormatting sqref="J3479">
    <cfRule type="colorScale" priority="276">
      <colorScale>
        <cfvo type="num" val="0"/>
        <cfvo type="num" val="1"/>
        <color rgb="FF00B050"/>
        <color rgb="FFFF0000"/>
      </colorScale>
    </cfRule>
    <cfRule type="colorScale" priority="275">
      <colorScale>
        <cfvo type="num" val="0"/>
        <cfvo type="num" val="1"/>
        <color rgb="FF00B050"/>
        <color rgb="FFFF0000"/>
      </colorScale>
    </cfRule>
  </conditionalFormatting>
  <conditionalFormatting sqref="J3480">
    <cfRule type="colorScale" priority="1656">
      <colorScale>
        <cfvo type="num" val="0"/>
        <cfvo type="num" val="1"/>
        <color rgb="FF00B050"/>
        <color rgb="FFFF0000"/>
      </colorScale>
    </cfRule>
    <cfRule type="colorScale" priority="1657">
      <colorScale>
        <cfvo type="num" val="0"/>
        <cfvo type="num" val="1"/>
        <color rgb="FF00B050"/>
        <color rgb="FFFF0000"/>
      </colorScale>
    </cfRule>
  </conditionalFormatting>
  <conditionalFormatting sqref="J3482">
    <cfRule type="colorScale" priority="1868">
      <colorScale>
        <cfvo type="num" val="0"/>
        <cfvo type="num" val="1"/>
        <color rgb="FF00B050"/>
        <color rgb="FFFF0000"/>
      </colorScale>
    </cfRule>
    <cfRule type="colorScale" priority="1870">
      <colorScale>
        <cfvo type="num" val="0"/>
        <cfvo type="num" val="1"/>
        <color rgb="FF00B050"/>
        <color rgb="FFFF0000"/>
      </colorScale>
    </cfRule>
    <cfRule type="colorScale" priority="1869">
      <colorScale>
        <cfvo type="num" val="0"/>
        <cfvo type="num" val="1"/>
        <color rgb="FF00B050"/>
        <color rgb="FFFF0000"/>
      </colorScale>
    </cfRule>
  </conditionalFormatting>
  <conditionalFormatting sqref="J3484">
    <cfRule type="colorScale" priority="1855">
      <colorScale>
        <cfvo type="num" val="0"/>
        <cfvo type="num" val="1"/>
        <color rgb="FF00B050"/>
        <color rgb="FFFF0000"/>
      </colorScale>
    </cfRule>
    <cfRule type="colorScale" priority="1858">
      <colorScale>
        <cfvo type="num" val="0"/>
        <cfvo type="num" val="1"/>
        <color rgb="FF00B050"/>
        <color rgb="FFFF0000"/>
      </colorScale>
    </cfRule>
    <cfRule type="colorScale" priority="1857">
      <colorScale>
        <cfvo type="num" val="0"/>
        <cfvo type="num" val="1"/>
        <color rgb="FF00B050"/>
        <color rgb="FFFF0000"/>
      </colorScale>
    </cfRule>
    <cfRule type="colorScale" priority="1856">
      <colorScale>
        <cfvo type="num" val="0"/>
        <cfvo type="num" val="1"/>
        <color rgb="FF00B050"/>
        <color rgb="FFFF0000"/>
      </colorScale>
    </cfRule>
  </conditionalFormatting>
  <conditionalFormatting sqref="J3485">
    <cfRule type="colorScale" priority="1854">
      <colorScale>
        <cfvo type="num" val="0"/>
        <cfvo type="num" val="1"/>
        <color rgb="FF00B050"/>
        <color rgb="FFFF0000"/>
      </colorScale>
    </cfRule>
    <cfRule type="colorScale" priority="1853">
      <colorScale>
        <cfvo type="num" val="0"/>
        <cfvo type="num" val="1"/>
        <color rgb="FF00B050"/>
        <color rgb="FFFF0000"/>
      </colorScale>
    </cfRule>
  </conditionalFormatting>
  <conditionalFormatting sqref="J3486">
    <cfRule type="colorScale" priority="274">
      <colorScale>
        <cfvo type="num" val="0"/>
        <cfvo type="num" val="1"/>
        <color rgb="FF00B050"/>
        <color rgb="FFFF0000"/>
      </colorScale>
    </cfRule>
    <cfRule type="colorScale" priority="273">
      <colorScale>
        <cfvo type="num" val="0"/>
        <cfvo type="num" val="1"/>
        <color rgb="FF00B050"/>
        <color rgb="FFFF0000"/>
      </colorScale>
    </cfRule>
  </conditionalFormatting>
  <conditionalFormatting sqref="J3487">
    <cfRule type="colorScale" priority="1654">
      <colorScale>
        <cfvo type="num" val="0"/>
        <cfvo type="num" val="1"/>
        <color rgb="FF00B050"/>
        <color rgb="FFFF0000"/>
      </colorScale>
    </cfRule>
    <cfRule type="colorScale" priority="1655">
      <colorScale>
        <cfvo type="num" val="0"/>
        <cfvo type="num" val="1"/>
        <color rgb="FF00B050"/>
        <color rgb="FFFF0000"/>
      </colorScale>
    </cfRule>
  </conditionalFormatting>
  <conditionalFormatting sqref="J3488">
    <cfRule type="colorScale" priority="272">
      <colorScale>
        <cfvo type="num" val="0"/>
        <cfvo type="num" val="1"/>
        <color rgb="FF00B050"/>
        <color rgb="FFFF0000"/>
      </colorScale>
    </cfRule>
    <cfRule type="colorScale" priority="271">
      <colorScale>
        <cfvo type="num" val="0"/>
        <cfvo type="num" val="1"/>
        <color rgb="FF00B050"/>
        <color rgb="FFFF0000"/>
      </colorScale>
    </cfRule>
  </conditionalFormatting>
  <conditionalFormatting sqref="J3491">
    <cfRule type="colorScale" priority="1849">
      <colorScale>
        <cfvo type="num" val="0"/>
        <cfvo type="num" val="1"/>
        <color rgb="FF00B050"/>
        <color rgb="FFFF0000"/>
      </colorScale>
    </cfRule>
    <cfRule type="colorScale" priority="1848">
      <colorScale>
        <cfvo type="num" val="0"/>
        <cfvo type="num" val="1"/>
        <color rgb="FF00B050"/>
        <color rgb="FFFF0000"/>
      </colorScale>
    </cfRule>
    <cfRule type="colorScale" priority="1850">
      <colorScale>
        <cfvo type="num" val="0"/>
        <cfvo type="num" val="1"/>
        <color rgb="FF00B050"/>
        <color rgb="FFFF0000"/>
      </colorScale>
    </cfRule>
    <cfRule type="colorScale" priority="1851">
      <colorScale>
        <cfvo type="num" val="0"/>
        <cfvo type="num" val="1"/>
        <color rgb="FF00B050"/>
        <color rgb="FFFF0000"/>
      </colorScale>
    </cfRule>
  </conditionalFormatting>
  <conditionalFormatting sqref="J3492">
    <cfRule type="colorScale" priority="1846">
      <colorScale>
        <cfvo type="num" val="0"/>
        <cfvo type="num" val="1"/>
        <color rgb="FF00B050"/>
        <color rgb="FFFF0000"/>
      </colorScale>
    </cfRule>
    <cfRule type="colorScale" priority="1847">
      <colorScale>
        <cfvo type="num" val="0"/>
        <cfvo type="num" val="1"/>
        <color rgb="FF00B050"/>
        <color rgb="FFFF0000"/>
      </colorScale>
    </cfRule>
  </conditionalFormatting>
  <conditionalFormatting sqref="J3493">
    <cfRule type="colorScale" priority="269">
      <colorScale>
        <cfvo type="num" val="0"/>
        <cfvo type="num" val="1"/>
        <color rgb="FF00B050"/>
        <color rgb="FFFF0000"/>
      </colorScale>
    </cfRule>
    <cfRule type="colorScale" priority="270">
      <colorScale>
        <cfvo type="num" val="0"/>
        <cfvo type="num" val="1"/>
        <color rgb="FF00B050"/>
        <color rgb="FFFF0000"/>
      </colorScale>
    </cfRule>
  </conditionalFormatting>
  <conditionalFormatting sqref="J3494">
    <cfRule type="colorScale" priority="1653">
      <colorScale>
        <cfvo type="num" val="0"/>
        <cfvo type="num" val="1"/>
        <color rgb="FF00B050"/>
        <color rgb="FFFF0000"/>
      </colorScale>
    </cfRule>
    <cfRule type="colorScale" priority="1652">
      <colorScale>
        <cfvo type="num" val="0"/>
        <cfvo type="num" val="1"/>
        <color rgb="FF00B050"/>
        <color rgb="FFFF0000"/>
      </colorScale>
    </cfRule>
  </conditionalFormatting>
  <conditionalFormatting sqref="J3495">
    <cfRule type="colorScale" priority="267">
      <colorScale>
        <cfvo type="num" val="0"/>
        <cfvo type="num" val="1"/>
        <color rgb="FF00B050"/>
        <color rgb="FFFF0000"/>
      </colorScale>
    </cfRule>
    <cfRule type="colorScale" priority="268">
      <colorScale>
        <cfvo type="num" val="0"/>
        <cfvo type="num" val="1"/>
        <color rgb="FF00B050"/>
        <color rgb="FFFF0000"/>
      </colorScale>
    </cfRule>
  </conditionalFormatting>
  <conditionalFormatting sqref="J3498">
    <cfRule type="colorScale" priority="1840">
      <colorScale>
        <cfvo type="num" val="0"/>
        <cfvo type="num" val="1"/>
        <color rgb="FF00B050"/>
        <color rgb="FFFF0000"/>
      </colorScale>
    </cfRule>
    <cfRule type="colorScale" priority="1839">
      <colorScale>
        <cfvo type="num" val="0"/>
        <cfvo type="num" val="1"/>
        <color rgb="FF00B050"/>
        <color rgb="FFFF0000"/>
      </colorScale>
    </cfRule>
    <cfRule type="colorScale" priority="1838">
      <colorScale>
        <cfvo type="num" val="0"/>
        <cfvo type="num" val="1"/>
        <color rgb="FF00B050"/>
        <color rgb="FFFF0000"/>
      </colorScale>
    </cfRule>
    <cfRule type="colorScale" priority="1841">
      <colorScale>
        <cfvo type="num" val="0"/>
        <cfvo type="num" val="1"/>
        <color rgb="FF00B050"/>
        <color rgb="FFFF0000"/>
      </colorScale>
    </cfRule>
  </conditionalFormatting>
  <conditionalFormatting sqref="J3499">
    <cfRule type="colorScale" priority="1837">
      <colorScale>
        <cfvo type="num" val="0"/>
        <cfvo type="num" val="1"/>
        <color rgb="FF00B050"/>
        <color rgb="FFFF0000"/>
      </colorScale>
    </cfRule>
    <cfRule type="colorScale" priority="1836">
      <colorScale>
        <cfvo type="num" val="0"/>
        <cfvo type="num" val="1"/>
        <color rgb="FF00B050"/>
        <color rgb="FFFF0000"/>
      </colorScale>
    </cfRule>
  </conditionalFormatting>
  <conditionalFormatting sqref="J3500">
    <cfRule type="colorScale" priority="265">
      <colorScale>
        <cfvo type="num" val="0"/>
        <cfvo type="num" val="1"/>
        <color rgb="FF00B050"/>
        <color rgb="FFFF0000"/>
      </colorScale>
    </cfRule>
    <cfRule type="colorScale" priority="266">
      <colorScale>
        <cfvo type="num" val="0"/>
        <cfvo type="num" val="1"/>
        <color rgb="FF00B050"/>
        <color rgb="FFFF0000"/>
      </colorScale>
    </cfRule>
  </conditionalFormatting>
  <conditionalFormatting sqref="J3501">
    <cfRule type="colorScale" priority="1651">
      <colorScale>
        <cfvo type="num" val="0"/>
        <cfvo type="num" val="1"/>
        <color rgb="FF00B050"/>
        <color rgb="FFFF0000"/>
      </colorScale>
    </cfRule>
    <cfRule type="colorScale" priority="1650">
      <colorScale>
        <cfvo type="num" val="0"/>
        <cfvo type="num" val="1"/>
        <color rgb="FF00B050"/>
        <color rgb="FFFF0000"/>
      </colorScale>
    </cfRule>
  </conditionalFormatting>
  <conditionalFormatting sqref="J3502">
    <cfRule type="colorScale" priority="264">
      <colorScale>
        <cfvo type="num" val="0"/>
        <cfvo type="num" val="1"/>
        <color rgb="FF00B050"/>
        <color rgb="FFFF0000"/>
      </colorScale>
    </cfRule>
    <cfRule type="colorScale" priority="263">
      <colorScale>
        <cfvo type="num" val="0"/>
        <cfvo type="num" val="1"/>
        <color rgb="FF00B050"/>
        <color rgb="FFFF0000"/>
      </colorScale>
    </cfRule>
  </conditionalFormatting>
  <conditionalFormatting sqref="J3503">
    <cfRule type="colorScale" priority="1845">
      <colorScale>
        <cfvo type="num" val="0"/>
        <cfvo type="num" val="1"/>
        <color rgb="FF00B050"/>
        <color rgb="FFFF0000"/>
      </colorScale>
    </cfRule>
    <cfRule type="colorScale" priority="1843">
      <colorScale>
        <cfvo type="num" val="0"/>
        <cfvo type="num" val="1"/>
        <color rgb="FF00B050"/>
        <color rgb="FFFF0000"/>
      </colorScale>
    </cfRule>
    <cfRule type="colorScale" priority="1844">
      <colorScale>
        <cfvo type="num" val="0"/>
        <cfvo type="num" val="1"/>
        <color rgb="FF00B050"/>
        <color rgb="FFFF0000"/>
      </colorScale>
    </cfRule>
  </conditionalFormatting>
  <conditionalFormatting sqref="J3505">
    <cfRule type="colorScale" priority="1831">
      <colorScale>
        <cfvo type="num" val="0"/>
        <cfvo type="num" val="1"/>
        <color rgb="FF00B050"/>
        <color rgb="FFFF0000"/>
      </colorScale>
    </cfRule>
    <cfRule type="colorScale" priority="1830">
      <colorScale>
        <cfvo type="num" val="0"/>
        <cfvo type="num" val="1"/>
        <color rgb="FF00B050"/>
        <color rgb="FFFF0000"/>
      </colorScale>
    </cfRule>
    <cfRule type="colorScale" priority="1829">
      <colorScale>
        <cfvo type="num" val="0"/>
        <cfvo type="num" val="1"/>
        <color rgb="FF00B050"/>
        <color rgb="FFFF0000"/>
      </colorScale>
    </cfRule>
    <cfRule type="colorScale" priority="1828">
      <colorScale>
        <cfvo type="num" val="0"/>
        <cfvo type="num" val="1"/>
        <color rgb="FF00B050"/>
        <color rgb="FFFF0000"/>
      </colorScale>
    </cfRule>
  </conditionalFormatting>
  <conditionalFormatting sqref="J3506">
    <cfRule type="colorScale" priority="1826">
      <colorScale>
        <cfvo type="num" val="0"/>
        <cfvo type="num" val="1"/>
        <color rgb="FF00B050"/>
        <color rgb="FFFF0000"/>
      </colorScale>
    </cfRule>
    <cfRule type="colorScale" priority="1827">
      <colorScale>
        <cfvo type="num" val="0"/>
        <cfvo type="num" val="1"/>
        <color rgb="FF00B050"/>
        <color rgb="FFFF0000"/>
      </colorScale>
    </cfRule>
  </conditionalFormatting>
  <conditionalFormatting sqref="J3507:J3508">
    <cfRule type="colorScale" priority="262">
      <colorScale>
        <cfvo type="num" val="0"/>
        <cfvo type="num" val="1"/>
        <color rgb="FF00B050"/>
        <color rgb="FFFF0000"/>
      </colorScale>
    </cfRule>
    <cfRule type="colorScale" priority="261">
      <colorScale>
        <cfvo type="num" val="0"/>
        <cfvo type="num" val="1"/>
        <color rgb="FF00B050"/>
        <color rgb="FFFF0000"/>
      </colorScale>
    </cfRule>
  </conditionalFormatting>
  <conditionalFormatting sqref="J3511">
    <cfRule type="colorScale" priority="1833">
      <colorScale>
        <cfvo type="num" val="0"/>
        <cfvo type="num" val="1"/>
        <color rgb="FF00B050"/>
        <color rgb="FFFF0000"/>
      </colorScale>
    </cfRule>
    <cfRule type="colorScale" priority="1835">
      <colorScale>
        <cfvo type="num" val="0"/>
        <cfvo type="num" val="1"/>
        <color rgb="FF00B050"/>
        <color rgb="FFFF0000"/>
      </colorScale>
    </cfRule>
    <cfRule type="colorScale" priority="1834">
      <colorScale>
        <cfvo type="num" val="0"/>
        <cfvo type="num" val="1"/>
        <color rgb="FF00B050"/>
        <color rgb="FFFF0000"/>
      </colorScale>
    </cfRule>
  </conditionalFormatting>
  <conditionalFormatting sqref="J3513">
    <cfRule type="colorScale" priority="1821">
      <colorScale>
        <cfvo type="num" val="0"/>
        <cfvo type="num" val="1"/>
        <color rgb="FF00B050"/>
        <color rgb="FFFF0000"/>
      </colorScale>
    </cfRule>
    <cfRule type="colorScale" priority="1820">
      <colorScale>
        <cfvo type="num" val="0"/>
        <cfvo type="num" val="1"/>
        <color rgb="FF00B050"/>
        <color rgb="FFFF0000"/>
      </colorScale>
    </cfRule>
    <cfRule type="colorScale" priority="1819">
      <colorScale>
        <cfvo type="num" val="0"/>
        <cfvo type="num" val="1"/>
        <color rgb="FF00B050"/>
        <color rgb="FFFF0000"/>
      </colorScale>
    </cfRule>
    <cfRule type="colorScale" priority="1818">
      <colorScale>
        <cfvo type="num" val="0"/>
        <cfvo type="num" val="1"/>
        <color rgb="FF00B050"/>
        <color rgb="FFFF0000"/>
      </colorScale>
    </cfRule>
  </conditionalFormatting>
  <conditionalFormatting sqref="J3514">
    <cfRule type="colorScale" priority="1817">
      <colorScale>
        <cfvo type="num" val="0"/>
        <cfvo type="num" val="1"/>
        <color rgb="FF00B050"/>
        <color rgb="FFFF0000"/>
      </colorScale>
    </cfRule>
    <cfRule type="colorScale" priority="1816">
      <colorScale>
        <cfvo type="num" val="0"/>
        <cfvo type="num" val="1"/>
        <color rgb="FF00B050"/>
        <color rgb="FFFF0000"/>
      </colorScale>
    </cfRule>
  </conditionalFormatting>
  <conditionalFormatting sqref="J3515">
    <cfRule type="colorScale" priority="260">
      <colorScale>
        <cfvo type="num" val="0"/>
        <cfvo type="num" val="1"/>
        <color rgb="FF00B050"/>
        <color rgb="FFFF0000"/>
      </colorScale>
    </cfRule>
    <cfRule type="colorScale" priority="259">
      <colorScale>
        <cfvo type="num" val="0"/>
        <cfvo type="num" val="1"/>
        <color rgb="FF00B050"/>
        <color rgb="FFFF0000"/>
      </colorScale>
    </cfRule>
  </conditionalFormatting>
  <conditionalFormatting sqref="J3516">
    <cfRule type="colorScale" priority="1646">
      <colorScale>
        <cfvo type="num" val="0"/>
        <cfvo type="num" val="1"/>
        <color rgb="FF00B050"/>
        <color rgb="FFFF0000"/>
      </colorScale>
    </cfRule>
    <cfRule type="colorScale" priority="1647">
      <colorScale>
        <cfvo type="num" val="0"/>
        <cfvo type="num" val="1"/>
        <color rgb="FF00B050"/>
        <color rgb="FFFF0000"/>
      </colorScale>
    </cfRule>
  </conditionalFormatting>
  <conditionalFormatting sqref="J3517">
    <cfRule type="colorScale" priority="254">
      <colorScale>
        <cfvo type="num" val="0"/>
        <cfvo type="num" val="1"/>
        <color rgb="FF00B050"/>
        <color rgb="FFFF0000"/>
      </colorScale>
    </cfRule>
    <cfRule type="colorScale" priority="253">
      <colorScale>
        <cfvo type="num" val="0"/>
        <cfvo type="num" val="1"/>
        <color rgb="FF00B050"/>
        <color rgb="FFFF0000"/>
      </colorScale>
    </cfRule>
  </conditionalFormatting>
  <conditionalFormatting sqref="J3518">
    <cfRule type="colorScale" priority="258">
      <colorScale>
        <cfvo type="num" val="0"/>
        <cfvo type="num" val="1"/>
        <color rgb="FF00B050"/>
        <color rgb="FFFF0000"/>
      </colorScale>
    </cfRule>
    <cfRule type="colorScale" priority="257">
      <colorScale>
        <cfvo type="num" val="0"/>
        <cfvo type="num" val="1"/>
        <color rgb="FF00B050"/>
        <color rgb="FFFF0000"/>
      </colorScale>
    </cfRule>
  </conditionalFormatting>
  <conditionalFormatting sqref="J3520">
    <cfRule type="colorScale" priority="1809">
      <colorScale>
        <cfvo type="num" val="0"/>
        <cfvo type="num" val="1"/>
        <color rgb="FF00B050"/>
        <color rgb="FFFF0000"/>
      </colorScale>
    </cfRule>
    <cfRule type="colorScale" priority="1808">
      <colorScale>
        <cfvo type="num" val="0"/>
        <cfvo type="num" val="1"/>
        <color rgb="FF00B050"/>
        <color rgb="FFFF0000"/>
      </colorScale>
    </cfRule>
    <cfRule type="colorScale" priority="1811">
      <colorScale>
        <cfvo type="num" val="0"/>
        <cfvo type="num" val="1"/>
        <color rgb="FF00B050"/>
        <color rgb="FFFF0000"/>
      </colorScale>
    </cfRule>
    <cfRule type="colorScale" priority="1810">
      <colorScale>
        <cfvo type="num" val="0"/>
        <cfvo type="num" val="1"/>
        <color rgb="FF00B050"/>
        <color rgb="FFFF0000"/>
      </colorScale>
    </cfRule>
  </conditionalFormatting>
  <conditionalFormatting sqref="J3521">
    <cfRule type="colorScale" priority="1806">
      <colorScale>
        <cfvo type="num" val="0"/>
        <cfvo type="num" val="1"/>
        <color rgb="FF00B050"/>
        <color rgb="FFFF0000"/>
      </colorScale>
    </cfRule>
    <cfRule type="colorScale" priority="1807">
      <colorScale>
        <cfvo type="num" val="0"/>
        <cfvo type="num" val="1"/>
        <color rgb="FF00B050"/>
        <color rgb="FFFF0000"/>
      </colorScale>
    </cfRule>
  </conditionalFormatting>
  <conditionalFormatting sqref="J3522">
    <cfRule type="colorScale" priority="251">
      <colorScale>
        <cfvo type="num" val="0"/>
        <cfvo type="num" val="1"/>
        <color rgb="FF00B050"/>
        <color rgb="FFFF0000"/>
      </colorScale>
    </cfRule>
    <cfRule type="colorScale" priority="252">
      <colorScale>
        <cfvo type="num" val="0"/>
        <cfvo type="num" val="1"/>
        <color rgb="FF00B050"/>
        <color rgb="FFFF0000"/>
      </colorScale>
    </cfRule>
  </conditionalFormatting>
  <conditionalFormatting sqref="J3523">
    <cfRule type="colorScale" priority="1644">
      <colorScale>
        <cfvo type="num" val="0"/>
        <cfvo type="num" val="1"/>
        <color rgb="FF00B050"/>
        <color rgb="FFFF0000"/>
      </colorScale>
    </cfRule>
    <cfRule type="colorScale" priority="1645">
      <colorScale>
        <cfvo type="num" val="0"/>
        <cfvo type="num" val="1"/>
        <color rgb="FF00B050"/>
        <color rgb="FFFF0000"/>
      </colorScale>
    </cfRule>
  </conditionalFormatting>
  <conditionalFormatting sqref="J3524">
    <cfRule type="colorScale" priority="249">
      <colorScale>
        <cfvo type="num" val="0"/>
        <cfvo type="num" val="1"/>
        <color rgb="FF00B050"/>
        <color rgb="FFFF0000"/>
      </colorScale>
    </cfRule>
    <cfRule type="colorScale" priority="250">
      <colorScale>
        <cfvo type="num" val="0"/>
        <cfvo type="num" val="1"/>
        <color rgb="FF00B050"/>
        <color rgb="FFFF0000"/>
      </colorScale>
    </cfRule>
  </conditionalFormatting>
  <conditionalFormatting sqref="J3526">
    <cfRule type="colorScale" priority="1814">
      <colorScale>
        <cfvo type="num" val="0"/>
        <cfvo type="num" val="1"/>
        <color rgb="FF00B050"/>
        <color rgb="FFFF0000"/>
      </colorScale>
    </cfRule>
    <cfRule type="colorScale" priority="1812">
      <colorScale>
        <cfvo type="num" val="0"/>
        <cfvo type="num" val="1"/>
        <color rgb="FF00B050"/>
        <color rgb="FFFF0000"/>
      </colorScale>
    </cfRule>
    <cfRule type="colorScale" priority="1813">
      <colorScale>
        <cfvo type="num" val="0"/>
        <cfvo type="num" val="1"/>
        <color rgb="FF00B050"/>
        <color rgb="FFFF0000"/>
      </colorScale>
    </cfRule>
  </conditionalFormatting>
  <conditionalFormatting sqref="J3528">
    <cfRule type="colorScale" priority="1799">
      <colorScale>
        <cfvo type="num" val="0"/>
        <cfvo type="num" val="1"/>
        <color rgb="FF00B050"/>
        <color rgb="FFFF0000"/>
      </colorScale>
    </cfRule>
    <cfRule type="colorScale" priority="1800">
      <colorScale>
        <cfvo type="num" val="0"/>
        <cfvo type="num" val="1"/>
        <color rgb="FF00B050"/>
        <color rgb="FFFF0000"/>
      </colorScale>
    </cfRule>
    <cfRule type="colorScale" priority="1798">
      <colorScale>
        <cfvo type="num" val="0"/>
        <cfvo type="num" val="1"/>
        <color rgb="FF00B050"/>
        <color rgb="FFFF0000"/>
      </colorScale>
    </cfRule>
    <cfRule type="colorScale" priority="1801">
      <colorScale>
        <cfvo type="num" val="0"/>
        <cfvo type="num" val="1"/>
        <color rgb="FF00B050"/>
        <color rgb="FFFF0000"/>
      </colorScale>
    </cfRule>
  </conditionalFormatting>
  <conditionalFormatting sqref="J3529">
    <cfRule type="colorScale" priority="1796">
      <colorScale>
        <cfvo type="num" val="0"/>
        <cfvo type="num" val="1"/>
        <color rgb="FF00B050"/>
        <color rgb="FFFF0000"/>
      </colorScale>
    </cfRule>
    <cfRule type="colorScale" priority="1797">
      <colorScale>
        <cfvo type="num" val="0"/>
        <cfvo type="num" val="1"/>
        <color rgb="FF00B050"/>
        <color rgb="FFFF0000"/>
      </colorScale>
    </cfRule>
  </conditionalFormatting>
  <conditionalFormatting sqref="J3530">
    <cfRule type="colorScale" priority="247">
      <colorScale>
        <cfvo type="num" val="0"/>
        <cfvo type="num" val="1"/>
        <color rgb="FF00B050"/>
        <color rgb="FFFF0000"/>
      </colorScale>
    </cfRule>
    <cfRule type="colorScale" priority="248">
      <colorScale>
        <cfvo type="num" val="0"/>
        <cfvo type="num" val="1"/>
        <color rgb="FF00B050"/>
        <color rgb="FFFF0000"/>
      </colorScale>
    </cfRule>
  </conditionalFormatting>
  <conditionalFormatting sqref="J3531">
    <cfRule type="colorScale" priority="1643">
      <colorScale>
        <cfvo type="num" val="0"/>
        <cfvo type="num" val="1"/>
        <color rgb="FF00B050"/>
        <color rgb="FFFF0000"/>
      </colorScale>
    </cfRule>
    <cfRule type="colorScale" priority="1642">
      <colorScale>
        <cfvo type="num" val="0"/>
        <cfvo type="num" val="1"/>
        <color rgb="FF00B050"/>
        <color rgb="FFFF0000"/>
      </colorScale>
    </cfRule>
  </conditionalFormatting>
  <conditionalFormatting sqref="J3532">
    <cfRule type="colorScale" priority="246">
      <colorScale>
        <cfvo type="num" val="0"/>
        <cfvo type="num" val="1"/>
        <color rgb="FF00B050"/>
        <color rgb="FFFF0000"/>
      </colorScale>
    </cfRule>
    <cfRule type="colorScale" priority="245">
      <colorScale>
        <cfvo type="num" val="0"/>
        <cfvo type="num" val="1"/>
        <color rgb="FF00B050"/>
        <color rgb="FFFF0000"/>
      </colorScale>
    </cfRule>
  </conditionalFormatting>
  <conditionalFormatting sqref="J3534">
    <cfRule type="colorScale" priority="1803">
      <colorScale>
        <cfvo type="num" val="0"/>
        <cfvo type="num" val="1"/>
        <color rgb="FF00B050"/>
        <color rgb="FFFF0000"/>
      </colorScale>
    </cfRule>
    <cfRule type="colorScale" priority="1802">
      <colorScale>
        <cfvo type="num" val="0"/>
        <cfvo type="num" val="1"/>
        <color rgb="FF00B050"/>
        <color rgb="FFFF0000"/>
      </colorScale>
    </cfRule>
    <cfRule type="colorScale" priority="1804">
      <colorScale>
        <cfvo type="num" val="0"/>
        <cfvo type="num" val="1"/>
        <color rgb="FF00B050"/>
        <color rgb="FFFF0000"/>
      </colorScale>
    </cfRule>
  </conditionalFormatting>
  <conditionalFormatting sqref="J3536">
    <cfRule type="colorScale" priority="1791">
      <colorScale>
        <cfvo type="num" val="0"/>
        <cfvo type="num" val="1"/>
        <color rgb="FF00B050"/>
        <color rgb="FFFF0000"/>
      </colorScale>
    </cfRule>
    <cfRule type="colorScale" priority="1790">
      <colorScale>
        <cfvo type="num" val="0"/>
        <cfvo type="num" val="1"/>
        <color rgb="FF00B050"/>
        <color rgb="FFFF0000"/>
      </colorScale>
    </cfRule>
    <cfRule type="colorScale" priority="1789">
      <colorScale>
        <cfvo type="num" val="0"/>
        <cfvo type="num" val="1"/>
        <color rgb="FF00B050"/>
        <color rgb="FFFF0000"/>
      </colorScale>
    </cfRule>
    <cfRule type="colorScale" priority="1788">
      <colorScale>
        <cfvo type="num" val="0"/>
        <cfvo type="num" val="1"/>
        <color rgb="FF00B050"/>
        <color rgb="FFFF0000"/>
      </colorScale>
    </cfRule>
  </conditionalFormatting>
  <conditionalFormatting sqref="J3537">
    <cfRule type="colorScale" priority="1786">
      <colorScale>
        <cfvo type="num" val="0"/>
        <cfvo type="num" val="1"/>
        <color rgb="FF00B050"/>
        <color rgb="FFFF0000"/>
      </colorScale>
    </cfRule>
    <cfRule type="colorScale" priority="1787">
      <colorScale>
        <cfvo type="num" val="0"/>
        <cfvo type="num" val="1"/>
        <color rgb="FF00B050"/>
        <color rgb="FFFF0000"/>
      </colorScale>
    </cfRule>
  </conditionalFormatting>
  <conditionalFormatting sqref="J3538">
    <cfRule type="colorScale" priority="244">
      <colorScale>
        <cfvo type="num" val="0"/>
        <cfvo type="num" val="1"/>
        <color rgb="FF00B050"/>
        <color rgb="FFFF0000"/>
      </colorScale>
    </cfRule>
    <cfRule type="colorScale" priority="243">
      <colorScale>
        <cfvo type="num" val="0"/>
        <cfvo type="num" val="1"/>
        <color rgb="FF00B050"/>
        <color rgb="FFFF0000"/>
      </colorScale>
    </cfRule>
  </conditionalFormatting>
  <conditionalFormatting sqref="J3539">
    <cfRule type="colorScale" priority="1641">
      <colorScale>
        <cfvo type="num" val="0"/>
        <cfvo type="num" val="1"/>
        <color rgb="FF00B050"/>
        <color rgb="FFFF0000"/>
      </colorScale>
    </cfRule>
    <cfRule type="colorScale" priority="1640">
      <colorScale>
        <cfvo type="num" val="0"/>
        <cfvo type="num" val="1"/>
        <color rgb="FF00B050"/>
        <color rgb="FFFF0000"/>
      </colorScale>
    </cfRule>
  </conditionalFormatting>
  <conditionalFormatting sqref="J3540">
    <cfRule type="colorScale" priority="242">
      <colorScale>
        <cfvo type="num" val="0"/>
        <cfvo type="num" val="1"/>
        <color rgb="FF00B050"/>
        <color rgb="FFFF0000"/>
      </colorScale>
    </cfRule>
    <cfRule type="colorScale" priority="241">
      <colorScale>
        <cfvo type="num" val="0"/>
        <cfvo type="num" val="1"/>
        <color rgb="FF00B050"/>
        <color rgb="FFFF0000"/>
      </colorScale>
    </cfRule>
  </conditionalFormatting>
  <conditionalFormatting sqref="J3541">
    <cfRule type="colorScale" priority="1792">
      <colorScale>
        <cfvo type="num" val="0"/>
        <cfvo type="num" val="1"/>
        <color rgb="FF00B050"/>
        <color rgb="FFFF0000"/>
      </colorScale>
    </cfRule>
    <cfRule type="colorScale" priority="1794">
      <colorScale>
        <cfvo type="num" val="0"/>
        <cfvo type="num" val="1"/>
        <color rgb="FF00B050"/>
        <color rgb="FFFF0000"/>
      </colorScale>
    </cfRule>
    <cfRule type="colorScale" priority="1793">
      <colorScale>
        <cfvo type="num" val="0"/>
        <cfvo type="num" val="1"/>
        <color rgb="FF00B050"/>
        <color rgb="FFFF0000"/>
      </colorScale>
    </cfRule>
  </conditionalFormatting>
  <conditionalFormatting sqref="J3543">
    <cfRule type="colorScale" priority="1778">
      <colorScale>
        <cfvo type="num" val="0"/>
        <cfvo type="num" val="1"/>
        <color rgb="FF00B050"/>
        <color rgb="FFFF0000"/>
      </colorScale>
    </cfRule>
    <cfRule type="colorScale" priority="1779">
      <colorScale>
        <cfvo type="num" val="0"/>
        <cfvo type="num" val="1"/>
        <color rgb="FF00B050"/>
        <color rgb="FFFF0000"/>
      </colorScale>
    </cfRule>
    <cfRule type="colorScale" priority="1780">
      <colorScale>
        <cfvo type="num" val="0"/>
        <cfvo type="num" val="1"/>
        <color rgb="FF00B050"/>
        <color rgb="FFFF0000"/>
      </colorScale>
    </cfRule>
    <cfRule type="colorScale" priority="1781">
      <colorScale>
        <cfvo type="num" val="0"/>
        <cfvo type="num" val="1"/>
        <color rgb="FF00B050"/>
        <color rgb="FFFF0000"/>
      </colorScale>
    </cfRule>
  </conditionalFormatting>
  <conditionalFormatting sqref="J3544">
    <cfRule type="colorScale" priority="1776">
      <colorScale>
        <cfvo type="num" val="0"/>
        <cfvo type="num" val="1"/>
        <color rgb="FF00B050"/>
        <color rgb="FFFF0000"/>
      </colorScale>
    </cfRule>
    <cfRule type="colorScale" priority="1777">
      <colorScale>
        <cfvo type="num" val="0"/>
        <cfvo type="num" val="1"/>
        <color rgb="FF00B050"/>
        <color rgb="FFFF0000"/>
      </colorScale>
    </cfRule>
  </conditionalFormatting>
  <conditionalFormatting sqref="J3545">
    <cfRule type="colorScale" priority="240">
      <colorScale>
        <cfvo type="num" val="0"/>
        <cfvo type="num" val="1"/>
        <color rgb="FF00B050"/>
        <color rgb="FFFF0000"/>
      </colorScale>
    </cfRule>
    <cfRule type="colorScale" priority="239">
      <colorScale>
        <cfvo type="num" val="0"/>
        <cfvo type="num" val="1"/>
        <color rgb="FF00B050"/>
        <color rgb="FFFF0000"/>
      </colorScale>
    </cfRule>
  </conditionalFormatting>
  <conditionalFormatting sqref="J3546">
    <cfRule type="colorScale" priority="1638">
      <colorScale>
        <cfvo type="num" val="0"/>
        <cfvo type="num" val="1"/>
        <color rgb="FF00B050"/>
        <color rgb="FFFF0000"/>
      </colorScale>
    </cfRule>
    <cfRule type="colorScale" priority="1639">
      <colorScale>
        <cfvo type="num" val="0"/>
        <cfvo type="num" val="1"/>
        <color rgb="FF00B050"/>
        <color rgb="FFFF0000"/>
      </colorScale>
    </cfRule>
  </conditionalFormatting>
  <conditionalFormatting sqref="J3547">
    <cfRule type="colorScale" priority="237">
      <colorScale>
        <cfvo type="num" val="0"/>
        <cfvo type="num" val="1"/>
        <color rgb="FF00B050"/>
        <color rgb="FFFF0000"/>
      </colorScale>
    </cfRule>
    <cfRule type="colorScale" priority="238">
      <colorScale>
        <cfvo type="num" val="0"/>
        <cfvo type="num" val="1"/>
        <color rgb="FF00B050"/>
        <color rgb="FFFF0000"/>
      </colorScale>
    </cfRule>
  </conditionalFormatting>
  <conditionalFormatting sqref="J3549">
    <cfRule type="colorScale" priority="1783">
      <colorScale>
        <cfvo type="num" val="0"/>
        <cfvo type="num" val="1"/>
        <color rgb="FF00B050"/>
        <color rgb="FFFF0000"/>
      </colorScale>
    </cfRule>
    <cfRule type="colorScale" priority="1782">
      <colorScale>
        <cfvo type="num" val="0"/>
        <cfvo type="num" val="1"/>
        <color rgb="FF00B050"/>
        <color rgb="FFFF0000"/>
      </colorScale>
    </cfRule>
    <cfRule type="colorScale" priority="1784">
      <colorScale>
        <cfvo type="num" val="0"/>
        <cfvo type="num" val="1"/>
        <color rgb="FF00B050"/>
        <color rgb="FFFF0000"/>
      </colorScale>
    </cfRule>
  </conditionalFormatting>
  <conditionalFormatting sqref="J3551">
    <cfRule type="colorScale" priority="1768">
      <colorScale>
        <cfvo type="num" val="0"/>
        <cfvo type="num" val="1"/>
        <color rgb="FF00B050"/>
        <color rgb="FFFF0000"/>
      </colorScale>
    </cfRule>
    <cfRule type="colorScale" priority="1769">
      <colorScale>
        <cfvo type="num" val="0"/>
        <cfvo type="num" val="1"/>
        <color rgb="FF00B050"/>
        <color rgb="FFFF0000"/>
      </colorScale>
    </cfRule>
    <cfRule type="colorScale" priority="1770">
      <colorScale>
        <cfvo type="num" val="0"/>
        <cfvo type="num" val="1"/>
        <color rgb="FF00B050"/>
        <color rgb="FFFF0000"/>
      </colorScale>
    </cfRule>
    <cfRule type="colorScale" priority="1771">
      <colorScale>
        <cfvo type="num" val="0"/>
        <cfvo type="num" val="1"/>
        <color rgb="FF00B050"/>
        <color rgb="FFFF0000"/>
      </colorScale>
    </cfRule>
  </conditionalFormatting>
  <conditionalFormatting sqref="J3552">
    <cfRule type="colorScale" priority="1767">
      <colorScale>
        <cfvo type="num" val="0"/>
        <cfvo type="num" val="1"/>
        <color rgb="FF00B050"/>
        <color rgb="FFFF0000"/>
      </colorScale>
    </cfRule>
    <cfRule type="colorScale" priority="1766">
      <colorScale>
        <cfvo type="num" val="0"/>
        <cfvo type="num" val="1"/>
        <color rgb="FF00B050"/>
        <color rgb="FFFF0000"/>
      </colorScale>
    </cfRule>
  </conditionalFormatting>
  <conditionalFormatting sqref="J3553">
    <cfRule type="colorScale" priority="236">
      <colorScale>
        <cfvo type="num" val="0"/>
        <cfvo type="num" val="1"/>
        <color rgb="FF00B050"/>
        <color rgb="FFFF0000"/>
      </colorScale>
    </cfRule>
    <cfRule type="colorScale" priority="235">
      <colorScale>
        <cfvo type="num" val="0"/>
        <cfvo type="num" val="1"/>
        <color rgb="FF00B050"/>
        <color rgb="FFFF0000"/>
      </colorScale>
    </cfRule>
  </conditionalFormatting>
  <conditionalFormatting sqref="J3554">
    <cfRule type="colorScale" priority="1636">
      <colorScale>
        <cfvo type="num" val="0"/>
        <cfvo type="num" val="1"/>
        <color rgb="FF00B050"/>
        <color rgb="FFFF0000"/>
      </colorScale>
    </cfRule>
    <cfRule type="colorScale" priority="1637">
      <colorScale>
        <cfvo type="num" val="0"/>
        <cfvo type="num" val="1"/>
        <color rgb="FF00B050"/>
        <color rgb="FFFF0000"/>
      </colorScale>
    </cfRule>
  </conditionalFormatting>
  <conditionalFormatting sqref="J3555">
    <cfRule type="colorScale" priority="234">
      <colorScale>
        <cfvo type="num" val="0"/>
        <cfvo type="num" val="1"/>
        <color rgb="FF00B050"/>
        <color rgb="FFFF0000"/>
      </colorScale>
    </cfRule>
    <cfRule type="colorScale" priority="233">
      <colorScale>
        <cfvo type="num" val="0"/>
        <cfvo type="num" val="1"/>
        <color rgb="FF00B050"/>
        <color rgb="FFFF0000"/>
      </colorScale>
    </cfRule>
  </conditionalFormatting>
  <conditionalFormatting sqref="J3557">
    <cfRule type="colorScale" priority="1678">
      <colorScale>
        <cfvo type="num" val="0"/>
        <cfvo type="num" val="1"/>
        <color rgb="FF00B050"/>
        <color rgb="FFFF0000"/>
      </colorScale>
    </cfRule>
  </conditionalFormatting>
  <conditionalFormatting sqref="J3558">
    <cfRule type="colorScale" priority="1772">
      <colorScale>
        <cfvo type="num" val="0"/>
        <cfvo type="num" val="1"/>
        <color rgb="FF00B050"/>
        <color rgb="FFFF0000"/>
      </colorScale>
    </cfRule>
    <cfRule type="colorScale" priority="1774">
      <colorScale>
        <cfvo type="num" val="0"/>
        <cfvo type="num" val="1"/>
        <color rgb="FF00B050"/>
        <color rgb="FFFF0000"/>
      </colorScale>
    </cfRule>
    <cfRule type="colorScale" priority="1773">
      <colorScale>
        <cfvo type="num" val="0"/>
        <cfvo type="num" val="1"/>
        <color rgb="FF00B050"/>
        <color rgb="FFFF0000"/>
      </colorScale>
    </cfRule>
  </conditionalFormatting>
  <conditionalFormatting sqref="J3560">
    <cfRule type="colorScale" priority="1761">
      <colorScale>
        <cfvo type="num" val="0"/>
        <cfvo type="num" val="1"/>
        <color rgb="FF00B050"/>
        <color rgb="FFFF0000"/>
      </colorScale>
    </cfRule>
    <cfRule type="colorScale" priority="1760">
      <colorScale>
        <cfvo type="num" val="0"/>
        <cfvo type="num" val="1"/>
        <color rgb="FF00B050"/>
        <color rgb="FFFF0000"/>
      </colorScale>
    </cfRule>
    <cfRule type="colorScale" priority="1759">
      <colorScale>
        <cfvo type="num" val="0"/>
        <cfvo type="num" val="1"/>
        <color rgb="FF00B050"/>
        <color rgb="FFFF0000"/>
      </colorScale>
    </cfRule>
    <cfRule type="colorScale" priority="1758">
      <colorScale>
        <cfvo type="num" val="0"/>
        <cfvo type="num" val="1"/>
        <color rgb="FF00B050"/>
        <color rgb="FFFF0000"/>
      </colorScale>
    </cfRule>
  </conditionalFormatting>
  <conditionalFormatting sqref="J3561">
    <cfRule type="colorScale" priority="1757">
      <colorScale>
        <cfvo type="num" val="0"/>
        <cfvo type="num" val="1"/>
        <color rgb="FF00B050"/>
        <color rgb="FFFF0000"/>
      </colorScale>
    </cfRule>
    <cfRule type="colorScale" priority="1756">
      <colorScale>
        <cfvo type="num" val="0"/>
        <cfvo type="num" val="1"/>
        <color rgb="FF00B050"/>
        <color rgb="FFFF0000"/>
      </colorScale>
    </cfRule>
  </conditionalFormatting>
  <conditionalFormatting sqref="J3562:J3564">
    <cfRule type="colorScale" priority="231">
      <colorScale>
        <cfvo type="num" val="0"/>
        <cfvo type="num" val="1"/>
        <color rgb="FF00B050"/>
        <color rgb="FFFF0000"/>
      </colorScale>
    </cfRule>
    <cfRule type="colorScale" priority="232">
      <colorScale>
        <cfvo type="num" val="0"/>
        <cfvo type="num" val="1"/>
        <color rgb="FF00B050"/>
        <color rgb="FFFF0000"/>
      </colorScale>
    </cfRule>
  </conditionalFormatting>
  <conditionalFormatting sqref="J3565">
    <cfRule type="colorScale" priority="1764">
      <colorScale>
        <cfvo type="num" val="0"/>
        <cfvo type="num" val="1"/>
        <color rgb="FF00B050"/>
        <color rgb="FFFF0000"/>
      </colorScale>
    </cfRule>
    <cfRule type="colorScale" priority="1763">
      <colorScale>
        <cfvo type="num" val="0"/>
        <cfvo type="num" val="1"/>
        <color rgb="FF00B050"/>
        <color rgb="FFFF0000"/>
      </colorScale>
    </cfRule>
    <cfRule type="colorScale" priority="1762">
      <colorScale>
        <cfvo type="num" val="0"/>
        <cfvo type="num" val="1"/>
        <color rgb="FF00B050"/>
        <color rgb="FFFF0000"/>
      </colorScale>
    </cfRule>
  </conditionalFormatting>
  <conditionalFormatting sqref="J3567">
    <cfRule type="colorScale" priority="1748">
      <colorScale>
        <cfvo type="num" val="0"/>
        <cfvo type="num" val="1"/>
        <color rgb="FF00B050"/>
        <color rgb="FFFF0000"/>
      </colorScale>
    </cfRule>
    <cfRule type="colorScale" priority="1749">
      <colorScale>
        <cfvo type="num" val="0"/>
        <cfvo type="num" val="1"/>
        <color rgb="FF00B050"/>
        <color rgb="FFFF0000"/>
      </colorScale>
    </cfRule>
    <cfRule type="colorScale" priority="1750">
      <colorScale>
        <cfvo type="num" val="0"/>
        <cfvo type="num" val="1"/>
        <color rgb="FF00B050"/>
        <color rgb="FFFF0000"/>
      </colorScale>
    </cfRule>
    <cfRule type="colorScale" priority="1751">
      <colorScale>
        <cfvo type="num" val="0"/>
        <cfvo type="num" val="1"/>
        <color rgb="FF00B050"/>
        <color rgb="FFFF0000"/>
      </colorScale>
    </cfRule>
  </conditionalFormatting>
  <conditionalFormatting sqref="J3568">
    <cfRule type="colorScale" priority="1746">
      <colorScale>
        <cfvo type="num" val="0"/>
        <cfvo type="num" val="1"/>
        <color rgb="FF00B050"/>
        <color rgb="FFFF0000"/>
      </colorScale>
    </cfRule>
    <cfRule type="colorScale" priority="1747">
      <colorScale>
        <cfvo type="num" val="0"/>
        <cfvo type="num" val="1"/>
        <color rgb="FF00B050"/>
        <color rgb="FFFF0000"/>
      </colorScale>
    </cfRule>
  </conditionalFormatting>
  <conditionalFormatting sqref="J3569:J3570">
    <cfRule type="colorScale" priority="229">
      <colorScale>
        <cfvo type="num" val="0"/>
        <cfvo type="num" val="1"/>
        <color rgb="FF00B050"/>
        <color rgb="FFFF0000"/>
      </colorScale>
    </cfRule>
    <cfRule type="colorScale" priority="230">
      <colorScale>
        <cfvo type="num" val="0"/>
        <cfvo type="num" val="1"/>
        <color rgb="FF00B050"/>
        <color rgb="FFFF0000"/>
      </colorScale>
    </cfRule>
  </conditionalFormatting>
  <conditionalFormatting sqref="J3575">
    <cfRule type="colorScale" priority="1753">
      <colorScale>
        <cfvo type="num" val="0"/>
        <cfvo type="num" val="1"/>
        <color rgb="FF00B050"/>
        <color rgb="FFFF0000"/>
      </colorScale>
    </cfRule>
    <cfRule type="colorScale" priority="1752">
      <colorScale>
        <cfvo type="num" val="0"/>
        <cfvo type="num" val="1"/>
        <color rgb="FF00B050"/>
        <color rgb="FFFF0000"/>
      </colorScale>
    </cfRule>
    <cfRule type="colorScale" priority="1754">
      <colorScale>
        <cfvo type="num" val="0"/>
        <cfvo type="num" val="1"/>
        <color rgb="FF00B050"/>
        <color rgb="FFFF0000"/>
      </colorScale>
    </cfRule>
  </conditionalFormatting>
  <conditionalFormatting sqref="J3577">
    <cfRule type="colorScale" priority="1738">
      <colorScale>
        <cfvo type="num" val="0"/>
        <cfvo type="num" val="1"/>
        <color rgb="FF00B050"/>
        <color rgb="FFFF0000"/>
      </colorScale>
    </cfRule>
    <cfRule type="colorScale" priority="1739">
      <colorScale>
        <cfvo type="num" val="0"/>
        <cfvo type="num" val="1"/>
        <color rgb="FF00B050"/>
        <color rgb="FFFF0000"/>
      </colorScale>
    </cfRule>
    <cfRule type="colorScale" priority="1740">
      <colorScale>
        <cfvo type="num" val="0"/>
        <cfvo type="num" val="1"/>
        <color rgb="FF00B050"/>
        <color rgb="FFFF0000"/>
      </colorScale>
    </cfRule>
    <cfRule type="colorScale" priority="1741">
      <colorScale>
        <cfvo type="num" val="0"/>
        <cfvo type="num" val="1"/>
        <color rgb="FF00B050"/>
        <color rgb="FFFF0000"/>
      </colorScale>
    </cfRule>
  </conditionalFormatting>
  <conditionalFormatting sqref="J3578">
    <cfRule type="colorScale" priority="1737">
      <colorScale>
        <cfvo type="num" val="0"/>
        <cfvo type="num" val="1"/>
        <color rgb="FF00B050"/>
        <color rgb="FFFF0000"/>
      </colorScale>
    </cfRule>
    <cfRule type="colorScale" priority="1736">
      <colorScale>
        <cfvo type="num" val="0"/>
        <cfvo type="num" val="1"/>
        <color rgb="FF00B050"/>
        <color rgb="FFFF0000"/>
      </colorScale>
    </cfRule>
  </conditionalFormatting>
  <conditionalFormatting sqref="J3579:J3581">
    <cfRule type="colorScale" priority="228">
      <colorScale>
        <cfvo type="num" val="0"/>
        <cfvo type="num" val="1"/>
        <color rgb="FF00B050"/>
        <color rgb="FFFF0000"/>
      </colorScale>
    </cfRule>
    <cfRule type="colorScale" priority="227">
      <colorScale>
        <cfvo type="num" val="0"/>
        <cfvo type="num" val="1"/>
        <color rgb="FF00B050"/>
        <color rgb="FFFF0000"/>
      </colorScale>
    </cfRule>
  </conditionalFormatting>
  <conditionalFormatting sqref="J3583">
    <cfRule type="colorScale" priority="1742">
      <colorScale>
        <cfvo type="num" val="0"/>
        <cfvo type="num" val="1"/>
        <color rgb="FF00B050"/>
        <color rgb="FFFF0000"/>
      </colorScale>
    </cfRule>
    <cfRule type="colorScale" priority="1743">
      <colorScale>
        <cfvo type="num" val="0"/>
        <cfvo type="num" val="1"/>
        <color rgb="FF00B050"/>
        <color rgb="FFFF0000"/>
      </colorScale>
    </cfRule>
    <cfRule type="colorScale" priority="1744">
      <colorScale>
        <cfvo type="num" val="0"/>
        <cfvo type="num" val="1"/>
        <color rgb="FF00B050"/>
        <color rgb="FFFF0000"/>
      </colorScale>
    </cfRule>
  </conditionalFormatting>
  <conditionalFormatting sqref="J3585">
    <cfRule type="colorScale" priority="1728">
      <colorScale>
        <cfvo type="num" val="0"/>
        <cfvo type="num" val="1"/>
        <color rgb="FF00B050"/>
        <color rgb="FFFF0000"/>
      </colorScale>
    </cfRule>
    <cfRule type="colorScale" priority="1729">
      <colorScale>
        <cfvo type="num" val="0"/>
        <cfvo type="num" val="1"/>
        <color rgb="FF00B050"/>
        <color rgb="FFFF0000"/>
      </colorScale>
    </cfRule>
    <cfRule type="colorScale" priority="1730">
      <colorScale>
        <cfvo type="num" val="0"/>
        <cfvo type="num" val="1"/>
        <color rgb="FF00B050"/>
        <color rgb="FFFF0000"/>
      </colorScale>
    </cfRule>
    <cfRule type="colorScale" priority="1731">
      <colorScale>
        <cfvo type="num" val="0"/>
        <cfvo type="num" val="1"/>
        <color rgb="FF00B050"/>
        <color rgb="FFFF0000"/>
      </colorScale>
    </cfRule>
  </conditionalFormatting>
  <conditionalFormatting sqref="J3586:J3589">
    <cfRule type="colorScale" priority="226">
      <colorScale>
        <cfvo type="num" val="0"/>
        <cfvo type="num" val="1"/>
        <color rgb="FF00B050"/>
        <color rgb="FFFF0000"/>
      </colorScale>
    </cfRule>
    <cfRule type="colorScale" priority="225">
      <colorScale>
        <cfvo type="num" val="0"/>
        <cfvo type="num" val="1"/>
        <color rgb="FF00B050"/>
        <color rgb="FFFF0000"/>
      </colorScale>
    </cfRule>
  </conditionalFormatting>
  <conditionalFormatting sqref="J3591">
    <cfRule type="colorScale" priority="1679">
      <colorScale>
        <cfvo type="num" val="0"/>
        <cfvo type="num" val="1"/>
        <color rgb="FF00B050"/>
        <color rgb="FFFF0000"/>
      </colorScale>
    </cfRule>
  </conditionalFormatting>
  <conditionalFormatting sqref="J3593">
    <cfRule type="colorScale" priority="1732">
      <colorScale>
        <cfvo type="num" val="0"/>
        <cfvo type="num" val="1"/>
        <color rgb="FF00B050"/>
        <color rgb="FFFF0000"/>
      </colorScale>
    </cfRule>
    <cfRule type="colorScale" priority="1733">
      <colorScale>
        <cfvo type="num" val="0"/>
        <cfvo type="num" val="1"/>
        <color rgb="FF00B050"/>
        <color rgb="FFFF0000"/>
      </colorScale>
    </cfRule>
    <cfRule type="colorScale" priority="1734">
      <colorScale>
        <cfvo type="num" val="0"/>
        <cfvo type="num" val="1"/>
        <color rgb="FF00B050"/>
        <color rgb="FFFF0000"/>
      </colorScale>
    </cfRule>
  </conditionalFormatting>
  <conditionalFormatting sqref="J3595">
    <cfRule type="colorScale" priority="1719">
      <colorScale>
        <cfvo type="num" val="0"/>
        <cfvo type="num" val="1"/>
        <color rgb="FF00B050"/>
        <color rgb="FFFF0000"/>
      </colorScale>
    </cfRule>
    <cfRule type="colorScale" priority="1720">
      <colorScale>
        <cfvo type="num" val="0"/>
        <cfvo type="num" val="1"/>
        <color rgb="FF00B050"/>
        <color rgb="FFFF0000"/>
      </colorScale>
    </cfRule>
    <cfRule type="colorScale" priority="1721">
      <colorScale>
        <cfvo type="num" val="0"/>
        <cfvo type="num" val="1"/>
        <color rgb="FF00B050"/>
        <color rgb="FFFF0000"/>
      </colorScale>
    </cfRule>
    <cfRule type="colorScale" priority="1718">
      <colorScale>
        <cfvo type="num" val="0"/>
        <cfvo type="num" val="1"/>
        <color rgb="FF00B050"/>
        <color rgb="FFFF0000"/>
      </colorScale>
    </cfRule>
  </conditionalFormatting>
  <conditionalFormatting sqref="J3596:J3599">
    <cfRule type="colorScale" priority="223">
      <colorScale>
        <cfvo type="num" val="0"/>
        <cfvo type="num" val="1"/>
        <color rgb="FF00B050"/>
        <color rgb="FFFF0000"/>
      </colorScale>
    </cfRule>
    <cfRule type="colorScale" priority="224">
      <colorScale>
        <cfvo type="num" val="0"/>
        <cfvo type="num" val="1"/>
        <color rgb="FF00B050"/>
        <color rgb="FFFF0000"/>
      </colorScale>
    </cfRule>
  </conditionalFormatting>
  <conditionalFormatting sqref="J3600">
    <cfRule type="colorScale" priority="1722">
      <colorScale>
        <cfvo type="num" val="0"/>
        <cfvo type="num" val="1"/>
        <color rgb="FF00B050"/>
        <color rgb="FFFF0000"/>
      </colorScale>
    </cfRule>
    <cfRule type="colorScale" priority="1723">
      <colorScale>
        <cfvo type="num" val="0"/>
        <cfvo type="num" val="1"/>
        <color rgb="FF00B050"/>
        <color rgb="FFFF0000"/>
      </colorScale>
    </cfRule>
    <cfRule type="colorScale" priority="1724">
      <colorScale>
        <cfvo type="num" val="0"/>
        <cfvo type="num" val="1"/>
        <color rgb="FF00B050"/>
        <color rgb="FFFF0000"/>
      </colorScale>
    </cfRule>
  </conditionalFormatting>
  <conditionalFormatting sqref="J3602">
    <cfRule type="colorScale" priority="1711">
      <colorScale>
        <cfvo type="num" val="0"/>
        <cfvo type="num" val="1"/>
        <color rgb="FF00B050"/>
        <color rgb="FFFF0000"/>
      </colorScale>
    </cfRule>
    <cfRule type="colorScale" priority="1708">
      <colorScale>
        <cfvo type="num" val="0"/>
        <cfvo type="num" val="1"/>
        <color rgb="FF00B050"/>
        <color rgb="FFFF0000"/>
      </colorScale>
    </cfRule>
    <cfRule type="colorScale" priority="1709">
      <colorScale>
        <cfvo type="num" val="0"/>
        <cfvo type="num" val="1"/>
        <color rgb="FF00B050"/>
        <color rgb="FFFF0000"/>
      </colorScale>
    </cfRule>
    <cfRule type="colorScale" priority="1710">
      <colorScale>
        <cfvo type="num" val="0"/>
        <cfvo type="num" val="1"/>
        <color rgb="FF00B050"/>
        <color rgb="FFFF0000"/>
      </colorScale>
    </cfRule>
  </conditionalFormatting>
  <conditionalFormatting sqref="J3603:J3606">
    <cfRule type="colorScale" priority="221">
      <colorScale>
        <cfvo type="num" val="0"/>
        <cfvo type="num" val="1"/>
        <color rgb="FF00B050"/>
        <color rgb="FFFF0000"/>
      </colorScale>
    </cfRule>
    <cfRule type="colorScale" priority="222">
      <colorScale>
        <cfvo type="num" val="0"/>
        <cfvo type="num" val="1"/>
        <color rgb="FF00B050"/>
        <color rgb="FFFF0000"/>
      </colorScale>
    </cfRule>
  </conditionalFormatting>
  <conditionalFormatting sqref="J3607">
    <cfRule type="colorScale" priority="1713">
      <colorScale>
        <cfvo type="num" val="0"/>
        <cfvo type="num" val="1"/>
        <color rgb="FF00B050"/>
        <color rgb="FFFF0000"/>
      </colorScale>
    </cfRule>
    <cfRule type="colorScale" priority="1714">
      <colorScale>
        <cfvo type="num" val="0"/>
        <cfvo type="num" val="1"/>
        <color rgb="FF00B050"/>
        <color rgb="FFFF0000"/>
      </colorScale>
    </cfRule>
    <cfRule type="colorScale" priority="1712">
      <colorScale>
        <cfvo type="num" val="0"/>
        <cfvo type="num" val="1"/>
        <color rgb="FF00B050"/>
        <color rgb="FFFF0000"/>
      </colorScale>
    </cfRule>
  </conditionalFormatting>
  <conditionalFormatting sqref="J3609">
    <cfRule type="colorScale" priority="1701">
      <colorScale>
        <cfvo type="num" val="0"/>
        <cfvo type="num" val="1"/>
        <color rgb="FF00B050"/>
        <color rgb="FFFF0000"/>
      </colorScale>
    </cfRule>
    <cfRule type="colorScale" priority="1700">
      <colorScale>
        <cfvo type="num" val="0"/>
        <cfvo type="num" val="1"/>
        <color rgb="FF00B050"/>
        <color rgb="FFFF0000"/>
      </colorScale>
    </cfRule>
    <cfRule type="colorScale" priority="1699">
      <colorScale>
        <cfvo type="num" val="0"/>
        <cfvo type="num" val="1"/>
        <color rgb="FF00B050"/>
        <color rgb="FFFF0000"/>
      </colorScale>
    </cfRule>
    <cfRule type="colorScale" priority="1698">
      <colorScale>
        <cfvo type="num" val="0"/>
        <cfvo type="num" val="1"/>
        <color rgb="FF00B050"/>
        <color rgb="FFFF0000"/>
      </colorScale>
    </cfRule>
  </conditionalFormatting>
  <conditionalFormatting sqref="J3611:J3612">
    <cfRule type="colorScale" priority="6">
      <colorScale>
        <cfvo type="num" val="0"/>
        <cfvo type="num" val="1"/>
        <color rgb="FF00B050"/>
        <color rgb="FFFF0000"/>
      </colorScale>
    </cfRule>
    <cfRule type="colorScale" priority="5">
      <colorScale>
        <cfvo type="num" val="0"/>
        <cfvo type="num" val="1"/>
        <color rgb="FF00B050"/>
        <color rgb="FFFF0000"/>
      </colorScale>
    </cfRule>
  </conditionalFormatting>
  <conditionalFormatting sqref="J3613:J3615 J3610">
    <cfRule type="colorScale" priority="7">
      <colorScale>
        <cfvo type="num" val="0"/>
        <cfvo type="num" val="1"/>
        <color rgb="FF00B050"/>
        <color rgb="FFFF0000"/>
      </colorScale>
    </cfRule>
    <cfRule type="colorScale" priority="8">
      <colorScale>
        <cfvo type="num" val="0"/>
        <cfvo type="num" val="1"/>
        <color rgb="FF00B050"/>
        <color rgb="FFFF0000"/>
      </colorScale>
    </cfRule>
  </conditionalFormatting>
  <conditionalFormatting sqref="J3616">
    <cfRule type="colorScale" priority="1704">
      <colorScale>
        <cfvo type="num" val="0"/>
        <cfvo type="num" val="1"/>
        <color rgb="FF00B050"/>
        <color rgb="FFFF0000"/>
      </colorScale>
    </cfRule>
    <cfRule type="colorScale" priority="1703">
      <colorScale>
        <cfvo type="num" val="0"/>
        <cfvo type="num" val="1"/>
        <color rgb="FF00B050"/>
        <color rgb="FFFF0000"/>
      </colorScale>
    </cfRule>
    <cfRule type="colorScale" priority="1702">
      <colorScale>
        <cfvo type="num" val="0"/>
        <cfvo type="num" val="1"/>
        <color rgb="FF00B050"/>
        <color rgb="FFFF0000"/>
      </colorScale>
    </cfRule>
  </conditionalFormatting>
  <conditionalFormatting sqref="J3618">
    <cfRule type="colorScale" priority="1690">
      <colorScale>
        <cfvo type="num" val="0"/>
        <cfvo type="num" val="1"/>
        <color rgb="FF00B050"/>
        <color rgb="FFFF0000"/>
      </colorScale>
    </cfRule>
    <cfRule type="colorScale" priority="1689">
      <colorScale>
        <cfvo type="num" val="0"/>
        <cfvo type="num" val="1"/>
        <color rgb="FF00B050"/>
        <color rgb="FFFF0000"/>
      </colorScale>
    </cfRule>
    <cfRule type="colorScale" priority="1688">
      <colorScale>
        <cfvo type="num" val="0"/>
        <cfvo type="num" val="1"/>
        <color rgb="FF00B050"/>
        <color rgb="FFFF0000"/>
      </colorScale>
    </cfRule>
    <cfRule type="colorScale" priority="1691">
      <colorScale>
        <cfvo type="num" val="0"/>
        <cfvo type="num" val="1"/>
        <color rgb="FF00B050"/>
        <color rgb="FFFF0000"/>
      </colorScale>
    </cfRule>
  </conditionalFormatting>
  <conditionalFormatting sqref="J3619">
    <cfRule type="colorScale" priority="1">
      <colorScale>
        <cfvo type="num" val="0"/>
        <cfvo type="num" val="1"/>
        <color rgb="FF00B050"/>
        <color rgb="FFFF0000"/>
      </colorScale>
    </cfRule>
    <cfRule type="colorScale" priority="2">
      <colorScale>
        <cfvo type="num" val="0"/>
        <cfvo type="num" val="1"/>
        <color rgb="FF00B050"/>
        <color rgb="FFFF0000"/>
      </colorScale>
    </cfRule>
  </conditionalFormatting>
  <conditionalFormatting sqref="J3620:J3622">
    <cfRule type="colorScale" priority="3">
      <colorScale>
        <cfvo type="num" val="0"/>
        <cfvo type="num" val="1"/>
        <color rgb="FF00B050"/>
        <color rgb="FFFF0000"/>
      </colorScale>
    </cfRule>
    <cfRule type="colorScale" priority="4">
      <colorScale>
        <cfvo type="num" val="0"/>
        <cfvo type="num" val="1"/>
        <color rgb="FF00B050"/>
        <color rgb="FFFF0000"/>
      </colorScale>
    </cfRule>
  </conditionalFormatting>
  <conditionalFormatting sqref="J3623">
    <cfRule type="colorScale" priority="10">
      <colorScale>
        <cfvo type="num" val="0"/>
        <cfvo type="num" val="1"/>
        <color rgb="FF00B050"/>
        <color rgb="FFFF0000"/>
      </colorScale>
    </cfRule>
    <cfRule type="colorScale" priority="9">
      <colorScale>
        <cfvo type="num" val="0"/>
        <cfvo type="num" val="1"/>
        <color rgb="FF00B050"/>
        <color rgb="FFFF0000"/>
      </colorScale>
    </cfRule>
  </conditionalFormatting>
  <conditionalFormatting sqref="J3624">
    <cfRule type="colorScale" priority="1694">
      <colorScale>
        <cfvo type="num" val="0"/>
        <cfvo type="num" val="1"/>
        <color rgb="FF00B050"/>
        <color rgb="FFFF0000"/>
      </colorScale>
    </cfRule>
    <cfRule type="colorScale" priority="1693">
      <colorScale>
        <cfvo type="num" val="0"/>
        <cfvo type="num" val="1"/>
        <color rgb="FF00B050"/>
        <color rgb="FFFF0000"/>
      </colorScale>
    </cfRule>
    <cfRule type="colorScale" priority="1692">
      <colorScale>
        <cfvo type="num" val="0"/>
        <cfvo type="num" val="1"/>
        <color rgb="FF00B050"/>
        <color rgb="FFFF0000"/>
      </colorScale>
    </cfRule>
  </conditionalFormatting>
  <conditionalFormatting sqref="J3627">
    <cfRule type="colorScale" priority="2059">
      <colorScale>
        <cfvo type="num" val="0"/>
        <cfvo type="num" val="1"/>
        <color rgb="FF00B050"/>
        <color rgb="FFFF0000"/>
      </colorScale>
    </cfRule>
    <cfRule type="colorScale" priority="2062">
      <colorScale>
        <cfvo type="num" val="0"/>
        <cfvo type="num" val="1"/>
        <color rgb="FF00B050"/>
        <color rgb="FFFF0000"/>
      </colorScale>
    </cfRule>
    <cfRule type="colorScale" priority="2060">
      <colorScale>
        <cfvo type="num" val="0"/>
        <cfvo type="num" val="1"/>
        <color rgb="FF00B050"/>
        <color rgb="FFFF0000"/>
      </colorScale>
    </cfRule>
    <cfRule type="colorScale" priority="2061">
      <colorScale>
        <cfvo type="num" val="0"/>
        <cfvo type="num" val="1"/>
        <color rgb="FF00B050"/>
        <color rgb="FFFF0000"/>
      </colorScale>
    </cfRule>
  </conditionalFormatting>
  <conditionalFormatting sqref="J3628">
    <cfRule type="colorScale" priority="216">
      <colorScale>
        <cfvo type="num" val="0"/>
        <cfvo type="num" val="1"/>
        <color rgb="FF00B050"/>
        <color rgb="FFFF0000"/>
      </colorScale>
    </cfRule>
    <cfRule type="colorScale" priority="215">
      <colorScale>
        <cfvo type="num" val="0"/>
        <cfvo type="num" val="1"/>
        <color rgb="FF00B050"/>
        <color rgb="FFFF0000"/>
      </colorScale>
    </cfRule>
  </conditionalFormatting>
  <conditionalFormatting sqref="J3629:J3634">
    <cfRule type="colorScale" priority="14">
      <colorScale>
        <cfvo type="num" val="0"/>
        <cfvo type="num" val="1"/>
        <color rgb="FF00B050"/>
        <color rgb="FFFF0000"/>
      </colorScale>
    </cfRule>
    <cfRule type="colorScale" priority="13">
      <colorScale>
        <cfvo type="num" val="0"/>
        <cfvo type="num" val="1"/>
        <color rgb="FF00B050"/>
        <color rgb="FFFF0000"/>
      </colorScale>
    </cfRule>
  </conditionalFormatting>
  <conditionalFormatting sqref="J3635">
    <cfRule type="colorScale" priority="2050">
      <colorScale>
        <cfvo type="num" val="0"/>
        <cfvo type="num" val="1"/>
        <color rgb="FF00B050"/>
        <color rgb="FFFF0000"/>
      </colorScale>
    </cfRule>
    <cfRule type="colorScale" priority="2051">
      <colorScale>
        <cfvo type="num" val="0"/>
        <cfvo type="num" val="1"/>
        <color rgb="FF00B050"/>
        <color rgb="FFFF0000"/>
      </colorScale>
    </cfRule>
  </conditionalFormatting>
  <conditionalFormatting sqref="J3637">
    <cfRule type="colorScale" priority="1368">
      <colorScale>
        <cfvo type="num" val="0"/>
        <cfvo type="num" val="1"/>
        <color rgb="FF00B050"/>
        <color rgb="FFFF0000"/>
      </colorScale>
    </cfRule>
    <cfRule type="colorScale" priority="1367">
      <colorScale>
        <cfvo type="num" val="0"/>
        <cfvo type="num" val="1"/>
        <color rgb="FF00B050"/>
        <color rgb="FFFF0000"/>
      </colorScale>
    </cfRule>
    <cfRule type="colorScale" priority="1365">
      <colorScale>
        <cfvo type="num" val="0"/>
        <cfvo type="num" val="1"/>
        <color rgb="FF00B050"/>
        <color rgb="FFFF0000"/>
      </colorScale>
    </cfRule>
    <cfRule type="colorScale" priority="1366">
      <colorScale>
        <cfvo type="num" val="0"/>
        <cfvo type="num" val="1"/>
        <color rgb="FF00B050"/>
        <color rgb="FFFF0000"/>
      </colorScale>
    </cfRule>
  </conditionalFormatting>
  <conditionalFormatting sqref="J3638">
    <cfRule type="colorScale" priority="211">
      <colorScale>
        <cfvo type="num" val="0"/>
        <cfvo type="num" val="1"/>
        <color rgb="FF00B050"/>
        <color rgb="FFFF0000"/>
      </colorScale>
    </cfRule>
    <cfRule type="colorScale" priority="212">
      <colorScale>
        <cfvo type="num" val="0"/>
        <cfvo type="num" val="1"/>
        <color rgb="FF00B050"/>
        <color rgb="FFFF0000"/>
      </colorScale>
    </cfRule>
  </conditionalFormatting>
  <conditionalFormatting sqref="J3639">
    <cfRule type="colorScale" priority="1267">
      <colorScale>
        <cfvo type="num" val="0"/>
        <cfvo type="num" val="1"/>
        <color rgb="FF00B050"/>
        <color rgb="FFFF0000"/>
      </colorScale>
    </cfRule>
    <cfRule type="colorScale" priority="1268">
      <colorScale>
        <cfvo type="num" val="0"/>
        <cfvo type="num" val="1"/>
        <color rgb="FF00B050"/>
        <color rgb="FFFF0000"/>
      </colorScale>
    </cfRule>
  </conditionalFormatting>
  <conditionalFormatting sqref="J3640">
    <cfRule type="colorScale" priority="1263">
      <colorScale>
        <cfvo type="num" val="0"/>
        <cfvo type="num" val="1"/>
        <color rgb="FF00B050"/>
        <color rgb="FFFF0000"/>
      </colorScale>
    </cfRule>
    <cfRule type="colorScale" priority="1262">
      <colorScale>
        <cfvo type="num" val="0"/>
        <cfvo type="num" val="1"/>
        <color rgb="FF00B050"/>
        <color rgb="FFFF0000"/>
      </colorScale>
    </cfRule>
  </conditionalFormatting>
  <conditionalFormatting sqref="J3641">
    <cfRule type="colorScale" priority="1261">
      <colorScale>
        <cfvo type="num" val="0"/>
        <cfvo type="num" val="1"/>
        <color rgb="FF00B050"/>
        <color rgb="FFFF0000"/>
      </colorScale>
    </cfRule>
    <cfRule type="colorScale" priority="1260">
      <colorScale>
        <cfvo type="num" val="0"/>
        <cfvo type="num" val="1"/>
        <color rgb="FF00B050"/>
        <color rgb="FFFF0000"/>
      </colorScale>
    </cfRule>
  </conditionalFormatting>
  <conditionalFormatting sqref="J3642:J3644">
    <cfRule type="colorScale" priority="209">
      <colorScale>
        <cfvo type="num" val="0"/>
        <cfvo type="num" val="1"/>
        <color rgb="FF00B050"/>
        <color rgb="FFFF0000"/>
      </colorScale>
    </cfRule>
    <cfRule type="colorScale" priority="210">
      <colorScale>
        <cfvo type="num" val="0"/>
        <cfvo type="num" val="1"/>
        <color rgb="FF00B050"/>
        <color rgb="FFFF0000"/>
      </colorScale>
    </cfRule>
  </conditionalFormatting>
  <conditionalFormatting sqref="J3645">
    <cfRule type="colorScale" priority="1363">
      <colorScale>
        <cfvo type="num" val="0"/>
        <cfvo type="num" val="1"/>
        <color rgb="FF00B050"/>
        <color rgb="FFFF0000"/>
      </colorScale>
    </cfRule>
    <cfRule type="colorScale" priority="1364">
      <colorScale>
        <cfvo type="num" val="0"/>
        <cfvo type="num" val="1"/>
        <color rgb="FF00B050"/>
        <color rgb="FFFF0000"/>
      </colorScale>
    </cfRule>
  </conditionalFormatting>
  <conditionalFormatting sqref="J3647">
    <cfRule type="colorScale" priority="1356">
      <colorScale>
        <cfvo type="num" val="0"/>
        <cfvo type="num" val="1"/>
        <color rgb="FF00B050"/>
        <color rgb="FFFF0000"/>
      </colorScale>
    </cfRule>
    <cfRule type="colorScale" priority="1357">
      <colorScale>
        <cfvo type="num" val="0"/>
        <cfvo type="num" val="1"/>
        <color rgb="FF00B050"/>
        <color rgb="FFFF0000"/>
      </colorScale>
    </cfRule>
    <cfRule type="colorScale" priority="1358">
      <colorScale>
        <cfvo type="num" val="0"/>
        <cfvo type="num" val="1"/>
        <color rgb="FF00B050"/>
        <color rgb="FFFF0000"/>
      </colorScale>
    </cfRule>
    <cfRule type="colorScale" priority="1359">
      <colorScale>
        <cfvo type="num" val="0"/>
        <cfvo type="num" val="1"/>
        <color rgb="FF00B050"/>
        <color rgb="FFFF0000"/>
      </colorScale>
    </cfRule>
  </conditionalFormatting>
  <conditionalFormatting sqref="J3648">
    <cfRule type="colorScale" priority="208">
      <colorScale>
        <cfvo type="num" val="0"/>
        <cfvo type="num" val="1"/>
        <color rgb="FF00B050"/>
        <color rgb="FFFF0000"/>
      </colorScale>
    </cfRule>
    <cfRule type="colorScale" priority="207">
      <colorScale>
        <cfvo type="num" val="0"/>
        <cfvo type="num" val="1"/>
        <color rgb="FF00B050"/>
        <color rgb="FFFF0000"/>
      </colorScale>
    </cfRule>
  </conditionalFormatting>
  <conditionalFormatting sqref="J3649">
    <cfRule type="colorScale" priority="1253">
      <colorScale>
        <cfvo type="num" val="0"/>
        <cfvo type="num" val="1"/>
        <color rgb="FF00B050"/>
        <color rgb="FFFF0000"/>
      </colorScale>
    </cfRule>
    <cfRule type="colorScale" priority="1252">
      <colorScale>
        <cfvo type="num" val="0"/>
        <cfvo type="num" val="1"/>
        <color rgb="FF00B050"/>
        <color rgb="FFFF0000"/>
      </colorScale>
    </cfRule>
  </conditionalFormatting>
  <conditionalFormatting sqref="J3650">
    <cfRule type="colorScale" priority="1248">
      <colorScale>
        <cfvo type="num" val="0"/>
        <cfvo type="num" val="1"/>
        <color rgb="FF00B050"/>
        <color rgb="FFFF0000"/>
      </colorScale>
    </cfRule>
    <cfRule type="colorScale" priority="1247">
      <colorScale>
        <cfvo type="num" val="0"/>
        <cfvo type="num" val="1"/>
        <color rgb="FF00B050"/>
        <color rgb="FFFF0000"/>
      </colorScale>
    </cfRule>
  </conditionalFormatting>
  <conditionalFormatting sqref="J3651">
    <cfRule type="colorScale" priority="1246">
      <colorScale>
        <cfvo type="num" val="0"/>
        <cfvo type="num" val="1"/>
        <color rgb="FF00B050"/>
        <color rgb="FFFF0000"/>
      </colorScale>
    </cfRule>
    <cfRule type="colorScale" priority="1245">
      <colorScale>
        <cfvo type="num" val="0"/>
        <cfvo type="num" val="1"/>
        <color rgb="FF00B050"/>
        <color rgb="FFFF0000"/>
      </colorScale>
    </cfRule>
  </conditionalFormatting>
  <conditionalFormatting sqref="J3652:J3654">
    <cfRule type="colorScale" priority="205">
      <colorScale>
        <cfvo type="num" val="0"/>
        <cfvo type="num" val="1"/>
        <color rgb="FF00B050"/>
        <color rgb="FFFF0000"/>
      </colorScale>
    </cfRule>
    <cfRule type="colorScale" priority="206">
      <colorScale>
        <cfvo type="num" val="0"/>
        <cfvo type="num" val="1"/>
        <color rgb="FF00B050"/>
        <color rgb="FFFF0000"/>
      </colorScale>
    </cfRule>
  </conditionalFormatting>
  <conditionalFormatting sqref="J3655">
    <cfRule type="colorScale" priority="1355">
      <colorScale>
        <cfvo type="num" val="0"/>
        <cfvo type="num" val="1"/>
        <color rgb="FF00B050"/>
        <color rgb="FFFF0000"/>
      </colorScale>
    </cfRule>
    <cfRule type="colorScale" priority="1354">
      <colorScale>
        <cfvo type="num" val="0"/>
        <cfvo type="num" val="1"/>
        <color rgb="FF00B050"/>
        <color rgb="FFFF0000"/>
      </colorScale>
    </cfRule>
  </conditionalFormatting>
  <conditionalFormatting sqref="J3657">
    <cfRule type="colorScale" priority="1350">
      <colorScale>
        <cfvo type="num" val="0"/>
        <cfvo type="num" val="1"/>
        <color rgb="FF00B050"/>
        <color rgb="FFFF0000"/>
      </colorScale>
    </cfRule>
    <cfRule type="colorScale" priority="1349">
      <colorScale>
        <cfvo type="num" val="0"/>
        <cfvo type="num" val="1"/>
        <color rgb="FF00B050"/>
        <color rgb="FFFF0000"/>
      </colorScale>
    </cfRule>
    <cfRule type="colorScale" priority="1348">
      <colorScale>
        <cfvo type="num" val="0"/>
        <cfvo type="num" val="1"/>
        <color rgb="FF00B050"/>
        <color rgb="FFFF0000"/>
      </colorScale>
    </cfRule>
    <cfRule type="colorScale" priority="1347">
      <colorScale>
        <cfvo type="num" val="0"/>
        <cfvo type="num" val="1"/>
        <color rgb="FF00B050"/>
        <color rgb="FFFF0000"/>
      </colorScale>
    </cfRule>
  </conditionalFormatting>
  <conditionalFormatting sqref="J3658">
    <cfRule type="colorScale" priority="204">
      <colorScale>
        <cfvo type="num" val="0"/>
        <cfvo type="num" val="1"/>
        <color rgb="FF00B050"/>
        <color rgb="FFFF0000"/>
      </colorScale>
    </cfRule>
    <cfRule type="colorScale" priority="203">
      <colorScale>
        <cfvo type="num" val="0"/>
        <cfvo type="num" val="1"/>
        <color rgb="FF00B050"/>
        <color rgb="FFFF0000"/>
      </colorScale>
    </cfRule>
  </conditionalFormatting>
  <conditionalFormatting sqref="J3659">
    <cfRule type="colorScale" priority="1238">
      <colorScale>
        <cfvo type="num" val="0"/>
        <cfvo type="num" val="1"/>
        <color rgb="FF00B050"/>
        <color rgb="FFFF0000"/>
      </colorScale>
    </cfRule>
    <cfRule type="colorScale" priority="1237">
      <colorScale>
        <cfvo type="num" val="0"/>
        <cfvo type="num" val="1"/>
        <color rgb="FF00B050"/>
        <color rgb="FFFF0000"/>
      </colorScale>
    </cfRule>
  </conditionalFormatting>
  <conditionalFormatting sqref="J3660">
    <cfRule type="colorScale" priority="1233">
      <colorScale>
        <cfvo type="num" val="0"/>
        <cfvo type="num" val="1"/>
        <color rgb="FF00B050"/>
        <color rgb="FFFF0000"/>
      </colorScale>
    </cfRule>
    <cfRule type="colorScale" priority="1232">
      <colorScale>
        <cfvo type="num" val="0"/>
        <cfvo type="num" val="1"/>
        <color rgb="FF00B050"/>
        <color rgb="FFFF0000"/>
      </colorScale>
    </cfRule>
  </conditionalFormatting>
  <conditionalFormatting sqref="J3661">
    <cfRule type="colorScale" priority="1230">
      <colorScale>
        <cfvo type="num" val="0"/>
        <cfvo type="num" val="1"/>
        <color rgb="FF00B050"/>
        <color rgb="FFFF0000"/>
      </colorScale>
    </cfRule>
    <cfRule type="colorScale" priority="1231">
      <colorScale>
        <cfvo type="num" val="0"/>
        <cfvo type="num" val="1"/>
        <color rgb="FF00B050"/>
        <color rgb="FFFF0000"/>
      </colorScale>
    </cfRule>
  </conditionalFormatting>
  <conditionalFormatting sqref="J3662:J3664">
    <cfRule type="colorScale" priority="201">
      <colorScale>
        <cfvo type="num" val="0"/>
        <cfvo type="num" val="1"/>
        <color rgb="FF00B050"/>
        <color rgb="FFFF0000"/>
      </colorScale>
    </cfRule>
    <cfRule type="colorScale" priority="202">
      <colorScale>
        <cfvo type="num" val="0"/>
        <cfvo type="num" val="1"/>
        <color rgb="FF00B050"/>
        <color rgb="FFFF0000"/>
      </colorScale>
    </cfRule>
  </conditionalFormatting>
  <conditionalFormatting sqref="J3665">
    <cfRule type="colorScale" priority="1346">
      <colorScale>
        <cfvo type="num" val="0"/>
        <cfvo type="num" val="1"/>
        <color rgb="FF00B050"/>
        <color rgb="FFFF0000"/>
      </colorScale>
    </cfRule>
    <cfRule type="colorScale" priority="1345">
      <colorScale>
        <cfvo type="num" val="0"/>
        <cfvo type="num" val="1"/>
        <color rgb="FF00B050"/>
        <color rgb="FFFF0000"/>
      </colorScale>
    </cfRule>
  </conditionalFormatting>
  <conditionalFormatting sqref="J3667">
    <cfRule type="colorScale" priority="1338">
      <colorScale>
        <cfvo type="num" val="0"/>
        <cfvo type="num" val="1"/>
        <color rgb="FF00B050"/>
        <color rgb="FFFF0000"/>
      </colorScale>
    </cfRule>
    <cfRule type="colorScale" priority="1341">
      <colorScale>
        <cfvo type="num" val="0"/>
        <cfvo type="num" val="1"/>
        <color rgb="FF00B050"/>
        <color rgb="FFFF0000"/>
      </colorScale>
    </cfRule>
    <cfRule type="colorScale" priority="1339">
      <colorScale>
        <cfvo type="num" val="0"/>
        <cfvo type="num" val="1"/>
        <color rgb="FF00B050"/>
        <color rgb="FFFF0000"/>
      </colorScale>
    </cfRule>
    <cfRule type="colorScale" priority="1340">
      <colorScale>
        <cfvo type="num" val="0"/>
        <cfvo type="num" val="1"/>
        <color rgb="FF00B050"/>
        <color rgb="FFFF0000"/>
      </colorScale>
    </cfRule>
  </conditionalFormatting>
  <conditionalFormatting sqref="J3668">
    <cfRule type="colorScale" priority="199">
      <colorScale>
        <cfvo type="num" val="0"/>
        <cfvo type="num" val="1"/>
        <color rgb="FF00B050"/>
        <color rgb="FFFF0000"/>
      </colorScale>
    </cfRule>
    <cfRule type="colorScale" priority="200">
      <colorScale>
        <cfvo type="num" val="0"/>
        <cfvo type="num" val="1"/>
        <color rgb="FF00B050"/>
        <color rgb="FFFF0000"/>
      </colorScale>
    </cfRule>
  </conditionalFormatting>
  <conditionalFormatting sqref="J3669">
    <cfRule type="colorScale" priority="1223">
      <colorScale>
        <cfvo type="num" val="0"/>
        <cfvo type="num" val="1"/>
        <color rgb="FF00B050"/>
        <color rgb="FFFF0000"/>
      </colorScale>
    </cfRule>
    <cfRule type="colorScale" priority="1222">
      <colorScale>
        <cfvo type="num" val="0"/>
        <cfvo type="num" val="1"/>
        <color rgb="FF00B050"/>
        <color rgb="FFFF0000"/>
      </colorScale>
    </cfRule>
  </conditionalFormatting>
  <conditionalFormatting sqref="J3670">
    <cfRule type="colorScale" priority="1218">
      <colorScale>
        <cfvo type="num" val="0"/>
        <cfvo type="num" val="1"/>
        <color rgb="FF00B050"/>
        <color rgb="FFFF0000"/>
      </colorScale>
    </cfRule>
    <cfRule type="colorScale" priority="1217">
      <colorScale>
        <cfvo type="num" val="0"/>
        <cfvo type="num" val="1"/>
        <color rgb="FF00B050"/>
        <color rgb="FFFF0000"/>
      </colorScale>
    </cfRule>
  </conditionalFormatting>
  <conditionalFormatting sqref="J3671">
    <cfRule type="colorScale" priority="1216">
      <colorScale>
        <cfvo type="num" val="0"/>
        <cfvo type="num" val="1"/>
        <color rgb="FF00B050"/>
        <color rgb="FFFF0000"/>
      </colorScale>
    </cfRule>
    <cfRule type="colorScale" priority="1215">
      <colorScale>
        <cfvo type="num" val="0"/>
        <cfvo type="num" val="1"/>
        <color rgb="FF00B050"/>
        <color rgb="FFFF0000"/>
      </colorScale>
    </cfRule>
  </conditionalFormatting>
  <conditionalFormatting sqref="J3672:J3674">
    <cfRule type="colorScale" priority="197">
      <colorScale>
        <cfvo type="num" val="0"/>
        <cfvo type="num" val="1"/>
        <color rgb="FF00B050"/>
        <color rgb="FFFF0000"/>
      </colorScale>
    </cfRule>
    <cfRule type="colorScale" priority="198">
      <colorScale>
        <cfvo type="num" val="0"/>
        <cfvo type="num" val="1"/>
        <color rgb="FF00B050"/>
        <color rgb="FFFF0000"/>
      </colorScale>
    </cfRule>
  </conditionalFormatting>
  <conditionalFormatting sqref="J3675">
    <cfRule type="colorScale" priority="1336">
      <colorScale>
        <cfvo type="num" val="0"/>
        <cfvo type="num" val="1"/>
        <color rgb="FF00B050"/>
        <color rgb="FFFF0000"/>
      </colorScale>
    </cfRule>
    <cfRule type="colorScale" priority="1337">
      <colorScale>
        <cfvo type="num" val="0"/>
        <cfvo type="num" val="1"/>
        <color rgb="FF00B050"/>
        <color rgb="FFFF0000"/>
      </colorScale>
    </cfRule>
  </conditionalFormatting>
  <conditionalFormatting sqref="J3677">
    <cfRule type="colorScale" priority="1330">
      <colorScale>
        <cfvo type="num" val="0"/>
        <cfvo type="num" val="1"/>
        <color rgb="FF00B050"/>
        <color rgb="FFFF0000"/>
      </colorScale>
    </cfRule>
    <cfRule type="colorScale" priority="1331">
      <colorScale>
        <cfvo type="num" val="0"/>
        <cfvo type="num" val="1"/>
        <color rgb="FF00B050"/>
        <color rgb="FFFF0000"/>
      </colorScale>
    </cfRule>
    <cfRule type="colorScale" priority="1332">
      <colorScale>
        <cfvo type="num" val="0"/>
        <cfvo type="num" val="1"/>
        <color rgb="FF00B050"/>
        <color rgb="FFFF0000"/>
      </colorScale>
    </cfRule>
    <cfRule type="colorScale" priority="1329">
      <colorScale>
        <cfvo type="num" val="0"/>
        <cfvo type="num" val="1"/>
        <color rgb="FF00B050"/>
        <color rgb="FFFF0000"/>
      </colorScale>
    </cfRule>
  </conditionalFormatting>
  <conditionalFormatting sqref="J3678">
    <cfRule type="colorScale" priority="196">
      <colorScale>
        <cfvo type="num" val="0"/>
        <cfvo type="num" val="1"/>
        <color rgb="FF00B050"/>
        <color rgb="FFFF0000"/>
      </colorScale>
    </cfRule>
    <cfRule type="colorScale" priority="195">
      <colorScale>
        <cfvo type="num" val="0"/>
        <cfvo type="num" val="1"/>
        <color rgb="FF00B050"/>
        <color rgb="FFFF0000"/>
      </colorScale>
    </cfRule>
  </conditionalFormatting>
  <conditionalFormatting sqref="J3679">
    <cfRule type="colorScale" priority="1208">
      <colorScale>
        <cfvo type="num" val="0"/>
        <cfvo type="num" val="1"/>
        <color rgb="FF00B050"/>
        <color rgb="FFFF0000"/>
      </colorScale>
    </cfRule>
    <cfRule type="colorScale" priority="1207">
      <colorScale>
        <cfvo type="num" val="0"/>
        <cfvo type="num" val="1"/>
        <color rgb="FF00B050"/>
        <color rgb="FFFF0000"/>
      </colorScale>
    </cfRule>
  </conditionalFormatting>
  <conditionalFormatting sqref="J3680">
    <cfRule type="colorScale" priority="1202">
      <colorScale>
        <cfvo type="num" val="0"/>
        <cfvo type="num" val="1"/>
        <color rgb="FF00B050"/>
        <color rgb="FFFF0000"/>
      </colorScale>
    </cfRule>
    <cfRule type="colorScale" priority="1203">
      <colorScale>
        <cfvo type="num" val="0"/>
        <cfvo type="num" val="1"/>
        <color rgb="FF00B050"/>
        <color rgb="FFFF0000"/>
      </colorScale>
    </cfRule>
  </conditionalFormatting>
  <conditionalFormatting sqref="J3681:J3684">
    <cfRule type="colorScale" priority="193">
      <colorScale>
        <cfvo type="num" val="0"/>
        <cfvo type="num" val="1"/>
        <color rgb="FF00B050"/>
        <color rgb="FFFF0000"/>
      </colorScale>
    </cfRule>
    <cfRule type="colorScale" priority="194">
      <colorScale>
        <cfvo type="num" val="0"/>
        <cfvo type="num" val="1"/>
        <color rgb="FF00B050"/>
        <color rgb="FFFF0000"/>
      </colorScale>
    </cfRule>
  </conditionalFormatting>
  <conditionalFormatting sqref="J3687">
    <cfRule type="colorScale" priority="1322">
      <colorScale>
        <cfvo type="num" val="0"/>
        <cfvo type="num" val="1"/>
        <color rgb="FF00B050"/>
        <color rgb="FFFF0000"/>
      </colorScale>
    </cfRule>
    <cfRule type="colorScale" priority="1321">
      <colorScale>
        <cfvo type="num" val="0"/>
        <cfvo type="num" val="1"/>
        <color rgb="FF00B050"/>
        <color rgb="FFFF0000"/>
      </colorScale>
    </cfRule>
    <cfRule type="colorScale" priority="1323">
      <colorScale>
        <cfvo type="num" val="0"/>
        <cfvo type="num" val="1"/>
        <color rgb="FF00B050"/>
        <color rgb="FFFF0000"/>
      </colorScale>
    </cfRule>
    <cfRule type="colorScale" priority="1320">
      <colorScale>
        <cfvo type="num" val="0"/>
        <cfvo type="num" val="1"/>
        <color rgb="FF00B050"/>
        <color rgb="FFFF0000"/>
      </colorScale>
    </cfRule>
  </conditionalFormatting>
  <conditionalFormatting sqref="J3688">
    <cfRule type="colorScale" priority="191">
      <colorScale>
        <cfvo type="num" val="0"/>
        <cfvo type="num" val="1"/>
        <color rgb="FF00B050"/>
        <color rgb="FFFF0000"/>
      </colorScale>
    </cfRule>
    <cfRule type="colorScale" priority="192">
      <colorScale>
        <cfvo type="num" val="0"/>
        <cfvo type="num" val="1"/>
        <color rgb="FF00B050"/>
        <color rgb="FFFF0000"/>
      </colorScale>
    </cfRule>
  </conditionalFormatting>
  <conditionalFormatting sqref="J3689">
    <cfRule type="colorScale" priority="1193">
      <colorScale>
        <cfvo type="num" val="0"/>
        <cfvo type="num" val="1"/>
        <color rgb="FF00B050"/>
        <color rgb="FFFF0000"/>
      </colorScale>
    </cfRule>
    <cfRule type="colorScale" priority="1192">
      <colorScale>
        <cfvo type="num" val="0"/>
        <cfvo type="num" val="1"/>
        <color rgb="FF00B050"/>
        <color rgb="FFFF0000"/>
      </colorScale>
    </cfRule>
  </conditionalFormatting>
  <conditionalFormatting sqref="J3690">
    <cfRule type="colorScale" priority="189">
      <colorScale>
        <cfvo type="num" val="0"/>
        <cfvo type="num" val="1"/>
        <color rgb="FF00B050"/>
        <color rgb="FFFF0000"/>
      </colorScale>
    </cfRule>
    <cfRule type="colorScale" priority="190">
      <colorScale>
        <cfvo type="num" val="0"/>
        <cfvo type="num" val="1"/>
        <color rgb="FF00B050"/>
        <color rgb="FFFF0000"/>
      </colorScale>
    </cfRule>
  </conditionalFormatting>
  <conditionalFormatting sqref="J3691">
    <cfRule type="colorScale" priority="1186">
      <colorScale>
        <cfvo type="num" val="0"/>
        <cfvo type="num" val="1"/>
        <color rgb="FF00B050"/>
        <color rgb="FFFF0000"/>
      </colorScale>
    </cfRule>
    <cfRule type="colorScale" priority="1185">
      <colorScale>
        <cfvo type="num" val="0"/>
        <cfvo type="num" val="1"/>
        <color rgb="FF00B050"/>
        <color rgb="FFFF0000"/>
      </colorScale>
    </cfRule>
  </conditionalFormatting>
  <conditionalFormatting sqref="J3692:J3694">
    <cfRule type="colorScale" priority="188">
      <colorScale>
        <cfvo type="num" val="0"/>
        <cfvo type="num" val="1"/>
        <color rgb="FF00B050"/>
        <color rgb="FFFF0000"/>
      </colorScale>
    </cfRule>
    <cfRule type="colorScale" priority="187">
      <colorScale>
        <cfvo type="num" val="0"/>
        <cfvo type="num" val="1"/>
        <color rgb="FF00B050"/>
        <color rgb="FFFF0000"/>
      </colorScale>
    </cfRule>
  </conditionalFormatting>
  <conditionalFormatting sqref="J3695">
    <cfRule type="colorScale" priority="1319">
      <colorScale>
        <cfvo type="num" val="0"/>
        <cfvo type="num" val="1"/>
        <color rgb="FF00B050"/>
        <color rgb="FFFF0000"/>
      </colorScale>
    </cfRule>
    <cfRule type="colorScale" priority="1318">
      <colorScale>
        <cfvo type="num" val="0"/>
        <cfvo type="num" val="1"/>
        <color rgb="FF00B050"/>
        <color rgb="FFFF0000"/>
      </colorScale>
    </cfRule>
  </conditionalFormatting>
  <conditionalFormatting sqref="J3697">
    <cfRule type="colorScale" priority="1313">
      <colorScale>
        <cfvo type="num" val="0"/>
        <cfvo type="num" val="1"/>
        <color rgb="FF00B050"/>
        <color rgb="FFFF0000"/>
      </colorScale>
    </cfRule>
    <cfRule type="colorScale" priority="1314">
      <colorScale>
        <cfvo type="num" val="0"/>
        <cfvo type="num" val="1"/>
        <color rgb="FF00B050"/>
        <color rgb="FFFF0000"/>
      </colorScale>
    </cfRule>
    <cfRule type="colorScale" priority="1311">
      <colorScale>
        <cfvo type="num" val="0"/>
        <cfvo type="num" val="1"/>
        <color rgb="FF00B050"/>
        <color rgb="FFFF0000"/>
      </colorScale>
    </cfRule>
    <cfRule type="colorScale" priority="1312">
      <colorScale>
        <cfvo type="num" val="0"/>
        <cfvo type="num" val="1"/>
        <color rgb="FF00B050"/>
        <color rgb="FFFF0000"/>
      </colorScale>
    </cfRule>
  </conditionalFormatting>
  <conditionalFormatting sqref="J3698">
    <cfRule type="colorScale" priority="186">
      <colorScale>
        <cfvo type="num" val="0"/>
        <cfvo type="num" val="1"/>
        <color rgb="FF00B050"/>
        <color rgb="FFFF0000"/>
      </colorScale>
    </cfRule>
    <cfRule type="colorScale" priority="185">
      <colorScale>
        <cfvo type="num" val="0"/>
        <cfvo type="num" val="1"/>
        <color rgb="FF00B050"/>
        <color rgb="FFFF0000"/>
      </colorScale>
    </cfRule>
  </conditionalFormatting>
  <conditionalFormatting sqref="J3699">
    <cfRule type="colorScale" priority="1178">
      <colorScale>
        <cfvo type="num" val="0"/>
        <cfvo type="num" val="1"/>
        <color rgb="FF00B050"/>
        <color rgb="FFFF0000"/>
      </colorScale>
    </cfRule>
    <cfRule type="colorScale" priority="1177">
      <colorScale>
        <cfvo type="num" val="0"/>
        <cfvo type="num" val="1"/>
        <color rgb="FF00B050"/>
        <color rgb="FFFF0000"/>
      </colorScale>
    </cfRule>
  </conditionalFormatting>
  <conditionalFormatting sqref="J3700">
    <cfRule type="colorScale" priority="1172">
      <colorScale>
        <cfvo type="num" val="0"/>
        <cfvo type="num" val="1"/>
        <color rgb="FF00B050"/>
        <color rgb="FFFF0000"/>
      </colorScale>
    </cfRule>
    <cfRule type="colorScale" priority="1173">
      <colorScale>
        <cfvo type="num" val="0"/>
        <cfvo type="num" val="1"/>
        <color rgb="FF00B050"/>
        <color rgb="FFFF0000"/>
      </colorScale>
    </cfRule>
  </conditionalFormatting>
  <conditionalFormatting sqref="J3701">
    <cfRule type="colorScale" priority="1170">
      <colorScale>
        <cfvo type="num" val="0"/>
        <cfvo type="num" val="1"/>
        <color rgb="FF00B050"/>
        <color rgb="FFFF0000"/>
      </colorScale>
    </cfRule>
    <cfRule type="colorScale" priority="1171">
      <colorScale>
        <cfvo type="num" val="0"/>
        <cfvo type="num" val="1"/>
        <color rgb="FF00B050"/>
        <color rgb="FFFF0000"/>
      </colorScale>
    </cfRule>
  </conditionalFormatting>
  <conditionalFormatting sqref="J3702:J3704">
    <cfRule type="colorScale" priority="184">
      <colorScale>
        <cfvo type="num" val="0"/>
        <cfvo type="num" val="1"/>
        <color rgb="FF00B050"/>
        <color rgb="FFFF0000"/>
      </colorScale>
    </cfRule>
    <cfRule type="colorScale" priority="183">
      <colorScale>
        <cfvo type="num" val="0"/>
        <cfvo type="num" val="1"/>
        <color rgb="FF00B050"/>
        <color rgb="FFFF0000"/>
      </colorScale>
    </cfRule>
  </conditionalFormatting>
  <conditionalFormatting sqref="J3705">
    <cfRule type="colorScale" priority="1309">
      <colorScale>
        <cfvo type="num" val="0"/>
        <cfvo type="num" val="1"/>
        <color rgb="FF00B050"/>
        <color rgb="FFFF0000"/>
      </colorScale>
    </cfRule>
    <cfRule type="colorScale" priority="1310">
      <colorScale>
        <cfvo type="num" val="0"/>
        <cfvo type="num" val="1"/>
        <color rgb="FF00B050"/>
        <color rgb="FFFF0000"/>
      </colorScale>
    </cfRule>
  </conditionalFormatting>
  <conditionalFormatting sqref="J3707">
    <cfRule type="colorScale" priority="1302">
      <colorScale>
        <cfvo type="num" val="0"/>
        <cfvo type="num" val="1"/>
        <color rgb="FF00B050"/>
        <color rgb="FFFF0000"/>
      </colorScale>
    </cfRule>
    <cfRule type="colorScale" priority="1303">
      <colorScale>
        <cfvo type="num" val="0"/>
        <cfvo type="num" val="1"/>
        <color rgb="FF00B050"/>
        <color rgb="FFFF0000"/>
      </colorScale>
    </cfRule>
    <cfRule type="colorScale" priority="1305">
      <colorScale>
        <cfvo type="num" val="0"/>
        <cfvo type="num" val="1"/>
        <color rgb="FF00B050"/>
        <color rgb="FFFF0000"/>
      </colorScale>
    </cfRule>
    <cfRule type="colorScale" priority="1304">
      <colorScale>
        <cfvo type="num" val="0"/>
        <cfvo type="num" val="1"/>
        <color rgb="FF00B050"/>
        <color rgb="FFFF0000"/>
      </colorScale>
    </cfRule>
  </conditionalFormatting>
  <conditionalFormatting sqref="J3708">
    <cfRule type="colorScale" priority="182">
      <colorScale>
        <cfvo type="num" val="0"/>
        <cfvo type="num" val="1"/>
        <color rgb="FF00B050"/>
        <color rgb="FFFF0000"/>
      </colorScale>
    </cfRule>
    <cfRule type="colorScale" priority="181">
      <colorScale>
        <cfvo type="num" val="0"/>
        <cfvo type="num" val="1"/>
        <color rgb="FF00B050"/>
        <color rgb="FFFF0000"/>
      </colorScale>
    </cfRule>
  </conditionalFormatting>
  <conditionalFormatting sqref="J3709">
    <cfRule type="colorScale" priority="1162">
      <colorScale>
        <cfvo type="num" val="0"/>
        <cfvo type="num" val="1"/>
        <color rgb="FF00B050"/>
        <color rgb="FFFF0000"/>
      </colorScale>
    </cfRule>
    <cfRule type="colorScale" priority="1163">
      <colorScale>
        <cfvo type="num" val="0"/>
        <cfvo type="num" val="1"/>
        <color rgb="FF00B050"/>
        <color rgb="FFFF0000"/>
      </colorScale>
    </cfRule>
  </conditionalFormatting>
  <conditionalFormatting sqref="J3710">
    <cfRule type="colorScale" priority="1158">
      <colorScale>
        <cfvo type="num" val="0"/>
        <cfvo type="num" val="1"/>
        <color rgb="FF00B050"/>
        <color rgb="FFFF0000"/>
      </colorScale>
    </cfRule>
    <cfRule type="colorScale" priority="1157">
      <colorScale>
        <cfvo type="num" val="0"/>
        <cfvo type="num" val="1"/>
        <color rgb="FF00B050"/>
        <color rgb="FFFF0000"/>
      </colorScale>
    </cfRule>
  </conditionalFormatting>
  <conditionalFormatting sqref="J3711">
    <cfRule type="colorScale" priority="1156">
      <colorScale>
        <cfvo type="num" val="0"/>
        <cfvo type="num" val="1"/>
        <color rgb="FF00B050"/>
        <color rgb="FFFF0000"/>
      </colorScale>
    </cfRule>
    <cfRule type="colorScale" priority="1155">
      <colorScale>
        <cfvo type="num" val="0"/>
        <cfvo type="num" val="1"/>
        <color rgb="FF00B050"/>
        <color rgb="FFFF0000"/>
      </colorScale>
    </cfRule>
  </conditionalFormatting>
  <conditionalFormatting sqref="J3712:J3714">
    <cfRule type="colorScale" priority="180">
      <colorScale>
        <cfvo type="num" val="0"/>
        <cfvo type="num" val="1"/>
        <color rgb="FF00B050"/>
        <color rgb="FFFF0000"/>
      </colorScale>
    </cfRule>
    <cfRule type="colorScale" priority="179">
      <colorScale>
        <cfvo type="num" val="0"/>
        <cfvo type="num" val="1"/>
        <color rgb="FF00B050"/>
        <color rgb="FFFF0000"/>
      </colorScale>
    </cfRule>
  </conditionalFormatting>
  <conditionalFormatting sqref="J3715">
    <cfRule type="colorScale" priority="1301">
      <colorScale>
        <cfvo type="num" val="0"/>
        <cfvo type="num" val="1"/>
        <color rgb="FF00B050"/>
        <color rgb="FFFF0000"/>
      </colorScale>
    </cfRule>
    <cfRule type="colorScale" priority="1300">
      <colorScale>
        <cfvo type="num" val="0"/>
        <cfvo type="num" val="1"/>
        <color rgb="FF00B050"/>
        <color rgb="FFFF0000"/>
      </colorScale>
    </cfRule>
  </conditionalFormatting>
  <conditionalFormatting sqref="J3717">
    <cfRule type="colorScale" priority="1293">
      <colorScale>
        <cfvo type="num" val="0"/>
        <cfvo type="num" val="1"/>
        <color rgb="FF00B050"/>
        <color rgb="FFFF0000"/>
      </colorScale>
    </cfRule>
    <cfRule type="colorScale" priority="1294">
      <colorScale>
        <cfvo type="num" val="0"/>
        <cfvo type="num" val="1"/>
        <color rgb="FF00B050"/>
        <color rgb="FFFF0000"/>
      </colorScale>
    </cfRule>
    <cfRule type="colorScale" priority="1296">
      <colorScale>
        <cfvo type="num" val="0"/>
        <cfvo type="num" val="1"/>
        <color rgb="FF00B050"/>
        <color rgb="FFFF0000"/>
      </colorScale>
    </cfRule>
    <cfRule type="colorScale" priority="1295">
      <colorScale>
        <cfvo type="num" val="0"/>
        <cfvo type="num" val="1"/>
        <color rgb="FF00B050"/>
        <color rgb="FFFF0000"/>
      </colorScale>
    </cfRule>
  </conditionalFormatting>
  <conditionalFormatting sqref="J3718">
    <cfRule type="colorScale" priority="177">
      <colorScale>
        <cfvo type="num" val="0"/>
        <cfvo type="num" val="1"/>
        <color rgb="FF00B050"/>
        <color rgb="FFFF0000"/>
      </colorScale>
    </cfRule>
    <cfRule type="colorScale" priority="178">
      <colorScale>
        <cfvo type="num" val="0"/>
        <cfvo type="num" val="1"/>
        <color rgb="FF00B050"/>
        <color rgb="FFFF0000"/>
      </colorScale>
    </cfRule>
  </conditionalFormatting>
  <conditionalFormatting sqref="J3719">
    <cfRule type="colorScale" priority="1148">
      <colorScale>
        <cfvo type="num" val="0"/>
        <cfvo type="num" val="1"/>
        <color rgb="FF00B050"/>
        <color rgb="FFFF0000"/>
      </colorScale>
    </cfRule>
    <cfRule type="colorScale" priority="1147">
      <colorScale>
        <cfvo type="num" val="0"/>
        <cfvo type="num" val="1"/>
        <color rgb="FF00B050"/>
        <color rgb="FFFF0000"/>
      </colorScale>
    </cfRule>
  </conditionalFormatting>
  <conditionalFormatting sqref="J3720">
    <cfRule type="colorScale" priority="1143">
      <colorScale>
        <cfvo type="num" val="0"/>
        <cfvo type="num" val="1"/>
        <color rgb="FF00B050"/>
        <color rgb="FFFF0000"/>
      </colorScale>
    </cfRule>
    <cfRule type="colorScale" priority="1142">
      <colorScale>
        <cfvo type="num" val="0"/>
        <cfvo type="num" val="1"/>
        <color rgb="FF00B050"/>
        <color rgb="FFFF0000"/>
      </colorScale>
    </cfRule>
  </conditionalFormatting>
  <conditionalFormatting sqref="J3721">
    <cfRule type="colorScale" priority="1140">
      <colorScale>
        <cfvo type="num" val="0"/>
        <cfvo type="num" val="1"/>
        <color rgb="FF00B050"/>
        <color rgb="FFFF0000"/>
      </colorScale>
    </cfRule>
    <cfRule type="colorScale" priority="1141">
      <colorScale>
        <cfvo type="num" val="0"/>
        <cfvo type="num" val="1"/>
        <color rgb="FF00B050"/>
        <color rgb="FFFF0000"/>
      </colorScale>
    </cfRule>
  </conditionalFormatting>
  <conditionalFormatting sqref="J3722:J3724">
    <cfRule type="colorScale" priority="176">
      <colorScale>
        <cfvo type="num" val="0"/>
        <cfvo type="num" val="1"/>
        <color rgb="FF00B050"/>
        <color rgb="FFFF0000"/>
      </colorScale>
    </cfRule>
    <cfRule type="colorScale" priority="175">
      <colorScale>
        <cfvo type="num" val="0"/>
        <cfvo type="num" val="1"/>
        <color rgb="FF00B050"/>
        <color rgb="FFFF0000"/>
      </colorScale>
    </cfRule>
  </conditionalFormatting>
  <conditionalFormatting sqref="J3725">
    <cfRule type="colorScale" priority="1291">
      <colorScale>
        <cfvo type="num" val="0"/>
        <cfvo type="num" val="1"/>
        <color rgb="FF00B050"/>
        <color rgb="FFFF0000"/>
      </colorScale>
    </cfRule>
    <cfRule type="colorScale" priority="1292">
      <colorScale>
        <cfvo type="num" val="0"/>
        <cfvo type="num" val="1"/>
        <color rgb="FF00B050"/>
        <color rgb="FFFF0000"/>
      </colorScale>
    </cfRule>
  </conditionalFormatting>
  <conditionalFormatting sqref="J3727">
    <cfRule type="colorScale" priority="1284">
      <colorScale>
        <cfvo type="num" val="0"/>
        <cfvo type="num" val="1"/>
        <color rgb="FF00B050"/>
        <color rgb="FFFF0000"/>
      </colorScale>
    </cfRule>
    <cfRule type="colorScale" priority="1286">
      <colorScale>
        <cfvo type="num" val="0"/>
        <cfvo type="num" val="1"/>
        <color rgb="FF00B050"/>
        <color rgb="FFFF0000"/>
      </colorScale>
    </cfRule>
    <cfRule type="colorScale" priority="1285">
      <colorScale>
        <cfvo type="num" val="0"/>
        <cfvo type="num" val="1"/>
        <color rgb="FF00B050"/>
        <color rgb="FFFF0000"/>
      </colorScale>
    </cfRule>
    <cfRule type="colorScale" priority="1287">
      <colorScale>
        <cfvo type="num" val="0"/>
        <cfvo type="num" val="1"/>
        <color rgb="FF00B050"/>
        <color rgb="FFFF0000"/>
      </colorScale>
    </cfRule>
  </conditionalFormatting>
  <conditionalFormatting sqref="J3728:J3730">
    <cfRule type="colorScale" priority="174">
      <colorScale>
        <cfvo type="num" val="0"/>
        <cfvo type="num" val="1"/>
        <color rgb="FF00B050"/>
        <color rgb="FFFF0000"/>
      </colorScale>
    </cfRule>
    <cfRule type="colorScale" priority="173">
      <colorScale>
        <cfvo type="num" val="0"/>
        <cfvo type="num" val="1"/>
        <color rgb="FF00B050"/>
        <color rgb="FFFF0000"/>
      </colorScale>
    </cfRule>
  </conditionalFormatting>
  <conditionalFormatting sqref="J3731">
    <cfRule type="colorScale" priority="1125">
      <colorScale>
        <cfvo type="num" val="0"/>
        <cfvo type="num" val="1"/>
        <color rgb="FF00B050"/>
        <color rgb="FFFF0000"/>
      </colorScale>
    </cfRule>
    <cfRule type="colorScale" priority="1126">
      <colorScale>
        <cfvo type="num" val="0"/>
        <cfvo type="num" val="1"/>
        <color rgb="FF00B050"/>
        <color rgb="FFFF0000"/>
      </colorScale>
    </cfRule>
  </conditionalFormatting>
  <conditionalFormatting sqref="J3732:J3734">
    <cfRule type="colorScale" priority="172">
      <colorScale>
        <cfvo type="num" val="0"/>
        <cfvo type="num" val="1"/>
        <color rgb="FF00B050"/>
        <color rgb="FFFF0000"/>
      </colorScale>
    </cfRule>
    <cfRule type="colorScale" priority="171">
      <colorScale>
        <cfvo type="num" val="0"/>
        <cfvo type="num" val="1"/>
        <color rgb="FF00B050"/>
        <color rgb="FFFF0000"/>
      </colorScale>
    </cfRule>
  </conditionalFormatting>
  <conditionalFormatting sqref="J3735 J3685">
    <cfRule type="colorScale" priority="1328">
      <colorScale>
        <cfvo type="num" val="0"/>
        <cfvo type="num" val="1"/>
        <color rgb="FF00B050"/>
        <color rgb="FFFF0000"/>
      </colorScale>
    </cfRule>
    <cfRule type="colorScale" priority="1327">
      <colorScale>
        <cfvo type="num" val="0"/>
        <cfvo type="num" val="1"/>
        <color rgb="FF00B050"/>
        <color rgb="FFFF0000"/>
      </colorScale>
    </cfRule>
  </conditionalFormatting>
  <conditionalFormatting sqref="J3737">
    <cfRule type="colorScale" priority="1114">
      <colorScale>
        <cfvo type="num" val="0"/>
        <cfvo type="num" val="1"/>
        <color rgb="FF00B050"/>
        <color rgb="FFFF0000"/>
      </colorScale>
    </cfRule>
    <cfRule type="colorScale" priority="1113">
      <colorScale>
        <cfvo type="num" val="0"/>
        <cfvo type="num" val="1"/>
        <color rgb="FF00B050"/>
        <color rgb="FFFF0000"/>
      </colorScale>
    </cfRule>
    <cfRule type="colorScale" priority="1116">
      <colorScale>
        <cfvo type="num" val="0"/>
        <cfvo type="num" val="1"/>
        <color rgb="FF00B050"/>
        <color rgb="FFFF0000"/>
      </colorScale>
    </cfRule>
    <cfRule type="colorScale" priority="1115">
      <colorScale>
        <cfvo type="num" val="0"/>
        <cfvo type="num" val="1"/>
        <color rgb="FF00B050"/>
        <color rgb="FFFF0000"/>
      </colorScale>
    </cfRule>
  </conditionalFormatting>
  <conditionalFormatting sqref="J3738">
    <cfRule type="colorScale" priority="170">
      <colorScale>
        <cfvo type="num" val="0"/>
        <cfvo type="num" val="1"/>
        <color rgb="FF00B050"/>
        <color rgb="FFFF0000"/>
      </colorScale>
    </cfRule>
    <cfRule type="colorScale" priority="169">
      <colorScale>
        <cfvo type="num" val="0"/>
        <cfvo type="num" val="1"/>
        <color rgb="FF00B050"/>
        <color rgb="FFFF0000"/>
      </colorScale>
    </cfRule>
  </conditionalFormatting>
  <conditionalFormatting sqref="J3739">
    <cfRule type="colorScale" priority="1112">
      <colorScale>
        <cfvo type="num" val="0"/>
        <cfvo type="num" val="1"/>
        <color rgb="FF00B050"/>
        <color rgb="FFFF0000"/>
      </colorScale>
    </cfRule>
    <cfRule type="colorScale" priority="1111">
      <colorScale>
        <cfvo type="num" val="0"/>
        <cfvo type="num" val="1"/>
        <color rgb="FF00B050"/>
        <color rgb="FFFF0000"/>
      </colorScale>
    </cfRule>
  </conditionalFormatting>
  <conditionalFormatting sqref="J3740">
    <cfRule type="colorScale" priority="1106">
      <colorScale>
        <cfvo type="num" val="0"/>
        <cfvo type="num" val="1"/>
        <color rgb="FF00B050"/>
        <color rgb="FFFF0000"/>
      </colorScale>
    </cfRule>
    <cfRule type="colorScale" priority="1107">
      <colorScale>
        <cfvo type="num" val="0"/>
        <cfvo type="num" val="1"/>
        <color rgb="FF00B050"/>
        <color rgb="FFFF0000"/>
      </colorScale>
    </cfRule>
  </conditionalFormatting>
  <conditionalFormatting sqref="J3741">
    <cfRule type="colorScale" priority="1105">
      <colorScale>
        <cfvo type="num" val="0"/>
        <cfvo type="num" val="1"/>
        <color rgb="FF00B050"/>
        <color rgb="FFFF0000"/>
      </colorScale>
    </cfRule>
    <cfRule type="colorScale" priority="1104">
      <colorScale>
        <cfvo type="num" val="0"/>
        <cfvo type="num" val="1"/>
        <color rgb="FF00B050"/>
        <color rgb="FFFF0000"/>
      </colorScale>
    </cfRule>
  </conditionalFormatting>
  <conditionalFormatting sqref="J3742:J3744">
    <cfRule type="colorScale" priority="167">
      <colorScale>
        <cfvo type="num" val="0"/>
        <cfvo type="num" val="1"/>
        <color rgb="FF00B050"/>
        <color rgb="FFFF0000"/>
      </colorScale>
    </cfRule>
    <cfRule type="colorScale" priority="168">
      <colorScale>
        <cfvo type="num" val="0"/>
        <cfvo type="num" val="1"/>
        <color rgb="FF00B050"/>
        <color rgb="FFFF0000"/>
      </colorScale>
    </cfRule>
  </conditionalFormatting>
  <conditionalFormatting sqref="J3745">
    <cfRule type="colorScale" priority="1118">
      <colorScale>
        <cfvo type="num" val="0"/>
        <cfvo type="num" val="1"/>
        <color rgb="FF00B050"/>
        <color rgb="FFFF0000"/>
      </colorScale>
    </cfRule>
    <cfRule type="colorScale" priority="1117">
      <colorScale>
        <cfvo type="num" val="0"/>
        <cfvo type="num" val="1"/>
        <color rgb="FF00B050"/>
        <color rgb="FFFF0000"/>
      </colorScale>
    </cfRule>
  </conditionalFormatting>
  <conditionalFormatting sqref="J3747">
    <cfRule type="colorScale" priority="1092">
      <colorScale>
        <cfvo type="num" val="0"/>
        <cfvo type="num" val="1"/>
        <color rgb="FF00B050"/>
        <color rgb="FFFF0000"/>
      </colorScale>
    </cfRule>
    <cfRule type="colorScale" priority="1093">
      <colorScale>
        <cfvo type="num" val="0"/>
        <cfvo type="num" val="1"/>
        <color rgb="FF00B050"/>
        <color rgb="FFFF0000"/>
      </colorScale>
    </cfRule>
    <cfRule type="colorScale" priority="1095">
      <colorScale>
        <cfvo type="num" val="0"/>
        <cfvo type="num" val="1"/>
        <color rgb="FF00B050"/>
        <color rgb="FFFF0000"/>
      </colorScale>
    </cfRule>
    <cfRule type="colorScale" priority="1094">
      <colorScale>
        <cfvo type="num" val="0"/>
        <cfvo type="num" val="1"/>
        <color rgb="FF00B050"/>
        <color rgb="FFFF0000"/>
      </colorScale>
    </cfRule>
  </conditionalFormatting>
  <conditionalFormatting sqref="J3748">
    <cfRule type="colorScale" priority="166">
      <colorScale>
        <cfvo type="num" val="0"/>
        <cfvo type="num" val="1"/>
        <color rgb="FF00B050"/>
        <color rgb="FFFF0000"/>
      </colorScale>
    </cfRule>
    <cfRule type="colorScale" priority="165">
      <colorScale>
        <cfvo type="num" val="0"/>
        <cfvo type="num" val="1"/>
        <color rgb="FF00B050"/>
        <color rgb="FFFF0000"/>
      </colorScale>
    </cfRule>
  </conditionalFormatting>
  <conditionalFormatting sqref="J3749">
    <cfRule type="colorScale" priority="1090">
      <colorScale>
        <cfvo type="num" val="0"/>
        <cfvo type="num" val="1"/>
        <color rgb="FF00B050"/>
        <color rgb="FFFF0000"/>
      </colorScale>
    </cfRule>
    <cfRule type="colorScale" priority="1091">
      <colorScale>
        <cfvo type="num" val="0"/>
        <cfvo type="num" val="1"/>
        <color rgb="FF00B050"/>
        <color rgb="FFFF0000"/>
      </colorScale>
    </cfRule>
  </conditionalFormatting>
  <conditionalFormatting sqref="J3750">
    <cfRule type="colorScale" priority="1085">
      <colorScale>
        <cfvo type="num" val="0"/>
        <cfvo type="num" val="1"/>
        <color rgb="FF00B050"/>
        <color rgb="FFFF0000"/>
      </colorScale>
    </cfRule>
    <cfRule type="colorScale" priority="1086">
      <colorScale>
        <cfvo type="num" val="0"/>
        <cfvo type="num" val="1"/>
        <color rgb="FF00B050"/>
        <color rgb="FFFF0000"/>
      </colorScale>
    </cfRule>
  </conditionalFormatting>
  <conditionalFormatting sqref="J3751">
    <cfRule type="colorScale" priority="1083">
      <colorScale>
        <cfvo type="num" val="0"/>
        <cfvo type="num" val="1"/>
        <color rgb="FF00B050"/>
        <color rgb="FFFF0000"/>
      </colorScale>
    </cfRule>
    <cfRule type="colorScale" priority="1084">
      <colorScale>
        <cfvo type="num" val="0"/>
        <cfvo type="num" val="1"/>
        <color rgb="FF00B050"/>
        <color rgb="FFFF0000"/>
      </colorScale>
    </cfRule>
  </conditionalFormatting>
  <conditionalFormatting sqref="J3752:J3754">
    <cfRule type="colorScale" priority="163">
      <colorScale>
        <cfvo type="num" val="0"/>
        <cfvo type="num" val="1"/>
        <color rgb="FF00B050"/>
        <color rgb="FFFF0000"/>
      </colorScale>
    </cfRule>
    <cfRule type="colorScale" priority="164">
      <colorScale>
        <cfvo type="num" val="0"/>
        <cfvo type="num" val="1"/>
        <color rgb="FF00B050"/>
        <color rgb="FFFF0000"/>
      </colorScale>
    </cfRule>
  </conditionalFormatting>
  <conditionalFormatting sqref="J3755">
    <cfRule type="colorScale" priority="1096">
      <colorScale>
        <cfvo type="num" val="0"/>
        <cfvo type="num" val="1"/>
        <color rgb="FF00B050"/>
        <color rgb="FFFF0000"/>
      </colorScale>
    </cfRule>
    <cfRule type="colorScale" priority="1097">
      <colorScale>
        <cfvo type="num" val="0"/>
        <cfvo type="num" val="1"/>
        <color rgb="FF00B050"/>
        <color rgb="FFFF0000"/>
      </colorScale>
    </cfRule>
  </conditionalFormatting>
  <conditionalFormatting sqref="J3757">
    <cfRule type="colorScale" priority="1071">
      <colorScale>
        <cfvo type="num" val="0"/>
        <cfvo type="num" val="1"/>
        <color rgb="FF00B050"/>
        <color rgb="FFFF0000"/>
      </colorScale>
    </cfRule>
    <cfRule type="colorScale" priority="1072">
      <colorScale>
        <cfvo type="num" val="0"/>
        <cfvo type="num" val="1"/>
        <color rgb="FF00B050"/>
        <color rgb="FFFF0000"/>
      </colorScale>
    </cfRule>
    <cfRule type="colorScale" priority="1073">
      <colorScale>
        <cfvo type="num" val="0"/>
        <cfvo type="num" val="1"/>
        <color rgb="FF00B050"/>
        <color rgb="FFFF0000"/>
      </colorScale>
    </cfRule>
    <cfRule type="colorScale" priority="1074">
      <colorScale>
        <cfvo type="num" val="0"/>
        <cfvo type="num" val="1"/>
        <color rgb="FF00B050"/>
        <color rgb="FFFF0000"/>
      </colorScale>
    </cfRule>
  </conditionalFormatting>
  <conditionalFormatting sqref="J3758">
    <cfRule type="colorScale" priority="161">
      <colorScale>
        <cfvo type="num" val="0"/>
        <cfvo type="num" val="1"/>
        <color rgb="FF00B050"/>
        <color rgb="FFFF0000"/>
      </colorScale>
    </cfRule>
    <cfRule type="colorScale" priority="162">
      <colorScale>
        <cfvo type="num" val="0"/>
        <cfvo type="num" val="1"/>
        <color rgb="FF00B050"/>
        <color rgb="FFFF0000"/>
      </colorScale>
    </cfRule>
  </conditionalFormatting>
  <conditionalFormatting sqref="J3759">
    <cfRule type="colorScale" priority="1070">
      <colorScale>
        <cfvo type="num" val="0"/>
        <cfvo type="num" val="1"/>
        <color rgb="FF00B050"/>
        <color rgb="FFFF0000"/>
      </colorScale>
    </cfRule>
    <cfRule type="colorScale" priority="1069">
      <colorScale>
        <cfvo type="num" val="0"/>
        <cfvo type="num" val="1"/>
        <color rgb="FF00B050"/>
        <color rgb="FFFF0000"/>
      </colorScale>
    </cfRule>
  </conditionalFormatting>
  <conditionalFormatting sqref="J3760">
    <cfRule type="colorScale" priority="1065">
      <colorScale>
        <cfvo type="num" val="0"/>
        <cfvo type="num" val="1"/>
        <color rgb="FF00B050"/>
        <color rgb="FFFF0000"/>
      </colorScale>
    </cfRule>
    <cfRule type="colorScale" priority="1064">
      <colorScale>
        <cfvo type="num" val="0"/>
        <cfvo type="num" val="1"/>
        <color rgb="FF00B050"/>
        <color rgb="FFFF0000"/>
      </colorScale>
    </cfRule>
  </conditionalFormatting>
  <conditionalFormatting sqref="J3761">
    <cfRule type="colorScale" priority="1063">
      <colorScale>
        <cfvo type="num" val="0"/>
        <cfvo type="num" val="1"/>
        <color rgb="FF00B050"/>
        <color rgb="FFFF0000"/>
      </colorScale>
    </cfRule>
    <cfRule type="colorScale" priority="1062">
      <colorScale>
        <cfvo type="num" val="0"/>
        <cfvo type="num" val="1"/>
        <color rgb="FF00B050"/>
        <color rgb="FFFF0000"/>
      </colorScale>
    </cfRule>
  </conditionalFormatting>
  <conditionalFormatting sqref="J3762:J3764">
    <cfRule type="colorScale" priority="160">
      <colorScale>
        <cfvo type="num" val="0"/>
        <cfvo type="num" val="1"/>
        <color rgb="FF00B050"/>
        <color rgb="FFFF0000"/>
      </colorScale>
    </cfRule>
    <cfRule type="colorScale" priority="159">
      <colorScale>
        <cfvo type="num" val="0"/>
        <cfvo type="num" val="1"/>
        <color rgb="FF00B050"/>
        <color rgb="FFFF0000"/>
      </colorScale>
    </cfRule>
  </conditionalFormatting>
  <conditionalFormatting sqref="J3765">
    <cfRule type="colorScale" priority="1075">
      <colorScale>
        <cfvo type="num" val="0"/>
        <cfvo type="num" val="1"/>
        <color rgb="FF00B050"/>
        <color rgb="FFFF0000"/>
      </colorScale>
    </cfRule>
    <cfRule type="colorScale" priority="1076">
      <colorScale>
        <cfvo type="num" val="0"/>
        <cfvo type="num" val="1"/>
        <color rgb="FF00B050"/>
        <color rgb="FFFF0000"/>
      </colorScale>
    </cfRule>
  </conditionalFormatting>
  <conditionalFormatting sqref="J3767">
    <cfRule type="colorScale" priority="1053">
      <colorScale>
        <cfvo type="num" val="0"/>
        <cfvo type="num" val="1"/>
        <color rgb="FF00B050"/>
        <color rgb="FFFF0000"/>
      </colorScale>
    </cfRule>
    <cfRule type="colorScale" priority="1052">
      <colorScale>
        <cfvo type="num" val="0"/>
        <cfvo type="num" val="1"/>
        <color rgb="FF00B050"/>
        <color rgb="FFFF0000"/>
      </colorScale>
    </cfRule>
    <cfRule type="colorScale" priority="1051">
      <colorScale>
        <cfvo type="num" val="0"/>
        <cfvo type="num" val="1"/>
        <color rgb="FF00B050"/>
        <color rgb="FFFF0000"/>
      </colorScale>
    </cfRule>
    <cfRule type="colorScale" priority="1050">
      <colorScale>
        <cfvo type="num" val="0"/>
        <cfvo type="num" val="1"/>
        <color rgb="FF00B050"/>
        <color rgb="FFFF0000"/>
      </colorScale>
    </cfRule>
  </conditionalFormatting>
  <conditionalFormatting sqref="J3768">
    <cfRule type="colorScale" priority="158">
      <colorScale>
        <cfvo type="num" val="0"/>
        <cfvo type="num" val="1"/>
        <color rgb="FF00B050"/>
        <color rgb="FFFF0000"/>
      </colorScale>
    </cfRule>
    <cfRule type="colorScale" priority="157">
      <colorScale>
        <cfvo type="num" val="0"/>
        <cfvo type="num" val="1"/>
        <color rgb="FF00B050"/>
        <color rgb="FFFF0000"/>
      </colorScale>
    </cfRule>
  </conditionalFormatting>
  <conditionalFormatting sqref="J3769">
    <cfRule type="colorScale" priority="1049">
      <colorScale>
        <cfvo type="num" val="0"/>
        <cfvo type="num" val="1"/>
        <color rgb="FF00B050"/>
        <color rgb="FFFF0000"/>
      </colorScale>
    </cfRule>
    <cfRule type="colorScale" priority="1048">
      <colorScale>
        <cfvo type="num" val="0"/>
        <cfvo type="num" val="1"/>
        <color rgb="FF00B050"/>
        <color rgb="FFFF0000"/>
      </colorScale>
    </cfRule>
  </conditionalFormatting>
  <conditionalFormatting sqref="J3770">
    <cfRule type="colorScale" priority="1044">
      <colorScale>
        <cfvo type="num" val="0"/>
        <cfvo type="num" val="1"/>
        <color rgb="FF00B050"/>
        <color rgb="FFFF0000"/>
      </colorScale>
    </cfRule>
    <cfRule type="colorScale" priority="1043">
      <colorScale>
        <cfvo type="num" val="0"/>
        <cfvo type="num" val="1"/>
        <color rgb="FF00B050"/>
        <color rgb="FFFF0000"/>
      </colorScale>
    </cfRule>
  </conditionalFormatting>
  <conditionalFormatting sqref="J3771">
    <cfRule type="colorScale" priority="1042">
      <colorScale>
        <cfvo type="num" val="0"/>
        <cfvo type="num" val="1"/>
        <color rgb="FF00B050"/>
        <color rgb="FFFF0000"/>
      </colorScale>
    </cfRule>
    <cfRule type="colorScale" priority="1041">
      <colorScale>
        <cfvo type="num" val="0"/>
        <cfvo type="num" val="1"/>
        <color rgb="FF00B050"/>
        <color rgb="FFFF0000"/>
      </colorScale>
    </cfRule>
  </conditionalFormatting>
  <conditionalFormatting sqref="J3772:J3774">
    <cfRule type="colorScale" priority="156">
      <colorScale>
        <cfvo type="num" val="0"/>
        <cfvo type="num" val="1"/>
        <color rgb="FF00B050"/>
        <color rgb="FFFF0000"/>
      </colorScale>
    </cfRule>
    <cfRule type="colorScale" priority="155">
      <colorScale>
        <cfvo type="num" val="0"/>
        <cfvo type="num" val="1"/>
        <color rgb="FF00B050"/>
        <color rgb="FFFF0000"/>
      </colorScale>
    </cfRule>
  </conditionalFormatting>
  <conditionalFormatting sqref="J3775">
    <cfRule type="colorScale" priority="1055">
      <colorScale>
        <cfvo type="num" val="0"/>
        <cfvo type="num" val="1"/>
        <color rgb="FF00B050"/>
        <color rgb="FFFF0000"/>
      </colorScale>
    </cfRule>
    <cfRule type="colorScale" priority="1054">
      <colorScale>
        <cfvo type="num" val="0"/>
        <cfvo type="num" val="1"/>
        <color rgb="FF00B050"/>
        <color rgb="FFFF0000"/>
      </colorScale>
    </cfRule>
  </conditionalFormatting>
  <conditionalFormatting sqref="J3777">
    <cfRule type="colorScale" priority="1031">
      <colorScale>
        <cfvo type="num" val="0"/>
        <cfvo type="num" val="1"/>
        <color rgb="FF00B050"/>
        <color rgb="FFFF0000"/>
      </colorScale>
    </cfRule>
    <cfRule type="colorScale" priority="1030">
      <colorScale>
        <cfvo type="num" val="0"/>
        <cfvo type="num" val="1"/>
        <color rgb="FF00B050"/>
        <color rgb="FFFF0000"/>
      </colorScale>
    </cfRule>
    <cfRule type="colorScale" priority="1029">
      <colorScale>
        <cfvo type="num" val="0"/>
        <cfvo type="num" val="1"/>
        <color rgb="FF00B050"/>
        <color rgb="FFFF0000"/>
      </colorScale>
    </cfRule>
    <cfRule type="colorScale" priority="1032">
      <colorScale>
        <cfvo type="num" val="0"/>
        <cfvo type="num" val="1"/>
        <color rgb="FF00B050"/>
        <color rgb="FFFF0000"/>
      </colorScale>
    </cfRule>
  </conditionalFormatting>
  <conditionalFormatting sqref="J3778">
    <cfRule type="colorScale" priority="154">
      <colorScale>
        <cfvo type="num" val="0"/>
        <cfvo type="num" val="1"/>
        <color rgb="FF00B050"/>
        <color rgb="FFFF0000"/>
      </colorScale>
    </cfRule>
    <cfRule type="colorScale" priority="153">
      <colorScale>
        <cfvo type="num" val="0"/>
        <cfvo type="num" val="1"/>
        <color rgb="FF00B050"/>
        <color rgb="FFFF0000"/>
      </colorScale>
    </cfRule>
  </conditionalFormatting>
  <conditionalFormatting sqref="J3779">
    <cfRule type="colorScale" priority="1028">
      <colorScale>
        <cfvo type="num" val="0"/>
        <cfvo type="num" val="1"/>
        <color rgb="FF00B050"/>
        <color rgb="FFFF0000"/>
      </colorScale>
    </cfRule>
    <cfRule type="colorScale" priority="1027">
      <colorScale>
        <cfvo type="num" val="0"/>
        <cfvo type="num" val="1"/>
        <color rgb="FF00B050"/>
        <color rgb="FFFF0000"/>
      </colorScale>
    </cfRule>
  </conditionalFormatting>
  <conditionalFormatting sqref="J3780">
    <cfRule type="colorScale" priority="1023">
      <colorScale>
        <cfvo type="num" val="0"/>
        <cfvo type="num" val="1"/>
        <color rgb="FF00B050"/>
        <color rgb="FFFF0000"/>
      </colorScale>
    </cfRule>
    <cfRule type="colorScale" priority="1022">
      <colorScale>
        <cfvo type="num" val="0"/>
        <cfvo type="num" val="1"/>
        <color rgb="FF00B050"/>
        <color rgb="FFFF0000"/>
      </colorScale>
    </cfRule>
  </conditionalFormatting>
  <conditionalFormatting sqref="J3781">
    <cfRule type="colorScale" priority="1021">
      <colorScale>
        <cfvo type="num" val="0"/>
        <cfvo type="num" val="1"/>
        <color rgb="FF00B050"/>
        <color rgb="FFFF0000"/>
      </colorScale>
    </cfRule>
    <cfRule type="colorScale" priority="1020">
      <colorScale>
        <cfvo type="num" val="0"/>
        <cfvo type="num" val="1"/>
        <color rgb="FF00B050"/>
        <color rgb="FFFF0000"/>
      </colorScale>
    </cfRule>
  </conditionalFormatting>
  <conditionalFormatting sqref="J3782:J3784">
    <cfRule type="colorScale" priority="152">
      <colorScale>
        <cfvo type="num" val="0"/>
        <cfvo type="num" val="1"/>
        <color rgb="FF00B050"/>
        <color rgb="FFFF0000"/>
      </colorScale>
    </cfRule>
    <cfRule type="colorScale" priority="151">
      <colorScale>
        <cfvo type="num" val="0"/>
        <cfvo type="num" val="1"/>
        <color rgb="FF00B050"/>
        <color rgb="FFFF0000"/>
      </colorScale>
    </cfRule>
  </conditionalFormatting>
  <conditionalFormatting sqref="J3785">
    <cfRule type="colorScale" priority="1034">
      <colorScale>
        <cfvo type="num" val="0"/>
        <cfvo type="num" val="1"/>
        <color rgb="FF00B050"/>
        <color rgb="FFFF0000"/>
      </colorScale>
    </cfRule>
    <cfRule type="colorScale" priority="1033">
      <colorScale>
        <cfvo type="num" val="0"/>
        <cfvo type="num" val="1"/>
        <color rgb="FF00B050"/>
        <color rgb="FFFF0000"/>
      </colorScale>
    </cfRule>
  </conditionalFormatting>
  <conditionalFormatting sqref="J3787">
    <cfRule type="colorScale" priority="1011">
      <colorScale>
        <cfvo type="num" val="0"/>
        <cfvo type="num" val="1"/>
        <color rgb="FF00B050"/>
        <color rgb="FFFF0000"/>
      </colorScale>
    </cfRule>
    <cfRule type="colorScale" priority="1010">
      <colorScale>
        <cfvo type="num" val="0"/>
        <cfvo type="num" val="1"/>
        <color rgb="FF00B050"/>
        <color rgb="FFFF0000"/>
      </colorScale>
    </cfRule>
    <cfRule type="colorScale" priority="1009">
      <colorScale>
        <cfvo type="num" val="0"/>
        <cfvo type="num" val="1"/>
        <color rgb="FF00B050"/>
        <color rgb="FFFF0000"/>
      </colorScale>
    </cfRule>
    <cfRule type="colorScale" priority="1008">
      <colorScale>
        <cfvo type="num" val="0"/>
        <cfvo type="num" val="1"/>
        <color rgb="FF00B050"/>
        <color rgb="FFFF0000"/>
      </colorScale>
    </cfRule>
  </conditionalFormatting>
  <conditionalFormatting sqref="J3788">
    <cfRule type="colorScale" priority="150">
      <colorScale>
        <cfvo type="num" val="0"/>
        <cfvo type="num" val="1"/>
        <color rgb="FF00B050"/>
        <color rgb="FFFF0000"/>
      </colorScale>
    </cfRule>
    <cfRule type="colorScale" priority="149">
      <colorScale>
        <cfvo type="num" val="0"/>
        <cfvo type="num" val="1"/>
        <color rgb="FF00B050"/>
        <color rgb="FFFF0000"/>
      </colorScale>
    </cfRule>
  </conditionalFormatting>
  <conditionalFormatting sqref="J3789">
    <cfRule type="colorScale" priority="1007">
      <colorScale>
        <cfvo type="num" val="0"/>
        <cfvo type="num" val="1"/>
        <color rgb="FF00B050"/>
        <color rgb="FFFF0000"/>
      </colorScale>
    </cfRule>
    <cfRule type="colorScale" priority="1006">
      <colorScale>
        <cfvo type="num" val="0"/>
        <cfvo type="num" val="1"/>
        <color rgb="FF00B050"/>
        <color rgb="FFFF0000"/>
      </colorScale>
    </cfRule>
  </conditionalFormatting>
  <conditionalFormatting sqref="J3790">
    <cfRule type="colorScale" priority="1002">
      <colorScale>
        <cfvo type="num" val="0"/>
        <cfvo type="num" val="1"/>
        <color rgb="FF00B050"/>
        <color rgb="FFFF0000"/>
      </colorScale>
    </cfRule>
    <cfRule type="colorScale" priority="1001">
      <colorScale>
        <cfvo type="num" val="0"/>
        <cfvo type="num" val="1"/>
        <color rgb="FF00B050"/>
        <color rgb="FFFF0000"/>
      </colorScale>
    </cfRule>
  </conditionalFormatting>
  <conditionalFormatting sqref="J3791">
    <cfRule type="colorScale" priority="999">
      <colorScale>
        <cfvo type="num" val="0"/>
        <cfvo type="num" val="1"/>
        <color rgb="FF00B050"/>
        <color rgb="FFFF0000"/>
      </colorScale>
    </cfRule>
    <cfRule type="colorScale" priority="1000">
      <colorScale>
        <cfvo type="num" val="0"/>
        <cfvo type="num" val="1"/>
        <color rgb="FF00B050"/>
        <color rgb="FFFF0000"/>
      </colorScale>
    </cfRule>
  </conditionalFormatting>
  <conditionalFormatting sqref="J3792:J3794">
    <cfRule type="colorScale" priority="148">
      <colorScale>
        <cfvo type="num" val="0"/>
        <cfvo type="num" val="1"/>
        <color rgb="FF00B050"/>
        <color rgb="FFFF0000"/>
      </colorScale>
    </cfRule>
    <cfRule type="colorScale" priority="147">
      <colorScale>
        <cfvo type="num" val="0"/>
        <cfvo type="num" val="1"/>
        <color rgb="FF00B050"/>
        <color rgb="FFFF0000"/>
      </colorScale>
    </cfRule>
  </conditionalFormatting>
  <conditionalFormatting sqref="J3795">
    <cfRule type="colorScale" priority="1013">
      <colorScale>
        <cfvo type="num" val="0"/>
        <cfvo type="num" val="1"/>
        <color rgb="FF00B050"/>
        <color rgb="FFFF0000"/>
      </colorScale>
    </cfRule>
    <cfRule type="colorScale" priority="1012">
      <colorScale>
        <cfvo type="num" val="0"/>
        <cfvo type="num" val="1"/>
        <color rgb="FF00B050"/>
        <color rgb="FFFF0000"/>
      </colorScale>
    </cfRule>
  </conditionalFormatting>
  <conditionalFormatting sqref="J3797">
    <cfRule type="colorScale" priority="990">
      <colorScale>
        <cfvo type="num" val="0"/>
        <cfvo type="num" val="1"/>
        <color rgb="FF00B050"/>
        <color rgb="FFFF0000"/>
      </colorScale>
    </cfRule>
    <cfRule type="colorScale" priority="989">
      <colorScale>
        <cfvo type="num" val="0"/>
        <cfvo type="num" val="1"/>
        <color rgb="FF00B050"/>
        <color rgb="FFFF0000"/>
      </colorScale>
    </cfRule>
    <cfRule type="colorScale" priority="988">
      <colorScale>
        <cfvo type="num" val="0"/>
        <cfvo type="num" val="1"/>
        <color rgb="FF00B050"/>
        <color rgb="FFFF0000"/>
      </colorScale>
    </cfRule>
    <cfRule type="colorScale" priority="987">
      <colorScale>
        <cfvo type="num" val="0"/>
        <cfvo type="num" val="1"/>
        <color rgb="FF00B050"/>
        <color rgb="FFFF0000"/>
      </colorScale>
    </cfRule>
  </conditionalFormatting>
  <conditionalFormatting sqref="J3798">
    <cfRule type="colorScale" priority="146">
      <colorScale>
        <cfvo type="num" val="0"/>
        <cfvo type="num" val="1"/>
        <color rgb="FF00B050"/>
        <color rgb="FFFF0000"/>
      </colorScale>
    </cfRule>
    <cfRule type="colorScale" priority="145">
      <colorScale>
        <cfvo type="num" val="0"/>
        <cfvo type="num" val="1"/>
        <color rgb="FF00B050"/>
        <color rgb="FFFF0000"/>
      </colorScale>
    </cfRule>
  </conditionalFormatting>
  <conditionalFormatting sqref="J3799">
    <cfRule type="colorScale" priority="986">
      <colorScale>
        <cfvo type="num" val="0"/>
        <cfvo type="num" val="1"/>
        <color rgb="FF00B050"/>
        <color rgb="FFFF0000"/>
      </colorScale>
    </cfRule>
    <cfRule type="colorScale" priority="985">
      <colorScale>
        <cfvo type="num" val="0"/>
        <cfvo type="num" val="1"/>
        <color rgb="FF00B050"/>
        <color rgb="FFFF0000"/>
      </colorScale>
    </cfRule>
  </conditionalFormatting>
  <conditionalFormatting sqref="J3800">
    <cfRule type="colorScale" priority="981">
      <colorScale>
        <cfvo type="num" val="0"/>
        <cfvo type="num" val="1"/>
        <color rgb="FF00B050"/>
        <color rgb="FFFF0000"/>
      </colorScale>
    </cfRule>
    <cfRule type="colorScale" priority="980">
      <colorScale>
        <cfvo type="num" val="0"/>
        <cfvo type="num" val="1"/>
        <color rgb="FF00B050"/>
        <color rgb="FFFF0000"/>
      </colorScale>
    </cfRule>
  </conditionalFormatting>
  <conditionalFormatting sqref="J3801">
    <cfRule type="colorScale" priority="979">
      <colorScale>
        <cfvo type="num" val="0"/>
        <cfvo type="num" val="1"/>
        <color rgb="FF00B050"/>
        <color rgb="FFFF0000"/>
      </colorScale>
    </cfRule>
    <cfRule type="colorScale" priority="978">
      <colorScale>
        <cfvo type="num" val="0"/>
        <cfvo type="num" val="1"/>
        <color rgb="FF00B050"/>
        <color rgb="FFFF0000"/>
      </colorScale>
    </cfRule>
  </conditionalFormatting>
  <conditionalFormatting sqref="J3802:J3804">
    <cfRule type="colorScale" priority="143">
      <colorScale>
        <cfvo type="num" val="0"/>
        <cfvo type="num" val="1"/>
        <color rgb="FF00B050"/>
        <color rgb="FFFF0000"/>
      </colorScale>
    </cfRule>
    <cfRule type="colorScale" priority="144">
      <colorScale>
        <cfvo type="num" val="0"/>
        <cfvo type="num" val="1"/>
        <color rgb="FF00B050"/>
        <color rgb="FFFF0000"/>
      </colorScale>
    </cfRule>
  </conditionalFormatting>
  <conditionalFormatting sqref="J3805">
    <cfRule type="colorScale" priority="992">
      <colorScale>
        <cfvo type="num" val="0"/>
        <cfvo type="num" val="1"/>
        <color rgb="FF00B050"/>
        <color rgb="FFFF0000"/>
      </colorScale>
    </cfRule>
    <cfRule type="colorScale" priority="991">
      <colorScale>
        <cfvo type="num" val="0"/>
        <cfvo type="num" val="1"/>
        <color rgb="FF00B050"/>
        <color rgb="FFFF0000"/>
      </colorScale>
    </cfRule>
  </conditionalFormatting>
  <conditionalFormatting sqref="J3807">
    <cfRule type="colorScale" priority="967">
      <colorScale>
        <cfvo type="num" val="0"/>
        <cfvo type="num" val="1"/>
        <color rgb="FF00B050"/>
        <color rgb="FFFF0000"/>
      </colorScale>
    </cfRule>
    <cfRule type="colorScale" priority="968">
      <colorScale>
        <cfvo type="num" val="0"/>
        <cfvo type="num" val="1"/>
        <color rgb="FF00B050"/>
        <color rgb="FFFF0000"/>
      </colorScale>
    </cfRule>
    <cfRule type="colorScale" priority="966">
      <colorScale>
        <cfvo type="num" val="0"/>
        <cfvo type="num" val="1"/>
        <color rgb="FF00B050"/>
        <color rgb="FFFF0000"/>
      </colorScale>
    </cfRule>
    <cfRule type="colorScale" priority="969">
      <colorScale>
        <cfvo type="num" val="0"/>
        <cfvo type="num" val="1"/>
        <color rgb="FF00B050"/>
        <color rgb="FFFF0000"/>
      </colorScale>
    </cfRule>
  </conditionalFormatting>
  <conditionalFormatting sqref="J3808">
    <cfRule type="colorScale" priority="142">
      <colorScale>
        <cfvo type="num" val="0"/>
        <cfvo type="num" val="1"/>
        <color rgb="FF00B050"/>
        <color rgb="FFFF0000"/>
      </colorScale>
    </cfRule>
    <cfRule type="colorScale" priority="141">
      <colorScale>
        <cfvo type="num" val="0"/>
        <cfvo type="num" val="1"/>
        <color rgb="FF00B050"/>
        <color rgb="FFFF0000"/>
      </colorScale>
    </cfRule>
  </conditionalFormatting>
  <conditionalFormatting sqref="J3809">
    <cfRule type="colorScale" priority="964">
      <colorScale>
        <cfvo type="num" val="0"/>
        <cfvo type="num" val="1"/>
        <color rgb="FF00B050"/>
        <color rgb="FFFF0000"/>
      </colorScale>
    </cfRule>
    <cfRule type="colorScale" priority="965">
      <colorScale>
        <cfvo type="num" val="0"/>
        <cfvo type="num" val="1"/>
        <color rgb="FF00B050"/>
        <color rgb="FFFF0000"/>
      </colorScale>
    </cfRule>
  </conditionalFormatting>
  <conditionalFormatting sqref="J3810">
    <cfRule type="colorScale" priority="959">
      <colorScale>
        <cfvo type="num" val="0"/>
        <cfvo type="num" val="1"/>
        <color rgb="FF00B050"/>
        <color rgb="FFFF0000"/>
      </colorScale>
    </cfRule>
    <cfRule type="colorScale" priority="960">
      <colorScale>
        <cfvo type="num" val="0"/>
        <cfvo type="num" val="1"/>
        <color rgb="FF00B050"/>
        <color rgb="FFFF0000"/>
      </colorScale>
    </cfRule>
  </conditionalFormatting>
  <conditionalFormatting sqref="J3811">
    <cfRule type="colorScale" priority="958">
      <colorScale>
        <cfvo type="num" val="0"/>
        <cfvo type="num" val="1"/>
        <color rgb="FF00B050"/>
        <color rgb="FFFF0000"/>
      </colorScale>
    </cfRule>
    <cfRule type="colorScale" priority="957">
      <colorScale>
        <cfvo type="num" val="0"/>
        <cfvo type="num" val="1"/>
        <color rgb="FF00B050"/>
        <color rgb="FFFF0000"/>
      </colorScale>
    </cfRule>
  </conditionalFormatting>
  <conditionalFormatting sqref="J3812">
    <cfRule type="colorScale" priority="140">
      <colorScale>
        <cfvo type="num" val="0"/>
        <cfvo type="num" val="1"/>
        <color rgb="FF00B050"/>
        <color rgb="FFFF0000"/>
      </colorScale>
    </cfRule>
    <cfRule type="colorScale" priority="139">
      <colorScale>
        <cfvo type="num" val="0"/>
        <cfvo type="num" val="1"/>
        <color rgb="FF00B050"/>
        <color rgb="FFFF0000"/>
      </colorScale>
    </cfRule>
  </conditionalFormatting>
  <conditionalFormatting sqref="J3813">
    <cfRule type="colorScale" priority="953">
      <colorScale>
        <cfvo type="num" val="0"/>
        <cfvo type="num" val="1"/>
        <color rgb="FF00B050"/>
        <color rgb="FFFF0000"/>
      </colorScale>
    </cfRule>
    <cfRule type="colorScale" priority="954">
      <colorScale>
        <cfvo type="num" val="0"/>
        <cfvo type="num" val="1"/>
        <color rgb="FF00B050"/>
        <color rgb="FFFF0000"/>
      </colorScale>
    </cfRule>
  </conditionalFormatting>
  <conditionalFormatting sqref="J3814">
    <cfRule type="colorScale" priority="138">
      <colorScale>
        <cfvo type="num" val="0"/>
        <cfvo type="num" val="1"/>
        <color rgb="FF00B050"/>
        <color rgb="FFFF0000"/>
      </colorScale>
    </cfRule>
    <cfRule type="colorScale" priority="137">
      <colorScale>
        <cfvo type="num" val="0"/>
        <cfvo type="num" val="1"/>
        <color rgb="FF00B050"/>
        <color rgb="FFFF0000"/>
      </colorScale>
    </cfRule>
  </conditionalFormatting>
  <conditionalFormatting sqref="J3815">
    <cfRule type="colorScale" priority="970">
      <colorScale>
        <cfvo type="num" val="0"/>
        <cfvo type="num" val="1"/>
        <color rgb="FF00B050"/>
        <color rgb="FFFF0000"/>
      </colorScale>
    </cfRule>
    <cfRule type="colorScale" priority="971">
      <colorScale>
        <cfvo type="num" val="0"/>
        <cfvo type="num" val="1"/>
        <color rgb="FF00B050"/>
        <color rgb="FFFF0000"/>
      </colorScale>
    </cfRule>
  </conditionalFormatting>
  <conditionalFormatting sqref="J3817">
    <cfRule type="colorScale" priority="945">
      <colorScale>
        <cfvo type="num" val="0"/>
        <cfvo type="num" val="1"/>
        <color rgb="FF00B050"/>
        <color rgb="FFFF0000"/>
      </colorScale>
    </cfRule>
    <cfRule type="colorScale" priority="946">
      <colorScale>
        <cfvo type="num" val="0"/>
        <cfvo type="num" val="1"/>
        <color rgb="FF00B050"/>
        <color rgb="FFFF0000"/>
      </colorScale>
    </cfRule>
    <cfRule type="colorScale" priority="947">
      <colorScale>
        <cfvo type="num" val="0"/>
        <cfvo type="num" val="1"/>
        <color rgb="FF00B050"/>
        <color rgb="FFFF0000"/>
      </colorScale>
    </cfRule>
    <cfRule type="colorScale" priority="948">
      <colorScale>
        <cfvo type="num" val="0"/>
        <cfvo type="num" val="1"/>
        <color rgb="FF00B050"/>
        <color rgb="FFFF0000"/>
      </colorScale>
    </cfRule>
  </conditionalFormatting>
  <conditionalFormatting sqref="J3818">
    <cfRule type="colorScale" priority="136">
      <colorScale>
        <cfvo type="num" val="0"/>
        <cfvo type="num" val="1"/>
        <color rgb="FF00B050"/>
        <color rgb="FFFF0000"/>
      </colorScale>
    </cfRule>
    <cfRule type="colorScale" priority="135">
      <colorScale>
        <cfvo type="num" val="0"/>
        <cfvo type="num" val="1"/>
        <color rgb="FF00B050"/>
        <color rgb="FFFF0000"/>
      </colorScale>
    </cfRule>
  </conditionalFormatting>
  <conditionalFormatting sqref="J3819">
    <cfRule type="colorScale" priority="944">
      <colorScale>
        <cfvo type="num" val="0"/>
        <cfvo type="num" val="1"/>
        <color rgb="FF00B050"/>
        <color rgb="FFFF0000"/>
      </colorScale>
    </cfRule>
    <cfRule type="colorScale" priority="943">
      <colorScale>
        <cfvo type="num" val="0"/>
        <cfvo type="num" val="1"/>
        <color rgb="FF00B050"/>
        <color rgb="FFFF0000"/>
      </colorScale>
    </cfRule>
  </conditionalFormatting>
  <conditionalFormatting sqref="J3820">
    <cfRule type="colorScale" priority="134">
      <colorScale>
        <cfvo type="num" val="0"/>
        <cfvo type="num" val="1"/>
        <color rgb="FF00B050"/>
        <color rgb="FFFF0000"/>
      </colorScale>
    </cfRule>
    <cfRule type="colorScale" priority="133">
      <colorScale>
        <cfvo type="num" val="0"/>
        <cfvo type="num" val="1"/>
        <color rgb="FF00B050"/>
        <color rgb="FFFF0000"/>
      </colorScale>
    </cfRule>
  </conditionalFormatting>
  <conditionalFormatting sqref="J3821">
    <cfRule type="colorScale" priority="936">
      <colorScale>
        <cfvo type="num" val="0"/>
        <cfvo type="num" val="1"/>
        <color rgb="FF00B050"/>
        <color rgb="FFFF0000"/>
      </colorScale>
    </cfRule>
    <cfRule type="colorScale" priority="937">
      <colorScale>
        <cfvo type="num" val="0"/>
        <cfvo type="num" val="1"/>
        <color rgb="FF00B050"/>
        <color rgb="FFFF0000"/>
      </colorScale>
    </cfRule>
  </conditionalFormatting>
  <conditionalFormatting sqref="J3822">
    <cfRule type="colorScale" priority="132">
      <colorScale>
        <cfvo type="num" val="0"/>
        <cfvo type="num" val="1"/>
        <color rgb="FF00B050"/>
        <color rgb="FFFF0000"/>
      </colorScale>
    </cfRule>
    <cfRule type="colorScale" priority="131">
      <colorScale>
        <cfvo type="num" val="0"/>
        <cfvo type="num" val="1"/>
        <color rgb="FF00B050"/>
        <color rgb="FFFF0000"/>
      </colorScale>
    </cfRule>
  </conditionalFormatting>
  <conditionalFormatting sqref="J3823">
    <cfRule type="colorScale" priority="933">
      <colorScale>
        <cfvo type="num" val="0"/>
        <cfvo type="num" val="1"/>
        <color rgb="FF00B050"/>
        <color rgb="FFFF0000"/>
      </colorScale>
    </cfRule>
    <cfRule type="colorScale" priority="932">
      <colorScale>
        <cfvo type="num" val="0"/>
        <cfvo type="num" val="1"/>
        <color rgb="FF00B050"/>
        <color rgb="FFFF0000"/>
      </colorScale>
    </cfRule>
  </conditionalFormatting>
  <conditionalFormatting sqref="J3824">
    <cfRule type="colorScale" priority="129">
      <colorScale>
        <cfvo type="num" val="0"/>
        <cfvo type="num" val="1"/>
        <color rgb="FF00B050"/>
        <color rgb="FFFF0000"/>
      </colorScale>
    </cfRule>
    <cfRule type="colorScale" priority="130">
      <colorScale>
        <cfvo type="num" val="0"/>
        <cfvo type="num" val="1"/>
        <color rgb="FF00B050"/>
        <color rgb="FFFF0000"/>
      </colorScale>
    </cfRule>
  </conditionalFormatting>
  <conditionalFormatting sqref="J3825">
    <cfRule type="colorScale" priority="950">
      <colorScale>
        <cfvo type="num" val="0"/>
        <cfvo type="num" val="1"/>
        <color rgb="FF00B050"/>
        <color rgb="FFFF0000"/>
      </colorScale>
    </cfRule>
    <cfRule type="colorScale" priority="949">
      <colorScale>
        <cfvo type="num" val="0"/>
        <cfvo type="num" val="1"/>
        <color rgb="FF00B050"/>
        <color rgb="FFFF0000"/>
      </colorScale>
    </cfRule>
  </conditionalFormatting>
  <conditionalFormatting sqref="J3827">
    <cfRule type="colorScale" priority="927">
      <colorScale>
        <cfvo type="num" val="0"/>
        <cfvo type="num" val="1"/>
        <color rgb="FF00B050"/>
        <color rgb="FFFF0000"/>
      </colorScale>
    </cfRule>
    <cfRule type="colorScale" priority="925">
      <colorScale>
        <cfvo type="num" val="0"/>
        <cfvo type="num" val="1"/>
        <color rgb="FF00B050"/>
        <color rgb="FFFF0000"/>
      </colorScale>
    </cfRule>
    <cfRule type="colorScale" priority="924">
      <colorScale>
        <cfvo type="num" val="0"/>
        <cfvo type="num" val="1"/>
        <color rgb="FF00B050"/>
        <color rgb="FFFF0000"/>
      </colorScale>
    </cfRule>
    <cfRule type="colorScale" priority="926">
      <colorScale>
        <cfvo type="num" val="0"/>
        <cfvo type="num" val="1"/>
        <color rgb="FF00B050"/>
        <color rgb="FFFF0000"/>
      </colorScale>
    </cfRule>
  </conditionalFormatting>
  <conditionalFormatting sqref="J3828">
    <cfRule type="colorScale" priority="128">
      <colorScale>
        <cfvo type="num" val="0"/>
        <cfvo type="num" val="1"/>
        <color rgb="FF00B050"/>
        <color rgb="FFFF0000"/>
      </colorScale>
    </cfRule>
    <cfRule type="colorScale" priority="127">
      <colorScale>
        <cfvo type="num" val="0"/>
        <cfvo type="num" val="1"/>
        <color rgb="FF00B050"/>
        <color rgb="FFFF0000"/>
      </colorScale>
    </cfRule>
  </conditionalFormatting>
  <conditionalFormatting sqref="J3829">
    <cfRule type="colorScale" priority="923">
      <colorScale>
        <cfvo type="num" val="0"/>
        <cfvo type="num" val="1"/>
        <color rgb="FF00B050"/>
        <color rgb="FFFF0000"/>
      </colorScale>
    </cfRule>
    <cfRule type="colorScale" priority="922">
      <colorScale>
        <cfvo type="num" val="0"/>
        <cfvo type="num" val="1"/>
        <color rgb="FF00B050"/>
        <color rgb="FFFF0000"/>
      </colorScale>
    </cfRule>
  </conditionalFormatting>
  <conditionalFormatting sqref="J3830">
    <cfRule type="colorScale" priority="125">
      <colorScale>
        <cfvo type="num" val="0"/>
        <cfvo type="num" val="1"/>
        <color rgb="FF00B050"/>
        <color rgb="FFFF0000"/>
      </colorScale>
    </cfRule>
    <cfRule type="colorScale" priority="126">
      <colorScale>
        <cfvo type="num" val="0"/>
        <cfvo type="num" val="1"/>
        <color rgb="FF00B050"/>
        <color rgb="FFFF0000"/>
      </colorScale>
    </cfRule>
  </conditionalFormatting>
  <conditionalFormatting sqref="J3831">
    <cfRule type="colorScale" priority="916">
      <colorScale>
        <cfvo type="num" val="0"/>
        <cfvo type="num" val="1"/>
        <color rgb="FF00B050"/>
        <color rgb="FFFF0000"/>
      </colorScale>
    </cfRule>
    <cfRule type="colorScale" priority="915">
      <colorScale>
        <cfvo type="num" val="0"/>
        <cfvo type="num" val="1"/>
        <color rgb="FF00B050"/>
        <color rgb="FFFF0000"/>
      </colorScale>
    </cfRule>
  </conditionalFormatting>
  <conditionalFormatting sqref="J3832">
    <cfRule type="colorScale" priority="123">
      <colorScale>
        <cfvo type="num" val="0"/>
        <cfvo type="num" val="1"/>
        <color rgb="FF00B050"/>
        <color rgb="FFFF0000"/>
      </colorScale>
    </cfRule>
    <cfRule type="colorScale" priority="124">
      <colorScale>
        <cfvo type="num" val="0"/>
        <cfvo type="num" val="1"/>
        <color rgb="FF00B050"/>
        <color rgb="FFFF0000"/>
      </colorScale>
    </cfRule>
  </conditionalFormatting>
  <conditionalFormatting sqref="J3833">
    <cfRule type="colorScale" priority="912">
      <colorScale>
        <cfvo type="num" val="0"/>
        <cfvo type="num" val="1"/>
        <color rgb="FF00B050"/>
        <color rgb="FFFF0000"/>
      </colorScale>
    </cfRule>
    <cfRule type="colorScale" priority="911">
      <colorScale>
        <cfvo type="num" val="0"/>
        <cfvo type="num" val="1"/>
        <color rgb="FF00B050"/>
        <color rgb="FFFF0000"/>
      </colorScale>
    </cfRule>
  </conditionalFormatting>
  <conditionalFormatting sqref="J3834">
    <cfRule type="colorScale" priority="121">
      <colorScale>
        <cfvo type="num" val="0"/>
        <cfvo type="num" val="1"/>
        <color rgb="FF00B050"/>
        <color rgb="FFFF0000"/>
      </colorScale>
    </cfRule>
    <cfRule type="colorScale" priority="122">
      <colorScale>
        <cfvo type="num" val="0"/>
        <cfvo type="num" val="1"/>
        <color rgb="FF00B050"/>
        <color rgb="FFFF0000"/>
      </colorScale>
    </cfRule>
  </conditionalFormatting>
  <conditionalFormatting sqref="J3835">
    <cfRule type="colorScale" priority="929">
      <colorScale>
        <cfvo type="num" val="0"/>
        <cfvo type="num" val="1"/>
        <color rgb="FF00B050"/>
        <color rgb="FFFF0000"/>
      </colorScale>
    </cfRule>
    <cfRule type="colorScale" priority="928">
      <colorScale>
        <cfvo type="num" val="0"/>
        <cfvo type="num" val="1"/>
        <color rgb="FF00B050"/>
        <color rgb="FFFF0000"/>
      </colorScale>
    </cfRule>
  </conditionalFormatting>
  <conditionalFormatting sqref="J3837">
    <cfRule type="colorScale" priority="906">
      <colorScale>
        <cfvo type="num" val="0"/>
        <cfvo type="num" val="1"/>
        <color rgb="FF00B050"/>
        <color rgb="FFFF0000"/>
      </colorScale>
    </cfRule>
    <cfRule type="colorScale" priority="905">
      <colorScale>
        <cfvo type="num" val="0"/>
        <cfvo type="num" val="1"/>
        <color rgb="FF00B050"/>
        <color rgb="FFFF0000"/>
      </colorScale>
    </cfRule>
    <cfRule type="colorScale" priority="904">
      <colorScale>
        <cfvo type="num" val="0"/>
        <cfvo type="num" val="1"/>
        <color rgb="FF00B050"/>
        <color rgb="FFFF0000"/>
      </colorScale>
    </cfRule>
    <cfRule type="colorScale" priority="903">
      <colorScale>
        <cfvo type="num" val="0"/>
        <cfvo type="num" val="1"/>
        <color rgb="FF00B050"/>
        <color rgb="FFFF0000"/>
      </colorScale>
    </cfRule>
  </conditionalFormatting>
  <conditionalFormatting sqref="J3838">
    <cfRule type="colorScale" priority="120">
      <colorScale>
        <cfvo type="num" val="0"/>
        <cfvo type="num" val="1"/>
        <color rgb="FF00B050"/>
        <color rgb="FFFF0000"/>
      </colorScale>
    </cfRule>
    <cfRule type="colorScale" priority="119">
      <colorScale>
        <cfvo type="num" val="0"/>
        <cfvo type="num" val="1"/>
        <color rgb="FF00B050"/>
        <color rgb="FFFF0000"/>
      </colorScale>
    </cfRule>
  </conditionalFormatting>
  <conditionalFormatting sqref="J3839">
    <cfRule type="colorScale" priority="902">
      <colorScale>
        <cfvo type="num" val="0"/>
        <cfvo type="num" val="1"/>
        <color rgb="FF00B050"/>
        <color rgb="FFFF0000"/>
      </colorScale>
    </cfRule>
    <cfRule type="colorScale" priority="901">
      <colorScale>
        <cfvo type="num" val="0"/>
        <cfvo type="num" val="1"/>
        <color rgb="FF00B050"/>
        <color rgb="FFFF0000"/>
      </colorScale>
    </cfRule>
  </conditionalFormatting>
  <conditionalFormatting sqref="J3840">
    <cfRule type="colorScale" priority="117">
      <colorScale>
        <cfvo type="num" val="0"/>
        <cfvo type="num" val="1"/>
        <color rgb="FF00B050"/>
        <color rgb="FFFF0000"/>
      </colorScale>
    </cfRule>
    <cfRule type="colorScale" priority="118">
      <colorScale>
        <cfvo type="num" val="0"/>
        <cfvo type="num" val="1"/>
        <color rgb="FF00B050"/>
        <color rgb="FFFF0000"/>
      </colorScale>
    </cfRule>
  </conditionalFormatting>
  <conditionalFormatting sqref="J3841">
    <cfRule type="colorScale" priority="895">
      <colorScale>
        <cfvo type="num" val="0"/>
        <cfvo type="num" val="1"/>
        <color rgb="FF00B050"/>
        <color rgb="FFFF0000"/>
      </colorScale>
    </cfRule>
    <cfRule type="colorScale" priority="894">
      <colorScale>
        <cfvo type="num" val="0"/>
        <cfvo type="num" val="1"/>
        <color rgb="FF00B050"/>
        <color rgb="FFFF0000"/>
      </colorScale>
    </cfRule>
  </conditionalFormatting>
  <conditionalFormatting sqref="J3842">
    <cfRule type="colorScale" priority="116">
      <colorScale>
        <cfvo type="num" val="0"/>
        <cfvo type="num" val="1"/>
        <color rgb="FF00B050"/>
        <color rgb="FFFF0000"/>
      </colorScale>
    </cfRule>
    <cfRule type="colorScale" priority="115">
      <colorScale>
        <cfvo type="num" val="0"/>
        <cfvo type="num" val="1"/>
        <color rgb="FF00B050"/>
        <color rgb="FFFF0000"/>
      </colorScale>
    </cfRule>
  </conditionalFormatting>
  <conditionalFormatting sqref="J3843">
    <cfRule type="colorScale" priority="890">
      <colorScale>
        <cfvo type="num" val="0"/>
        <cfvo type="num" val="1"/>
        <color rgb="FF00B050"/>
        <color rgb="FFFF0000"/>
      </colorScale>
    </cfRule>
    <cfRule type="colorScale" priority="891">
      <colorScale>
        <cfvo type="num" val="0"/>
        <cfvo type="num" val="1"/>
        <color rgb="FF00B050"/>
        <color rgb="FFFF0000"/>
      </colorScale>
    </cfRule>
  </conditionalFormatting>
  <conditionalFormatting sqref="J3844">
    <cfRule type="colorScale" priority="113">
      <colorScale>
        <cfvo type="num" val="0"/>
        <cfvo type="num" val="1"/>
        <color rgb="FF00B050"/>
        <color rgb="FFFF0000"/>
      </colorScale>
    </cfRule>
    <cfRule type="colorScale" priority="114">
      <colorScale>
        <cfvo type="num" val="0"/>
        <cfvo type="num" val="1"/>
        <color rgb="FF00B050"/>
        <color rgb="FFFF0000"/>
      </colorScale>
    </cfRule>
  </conditionalFormatting>
  <conditionalFormatting sqref="J3845">
    <cfRule type="colorScale" priority="908">
      <colorScale>
        <cfvo type="num" val="0"/>
        <cfvo type="num" val="1"/>
        <color rgb="FF00B050"/>
        <color rgb="FFFF0000"/>
      </colorScale>
    </cfRule>
    <cfRule type="colorScale" priority="907">
      <colorScale>
        <cfvo type="num" val="0"/>
        <cfvo type="num" val="1"/>
        <color rgb="FF00B050"/>
        <color rgb="FFFF0000"/>
      </colorScale>
    </cfRule>
  </conditionalFormatting>
  <conditionalFormatting sqref="J3847">
    <cfRule type="colorScale" priority="646">
      <colorScale>
        <cfvo type="num" val="0"/>
        <cfvo type="num" val="1"/>
        <color rgb="FF00B050"/>
        <color rgb="FFFF0000"/>
      </colorScale>
    </cfRule>
    <cfRule type="colorScale" priority="645">
      <colorScale>
        <cfvo type="num" val="0"/>
        <cfvo type="num" val="1"/>
        <color rgb="FF00B050"/>
        <color rgb="FFFF0000"/>
      </colorScale>
    </cfRule>
    <cfRule type="colorScale" priority="644">
      <colorScale>
        <cfvo type="num" val="0"/>
        <cfvo type="num" val="1"/>
        <color rgb="FF00B050"/>
        <color rgb="FFFF0000"/>
      </colorScale>
    </cfRule>
    <cfRule type="colorScale" priority="647">
      <colorScale>
        <cfvo type="num" val="0"/>
        <cfvo type="num" val="1"/>
        <color rgb="FF00B050"/>
        <color rgb="FFFF0000"/>
      </colorScale>
    </cfRule>
  </conditionalFormatting>
  <conditionalFormatting sqref="J3848:J3854">
    <cfRule type="colorScale" priority="111">
      <colorScale>
        <cfvo type="num" val="0"/>
        <cfvo type="num" val="1"/>
        <color rgb="FF00B050"/>
        <color rgb="FFFF0000"/>
      </colorScale>
    </cfRule>
    <cfRule type="colorScale" priority="112">
      <colorScale>
        <cfvo type="num" val="0"/>
        <cfvo type="num" val="1"/>
        <color rgb="FF00B050"/>
        <color rgb="FFFF0000"/>
      </colorScale>
    </cfRule>
  </conditionalFormatting>
  <conditionalFormatting sqref="J3855">
    <cfRule type="colorScale" priority="649">
      <colorScale>
        <cfvo type="num" val="0"/>
        <cfvo type="num" val="1"/>
        <color rgb="FF00B050"/>
        <color rgb="FFFF0000"/>
      </colorScale>
    </cfRule>
    <cfRule type="colorScale" priority="648">
      <colorScale>
        <cfvo type="num" val="0"/>
        <cfvo type="num" val="1"/>
        <color rgb="FF00B050"/>
        <color rgb="FFFF0000"/>
      </colorScale>
    </cfRule>
  </conditionalFormatting>
  <conditionalFormatting sqref="J3858">
    <cfRule type="colorScale" priority="2032">
      <colorScale>
        <cfvo type="num" val="0"/>
        <cfvo type="num" val="1"/>
        <color rgb="FF00B050"/>
        <color rgb="FFFF0000"/>
      </colorScale>
    </cfRule>
    <cfRule type="colorScale" priority="2030">
      <colorScale>
        <cfvo type="num" val="0"/>
        <cfvo type="num" val="1"/>
        <color rgb="FF00B050"/>
        <color rgb="FFFF0000"/>
      </colorScale>
    </cfRule>
    <cfRule type="colorScale" priority="2029">
      <colorScale>
        <cfvo type="num" val="0"/>
        <cfvo type="num" val="1"/>
        <color rgb="FF00B050"/>
        <color rgb="FFFF0000"/>
      </colorScale>
    </cfRule>
    <cfRule type="colorScale" priority="2031">
      <colorScale>
        <cfvo type="num" val="0"/>
        <cfvo type="num" val="1"/>
        <color rgb="FF00B050"/>
        <color rgb="FFFF0000"/>
      </colorScale>
    </cfRule>
  </conditionalFormatting>
  <conditionalFormatting sqref="J3859:J3868">
    <cfRule type="colorScale" priority="109">
      <colorScale>
        <cfvo type="num" val="0"/>
        <cfvo type="num" val="1"/>
        <color rgb="FF00B050"/>
        <color rgb="FFFF0000"/>
      </colorScale>
    </cfRule>
    <cfRule type="colorScale" priority="110">
      <colorScale>
        <cfvo type="num" val="0"/>
        <cfvo type="num" val="1"/>
        <color rgb="FF00B050"/>
        <color rgb="FFFF0000"/>
      </colorScale>
    </cfRule>
  </conditionalFormatting>
  <conditionalFormatting sqref="J3869">
    <cfRule type="colorScale" priority="887">
      <colorScale>
        <cfvo type="num" val="0"/>
        <cfvo type="num" val="1"/>
        <color rgb="FF00B050"/>
        <color rgb="FFFF0000"/>
      </colorScale>
    </cfRule>
    <cfRule type="colorScale" priority="886">
      <colorScale>
        <cfvo type="num" val="0"/>
        <cfvo type="num" val="1"/>
        <color rgb="FF00B050"/>
        <color rgb="FFFF0000"/>
      </colorScale>
    </cfRule>
  </conditionalFormatting>
  <conditionalFormatting sqref="J3871">
    <cfRule type="colorScale" priority="628">
      <colorScale>
        <cfvo type="num" val="0"/>
        <cfvo type="num" val="1"/>
        <color rgb="FF00B050"/>
        <color rgb="FFFF0000"/>
      </colorScale>
    </cfRule>
    <cfRule type="colorScale" priority="627">
      <colorScale>
        <cfvo type="num" val="0"/>
        <cfvo type="num" val="1"/>
        <color rgb="FF00B050"/>
        <color rgb="FFFF0000"/>
      </colorScale>
    </cfRule>
    <cfRule type="colorScale" priority="626">
      <colorScale>
        <cfvo type="num" val="0"/>
        <cfvo type="num" val="1"/>
        <color rgb="FF00B050"/>
        <color rgb="FFFF0000"/>
      </colorScale>
    </cfRule>
    <cfRule type="colorScale" priority="625">
      <colorScale>
        <cfvo type="num" val="0"/>
        <cfvo type="num" val="1"/>
        <color rgb="FF00B050"/>
        <color rgb="FFFF0000"/>
      </colorScale>
    </cfRule>
  </conditionalFormatting>
  <conditionalFormatting sqref="J3872:J3881">
    <cfRule type="colorScale" priority="107">
      <colorScale>
        <cfvo type="num" val="0"/>
        <cfvo type="num" val="1"/>
        <color rgb="FF00B050"/>
        <color rgb="FFFF0000"/>
      </colorScale>
    </cfRule>
    <cfRule type="colorScale" priority="108">
      <colorScale>
        <cfvo type="num" val="0"/>
        <cfvo type="num" val="1"/>
        <color rgb="FF00B050"/>
        <color rgb="FFFF0000"/>
      </colorScale>
    </cfRule>
  </conditionalFormatting>
  <conditionalFormatting sqref="J3882">
    <cfRule type="colorScale" priority="621">
      <colorScale>
        <cfvo type="num" val="0"/>
        <cfvo type="num" val="1"/>
        <color rgb="FF00B050"/>
        <color rgb="FFFF0000"/>
      </colorScale>
    </cfRule>
    <cfRule type="colorScale" priority="622">
      <colorScale>
        <cfvo type="num" val="0"/>
        <cfvo type="num" val="1"/>
        <color rgb="FF00B050"/>
        <color rgb="FFFF0000"/>
      </colorScale>
    </cfRule>
  </conditionalFormatting>
  <printOptions horizontalCentered="1"/>
  <pageMargins left="0.70866141732283472" right="0.31496062992125984" top="0.74803149606299213" bottom="0.35433070866141736" header="0.51181102362204722" footer="0.11811023622047245"/>
  <pageSetup paperSize="9" scale="79" fitToHeight="0" orientation="portrait" r:id="rId1"/>
  <headerFooter>
    <oddHeader>&amp;C&amp;14外注課製品　部品在庫確認表&amp;R&amp;D</oddHead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22</vt:i4>
      </vt:variant>
    </vt:vector>
  </HeadingPairs>
  <TitlesOfParts>
    <vt:vector size="46" baseType="lpstr">
      <vt:lpstr>追加新規商品コード</vt:lpstr>
      <vt:lpstr>欠品</vt:lpstr>
      <vt:lpstr>発注点割れ</vt:lpstr>
      <vt:lpstr>バーコード貼付</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欠品品名</vt:lpstr>
      <vt:lpstr>部品在庫</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'2'!Print_Area</vt:lpstr>
      <vt:lpstr>'3'!Print_Area</vt:lpstr>
      <vt:lpstr>'4'!Print_Area</vt:lpstr>
      <vt:lpstr>'5'!Print_Area</vt:lpstr>
      <vt:lpstr>'6'!Print_Area</vt:lpstr>
      <vt:lpstr>'7'!Print_Area</vt:lpstr>
      <vt:lpstr>'8'!Print_Area</vt:lpstr>
      <vt:lpstr>'9'!Print_Area</vt:lpstr>
      <vt:lpstr>バーコード貼付!Print_Area</vt:lpstr>
      <vt:lpstr>欠品!Print_Area</vt:lpstr>
      <vt:lpstr>発注点割れ!Print_Area</vt:lpstr>
      <vt:lpstr>部品在庫!Print_Area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2026-09-28T00:56:09Z</dcterms:modified>
</cp:coreProperties>
</file>